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Dusan.Boxan\Desktop\Nová složka MK\DB plocha\DB MK\2026\PT 2026\Formuláře 2026\"/>
    </mc:Choice>
  </mc:AlternateContent>
  <xr:revisionPtr revIDLastSave="0" documentId="13_ncr:1_{D565CBEC-BFDB-4ECD-BD9F-C4FD0B5005F2}" xr6:coauthVersionLast="36" xr6:coauthVersionMax="47" xr10:uidLastSave="{00000000-0000-0000-0000-000000000000}"/>
  <bookViews>
    <workbookView xWindow="-135" yWindow="-135" windowWidth="29070" windowHeight="15750" tabRatio="832" firstSheet="2" activeTab="2" xr2:uid="{96F08613-8760-4598-8982-BC35B8578DEF}"/>
  </bookViews>
  <sheets>
    <sheet name="Pokyny k vyplnění" sheetId="18" r:id="rId1"/>
    <sheet name="6. Data" sheetId="11" state="hidden" r:id="rId2"/>
    <sheet name="0. Struktura dotace" sheetId="31" r:id="rId3"/>
    <sheet name="1. Informace o projektu" sheetId="21" r:id="rId4"/>
    <sheet name="2. Vyúčtování k vyplnění v DPMK" sheetId="2" r:id="rId5"/>
    <sheet name="3. Náklady" sheetId="25" r:id="rId6"/>
    <sheet name="3.1 Doklady I. Uměl. honoráře" sheetId="23" r:id="rId7"/>
    <sheet name="3.2 Doklady II.2. Produkce..." sheetId="24" r:id="rId8"/>
    <sheet name="3.3 Doklady II.3. Realizace" sheetId="26" r:id="rId9"/>
    <sheet name="3.4 Doklady II.4. Propagace" sheetId="27" r:id="rId10"/>
    <sheet name="3.5 Doklady II.5. Další nákl." sheetId="28" r:id="rId11"/>
    <sheet name="3.6 Doklady II.6. Režijní nákl." sheetId="29" r:id="rId12"/>
    <sheet name="4. Zdroje projektu" sheetId="30" r:id="rId13"/>
  </sheets>
  <definedNames>
    <definedName name="_xlnm._FilterDatabase" localSheetId="5" hidden="1">'3. Náklady'!$N$8:$T$24</definedName>
    <definedName name="_xlnm._FilterDatabase" localSheetId="1" hidden="1">'6. Data'!$A$1:$E$72</definedName>
    <definedName name="_xlnm.Print_Titles" localSheetId="6">'3.1 Doklady I. Uměl. honoráře'!$4:$5</definedName>
    <definedName name="_xlnm.Print_Titles" localSheetId="7">'3.2 Doklady II.2. Produkce...'!$4:$5</definedName>
    <definedName name="_xlnm.Print_Titles" localSheetId="8">'3.3 Doklady II.3. Realizace'!$4:$5</definedName>
    <definedName name="_xlnm.Print_Titles" localSheetId="9">'3.4 Doklady II.4. Propagace'!$4:$5</definedName>
    <definedName name="_xlnm.Print_Titles" localSheetId="10">'3.5 Doklady II.5. Další nákl.'!$4:$5</definedName>
    <definedName name="_xlnm.Print_Titles" localSheetId="11">'3.6 Doklady II.6. Režijní nákl.'!$4:$5</definedName>
    <definedName name="_xlnm.Print_Area" localSheetId="3">'1. Informace o projektu'!$A$1:$E$43</definedName>
    <definedName name="_xlnm.Print_Area" localSheetId="4">'2. Vyúčtování k vyplnění v DPMK'!$A$1:$H$19</definedName>
    <definedName name="_xlnm.Print_Area" localSheetId="5">'3. Náklady'!$A$10:$C$131</definedName>
    <definedName name="_xlnm.Print_Area" localSheetId="6">'3.1 Doklady I. Uměl. honoráře'!$A$1:$I$541</definedName>
    <definedName name="_xlnm.Print_Area" localSheetId="7">'3.2 Doklady II.2. Produkce...'!$A$1:$I$541</definedName>
    <definedName name="_xlnm.Print_Area" localSheetId="8">'3.3 Doklady II.3. Realizace'!$A$1:$I$541</definedName>
    <definedName name="_xlnm.Print_Area" localSheetId="9">'3.4 Doklady II.4. Propagace'!$A$1:$I$541</definedName>
    <definedName name="_xlnm.Print_Area" localSheetId="10">'3.5 Doklady II.5. Další nákl.'!$A$1:$I$541</definedName>
    <definedName name="_xlnm.Print_Area" localSheetId="11">'3.6 Doklady II.6. Režijní nákl.'!$A$1:$I$541</definedName>
    <definedName name="_xlnm.Print_Area" localSheetId="12">'4. Zdroje projektu'!$A$4:$C$48</definedName>
    <definedName name="_xlnm.Print_Area" localSheetId="1">'6. Data'!$B$1:$B$72</definedName>
    <definedName name="_xlnm.Print_Area" localSheetId="0">'Pokyny k vyplnění'!$A$1:$M$12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C10" i="2" l="1"/>
  <c r="I7" i="29" l="1"/>
  <c r="J7" i="29" s="1"/>
  <c r="I8" i="29"/>
  <c r="J8" i="29" s="1"/>
  <c r="I9" i="29"/>
  <c r="J9" i="29" s="1"/>
  <c r="I10" i="29"/>
  <c r="J10" i="29" s="1"/>
  <c r="I11" i="29"/>
  <c r="J11" i="29" s="1"/>
  <c r="I12" i="29"/>
  <c r="J12" i="29" s="1"/>
  <c r="I13" i="29"/>
  <c r="J13" i="29" s="1"/>
  <c r="I14" i="29"/>
  <c r="J14" i="29" s="1"/>
  <c r="I15" i="29"/>
  <c r="J15" i="29" s="1"/>
  <c r="I16" i="29"/>
  <c r="J16" i="29" s="1"/>
  <c r="I17" i="29"/>
  <c r="J17" i="29" s="1"/>
  <c r="I18" i="29"/>
  <c r="J18" i="29" s="1"/>
  <c r="I19" i="29"/>
  <c r="J19" i="29" s="1"/>
  <c r="I20" i="29"/>
  <c r="J20" i="29" s="1"/>
  <c r="I21" i="29"/>
  <c r="J21" i="29" s="1"/>
  <c r="I22" i="29"/>
  <c r="J22" i="29" s="1"/>
  <c r="I23" i="29"/>
  <c r="J23" i="29" s="1"/>
  <c r="I24" i="29"/>
  <c r="J24" i="29" s="1"/>
  <c r="I25" i="29"/>
  <c r="J25" i="29" s="1"/>
  <c r="I26" i="29"/>
  <c r="J26" i="29" s="1"/>
  <c r="I27" i="29"/>
  <c r="J27" i="29" s="1"/>
  <c r="I28" i="29"/>
  <c r="J28" i="29" s="1"/>
  <c r="I29" i="29"/>
  <c r="J29" i="29" s="1"/>
  <c r="I30" i="29"/>
  <c r="J30" i="29" s="1"/>
  <c r="I31" i="29"/>
  <c r="J31" i="29" s="1"/>
  <c r="I32" i="29"/>
  <c r="J32" i="29" s="1"/>
  <c r="I33" i="29"/>
  <c r="J33" i="29" s="1"/>
  <c r="I34" i="29"/>
  <c r="J34" i="29" s="1"/>
  <c r="I35" i="29"/>
  <c r="J35" i="29" s="1"/>
  <c r="I36" i="29"/>
  <c r="J36" i="29" s="1"/>
  <c r="I37" i="29"/>
  <c r="J37" i="29" s="1"/>
  <c r="I38" i="29"/>
  <c r="J38" i="29" s="1"/>
  <c r="I39" i="29"/>
  <c r="J39" i="29" s="1"/>
  <c r="I40" i="29"/>
  <c r="J40" i="29" s="1"/>
  <c r="I41" i="29"/>
  <c r="J41" i="29" s="1"/>
  <c r="I42" i="29"/>
  <c r="J42" i="29" s="1"/>
  <c r="I43" i="29"/>
  <c r="J43" i="29" s="1"/>
  <c r="I44" i="29"/>
  <c r="J44" i="29" s="1"/>
  <c r="I45" i="29"/>
  <c r="J45" i="29" s="1"/>
  <c r="I46" i="29"/>
  <c r="J46" i="29" s="1"/>
  <c r="I47" i="29"/>
  <c r="J47" i="29" s="1"/>
  <c r="I48" i="29"/>
  <c r="J48" i="29" s="1"/>
  <c r="I49" i="29"/>
  <c r="J49" i="29" s="1"/>
  <c r="I50" i="29"/>
  <c r="J50" i="29" s="1"/>
  <c r="I51" i="29"/>
  <c r="J51" i="29" s="1"/>
  <c r="I52" i="29"/>
  <c r="J52" i="29" s="1"/>
  <c r="I53" i="29"/>
  <c r="J53" i="29" s="1"/>
  <c r="I54" i="29"/>
  <c r="J54" i="29" s="1"/>
  <c r="I55" i="29"/>
  <c r="J55" i="29" s="1"/>
  <c r="I56" i="29"/>
  <c r="J56" i="29" s="1"/>
  <c r="I57" i="29"/>
  <c r="J57" i="29" s="1"/>
  <c r="I58" i="29"/>
  <c r="J58" i="29" s="1"/>
  <c r="I59" i="29"/>
  <c r="J59" i="29" s="1"/>
  <c r="I60" i="29"/>
  <c r="J60" i="29" s="1"/>
  <c r="I61" i="29"/>
  <c r="J61" i="29"/>
  <c r="I62" i="29"/>
  <c r="J62" i="29" s="1"/>
  <c r="I63" i="29"/>
  <c r="J63" i="29" s="1"/>
  <c r="I64" i="29"/>
  <c r="J64" i="29" s="1"/>
  <c r="I65" i="29"/>
  <c r="J65" i="29" s="1"/>
  <c r="I66" i="29"/>
  <c r="J66" i="29" s="1"/>
  <c r="I67" i="29"/>
  <c r="J67" i="29" s="1"/>
  <c r="I68" i="29"/>
  <c r="J68" i="29" s="1"/>
  <c r="I69" i="29"/>
  <c r="J69" i="29" s="1"/>
  <c r="I70" i="29"/>
  <c r="J70" i="29" s="1"/>
  <c r="I71" i="29"/>
  <c r="J71" i="29" s="1"/>
  <c r="I72" i="29"/>
  <c r="J72" i="29" s="1"/>
  <c r="I73" i="29"/>
  <c r="J73" i="29" s="1"/>
  <c r="I74" i="29"/>
  <c r="J74" i="29" s="1"/>
  <c r="I75" i="29"/>
  <c r="J75" i="29" s="1"/>
  <c r="I76" i="29"/>
  <c r="J76" i="29" s="1"/>
  <c r="I77" i="29"/>
  <c r="J77" i="29" s="1"/>
  <c r="I78" i="29"/>
  <c r="J78" i="29" s="1"/>
  <c r="I79" i="29"/>
  <c r="J79" i="29" s="1"/>
  <c r="I80" i="29"/>
  <c r="J80" i="29" s="1"/>
  <c r="I81" i="29"/>
  <c r="J81" i="29" s="1"/>
  <c r="I82" i="29"/>
  <c r="J82" i="29" s="1"/>
  <c r="I83" i="29"/>
  <c r="J83" i="29" s="1"/>
  <c r="I84" i="29"/>
  <c r="J84" i="29" s="1"/>
  <c r="I85" i="29"/>
  <c r="J85" i="29" s="1"/>
  <c r="I86" i="29"/>
  <c r="J86" i="29" s="1"/>
  <c r="I87" i="29"/>
  <c r="J87" i="29" s="1"/>
  <c r="I88" i="29"/>
  <c r="J88" i="29" s="1"/>
  <c r="I89" i="29"/>
  <c r="J89" i="29" s="1"/>
  <c r="I90" i="29"/>
  <c r="J90" i="29" s="1"/>
  <c r="I91" i="29"/>
  <c r="J91" i="29" s="1"/>
  <c r="I92" i="29"/>
  <c r="J92" i="29" s="1"/>
  <c r="I93" i="29"/>
  <c r="J93" i="29"/>
  <c r="I94" i="29"/>
  <c r="J94" i="29" s="1"/>
  <c r="I95" i="29"/>
  <c r="J95" i="29" s="1"/>
  <c r="I96" i="29"/>
  <c r="J96" i="29" s="1"/>
  <c r="I97" i="29"/>
  <c r="J97" i="29" s="1"/>
  <c r="I98" i="29"/>
  <c r="J98" i="29" s="1"/>
  <c r="I99" i="29"/>
  <c r="J99" i="29" s="1"/>
  <c r="I100" i="29"/>
  <c r="J100" i="29" s="1"/>
  <c r="I101" i="29"/>
  <c r="J101" i="29" s="1"/>
  <c r="I102" i="29"/>
  <c r="J102" i="29" s="1"/>
  <c r="I103" i="29"/>
  <c r="J103" i="29" s="1"/>
  <c r="I104" i="29"/>
  <c r="J104" i="29" s="1"/>
  <c r="I105" i="29"/>
  <c r="J105" i="29" s="1"/>
  <c r="I106" i="29"/>
  <c r="J106" i="29" s="1"/>
  <c r="I107" i="29"/>
  <c r="J107" i="29" s="1"/>
  <c r="I108" i="29"/>
  <c r="J108" i="29" s="1"/>
  <c r="I109" i="29"/>
  <c r="J109" i="29" s="1"/>
  <c r="I110" i="29"/>
  <c r="J110" i="29" s="1"/>
  <c r="I111" i="29"/>
  <c r="J111" i="29" s="1"/>
  <c r="I112" i="29"/>
  <c r="J112" i="29" s="1"/>
  <c r="I113" i="29"/>
  <c r="J113" i="29" s="1"/>
  <c r="I114" i="29"/>
  <c r="J114" i="29" s="1"/>
  <c r="I115" i="29"/>
  <c r="J115" i="29" s="1"/>
  <c r="I116" i="29"/>
  <c r="J116" i="29" s="1"/>
  <c r="I117" i="29"/>
  <c r="J117" i="29" s="1"/>
  <c r="I118" i="29"/>
  <c r="J118" i="29" s="1"/>
  <c r="I119" i="29"/>
  <c r="J119" i="29" s="1"/>
  <c r="I120" i="29"/>
  <c r="J120" i="29" s="1"/>
  <c r="I121" i="29"/>
  <c r="J121" i="29" s="1"/>
  <c r="I122" i="29"/>
  <c r="J122" i="29" s="1"/>
  <c r="I123" i="29"/>
  <c r="J123" i="29" s="1"/>
  <c r="I124" i="29"/>
  <c r="J124" i="29" s="1"/>
  <c r="I125" i="29"/>
  <c r="J125" i="29" s="1"/>
  <c r="I126" i="29"/>
  <c r="J126" i="29" s="1"/>
  <c r="I127" i="29"/>
  <c r="J127" i="29" s="1"/>
  <c r="I128" i="29"/>
  <c r="J128" i="29" s="1"/>
  <c r="I129" i="29"/>
  <c r="J129" i="29" s="1"/>
  <c r="I130" i="29"/>
  <c r="J130" i="29" s="1"/>
  <c r="I131" i="29"/>
  <c r="J131" i="29" s="1"/>
  <c r="I132" i="29"/>
  <c r="J132" i="29" s="1"/>
  <c r="I133" i="29"/>
  <c r="J133" i="29" s="1"/>
  <c r="I134" i="29"/>
  <c r="J134" i="29" s="1"/>
  <c r="I135" i="29"/>
  <c r="J135" i="29" s="1"/>
  <c r="I136" i="29"/>
  <c r="J136" i="29" s="1"/>
  <c r="I137" i="29"/>
  <c r="J137" i="29" s="1"/>
  <c r="I138" i="29"/>
  <c r="J138" i="29" s="1"/>
  <c r="I139" i="29"/>
  <c r="J139" i="29" s="1"/>
  <c r="I140" i="29"/>
  <c r="J140" i="29" s="1"/>
  <c r="I141" i="29"/>
  <c r="J141" i="29" s="1"/>
  <c r="I142" i="29"/>
  <c r="J142" i="29" s="1"/>
  <c r="I143" i="29"/>
  <c r="J143" i="29" s="1"/>
  <c r="I144" i="29"/>
  <c r="J144" i="29" s="1"/>
  <c r="I145" i="29"/>
  <c r="J145" i="29" s="1"/>
  <c r="I146" i="29"/>
  <c r="J146" i="29" s="1"/>
  <c r="I147" i="29"/>
  <c r="J147" i="29" s="1"/>
  <c r="I148" i="29"/>
  <c r="J148" i="29" s="1"/>
  <c r="I149" i="29"/>
  <c r="J149" i="29" s="1"/>
  <c r="I150" i="29"/>
  <c r="J150" i="29" s="1"/>
  <c r="I151" i="29"/>
  <c r="J151" i="29" s="1"/>
  <c r="I152" i="29"/>
  <c r="J152" i="29" s="1"/>
  <c r="I153" i="29"/>
  <c r="J153" i="29"/>
  <c r="I154" i="29"/>
  <c r="J154" i="29"/>
  <c r="I155" i="29"/>
  <c r="J155" i="29" s="1"/>
  <c r="I156" i="29"/>
  <c r="J156" i="29" s="1"/>
  <c r="I157" i="29"/>
  <c r="J157" i="29" s="1"/>
  <c r="I158" i="29"/>
  <c r="J158" i="29"/>
  <c r="I159" i="29"/>
  <c r="J159" i="29" s="1"/>
  <c r="I160" i="29"/>
  <c r="J160" i="29" s="1"/>
  <c r="I161" i="29"/>
  <c r="J161" i="29" s="1"/>
  <c r="I162" i="29"/>
  <c r="J162" i="29" s="1"/>
  <c r="I163" i="29"/>
  <c r="J163" i="29" s="1"/>
  <c r="I164" i="29"/>
  <c r="J164" i="29" s="1"/>
  <c r="I165" i="29"/>
  <c r="J165" i="29" s="1"/>
  <c r="I166" i="29"/>
  <c r="J166" i="29" s="1"/>
  <c r="I167" i="29"/>
  <c r="J167" i="29" s="1"/>
  <c r="I168" i="29"/>
  <c r="J168" i="29" s="1"/>
  <c r="I169" i="29"/>
  <c r="J169" i="29" s="1"/>
  <c r="I170" i="29"/>
  <c r="J170" i="29" s="1"/>
  <c r="I171" i="29"/>
  <c r="J171" i="29" s="1"/>
  <c r="I172" i="29"/>
  <c r="J172" i="29" s="1"/>
  <c r="I173" i="29"/>
  <c r="J173" i="29" s="1"/>
  <c r="I174" i="29"/>
  <c r="J174" i="29" s="1"/>
  <c r="I175" i="29"/>
  <c r="J175" i="29" s="1"/>
  <c r="I176" i="29"/>
  <c r="J176" i="29" s="1"/>
  <c r="I177" i="29"/>
  <c r="J177" i="29" s="1"/>
  <c r="I178" i="29"/>
  <c r="J178" i="29"/>
  <c r="I179" i="29"/>
  <c r="J179" i="29" s="1"/>
  <c r="I180" i="29"/>
  <c r="J180" i="29" s="1"/>
  <c r="I181" i="29"/>
  <c r="J181" i="29" s="1"/>
  <c r="I182" i="29"/>
  <c r="J182" i="29" s="1"/>
  <c r="I183" i="29"/>
  <c r="J183" i="29" s="1"/>
  <c r="I184" i="29"/>
  <c r="J184" i="29" s="1"/>
  <c r="I185" i="29"/>
  <c r="J185" i="29"/>
  <c r="I186" i="29"/>
  <c r="J186" i="29"/>
  <c r="I187" i="29"/>
  <c r="J187" i="29" s="1"/>
  <c r="I188" i="29"/>
  <c r="J188" i="29" s="1"/>
  <c r="I189" i="29"/>
  <c r="J189" i="29"/>
  <c r="I190" i="29"/>
  <c r="J190" i="29"/>
  <c r="I191" i="29"/>
  <c r="J191" i="29" s="1"/>
  <c r="I192" i="29"/>
  <c r="J192" i="29" s="1"/>
  <c r="I193" i="29"/>
  <c r="J193" i="29" s="1"/>
  <c r="I194" i="29"/>
  <c r="J194" i="29" s="1"/>
  <c r="I195" i="29"/>
  <c r="J195" i="29" s="1"/>
  <c r="I196" i="29"/>
  <c r="J196" i="29" s="1"/>
  <c r="I197" i="29"/>
  <c r="J197" i="29" s="1"/>
  <c r="I198" i="29"/>
  <c r="J198" i="29" s="1"/>
  <c r="I199" i="29"/>
  <c r="J199" i="29" s="1"/>
  <c r="I200" i="29"/>
  <c r="J200" i="29" s="1"/>
  <c r="I201" i="29"/>
  <c r="J201" i="29"/>
  <c r="I202" i="29"/>
  <c r="J202" i="29"/>
  <c r="I203" i="29"/>
  <c r="J203" i="29" s="1"/>
  <c r="I204" i="29"/>
  <c r="J204" i="29" s="1"/>
  <c r="I205" i="29"/>
  <c r="J205" i="29"/>
  <c r="I206" i="29"/>
  <c r="J206" i="29"/>
  <c r="I207" i="29"/>
  <c r="J207" i="29" s="1"/>
  <c r="I208" i="29"/>
  <c r="J208" i="29" s="1"/>
  <c r="I209" i="29"/>
  <c r="J209" i="29" s="1"/>
  <c r="I210" i="29"/>
  <c r="J210" i="29" s="1"/>
  <c r="I211" i="29"/>
  <c r="J211" i="29" s="1"/>
  <c r="I212" i="29"/>
  <c r="J212" i="29" s="1"/>
  <c r="I213" i="29"/>
  <c r="J213" i="29"/>
  <c r="I214" i="29"/>
  <c r="J214" i="29" s="1"/>
  <c r="I215" i="29"/>
  <c r="J215" i="29" s="1"/>
  <c r="I216" i="29"/>
  <c r="J216" i="29" s="1"/>
  <c r="I217" i="29"/>
  <c r="J217" i="29" s="1"/>
  <c r="I218" i="29"/>
  <c r="J218" i="29" s="1"/>
  <c r="I219" i="29"/>
  <c r="J219" i="29" s="1"/>
  <c r="I220" i="29"/>
  <c r="J220" i="29" s="1"/>
  <c r="I221" i="29"/>
  <c r="J221" i="29"/>
  <c r="I222" i="29"/>
  <c r="J222" i="29" s="1"/>
  <c r="I223" i="29"/>
  <c r="J223" i="29" s="1"/>
  <c r="I224" i="29"/>
  <c r="J224" i="29" s="1"/>
  <c r="I225" i="29"/>
  <c r="J225" i="29" s="1"/>
  <c r="I226" i="29"/>
  <c r="J226" i="29" s="1"/>
  <c r="I227" i="29"/>
  <c r="J227" i="29" s="1"/>
  <c r="I228" i="29"/>
  <c r="J228" i="29" s="1"/>
  <c r="I229" i="29"/>
  <c r="J229" i="29" s="1"/>
  <c r="I230" i="29"/>
  <c r="J230" i="29" s="1"/>
  <c r="I231" i="29"/>
  <c r="J231" i="29" s="1"/>
  <c r="I232" i="29"/>
  <c r="J232" i="29" s="1"/>
  <c r="I233" i="29"/>
  <c r="J233" i="29"/>
  <c r="I234" i="29"/>
  <c r="J234" i="29"/>
  <c r="I235" i="29"/>
  <c r="J235" i="29" s="1"/>
  <c r="I236" i="29"/>
  <c r="J236" i="29" s="1"/>
  <c r="I237" i="29"/>
  <c r="J237" i="29" s="1"/>
  <c r="I238" i="29"/>
  <c r="J238" i="29"/>
  <c r="I239" i="29"/>
  <c r="J239" i="29" s="1"/>
  <c r="I240" i="29"/>
  <c r="J240" i="29" s="1"/>
  <c r="I241" i="29"/>
  <c r="J241" i="29" s="1"/>
  <c r="I242" i="29"/>
  <c r="J242" i="29"/>
  <c r="I243" i="29"/>
  <c r="J243" i="29" s="1"/>
  <c r="I244" i="29"/>
  <c r="J244" i="29" s="1"/>
  <c r="I245" i="29"/>
  <c r="J245" i="29" s="1"/>
  <c r="I246" i="29"/>
  <c r="J246" i="29" s="1"/>
  <c r="I247" i="29"/>
  <c r="J247" i="29" s="1"/>
  <c r="I248" i="29"/>
  <c r="J248" i="29" s="1"/>
  <c r="I249" i="29"/>
  <c r="J249" i="29"/>
  <c r="I250" i="29"/>
  <c r="J250" i="29"/>
  <c r="I251" i="29"/>
  <c r="J251" i="29" s="1"/>
  <c r="I252" i="29"/>
  <c r="J252" i="29" s="1"/>
  <c r="I253" i="29"/>
  <c r="J253" i="29"/>
  <c r="I254" i="29"/>
  <c r="J254" i="29"/>
  <c r="I255" i="29"/>
  <c r="J255" i="29" s="1"/>
  <c r="I256" i="29"/>
  <c r="J256" i="29" s="1"/>
  <c r="I257" i="29"/>
  <c r="J257" i="29" s="1"/>
  <c r="I258" i="29"/>
  <c r="J258" i="29" s="1"/>
  <c r="I259" i="29"/>
  <c r="J259" i="29" s="1"/>
  <c r="I260" i="29"/>
  <c r="J260" i="29" s="1"/>
  <c r="I261" i="29"/>
  <c r="J261" i="29" s="1"/>
  <c r="I262" i="29"/>
  <c r="J262" i="29" s="1"/>
  <c r="I263" i="29"/>
  <c r="J263" i="29" s="1"/>
  <c r="I264" i="29"/>
  <c r="J264" i="29" s="1"/>
  <c r="I265" i="29"/>
  <c r="J265" i="29"/>
  <c r="I266" i="29"/>
  <c r="J266" i="29"/>
  <c r="I267" i="29"/>
  <c r="J267" i="29" s="1"/>
  <c r="I268" i="29"/>
  <c r="J268" i="29" s="1"/>
  <c r="I269" i="29"/>
  <c r="J269" i="29"/>
  <c r="I270" i="29"/>
  <c r="J270" i="29"/>
  <c r="I271" i="29"/>
  <c r="J271" i="29" s="1"/>
  <c r="I272" i="29"/>
  <c r="J272" i="29" s="1"/>
  <c r="I273" i="29"/>
  <c r="J273" i="29" s="1"/>
  <c r="I274" i="29"/>
  <c r="J274" i="29" s="1"/>
  <c r="I275" i="29"/>
  <c r="J275" i="29" s="1"/>
  <c r="I276" i="29"/>
  <c r="J276" i="29" s="1"/>
  <c r="I277" i="29"/>
  <c r="J277" i="29"/>
  <c r="I278" i="29"/>
  <c r="J278" i="29" s="1"/>
  <c r="I279" i="29"/>
  <c r="J279" i="29" s="1"/>
  <c r="I280" i="29"/>
  <c r="J280" i="29" s="1"/>
  <c r="I281" i="29"/>
  <c r="J281" i="29" s="1"/>
  <c r="I282" i="29"/>
  <c r="J282" i="29" s="1"/>
  <c r="I283" i="29"/>
  <c r="J283" i="29" s="1"/>
  <c r="I284" i="29"/>
  <c r="J284" i="29" s="1"/>
  <c r="I285" i="29"/>
  <c r="J285" i="29" s="1"/>
  <c r="I286" i="29"/>
  <c r="J286" i="29" s="1"/>
  <c r="I287" i="29"/>
  <c r="J287" i="29" s="1"/>
  <c r="I288" i="29"/>
  <c r="J288" i="29" s="1"/>
  <c r="I289" i="29"/>
  <c r="J289" i="29" s="1"/>
  <c r="I290" i="29"/>
  <c r="J290" i="29" s="1"/>
  <c r="I291" i="29"/>
  <c r="J291" i="29" s="1"/>
  <c r="I292" i="29"/>
  <c r="J292" i="29" s="1"/>
  <c r="I293" i="29"/>
  <c r="J293" i="29" s="1"/>
  <c r="I294" i="29"/>
  <c r="J294" i="29" s="1"/>
  <c r="I295" i="29"/>
  <c r="J295" i="29" s="1"/>
  <c r="I296" i="29"/>
  <c r="J296" i="29" s="1"/>
  <c r="I297" i="29"/>
  <c r="J297" i="29"/>
  <c r="I298" i="29"/>
  <c r="J298" i="29" s="1"/>
  <c r="I299" i="29"/>
  <c r="J299" i="29" s="1"/>
  <c r="I300" i="29"/>
  <c r="J300" i="29" s="1"/>
  <c r="I301" i="29"/>
  <c r="J301" i="29" s="1"/>
  <c r="I302" i="29"/>
  <c r="J302" i="29"/>
  <c r="I303" i="29"/>
  <c r="J303" i="29" s="1"/>
  <c r="I304" i="29"/>
  <c r="J304" i="29" s="1"/>
  <c r="I305" i="29"/>
  <c r="J305" i="29" s="1"/>
  <c r="I306" i="29"/>
  <c r="J306" i="29"/>
  <c r="I307" i="29"/>
  <c r="J307" i="29" s="1"/>
  <c r="I308" i="29"/>
  <c r="J308" i="29" s="1"/>
  <c r="I309" i="29"/>
  <c r="J309" i="29" s="1"/>
  <c r="I310" i="29"/>
  <c r="J310" i="29" s="1"/>
  <c r="I311" i="29"/>
  <c r="J311" i="29" s="1"/>
  <c r="I312" i="29"/>
  <c r="J312" i="29" s="1"/>
  <c r="I313" i="29"/>
  <c r="J313" i="29"/>
  <c r="I314" i="29"/>
  <c r="J314" i="29"/>
  <c r="I315" i="29"/>
  <c r="J315" i="29" s="1"/>
  <c r="I316" i="29"/>
  <c r="J316" i="29" s="1"/>
  <c r="I317" i="29"/>
  <c r="J317" i="29"/>
  <c r="I318" i="29"/>
  <c r="J318" i="29"/>
  <c r="I319" i="29"/>
  <c r="J319" i="29" s="1"/>
  <c r="I320" i="29"/>
  <c r="J320" i="29" s="1"/>
  <c r="I321" i="29"/>
  <c r="J321" i="29" s="1"/>
  <c r="I322" i="29"/>
  <c r="J322" i="29" s="1"/>
  <c r="I323" i="29"/>
  <c r="J323" i="29" s="1"/>
  <c r="I324" i="29"/>
  <c r="J324" i="29" s="1"/>
  <c r="I325" i="29"/>
  <c r="J325" i="29" s="1"/>
  <c r="I326" i="29"/>
  <c r="J326" i="29" s="1"/>
  <c r="I327" i="29"/>
  <c r="J327" i="29" s="1"/>
  <c r="I328" i="29"/>
  <c r="J328" i="29" s="1"/>
  <c r="I329" i="29"/>
  <c r="J329" i="29"/>
  <c r="I330" i="29"/>
  <c r="J330" i="29"/>
  <c r="I331" i="29"/>
  <c r="J331" i="29" s="1"/>
  <c r="I332" i="29"/>
  <c r="J332" i="29" s="1"/>
  <c r="I333" i="29"/>
  <c r="J333" i="29"/>
  <c r="I334" i="29"/>
  <c r="J334" i="29"/>
  <c r="I335" i="29"/>
  <c r="J335" i="29" s="1"/>
  <c r="I336" i="29"/>
  <c r="J336" i="29" s="1"/>
  <c r="I337" i="29"/>
  <c r="J337" i="29" s="1"/>
  <c r="I338" i="29"/>
  <c r="J338" i="29" s="1"/>
  <c r="I339" i="29"/>
  <c r="J339" i="29" s="1"/>
  <c r="I340" i="29"/>
  <c r="J340" i="29" s="1"/>
  <c r="I341" i="29"/>
  <c r="J341" i="29"/>
  <c r="I342" i="29"/>
  <c r="J342" i="29" s="1"/>
  <c r="I343" i="29"/>
  <c r="J343" i="29" s="1"/>
  <c r="I344" i="29"/>
  <c r="J344" i="29" s="1"/>
  <c r="I345" i="29"/>
  <c r="J345" i="29" s="1"/>
  <c r="I346" i="29"/>
  <c r="J346" i="29"/>
  <c r="I347" i="29"/>
  <c r="J347" i="29" s="1"/>
  <c r="I348" i="29"/>
  <c r="J348" i="29" s="1"/>
  <c r="I349" i="29"/>
  <c r="J349" i="29" s="1"/>
  <c r="I350" i="29"/>
  <c r="J350" i="29" s="1"/>
  <c r="I351" i="29"/>
  <c r="J351" i="29" s="1"/>
  <c r="I352" i="29"/>
  <c r="J352" i="29"/>
  <c r="I353" i="29"/>
  <c r="J353" i="29"/>
  <c r="I354" i="29"/>
  <c r="J354" i="29"/>
  <c r="I355" i="29"/>
  <c r="J355" i="29" s="1"/>
  <c r="I356" i="29"/>
  <c r="J356" i="29" s="1"/>
  <c r="I357" i="29"/>
  <c r="J357" i="29" s="1"/>
  <c r="I358" i="29"/>
  <c r="J358" i="29" s="1"/>
  <c r="I359" i="29"/>
  <c r="J359" i="29" s="1"/>
  <c r="I360" i="29"/>
  <c r="J360" i="29"/>
  <c r="I361" i="29"/>
  <c r="J361" i="29" s="1"/>
  <c r="I362" i="29"/>
  <c r="J362" i="29"/>
  <c r="I363" i="29"/>
  <c r="J363" i="29" s="1"/>
  <c r="I364" i="29"/>
  <c r="J364" i="29" s="1"/>
  <c r="I365" i="29"/>
  <c r="J365" i="29"/>
  <c r="I366" i="29"/>
  <c r="J366" i="29" s="1"/>
  <c r="I367" i="29"/>
  <c r="J367" i="29" s="1"/>
  <c r="I368" i="29"/>
  <c r="J368" i="29"/>
  <c r="I369" i="29"/>
  <c r="J369" i="29"/>
  <c r="I370" i="29"/>
  <c r="J370" i="29"/>
  <c r="I371" i="29"/>
  <c r="J371" i="29" s="1"/>
  <c r="I372" i="29"/>
  <c r="J372" i="29" s="1"/>
  <c r="I373" i="29"/>
  <c r="J373" i="29" s="1"/>
  <c r="I374" i="29"/>
  <c r="J374" i="29"/>
  <c r="I375" i="29"/>
  <c r="J375" i="29" s="1"/>
  <c r="I376" i="29"/>
  <c r="J376" i="29"/>
  <c r="I377" i="29"/>
  <c r="J377" i="29"/>
  <c r="I378" i="29"/>
  <c r="J378" i="29"/>
  <c r="I379" i="29"/>
  <c r="J379" i="29" s="1"/>
  <c r="I380" i="29"/>
  <c r="J380" i="29" s="1"/>
  <c r="I381" i="29"/>
  <c r="J381" i="29" s="1"/>
  <c r="I382" i="29"/>
  <c r="J382" i="29" s="1"/>
  <c r="I383" i="29"/>
  <c r="J383" i="29" s="1"/>
  <c r="I384" i="29"/>
  <c r="J384" i="29" s="1"/>
  <c r="I385" i="29"/>
  <c r="J385" i="29"/>
  <c r="I386" i="29"/>
  <c r="J386" i="29" s="1"/>
  <c r="I387" i="29"/>
  <c r="J387" i="29" s="1"/>
  <c r="I388" i="29"/>
  <c r="J388" i="29"/>
  <c r="I389" i="29"/>
  <c r="J389" i="29" s="1"/>
  <c r="I390" i="29"/>
  <c r="J390" i="29" s="1"/>
  <c r="I391" i="29"/>
  <c r="J391" i="29" s="1"/>
  <c r="I392" i="29"/>
  <c r="J392" i="29" s="1"/>
  <c r="I393" i="29"/>
  <c r="J393" i="29" s="1"/>
  <c r="I394" i="29"/>
  <c r="J394" i="29" s="1"/>
  <c r="I395" i="29"/>
  <c r="J395" i="29" s="1"/>
  <c r="I396" i="29"/>
  <c r="J396" i="29" s="1"/>
  <c r="I397" i="29"/>
  <c r="J397" i="29" s="1"/>
  <c r="I398" i="29"/>
  <c r="J398" i="29" s="1"/>
  <c r="I399" i="29"/>
  <c r="J399" i="29" s="1"/>
  <c r="I400" i="29"/>
  <c r="J400" i="29" s="1"/>
  <c r="I401" i="29"/>
  <c r="J401" i="29"/>
  <c r="I402" i="29"/>
  <c r="J402" i="29" s="1"/>
  <c r="I403" i="29"/>
  <c r="J403" i="29" s="1"/>
  <c r="I404" i="29"/>
  <c r="J404" i="29" s="1"/>
  <c r="I405" i="29"/>
  <c r="J405" i="29" s="1"/>
  <c r="I406" i="29"/>
  <c r="J406" i="29"/>
  <c r="I407" i="29"/>
  <c r="J407" i="29" s="1"/>
  <c r="I408" i="29"/>
  <c r="J408" i="29" s="1"/>
  <c r="I409" i="29"/>
  <c r="J409" i="29" s="1"/>
  <c r="I410" i="29"/>
  <c r="J410" i="29" s="1"/>
  <c r="I411" i="29"/>
  <c r="J411" i="29" s="1"/>
  <c r="I412" i="29"/>
  <c r="J412" i="29" s="1"/>
  <c r="I413" i="29"/>
  <c r="J413" i="29" s="1"/>
  <c r="I414" i="29"/>
  <c r="J414" i="29" s="1"/>
  <c r="I415" i="29"/>
  <c r="J415" i="29" s="1"/>
  <c r="I416" i="29"/>
  <c r="J416" i="29"/>
  <c r="I417" i="29"/>
  <c r="J417" i="29"/>
  <c r="I418" i="29"/>
  <c r="J418" i="29"/>
  <c r="I419" i="29"/>
  <c r="J419" i="29" s="1"/>
  <c r="I420" i="29"/>
  <c r="J420" i="29" s="1"/>
  <c r="I421" i="29"/>
  <c r="J421" i="29" s="1"/>
  <c r="I422" i="29"/>
  <c r="J422" i="29" s="1"/>
  <c r="I423" i="29"/>
  <c r="J423" i="29" s="1"/>
  <c r="I424" i="29"/>
  <c r="J424" i="29"/>
  <c r="I425" i="29"/>
  <c r="J425" i="29"/>
  <c r="I426" i="29"/>
  <c r="J426" i="29"/>
  <c r="I427" i="29"/>
  <c r="J427" i="29" s="1"/>
  <c r="I428" i="29"/>
  <c r="J428" i="29" s="1"/>
  <c r="I429" i="29"/>
  <c r="J429" i="29"/>
  <c r="I430" i="29"/>
  <c r="J430" i="29" s="1"/>
  <c r="I431" i="29"/>
  <c r="J431" i="29" s="1"/>
  <c r="I432" i="29"/>
  <c r="J432" i="29"/>
  <c r="I433" i="29"/>
  <c r="J433" i="29"/>
  <c r="I434" i="29"/>
  <c r="J434" i="29"/>
  <c r="I435" i="29"/>
  <c r="J435" i="29" s="1"/>
  <c r="I436" i="29"/>
  <c r="J436" i="29" s="1"/>
  <c r="I437" i="29"/>
  <c r="J437" i="29" s="1"/>
  <c r="I438" i="29"/>
  <c r="J438" i="29" s="1"/>
  <c r="I439" i="29"/>
  <c r="J439" i="29" s="1"/>
  <c r="I440" i="29"/>
  <c r="J440" i="29"/>
  <c r="I441" i="29"/>
  <c r="J441" i="29"/>
  <c r="I442" i="29"/>
  <c r="J442" i="29"/>
  <c r="I443" i="29"/>
  <c r="J443" i="29" s="1"/>
  <c r="I444" i="29"/>
  <c r="J444" i="29" s="1"/>
  <c r="I445" i="29"/>
  <c r="J445" i="29" s="1"/>
  <c r="I446" i="29"/>
  <c r="J446" i="29" s="1"/>
  <c r="I447" i="29"/>
  <c r="J447" i="29" s="1"/>
  <c r="I448" i="29"/>
  <c r="J448" i="29" s="1"/>
  <c r="I449" i="29"/>
  <c r="J449" i="29" s="1"/>
  <c r="I450" i="29"/>
  <c r="J450" i="29"/>
  <c r="I451" i="29"/>
  <c r="J451" i="29" s="1"/>
  <c r="I452" i="29"/>
  <c r="J452" i="29"/>
  <c r="I453" i="29"/>
  <c r="J453" i="29" s="1"/>
  <c r="I454" i="29"/>
  <c r="J454" i="29" s="1"/>
  <c r="I455" i="29"/>
  <c r="J455" i="29" s="1"/>
  <c r="I456" i="29"/>
  <c r="J456" i="29"/>
  <c r="I457" i="29"/>
  <c r="J457" i="29" s="1"/>
  <c r="I458" i="29"/>
  <c r="J458" i="29" s="1"/>
  <c r="I459" i="29"/>
  <c r="J459" i="29" s="1"/>
  <c r="I460" i="29"/>
  <c r="J460" i="29" s="1"/>
  <c r="I461" i="29"/>
  <c r="J461" i="29"/>
  <c r="I462" i="29"/>
  <c r="J462" i="29" s="1"/>
  <c r="I463" i="29"/>
  <c r="J463" i="29" s="1"/>
  <c r="I464" i="29"/>
  <c r="J464" i="29" s="1"/>
  <c r="I465" i="29"/>
  <c r="J465" i="29" s="1"/>
  <c r="I466" i="29"/>
  <c r="J466" i="29"/>
  <c r="I467" i="29"/>
  <c r="J467" i="29" s="1"/>
  <c r="I468" i="29"/>
  <c r="J468" i="29" s="1"/>
  <c r="I469" i="29"/>
  <c r="J469" i="29" s="1"/>
  <c r="I470" i="29"/>
  <c r="J470" i="29" s="1"/>
  <c r="I471" i="29"/>
  <c r="J471" i="29" s="1"/>
  <c r="I472" i="29"/>
  <c r="J472" i="29" s="1"/>
  <c r="I473" i="29"/>
  <c r="J473" i="29" s="1"/>
  <c r="I474" i="29"/>
  <c r="J474" i="29" s="1"/>
  <c r="I475" i="29"/>
  <c r="J475" i="29" s="1"/>
  <c r="I476" i="29"/>
  <c r="J476" i="29" s="1"/>
  <c r="I477" i="29"/>
  <c r="J477" i="29" s="1"/>
  <c r="I478" i="29"/>
  <c r="J478" i="29" s="1"/>
  <c r="I479" i="29"/>
  <c r="J479" i="29" s="1"/>
  <c r="I480" i="29"/>
  <c r="J480" i="29" s="1"/>
  <c r="I481" i="29"/>
  <c r="J481" i="29" s="1"/>
  <c r="I482" i="29"/>
  <c r="J482" i="29" s="1"/>
  <c r="I483" i="29"/>
  <c r="J483" i="29" s="1"/>
  <c r="I484" i="29"/>
  <c r="J484" i="29" s="1"/>
  <c r="I485" i="29"/>
  <c r="J485" i="29"/>
  <c r="I486" i="29"/>
  <c r="J486" i="29" s="1"/>
  <c r="I487" i="29"/>
  <c r="J487" i="29" s="1"/>
  <c r="I488" i="29"/>
  <c r="J488" i="29" s="1"/>
  <c r="I489" i="29"/>
  <c r="J489" i="29" s="1"/>
  <c r="I490" i="29"/>
  <c r="J490" i="29"/>
  <c r="I491" i="29"/>
  <c r="J491" i="29" s="1"/>
  <c r="I492" i="29"/>
  <c r="J492" i="29" s="1"/>
  <c r="I493" i="29"/>
  <c r="J493" i="29"/>
  <c r="I494" i="29"/>
  <c r="J494" i="29"/>
  <c r="I495" i="29"/>
  <c r="J495" i="29" s="1"/>
  <c r="I496" i="29"/>
  <c r="J496" i="29"/>
  <c r="I497" i="29"/>
  <c r="J497" i="29" s="1"/>
  <c r="I498" i="29"/>
  <c r="J498" i="29" s="1"/>
  <c r="I499" i="29"/>
  <c r="J499" i="29" s="1"/>
  <c r="I500" i="29"/>
  <c r="J500" i="29" s="1"/>
  <c r="I501" i="29"/>
  <c r="J501" i="29" s="1"/>
  <c r="I502" i="29"/>
  <c r="J502" i="29"/>
  <c r="I503" i="29"/>
  <c r="J503" i="29" s="1"/>
  <c r="I504" i="29"/>
  <c r="J504" i="29" s="1"/>
  <c r="I505" i="29"/>
  <c r="J505" i="29" s="1"/>
  <c r="I506" i="29"/>
  <c r="J506" i="29" s="1"/>
  <c r="I507" i="29"/>
  <c r="J507" i="29" s="1"/>
  <c r="I508" i="29"/>
  <c r="J508" i="29" s="1"/>
  <c r="I509" i="29"/>
  <c r="J509" i="29" s="1"/>
  <c r="I510" i="29"/>
  <c r="J510" i="29"/>
  <c r="I511" i="29"/>
  <c r="J511" i="29" s="1"/>
  <c r="I512" i="29"/>
  <c r="J512" i="29" s="1"/>
  <c r="I513" i="29"/>
  <c r="J513" i="29"/>
  <c r="I514" i="29"/>
  <c r="J514" i="29"/>
  <c r="I515" i="29"/>
  <c r="J515" i="29" s="1"/>
  <c r="I516" i="29"/>
  <c r="J516" i="29" s="1"/>
  <c r="I517" i="29"/>
  <c r="J517" i="29" s="1"/>
  <c r="I518" i="29"/>
  <c r="J518" i="29" s="1"/>
  <c r="I519" i="29"/>
  <c r="J519" i="29" s="1"/>
  <c r="I520" i="29"/>
  <c r="J520" i="29" s="1"/>
  <c r="I521" i="29"/>
  <c r="J521" i="29" s="1"/>
  <c r="I522" i="29"/>
  <c r="J522" i="29"/>
  <c r="I523" i="29"/>
  <c r="J523" i="29" s="1"/>
  <c r="I524" i="29"/>
  <c r="J524" i="29" s="1"/>
  <c r="I525" i="29"/>
  <c r="J525" i="29"/>
  <c r="I526" i="29"/>
  <c r="J526" i="29"/>
  <c r="I527" i="29"/>
  <c r="J527" i="29" s="1"/>
  <c r="I528" i="29"/>
  <c r="J528" i="29" s="1"/>
  <c r="I529" i="29"/>
  <c r="J529" i="29" s="1"/>
  <c r="I530" i="29"/>
  <c r="J530" i="29" s="1"/>
  <c r="I531" i="29"/>
  <c r="J531" i="29" s="1"/>
  <c r="I532" i="29"/>
  <c r="J532" i="29" s="1"/>
  <c r="I533" i="29"/>
  <c r="J533" i="29" s="1"/>
  <c r="I534" i="29"/>
  <c r="J534" i="29"/>
  <c r="I535" i="29"/>
  <c r="J535" i="29" s="1"/>
  <c r="I536" i="29"/>
  <c r="J536" i="29" s="1"/>
  <c r="I537" i="29"/>
  <c r="J537" i="29" s="1"/>
  <c r="I538" i="29"/>
  <c r="J538" i="29" s="1"/>
  <c r="I539" i="29"/>
  <c r="J539" i="29" s="1"/>
  <c r="I540" i="29"/>
  <c r="J540" i="29" s="1"/>
  <c r="I541" i="29"/>
  <c r="J541" i="29" s="1"/>
  <c r="I542" i="29"/>
  <c r="J542" i="29"/>
  <c r="I543" i="29"/>
  <c r="J543" i="29" s="1"/>
  <c r="I544" i="29"/>
  <c r="J544" i="29" s="1"/>
  <c r="I545" i="29"/>
  <c r="J545" i="29"/>
  <c r="I546" i="29"/>
  <c r="J546" i="29"/>
  <c r="I547" i="29"/>
  <c r="J547" i="29" s="1"/>
  <c r="I548" i="29"/>
  <c r="J548" i="29" s="1"/>
  <c r="I549" i="29"/>
  <c r="J549" i="29" s="1"/>
  <c r="I550" i="29"/>
  <c r="J550" i="29" s="1"/>
  <c r="I551" i="29"/>
  <c r="J551" i="29" s="1"/>
  <c r="I552" i="29"/>
  <c r="J552" i="29"/>
  <c r="I553" i="29"/>
  <c r="J553" i="29" s="1"/>
  <c r="I554" i="29"/>
  <c r="J554" i="29" s="1"/>
  <c r="I555" i="29"/>
  <c r="J555" i="29" s="1"/>
  <c r="I556" i="29"/>
  <c r="J556" i="29" s="1"/>
  <c r="I557" i="29"/>
  <c r="J557" i="29" s="1"/>
  <c r="I558" i="29"/>
  <c r="J558" i="29" s="1"/>
  <c r="I559" i="29"/>
  <c r="J559" i="29" s="1"/>
  <c r="I560" i="29"/>
  <c r="J560" i="29" s="1"/>
  <c r="I561" i="29"/>
  <c r="J561" i="29" s="1"/>
  <c r="I562" i="29"/>
  <c r="J562" i="29" s="1"/>
  <c r="I563" i="29"/>
  <c r="J563" i="29" s="1"/>
  <c r="I564" i="29"/>
  <c r="J564" i="29" s="1"/>
  <c r="I565" i="29"/>
  <c r="J565" i="29" s="1"/>
  <c r="I566" i="29"/>
  <c r="J566" i="29" s="1"/>
  <c r="I567" i="29"/>
  <c r="J567" i="29" s="1"/>
  <c r="I568" i="29"/>
  <c r="J568" i="29" s="1"/>
  <c r="I569" i="29"/>
  <c r="J569" i="29" s="1"/>
  <c r="I570" i="29"/>
  <c r="J570" i="29" s="1"/>
  <c r="I571" i="29"/>
  <c r="J571" i="29" s="1"/>
  <c r="I572" i="29"/>
  <c r="J572" i="29"/>
  <c r="I573" i="29"/>
  <c r="J573" i="29" s="1"/>
  <c r="I574" i="29"/>
  <c r="J574" i="29" s="1"/>
  <c r="I575" i="29"/>
  <c r="J575" i="29" s="1"/>
  <c r="I576" i="29"/>
  <c r="J576" i="29" s="1"/>
  <c r="I577" i="29"/>
  <c r="J577" i="29"/>
  <c r="I578" i="29"/>
  <c r="J578" i="29" s="1"/>
  <c r="I579" i="29"/>
  <c r="J579" i="29" s="1"/>
  <c r="I580" i="29"/>
  <c r="J580" i="29" s="1"/>
  <c r="I581" i="29"/>
  <c r="J581" i="29" s="1"/>
  <c r="I582" i="29"/>
  <c r="J582" i="29" s="1"/>
  <c r="I583" i="29"/>
  <c r="J583" i="29" s="1"/>
  <c r="I584" i="29"/>
  <c r="J584" i="29" s="1"/>
  <c r="I585" i="29"/>
  <c r="J585" i="29" s="1"/>
  <c r="I586" i="29"/>
  <c r="J586" i="29" s="1"/>
  <c r="I587" i="29"/>
  <c r="J587" i="29" s="1"/>
  <c r="I588" i="29"/>
  <c r="J588" i="29" s="1"/>
  <c r="I589" i="29"/>
  <c r="J589" i="29" s="1"/>
  <c r="I590" i="29"/>
  <c r="J590" i="29"/>
  <c r="I591" i="29"/>
  <c r="J591" i="29" s="1"/>
  <c r="I592" i="29"/>
  <c r="J592" i="29" s="1"/>
  <c r="I593" i="29"/>
  <c r="J593" i="29"/>
  <c r="I594" i="29"/>
  <c r="J594" i="29" s="1"/>
  <c r="I595" i="29"/>
  <c r="J595" i="29" s="1"/>
  <c r="I596" i="29"/>
  <c r="J596" i="29" s="1"/>
  <c r="I597" i="29"/>
  <c r="J597" i="29" s="1"/>
  <c r="I598" i="29"/>
  <c r="J598" i="29" s="1"/>
  <c r="I599" i="29"/>
  <c r="J599" i="29" s="1"/>
  <c r="I600" i="29"/>
  <c r="J600" i="29" s="1"/>
  <c r="I601" i="29"/>
  <c r="J601" i="29"/>
  <c r="I602" i="29"/>
  <c r="J602" i="29"/>
  <c r="I603" i="29"/>
  <c r="J603" i="29" s="1"/>
  <c r="I604" i="29"/>
  <c r="J604" i="29"/>
  <c r="I605" i="29"/>
  <c r="J605" i="29" s="1"/>
  <c r="I606" i="29"/>
  <c r="J606" i="29" s="1"/>
  <c r="I607" i="29"/>
  <c r="J607" i="29" s="1"/>
  <c r="I608" i="29"/>
  <c r="J608" i="29"/>
  <c r="I609" i="29"/>
  <c r="J609" i="29"/>
  <c r="I610" i="29"/>
  <c r="J610" i="29" s="1"/>
  <c r="I611" i="29"/>
  <c r="J611" i="29" s="1"/>
  <c r="I612" i="29"/>
  <c r="J612" i="29" s="1"/>
  <c r="I613" i="29"/>
  <c r="J613" i="29"/>
  <c r="I614" i="29"/>
  <c r="J614" i="29" s="1"/>
  <c r="I615" i="29"/>
  <c r="J615" i="29" s="1"/>
  <c r="I616" i="29"/>
  <c r="J616" i="29" s="1"/>
  <c r="I617" i="29"/>
  <c r="J617" i="29"/>
  <c r="I618" i="29"/>
  <c r="J618" i="29"/>
  <c r="I619" i="29"/>
  <c r="J619" i="29" s="1"/>
  <c r="I620" i="29"/>
  <c r="J620" i="29" s="1"/>
  <c r="I621" i="29"/>
  <c r="J621" i="29" s="1"/>
  <c r="I622" i="29"/>
  <c r="J622" i="29" s="1"/>
  <c r="I623" i="29"/>
  <c r="J623" i="29" s="1"/>
  <c r="I624" i="29"/>
  <c r="J624" i="29"/>
  <c r="I625" i="29"/>
  <c r="J625" i="29"/>
  <c r="I626" i="29"/>
  <c r="J626" i="29" s="1"/>
  <c r="I627" i="29"/>
  <c r="J627" i="29" s="1"/>
  <c r="I628" i="29"/>
  <c r="J628" i="29" s="1"/>
  <c r="I629" i="29"/>
  <c r="J629" i="29" s="1"/>
  <c r="I630" i="29"/>
  <c r="J630" i="29" s="1"/>
  <c r="I631" i="29"/>
  <c r="J631" i="29" s="1"/>
  <c r="I632" i="29"/>
  <c r="J632" i="29"/>
  <c r="I633" i="29"/>
  <c r="J633" i="29" s="1"/>
  <c r="I634" i="29"/>
  <c r="J634" i="29" s="1"/>
  <c r="I635" i="29"/>
  <c r="J635" i="29" s="1"/>
  <c r="I636" i="29"/>
  <c r="J636" i="29"/>
  <c r="I637" i="29"/>
  <c r="J637" i="29" s="1"/>
  <c r="I638" i="29"/>
  <c r="J638" i="29" s="1"/>
  <c r="I639" i="29"/>
  <c r="J639" i="29" s="1"/>
  <c r="I640" i="29"/>
  <c r="J640" i="29" s="1"/>
  <c r="I641" i="29"/>
  <c r="J641" i="29" s="1"/>
  <c r="I642" i="29"/>
  <c r="J642" i="29"/>
  <c r="I643" i="29"/>
  <c r="J643" i="29" s="1"/>
  <c r="I644" i="29"/>
  <c r="J644" i="29" s="1"/>
  <c r="I645" i="29"/>
  <c r="J645" i="29" s="1"/>
  <c r="I646" i="29"/>
  <c r="J646" i="29" s="1"/>
  <c r="I647" i="29"/>
  <c r="J647" i="29" s="1"/>
  <c r="I648" i="29"/>
  <c r="J648" i="29"/>
  <c r="I649" i="29"/>
  <c r="J649" i="29" s="1"/>
  <c r="I650" i="29"/>
  <c r="J650" i="29" s="1"/>
  <c r="I651" i="29"/>
  <c r="J651" i="29" s="1"/>
  <c r="I652" i="29"/>
  <c r="J652" i="29" s="1"/>
  <c r="I653" i="29"/>
  <c r="J653" i="29" s="1"/>
  <c r="I654" i="29"/>
  <c r="J654" i="29" s="1"/>
  <c r="I655" i="29"/>
  <c r="J655" i="29" s="1"/>
  <c r="I656" i="29"/>
  <c r="J656" i="29" s="1"/>
  <c r="I657" i="29"/>
  <c r="J657" i="29" s="1"/>
  <c r="I658" i="29"/>
  <c r="J658" i="29"/>
  <c r="I659" i="29"/>
  <c r="J659" i="29" s="1"/>
  <c r="I660" i="29"/>
  <c r="J660" i="29" s="1"/>
  <c r="I661" i="29"/>
  <c r="J661" i="29" s="1"/>
  <c r="I662" i="29"/>
  <c r="J662" i="29" s="1"/>
  <c r="I663" i="29"/>
  <c r="J663" i="29" s="1"/>
  <c r="I664" i="29"/>
  <c r="J664" i="29"/>
  <c r="I665" i="29"/>
  <c r="J665" i="29" s="1"/>
  <c r="I666" i="29"/>
  <c r="J666" i="29"/>
  <c r="I667" i="29"/>
  <c r="J667" i="29" s="1"/>
  <c r="I668" i="29"/>
  <c r="J668" i="29" s="1"/>
  <c r="I669" i="29"/>
  <c r="J669" i="29" s="1"/>
  <c r="I670" i="29"/>
  <c r="J670" i="29" s="1"/>
  <c r="I671" i="29"/>
  <c r="J671" i="29" s="1"/>
  <c r="I672" i="29"/>
  <c r="J672" i="29"/>
  <c r="I673" i="29"/>
  <c r="J673" i="29"/>
  <c r="I674" i="29"/>
  <c r="J674" i="29"/>
  <c r="I675" i="29"/>
  <c r="J675" i="29" s="1"/>
  <c r="I676" i="29"/>
  <c r="J676" i="29" s="1"/>
  <c r="I677" i="29"/>
  <c r="J677" i="29"/>
  <c r="I678" i="29"/>
  <c r="J678" i="29" s="1"/>
  <c r="I679" i="29"/>
  <c r="J679" i="29" s="1"/>
  <c r="I680" i="29"/>
  <c r="J680" i="29"/>
  <c r="I681" i="29"/>
  <c r="J681" i="29" s="1"/>
  <c r="I682" i="29"/>
  <c r="J682" i="29"/>
  <c r="I683" i="29"/>
  <c r="J683" i="29" s="1"/>
  <c r="I684" i="29"/>
  <c r="J684" i="29" s="1"/>
  <c r="I685" i="29"/>
  <c r="J685" i="29" s="1"/>
  <c r="I686" i="29"/>
  <c r="J686" i="29"/>
  <c r="I687" i="29"/>
  <c r="J687" i="29" s="1"/>
  <c r="I688" i="29"/>
  <c r="J688" i="29"/>
  <c r="I689" i="29"/>
  <c r="J689" i="29"/>
  <c r="I690" i="29"/>
  <c r="J690" i="29"/>
  <c r="I691" i="29"/>
  <c r="J691" i="29" s="1"/>
  <c r="I692" i="29"/>
  <c r="J692" i="29" s="1"/>
  <c r="I693" i="29"/>
  <c r="J693" i="29" s="1"/>
  <c r="I694" i="29"/>
  <c r="J694" i="29" s="1"/>
  <c r="I695" i="29"/>
  <c r="J695" i="29" s="1"/>
  <c r="I696" i="29"/>
  <c r="J696" i="29" s="1"/>
  <c r="I697" i="29"/>
  <c r="J697" i="29"/>
  <c r="I698" i="29"/>
  <c r="J698" i="29" s="1"/>
  <c r="I699" i="29"/>
  <c r="J699" i="29" s="1"/>
  <c r="I700" i="29"/>
  <c r="J700" i="29"/>
  <c r="I701" i="29"/>
  <c r="J701" i="29" s="1"/>
  <c r="I702" i="29"/>
  <c r="J702" i="29" s="1"/>
  <c r="I703" i="29"/>
  <c r="J703" i="29" s="1"/>
  <c r="I704" i="29"/>
  <c r="J704" i="29" s="1"/>
  <c r="I705" i="29"/>
  <c r="J705" i="29" s="1"/>
  <c r="I706" i="29"/>
  <c r="J706" i="29" s="1"/>
  <c r="I707" i="29"/>
  <c r="J707" i="29" s="1"/>
  <c r="I708" i="29"/>
  <c r="J708" i="29" s="1"/>
  <c r="I709" i="29"/>
  <c r="J709" i="29" s="1"/>
  <c r="I710" i="29"/>
  <c r="J710" i="29" s="1"/>
  <c r="I711" i="29"/>
  <c r="J711" i="29" s="1"/>
  <c r="I712" i="29"/>
  <c r="J712" i="29" s="1"/>
  <c r="I713" i="29"/>
  <c r="J713" i="29"/>
  <c r="I714" i="29"/>
  <c r="J714" i="29" s="1"/>
  <c r="I715" i="29"/>
  <c r="J715" i="29" s="1"/>
  <c r="I716" i="29"/>
  <c r="J716" i="29" s="1"/>
  <c r="I717" i="29"/>
  <c r="J717" i="29" s="1"/>
  <c r="I718" i="29"/>
  <c r="J718" i="29"/>
  <c r="I719" i="29"/>
  <c r="J719" i="29" s="1"/>
  <c r="I720" i="29"/>
  <c r="J720" i="29" s="1"/>
  <c r="I721" i="29"/>
  <c r="J721" i="29" s="1"/>
  <c r="I722" i="29"/>
  <c r="J722" i="29" s="1"/>
  <c r="I723" i="29"/>
  <c r="J723" i="29" s="1"/>
  <c r="I724" i="29"/>
  <c r="J724" i="29" s="1"/>
  <c r="I725" i="29"/>
  <c r="J725" i="29" s="1"/>
  <c r="I726" i="29"/>
  <c r="J726" i="29" s="1"/>
  <c r="I727" i="29"/>
  <c r="J727" i="29" s="1"/>
  <c r="I728" i="29"/>
  <c r="J728" i="29"/>
  <c r="I729" i="29"/>
  <c r="J729" i="29"/>
  <c r="I730" i="29"/>
  <c r="J730" i="29" s="1"/>
  <c r="I731" i="29"/>
  <c r="J731" i="29" s="1"/>
  <c r="I732" i="29"/>
  <c r="J732" i="29" s="1"/>
  <c r="I733" i="29"/>
  <c r="J733" i="29" s="1"/>
  <c r="I734" i="29"/>
  <c r="J734" i="29" s="1"/>
  <c r="I735" i="29"/>
  <c r="J735" i="29" s="1"/>
  <c r="I736" i="29"/>
  <c r="J736" i="29" s="1"/>
  <c r="I737" i="29"/>
  <c r="J737" i="29"/>
  <c r="I738" i="29"/>
  <c r="J738" i="29"/>
  <c r="I739" i="29"/>
  <c r="J739" i="29" s="1"/>
  <c r="I740" i="29"/>
  <c r="J740" i="29" s="1"/>
  <c r="I741" i="29"/>
  <c r="J741" i="29" s="1"/>
  <c r="I742" i="29"/>
  <c r="J742" i="29" s="1"/>
  <c r="I743" i="29"/>
  <c r="J743" i="29" s="1"/>
  <c r="I744" i="29"/>
  <c r="J744" i="29"/>
  <c r="I745" i="29"/>
  <c r="J745" i="29"/>
  <c r="I746" i="29"/>
  <c r="J746" i="29" s="1"/>
  <c r="I747" i="29"/>
  <c r="J747" i="29" s="1"/>
  <c r="I748" i="29"/>
  <c r="J748" i="29" s="1"/>
  <c r="I749" i="29"/>
  <c r="J749" i="29" s="1"/>
  <c r="I750" i="29"/>
  <c r="J750" i="29" s="1"/>
  <c r="I751" i="29"/>
  <c r="J751" i="29" s="1"/>
  <c r="I752" i="29"/>
  <c r="J752" i="29" s="1"/>
  <c r="I753" i="29"/>
  <c r="J753" i="29"/>
  <c r="I754" i="29"/>
  <c r="J754" i="29"/>
  <c r="I755" i="29"/>
  <c r="J755" i="29" s="1"/>
  <c r="I756" i="29"/>
  <c r="J756" i="29" s="1"/>
  <c r="I757" i="29"/>
  <c r="J757" i="29" s="1"/>
  <c r="I758" i="29"/>
  <c r="J758" i="29" s="1"/>
  <c r="I759" i="29"/>
  <c r="J759" i="29" s="1"/>
  <c r="I760" i="29"/>
  <c r="J760" i="29" s="1"/>
  <c r="I761" i="29"/>
  <c r="J761" i="29" s="1"/>
  <c r="I762" i="29"/>
  <c r="J762" i="29" s="1"/>
  <c r="I763" i="29"/>
  <c r="J763" i="29" s="1"/>
  <c r="I764" i="29"/>
  <c r="J764" i="29"/>
  <c r="I765" i="29"/>
  <c r="J765" i="29" s="1"/>
  <c r="I766" i="29"/>
  <c r="J766" i="29" s="1"/>
  <c r="I767" i="29"/>
  <c r="J767" i="29" s="1"/>
  <c r="I768" i="29"/>
  <c r="J768" i="29" s="1"/>
  <c r="I769" i="29"/>
  <c r="J769" i="29" s="1"/>
  <c r="I770" i="29"/>
  <c r="J770" i="29" s="1"/>
  <c r="I771" i="29"/>
  <c r="J771" i="29" s="1"/>
  <c r="I772" i="29"/>
  <c r="J772" i="29" s="1"/>
  <c r="I773" i="29"/>
  <c r="J773" i="29" s="1"/>
  <c r="I774" i="29"/>
  <c r="J774" i="29" s="1"/>
  <c r="I775" i="29"/>
  <c r="J775" i="29" s="1"/>
  <c r="I776" i="29"/>
  <c r="J776" i="29" s="1"/>
  <c r="I777" i="29"/>
  <c r="J777" i="29" s="1"/>
  <c r="I778" i="29"/>
  <c r="J778" i="29" s="1"/>
  <c r="I779" i="29"/>
  <c r="J779" i="29" s="1"/>
  <c r="I780" i="29"/>
  <c r="J780" i="29" s="1"/>
  <c r="I781" i="29"/>
  <c r="J781" i="29" s="1"/>
  <c r="I782" i="29"/>
  <c r="J782" i="29"/>
  <c r="I783" i="29"/>
  <c r="J783" i="29" s="1"/>
  <c r="I784" i="29"/>
  <c r="J784" i="29" s="1"/>
  <c r="I785" i="29"/>
  <c r="J785" i="29" s="1"/>
  <c r="I786" i="29"/>
  <c r="J786" i="29" s="1"/>
  <c r="I787" i="29"/>
  <c r="J787" i="29" s="1"/>
  <c r="I788" i="29"/>
  <c r="J788" i="29" s="1"/>
  <c r="I789" i="29"/>
  <c r="J789" i="29" s="1"/>
  <c r="I790" i="29"/>
  <c r="J790" i="29" s="1"/>
  <c r="I791" i="29"/>
  <c r="J791" i="29" s="1"/>
  <c r="I792" i="29"/>
  <c r="J792" i="29"/>
  <c r="I793" i="29"/>
  <c r="J793" i="29"/>
  <c r="I794" i="29"/>
  <c r="J794" i="29"/>
  <c r="I795" i="29"/>
  <c r="J795" i="29" s="1"/>
  <c r="I796" i="29"/>
  <c r="J796" i="29" s="1"/>
  <c r="I797" i="29"/>
  <c r="J797" i="29" s="1"/>
  <c r="I798" i="29"/>
  <c r="J798" i="29" s="1"/>
  <c r="I799" i="29"/>
  <c r="J799" i="29" s="1"/>
  <c r="I800" i="29"/>
  <c r="J800" i="29"/>
  <c r="I801" i="29"/>
  <c r="J801" i="29" s="1"/>
  <c r="I802" i="29"/>
  <c r="J802" i="29"/>
  <c r="I803" i="29"/>
  <c r="J803" i="29" s="1"/>
  <c r="I804" i="29"/>
  <c r="J804" i="29" s="1"/>
  <c r="I805" i="29"/>
  <c r="J805" i="29"/>
  <c r="I806" i="29"/>
  <c r="J806" i="29" s="1"/>
  <c r="I807" i="29"/>
  <c r="J807" i="29" s="1"/>
  <c r="I808" i="29"/>
  <c r="J808" i="29"/>
  <c r="I809" i="29"/>
  <c r="J809" i="29"/>
  <c r="I810" i="29"/>
  <c r="J810" i="29" s="1"/>
  <c r="I811" i="29"/>
  <c r="J811" i="29" s="1"/>
  <c r="I812" i="29"/>
  <c r="J812" i="29" s="1"/>
  <c r="I813" i="29"/>
  <c r="J813" i="29" s="1"/>
  <c r="I814" i="29"/>
  <c r="J814" i="29"/>
  <c r="I815" i="29"/>
  <c r="J815" i="29" s="1"/>
  <c r="I816" i="29"/>
  <c r="J816" i="29" s="1"/>
  <c r="I817" i="29"/>
  <c r="J817" i="29" s="1"/>
  <c r="I818" i="29"/>
  <c r="J818" i="29" s="1"/>
  <c r="I819" i="29"/>
  <c r="J819" i="29" s="1"/>
  <c r="I820" i="29"/>
  <c r="J820" i="29" s="1"/>
  <c r="I821" i="29"/>
  <c r="J821" i="29" s="1"/>
  <c r="I822" i="29"/>
  <c r="J822" i="29" s="1"/>
  <c r="I823" i="29"/>
  <c r="J823" i="29" s="1"/>
  <c r="I824" i="29"/>
  <c r="J824" i="29" s="1"/>
  <c r="I825" i="29"/>
  <c r="J825" i="29" s="1"/>
  <c r="I826" i="29"/>
  <c r="J826" i="29" s="1"/>
  <c r="I827" i="29"/>
  <c r="J827" i="29" s="1"/>
  <c r="I828" i="29"/>
  <c r="J828" i="29"/>
  <c r="I829" i="29"/>
  <c r="J829" i="29" s="1"/>
  <c r="I830" i="29"/>
  <c r="J830" i="29" s="1"/>
  <c r="I831" i="29"/>
  <c r="J831" i="29" s="1"/>
  <c r="I832" i="29"/>
  <c r="J832" i="29" s="1"/>
  <c r="I833" i="29"/>
  <c r="J833" i="29"/>
  <c r="I834" i="29"/>
  <c r="J834" i="29" s="1"/>
  <c r="I835" i="29"/>
  <c r="J835" i="29" s="1"/>
  <c r="I836" i="29"/>
  <c r="J836" i="29" s="1"/>
  <c r="I837" i="29"/>
  <c r="J837" i="29"/>
  <c r="I838" i="29"/>
  <c r="J838" i="29" s="1"/>
  <c r="I839" i="29"/>
  <c r="J839" i="29" s="1"/>
  <c r="I840" i="29"/>
  <c r="J840" i="29"/>
  <c r="I841" i="29"/>
  <c r="J841" i="29" s="1"/>
  <c r="I842" i="29"/>
  <c r="J842" i="29" s="1"/>
  <c r="I843" i="29"/>
  <c r="J843" i="29" s="1"/>
  <c r="I844" i="29"/>
  <c r="J844" i="29" s="1"/>
  <c r="I845" i="29"/>
  <c r="J845" i="29" s="1"/>
  <c r="I846" i="29"/>
  <c r="J846" i="29" s="1"/>
  <c r="I847" i="29"/>
  <c r="J847" i="29" s="1"/>
  <c r="I848" i="29"/>
  <c r="J848" i="29"/>
  <c r="I849" i="29"/>
  <c r="J849" i="29" s="1"/>
  <c r="I850" i="29"/>
  <c r="J850" i="29" s="1"/>
  <c r="I851" i="29"/>
  <c r="J851" i="29" s="1"/>
  <c r="I852" i="29"/>
  <c r="J852" i="29" s="1"/>
  <c r="I853" i="29"/>
  <c r="J853" i="29" s="1"/>
  <c r="I854" i="29"/>
  <c r="J854" i="29" s="1"/>
  <c r="I855" i="29"/>
  <c r="J855" i="29" s="1"/>
  <c r="I856" i="29"/>
  <c r="J856" i="29" s="1"/>
  <c r="I857" i="29"/>
  <c r="J857" i="29" s="1"/>
  <c r="I858" i="29"/>
  <c r="J858" i="29" s="1"/>
  <c r="I859" i="29"/>
  <c r="J859" i="29" s="1"/>
  <c r="I860" i="29"/>
  <c r="J860" i="29" s="1"/>
  <c r="I861" i="29"/>
  <c r="J861" i="29" s="1"/>
  <c r="I862" i="29"/>
  <c r="J862" i="29" s="1"/>
  <c r="I863" i="29"/>
  <c r="J863" i="29" s="1"/>
  <c r="I864" i="29"/>
  <c r="J864" i="29" s="1"/>
  <c r="I865" i="29"/>
  <c r="J865" i="29" s="1"/>
  <c r="I866" i="29"/>
  <c r="J866" i="29" s="1"/>
  <c r="I867" i="29"/>
  <c r="J867" i="29" s="1"/>
  <c r="I868" i="29"/>
  <c r="J868" i="29" s="1"/>
  <c r="I869" i="29"/>
  <c r="J869" i="29" s="1"/>
  <c r="I870" i="29"/>
  <c r="J870" i="29" s="1"/>
  <c r="I871" i="29"/>
  <c r="J871" i="29" s="1"/>
  <c r="I872" i="29"/>
  <c r="J872" i="29"/>
  <c r="I873" i="29"/>
  <c r="J873" i="29" s="1"/>
  <c r="I874" i="29"/>
  <c r="J874" i="29" s="1"/>
  <c r="I875" i="29"/>
  <c r="J875" i="29" s="1"/>
  <c r="I876" i="29"/>
  <c r="J876" i="29" s="1"/>
  <c r="I877" i="29"/>
  <c r="J877" i="29" s="1"/>
  <c r="I878" i="29"/>
  <c r="J878" i="29" s="1"/>
  <c r="I879" i="29"/>
  <c r="J879" i="29" s="1"/>
  <c r="I880" i="29"/>
  <c r="J880" i="29" s="1"/>
  <c r="I881" i="29"/>
  <c r="J881" i="29" s="1"/>
  <c r="I882" i="29"/>
  <c r="J882" i="29" s="1"/>
  <c r="I883" i="29"/>
  <c r="J883" i="29" s="1"/>
  <c r="I884" i="29"/>
  <c r="J884" i="29" s="1"/>
  <c r="I885" i="29"/>
  <c r="J885" i="29" s="1"/>
  <c r="I886" i="29"/>
  <c r="J886" i="29" s="1"/>
  <c r="I887" i="29"/>
  <c r="J887" i="29" s="1"/>
  <c r="I888" i="29"/>
  <c r="J888" i="29" s="1"/>
  <c r="I889" i="29"/>
  <c r="J889" i="29" s="1"/>
  <c r="I890" i="29"/>
  <c r="J890" i="29" s="1"/>
  <c r="I891" i="29"/>
  <c r="J891" i="29" s="1"/>
  <c r="I892" i="29"/>
  <c r="J892" i="29" s="1"/>
  <c r="I893" i="29"/>
  <c r="J893" i="29" s="1"/>
  <c r="I894" i="29"/>
  <c r="J894" i="29" s="1"/>
  <c r="I895" i="29"/>
  <c r="J895" i="29" s="1"/>
  <c r="I896" i="29"/>
  <c r="J896" i="29"/>
  <c r="I897" i="29"/>
  <c r="J897" i="29"/>
  <c r="I898" i="29"/>
  <c r="J898" i="29"/>
  <c r="I899" i="29"/>
  <c r="J899" i="29" s="1"/>
  <c r="I900" i="29"/>
  <c r="J900" i="29" s="1"/>
  <c r="I901" i="29"/>
  <c r="J901" i="29" s="1"/>
  <c r="I902" i="29"/>
  <c r="J902" i="29" s="1"/>
  <c r="I903" i="29"/>
  <c r="J903" i="29" s="1"/>
  <c r="I904" i="29"/>
  <c r="J904" i="29"/>
  <c r="I905" i="29"/>
  <c r="J905" i="29" s="1"/>
  <c r="I906" i="29"/>
  <c r="J906" i="29" s="1"/>
  <c r="I907" i="29"/>
  <c r="J907" i="29" s="1"/>
  <c r="I908" i="29"/>
  <c r="J908" i="29" s="1"/>
  <c r="I909" i="29"/>
  <c r="J909" i="29" s="1"/>
  <c r="I910" i="29"/>
  <c r="J910" i="29" s="1"/>
  <c r="I911" i="29"/>
  <c r="J911" i="29" s="1"/>
  <c r="I912" i="29"/>
  <c r="J912" i="29" s="1"/>
  <c r="I913" i="29"/>
  <c r="J913" i="29" s="1"/>
  <c r="I914" i="29"/>
  <c r="J914" i="29" s="1"/>
  <c r="I915" i="29"/>
  <c r="J915" i="29" s="1"/>
  <c r="I916" i="29"/>
  <c r="J916" i="29" s="1"/>
  <c r="I917" i="29"/>
  <c r="J917" i="29" s="1"/>
  <c r="I918" i="29"/>
  <c r="J918" i="29" s="1"/>
  <c r="I919" i="29"/>
  <c r="J919" i="29" s="1"/>
  <c r="I920" i="29"/>
  <c r="J920" i="29"/>
  <c r="I921" i="29"/>
  <c r="J921" i="29"/>
  <c r="I922" i="29"/>
  <c r="J922" i="29" s="1"/>
  <c r="I923" i="29"/>
  <c r="J923" i="29" s="1"/>
  <c r="I924" i="29"/>
  <c r="J924" i="29" s="1"/>
  <c r="I925" i="29"/>
  <c r="J925" i="29" s="1"/>
  <c r="I926" i="29"/>
  <c r="J926" i="29" s="1"/>
  <c r="I927" i="29"/>
  <c r="J927" i="29" s="1"/>
  <c r="I928" i="29"/>
  <c r="J928" i="29" s="1"/>
  <c r="I929" i="29"/>
  <c r="J929" i="29" s="1"/>
  <c r="I930" i="29"/>
  <c r="J930" i="29" s="1"/>
  <c r="I931" i="29"/>
  <c r="J931" i="29" s="1"/>
  <c r="I932" i="29"/>
  <c r="J932" i="29" s="1"/>
  <c r="I933" i="29"/>
  <c r="J933" i="29" s="1"/>
  <c r="I934" i="29"/>
  <c r="J934" i="29" s="1"/>
  <c r="I935" i="29"/>
  <c r="J935" i="29" s="1"/>
  <c r="I936" i="29"/>
  <c r="J936" i="29"/>
  <c r="I937" i="29"/>
  <c r="J937" i="29" s="1"/>
  <c r="I938" i="29"/>
  <c r="J938" i="29" s="1"/>
  <c r="I939" i="29"/>
  <c r="J939" i="29" s="1"/>
  <c r="I940" i="29"/>
  <c r="J940" i="29" s="1"/>
  <c r="I941" i="29"/>
  <c r="J941" i="29" s="1"/>
  <c r="I942" i="29"/>
  <c r="J942" i="29" s="1"/>
  <c r="I943" i="29"/>
  <c r="J943" i="29" s="1"/>
  <c r="I944" i="29"/>
  <c r="J944" i="29"/>
  <c r="I945" i="29"/>
  <c r="J945" i="29"/>
  <c r="I946" i="29"/>
  <c r="J946" i="29" s="1"/>
  <c r="I947" i="29"/>
  <c r="J947" i="29" s="1"/>
  <c r="I948" i="29"/>
  <c r="J948" i="29" s="1"/>
  <c r="I949" i="29"/>
  <c r="J949" i="29" s="1"/>
  <c r="I950" i="29"/>
  <c r="J950" i="29"/>
  <c r="I951" i="29"/>
  <c r="J951" i="29" s="1"/>
  <c r="I952" i="29"/>
  <c r="J952" i="29" s="1"/>
  <c r="I953" i="29"/>
  <c r="J953" i="29" s="1"/>
  <c r="I954" i="29"/>
  <c r="J954" i="29" s="1"/>
  <c r="I955" i="29"/>
  <c r="J955" i="29" s="1"/>
  <c r="I956" i="29"/>
  <c r="J956" i="29" s="1"/>
  <c r="I957" i="29"/>
  <c r="J957" i="29" s="1"/>
  <c r="I958" i="29"/>
  <c r="J958" i="29" s="1"/>
  <c r="I959" i="29"/>
  <c r="J959" i="29" s="1"/>
  <c r="I960" i="29"/>
  <c r="J960" i="29" s="1"/>
  <c r="I961" i="29"/>
  <c r="J961" i="29" s="1"/>
  <c r="I962" i="29"/>
  <c r="J962" i="29" s="1"/>
  <c r="I963" i="29"/>
  <c r="J963" i="29" s="1"/>
  <c r="I964" i="29"/>
  <c r="J964" i="29" s="1"/>
  <c r="I965" i="29"/>
  <c r="J965" i="29" s="1"/>
  <c r="I966" i="29"/>
  <c r="J966" i="29" s="1"/>
  <c r="I967" i="29"/>
  <c r="J967" i="29" s="1"/>
  <c r="I968" i="29"/>
  <c r="J968" i="29"/>
  <c r="I969" i="29"/>
  <c r="J969" i="29"/>
  <c r="I970" i="29"/>
  <c r="J970" i="29" s="1"/>
  <c r="I971" i="29"/>
  <c r="J971" i="29" s="1"/>
  <c r="I972" i="29"/>
  <c r="J972" i="29" s="1"/>
  <c r="I973" i="29"/>
  <c r="J973" i="29"/>
  <c r="I974" i="29"/>
  <c r="J974" i="29" s="1"/>
  <c r="I975" i="29"/>
  <c r="J975" i="29" s="1"/>
  <c r="I976" i="29"/>
  <c r="J976" i="29" s="1"/>
  <c r="I977" i="29"/>
  <c r="J977" i="29"/>
  <c r="I978" i="29"/>
  <c r="J978" i="29"/>
  <c r="I979" i="29"/>
  <c r="J979" i="29" s="1"/>
  <c r="I980" i="29"/>
  <c r="J980" i="29" s="1"/>
  <c r="I981" i="29"/>
  <c r="J981" i="29" s="1"/>
  <c r="I982" i="29"/>
  <c r="J982" i="29" s="1"/>
  <c r="I983" i="29"/>
  <c r="J983" i="29" s="1"/>
  <c r="I984" i="29"/>
  <c r="J984" i="29"/>
  <c r="I985" i="29"/>
  <c r="J985" i="29"/>
  <c r="I986" i="29"/>
  <c r="J986" i="29" s="1"/>
  <c r="I987" i="29"/>
  <c r="J987" i="29" s="1"/>
  <c r="I988" i="29"/>
  <c r="J988" i="29" s="1"/>
  <c r="I989" i="29"/>
  <c r="J989" i="29" s="1"/>
  <c r="I990" i="29"/>
  <c r="J990" i="29" s="1"/>
  <c r="I991" i="29"/>
  <c r="J991" i="29" s="1"/>
  <c r="I992" i="29"/>
  <c r="J992" i="29" s="1"/>
  <c r="I993" i="29"/>
  <c r="J993" i="29" s="1"/>
  <c r="I994" i="29"/>
  <c r="J994" i="29"/>
  <c r="I995" i="29"/>
  <c r="J995" i="29" s="1"/>
  <c r="I996" i="29"/>
  <c r="J996" i="29" s="1"/>
  <c r="I997" i="29"/>
  <c r="J997" i="29" s="1"/>
  <c r="I998" i="29"/>
  <c r="J998" i="29" s="1"/>
  <c r="I999" i="29"/>
  <c r="J999" i="29" s="1"/>
  <c r="I1000" i="29"/>
  <c r="J1000" i="29"/>
  <c r="I1001" i="29"/>
  <c r="J1001" i="29" s="1"/>
  <c r="I1002" i="29"/>
  <c r="J1002" i="29" s="1"/>
  <c r="I1003" i="29"/>
  <c r="J1003" i="29" s="1"/>
  <c r="I1004" i="29"/>
  <c r="J1004" i="29" s="1"/>
  <c r="I1005" i="29"/>
  <c r="J1005" i="29" s="1"/>
  <c r="I1006" i="29"/>
  <c r="J1006" i="29" s="1"/>
  <c r="I1007" i="29"/>
  <c r="J1007" i="29" s="1"/>
  <c r="I1008" i="29"/>
  <c r="J1008" i="29"/>
  <c r="I1009" i="29"/>
  <c r="J1009" i="29"/>
  <c r="I1010" i="29"/>
  <c r="J1010" i="29" s="1"/>
  <c r="I1011" i="29"/>
  <c r="J1011" i="29" s="1"/>
  <c r="I1012" i="29"/>
  <c r="J1012" i="29" s="1"/>
  <c r="I1013" i="29"/>
  <c r="J1013" i="29" s="1"/>
  <c r="I1014" i="29"/>
  <c r="J1014" i="29" s="1"/>
  <c r="I1015" i="29"/>
  <c r="J1015" i="29" s="1"/>
  <c r="I1016" i="29"/>
  <c r="J1016" i="29"/>
  <c r="I1017" i="29"/>
  <c r="J1017" i="29" s="1"/>
  <c r="I1018" i="29"/>
  <c r="J1018" i="29"/>
  <c r="I1019" i="29"/>
  <c r="J1019" i="29" s="1"/>
  <c r="I1020" i="29"/>
  <c r="J1020" i="29" s="1"/>
  <c r="I1021" i="29"/>
  <c r="J1021" i="29" s="1"/>
  <c r="I1022" i="29"/>
  <c r="J1022" i="29" s="1"/>
  <c r="I1023" i="29"/>
  <c r="J1023" i="29" s="1"/>
  <c r="I1024" i="29"/>
  <c r="J1024" i="29" s="1"/>
  <c r="I1025" i="29"/>
  <c r="J1025" i="29" s="1"/>
  <c r="I1026" i="29"/>
  <c r="J1026" i="29" s="1"/>
  <c r="I1027" i="29"/>
  <c r="J1027" i="29" s="1"/>
  <c r="I1028" i="29"/>
  <c r="J1028" i="29" s="1"/>
  <c r="I1029" i="29"/>
  <c r="J1029" i="29" s="1"/>
  <c r="I1030" i="29"/>
  <c r="J1030" i="29" s="1"/>
  <c r="I1031" i="29"/>
  <c r="J1031" i="29" s="1"/>
  <c r="I1032" i="29"/>
  <c r="J1032" i="29"/>
  <c r="I1033" i="29"/>
  <c r="J1033" i="29"/>
  <c r="I1034" i="29"/>
  <c r="J1034" i="29" s="1"/>
  <c r="I1035" i="29"/>
  <c r="J1035" i="29" s="1"/>
  <c r="I1036" i="29"/>
  <c r="J1036" i="29" s="1"/>
  <c r="I1037" i="29"/>
  <c r="J1037" i="29"/>
  <c r="I1038" i="29"/>
  <c r="J1038" i="29" s="1"/>
  <c r="I1039" i="29"/>
  <c r="J1039" i="29" s="1"/>
  <c r="I1040" i="29"/>
  <c r="J1040" i="29" s="1"/>
  <c r="I1041" i="29"/>
  <c r="J1041" i="29"/>
  <c r="I1042" i="29"/>
  <c r="J1042" i="29"/>
  <c r="I1043" i="29"/>
  <c r="J1043" i="29" s="1"/>
  <c r="I1044" i="29"/>
  <c r="J1044" i="29" s="1"/>
  <c r="I1045" i="29"/>
  <c r="J1045" i="29" s="1"/>
  <c r="I1046" i="29"/>
  <c r="J1046" i="29" s="1"/>
  <c r="I1047" i="29"/>
  <c r="J1047" i="29" s="1"/>
  <c r="I1048" i="29"/>
  <c r="J1048" i="29" s="1"/>
  <c r="I1049" i="29"/>
  <c r="J1049" i="29" s="1"/>
  <c r="I1050" i="29"/>
  <c r="J1050" i="29" s="1"/>
  <c r="I1051" i="29"/>
  <c r="J1051" i="29" s="1"/>
  <c r="I1052" i="29"/>
  <c r="J1052" i="29" s="1"/>
  <c r="I1053" i="29"/>
  <c r="J1053" i="29" s="1"/>
  <c r="I1054" i="29"/>
  <c r="J1054" i="29" s="1"/>
  <c r="I1055" i="29"/>
  <c r="J1055" i="29" s="1"/>
  <c r="I1056" i="29"/>
  <c r="J1056" i="29" s="1"/>
  <c r="I1057" i="29"/>
  <c r="J1057" i="29" s="1"/>
  <c r="I1058" i="29"/>
  <c r="J1058" i="29" s="1"/>
  <c r="I1059" i="29"/>
  <c r="J1059" i="29" s="1"/>
  <c r="I1060" i="29"/>
  <c r="J1060" i="29"/>
  <c r="I1061" i="29"/>
  <c r="J1061" i="29" s="1"/>
  <c r="I1062" i="29"/>
  <c r="J1062" i="29" s="1"/>
  <c r="I1063" i="29"/>
  <c r="J1063" i="29" s="1"/>
  <c r="I1064" i="29"/>
  <c r="J1064" i="29" s="1"/>
  <c r="I1065" i="29"/>
  <c r="J1065" i="29" s="1"/>
  <c r="I1066" i="29"/>
  <c r="J1066" i="29"/>
  <c r="I1067" i="29"/>
  <c r="J1067" i="29" s="1"/>
  <c r="I1068" i="29"/>
  <c r="J1068" i="29" s="1"/>
  <c r="I1069" i="29"/>
  <c r="J1069" i="29" s="1"/>
  <c r="I1070" i="29"/>
  <c r="J1070" i="29" s="1"/>
  <c r="I1071" i="29"/>
  <c r="J1071" i="29" s="1"/>
  <c r="I1072" i="29"/>
  <c r="J1072" i="29"/>
  <c r="I1073" i="29"/>
  <c r="J1073" i="29"/>
  <c r="I1074" i="29"/>
  <c r="J1074" i="29" s="1"/>
  <c r="I1075" i="29"/>
  <c r="J1075" i="29" s="1"/>
  <c r="I1076" i="29"/>
  <c r="J1076" i="29" s="1"/>
  <c r="I1077" i="29"/>
  <c r="J1077" i="29" s="1"/>
  <c r="I1078" i="29"/>
  <c r="J1078" i="29" s="1"/>
  <c r="I1079" i="29"/>
  <c r="J1079" i="29" s="1"/>
  <c r="I1080" i="29"/>
  <c r="J1080" i="29" s="1"/>
  <c r="I1081" i="29"/>
  <c r="J1081" i="29"/>
  <c r="I1082" i="29"/>
  <c r="J1082" i="29"/>
  <c r="I1083" i="29"/>
  <c r="J1083" i="29" s="1"/>
  <c r="I1084" i="29"/>
  <c r="J1084" i="29" s="1"/>
  <c r="I1085" i="29"/>
  <c r="J1085" i="29" s="1"/>
  <c r="I1086" i="29"/>
  <c r="J1086" i="29" s="1"/>
  <c r="I1087" i="29"/>
  <c r="J1087" i="29" s="1"/>
  <c r="I1088" i="29"/>
  <c r="J1088" i="29" s="1"/>
  <c r="I1089" i="29"/>
  <c r="J1089" i="29" s="1"/>
  <c r="I1090" i="29"/>
  <c r="J1090" i="29" s="1"/>
  <c r="I1091" i="29"/>
  <c r="J1091" i="29" s="1"/>
  <c r="I1092" i="29"/>
  <c r="J1092" i="29" s="1"/>
  <c r="I1093" i="29"/>
  <c r="J1093" i="29" s="1"/>
  <c r="I1094" i="29"/>
  <c r="J1094" i="29" s="1"/>
  <c r="I1095" i="29"/>
  <c r="J1095" i="29" s="1"/>
  <c r="I1096" i="29"/>
  <c r="J1096" i="29"/>
  <c r="I1097" i="29"/>
  <c r="J1097" i="29" s="1"/>
  <c r="I1098" i="29"/>
  <c r="J1098" i="29"/>
  <c r="I1099" i="29"/>
  <c r="J1099" i="29" s="1"/>
  <c r="I1100" i="29"/>
  <c r="J1100" i="29" s="1"/>
  <c r="I1101" i="29"/>
  <c r="J1101" i="29" s="1"/>
  <c r="I1102" i="29"/>
  <c r="J1102" i="29" s="1"/>
  <c r="I1103" i="29"/>
  <c r="J1103" i="29" s="1"/>
  <c r="I1104" i="29"/>
  <c r="J1104" i="29" s="1"/>
  <c r="I1105" i="29"/>
  <c r="J1105" i="29" s="1"/>
  <c r="I1106" i="29"/>
  <c r="J1106" i="29" s="1"/>
  <c r="I1107" i="29"/>
  <c r="J1107" i="29" s="1"/>
  <c r="I1108" i="29"/>
  <c r="J1108" i="29" s="1"/>
  <c r="I1109" i="29"/>
  <c r="J1109" i="29" s="1"/>
  <c r="I1110" i="29"/>
  <c r="J1110" i="29" s="1"/>
  <c r="I1111" i="29"/>
  <c r="J1111" i="29" s="1"/>
  <c r="I1112" i="29"/>
  <c r="J1112" i="29" s="1"/>
  <c r="I1113" i="29"/>
  <c r="J1113" i="29" s="1"/>
  <c r="I1114" i="29"/>
  <c r="J1114" i="29" s="1"/>
  <c r="I1115" i="29"/>
  <c r="J1115" i="29" s="1"/>
  <c r="I1116" i="29"/>
  <c r="J1116" i="29" s="1"/>
  <c r="I1117" i="29"/>
  <c r="J1117" i="29" s="1"/>
  <c r="I1118" i="29"/>
  <c r="J1118" i="29" s="1"/>
  <c r="I1119" i="29"/>
  <c r="J1119" i="29" s="1"/>
  <c r="I1120" i="29"/>
  <c r="J1120" i="29" s="1"/>
  <c r="I1121" i="29"/>
  <c r="J1121" i="29" s="1"/>
  <c r="I1122" i="29"/>
  <c r="J1122" i="29" s="1"/>
  <c r="I1123" i="29"/>
  <c r="J1123" i="29" s="1"/>
  <c r="I1124" i="29"/>
  <c r="J1124" i="29"/>
  <c r="I1125" i="29"/>
  <c r="J1125" i="29" s="1"/>
  <c r="I1126" i="29"/>
  <c r="J1126" i="29" s="1"/>
  <c r="I1127" i="29"/>
  <c r="J1127" i="29" s="1"/>
  <c r="I1128" i="29"/>
  <c r="J1128" i="29" s="1"/>
  <c r="I1129" i="29"/>
  <c r="J1129" i="29" s="1"/>
  <c r="I1130" i="29"/>
  <c r="J1130" i="29" s="1"/>
  <c r="I1131" i="29"/>
  <c r="J1131" i="29" s="1"/>
  <c r="I1132" i="29"/>
  <c r="J1132" i="29" s="1"/>
  <c r="I1133" i="29"/>
  <c r="J1133" i="29" s="1"/>
  <c r="I1134" i="29"/>
  <c r="J1134" i="29" s="1"/>
  <c r="I1135" i="29"/>
  <c r="J1135" i="29" s="1"/>
  <c r="I1136" i="29"/>
  <c r="J1136" i="29"/>
  <c r="I1137" i="29"/>
  <c r="J1137" i="29"/>
  <c r="I1138" i="29"/>
  <c r="J1138" i="29" s="1"/>
  <c r="I1139" i="29"/>
  <c r="J1139" i="29" s="1"/>
  <c r="I1140" i="29"/>
  <c r="J1140" i="29" s="1"/>
  <c r="I1141" i="29"/>
  <c r="J1141" i="29" s="1"/>
  <c r="I1142" i="29"/>
  <c r="J1142" i="29"/>
  <c r="I1143" i="29"/>
  <c r="J1143" i="29" s="1"/>
  <c r="I1144" i="29"/>
  <c r="J1144" i="29" s="1"/>
  <c r="I1145" i="29"/>
  <c r="J1145" i="29" s="1"/>
  <c r="I1146" i="29"/>
  <c r="J1146" i="29" s="1"/>
  <c r="I1147" i="29"/>
  <c r="J1147" i="29" s="1"/>
  <c r="I1148" i="29"/>
  <c r="J1148" i="29" s="1"/>
  <c r="I1149" i="29"/>
  <c r="J1149" i="29" s="1"/>
  <c r="I1150" i="29"/>
  <c r="J1150" i="29" s="1"/>
  <c r="I1151" i="29"/>
  <c r="J1151" i="29" s="1"/>
  <c r="I1152" i="29"/>
  <c r="J1152" i="29"/>
  <c r="I1153" i="29"/>
  <c r="J1153" i="29"/>
  <c r="I1154" i="29"/>
  <c r="J1154" i="29"/>
  <c r="I1155" i="29"/>
  <c r="J1155" i="29" s="1"/>
  <c r="I1156" i="29"/>
  <c r="J1156" i="29" s="1"/>
  <c r="I1157" i="29"/>
  <c r="J1157" i="29" s="1"/>
  <c r="I1158" i="29"/>
  <c r="J1158" i="29" s="1"/>
  <c r="I1159" i="29"/>
  <c r="J1159" i="29" s="1"/>
  <c r="I1160" i="29"/>
  <c r="J1160" i="29"/>
  <c r="I1161" i="29"/>
  <c r="J1161" i="29" s="1"/>
  <c r="I1162" i="29"/>
  <c r="J1162" i="29" s="1"/>
  <c r="I1163" i="29"/>
  <c r="J1163" i="29" s="1"/>
  <c r="I1164" i="29"/>
  <c r="J1164" i="29" s="1"/>
  <c r="I1165" i="29"/>
  <c r="J1165" i="29" s="1"/>
  <c r="I1166" i="29"/>
  <c r="J1166" i="29" s="1"/>
  <c r="I1167" i="29"/>
  <c r="J1167" i="29" s="1"/>
  <c r="I1168" i="29"/>
  <c r="J1168" i="29" s="1"/>
  <c r="I1169" i="29"/>
  <c r="J1169" i="29" s="1"/>
  <c r="I1170" i="29"/>
  <c r="J1170" i="29" s="1"/>
  <c r="I1171" i="29"/>
  <c r="J1171" i="29" s="1"/>
  <c r="I1172" i="29"/>
  <c r="J1172" i="29" s="1"/>
  <c r="I1173" i="29"/>
  <c r="J1173" i="29" s="1"/>
  <c r="I1174" i="29"/>
  <c r="J1174" i="29" s="1"/>
  <c r="I1175" i="29"/>
  <c r="J1175" i="29" s="1"/>
  <c r="I1176" i="29"/>
  <c r="J1176" i="29" s="1"/>
  <c r="I1177" i="29"/>
  <c r="J1177" i="29"/>
  <c r="I1178" i="29"/>
  <c r="J1178" i="29" s="1"/>
  <c r="I1179" i="29"/>
  <c r="J1179" i="29" s="1"/>
  <c r="I1180" i="29"/>
  <c r="J1180" i="29" s="1"/>
  <c r="I1181" i="29"/>
  <c r="J1181" i="29"/>
  <c r="I1182" i="29"/>
  <c r="J1182" i="29" s="1"/>
  <c r="I1183" i="29"/>
  <c r="J1183" i="29" s="1"/>
  <c r="I1184" i="29"/>
  <c r="J1184" i="29" s="1"/>
  <c r="I1185" i="29"/>
  <c r="J1185" i="29" s="1"/>
  <c r="I1186" i="29"/>
  <c r="J1186" i="29" s="1"/>
  <c r="I1187" i="29"/>
  <c r="J1187" i="29" s="1"/>
  <c r="I1188" i="29"/>
  <c r="J1188" i="29" s="1"/>
  <c r="I1189" i="29"/>
  <c r="J1189" i="29" s="1"/>
  <c r="I1190" i="29"/>
  <c r="J1190" i="29" s="1"/>
  <c r="I1191" i="29"/>
  <c r="J1191" i="29" s="1"/>
  <c r="I1192" i="29"/>
  <c r="J1192" i="29" s="1"/>
  <c r="I1193" i="29"/>
  <c r="J1193" i="29" s="1"/>
  <c r="I1194" i="29"/>
  <c r="J1194" i="29" s="1"/>
  <c r="I1195" i="29"/>
  <c r="J1195" i="29" s="1"/>
  <c r="I1196" i="29"/>
  <c r="J1196" i="29" s="1"/>
  <c r="I1197" i="29"/>
  <c r="J1197" i="29" s="1"/>
  <c r="I1198" i="29"/>
  <c r="J1198" i="29" s="1"/>
  <c r="I1199" i="29"/>
  <c r="J1199" i="29" s="1"/>
  <c r="I1200" i="29"/>
  <c r="J1200" i="29" s="1"/>
  <c r="I1201" i="29"/>
  <c r="J1201" i="29" s="1"/>
  <c r="I1202" i="29"/>
  <c r="J1202" i="29" s="1"/>
  <c r="I1203" i="29"/>
  <c r="J1203" i="29" s="1"/>
  <c r="I1204" i="29"/>
  <c r="J1204" i="29"/>
  <c r="I1205" i="29"/>
  <c r="J1205" i="29" s="1"/>
  <c r="I1206" i="29"/>
  <c r="J1206" i="29" s="1"/>
  <c r="I1207" i="29"/>
  <c r="J1207" i="29" s="1"/>
  <c r="I1208" i="29"/>
  <c r="J1208" i="29" s="1"/>
  <c r="I1209" i="29"/>
  <c r="J1209" i="29"/>
  <c r="I1210" i="29"/>
  <c r="J1210" i="29"/>
  <c r="I1211" i="29"/>
  <c r="J1211" i="29" s="1"/>
  <c r="I1212" i="29"/>
  <c r="J1212" i="29" s="1"/>
  <c r="I1213" i="29"/>
  <c r="J1213" i="29" s="1"/>
  <c r="I1214" i="29"/>
  <c r="J1214" i="29" s="1"/>
  <c r="I1215" i="29"/>
  <c r="J1215" i="29" s="1"/>
  <c r="I1216" i="29"/>
  <c r="J1216" i="29"/>
  <c r="I1217" i="29"/>
  <c r="J1217" i="29" s="1"/>
  <c r="I1218" i="29"/>
  <c r="J1218" i="29" s="1"/>
  <c r="I1219" i="29"/>
  <c r="J1219" i="29" s="1"/>
  <c r="I1220" i="29"/>
  <c r="J1220" i="29" s="1"/>
  <c r="I1221" i="29"/>
  <c r="J1221" i="29" s="1"/>
  <c r="I1222" i="29"/>
  <c r="J1222" i="29"/>
  <c r="I1223" i="29"/>
  <c r="J1223" i="29" s="1"/>
  <c r="I1224" i="29"/>
  <c r="J1224" i="29" s="1"/>
  <c r="I1225" i="29"/>
  <c r="J1225" i="29" s="1"/>
  <c r="I1226" i="29"/>
  <c r="J1226" i="29" s="1"/>
  <c r="I1227" i="29"/>
  <c r="J1227" i="29" s="1"/>
  <c r="I1228" i="29"/>
  <c r="J1228" i="29" s="1"/>
  <c r="I1229" i="29"/>
  <c r="J1229" i="29" s="1"/>
  <c r="I1230" i="29"/>
  <c r="J1230" i="29" s="1"/>
  <c r="I1231" i="29"/>
  <c r="J1231" i="29" s="1"/>
  <c r="I1232" i="29"/>
  <c r="J1232" i="29" s="1"/>
  <c r="I1233" i="29"/>
  <c r="J1233" i="29" s="1"/>
  <c r="I1234" i="29"/>
  <c r="J1234" i="29" s="1"/>
  <c r="I1235" i="29"/>
  <c r="J1235" i="29" s="1"/>
  <c r="I1236" i="29"/>
  <c r="J1236" i="29" s="1"/>
  <c r="I1237" i="29"/>
  <c r="J1237" i="29" s="1"/>
  <c r="I1238" i="29"/>
  <c r="J1238" i="29" s="1"/>
  <c r="I1239" i="29"/>
  <c r="J1239" i="29" s="1"/>
  <c r="I1240" i="29"/>
  <c r="J1240" i="29" s="1"/>
  <c r="I1241" i="29"/>
  <c r="J1241" i="29"/>
  <c r="I1242" i="29"/>
  <c r="J1242" i="29" s="1"/>
  <c r="I1243" i="29"/>
  <c r="J1243" i="29" s="1"/>
  <c r="I1244" i="29"/>
  <c r="J1244" i="29" s="1"/>
  <c r="I1245" i="29"/>
  <c r="J1245" i="29"/>
  <c r="I1246" i="29"/>
  <c r="J1246" i="29" s="1"/>
  <c r="I1247" i="29"/>
  <c r="J1247" i="29" s="1"/>
  <c r="I1248" i="29"/>
  <c r="J1248" i="29" s="1"/>
  <c r="I1249" i="29"/>
  <c r="J1249" i="29" s="1"/>
  <c r="I1250" i="29"/>
  <c r="J1250" i="29" s="1"/>
  <c r="I1251" i="29"/>
  <c r="J1251" i="29" s="1"/>
  <c r="I1252" i="29"/>
  <c r="J1252" i="29" s="1"/>
  <c r="I1253" i="29"/>
  <c r="J1253" i="29" s="1"/>
  <c r="I1254" i="29"/>
  <c r="J1254" i="29" s="1"/>
  <c r="I1255" i="29"/>
  <c r="J1255" i="29" s="1"/>
  <c r="I1256" i="29"/>
  <c r="J1256" i="29" s="1"/>
  <c r="I1257" i="29"/>
  <c r="J1257" i="29" s="1"/>
  <c r="I1258" i="29"/>
  <c r="J1258" i="29" s="1"/>
  <c r="I1259" i="29"/>
  <c r="J1259" i="29" s="1"/>
  <c r="I1260" i="29"/>
  <c r="J1260" i="29" s="1"/>
  <c r="I1261" i="29"/>
  <c r="J1261" i="29" s="1"/>
  <c r="I1262" i="29"/>
  <c r="J1262" i="29" s="1"/>
  <c r="I1263" i="29"/>
  <c r="J1263" i="29" s="1"/>
  <c r="I1264" i="29"/>
  <c r="J1264" i="29" s="1"/>
  <c r="I1265" i="29"/>
  <c r="J1265" i="29" s="1"/>
  <c r="I1266" i="29"/>
  <c r="J1266" i="29"/>
  <c r="I1267" i="29"/>
  <c r="J1267" i="29" s="1"/>
  <c r="I1268" i="29"/>
  <c r="J1268" i="29"/>
  <c r="I1269" i="29"/>
  <c r="J1269" i="29" s="1"/>
  <c r="I1270" i="29"/>
  <c r="J1270" i="29" s="1"/>
  <c r="I1271" i="29"/>
  <c r="J1271" i="29" s="1"/>
  <c r="I1272" i="29"/>
  <c r="J1272" i="29" s="1"/>
  <c r="I1273" i="29"/>
  <c r="J1273" i="29"/>
  <c r="I1274" i="29"/>
  <c r="J1274" i="29"/>
  <c r="I1275" i="29"/>
  <c r="J1275" i="29" s="1"/>
  <c r="I1276" i="29"/>
  <c r="J1276" i="29" s="1"/>
  <c r="I1277" i="29"/>
  <c r="J1277" i="29" s="1"/>
  <c r="I1278" i="29"/>
  <c r="J1278" i="29" s="1"/>
  <c r="I1279" i="29"/>
  <c r="J1279" i="29" s="1"/>
  <c r="I1280" i="29"/>
  <c r="J1280" i="29"/>
  <c r="I1281" i="29"/>
  <c r="J1281" i="29" s="1"/>
  <c r="I1282" i="29"/>
  <c r="J1282" i="29" s="1"/>
  <c r="I1283" i="29"/>
  <c r="J1283" i="29" s="1"/>
  <c r="I1284" i="29"/>
  <c r="J1284" i="29" s="1"/>
  <c r="I1285" i="29"/>
  <c r="J1285" i="29" s="1"/>
  <c r="I1286" i="29"/>
  <c r="J1286" i="29"/>
  <c r="I1287" i="29"/>
  <c r="J1287" i="29" s="1"/>
  <c r="I1288" i="29"/>
  <c r="J1288" i="29" s="1"/>
  <c r="I1289" i="29"/>
  <c r="J1289" i="29"/>
  <c r="I1290" i="29"/>
  <c r="J1290" i="29" s="1"/>
  <c r="I1291" i="29"/>
  <c r="J1291" i="29" s="1"/>
  <c r="I1292" i="29"/>
  <c r="J1292" i="29" s="1"/>
  <c r="I1293" i="29"/>
  <c r="J1293" i="29" s="1"/>
  <c r="I1294" i="29"/>
  <c r="J1294" i="29" s="1"/>
  <c r="I1295" i="29"/>
  <c r="J1295" i="29" s="1"/>
  <c r="I1296" i="29"/>
  <c r="J1296" i="29"/>
  <c r="I1297" i="29"/>
  <c r="J1297" i="29" s="1"/>
  <c r="I1298" i="29"/>
  <c r="J1298" i="29" s="1"/>
  <c r="I1299" i="29"/>
  <c r="J1299" i="29" s="1"/>
  <c r="I1300" i="29"/>
  <c r="J1300" i="29" s="1"/>
  <c r="I1301" i="29"/>
  <c r="J1301" i="29" s="1"/>
  <c r="I1302" i="29"/>
  <c r="J1302" i="29" s="1"/>
  <c r="I1303" i="29"/>
  <c r="J1303" i="29" s="1"/>
  <c r="I1304" i="29"/>
  <c r="J1304" i="29" s="1"/>
  <c r="I1305" i="29"/>
  <c r="J1305" i="29"/>
  <c r="I1306" i="29"/>
  <c r="J1306" i="29" s="1"/>
  <c r="I1307" i="29"/>
  <c r="J1307" i="29" s="1"/>
  <c r="I1308" i="29"/>
  <c r="J1308" i="29" s="1"/>
  <c r="I1309" i="29"/>
  <c r="J1309" i="29"/>
  <c r="I1310" i="29"/>
  <c r="J1310" i="29" s="1"/>
  <c r="I1311" i="29"/>
  <c r="J1311" i="29" s="1"/>
  <c r="I1312" i="29"/>
  <c r="J1312" i="29" s="1"/>
  <c r="I1313" i="29"/>
  <c r="J1313" i="29" s="1"/>
  <c r="I1314" i="29"/>
  <c r="J1314" i="29" s="1"/>
  <c r="I1315" i="29"/>
  <c r="J1315" i="29" s="1"/>
  <c r="I1316" i="29"/>
  <c r="J1316" i="29" s="1"/>
  <c r="I1317" i="29"/>
  <c r="J1317" i="29" s="1"/>
  <c r="I1318" i="29"/>
  <c r="J1318" i="29" s="1"/>
  <c r="I1319" i="29"/>
  <c r="J1319" i="29" s="1"/>
  <c r="I1320" i="29"/>
  <c r="J1320" i="29" s="1"/>
  <c r="I1321" i="29"/>
  <c r="J1321" i="29" s="1"/>
  <c r="I1322" i="29"/>
  <c r="J1322" i="29" s="1"/>
  <c r="I1323" i="29"/>
  <c r="J1323" i="29" s="1"/>
  <c r="I1324" i="29"/>
  <c r="J1324" i="29" s="1"/>
  <c r="I1325" i="29"/>
  <c r="J1325" i="29" s="1"/>
  <c r="I1326" i="29"/>
  <c r="J1326" i="29" s="1"/>
  <c r="I1327" i="29"/>
  <c r="J1327" i="29" s="1"/>
  <c r="I1328" i="29"/>
  <c r="J1328" i="29" s="1"/>
  <c r="I1329" i="29"/>
  <c r="J1329" i="29" s="1"/>
  <c r="I1330" i="29"/>
  <c r="J1330" i="29"/>
  <c r="I1331" i="29"/>
  <c r="J1331" i="29" s="1"/>
  <c r="I1332" i="29"/>
  <c r="J1332" i="29"/>
  <c r="I1333" i="29"/>
  <c r="J1333" i="29" s="1"/>
  <c r="I1334" i="29"/>
  <c r="J1334" i="29" s="1"/>
  <c r="I1335" i="29"/>
  <c r="J1335" i="29" s="1"/>
  <c r="I1336" i="29"/>
  <c r="J1336" i="29" s="1"/>
  <c r="I1337" i="29"/>
  <c r="J1337" i="29"/>
  <c r="I1338" i="29"/>
  <c r="J1338" i="29"/>
  <c r="I1339" i="29"/>
  <c r="J1339" i="29" s="1"/>
  <c r="I1340" i="29"/>
  <c r="J1340" i="29" s="1"/>
  <c r="I1341" i="29"/>
  <c r="J1341" i="29" s="1"/>
  <c r="I1342" i="29"/>
  <c r="J1342" i="29" s="1"/>
  <c r="I1343" i="29"/>
  <c r="J1343" i="29" s="1"/>
  <c r="I1344" i="29"/>
  <c r="J1344" i="29"/>
  <c r="I1345" i="29"/>
  <c r="J1345" i="29" s="1"/>
  <c r="I1346" i="29"/>
  <c r="J1346" i="29" s="1"/>
  <c r="I1347" i="29"/>
  <c r="J1347" i="29" s="1"/>
  <c r="I1348" i="29"/>
  <c r="J1348" i="29" s="1"/>
  <c r="I1349" i="29"/>
  <c r="J1349" i="29" s="1"/>
  <c r="I1350" i="29"/>
  <c r="J1350" i="29"/>
  <c r="I1351" i="29"/>
  <c r="J1351" i="29" s="1"/>
  <c r="I1352" i="29"/>
  <c r="J1352" i="29" s="1"/>
  <c r="I1353" i="29"/>
  <c r="J1353" i="29"/>
  <c r="I1354" i="29"/>
  <c r="J1354" i="29" s="1"/>
  <c r="I1355" i="29"/>
  <c r="J1355" i="29" s="1"/>
  <c r="I1356" i="29"/>
  <c r="J1356" i="29" s="1"/>
  <c r="I1357" i="29"/>
  <c r="J1357" i="29" s="1"/>
  <c r="I1358" i="29"/>
  <c r="J1358" i="29" s="1"/>
  <c r="I1359" i="29"/>
  <c r="J1359" i="29" s="1"/>
  <c r="I1360" i="29"/>
  <c r="J1360" i="29"/>
  <c r="I1361" i="29"/>
  <c r="J1361" i="29" s="1"/>
  <c r="I1362" i="29"/>
  <c r="J1362" i="29" s="1"/>
  <c r="I1363" i="29"/>
  <c r="J1363" i="29" s="1"/>
  <c r="I1364" i="29"/>
  <c r="J1364" i="29" s="1"/>
  <c r="I1365" i="29"/>
  <c r="J1365" i="29" s="1"/>
  <c r="I1366" i="29"/>
  <c r="J1366" i="29" s="1"/>
  <c r="I1367" i="29"/>
  <c r="J1367" i="29" s="1"/>
  <c r="I1368" i="29"/>
  <c r="J1368" i="29" s="1"/>
  <c r="I1369" i="29"/>
  <c r="J1369" i="29" s="1"/>
  <c r="I1370" i="29"/>
  <c r="J1370" i="29"/>
  <c r="I1371" i="29"/>
  <c r="J1371" i="29" s="1"/>
  <c r="I1372" i="29"/>
  <c r="J1372" i="29" s="1"/>
  <c r="I1373" i="29"/>
  <c r="J1373" i="29" s="1"/>
  <c r="I1374" i="29"/>
  <c r="J1374" i="29" s="1"/>
  <c r="I1375" i="29"/>
  <c r="J1375" i="29" s="1"/>
  <c r="I1376" i="29"/>
  <c r="J1376" i="29"/>
  <c r="I1377" i="29"/>
  <c r="J1377" i="29" s="1"/>
  <c r="I1378" i="29"/>
  <c r="J1378" i="29" s="1"/>
  <c r="I1379" i="29"/>
  <c r="J1379" i="29" s="1"/>
  <c r="I1380" i="29"/>
  <c r="J1380" i="29" s="1"/>
  <c r="I1381" i="29"/>
  <c r="J1381" i="29" s="1"/>
  <c r="I1382" i="29"/>
  <c r="J1382" i="29"/>
  <c r="I1383" i="29"/>
  <c r="J1383" i="29" s="1"/>
  <c r="I1384" i="29"/>
  <c r="J1384" i="29" s="1"/>
  <c r="I1385" i="29"/>
  <c r="J1385" i="29" s="1"/>
  <c r="I1386" i="29"/>
  <c r="J1386" i="29"/>
  <c r="I1387" i="29"/>
  <c r="J1387" i="29" s="1"/>
  <c r="I1388" i="29"/>
  <c r="J1388" i="29" s="1"/>
  <c r="I1389" i="29"/>
  <c r="J1389" i="29" s="1"/>
  <c r="I1390" i="29"/>
  <c r="J1390" i="29" s="1"/>
  <c r="I1391" i="29"/>
  <c r="J1391" i="29" s="1"/>
  <c r="I1392" i="29"/>
  <c r="J1392" i="29" s="1"/>
  <c r="I1393" i="29"/>
  <c r="J1393" i="29"/>
  <c r="I1394" i="29"/>
  <c r="J1394" i="29"/>
  <c r="I1395" i="29"/>
  <c r="J1395" i="29" s="1"/>
  <c r="I1396" i="29"/>
  <c r="J1396" i="29" s="1"/>
  <c r="I1397" i="29"/>
  <c r="J1397" i="29" s="1"/>
  <c r="I1398" i="29"/>
  <c r="J1398" i="29" s="1"/>
  <c r="I1399" i="29"/>
  <c r="J1399" i="29" s="1"/>
  <c r="I1400" i="29"/>
  <c r="J1400" i="29"/>
  <c r="I1401" i="29"/>
  <c r="J1401" i="29"/>
  <c r="I1402" i="29"/>
  <c r="J1402" i="29" s="1"/>
  <c r="I1403" i="29"/>
  <c r="J1403" i="29" s="1"/>
  <c r="I1404" i="29"/>
  <c r="J1404" i="29" s="1"/>
  <c r="I1405" i="29"/>
  <c r="J1405" i="29"/>
  <c r="I1406" i="29"/>
  <c r="J1406" i="29" s="1"/>
  <c r="I1407" i="29"/>
  <c r="J1407" i="29" s="1"/>
  <c r="I1408" i="29"/>
  <c r="J1408" i="29" s="1"/>
  <c r="I1409" i="29"/>
  <c r="J1409" i="29"/>
  <c r="I1410" i="29"/>
  <c r="J1410" i="29"/>
  <c r="I1411" i="29"/>
  <c r="J1411" i="29" s="1"/>
  <c r="I1412" i="29"/>
  <c r="J1412" i="29" s="1"/>
  <c r="I1413" i="29"/>
  <c r="J1413" i="29" s="1"/>
  <c r="I1414" i="29"/>
  <c r="J1414" i="29"/>
  <c r="I1415" i="29"/>
  <c r="J1415" i="29" s="1"/>
  <c r="I1416" i="29"/>
  <c r="J1416" i="29"/>
  <c r="I1417" i="29"/>
  <c r="J1417" i="29"/>
  <c r="I1418" i="29"/>
  <c r="J1418" i="29" s="1"/>
  <c r="I1419" i="29"/>
  <c r="J1419" i="29" s="1"/>
  <c r="I1420" i="29"/>
  <c r="J1420" i="29" s="1"/>
  <c r="I1421" i="29"/>
  <c r="J1421" i="29" s="1"/>
  <c r="I1422" i="29"/>
  <c r="J1422" i="29" s="1"/>
  <c r="I1423" i="29"/>
  <c r="J1423" i="29" s="1"/>
  <c r="I1424" i="29"/>
  <c r="J1424" i="29" s="1"/>
  <c r="I1425" i="29"/>
  <c r="J1425" i="29"/>
  <c r="I1426" i="29"/>
  <c r="J1426" i="29" s="1"/>
  <c r="I1427" i="29"/>
  <c r="J1427" i="29" s="1"/>
  <c r="I1428" i="29"/>
  <c r="J1428" i="29"/>
  <c r="I1429" i="29"/>
  <c r="J1429" i="29" s="1"/>
  <c r="I1430" i="29"/>
  <c r="J1430" i="29" s="1"/>
  <c r="I1431" i="29"/>
  <c r="J1431" i="29" s="1"/>
  <c r="I1432" i="29"/>
  <c r="J1432" i="29" s="1"/>
  <c r="I1433" i="29"/>
  <c r="J1433" i="29" s="1"/>
  <c r="I1434" i="29"/>
  <c r="J1434" i="29" s="1"/>
  <c r="I1435" i="29"/>
  <c r="J1435" i="29" s="1"/>
  <c r="I1436" i="29"/>
  <c r="J1436" i="29" s="1"/>
  <c r="I1437" i="29"/>
  <c r="J1437" i="29" s="1"/>
  <c r="I1438" i="29"/>
  <c r="J1438" i="29" s="1"/>
  <c r="I1439" i="29"/>
  <c r="J1439" i="29" s="1"/>
  <c r="I1440" i="29"/>
  <c r="J1440" i="29" s="1"/>
  <c r="I1441" i="29"/>
  <c r="J1441" i="29"/>
  <c r="I1442" i="29"/>
  <c r="J1442" i="29" s="1"/>
  <c r="I1443" i="29"/>
  <c r="J1443" i="29" s="1"/>
  <c r="I1444" i="29"/>
  <c r="J1444" i="29" s="1"/>
  <c r="I1445" i="29"/>
  <c r="J1445" i="29" s="1"/>
  <c r="I1446" i="29"/>
  <c r="J1446" i="29" s="1"/>
  <c r="I1447" i="29"/>
  <c r="J1447" i="29" s="1"/>
  <c r="I1448" i="29"/>
  <c r="J1448" i="29" s="1"/>
  <c r="I1449" i="29"/>
  <c r="J1449" i="29" s="1"/>
  <c r="I1450" i="29"/>
  <c r="J1450" i="29" s="1"/>
  <c r="I1451" i="29"/>
  <c r="J1451" i="29" s="1"/>
  <c r="I1452" i="29"/>
  <c r="J1452" i="29" s="1"/>
  <c r="I1453" i="29"/>
  <c r="J1453" i="29" s="1"/>
  <c r="I1454" i="29"/>
  <c r="J1454" i="29" s="1"/>
  <c r="I1455" i="29"/>
  <c r="J1455" i="29" s="1"/>
  <c r="I1456" i="29"/>
  <c r="J1456" i="29"/>
  <c r="I1457" i="29"/>
  <c r="J1457" i="29" s="1"/>
  <c r="I1458" i="29"/>
  <c r="J1458" i="29"/>
  <c r="I1459" i="29"/>
  <c r="J1459" i="29" s="1"/>
  <c r="I1460" i="29"/>
  <c r="J1460" i="29" s="1"/>
  <c r="I1461" i="29"/>
  <c r="J1461" i="29" s="1"/>
  <c r="I1462" i="29"/>
  <c r="J1462" i="29" s="1"/>
  <c r="I1463" i="29"/>
  <c r="J1463" i="29" s="1"/>
  <c r="I1464" i="29"/>
  <c r="J1464" i="29"/>
  <c r="I1465" i="29"/>
  <c r="J1465" i="29"/>
  <c r="I1466" i="29"/>
  <c r="J1466" i="29"/>
  <c r="I1467" i="29"/>
  <c r="J1467" i="29" s="1"/>
  <c r="I1468" i="29"/>
  <c r="J1468" i="29" s="1"/>
  <c r="I1469" i="29"/>
  <c r="J1469" i="29"/>
  <c r="I1470" i="29"/>
  <c r="J1470" i="29" s="1"/>
  <c r="I1471" i="29"/>
  <c r="J1471" i="29" s="1"/>
  <c r="I1472" i="29"/>
  <c r="J1472" i="29"/>
  <c r="I1473" i="29"/>
  <c r="J1473" i="29" s="1"/>
  <c r="I1474" i="29"/>
  <c r="J1474" i="29"/>
  <c r="I1475" i="29"/>
  <c r="J1475" i="29" s="1"/>
  <c r="I1476" i="29"/>
  <c r="J1476" i="29" s="1"/>
  <c r="I1477" i="29"/>
  <c r="J1477" i="29" s="1"/>
  <c r="I1478" i="29"/>
  <c r="J1478" i="29" s="1"/>
  <c r="I1479" i="29"/>
  <c r="J1479" i="29" s="1"/>
  <c r="I1480" i="29"/>
  <c r="J1480" i="29"/>
  <c r="I1481" i="29"/>
  <c r="J1481" i="29"/>
  <c r="I1482" i="29"/>
  <c r="J1482" i="29"/>
  <c r="I1483" i="29"/>
  <c r="J1483" i="29" s="1"/>
  <c r="I1484" i="29"/>
  <c r="J1484" i="29" s="1"/>
  <c r="I1485" i="29"/>
  <c r="J1485" i="29" s="1"/>
  <c r="I1486" i="29"/>
  <c r="J1486" i="29" s="1"/>
  <c r="I1487" i="29"/>
  <c r="J1487" i="29" s="1"/>
  <c r="I1488" i="29"/>
  <c r="J1488" i="29" s="1"/>
  <c r="I1489" i="29"/>
  <c r="J1489" i="29" s="1"/>
  <c r="I1490" i="29"/>
  <c r="J1490" i="29"/>
  <c r="I1491" i="29"/>
  <c r="J1491" i="29" s="1"/>
  <c r="I1492" i="29"/>
  <c r="J1492" i="29"/>
  <c r="I1493" i="29"/>
  <c r="J1493" i="29" s="1"/>
  <c r="I1494" i="29"/>
  <c r="J1494" i="29" s="1"/>
  <c r="I1495" i="29"/>
  <c r="J1495" i="29" s="1"/>
  <c r="I1496" i="29"/>
  <c r="J1496" i="29"/>
  <c r="I1497" i="29"/>
  <c r="J1497" i="29" s="1"/>
  <c r="I1498" i="29"/>
  <c r="J1498" i="29" s="1"/>
  <c r="I6" i="29"/>
  <c r="J6" i="29" s="1"/>
  <c r="I7" i="28"/>
  <c r="J7" i="28" s="1"/>
  <c r="I8" i="28"/>
  <c r="J8" i="28" s="1"/>
  <c r="I9" i="28"/>
  <c r="J9" i="28" s="1"/>
  <c r="I10" i="28"/>
  <c r="J10" i="28" s="1"/>
  <c r="I11" i="28"/>
  <c r="J11" i="28" s="1"/>
  <c r="I12" i="28"/>
  <c r="J12" i="28" s="1"/>
  <c r="I13" i="28"/>
  <c r="J13" i="28" s="1"/>
  <c r="I14" i="28"/>
  <c r="J14" i="28" s="1"/>
  <c r="I15" i="28"/>
  <c r="J15" i="28" s="1"/>
  <c r="I16" i="28"/>
  <c r="J16" i="28" s="1"/>
  <c r="I17" i="28"/>
  <c r="J17" i="28" s="1"/>
  <c r="I18" i="28"/>
  <c r="J18" i="28" s="1"/>
  <c r="I19" i="28"/>
  <c r="J19" i="28" s="1"/>
  <c r="I20" i="28"/>
  <c r="J20" i="28" s="1"/>
  <c r="I21" i="28"/>
  <c r="J21" i="28" s="1"/>
  <c r="I22" i="28"/>
  <c r="J22" i="28" s="1"/>
  <c r="I23" i="28"/>
  <c r="J23" i="28" s="1"/>
  <c r="I24" i="28"/>
  <c r="J24" i="28" s="1"/>
  <c r="I25" i="28"/>
  <c r="J25" i="28" s="1"/>
  <c r="I26" i="28"/>
  <c r="J26" i="28" s="1"/>
  <c r="I27" i="28"/>
  <c r="J27" i="28" s="1"/>
  <c r="I28" i="28"/>
  <c r="J28" i="28" s="1"/>
  <c r="I29" i="28"/>
  <c r="J29" i="28" s="1"/>
  <c r="I30" i="28"/>
  <c r="J30" i="28" s="1"/>
  <c r="I31" i="28"/>
  <c r="J31" i="28" s="1"/>
  <c r="I32" i="28"/>
  <c r="J32" i="28" s="1"/>
  <c r="I33" i="28"/>
  <c r="J33" i="28" s="1"/>
  <c r="I34" i="28"/>
  <c r="J34" i="28" s="1"/>
  <c r="I35" i="28"/>
  <c r="J35" i="28" s="1"/>
  <c r="I36" i="28"/>
  <c r="J36" i="28" s="1"/>
  <c r="I37" i="28"/>
  <c r="J37" i="28" s="1"/>
  <c r="I38" i="28"/>
  <c r="J38" i="28" s="1"/>
  <c r="I39" i="28"/>
  <c r="J39" i="28" s="1"/>
  <c r="I40" i="28"/>
  <c r="J40" i="28" s="1"/>
  <c r="I41" i="28"/>
  <c r="J41" i="28" s="1"/>
  <c r="I42" i="28"/>
  <c r="J42" i="28" s="1"/>
  <c r="I43" i="28"/>
  <c r="J43" i="28" s="1"/>
  <c r="I44" i="28"/>
  <c r="J44" i="28" s="1"/>
  <c r="I45" i="28"/>
  <c r="J45" i="28" s="1"/>
  <c r="I46" i="28"/>
  <c r="J46" i="28" s="1"/>
  <c r="I47" i="28"/>
  <c r="J47" i="28" s="1"/>
  <c r="I48" i="28"/>
  <c r="J48" i="28" s="1"/>
  <c r="I49" i="28"/>
  <c r="J49" i="28" s="1"/>
  <c r="I50" i="28"/>
  <c r="J50" i="28" s="1"/>
  <c r="I51" i="28"/>
  <c r="J51" i="28" s="1"/>
  <c r="I52" i="28"/>
  <c r="J52" i="28" s="1"/>
  <c r="I53" i="28"/>
  <c r="J53" i="28" s="1"/>
  <c r="I54" i="28"/>
  <c r="J54" i="28"/>
  <c r="I55" i="28"/>
  <c r="J55" i="28" s="1"/>
  <c r="I56" i="28"/>
  <c r="J56" i="28" s="1"/>
  <c r="I57" i="28"/>
  <c r="J57" i="28" s="1"/>
  <c r="I58" i="28"/>
  <c r="J58" i="28" s="1"/>
  <c r="I59" i="28"/>
  <c r="J59" i="28" s="1"/>
  <c r="I60" i="28"/>
  <c r="J60" i="28" s="1"/>
  <c r="I61" i="28"/>
  <c r="J61" i="28" s="1"/>
  <c r="I62" i="28"/>
  <c r="J62" i="28" s="1"/>
  <c r="I63" i="28"/>
  <c r="J63" i="28" s="1"/>
  <c r="I64" i="28"/>
  <c r="J64" i="28" s="1"/>
  <c r="I65" i="28"/>
  <c r="J65" i="28" s="1"/>
  <c r="I66" i="28"/>
  <c r="J66" i="28" s="1"/>
  <c r="I67" i="28"/>
  <c r="J67" i="28" s="1"/>
  <c r="I68" i="28"/>
  <c r="J68" i="28" s="1"/>
  <c r="I69" i="28"/>
  <c r="J69" i="28" s="1"/>
  <c r="I70" i="28"/>
  <c r="J70" i="28" s="1"/>
  <c r="I71" i="28"/>
  <c r="J71" i="28" s="1"/>
  <c r="I72" i="28"/>
  <c r="J72" i="28" s="1"/>
  <c r="I73" i="28"/>
  <c r="J73" i="28" s="1"/>
  <c r="I74" i="28"/>
  <c r="J74" i="28" s="1"/>
  <c r="I75" i="28"/>
  <c r="J75" i="28" s="1"/>
  <c r="I76" i="28"/>
  <c r="J76" i="28" s="1"/>
  <c r="I77" i="28"/>
  <c r="J77" i="28" s="1"/>
  <c r="I78" i="28"/>
  <c r="J78" i="28" s="1"/>
  <c r="I79" i="28"/>
  <c r="J79" i="28" s="1"/>
  <c r="I80" i="28"/>
  <c r="J80" i="28" s="1"/>
  <c r="I81" i="28"/>
  <c r="J81" i="28" s="1"/>
  <c r="I82" i="28"/>
  <c r="J82" i="28" s="1"/>
  <c r="I83" i="28"/>
  <c r="J83" i="28" s="1"/>
  <c r="I84" i="28"/>
  <c r="J84" i="28" s="1"/>
  <c r="I85" i="28"/>
  <c r="J85" i="28" s="1"/>
  <c r="I86" i="28"/>
  <c r="J86" i="28"/>
  <c r="I87" i="28"/>
  <c r="J87" i="28" s="1"/>
  <c r="I88" i="28"/>
  <c r="J88" i="28" s="1"/>
  <c r="I89" i="28"/>
  <c r="J89" i="28" s="1"/>
  <c r="I90" i="28"/>
  <c r="J90" i="28" s="1"/>
  <c r="I91" i="28"/>
  <c r="J91" i="28" s="1"/>
  <c r="I92" i="28"/>
  <c r="J92" i="28" s="1"/>
  <c r="I93" i="28"/>
  <c r="J93" i="28" s="1"/>
  <c r="I94" i="28"/>
  <c r="J94" i="28" s="1"/>
  <c r="I95" i="28"/>
  <c r="J95" i="28" s="1"/>
  <c r="I96" i="28"/>
  <c r="J96" i="28" s="1"/>
  <c r="I97" i="28"/>
  <c r="J97" i="28" s="1"/>
  <c r="I98" i="28"/>
  <c r="J98" i="28"/>
  <c r="I99" i="28"/>
  <c r="J99" i="28" s="1"/>
  <c r="I100" i="28"/>
  <c r="J100" i="28" s="1"/>
  <c r="I101" i="28"/>
  <c r="J101" i="28" s="1"/>
  <c r="I102" i="28"/>
  <c r="J102" i="28" s="1"/>
  <c r="I103" i="28"/>
  <c r="J103" i="28" s="1"/>
  <c r="I104" i="28"/>
  <c r="J104" i="28" s="1"/>
  <c r="I105" i="28"/>
  <c r="J105" i="28" s="1"/>
  <c r="I106" i="28"/>
  <c r="J106" i="28" s="1"/>
  <c r="I107" i="28"/>
  <c r="J107" i="28" s="1"/>
  <c r="I108" i="28"/>
  <c r="J108" i="28" s="1"/>
  <c r="I109" i="28"/>
  <c r="J109" i="28" s="1"/>
  <c r="I110" i="28"/>
  <c r="J110" i="28" s="1"/>
  <c r="I111" i="28"/>
  <c r="J111" i="28" s="1"/>
  <c r="I112" i="28"/>
  <c r="J112" i="28" s="1"/>
  <c r="I113" i="28"/>
  <c r="J113" i="28" s="1"/>
  <c r="I114" i="28"/>
  <c r="J114" i="28" s="1"/>
  <c r="I115" i="28"/>
  <c r="J115" i="28" s="1"/>
  <c r="I116" i="28"/>
  <c r="J116" i="28" s="1"/>
  <c r="I117" i="28"/>
  <c r="J117" i="28" s="1"/>
  <c r="I118" i="28"/>
  <c r="J118" i="28" s="1"/>
  <c r="I119" i="28"/>
  <c r="J119" i="28" s="1"/>
  <c r="I120" i="28"/>
  <c r="J120" i="28" s="1"/>
  <c r="I121" i="28"/>
  <c r="J121" i="28" s="1"/>
  <c r="I122" i="28"/>
  <c r="J122" i="28" s="1"/>
  <c r="I123" i="28"/>
  <c r="J123" i="28" s="1"/>
  <c r="I124" i="28"/>
  <c r="J124" i="28" s="1"/>
  <c r="I125" i="28"/>
  <c r="J125" i="28" s="1"/>
  <c r="I126" i="28"/>
  <c r="J126" i="28" s="1"/>
  <c r="I127" i="28"/>
  <c r="J127" i="28" s="1"/>
  <c r="I128" i="28"/>
  <c r="J128" i="28" s="1"/>
  <c r="I129" i="28"/>
  <c r="J129" i="28" s="1"/>
  <c r="I130" i="28"/>
  <c r="J130" i="28"/>
  <c r="I131" i="28"/>
  <c r="J131" i="28" s="1"/>
  <c r="I132" i="28"/>
  <c r="J132" i="28" s="1"/>
  <c r="I133" i="28"/>
  <c r="J133" i="28" s="1"/>
  <c r="I134" i="28"/>
  <c r="J134" i="28" s="1"/>
  <c r="I135" i="28"/>
  <c r="J135" i="28" s="1"/>
  <c r="I136" i="28"/>
  <c r="J136" i="28" s="1"/>
  <c r="I137" i="28"/>
  <c r="J137" i="28" s="1"/>
  <c r="I138" i="28"/>
  <c r="J138" i="28" s="1"/>
  <c r="I139" i="28"/>
  <c r="J139" i="28" s="1"/>
  <c r="I140" i="28"/>
  <c r="J140" i="28" s="1"/>
  <c r="I141" i="28"/>
  <c r="J141" i="28" s="1"/>
  <c r="I142" i="28"/>
  <c r="J142" i="28" s="1"/>
  <c r="I143" i="28"/>
  <c r="J143" i="28" s="1"/>
  <c r="I144" i="28"/>
  <c r="J144" i="28" s="1"/>
  <c r="I145" i="28"/>
  <c r="J145" i="28" s="1"/>
  <c r="I146" i="28"/>
  <c r="J146" i="28" s="1"/>
  <c r="I147" i="28"/>
  <c r="J147" i="28" s="1"/>
  <c r="I148" i="28"/>
  <c r="J148" i="28" s="1"/>
  <c r="I149" i="28"/>
  <c r="J149" i="28" s="1"/>
  <c r="I150" i="28"/>
  <c r="J150" i="28"/>
  <c r="I151" i="28"/>
  <c r="J151" i="28" s="1"/>
  <c r="I152" i="28"/>
  <c r="J152" i="28" s="1"/>
  <c r="I153" i="28"/>
  <c r="J153" i="28" s="1"/>
  <c r="I154" i="28"/>
  <c r="J154" i="28" s="1"/>
  <c r="I155" i="28"/>
  <c r="J155" i="28" s="1"/>
  <c r="I156" i="28"/>
  <c r="J156" i="28" s="1"/>
  <c r="I157" i="28"/>
  <c r="J157" i="28" s="1"/>
  <c r="I158" i="28"/>
  <c r="J158" i="28"/>
  <c r="I159" i="28"/>
  <c r="J159" i="28" s="1"/>
  <c r="I160" i="28"/>
  <c r="J160" i="28" s="1"/>
  <c r="I161" i="28"/>
  <c r="J161" i="28" s="1"/>
  <c r="I162" i="28"/>
  <c r="J162" i="28" s="1"/>
  <c r="I163" i="28"/>
  <c r="J163" i="28" s="1"/>
  <c r="I164" i="28"/>
  <c r="J164" i="28" s="1"/>
  <c r="I165" i="28"/>
  <c r="J165" i="28" s="1"/>
  <c r="I166" i="28"/>
  <c r="J166" i="28" s="1"/>
  <c r="I167" i="28"/>
  <c r="J167" i="28" s="1"/>
  <c r="I168" i="28"/>
  <c r="J168" i="28" s="1"/>
  <c r="I169" i="28"/>
  <c r="J169" i="28" s="1"/>
  <c r="I170" i="28"/>
  <c r="J170" i="28" s="1"/>
  <c r="I171" i="28"/>
  <c r="J171" i="28" s="1"/>
  <c r="I172" i="28"/>
  <c r="J172" i="28" s="1"/>
  <c r="I173" i="28"/>
  <c r="J173" i="28" s="1"/>
  <c r="I174" i="28"/>
  <c r="J174" i="28" s="1"/>
  <c r="I175" i="28"/>
  <c r="J175" i="28" s="1"/>
  <c r="I176" i="28"/>
  <c r="J176" i="28" s="1"/>
  <c r="I177" i="28"/>
  <c r="J177" i="28" s="1"/>
  <c r="I178" i="28"/>
  <c r="J178" i="28" s="1"/>
  <c r="I179" i="28"/>
  <c r="J179" i="28" s="1"/>
  <c r="I180" i="28"/>
  <c r="J180" i="28" s="1"/>
  <c r="I181" i="28"/>
  <c r="J181" i="28" s="1"/>
  <c r="I182" i="28"/>
  <c r="J182" i="28" s="1"/>
  <c r="I183" i="28"/>
  <c r="J183" i="28" s="1"/>
  <c r="I184" i="28"/>
  <c r="J184" i="28" s="1"/>
  <c r="I185" i="28"/>
  <c r="J185" i="28" s="1"/>
  <c r="I186" i="28"/>
  <c r="J186" i="28" s="1"/>
  <c r="I187" i="28"/>
  <c r="J187" i="28" s="1"/>
  <c r="I188" i="28"/>
  <c r="J188" i="28" s="1"/>
  <c r="I189" i="28"/>
  <c r="J189" i="28" s="1"/>
  <c r="I190" i="28"/>
  <c r="J190" i="28" s="1"/>
  <c r="I191" i="28"/>
  <c r="J191" i="28" s="1"/>
  <c r="I192" i="28"/>
  <c r="J192" i="28" s="1"/>
  <c r="I193" i="28"/>
  <c r="J193" i="28" s="1"/>
  <c r="I194" i="28"/>
  <c r="J194" i="28" s="1"/>
  <c r="I195" i="28"/>
  <c r="J195" i="28" s="1"/>
  <c r="I196" i="28"/>
  <c r="J196" i="28" s="1"/>
  <c r="I197" i="28"/>
  <c r="J197" i="28" s="1"/>
  <c r="I198" i="28"/>
  <c r="J198" i="28" s="1"/>
  <c r="I199" i="28"/>
  <c r="J199" i="28" s="1"/>
  <c r="I200" i="28"/>
  <c r="J200" i="28" s="1"/>
  <c r="I201" i="28"/>
  <c r="J201" i="28" s="1"/>
  <c r="I202" i="28"/>
  <c r="J202" i="28" s="1"/>
  <c r="I203" i="28"/>
  <c r="J203" i="28" s="1"/>
  <c r="I204" i="28"/>
  <c r="J204" i="28" s="1"/>
  <c r="I205" i="28"/>
  <c r="J205" i="28" s="1"/>
  <c r="I206" i="28"/>
  <c r="J206" i="28" s="1"/>
  <c r="I207" i="28"/>
  <c r="J207" i="28" s="1"/>
  <c r="I208" i="28"/>
  <c r="J208" i="28" s="1"/>
  <c r="I209" i="28"/>
  <c r="J209" i="28" s="1"/>
  <c r="I210" i="28"/>
  <c r="J210" i="28" s="1"/>
  <c r="I211" i="28"/>
  <c r="J211" i="28" s="1"/>
  <c r="I212" i="28"/>
  <c r="J212" i="28" s="1"/>
  <c r="I213" i="28"/>
  <c r="J213" i="28" s="1"/>
  <c r="I214" i="28"/>
  <c r="J214" i="28" s="1"/>
  <c r="I215" i="28"/>
  <c r="J215" i="28" s="1"/>
  <c r="I216" i="28"/>
  <c r="J216" i="28" s="1"/>
  <c r="I217" i="28"/>
  <c r="J217" i="28"/>
  <c r="I218" i="28"/>
  <c r="J218" i="28" s="1"/>
  <c r="I219" i="28"/>
  <c r="J219" i="28" s="1"/>
  <c r="I220" i="28"/>
  <c r="J220" i="28" s="1"/>
  <c r="I221" i="28"/>
  <c r="J221" i="28" s="1"/>
  <c r="I222" i="28"/>
  <c r="J222" i="28" s="1"/>
  <c r="I223" i="28"/>
  <c r="J223" i="28" s="1"/>
  <c r="I224" i="28"/>
  <c r="J224" i="28" s="1"/>
  <c r="I225" i="28"/>
  <c r="J225" i="28" s="1"/>
  <c r="I226" i="28"/>
  <c r="J226" i="28" s="1"/>
  <c r="I227" i="28"/>
  <c r="J227" i="28" s="1"/>
  <c r="I228" i="28"/>
  <c r="J228" i="28" s="1"/>
  <c r="I229" i="28"/>
  <c r="J229" i="28" s="1"/>
  <c r="I230" i="28"/>
  <c r="J230" i="28" s="1"/>
  <c r="I231" i="28"/>
  <c r="J231" i="28" s="1"/>
  <c r="I232" i="28"/>
  <c r="J232" i="28" s="1"/>
  <c r="I233" i="28"/>
  <c r="J233" i="28" s="1"/>
  <c r="I234" i="28"/>
  <c r="J234" i="28" s="1"/>
  <c r="I235" i="28"/>
  <c r="J235" i="28" s="1"/>
  <c r="I236" i="28"/>
  <c r="J236" i="28" s="1"/>
  <c r="I237" i="28"/>
  <c r="J237" i="28" s="1"/>
  <c r="I238" i="28"/>
  <c r="J238" i="28" s="1"/>
  <c r="I239" i="28"/>
  <c r="J239" i="28" s="1"/>
  <c r="I240" i="28"/>
  <c r="J240" i="28" s="1"/>
  <c r="I241" i="28"/>
  <c r="J241" i="28" s="1"/>
  <c r="I242" i="28"/>
  <c r="J242" i="28" s="1"/>
  <c r="I243" i="28"/>
  <c r="J243" i="28" s="1"/>
  <c r="I244" i="28"/>
  <c r="J244" i="28" s="1"/>
  <c r="I245" i="28"/>
  <c r="J245" i="28" s="1"/>
  <c r="I246" i="28"/>
  <c r="J246" i="28" s="1"/>
  <c r="I247" i="28"/>
  <c r="J247" i="28" s="1"/>
  <c r="I248" i="28"/>
  <c r="J248" i="28" s="1"/>
  <c r="I249" i="28"/>
  <c r="J249" i="28" s="1"/>
  <c r="I250" i="28"/>
  <c r="J250" i="28" s="1"/>
  <c r="I251" i="28"/>
  <c r="J251" i="28" s="1"/>
  <c r="I252" i="28"/>
  <c r="J252" i="28" s="1"/>
  <c r="I253" i="28"/>
  <c r="J253" i="28" s="1"/>
  <c r="I254" i="28"/>
  <c r="J254" i="28" s="1"/>
  <c r="I255" i="28"/>
  <c r="J255" i="28" s="1"/>
  <c r="I256" i="28"/>
  <c r="J256" i="28" s="1"/>
  <c r="I257" i="28"/>
  <c r="J257" i="28" s="1"/>
  <c r="I258" i="28"/>
  <c r="J258" i="28" s="1"/>
  <c r="I259" i="28"/>
  <c r="J259" i="28" s="1"/>
  <c r="I260" i="28"/>
  <c r="J260" i="28" s="1"/>
  <c r="I261" i="28"/>
  <c r="J261" i="28" s="1"/>
  <c r="I262" i="28"/>
  <c r="J262" i="28"/>
  <c r="I263" i="28"/>
  <c r="J263" i="28" s="1"/>
  <c r="I264" i="28"/>
  <c r="J264" i="28" s="1"/>
  <c r="I265" i="28"/>
  <c r="J265" i="28" s="1"/>
  <c r="I266" i="28"/>
  <c r="J266" i="28" s="1"/>
  <c r="I267" i="28"/>
  <c r="J267" i="28" s="1"/>
  <c r="I268" i="28"/>
  <c r="J268" i="28" s="1"/>
  <c r="I269" i="28"/>
  <c r="J269" i="28" s="1"/>
  <c r="I270" i="28"/>
  <c r="J270" i="28" s="1"/>
  <c r="I271" i="28"/>
  <c r="J271" i="28" s="1"/>
  <c r="I272" i="28"/>
  <c r="J272" i="28" s="1"/>
  <c r="I273" i="28"/>
  <c r="J273" i="28" s="1"/>
  <c r="I274" i="28"/>
  <c r="J274" i="28" s="1"/>
  <c r="I275" i="28"/>
  <c r="J275" i="28" s="1"/>
  <c r="I276" i="28"/>
  <c r="J276" i="28" s="1"/>
  <c r="I277" i="28"/>
  <c r="J277" i="28" s="1"/>
  <c r="I278" i="28"/>
  <c r="J278" i="28" s="1"/>
  <c r="I279" i="28"/>
  <c r="J279" i="28" s="1"/>
  <c r="I280" i="28"/>
  <c r="J280" i="28" s="1"/>
  <c r="I281" i="28"/>
  <c r="J281" i="28" s="1"/>
  <c r="I282" i="28"/>
  <c r="J282" i="28" s="1"/>
  <c r="I283" i="28"/>
  <c r="J283" i="28" s="1"/>
  <c r="I284" i="28"/>
  <c r="J284" i="28" s="1"/>
  <c r="I285" i="28"/>
  <c r="J285" i="28" s="1"/>
  <c r="I286" i="28"/>
  <c r="J286" i="28" s="1"/>
  <c r="I287" i="28"/>
  <c r="J287" i="28" s="1"/>
  <c r="I288" i="28"/>
  <c r="J288" i="28" s="1"/>
  <c r="I289" i="28"/>
  <c r="J289" i="28" s="1"/>
  <c r="I290" i="28"/>
  <c r="J290" i="28" s="1"/>
  <c r="I291" i="28"/>
  <c r="J291" i="28" s="1"/>
  <c r="I292" i="28"/>
  <c r="J292" i="28" s="1"/>
  <c r="I293" i="28"/>
  <c r="J293" i="28" s="1"/>
  <c r="I294" i="28"/>
  <c r="J294" i="28" s="1"/>
  <c r="I295" i="28"/>
  <c r="J295" i="28" s="1"/>
  <c r="I296" i="28"/>
  <c r="J296" i="28" s="1"/>
  <c r="I297" i="28"/>
  <c r="J297" i="28" s="1"/>
  <c r="I298" i="28"/>
  <c r="J298" i="28" s="1"/>
  <c r="I299" i="28"/>
  <c r="J299" i="28" s="1"/>
  <c r="I300" i="28"/>
  <c r="J300" i="28" s="1"/>
  <c r="I301" i="28"/>
  <c r="J301" i="28" s="1"/>
  <c r="I302" i="28"/>
  <c r="J302" i="28" s="1"/>
  <c r="I303" i="28"/>
  <c r="J303" i="28" s="1"/>
  <c r="I304" i="28"/>
  <c r="J304" i="28" s="1"/>
  <c r="I305" i="28"/>
  <c r="J305" i="28" s="1"/>
  <c r="I306" i="28"/>
  <c r="J306" i="28" s="1"/>
  <c r="I307" i="28"/>
  <c r="J307" i="28" s="1"/>
  <c r="I308" i="28"/>
  <c r="J308" i="28" s="1"/>
  <c r="I309" i="28"/>
  <c r="J309" i="28" s="1"/>
  <c r="I310" i="28"/>
  <c r="J310" i="28" s="1"/>
  <c r="I311" i="28"/>
  <c r="J311" i="28" s="1"/>
  <c r="I312" i="28"/>
  <c r="J312" i="28" s="1"/>
  <c r="I313" i="28"/>
  <c r="J313" i="28" s="1"/>
  <c r="I314" i="28"/>
  <c r="J314" i="28" s="1"/>
  <c r="I315" i="28"/>
  <c r="J315" i="28" s="1"/>
  <c r="I316" i="28"/>
  <c r="J316" i="28" s="1"/>
  <c r="I317" i="28"/>
  <c r="J317" i="28" s="1"/>
  <c r="I318" i="28"/>
  <c r="J318" i="28" s="1"/>
  <c r="I319" i="28"/>
  <c r="J319" i="28" s="1"/>
  <c r="I320" i="28"/>
  <c r="J320" i="28" s="1"/>
  <c r="I321" i="28"/>
  <c r="J321" i="28" s="1"/>
  <c r="I322" i="28"/>
  <c r="J322" i="28" s="1"/>
  <c r="I323" i="28"/>
  <c r="J323" i="28" s="1"/>
  <c r="I324" i="28"/>
  <c r="J324" i="28" s="1"/>
  <c r="I325" i="28"/>
  <c r="J325" i="28" s="1"/>
  <c r="I326" i="28"/>
  <c r="J326" i="28" s="1"/>
  <c r="I327" i="28"/>
  <c r="J327" i="28" s="1"/>
  <c r="I328" i="28"/>
  <c r="J328" i="28" s="1"/>
  <c r="I329" i="28"/>
  <c r="J329" i="28" s="1"/>
  <c r="I330" i="28"/>
  <c r="J330" i="28" s="1"/>
  <c r="I331" i="28"/>
  <c r="J331" i="28" s="1"/>
  <c r="I332" i="28"/>
  <c r="J332" i="28" s="1"/>
  <c r="I333" i="28"/>
  <c r="J333" i="28" s="1"/>
  <c r="I334" i="28"/>
  <c r="J334" i="28" s="1"/>
  <c r="I335" i="28"/>
  <c r="J335" i="28" s="1"/>
  <c r="I336" i="28"/>
  <c r="J336" i="28" s="1"/>
  <c r="I337" i="28"/>
  <c r="J337" i="28" s="1"/>
  <c r="I338" i="28"/>
  <c r="J338" i="28" s="1"/>
  <c r="I339" i="28"/>
  <c r="J339" i="28" s="1"/>
  <c r="I340" i="28"/>
  <c r="J340" i="28" s="1"/>
  <c r="I341" i="28"/>
  <c r="J341" i="28" s="1"/>
  <c r="I342" i="28"/>
  <c r="J342" i="28" s="1"/>
  <c r="I343" i="28"/>
  <c r="J343" i="28" s="1"/>
  <c r="I344" i="28"/>
  <c r="J344" i="28" s="1"/>
  <c r="I345" i="28"/>
  <c r="J345" i="28"/>
  <c r="I346" i="28"/>
  <c r="J346" i="28" s="1"/>
  <c r="I347" i="28"/>
  <c r="J347" i="28"/>
  <c r="I348" i="28"/>
  <c r="J348" i="28" s="1"/>
  <c r="I349" i="28"/>
  <c r="J349" i="28" s="1"/>
  <c r="I350" i="28"/>
  <c r="J350" i="28" s="1"/>
  <c r="I351" i="28"/>
  <c r="J351" i="28"/>
  <c r="I352" i="28"/>
  <c r="J352" i="28" s="1"/>
  <c r="I353" i="28"/>
  <c r="J353" i="28" s="1"/>
  <c r="I354" i="28"/>
  <c r="J354" i="28" s="1"/>
  <c r="I355" i="28"/>
  <c r="J355" i="28"/>
  <c r="I356" i="28"/>
  <c r="J356" i="28" s="1"/>
  <c r="I357" i="28"/>
  <c r="J357" i="28" s="1"/>
  <c r="I358" i="28"/>
  <c r="J358" i="28" s="1"/>
  <c r="I359" i="28"/>
  <c r="J359" i="28" s="1"/>
  <c r="I360" i="28"/>
  <c r="J360" i="28" s="1"/>
  <c r="I361" i="28"/>
  <c r="J361" i="28"/>
  <c r="I362" i="28"/>
  <c r="J362" i="28" s="1"/>
  <c r="I363" i="28"/>
  <c r="J363" i="28"/>
  <c r="I364" i="28"/>
  <c r="J364" i="28" s="1"/>
  <c r="I365" i="28"/>
  <c r="J365" i="28" s="1"/>
  <c r="I366" i="28"/>
  <c r="J366" i="28" s="1"/>
  <c r="I367" i="28"/>
  <c r="J367" i="28"/>
  <c r="I368" i="28"/>
  <c r="J368" i="28" s="1"/>
  <c r="I369" i="28"/>
  <c r="J369" i="28" s="1"/>
  <c r="I370" i="28"/>
  <c r="J370" i="28" s="1"/>
  <c r="I371" i="28"/>
  <c r="J371" i="28" s="1"/>
  <c r="I372" i="28"/>
  <c r="J372" i="28" s="1"/>
  <c r="I373" i="28"/>
  <c r="J373" i="28" s="1"/>
  <c r="I374" i="28"/>
  <c r="J374" i="28" s="1"/>
  <c r="I375" i="28"/>
  <c r="J375" i="28" s="1"/>
  <c r="I376" i="28"/>
  <c r="J376" i="28" s="1"/>
  <c r="I377" i="28"/>
  <c r="J377" i="28"/>
  <c r="I378" i="28"/>
  <c r="J378" i="28" s="1"/>
  <c r="I379" i="28"/>
  <c r="J379" i="28" s="1"/>
  <c r="I380" i="28"/>
  <c r="J380" i="28" s="1"/>
  <c r="I381" i="28"/>
  <c r="J381" i="28" s="1"/>
  <c r="I382" i="28"/>
  <c r="J382" i="28" s="1"/>
  <c r="I383" i="28"/>
  <c r="J383" i="28"/>
  <c r="I384" i="28"/>
  <c r="J384" i="28" s="1"/>
  <c r="I385" i="28"/>
  <c r="J385" i="28" s="1"/>
  <c r="I386" i="28"/>
  <c r="J386" i="28" s="1"/>
  <c r="I387" i="28"/>
  <c r="J387" i="28" s="1"/>
  <c r="I388" i="28"/>
  <c r="J388" i="28" s="1"/>
  <c r="I389" i="28"/>
  <c r="J389" i="28"/>
  <c r="I390" i="28"/>
  <c r="J390" i="28" s="1"/>
  <c r="I391" i="28"/>
  <c r="J391" i="28" s="1"/>
  <c r="I392" i="28"/>
  <c r="J392" i="28" s="1"/>
  <c r="I393" i="28"/>
  <c r="J393" i="28" s="1"/>
  <c r="I394" i="28"/>
  <c r="J394" i="28" s="1"/>
  <c r="I395" i="28"/>
  <c r="J395" i="28"/>
  <c r="I396" i="28"/>
  <c r="J396" i="28" s="1"/>
  <c r="I397" i="28"/>
  <c r="J397" i="28" s="1"/>
  <c r="I398" i="28"/>
  <c r="J398" i="28" s="1"/>
  <c r="I399" i="28"/>
  <c r="J399" i="28" s="1"/>
  <c r="I400" i="28"/>
  <c r="J400" i="28" s="1"/>
  <c r="I401" i="28"/>
  <c r="J401" i="28" s="1"/>
  <c r="I402" i="28"/>
  <c r="J402" i="28" s="1"/>
  <c r="I403" i="28"/>
  <c r="J403" i="28" s="1"/>
  <c r="I404" i="28"/>
  <c r="J404" i="28" s="1"/>
  <c r="I405" i="28"/>
  <c r="J405" i="28"/>
  <c r="I406" i="28"/>
  <c r="J406" i="28" s="1"/>
  <c r="I407" i="28"/>
  <c r="J407" i="28" s="1"/>
  <c r="I408" i="28"/>
  <c r="J408" i="28" s="1"/>
  <c r="I409" i="28"/>
  <c r="J409" i="28" s="1"/>
  <c r="I410" i="28"/>
  <c r="J410" i="28" s="1"/>
  <c r="I411" i="28"/>
  <c r="J411" i="28"/>
  <c r="I412" i="28"/>
  <c r="J412" i="28" s="1"/>
  <c r="I413" i="28"/>
  <c r="J413" i="28"/>
  <c r="I414" i="28"/>
  <c r="J414" i="28" s="1"/>
  <c r="I415" i="28"/>
  <c r="J415" i="28" s="1"/>
  <c r="I416" i="28"/>
  <c r="J416" i="28" s="1"/>
  <c r="I417" i="28"/>
  <c r="J417" i="28"/>
  <c r="I418" i="28"/>
  <c r="J418" i="28" s="1"/>
  <c r="I419" i="28"/>
  <c r="J419" i="28" s="1"/>
  <c r="I420" i="28"/>
  <c r="J420" i="28" s="1"/>
  <c r="I421" i="28"/>
  <c r="J421" i="28" s="1"/>
  <c r="I422" i="28"/>
  <c r="J422" i="28" s="1"/>
  <c r="I423" i="28"/>
  <c r="J423" i="28" s="1"/>
  <c r="I424" i="28"/>
  <c r="J424" i="28" s="1"/>
  <c r="I425" i="28"/>
  <c r="J425" i="28" s="1"/>
  <c r="I426" i="28"/>
  <c r="J426" i="28" s="1"/>
  <c r="I427" i="28"/>
  <c r="J427" i="28"/>
  <c r="I428" i="28"/>
  <c r="J428" i="28" s="1"/>
  <c r="I429" i="28"/>
  <c r="J429" i="28" s="1"/>
  <c r="I430" i="28"/>
  <c r="J430" i="28" s="1"/>
  <c r="I431" i="28"/>
  <c r="J431" i="28" s="1"/>
  <c r="I432" i="28"/>
  <c r="J432" i="28" s="1"/>
  <c r="I433" i="28"/>
  <c r="J433" i="28"/>
  <c r="I434" i="28"/>
  <c r="J434" i="28" s="1"/>
  <c r="I435" i="28"/>
  <c r="J435" i="28" s="1"/>
  <c r="I436" i="28"/>
  <c r="J436" i="28" s="1"/>
  <c r="I437" i="28"/>
  <c r="J437" i="28" s="1"/>
  <c r="I438" i="28"/>
  <c r="J438" i="28" s="1"/>
  <c r="I439" i="28"/>
  <c r="J439" i="28"/>
  <c r="I440" i="28"/>
  <c r="J440" i="28" s="1"/>
  <c r="I441" i="28"/>
  <c r="J441" i="28" s="1"/>
  <c r="I442" i="28"/>
  <c r="J442" i="28" s="1"/>
  <c r="I443" i="28"/>
  <c r="J443" i="28" s="1"/>
  <c r="I444" i="28"/>
  <c r="J444" i="28" s="1"/>
  <c r="I445" i="28"/>
  <c r="J445" i="28"/>
  <c r="I446" i="28"/>
  <c r="J446" i="28" s="1"/>
  <c r="I447" i="28"/>
  <c r="J447" i="28" s="1"/>
  <c r="I448" i="28"/>
  <c r="J448" i="28" s="1"/>
  <c r="I449" i="28"/>
  <c r="J449" i="28" s="1"/>
  <c r="I450" i="28"/>
  <c r="J450" i="28" s="1"/>
  <c r="I451" i="28"/>
  <c r="J451" i="28" s="1"/>
  <c r="I452" i="28"/>
  <c r="J452" i="28" s="1"/>
  <c r="I453" i="28"/>
  <c r="J453" i="28" s="1"/>
  <c r="I454" i="28"/>
  <c r="J454" i="28" s="1"/>
  <c r="I455" i="28"/>
  <c r="J455" i="28"/>
  <c r="I456" i="28"/>
  <c r="J456" i="28" s="1"/>
  <c r="I457" i="28"/>
  <c r="J457" i="28" s="1"/>
  <c r="I458" i="28"/>
  <c r="J458" i="28" s="1"/>
  <c r="I459" i="28"/>
  <c r="J459" i="28" s="1"/>
  <c r="I460" i="28"/>
  <c r="J460" i="28" s="1"/>
  <c r="I461" i="28"/>
  <c r="J461" i="28" s="1"/>
  <c r="I462" i="28"/>
  <c r="J462" i="28" s="1"/>
  <c r="I463" i="28"/>
  <c r="J463" i="28" s="1"/>
  <c r="I464" i="28"/>
  <c r="J464" i="28" s="1"/>
  <c r="I465" i="28"/>
  <c r="J465" i="28"/>
  <c r="I466" i="28"/>
  <c r="J466" i="28" s="1"/>
  <c r="I467" i="28"/>
  <c r="J467" i="28" s="1"/>
  <c r="I468" i="28"/>
  <c r="J468" i="28" s="1"/>
  <c r="I469" i="28"/>
  <c r="J469" i="28" s="1"/>
  <c r="I470" i="28"/>
  <c r="J470" i="28" s="1"/>
  <c r="I471" i="28"/>
  <c r="J471" i="28" s="1"/>
  <c r="I472" i="28"/>
  <c r="J472" i="28" s="1"/>
  <c r="I473" i="28"/>
  <c r="J473" i="28" s="1"/>
  <c r="I474" i="28"/>
  <c r="J474" i="28" s="1"/>
  <c r="I475" i="28"/>
  <c r="J475" i="28" s="1"/>
  <c r="I476" i="28"/>
  <c r="J476" i="28" s="1"/>
  <c r="I477" i="28"/>
  <c r="J477" i="28" s="1"/>
  <c r="I478" i="28"/>
  <c r="J478" i="28" s="1"/>
  <c r="I479" i="28"/>
  <c r="J479" i="28" s="1"/>
  <c r="I480" i="28"/>
  <c r="J480" i="28" s="1"/>
  <c r="I481" i="28"/>
  <c r="J481" i="28"/>
  <c r="I482" i="28"/>
  <c r="J482" i="28" s="1"/>
  <c r="I483" i="28"/>
  <c r="J483" i="28" s="1"/>
  <c r="I484" i="28"/>
  <c r="J484" i="28" s="1"/>
  <c r="I485" i="28"/>
  <c r="J485" i="28" s="1"/>
  <c r="I486" i="28"/>
  <c r="J486" i="28" s="1"/>
  <c r="I487" i="28"/>
  <c r="J487" i="28" s="1"/>
  <c r="I488" i="28"/>
  <c r="J488" i="28" s="1"/>
  <c r="I489" i="28"/>
  <c r="J489" i="28"/>
  <c r="I490" i="28"/>
  <c r="J490" i="28" s="1"/>
  <c r="I491" i="28"/>
  <c r="J491" i="28" s="1"/>
  <c r="I492" i="28"/>
  <c r="J492" i="28" s="1"/>
  <c r="I493" i="28"/>
  <c r="J493" i="28" s="1"/>
  <c r="I494" i="28"/>
  <c r="J494" i="28" s="1"/>
  <c r="I495" i="28"/>
  <c r="J495" i="28" s="1"/>
  <c r="I496" i="28"/>
  <c r="J496" i="28" s="1"/>
  <c r="I497" i="28"/>
  <c r="J497" i="28" s="1"/>
  <c r="I498" i="28"/>
  <c r="J498" i="28" s="1"/>
  <c r="I499" i="28"/>
  <c r="J499" i="28" s="1"/>
  <c r="I500" i="28"/>
  <c r="J500" i="28" s="1"/>
  <c r="I501" i="28"/>
  <c r="J501" i="28" s="1"/>
  <c r="I502" i="28"/>
  <c r="J502" i="28" s="1"/>
  <c r="I503" i="28"/>
  <c r="J503" i="28" s="1"/>
  <c r="I504" i="28"/>
  <c r="J504" i="28" s="1"/>
  <c r="I505" i="28"/>
  <c r="J505" i="28"/>
  <c r="I506" i="28"/>
  <c r="J506" i="28" s="1"/>
  <c r="I507" i="28"/>
  <c r="J507" i="28" s="1"/>
  <c r="I508" i="28"/>
  <c r="J508" i="28" s="1"/>
  <c r="I509" i="28"/>
  <c r="J509" i="28" s="1"/>
  <c r="I510" i="28"/>
  <c r="J510" i="28" s="1"/>
  <c r="I511" i="28"/>
  <c r="J511" i="28" s="1"/>
  <c r="I512" i="28"/>
  <c r="J512" i="28" s="1"/>
  <c r="I513" i="28"/>
  <c r="J513" i="28"/>
  <c r="I514" i="28"/>
  <c r="J514" i="28" s="1"/>
  <c r="I515" i="28"/>
  <c r="J515" i="28" s="1"/>
  <c r="I516" i="28"/>
  <c r="J516" i="28" s="1"/>
  <c r="I517" i="28"/>
  <c r="J517" i="28" s="1"/>
  <c r="I518" i="28"/>
  <c r="J518" i="28" s="1"/>
  <c r="I519" i="28"/>
  <c r="J519" i="28"/>
  <c r="I520" i="28"/>
  <c r="J520" i="28" s="1"/>
  <c r="I521" i="28"/>
  <c r="J521" i="28" s="1"/>
  <c r="I522" i="28"/>
  <c r="J522" i="28" s="1"/>
  <c r="I523" i="28"/>
  <c r="J523" i="28" s="1"/>
  <c r="I524" i="28"/>
  <c r="J524" i="28" s="1"/>
  <c r="I525" i="28"/>
  <c r="J525" i="28" s="1"/>
  <c r="I526" i="28"/>
  <c r="J526" i="28" s="1"/>
  <c r="I527" i="28"/>
  <c r="J527" i="28" s="1"/>
  <c r="I528" i="28"/>
  <c r="J528" i="28" s="1"/>
  <c r="I529" i="28"/>
  <c r="J529" i="28" s="1"/>
  <c r="I530" i="28"/>
  <c r="J530" i="28" s="1"/>
  <c r="I531" i="28"/>
  <c r="J531" i="28" s="1"/>
  <c r="I532" i="28"/>
  <c r="J532" i="28" s="1"/>
  <c r="I533" i="28"/>
  <c r="J533" i="28"/>
  <c r="I534" i="28"/>
  <c r="J534" i="28" s="1"/>
  <c r="I535" i="28"/>
  <c r="J535" i="28" s="1"/>
  <c r="I536" i="28"/>
  <c r="J536" i="28" s="1"/>
  <c r="I537" i="28"/>
  <c r="J537" i="28" s="1"/>
  <c r="I538" i="28"/>
  <c r="J538" i="28" s="1"/>
  <c r="I539" i="28"/>
  <c r="J539" i="28" s="1"/>
  <c r="I540" i="28"/>
  <c r="J540" i="28" s="1"/>
  <c r="I541" i="28"/>
  <c r="J541" i="28" s="1"/>
  <c r="I542" i="28"/>
  <c r="J542" i="28" s="1"/>
  <c r="I543" i="28"/>
  <c r="J543" i="28" s="1"/>
  <c r="I544" i="28"/>
  <c r="J544" i="28" s="1"/>
  <c r="I545" i="28"/>
  <c r="J545" i="28" s="1"/>
  <c r="I546" i="28"/>
  <c r="J546" i="28" s="1"/>
  <c r="I547" i="28"/>
  <c r="J547" i="28" s="1"/>
  <c r="I548" i="28"/>
  <c r="J548" i="28" s="1"/>
  <c r="I549" i="28"/>
  <c r="J549" i="28" s="1"/>
  <c r="I550" i="28"/>
  <c r="J550" i="28" s="1"/>
  <c r="I551" i="28"/>
  <c r="J551" i="28"/>
  <c r="I552" i="28"/>
  <c r="J552" i="28" s="1"/>
  <c r="I553" i="28"/>
  <c r="J553" i="28" s="1"/>
  <c r="I554" i="28"/>
  <c r="J554" i="28" s="1"/>
  <c r="I555" i="28"/>
  <c r="J555" i="28" s="1"/>
  <c r="I556" i="28"/>
  <c r="J556" i="28" s="1"/>
  <c r="I557" i="28"/>
  <c r="J557" i="28" s="1"/>
  <c r="I558" i="28"/>
  <c r="J558" i="28" s="1"/>
  <c r="I559" i="28"/>
  <c r="J559" i="28" s="1"/>
  <c r="I560" i="28"/>
  <c r="J560" i="28"/>
  <c r="I561" i="28"/>
  <c r="J561" i="28" s="1"/>
  <c r="I562" i="28"/>
  <c r="J562" i="28" s="1"/>
  <c r="I563" i="28"/>
  <c r="J563" i="28"/>
  <c r="I564" i="28"/>
  <c r="J564" i="28" s="1"/>
  <c r="I565" i="28"/>
  <c r="J565" i="28" s="1"/>
  <c r="I566" i="28"/>
  <c r="J566" i="28" s="1"/>
  <c r="I567" i="28"/>
  <c r="J567" i="28" s="1"/>
  <c r="I568" i="28"/>
  <c r="J568" i="28" s="1"/>
  <c r="I569" i="28"/>
  <c r="J569" i="28" s="1"/>
  <c r="I570" i="28"/>
  <c r="J570" i="28" s="1"/>
  <c r="I571" i="28"/>
  <c r="J571" i="28" s="1"/>
  <c r="I572" i="28"/>
  <c r="J572" i="28"/>
  <c r="I573" i="28"/>
  <c r="J573" i="28" s="1"/>
  <c r="I574" i="28"/>
  <c r="J574" i="28" s="1"/>
  <c r="I575" i="28"/>
  <c r="J575" i="28" s="1"/>
  <c r="I576" i="28"/>
  <c r="J576" i="28"/>
  <c r="I577" i="28"/>
  <c r="J577" i="28" s="1"/>
  <c r="I578" i="28"/>
  <c r="J578" i="28" s="1"/>
  <c r="I579" i="28"/>
  <c r="J579" i="28" s="1"/>
  <c r="I580" i="28"/>
  <c r="J580" i="28" s="1"/>
  <c r="I581" i="28"/>
  <c r="J581" i="28"/>
  <c r="I582" i="28"/>
  <c r="J582" i="28" s="1"/>
  <c r="I583" i="28"/>
  <c r="J583" i="28" s="1"/>
  <c r="I584" i="28"/>
  <c r="J584" i="28" s="1"/>
  <c r="I585" i="28"/>
  <c r="J585" i="28"/>
  <c r="I586" i="28"/>
  <c r="J586" i="28" s="1"/>
  <c r="I587" i="28"/>
  <c r="J587" i="28" s="1"/>
  <c r="I588" i="28"/>
  <c r="J588" i="28" s="1"/>
  <c r="I589" i="28"/>
  <c r="J589" i="28" s="1"/>
  <c r="I590" i="28"/>
  <c r="J590" i="28" s="1"/>
  <c r="I591" i="28"/>
  <c r="J591" i="28"/>
  <c r="I592" i="28"/>
  <c r="J592" i="28" s="1"/>
  <c r="I593" i="28"/>
  <c r="J593" i="28" s="1"/>
  <c r="I594" i="28"/>
  <c r="J594" i="28" s="1"/>
  <c r="I595" i="28"/>
  <c r="J595" i="28" s="1"/>
  <c r="I596" i="28"/>
  <c r="J596" i="28" s="1"/>
  <c r="I597" i="28"/>
  <c r="J597" i="28" s="1"/>
  <c r="I598" i="28"/>
  <c r="J598" i="28" s="1"/>
  <c r="I599" i="28"/>
  <c r="J599" i="28" s="1"/>
  <c r="I600" i="28"/>
  <c r="J600" i="28" s="1"/>
  <c r="I601" i="28"/>
  <c r="J601" i="28"/>
  <c r="I602" i="28"/>
  <c r="J602" i="28" s="1"/>
  <c r="I603" i="28"/>
  <c r="J603" i="28" s="1"/>
  <c r="I604" i="28"/>
  <c r="J604" i="28" s="1"/>
  <c r="I605" i="28"/>
  <c r="J605" i="28" s="1"/>
  <c r="I606" i="28"/>
  <c r="J606" i="28" s="1"/>
  <c r="I607" i="28"/>
  <c r="J607" i="28" s="1"/>
  <c r="I608" i="28"/>
  <c r="J608" i="28" s="1"/>
  <c r="I609" i="28"/>
  <c r="J609" i="28" s="1"/>
  <c r="I610" i="28"/>
  <c r="J610" i="28" s="1"/>
  <c r="I611" i="28"/>
  <c r="J611" i="28" s="1"/>
  <c r="I612" i="28"/>
  <c r="J612" i="28" s="1"/>
  <c r="I613" i="28"/>
  <c r="J613" i="28" s="1"/>
  <c r="I614" i="28"/>
  <c r="J614" i="28" s="1"/>
  <c r="I615" i="28"/>
  <c r="J615" i="28" s="1"/>
  <c r="I616" i="28"/>
  <c r="J616" i="28" s="1"/>
  <c r="I617" i="28"/>
  <c r="J617" i="28"/>
  <c r="I618" i="28"/>
  <c r="J618" i="28" s="1"/>
  <c r="I619" i="28"/>
  <c r="J619" i="28" s="1"/>
  <c r="I620" i="28"/>
  <c r="J620" i="28" s="1"/>
  <c r="I621" i="28"/>
  <c r="J621" i="28" s="1"/>
  <c r="I622" i="28"/>
  <c r="J622" i="28" s="1"/>
  <c r="I623" i="28"/>
  <c r="J623" i="28"/>
  <c r="I624" i="28"/>
  <c r="J624" i="28" s="1"/>
  <c r="I625" i="28"/>
  <c r="J625" i="28" s="1"/>
  <c r="I626" i="28"/>
  <c r="J626" i="28" s="1"/>
  <c r="I627" i="28"/>
  <c r="J627" i="28" s="1"/>
  <c r="I628" i="28"/>
  <c r="J628" i="28" s="1"/>
  <c r="I629" i="28"/>
  <c r="J629" i="28" s="1"/>
  <c r="I630" i="28"/>
  <c r="J630" i="28" s="1"/>
  <c r="I631" i="28"/>
  <c r="J631" i="28" s="1"/>
  <c r="I632" i="28"/>
  <c r="J632" i="28" s="1"/>
  <c r="I633" i="28"/>
  <c r="J633" i="28"/>
  <c r="I634" i="28"/>
  <c r="J634" i="28" s="1"/>
  <c r="I635" i="28"/>
  <c r="J635" i="28" s="1"/>
  <c r="I636" i="28"/>
  <c r="J636" i="28" s="1"/>
  <c r="I637" i="28"/>
  <c r="J637" i="28" s="1"/>
  <c r="I638" i="28"/>
  <c r="J638" i="28" s="1"/>
  <c r="I639" i="28"/>
  <c r="J639" i="28"/>
  <c r="I640" i="28"/>
  <c r="J640" i="28" s="1"/>
  <c r="I641" i="28"/>
  <c r="J641" i="28" s="1"/>
  <c r="I642" i="28"/>
  <c r="J642" i="28" s="1"/>
  <c r="I643" i="28"/>
  <c r="J643" i="28" s="1"/>
  <c r="I644" i="28"/>
  <c r="J644" i="28" s="1"/>
  <c r="I645" i="28"/>
  <c r="J645" i="28" s="1"/>
  <c r="I646" i="28"/>
  <c r="J646" i="28" s="1"/>
  <c r="I647" i="28"/>
  <c r="J647" i="28" s="1"/>
  <c r="I648" i="28"/>
  <c r="J648" i="28" s="1"/>
  <c r="I649" i="28"/>
  <c r="J649" i="28" s="1"/>
  <c r="I650" i="28"/>
  <c r="J650" i="28" s="1"/>
  <c r="I651" i="28"/>
  <c r="J651" i="28" s="1"/>
  <c r="I652" i="28"/>
  <c r="J652" i="28" s="1"/>
  <c r="I653" i="28"/>
  <c r="J653" i="28"/>
  <c r="I654" i="28"/>
  <c r="J654" i="28" s="1"/>
  <c r="I655" i="28"/>
  <c r="J655" i="28" s="1"/>
  <c r="I656" i="28"/>
  <c r="J656" i="28" s="1"/>
  <c r="I657" i="28"/>
  <c r="J657" i="28" s="1"/>
  <c r="I658" i="28"/>
  <c r="J658" i="28" s="1"/>
  <c r="I659" i="28"/>
  <c r="J659" i="28" s="1"/>
  <c r="I660" i="28"/>
  <c r="J660" i="28" s="1"/>
  <c r="I661" i="28"/>
  <c r="J661" i="28" s="1"/>
  <c r="I662" i="28"/>
  <c r="J662" i="28" s="1"/>
  <c r="I663" i="28"/>
  <c r="J663" i="28" s="1"/>
  <c r="I664" i="28"/>
  <c r="J664" i="28" s="1"/>
  <c r="I665" i="28"/>
  <c r="J665" i="28"/>
  <c r="I666" i="28"/>
  <c r="J666" i="28" s="1"/>
  <c r="I667" i="28"/>
  <c r="J667" i="28" s="1"/>
  <c r="I668" i="28"/>
  <c r="J668" i="28" s="1"/>
  <c r="I669" i="28"/>
  <c r="J669" i="28" s="1"/>
  <c r="I670" i="28"/>
  <c r="J670" i="28" s="1"/>
  <c r="I671" i="28"/>
  <c r="J671" i="28" s="1"/>
  <c r="I672" i="28"/>
  <c r="J672" i="28" s="1"/>
  <c r="I673" i="28"/>
  <c r="J673" i="28" s="1"/>
  <c r="I674" i="28"/>
  <c r="J674" i="28" s="1"/>
  <c r="I675" i="28"/>
  <c r="J675" i="28" s="1"/>
  <c r="I676" i="28"/>
  <c r="J676" i="28" s="1"/>
  <c r="I677" i="28"/>
  <c r="J677" i="28" s="1"/>
  <c r="I678" i="28"/>
  <c r="J678" i="28" s="1"/>
  <c r="I679" i="28"/>
  <c r="J679" i="28" s="1"/>
  <c r="I680" i="28"/>
  <c r="J680" i="28" s="1"/>
  <c r="I681" i="28"/>
  <c r="J681" i="28"/>
  <c r="I682" i="28"/>
  <c r="J682" i="28" s="1"/>
  <c r="I683" i="28"/>
  <c r="J683" i="28" s="1"/>
  <c r="I684" i="28"/>
  <c r="J684" i="28" s="1"/>
  <c r="I685" i="28"/>
  <c r="J685" i="28" s="1"/>
  <c r="I686" i="28"/>
  <c r="J686" i="28" s="1"/>
  <c r="I687" i="28"/>
  <c r="J687" i="28"/>
  <c r="I688" i="28"/>
  <c r="J688" i="28" s="1"/>
  <c r="I689" i="28"/>
  <c r="J689" i="28" s="1"/>
  <c r="I690" i="28"/>
  <c r="J690" i="28" s="1"/>
  <c r="I691" i="28"/>
  <c r="J691" i="28" s="1"/>
  <c r="I692" i="28"/>
  <c r="J692" i="28" s="1"/>
  <c r="I693" i="28"/>
  <c r="J693" i="28" s="1"/>
  <c r="I694" i="28"/>
  <c r="J694" i="28" s="1"/>
  <c r="I695" i="28"/>
  <c r="J695" i="28" s="1"/>
  <c r="I696" i="28"/>
  <c r="J696" i="28" s="1"/>
  <c r="I697" i="28"/>
  <c r="J697" i="28" s="1"/>
  <c r="I698" i="28"/>
  <c r="J698" i="28" s="1"/>
  <c r="I699" i="28"/>
  <c r="J699" i="28" s="1"/>
  <c r="I700" i="28"/>
  <c r="J700" i="28" s="1"/>
  <c r="I701" i="28"/>
  <c r="J701" i="28" s="1"/>
  <c r="I702" i="28"/>
  <c r="J702" i="28" s="1"/>
  <c r="I703" i="28"/>
  <c r="J703" i="28"/>
  <c r="I704" i="28"/>
  <c r="J704" i="28" s="1"/>
  <c r="I705" i="28"/>
  <c r="J705" i="28" s="1"/>
  <c r="I706" i="28"/>
  <c r="J706" i="28" s="1"/>
  <c r="I707" i="28"/>
  <c r="J707" i="28" s="1"/>
  <c r="I708" i="28"/>
  <c r="J708" i="28" s="1"/>
  <c r="I709" i="28"/>
  <c r="J709" i="28" s="1"/>
  <c r="I710" i="28"/>
  <c r="J710" i="28" s="1"/>
  <c r="I711" i="28"/>
  <c r="J711" i="28" s="1"/>
  <c r="I712" i="28"/>
  <c r="J712" i="28" s="1"/>
  <c r="I713" i="28"/>
  <c r="J713" i="28" s="1"/>
  <c r="I714" i="28"/>
  <c r="J714" i="28" s="1"/>
  <c r="I715" i="28"/>
  <c r="J715" i="28" s="1"/>
  <c r="I716" i="28"/>
  <c r="J716" i="28" s="1"/>
  <c r="I717" i="28"/>
  <c r="J717" i="28"/>
  <c r="I718" i="28"/>
  <c r="J718" i="28" s="1"/>
  <c r="I719" i="28"/>
  <c r="J719" i="28" s="1"/>
  <c r="I720" i="28"/>
  <c r="J720" i="28" s="1"/>
  <c r="I721" i="28"/>
  <c r="J721" i="28" s="1"/>
  <c r="I722" i="28"/>
  <c r="J722" i="28" s="1"/>
  <c r="I723" i="28"/>
  <c r="J723" i="28" s="1"/>
  <c r="I724" i="28"/>
  <c r="J724" i="28" s="1"/>
  <c r="I725" i="28"/>
  <c r="J725" i="28" s="1"/>
  <c r="I726" i="28"/>
  <c r="J726" i="28" s="1"/>
  <c r="I727" i="28"/>
  <c r="J727" i="28" s="1"/>
  <c r="I728" i="28"/>
  <c r="J728" i="28" s="1"/>
  <c r="I729" i="28"/>
  <c r="J729" i="28" s="1"/>
  <c r="I730" i="28"/>
  <c r="J730" i="28" s="1"/>
  <c r="I731" i="28"/>
  <c r="J731" i="28" s="1"/>
  <c r="I732" i="28"/>
  <c r="J732" i="28" s="1"/>
  <c r="I733" i="28"/>
  <c r="J733" i="28" s="1"/>
  <c r="I734" i="28"/>
  <c r="J734" i="28" s="1"/>
  <c r="I735" i="28"/>
  <c r="J735" i="28"/>
  <c r="I736" i="28"/>
  <c r="J736" i="28" s="1"/>
  <c r="I737" i="28"/>
  <c r="J737" i="28" s="1"/>
  <c r="I738" i="28"/>
  <c r="J738" i="28" s="1"/>
  <c r="I739" i="28"/>
  <c r="J739" i="28" s="1"/>
  <c r="I740" i="28"/>
  <c r="J740" i="28" s="1"/>
  <c r="I741" i="28"/>
  <c r="J741" i="28" s="1"/>
  <c r="I742" i="28"/>
  <c r="J742" i="28" s="1"/>
  <c r="I743" i="28"/>
  <c r="J743" i="28" s="1"/>
  <c r="I744" i="28"/>
  <c r="J744" i="28" s="1"/>
  <c r="I745" i="28"/>
  <c r="J745" i="28"/>
  <c r="I746" i="28"/>
  <c r="J746" i="28" s="1"/>
  <c r="I747" i="28"/>
  <c r="J747" i="28" s="1"/>
  <c r="I748" i="28"/>
  <c r="J748" i="28" s="1"/>
  <c r="I749" i="28"/>
  <c r="J749" i="28"/>
  <c r="I750" i="28"/>
  <c r="J750" i="28" s="1"/>
  <c r="I751" i="28"/>
  <c r="J751" i="28"/>
  <c r="I752" i="28"/>
  <c r="J752" i="28" s="1"/>
  <c r="I753" i="28"/>
  <c r="J753" i="28" s="1"/>
  <c r="I754" i="28"/>
  <c r="J754" i="28" s="1"/>
  <c r="I755" i="28"/>
  <c r="J755" i="28" s="1"/>
  <c r="I756" i="28"/>
  <c r="J756" i="28" s="1"/>
  <c r="I757" i="28"/>
  <c r="J757" i="28" s="1"/>
  <c r="I758" i="28"/>
  <c r="J758" i="28" s="1"/>
  <c r="I759" i="28"/>
  <c r="J759" i="28" s="1"/>
  <c r="I760" i="28"/>
  <c r="J760" i="28" s="1"/>
  <c r="I761" i="28"/>
  <c r="J761" i="28" s="1"/>
  <c r="I762" i="28"/>
  <c r="J762" i="28" s="1"/>
  <c r="I763" i="28"/>
  <c r="J763" i="28" s="1"/>
  <c r="I764" i="28"/>
  <c r="J764" i="28" s="1"/>
  <c r="I765" i="28"/>
  <c r="J765" i="28" s="1"/>
  <c r="I766" i="28"/>
  <c r="J766" i="28" s="1"/>
  <c r="I767" i="28"/>
  <c r="J767" i="28"/>
  <c r="I768" i="28"/>
  <c r="J768" i="28" s="1"/>
  <c r="I769" i="28"/>
  <c r="J769" i="28" s="1"/>
  <c r="I770" i="28"/>
  <c r="J770" i="28" s="1"/>
  <c r="I771" i="28"/>
  <c r="J771" i="28" s="1"/>
  <c r="I772" i="28"/>
  <c r="J772" i="28" s="1"/>
  <c r="I773" i="28"/>
  <c r="J773" i="28" s="1"/>
  <c r="I774" i="28"/>
  <c r="J774" i="28" s="1"/>
  <c r="I775" i="28"/>
  <c r="J775" i="28" s="1"/>
  <c r="I776" i="28"/>
  <c r="J776" i="28" s="1"/>
  <c r="I777" i="28"/>
  <c r="J777" i="28"/>
  <c r="I778" i="28"/>
  <c r="J778" i="28" s="1"/>
  <c r="I779" i="28"/>
  <c r="J779" i="28" s="1"/>
  <c r="I780" i="28"/>
  <c r="J780" i="28" s="1"/>
  <c r="I781" i="28"/>
  <c r="J781" i="28"/>
  <c r="I782" i="28"/>
  <c r="J782" i="28" s="1"/>
  <c r="I783" i="28"/>
  <c r="J783" i="28"/>
  <c r="I784" i="28"/>
  <c r="J784" i="28" s="1"/>
  <c r="I785" i="28"/>
  <c r="J785" i="28" s="1"/>
  <c r="I786" i="28"/>
  <c r="J786" i="28" s="1"/>
  <c r="I787" i="28"/>
  <c r="J787" i="28" s="1"/>
  <c r="I788" i="28"/>
  <c r="J788" i="28" s="1"/>
  <c r="I789" i="28"/>
  <c r="J789" i="28" s="1"/>
  <c r="I790" i="28"/>
  <c r="J790" i="28" s="1"/>
  <c r="I791" i="28"/>
  <c r="J791" i="28" s="1"/>
  <c r="I792" i="28"/>
  <c r="J792" i="28" s="1"/>
  <c r="I793" i="28"/>
  <c r="J793" i="28"/>
  <c r="I794" i="28"/>
  <c r="J794" i="28" s="1"/>
  <c r="I795" i="28"/>
  <c r="J795" i="28" s="1"/>
  <c r="I796" i="28"/>
  <c r="J796" i="28" s="1"/>
  <c r="I797" i="28"/>
  <c r="J797" i="28" s="1"/>
  <c r="I798" i="28"/>
  <c r="J798" i="28" s="1"/>
  <c r="I799" i="28"/>
  <c r="J799" i="28" s="1"/>
  <c r="I800" i="28"/>
  <c r="J800" i="28" s="1"/>
  <c r="I801" i="28"/>
  <c r="J801" i="28" s="1"/>
  <c r="I802" i="28"/>
  <c r="J802" i="28" s="1"/>
  <c r="I803" i="28"/>
  <c r="J803" i="28" s="1"/>
  <c r="I804" i="28"/>
  <c r="J804" i="28" s="1"/>
  <c r="I805" i="28"/>
  <c r="J805" i="28" s="1"/>
  <c r="I806" i="28"/>
  <c r="J806" i="28" s="1"/>
  <c r="I807" i="28"/>
  <c r="J807" i="28" s="1"/>
  <c r="I808" i="28"/>
  <c r="J808" i="28" s="1"/>
  <c r="I809" i="28"/>
  <c r="J809" i="28"/>
  <c r="I810" i="28"/>
  <c r="J810" i="28" s="1"/>
  <c r="I811" i="28"/>
  <c r="J811" i="28" s="1"/>
  <c r="I812" i="28"/>
  <c r="J812" i="28" s="1"/>
  <c r="I813" i="28"/>
  <c r="J813" i="28" s="1"/>
  <c r="I814" i="28"/>
  <c r="J814" i="28" s="1"/>
  <c r="I815" i="28"/>
  <c r="J815" i="28"/>
  <c r="I816" i="28"/>
  <c r="J816" i="28" s="1"/>
  <c r="I817" i="28"/>
  <c r="J817" i="28" s="1"/>
  <c r="I818" i="28"/>
  <c r="J818" i="28" s="1"/>
  <c r="I819" i="28"/>
  <c r="J819" i="28" s="1"/>
  <c r="I820" i="28"/>
  <c r="J820" i="28" s="1"/>
  <c r="I821" i="28"/>
  <c r="J821" i="28" s="1"/>
  <c r="I822" i="28"/>
  <c r="J822" i="28" s="1"/>
  <c r="I823" i="28"/>
  <c r="J823" i="28" s="1"/>
  <c r="I824" i="28"/>
  <c r="J824" i="28" s="1"/>
  <c r="I825" i="28"/>
  <c r="J825" i="28" s="1"/>
  <c r="I826" i="28"/>
  <c r="J826" i="28" s="1"/>
  <c r="I827" i="28"/>
  <c r="J827" i="28" s="1"/>
  <c r="I828" i="28"/>
  <c r="J828" i="28" s="1"/>
  <c r="I829" i="28"/>
  <c r="J829" i="28" s="1"/>
  <c r="I830" i="28"/>
  <c r="J830" i="28" s="1"/>
  <c r="I831" i="28"/>
  <c r="J831" i="28" s="1"/>
  <c r="I832" i="28"/>
  <c r="J832" i="28" s="1"/>
  <c r="I833" i="28"/>
  <c r="J833" i="28" s="1"/>
  <c r="I834" i="28"/>
  <c r="J834" i="28" s="1"/>
  <c r="I835" i="28"/>
  <c r="J835" i="28" s="1"/>
  <c r="I836" i="28"/>
  <c r="J836" i="28" s="1"/>
  <c r="I837" i="28"/>
  <c r="J837" i="28" s="1"/>
  <c r="I838" i="28"/>
  <c r="J838" i="28" s="1"/>
  <c r="I839" i="28"/>
  <c r="J839" i="28" s="1"/>
  <c r="I840" i="28"/>
  <c r="J840" i="28" s="1"/>
  <c r="I841" i="28"/>
  <c r="J841" i="28" s="1"/>
  <c r="I842" i="28"/>
  <c r="J842" i="28" s="1"/>
  <c r="I843" i="28"/>
  <c r="J843" i="28" s="1"/>
  <c r="I844" i="28"/>
  <c r="J844" i="28" s="1"/>
  <c r="I845" i="28"/>
  <c r="J845" i="28" s="1"/>
  <c r="I846" i="28"/>
  <c r="J846" i="28" s="1"/>
  <c r="I847" i="28"/>
  <c r="J847" i="28"/>
  <c r="I848" i="28"/>
  <c r="J848" i="28" s="1"/>
  <c r="I849" i="28"/>
  <c r="J849" i="28" s="1"/>
  <c r="I850" i="28"/>
  <c r="J850" i="28" s="1"/>
  <c r="I851" i="28"/>
  <c r="J851" i="28" s="1"/>
  <c r="I852" i="28"/>
  <c r="J852" i="28" s="1"/>
  <c r="I853" i="28"/>
  <c r="J853" i="28" s="1"/>
  <c r="I854" i="28"/>
  <c r="J854" i="28" s="1"/>
  <c r="I855" i="28"/>
  <c r="J855" i="28" s="1"/>
  <c r="I856" i="28"/>
  <c r="J856" i="28" s="1"/>
  <c r="I857" i="28"/>
  <c r="J857" i="28"/>
  <c r="I858" i="28"/>
  <c r="J858" i="28" s="1"/>
  <c r="I859" i="28"/>
  <c r="J859" i="28" s="1"/>
  <c r="I860" i="28"/>
  <c r="J860" i="28" s="1"/>
  <c r="I861" i="28"/>
  <c r="J861" i="28" s="1"/>
  <c r="I862" i="28"/>
  <c r="J862" i="28" s="1"/>
  <c r="I863" i="28"/>
  <c r="J863" i="28" s="1"/>
  <c r="I864" i="28"/>
  <c r="J864" i="28" s="1"/>
  <c r="I865" i="28"/>
  <c r="J865" i="28" s="1"/>
  <c r="I866" i="28"/>
  <c r="J866" i="28" s="1"/>
  <c r="I867" i="28"/>
  <c r="J867" i="28" s="1"/>
  <c r="I868" i="28"/>
  <c r="J868" i="28" s="1"/>
  <c r="I869" i="28"/>
  <c r="J869" i="28" s="1"/>
  <c r="I870" i="28"/>
  <c r="J870" i="28" s="1"/>
  <c r="I871" i="28"/>
  <c r="J871" i="28" s="1"/>
  <c r="I872" i="28"/>
  <c r="J872" i="28" s="1"/>
  <c r="I873" i="28"/>
  <c r="J873" i="28"/>
  <c r="I874" i="28"/>
  <c r="J874" i="28" s="1"/>
  <c r="I875" i="28"/>
  <c r="J875" i="28" s="1"/>
  <c r="I876" i="28"/>
  <c r="J876" i="28" s="1"/>
  <c r="I877" i="28"/>
  <c r="J877" i="28" s="1"/>
  <c r="I878" i="28"/>
  <c r="J878" i="28" s="1"/>
  <c r="I879" i="28"/>
  <c r="J879" i="28"/>
  <c r="I880" i="28"/>
  <c r="J880" i="28" s="1"/>
  <c r="I881" i="28"/>
  <c r="J881" i="28" s="1"/>
  <c r="I882" i="28"/>
  <c r="J882" i="28" s="1"/>
  <c r="I883" i="28"/>
  <c r="J883" i="28" s="1"/>
  <c r="I884" i="28"/>
  <c r="J884" i="28" s="1"/>
  <c r="I885" i="28"/>
  <c r="J885" i="28" s="1"/>
  <c r="I886" i="28"/>
  <c r="J886" i="28"/>
  <c r="I887" i="28"/>
  <c r="J887" i="28" s="1"/>
  <c r="I888" i="28"/>
  <c r="J888" i="28" s="1"/>
  <c r="I889" i="28"/>
  <c r="J889" i="28" s="1"/>
  <c r="I890" i="28"/>
  <c r="J890" i="28" s="1"/>
  <c r="I891" i="28"/>
  <c r="J891" i="28" s="1"/>
  <c r="I892" i="28"/>
  <c r="J892" i="28" s="1"/>
  <c r="I893" i="28"/>
  <c r="J893" i="28"/>
  <c r="I894" i="28"/>
  <c r="J894" i="28" s="1"/>
  <c r="I895" i="28"/>
  <c r="J895" i="28"/>
  <c r="I896" i="28"/>
  <c r="J896" i="28" s="1"/>
  <c r="I897" i="28"/>
  <c r="J897" i="28" s="1"/>
  <c r="I898" i="28"/>
  <c r="J898" i="28" s="1"/>
  <c r="I899" i="28"/>
  <c r="J899" i="28" s="1"/>
  <c r="I900" i="28"/>
  <c r="J900" i="28" s="1"/>
  <c r="I901" i="28"/>
  <c r="J901" i="28" s="1"/>
  <c r="I902" i="28"/>
  <c r="J902" i="28"/>
  <c r="I903" i="28"/>
  <c r="J903" i="28" s="1"/>
  <c r="I904" i="28"/>
  <c r="J904" i="28" s="1"/>
  <c r="I905" i="28"/>
  <c r="J905" i="28" s="1"/>
  <c r="I906" i="28"/>
  <c r="J906" i="28" s="1"/>
  <c r="I907" i="28"/>
  <c r="J907" i="28" s="1"/>
  <c r="I908" i="28"/>
  <c r="J908" i="28" s="1"/>
  <c r="I909" i="28"/>
  <c r="J909" i="28"/>
  <c r="I910" i="28"/>
  <c r="J910" i="28" s="1"/>
  <c r="I911" i="28"/>
  <c r="J911" i="28"/>
  <c r="I912" i="28"/>
  <c r="J912" i="28" s="1"/>
  <c r="I913" i="28"/>
  <c r="J913" i="28" s="1"/>
  <c r="I914" i="28"/>
  <c r="J914" i="28" s="1"/>
  <c r="I915" i="28"/>
  <c r="J915" i="28" s="1"/>
  <c r="I916" i="28"/>
  <c r="J916" i="28" s="1"/>
  <c r="I917" i="28"/>
  <c r="J917" i="28"/>
  <c r="I918" i="28"/>
  <c r="J918" i="28"/>
  <c r="I919" i="28"/>
  <c r="J919" i="28" s="1"/>
  <c r="I920" i="28"/>
  <c r="J920" i="28" s="1"/>
  <c r="I921" i="28"/>
  <c r="J921" i="28" s="1"/>
  <c r="I922" i="28"/>
  <c r="J922" i="28" s="1"/>
  <c r="I923" i="28"/>
  <c r="J923" i="28" s="1"/>
  <c r="I924" i="28"/>
  <c r="J924" i="28" s="1"/>
  <c r="I925" i="28"/>
  <c r="J925" i="28" s="1"/>
  <c r="I926" i="28"/>
  <c r="J926" i="28" s="1"/>
  <c r="I927" i="28"/>
  <c r="J927" i="28" s="1"/>
  <c r="I928" i="28"/>
  <c r="J928" i="28" s="1"/>
  <c r="I929" i="28"/>
  <c r="J929" i="28" s="1"/>
  <c r="I930" i="28"/>
  <c r="J930" i="28" s="1"/>
  <c r="I931" i="28"/>
  <c r="J931" i="28" s="1"/>
  <c r="I932" i="28"/>
  <c r="J932" i="28" s="1"/>
  <c r="I933" i="28"/>
  <c r="J933" i="28" s="1"/>
  <c r="I934" i="28"/>
  <c r="J934" i="28" s="1"/>
  <c r="I935" i="28"/>
  <c r="J935" i="28" s="1"/>
  <c r="I936" i="28"/>
  <c r="J936" i="28" s="1"/>
  <c r="I937" i="28"/>
  <c r="J937" i="28"/>
  <c r="I938" i="28"/>
  <c r="J938" i="28" s="1"/>
  <c r="I939" i="28"/>
  <c r="J939" i="28" s="1"/>
  <c r="I940" i="28"/>
  <c r="J940" i="28" s="1"/>
  <c r="I941" i="28"/>
  <c r="J941" i="28" s="1"/>
  <c r="I942" i="28"/>
  <c r="J942" i="28"/>
  <c r="I943" i="28"/>
  <c r="J943" i="28" s="1"/>
  <c r="I944" i="28"/>
  <c r="J944" i="28" s="1"/>
  <c r="I945" i="28"/>
  <c r="J945" i="28" s="1"/>
  <c r="I946" i="28"/>
  <c r="J946" i="28" s="1"/>
  <c r="I947" i="28"/>
  <c r="J947" i="28" s="1"/>
  <c r="I948" i="28"/>
  <c r="J948" i="28" s="1"/>
  <c r="I949" i="28"/>
  <c r="J949" i="28" s="1"/>
  <c r="I950" i="28"/>
  <c r="J950" i="28" s="1"/>
  <c r="I951" i="28"/>
  <c r="J951" i="28" s="1"/>
  <c r="I952" i="28"/>
  <c r="J952" i="28" s="1"/>
  <c r="I953" i="28"/>
  <c r="J953" i="28" s="1"/>
  <c r="I954" i="28"/>
  <c r="J954" i="28" s="1"/>
  <c r="I955" i="28"/>
  <c r="J955" i="28"/>
  <c r="I956" i="28"/>
  <c r="J956" i="28" s="1"/>
  <c r="I957" i="28"/>
  <c r="J957" i="28" s="1"/>
  <c r="I958" i="28"/>
  <c r="J958" i="28" s="1"/>
  <c r="I959" i="28"/>
  <c r="J959" i="28" s="1"/>
  <c r="I960" i="28"/>
  <c r="J960" i="28" s="1"/>
  <c r="I961" i="28"/>
  <c r="J961" i="28" s="1"/>
  <c r="I962" i="28"/>
  <c r="J962" i="28" s="1"/>
  <c r="I963" i="28"/>
  <c r="J963" i="28" s="1"/>
  <c r="I964" i="28"/>
  <c r="J964" i="28" s="1"/>
  <c r="I965" i="28"/>
  <c r="J965" i="28" s="1"/>
  <c r="I966" i="28"/>
  <c r="J966" i="28" s="1"/>
  <c r="I967" i="28"/>
  <c r="J967" i="28" s="1"/>
  <c r="I968" i="28"/>
  <c r="J968" i="28" s="1"/>
  <c r="I969" i="28"/>
  <c r="J969" i="28" s="1"/>
  <c r="I970" i="28"/>
  <c r="J970" i="28" s="1"/>
  <c r="I971" i="28"/>
  <c r="J971" i="28" s="1"/>
  <c r="I972" i="28"/>
  <c r="J972" i="28" s="1"/>
  <c r="I973" i="28"/>
  <c r="J973" i="28" s="1"/>
  <c r="I974" i="28"/>
  <c r="J974" i="28" s="1"/>
  <c r="I975" i="28"/>
  <c r="J975" i="28"/>
  <c r="I976" i="28"/>
  <c r="J976" i="28" s="1"/>
  <c r="I977" i="28"/>
  <c r="J977" i="28" s="1"/>
  <c r="I978" i="28"/>
  <c r="J978" i="28" s="1"/>
  <c r="I979" i="28"/>
  <c r="J979" i="28" s="1"/>
  <c r="I980" i="28"/>
  <c r="J980" i="28" s="1"/>
  <c r="I981" i="28"/>
  <c r="J981" i="28"/>
  <c r="I982" i="28"/>
  <c r="J982" i="28" s="1"/>
  <c r="I983" i="28"/>
  <c r="J983" i="28" s="1"/>
  <c r="I984" i="28"/>
  <c r="J984" i="28" s="1"/>
  <c r="I985" i="28"/>
  <c r="J985" i="28" s="1"/>
  <c r="I986" i="28"/>
  <c r="J986" i="28" s="1"/>
  <c r="I987" i="28"/>
  <c r="J987" i="28" s="1"/>
  <c r="I988" i="28"/>
  <c r="J988" i="28" s="1"/>
  <c r="I989" i="28"/>
  <c r="J989" i="28"/>
  <c r="I990" i="28"/>
  <c r="J990" i="28" s="1"/>
  <c r="I991" i="28"/>
  <c r="J991" i="28"/>
  <c r="I992" i="28"/>
  <c r="J992" i="28" s="1"/>
  <c r="I993" i="28"/>
  <c r="J993" i="28" s="1"/>
  <c r="I994" i="28"/>
  <c r="J994" i="28" s="1"/>
  <c r="I995" i="28"/>
  <c r="J995" i="28" s="1"/>
  <c r="I996" i="28"/>
  <c r="J996" i="28" s="1"/>
  <c r="I997" i="28"/>
  <c r="J997" i="28" s="1"/>
  <c r="I998" i="28"/>
  <c r="J998" i="28"/>
  <c r="I999" i="28"/>
  <c r="J999" i="28" s="1"/>
  <c r="I1000" i="28"/>
  <c r="J1000" i="28" s="1"/>
  <c r="I1001" i="28"/>
  <c r="J1001" i="28" s="1"/>
  <c r="I1002" i="28"/>
  <c r="J1002" i="28" s="1"/>
  <c r="I1003" i="28"/>
  <c r="J1003" i="28" s="1"/>
  <c r="I1004" i="28"/>
  <c r="J1004" i="28" s="1"/>
  <c r="I1005" i="28"/>
  <c r="J1005" i="28"/>
  <c r="I1006" i="28"/>
  <c r="J1006" i="28" s="1"/>
  <c r="I1007" i="28"/>
  <c r="J1007" i="28"/>
  <c r="I1008" i="28"/>
  <c r="J1008" i="28" s="1"/>
  <c r="I1009" i="28"/>
  <c r="J1009" i="28" s="1"/>
  <c r="I1010" i="28"/>
  <c r="J1010" i="28" s="1"/>
  <c r="I1011" i="28"/>
  <c r="J1011" i="28" s="1"/>
  <c r="I1012" i="28"/>
  <c r="J1012" i="28" s="1"/>
  <c r="I1013" i="28"/>
  <c r="J1013" i="28" s="1"/>
  <c r="I1014" i="28"/>
  <c r="J1014" i="28"/>
  <c r="I1015" i="28"/>
  <c r="J1015" i="28" s="1"/>
  <c r="I1016" i="28"/>
  <c r="J1016" i="28" s="1"/>
  <c r="I1017" i="28"/>
  <c r="J1017" i="28" s="1"/>
  <c r="I1018" i="28"/>
  <c r="J1018" i="28" s="1"/>
  <c r="I1019" i="28"/>
  <c r="J1019" i="28" s="1"/>
  <c r="I1020" i="28"/>
  <c r="J1020" i="28" s="1"/>
  <c r="I1021" i="28"/>
  <c r="J1021" i="28"/>
  <c r="I1022" i="28"/>
  <c r="J1022" i="28" s="1"/>
  <c r="I1023" i="28"/>
  <c r="J1023" i="28"/>
  <c r="I1024" i="28"/>
  <c r="J1024" i="28" s="1"/>
  <c r="I1025" i="28"/>
  <c r="J1025" i="28" s="1"/>
  <c r="I1026" i="28"/>
  <c r="J1026" i="28" s="1"/>
  <c r="I1027" i="28"/>
  <c r="J1027" i="28" s="1"/>
  <c r="I1028" i="28"/>
  <c r="J1028" i="28" s="1"/>
  <c r="I1029" i="28"/>
  <c r="J1029" i="28" s="1"/>
  <c r="I1030" i="28"/>
  <c r="J1030" i="28"/>
  <c r="I1031" i="28"/>
  <c r="J1031" i="28" s="1"/>
  <c r="I1032" i="28"/>
  <c r="J1032" i="28" s="1"/>
  <c r="I1033" i="28"/>
  <c r="J1033" i="28" s="1"/>
  <c r="I1034" i="28"/>
  <c r="J1034" i="28" s="1"/>
  <c r="I1035" i="28"/>
  <c r="J1035" i="28" s="1"/>
  <c r="I1036" i="28"/>
  <c r="J1036" i="28" s="1"/>
  <c r="I1037" i="28"/>
  <c r="J1037" i="28"/>
  <c r="I1038" i="28"/>
  <c r="J1038" i="28" s="1"/>
  <c r="I1039" i="28"/>
  <c r="J1039" i="28" s="1"/>
  <c r="I1040" i="28"/>
  <c r="J1040" i="28" s="1"/>
  <c r="I1041" i="28"/>
  <c r="J1041" i="28" s="1"/>
  <c r="I1042" i="28"/>
  <c r="J1042" i="28" s="1"/>
  <c r="I1043" i="28"/>
  <c r="J1043" i="28" s="1"/>
  <c r="I1044" i="28"/>
  <c r="J1044" i="28" s="1"/>
  <c r="I1045" i="28"/>
  <c r="J1045" i="28" s="1"/>
  <c r="I1046" i="28"/>
  <c r="J1046" i="28" s="1"/>
  <c r="I1047" i="28"/>
  <c r="J1047" i="28" s="1"/>
  <c r="I1048" i="28"/>
  <c r="J1048" i="28" s="1"/>
  <c r="I1049" i="28"/>
  <c r="J1049" i="28" s="1"/>
  <c r="I1050" i="28"/>
  <c r="J1050" i="28" s="1"/>
  <c r="I1051" i="28"/>
  <c r="J1051" i="28" s="1"/>
  <c r="I1052" i="28"/>
  <c r="J1052" i="28" s="1"/>
  <c r="I1053" i="28"/>
  <c r="J1053" i="28" s="1"/>
  <c r="I1054" i="28"/>
  <c r="J1054" i="28" s="1"/>
  <c r="I1055" i="28"/>
  <c r="J1055" i="28" s="1"/>
  <c r="I1056" i="28"/>
  <c r="J1056" i="28" s="1"/>
  <c r="I1057" i="28"/>
  <c r="J1057" i="28" s="1"/>
  <c r="I1058" i="28"/>
  <c r="J1058" i="28" s="1"/>
  <c r="I1059" i="28"/>
  <c r="J1059" i="28" s="1"/>
  <c r="I1060" i="28"/>
  <c r="J1060" i="28" s="1"/>
  <c r="I1061" i="28"/>
  <c r="J1061" i="28" s="1"/>
  <c r="I1062" i="28"/>
  <c r="J1062" i="28" s="1"/>
  <c r="I1063" i="28"/>
  <c r="J1063" i="28" s="1"/>
  <c r="I1064" i="28"/>
  <c r="J1064" i="28" s="1"/>
  <c r="I1065" i="28"/>
  <c r="J1065" i="28" s="1"/>
  <c r="I1066" i="28"/>
  <c r="J1066" i="28" s="1"/>
  <c r="I1067" i="28"/>
  <c r="J1067" i="28" s="1"/>
  <c r="I1068" i="28"/>
  <c r="J1068" i="28" s="1"/>
  <c r="I1069" i="28"/>
  <c r="J1069" i="28" s="1"/>
  <c r="I1070" i="28"/>
  <c r="J1070" i="28" s="1"/>
  <c r="I1071" i="28"/>
  <c r="J1071" i="28"/>
  <c r="I1072" i="28"/>
  <c r="J1072" i="28" s="1"/>
  <c r="I1073" i="28"/>
  <c r="J1073" i="28" s="1"/>
  <c r="I1074" i="28"/>
  <c r="J1074" i="28" s="1"/>
  <c r="I1075" i="28"/>
  <c r="J1075" i="28" s="1"/>
  <c r="I1076" i="28"/>
  <c r="J1076" i="28" s="1"/>
  <c r="I1077" i="28"/>
  <c r="J1077" i="28" s="1"/>
  <c r="I1078" i="28"/>
  <c r="J1078" i="28"/>
  <c r="I1079" i="28"/>
  <c r="J1079" i="28" s="1"/>
  <c r="I1080" i="28"/>
  <c r="J1080" i="28" s="1"/>
  <c r="I1081" i="28"/>
  <c r="J1081" i="28" s="1"/>
  <c r="I1082" i="28"/>
  <c r="J1082" i="28" s="1"/>
  <c r="I1083" i="28"/>
  <c r="J1083" i="28" s="1"/>
  <c r="I1084" i="28"/>
  <c r="J1084" i="28" s="1"/>
  <c r="I1085" i="28"/>
  <c r="J1085" i="28"/>
  <c r="I1086" i="28"/>
  <c r="J1086" i="28" s="1"/>
  <c r="I1087" i="28"/>
  <c r="J1087" i="28" s="1"/>
  <c r="I1088" i="28"/>
  <c r="J1088" i="28" s="1"/>
  <c r="I1089" i="28"/>
  <c r="J1089" i="28" s="1"/>
  <c r="I1090" i="28"/>
  <c r="J1090" i="28" s="1"/>
  <c r="I1091" i="28"/>
  <c r="J1091" i="28" s="1"/>
  <c r="I1092" i="28"/>
  <c r="J1092" i="28" s="1"/>
  <c r="I1093" i="28"/>
  <c r="J1093" i="28" s="1"/>
  <c r="I1094" i="28"/>
  <c r="J1094" i="28" s="1"/>
  <c r="I1095" i="28"/>
  <c r="J1095" i="28" s="1"/>
  <c r="I1096" i="28"/>
  <c r="J1096" i="28" s="1"/>
  <c r="I1097" i="28"/>
  <c r="J1097" i="28" s="1"/>
  <c r="I1098" i="28"/>
  <c r="J1098" i="28" s="1"/>
  <c r="I1099" i="28"/>
  <c r="J1099" i="28" s="1"/>
  <c r="I1100" i="28"/>
  <c r="J1100" i="28" s="1"/>
  <c r="I1101" i="28"/>
  <c r="J1101" i="28" s="1"/>
  <c r="I1102" i="28"/>
  <c r="J1102" i="28" s="1"/>
  <c r="I1103" i="28"/>
  <c r="J1103" i="28" s="1"/>
  <c r="I1104" i="28"/>
  <c r="J1104" i="28" s="1"/>
  <c r="I1105" i="28"/>
  <c r="J1105" i="28" s="1"/>
  <c r="I1106" i="28"/>
  <c r="J1106" i="28" s="1"/>
  <c r="I1107" i="28"/>
  <c r="J1107" i="28" s="1"/>
  <c r="I1108" i="28"/>
  <c r="J1108" i="28" s="1"/>
  <c r="I1109" i="28"/>
  <c r="J1109" i="28" s="1"/>
  <c r="I1110" i="28"/>
  <c r="J1110" i="28" s="1"/>
  <c r="I1111" i="28"/>
  <c r="J1111" i="28" s="1"/>
  <c r="I1112" i="28"/>
  <c r="J1112" i="28" s="1"/>
  <c r="I1113" i="28"/>
  <c r="J1113" i="28" s="1"/>
  <c r="I1114" i="28"/>
  <c r="J1114" i="28" s="1"/>
  <c r="I1115" i="28"/>
  <c r="J1115" i="28" s="1"/>
  <c r="I1116" i="28"/>
  <c r="J1116" i="28" s="1"/>
  <c r="I1117" i="28"/>
  <c r="J1117" i="28"/>
  <c r="I1118" i="28"/>
  <c r="J1118" i="28" s="1"/>
  <c r="I1119" i="28"/>
  <c r="J1119" i="28" s="1"/>
  <c r="I1120" i="28"/>
  <c r="J1120" i="28" s="1"/>
  <c r="I1121" i="28"/>
  <c r="J1121" i="28" s="1"/>
  <c r="I1122" i="28"/>
  <c r="J1122" i="28" s="1"/>
  <c r="I1123" i="28"/>
  <c r="J1123" i="28" s="1"/>
  <c r="I1124" i="28"/>
  <c r="J1124" i="28" s="1"/>
  <c r="I1125" i="28"/>
  <c r="J1125" i="28" s="1"/>
  <c r="I1126" i="28"/>
  <c r="J1126" i="28" s="1"/>
  <c r="I1127" i="28"/>
  <c r="J1127" i="28" s="1"/>
  <c r="I1128" i="28"/>
  <c r="J1128" i="28" s="1"/>
  <c r="I1129" i="28"/>
  <c r="J1129" i="28" s="1"/>
  <c r="I1130" i="28"/>
  <c r="J1130" i="28" s="1"/>
  <c r="I1131" i="28"/>
  <c r="J1131" i="28" s="1"/>
  <c r="I1132" i="28"/>
  <c r="J1132" i="28" s="1"/>
  <c r="I1133" i="28"/>
  <c r="J1133" i="28"/>
  <c r="I1134" i="28"/>
  <c r="J1134" i="28" s="1"/>
  <c r="I1135" i="28"/>
  <c r="J1135" i="28"/>
  <c r="I1136" i="28"/>
  <c r="J1136" i="28" s="1"/>
  <c r="I1137" i="28"/>
  <c r="J1137" i="28" s="1"/>
  <c r="I1138" i="28"/>
  <c r="J1138" i="28" s="1"/>
  <c r="I1139" i="28"/>
  <c r="J1139" i="28" s="1"/>
  <c r="I1140" i="28"/>
  <c r="J1140" i="28" s="1"/>
  <c r="I1141" i="28"/>
  <c r="J1141" i="28" s="1"/>
  <c r="I1142" i="28"/>
  <c r="J1142" i="28"/>
  <c r="I1143" i="28"/>
  <c r="J1143" i="28" s="1"/>
  <c r="I1144" i="28"/>
  <c r="J1144" i="28" s="1"/>
  <c r="I1145" i="28"/>
  <c r="J1145" i="28" s="1"/>
  <c r="I1146" i="28"/>
  <c r="J1146" i="28" s="1"/>
  <c r="I1147" i="28"/>
  <c r="J1147" i="28" s="1"/>
  <c r="I1148" i="28"/>
  <c r="J1148" i="28" s="1"/>
  <c r="I1149" i="28"/>
  <c r="J1149" i="28"/>
  <c r="I1150" i="28"/>
  <c r="J1150" i="28" s="1"/>
  <c r="I1151" i="28"/>
  <c r="J1151" i="28" s="1"/>
  <c r="I1152" i="28"/>
  <c r="J1152" i="28" s="1"/>
  <c r="I1153" i="28"/>
  <c r="J1153" i="28" s="1"/>
  <c r="I1154" i="28"/>
  <c r="J1154" i="28"/>
  <c r="I1155" i="28"/>
  <c r="J1155" i="28" s="1"/>
  <c r="I1156" i="28"/>
  <c r="J1156" i="28" s="1"/>
  <c r="I1157" i="28"/>
  <c r="J1157" i="28" s="1"/>
  <c r="I1158" i="28"/>
  <c r="J1158" i="28" s="1"/>
  <c r="I1159" i="28"/>
  <c r="J1159" i="28" s="1"/>
  <c r="I1160" i="28"/>
  <c r="J1160" i="28" s="1"/>
  <c r="I1161" i="28"/>
  <c r="J1161" i="28" s="1"/>
  <c r="I1162" i="28"/>
  <c r="J1162" i="28"/>
  <c r="I1163" i="28"/>
  <c r="J1163" i="28" s="1"/>
  <c r="I1164" i="28"/>
  <c r="J1164" i="28" s="1"/>
  <c r="I1165" i="28"/>
  <c r="J1165" i="28" s="1"/>
  <c r="I1166" i="28"/>
  <c r="J1166" i="28" s="1"/>
  <c r="I1167" i="28"/>
  <c r="J1167" i="28" s="1"/>
  <c r="I1168" i="28"/>
  <c r="J1168" i="28" s="1"/>
  <c r="I1169" i="28"/>
  <c r="J1169" i="28" s="1"/>
  <c r="I1170" i="28"/>
  <c r="J1170" i="28" s="1"/>
  <c r="I1171" i="28"/>
  <c r="J1171" i="28" s="1"/>
  <c r="I1172" i="28"/>
  <c r="J1172" i="28" s="1"/>
  <c r="I1173" i="28"/>
  <c r="J1173" i="28" s="1"/>
  <c r="I1174" i="28"/>
  <c r="J1174" i="28" s="1"/>
  <c r="I1175" i="28"/>
  <c r="J1175" i="28" s="1"/>
  <c r="I1176" i="28"/>
  <c r="J1176" i="28" s="1"/>
  <c r="I1177" i="28"/>
  <c r="J1177" i="28" s="1"/>
  <c r="I1178" i="28"/>
  <c r="J1178" i="28" s="1"/>
  <c r="I1179" i="28"/>
  <c r="J1179" i="28" s="1"/>
  <c r="I1180" i="28"/>
  <c r="J1180" i="28" s="1"/>
  <c r="I1181" i="28"/>
  <c r="J1181" i="28" s="1"/>
  <c r="I1182" i="28"/>
  <c r="J1182" i="28"/>
  <c r="I1183" i="28"/>
  <c r="J1183" i="28" s="1"/>
  <c r="I1184" i="28"/>
  <c r="J1184" i="28" s="1"/>
  <c r="I1185" i="28"/>
  <c r="J1185" i="28" s="1"/>
  <c r="I1186" i="28"/>
  <c r="J1186" i="28" s="1"/>
  <c r="I1187" i="28"/>
  <c r="J1187" i="28" s="1"/>
  <c r="I1188" i="28"/>
  <c r="J1188" i="28" s="1"/>
  <c r="I1189" i="28"/>
  <c r="J1189" i="28" s="1"/>
  <c r="I1190" i="28"/>
  <c r="J1190" i="28" s="1"/>
  <c r="I1191" i="28"/>
  <c r="J1191" i="28" s="1"/>
  <c r="I1192" i="28"/>
  <c r="J1192" i="28" s="1"/>
  <c r="I1193" i="28"/>
  <c r="J1193" i="28" s="1"/>
  <c r="I1194" i="28"/>
  <c r="J1194" i="28" s="1"/>
  <c r="I1195" i="28"/>
  <c r="J1195" i="28" s="1"/>
  <c r="I1196" i="28"/>
  <c r="J1196" i="28" s="1"/>
  <c r="I1197" i="28"/>
  <c r="J1197" i="28" s="1"/>
  <c r="I1198" i="28"/>
  <c r="J1198" i="28" s="1"/>
  <c r="I1199" i="28"/>
  <c r="J1199" i="28" s="1"/>
  <c r="I1200" i="28"/>
  <c r="J1200" i="28" s="1"/>
  <c r="I1201" i="28"/>
  <c r="J1201" i="28" s="1"/>
  <c r="I1202" i="28"/>
  <c r="J1202" i="28"/>
  <c r="I1203" i="28"/>
  <c r="J1203" i="28" s="1"/>
  <c r="I1204" i="28"/>
  <c r="J1204" i="28" s="1"/>
  <c r="I1205" i="28"/>
  <c r="J1205" i="28" s="1"/>
  <c r="I1206" i="28"/>
  <c r="J1206" i="28" s="1"/>
  <c r="I1207" i="28"/>
  <c r="J1207" i="28" s="1"/>
  <c r="I1208" i="28"/>
  <c r="J1208" i="28" s="1"/>
  <c r="I1209" i="28"/>
  <c r="J1209" i="28" s="1"/>
  <c r="I1210" i="28"/>
  <c r="J1210" i="28" s="1"/>
  <c r="I1211" i="28"/>
  <c r="J1211" i="28" s="1"/>
  <c r="I1212" i="28"/>
  <c r="J1212" i="28" s="1"/>
  <c r="I1213" i="28"/>
  <c r="J1213" i="28" s="1"/>
  <c r="I1214" i="28"/>
  <c r="J1214" i="28" s="1"/>
  <c r="I1215" i="28"/>
  <c r="J1215" i="28" s="1"/>
  <c r="I1216" i="28"/>
  <c r="J1216" i="28" s="1"/>
  <c r="I1217" i="28"/>
  <c r="J1217" i="28" s="1"/>
  <c r="I1218" i="28"/>
  <c r="J1218" i="28" s="1"/>
  <c r="I1219" i="28"/>
  <c r="J1219" i="28" s="1"/>
  <c r="I1220" i="28"/>
  <c r="J1220" i="28" s="1"/>
  <c r="I1221" i="28"/>
  <c r="J1221" i="28" s="1"/>
  <c r="I1222" i="28"/>
  <c r="J1222" i="28" s="1"/>
  <c r="I1223" i="28"/>
  <c r="J1223" i="28" s="1"/>
  <c r="I1224" i="28"/>
  <c r="J1224" i="28" s="1"/>
  <c r="I1225" i="28"/>
  <c r="J1225" i="28" s="1"/>
  <c r="I1226" i="28"/>
  <c r="J1226" i="28"/>
  <c r="I1227" i="28"/>
  <c r="J1227" i="28" s="1"/>
  <c r="I1228" i="28"/>
  <c r="J1228" i="28" s="1"/>
  <c r="I1229" i="28"/>
  <c r="J1229" i="28" s="1"/>
  <c r="I1230" i="28"/>
  <c r="J1230" i="28" s="1"/>
  <c r="I1231" i="28"/>
  <c r="J1231" i="28" s="1"/>
  <c r="I1232" i="28"/>
  <c r="J1232" i="28" s="1"/>
  <c r="I1233" i="28"/>
  <c r="J1233" i="28" s="1"/>
  <c r="I1234" i="28"/>
  <c r="J1234" i="28" s="1"/>
  <c r="I1235" i="28"/>
  <c r="J1235" i="28" s="1"/>
  <c r="I1236" i="28"/>
  <c r="J1236" i="28" s="1"/>
  <c r="I1237" i="28"/>
  <c r="J1237" i="28" s="1"/>
  <c r="I1238" i="28"/>
  <c r="J1238" i="28" s="1"/>
  <c r="I1239" i="28"/>
  <c r="J1239" i="28" s="1"/>
  <c r="I1240" i="28"/>
  <c r="J1240" i="28" s="1"/>
  <c r="I1241" i="28"/>
  <c r="J1241" i="28" s="1"/>
  <c r="I1242" i="28"/>
  <c r="J1242" i="28"/>
  <c r="I1243" i="28"/>
  <c r="J1243" i="28" s="1"/>
  <c r="I1244" i="28"/>
  <c r="J1244" i="28" s="1"/>
  <c r="I1245" i="28"/>
  <c r="J1245" i="28" s="1"/>
  <c r="I1246" i="28"/>
  <c r="J1246" i="28"/>
  <c r="I1247" i="28"/>
  <c r="J1247" i="28" s="1"/>
  <c r="I1248" i="28"/>
  <c r="J1248" i="28" s="1"/>
  <c r="I1249" i="28"/>
  <c r="J1249" i="28" s="1"/>
  <c r="I1250" i="28"/>
  <c r="J1250" i="28" s="1"/>
  <c r="I1251" i="28"/>
  <c r="J1251" i="28" s="1"/>
  <c r="I1252" i="28"/>
  <c r="J1252" i="28" s="1"/>
  <c r="I1253" i="28"/>
  <c r="J1253" i="28" s="1"/>
  <c r="I1254" i="28"/>
  <c r="J1254" i="28" s="1"/>
  <c r="I1255" i="28"/>
  <c r="J1255" i="28" s="1"/>
  <c r="I1256" i="28"/>
  <c r="J1256" i="28" s="1"/>
  <c r="I1257" i="28"/>
  <c r="J1257" i="28" s="1"/>
  <c r="I1258" i="28"/>
  <c r="J1258" i="28" s="1"/>
  <c r="I1259" i="28"/>
  <c r="J1259" i="28" s="1"/>
  <c r="I1260" i="28"/>
  <c r="J1260" i="28" s="1"/>
  <c r="I1261" i="28"/>
  <c r="J1261" i="28" s="1"/>
  <c r="I1262" i="28"/>
  <c r="J1262" i="28"/>
  <c r="I1263" i="28"/>
  <c r="J1263" i="28" s="1"/>
  <c r="I1264" i="28"/>
  <c r="J1264" i="28" s="1"/>
  <c r="I1265" i="28"/>
  <c r="J1265" i="28" s="1"/>
  <c r="I1266" i="28"/>
  <c r="J1266" i="28"/>
  <c r="I1267" i="28"/>
  <c r="J1267" i="28" s="1"/>
  <c r="I1268" i="28"/>
  <c r="J1268" i="28" s="1"/>
  <c r="I1269" i="28"/>
  <c r="J1269" i="28" s="1"/>
  <c r="I1270" i="28"/>
  <c r="J1270" i="28" s="1"/>
  <c r="I1271" i="28"/>
  <c r="J1271" i="28" s="1"/>
  <c r="I1272" i="28"/>
  <c r="J1272" i="28" s="1"/>
  <c r="I1273" i="28"/>
  <c r="J1273" i="28" s="1"/>
  <c r="I1274" i="28"/>
  <c r="J1274" i="28" s="1"/>
  <c r="I1275" i="28"/>
  <c r="J1275" i="28" s="1"/>
  <c r="I1276" i="28"/>
  <c r="J1276" i="28" s="1"/>
  <c r="I1277" i="28"/>
  <c r="J1277" i="28" s="1"/>
  <c r="I1278" i="28"/>
  <c r="J1278" i="28" s="1"/>
  <c r="I1279" i="28"/>
  <c r="J1279" i="28" s="1"/>
  <c r="I1280" i="28"/>
  <c r="J1280" i="28" s="1"/>
  <c r="I1281" i="28"/>
  <c r="J1281" i="28" s="1"/>
  <c r="I1282" i="28"/>
  <c r="J1282" i="28"/>
  <c r="I1283" i="28"/>
  <c r="J1283" i="28" s="1"/>
  <c r="I1284" i="28"/>
  <c r="J1284" i="28" s="1"/>
  <c r="I1285" i="28"/>
  <c r="J1285" i="28" s="1"/>
  <c r="I1286" i="28"/>
  <c r="J1286" i="28" s="1"/>
  <c r="I1287" i="28"/>
  <c r="J1287" i="28" s="1"/>
  <c r="I1288" i="28"/>
  <c r="J1288" i="28" s="1"/>
  <c r="I1289" i="28"/>
  <c r="J1289" i="28" s="1"/>
  <c r="I1290" i="28"/>
  <c r="J1290" i="28"/>
  <c r="I1291" i="28"/>
  <c r="J1291" i="28" s="1"/>
  <c r="I1292" i="28"/>
  <c r="J1292" i="28" s="1"/>
  <c r="I1293" i="28"/>
  <c r="J1293" i="28" s="1"/>
  <c r="I1294" i="28"/>
  <c r="J1294" i="28" s="1"/>
  <c r="I1295" i="28"/>
  <c r="J1295" i="28" s="1"/>
  <c r="I1296" i="28"/>
  <c r="J1296" i="28" s="1"/>
  <c r="I1297" i="28"/>
  <c r="J1297" i="28" s="1"/>
  <c r="I1298" i="28"/>
  <c r="J1298" i="28" s="1"/>
  <c r="I1299" i="28"/>
  <c r="J1299" i="28" s="1"/>
  <c r="I1300" i="28"/>
  <c r="J1300" i="28" s="1"/>
  <c r="I1301" i="28"/>
  <c r="J1301" i="28" s="1"/>
  <c r="I1302" i="28"/>
  <c r="J1302" i="28" s="1"/>
  <c r="I1303" i="28"/>
  <c r="J1303" i="28" s="1"/>
  <c r="I1304" i="28"/>
  <c r="J1304" i="28" s="1"/>
  <c r="I1305" i="28"/>
  <c r="J1305" i="28" s="1"/>
  <c r="I1306" i="28"/>
  <c r="J1306" i="28" s="1"/>
  <c r="I1307" i="28"/>
  <c r="J1307" i="28" s="1"/>
  <c r="I1308" i="28"/>
  <c r="J1308" i="28" s="1"/>
  <c r="I1309" i="28"/>
  <c r="J1309" i="28" s="1"/>
  <c r="I1310" i="28"/>
  <c r="J1310" i="28"/>
  <c r="I1311" i="28"/>
  <c r="J1311" i="28" s="1"/>
  <c r="I1312" i="28"/>
  <c r="J1312" i="28" s="1"/>
  <c r="I1313" i="28"/>
  <c r="J1313" i="28" s="1"/>
  <c r="I1314" i="28"/>
  <c r="J1314" i="28" s="1"/>
  <c r="I1315" i="28"/>
  <c r="J1315" i="28" s="1"/>
  <c r="I1316" i="28"/>
  <c r="J1316" i="28" s="1"/>
  <c r="I1317" i="28"/>
  <c r="J1317" i="28" s="1"/>
  <c r="I1318" i="28"/>
  <c r="J1318" i="28" s="1"/>
  <c r="I1319" i="28"/>
  <c r="J1319" i="28" s="1"/>
  <c r="I1320" i="28"/>
  <c r="J1320" i="28" s="1"/>
  <c r="I1321" i="28"/>
  <c r="J1321" i="28" s="1"/>
  <c r="I1322" i="28"/>
  <c r="J1322" i="28" s="1"/>
  <c r="I1323" i="28"/>
  <c r="J1323" i="28" s="1"/>
  <c r="I1324" i="28"/>
  <c r="J1324" i="28" s="1"/>
  <c r="I1325" i="28"/>
  <c r="J1325" i="28" s="1"/>
  <c r="I1326" i="28"/>
  <c r="J1326" i="28" s="1"/>
  <c r="I1327" i="28"/>
  <c r="J1327" i="28" s="1"/>
  <c r="I1328" i="28"/>
  <c r="J1328" i="28" s="1"/>
  <c r="I1329" i="28"/>
  <c r="J1329" i="28" s="1"/>
  <c r="I1330" i="28"/>
  <c r="J1330" i="28"/>
  <c r="I1331" i="28"/>
  <c r="J1331" i="28" s="1"/>
  <c r="I1332" i="28"/>
  <c r="J1332" i="28" s="1"/>
  <c r="I1333" i="28"/>
  <c r="J1333" i="28" s="1"/>
  <c r="I1334" i="28"/>
  <c r="J1334" i="28" s="1"/>
  <c r="I1335" i="28"/>
  <c r="J1335" i="28" s="1"/>
  <c r="I1336" i="28"/>
  <c r="J1336" i="28" s="1"/>
  <c r="I1337" i="28"/>
  <c r="J1337" i="28" s="1"/>
  <c r="I1338" i="28"/>
  <c r="J1338" i="28" s="1"/>
  <c r="I1339" i="28"/>
  <c r="J1339" i="28" s="1"/>
  <c r="I1340" i="28"/>
  <c r="J1340" i="28" s="1"/>
  <c r="I1341" i="28"/>
  <c r="J1341" i="28" s="1"/>
  <c r="I1342" i="28"/>
  <c r="J1342" i="28" s="1"/>
  <c r="I1343" i="28"/>
  <c r="J1343" i="28" s="1"/>
  <c r="I1344" i="28"/>
  <c r="J1344" i="28" s="1"/>
  <c r="I1345" i="28"/>
  <c r="J1345" i="28" s="1"/>
  <c r="I1346" i="28"/>
  <c r="J1346" i="28" s="1"/>
  <c r="I1347" i="28"/>
  <c r="J1347" i="28" s="1"/>
  <c r="I1348" i="28"/>
  <c r="J1348" i="28" s="1"/>
  <c r="I1349" i="28"/>
  <c r="J1349" i="28" s="1"/>
  <c r="I1350" i="28"/>
  <c r="J1350" i="28" s="1"/>
  <c r="I1351" i="28"/>
  <c r="J1351" i="28" s="1"/>
  <c r="I1352" i="28"/>
  <c r="J1352" i="28" s="1"/>
  <c r="I1353" i="28"/>
  <c r="J1353" i="28" s="1"/>
  <c r="I1354" i="28"/>
  <c r="J1354" i="28"/>
  <c r="I1355" i="28"/>
  <c r="J1355" i="28" s="1"/>
  <c r="I1356" i="28"/>
  <c r="J1356" i="28" s="1"/>
  <c r="I1357" i="28"/>
  <c r="J1357" i="28" s="1"/>
  <c r="I1358" i="28"/>
  <c r="J1358" i="28" s="1"/>
  <c r="I1359" i="28"/>
  <c r="J1359" i="28" s="1"/>
  <c r="I1360" i="28"/>
  <c r="J1360" i="28" s="1"/>
  <c r="I1361" i="28"/>
  <c r="J1361" i="28" s="1"/>
  <c r="I1362" i="28"/>
  <c r="J1362" i="28" s="1"/>
  <c r="I1363" i="28"/>
  <c r="J1363" i="28" s="1"/>
  <c r="I1364" i="28"/>
  <c r="J1364" i="28" s="1"/>
  <c r="I1365" i="28"/>
  <c r="J1365" i="28" s="1"/>
  <c r="I1366" i="28"/>
  <c r="J1366" i="28" s="1"/>
  <c r="I1367" i="28"/>
  <c r="J1367" i="28" s="1"/>
  <c r="I1368" i="28"/>
  <c r="J1368" i="28" s="1"/>
  <c r="I1369" i="28"/>
  <c r="J1369" i="28" s="1"/>
  <c r="I1370" i="28"/>
  <c r="J1370" i="28"/>
  <c r="I1371" i="28"/>
  <c r="J1371" i="28" s="1"/>
  <c r="I1372" i="28"/>
  <c r="J1372" i="28" s="1"/>
  <c r="I1373" i="28"/>
  <c r="J1373" i="28" s="1"/>
  <c r="I1374" i="28"/>
  <c r="J1374" i="28"/>
  <c r="I1375" i="28"/>
  <c r="J1375" i="28" s="1"/>
  <c r="I1376" i="28"/>
  <c r="J1376" i="28" s="1"/>
  <c r="I1377" i="28"/>
  <c r="J1377" i="28" s="1"/>
  <c r="I1378" i="28"/>
  <c r="J1378" i="28" s="1"/>
  <c r="I1379" i="28"/>
  <c r="J1379" i="28" s="1"/>
  <c r="I1380" i="28"/>
  <c r="J1380" i="28" s="1"/>
  <c r="I1381" i="28"/>
  <c r="J1381" i="28" s="1"/>
  <c r="I1382" i="28"/>
  <c r="J1382" i="28" s="1"/>
  <c r="I1383" i="28"/>
  <c r="J1383" i="28" s="1"/>
  <c r="I1384" i="28"/>
  <c r="J1384" i="28" s="1"/>
  <c r="I1385" i="28"/>
  <c r="J1385" i="28" s="1"/>
  <c r="I1386" i="28"/>
  <c r="J1386" i="28" s="1"/>
  <c r="I1387" i="28"/>
  <c r="J1387" i="28" s="1"/>
  <c r="I1388" i="28"/>
  <c r="J1388" i="28" s="1"/>
  <c r="I1389" i="28"/>
  <c r="J1389" i="28" s="1"/>
  <c r="I1390" i="28"/>
  <c r="J1390" i="28"/>
  <c r="I1391" i="28"/>
  <c r="J1391" i="28" s="1"/>
  <c r="I1392" i="28"/>
  <c r="J1392" i="28" s="1"/>
  <c r="I1393" i="28"/>
  <c r="J1393" i="28" s="1"/>
  <c r="I1394" i="28"/>
  <c r="J1394" i="28"/>
  <c r="I1395" i="28"/>
  <c r="J1395" i="28" s="1"/>
  <c r="I1396" i="28"/>
  <c r="J1396" i="28" s="1"/>
  <c r="I1397" i="28"/>
  <c r="J1397" i="28" s="1"/>
  <c r="I1398" i="28"/>
  <c r="J1398" i="28" s="1"/>
  <c r="I1399" i="28"/>
  <c r="J1399" i="28" s="1"/>
  <c r="I1400" i="28"/>
  <c r="J1400" i="28" s="1"/>
  <c r="I1401" i="28"/>
  <c r="J1401" i="28" s="1"/>
  <c r="I1402" i="28"/>
  <c r="J1402" i="28" s="1"/>
  <c r="I1403" i="28"/>
  <c r="J1403" i="28" s="1"/>
  <c r="I1404" i="28"/>
  <c r="J1404" i="28" s="1"/>
  <c r="I1405" i="28"/>
  <c r="J1405" i="28" s="1"/>
  <c r="I1406" i="28"/>
  <c r="J1406" i="28" s="1"/>
  <c r="I1407" i="28"/>
  <c r="J1407" i="28" s="1"/>
  <c r="I1408" i="28"/>
  <c r="J1408" i="28" s="1"/>
  <c r="I1409" i="28"/>
  <c r="J1409" i="28" s="1"/>
  <c r="I1410" i="28"/>
  <c r="J1410" i="28"/>
  <c r="I1411" i="28"/>
  <c r="J1411" i="28" s="1"/>
  <c r="I1412" i="28"/>
  <c r="J1412" i="28" s="1"/>
  <c r="I1413" i="28"/>
  <c r="J1413" i="28" s="1"/>
  <c r="I1414" i="28"/>
  <c r="J1414" i="28" s="1"/>
  <c r="I1415" i="28"/>
  <c r="J1415" i="28" s="1"/>
  <c r="I1416" i="28"/>
  <c r="J1416" i="28" s="1"/>
  <c r="I1417" i="28"/>
  <c r="J1417" i="28" s="1"/>
  <c r="I1418" i="28"/>
  <c r="J1418" i="28" s="1"/>
  <c r="I1419" i="28"/>
  <c r="J1419" i="28" s="1"/>
  <c r="I1420" i="28"/>
  <c r="J1420" i="28" s="1"/>
  <c r="I1421" i="28"/>
  <c r="J1421" i="28" s="1"/>
  <c r="I1422" i="28"/>
  <c r="J1422" i="28" s="1"/>
  <c r="I1423" i="28"/>
  <c r="J1423" i="28" s="1"/>
  <c r="I1424" i="28"/>
  <c r="J1424" i="28" s="1"/>
  <c r="I1425" i="28"/>
  <c r="J1425" i="28" s="1"/>
  <c r="I1426" i="28"/>
  <c r="J1426" i="28" s="1"/>
  <c r="I1427" i="28"/>
  <c r="J1427" i="28" s="1"/>
  <c r="I1428" i="28"/>
  <c r="J1428" i="28" s="1"/>
  <c r="I1429" i="28"/>
  <c r="J1429" i="28" s="1"/>
  <c r="I1430" i="28"/>
  <c r="J1430" i="28" s="1"/>
  <c r="I1431" i="28"/>
  <c r="J1431" i="28" s="1"/>
  <c r="I1432" i="28"/>
  <c r="J1432" i="28" s="1"/>
  <c r="I1433" i="28"/>
  <c r="J1433" i="28" s="1"/>
  <c r="I1434" i="28"/>
  <c r="J1434" i="28" s="1"/>
  <c r="I1435" i="28"/>
  <c r="J1435" i="28" s="1"/>
  <c r="I1436" i="28"/>
  <c r="J1436" i="28" s="1"/>
  <c r="I1437" i="28"/>
  <c r="J1437" i="28" s="1"/>
  <c r="I1438" i="28"/>
  <c r="J1438" i="28" s="1"/>
  <c r="I1439" i="28"/>
  <c r="J1439" i="28" s="1"/>
  <c r="I1440" i="28"/>
  <c r="J1440" i="28" s="1"/>
  <c r="I1441" i="28"/>
  <c r="J1441" i="28" s="1"/>
  <c r="I1442" i="28"/>
  <c r="J1442" i="28" s="1"/>
  <c r="I1443" i="28"/>
  <c r="J1443" i="28" s="1"/>
  <c r="I1444" i="28"/>
  <c r="J1444" i="28" s="1"/>
  <c r="I1445" i="28"/>
  <c r="J1445" i="28" s="1"/>
  <c r="I1446" i="28"/>
  <c r="J1446" i="28" s="1"/>
  <c r="I1447" i="28"/>
  <c r="J1447" i="28" s="1"/>
  <c r="I1448" i="28"/>
  <c r="J1448" i="28" s="1"/>
  <c r="I1449" i="28"/>
  <c r="J1449" i="28" s="1"/>
  <c r="I1450" i="28"/>
  <c r="J1450" i="28" s="1"/>
  <c r="I1451" i="28"/>
  <c r="J1451" i="28" s="1"/>
  <c r="I1452" i="28"/>
  <c r="J1452" i="28" s="1"/>
  <c r="I1453" i="28"/>
  <c r="J1453" i="28" s="1"/>
  <c r="I1454" i="28"/>
  <c r="J1454" i="28" s="1"/>
  <c r="I1455" i="28"/>
  <c r="J1455" i="28" s="1"/>
  <c r="I1456" i="28"/>
  <c r="J1456" i="28" s="1"/>
  <c r="I1457" i="28"/>
  <c r="J1457" i="28" s="1"/>
  <c r="I1458" i="28"/>
  <c r="J1458" i="28" s="1"/>
  <c r="I1459" i="28"/>
  <c r="J1459" i="28" s="1"/>
  <c r="I1460" i="28"/>
  <c r="J1460" i="28" s="1"/>
  <c r="I1461" i="28"/>
  <c r="J1461" i="28" s="1"/>
  <c r="I1462" i="28"/>
  <c r="J1462" i="28" s="1"/>
  <c r="I1463" i="28"/>
  <c r="J1463" i="28" s="1"/>
  <c r="I1464" i="28"/>
  <c r="J1464" i="28" s="1"/>
  <c r="I1465" i="28"/>
  <c r="J1465" i="28" s="1"/>
  <c r="I1466" i="28"/>
  <c r="J1466" i="28" s="1"/>
  <c r="I1467" i="28"/>
  <c r="J1467" i="28" s="1"/>
  <c r="I1468" i="28"/>
  <c r="J1468" i="28" s="1"/>
  <c r="I1469" i="28"/>
  <c r="J1469" i="28" s="1"/>
  <c r="I1470" i="28"/>
  <c r="J1470" i="28" s="1"/>
  <c r="I1471" i="28"/>
  <c r="J1471" i="28" s="1"/>
  <c r="I1472" i="28"/>
  <c r="J1472" i="28" s="1"/>
  <c r="I1473" i="28"/>
  <c r="J1473" i="28" s="1"/>
  <c r="I1474" i="28"/>
  <c r="J1474" i="28" s="1"/>
  <c r="I1475" i="28"/>
  <c r="J1475" i="28" s="1"/>
  <c r="I1476" i="28"/>
  <c r="J1476" i="28" s="1"/>
  <c r="I1477" i="28"/>
  <c r="J1477" i="28" s="1"/>
  <c r="I1478" i="28"/>
  <c r="J1478" i="28" s="1"/>
  <c r="I1479" i="28"/>
  <c r="J1479" i="28" s="1"/>
  <c r="I1480" i="28"/>
  <c r="J1480" i="28" s="1"/>
  <c r="I1481" i="28"/>
  <c r="J1481" i="28" s="1"/>
  <c r="I1482" i="28"/>
  <c r="J1482" i="28" s="1"/>
  <c r="I1483" i="28"/>
  <c r="J1483" i="28" s="1"/>
  <c r="I1484" i="28"/>
  <c r="J1484" i="28" s="1"/>
  <c r="I1485" i="28"/>
  <c r="J1485" i="28" s="1"/>
  <c r="I1486" i="28"/>
  <c r="J1486" i="28" s="1"/>
  <c r="I1487" i="28"/>
  <c r="J1487" i="28" s="1"/>
  <c r="I1488" i="28"/>
  <c r="J1488" i="28" s="1"/>
  <c r="I1489" i="28"/>
  <c r="J1489" i="28" s="1"/>
  <c r="I1490" i="28"/>
  <c r="J1490" i="28" s="1"/>
  <c r="I1491" i="28"/>
  <c r="J1491" i="28" s="1"/>
  <c r="I1492" i="28"/>
  <c r="J1492" i="28" s="1"/>
  <c r="I1493" i="28"/>
  <c r="J1493" i="28" s="1"/>
  <c r="I1494" i="28"/>
  <c r="J1494" i="28" s="1"/>
  <c r="I1495" i="28"/>
  <c r="J1495" i="28" s="1"/>
  <c r="I1496" i="28"/>
  <c r="J1496" i="28" s="1"/>
  <c r="I1497" i="28"/>
  <c r="J1497" i="28" s="1"/>
  <c r="I1498" i="28"/>
  <c r="J1498" i="28" s="1"/>
  <c r="I6" i="28"/>
  <c r="J6" i="28" s="1"/>
  <c r="I7" i="27"/>
  <c r="J7" i="27" s="1"/>
  <c r="I8" i="27"/>
  <c r="J8" i="27" s="1"/>
  <c r="I9" i="27"/>
  <c r="J9" i="27"/>
  <c r="I10" i="27"/>
  <c r="J10" i="27" s="1"/>
  <c r="I11" i="27"/>
  <c r="J11" i="27" s="1"/>
  <c r="I12" i="27"/>
  <c r="J12" i="27" s="1"/>
  <c r="I13" i="27"/>
  <c r="J13" i="27" s="1"/>
  <c r="I14" i="27"/>
  <c r="J14" i="27" s="1"/>
  <c r="I15" i="27"/>
  <c r="J15" i="27" s="1"/>
  <c r="I16" i="27"/>
  <c r="J16" i="27" s="1"/>
  <c r="I17" i="27"/>
  <c r="J17" i="27" s="1"/>
  <c r="I18" i="27"/>
  <c r="J18" i="27" s="1"/>
  <c r="I19" i="27"/>
  <c r="J19" i="27" s="1"/>
  <c r="I20" i="27"/>
  <c r="J20" i="27" s="1"/>
  <c r="I21" i="27"/>
  <c r="J21" i="27" s="1"/>
  <c r="I22" i="27"/>
  <c r="J22" i="27" s="1"/>
  <c r="I23" i="27"/>
  <c r="J23" i="27" s="1"/>
  <c r="I24" i="27"/>
  <c r="J24" i="27" s="1"/>
  <c r="I25" i="27"/>
  <c r="J25" i="27" s="1"/>
  <c r="I26" i="27"/>
  <c r="J26" i="27" s="1"/>
  <c r="I27" i="27"/>
  <c r="J27" i="27" s="1"/>
  <c r="I28" i="27"/>
  <c r="J28" i="27" s="1"/>
  <c r="I29" i="27"/>
  <c r="J29" i="27" s="1"/>
  <c r="I30" i="27"/>
  <c r="J30" i="27" s="1"/>
  <c r="I31" i="27"/>
  <c r="J31" i="27" s="1"/>
  <c r="I32" i="27"/>
  <c r="J32" i="27" s="1"/>
  <c r="I33" i="27"/>
  <c r="J33" i="27" s="1"/>
  <c r="I34" i="27"/>
  <c r="J34" i="27" s="1"/>
  <c r="I35" i="27"/>
  <c r="J35" i="27" s="1"/>
  <c r="I36" i="27"/>
  <c r="J36" i="27" s="1"/>
  <c r="I37" i="27"/>
  <c r="J37" i="27" s="1"/>
  <c r="I38" i="27"/>
  <c r="J38" i="27" s="1"/>
  <c r="I39" i="27"/>
  <c r="J39" i="27" s="1"/>
  <c r="I40" i="27"/>
  <c r="J40" i="27" s="1"/>
  <c r="I41" i="27"/>
  <c r="J41" i="27" s="1"/>
  <c r="I42" i="27"/>
  <c r="J42" i="27" s="1"/>
  <c r="I43" i="27"/>
  <c r="J43" i="27" s="1"/>
  <c r="I44" i="27"/>
  <c r="J44" i="27" s="1"/>
  <c r="I45" i="27"/>
  <c r="J45" i="27" s="1"/>
  <c r="I46" i="27"/>
  <c r="J46" i="27" s="1"/>
  <c r="I47" i="27"/>
  <c r="J47" i="27" s="1"/>
  <c r="I48" i="27"/>
  <c r="J48" i="27" s="1"/>
  <c r="I49" i="27"/>
  <c r="J49" i="27" s="1"/>
  <c r="I50" i="27"/>
  <c r="J50" i="27" s="1"/>
  <c r="I51" i="27"/>
  <c r="J51" i="27" s="1"/>
  <c r="I52" i="27"/>
  <c r="J52" i="27" s="1"/>
  <c r="I53" i="27"/>
  <c r="J53" i="27" s="1"/>
  <c r="I54" i="27"/>
  <c r="J54" i="27" s="1"/>
  <c r="I55" i="27"/>
  <c r="J55" i="27" s="1"/>
  <c r="I56" i="27"/>
  <c r="J56" i="27" s="1"/>
  <c r="I57" i="27"/>
  <c r="J57" i="27"/>
  <c r="I58" i="27"/>
  <c r="J58" i="27" s="1"/>
  <c r="I59" i="27"/>
  <c r="J59" i="27" s="1"/>
  <c r="I60" i="27"/>
  <c r="J60" i="27" s="1"/>
  <c r="I61" i="27"/>
  <c r="J61" i="27" s="1"/>
  <c r="I62" i="27"/>
  <c r="J62" i="27" s="1"/>
  <c r="I63" i="27"/>
  <c r="J63" i="27" s="1"/>
  <c r="I64" i="27"/>
  <c r="J64" i="27" s="1"/>
  <c r="I65" i="27"/>
  <c r="J65" i="27" s="1"/>
  <c r="I66" i="27"/>
  <c r="J66" i="27" s="1"/>
  <c r="I67" i="27"/>
  <c r="J67" i="27" s="1"/>
  <c r="I68" i="27"/>
  <c r="J68" i="27" s="1"/>
  <c r="I69" i="27"/>
  <c r="J69" i="27" s="1"/>
  <c r="I70" i="27"/>
  <c r="J70" i="27" s="1"/>
  <c r="I71" i="27"/>
  <c r="J71" i="27" s="1"/>
  <c r="I72" i="27"/>
  <c r="J72" i="27"/>
  <c r="I73" i="27"/>
  <c r="J73" i="27" s="1"/>
  <c r="I74" i="27"/>
  <c r="J74" i="27" s="1"/>
  <c r="I75" i="27"/>
  <c r="J75" i="27" s="1"/>
  <c r="I76" i="27"/>
  <c r="J76" i="27" s="1"/>
  <c r="I77" i="27"/>
  <c r="J77" i="27" s="1"/>
  <c r="I78" i="27"/>
  <c r="J78" i="27" s="1"/>
  <c r="I79" i="27"/>
  <c r="J79" i="27" s="1"/>
  <c r="I80" i="27"/>
  <c r="J80" i="27" s="1"/>
  <c r="I81" i="27"/>
  <c r="J81" i="27" s="1"/>
  <c r="I82" i="27"/>
  <c r="J82" i="27" s="1"/>
  <c r="I83" i="27"/>
  <c r="J83" i="27" s="1"/>
  <c r="I84" i="27"/>
  <c r="J84" i="27" s="1"/>
  <c r="I85" i="27"/>
  <c r="J85" i="27" s="1"/>
  <c r="I86" i="27"/>
  <c r="J86" i="27" s="1"/>
  <c r="I87" i="27"/>
  <c r="J87" i="27" s="1"/>
  <c r="I88" i="27"/>
  <c r="J88" i="27" s="1"/>
  <c r="I89" i="27"/>
  <c r="J89" i="27"/>
  <c r="I90" i="27"/>
  <c r="J90" i="27" s="1"/>
  <c r="I91" i="27"/>
  <c r="J91" i="27" s="1"/>
  <c r="I92" i="27"/>
  <c r="J92" i="27" s="1"/>
  <c r="I93" i="27"/>
  <c r="J93" i="27" s="1"/>
  <c r="I94" i="27"/>
  <c r="J94" i="27" s="1"/>
  <c r="I95" i="27"/>
  <c r="J95" i="27" s="1"/>
  <c r="I96" i="27"/>
  <c r="J96" i="27" s="1"/>
  <c r="I97" i="27"/>
  <c r="J97" i="27" s="1"/>
  <c r="I98" i="27"/>
  <c r="J98" i="27" s="1"/>
  <c r="I99" i="27"/>
  <c r="J99" i="27" s="1"/>
  <c r="I100" i="27"/>
  <c r="J100" i="27" s="1"/>
  <c r="I101" i="27"/>
  <c r="J101" i="27" s="1"/>
  <c r="I102" i="27"/>
  <c r="J102" i="27" s="1"/>
  <c r="I103" i="27"/>
  <c r="J103" i="27" s="1"/>
  <c r="I104" i="27"/>
  <c r="J104" i="27"/>
  <c r="I105" i="27"/>
  <c r="J105" i="27" s="1"/>
  <c r="I106" i="27"/>
  <c r="J106" i="27" s="1"/>
  <c r="I107" i="27"/>
  <c r="J107" i="27" s="1"/>
  <c r="I108" i="27"/>
  <c r="J108" i="27" s="1"/>
  <c r="I109" i="27"/>
  <c r="J109" i="27" s="1"/>
  <c r="I110" i="27"/>
  <c r="J110" i="27" s="1"/>
  <c r="I111" i="27"/>
  <c r="J111" i="27" s="1"/>
  <c r="I112" i="27"/>
  <c r="J112" i="27" s="1"/>
  <c r="I113" i="27"/>
  <c r="J113" i="27" s="1"/>
  <c r="I114" i="27"/>
  <c r="J114" i="27" s="1"/>
  <c r="I115" i="27"/>
  <c r="J115" i="27" s="1"/>
  <c r="I116" i="27"/>
  <c r="J116" i="27" s="1"/>
  <c r="I117" i="27"/>
  <c r="J117" i="27" s="1"/>
  <c r="I118" i="27"/>
  <c r="J118" i="27" s="1"/>
  <c r="I119" i="27"/>
  <c r="J119" i="27" s="1"/>
  <c r="I120" i="27"/>
  <c r="J120" i="27" s="1"/>
  <c r="I121" i="27"/>
  <c r="J121" i="27"/>
  <c r="I122" i="27"/>
  <c r="J122" i="27" s="1"/>
  <c r="I123" i="27"/>
  <c r="J123" i="27" s="1"/>
  <c r="I124" i="27"/>
  <c r="J124" i="27" s="1"/>
  <c r="I125" i="27"/>
  <c r="J125" i="27" s="1"/>
  <c r="I126" i="27"/>
  <c r="J126" i="27" s="1"/>
  <c r="I127" i="27"/>
  <c r="J127" i="27" s="1"/>
  <c r="I128" i="27"/>
  <c r="J128" i="27" s="1"/>
  <c r="I129" i="27"/>
  <c r="J129" i="27" s="1"/>
  <c r="I130" i="27"/>
  <c r="J130" i="27" s="1"/>
  <c r="I131" i="27"/>
  <c r="J131" i="27" s="1"/>
  <c r="I132" i="27"/>
  <c r="J132" i="27" s="1"/>
  <c r="I133" i="27"/>
  <c r="J133" i="27" s="1"/>
  <c r="I134" i="27"/>
  <c r="J134" i="27" s="1"/>
  <c r="I135" i="27"/>
  <c r="J135" i="27" s="1"/>
  <c r="I136" i="27"/>
  <c r="J136" i="27"/>
  <c r="I137" i="27"/>
  <c r="J137" i="27" s="1"/>
  <c r="I138" i="27"/>
  <c r="J138" i="27" s="1"/>
  <c r="I139" i="27"/>
  <c r="J139" i="27" s="1"/>
  <c r="I140" i="27"/>
  <c r="J140" i="27" s="1"/>
  <c r="I141" i="27"/>
  <c r="J141" i="27" s="1"/>
  <c r="I142" i="27"/>
  <c r="J142" i="27" s="1"/>
  <c r="I143" i="27"/>
  <c r="J143" i="27" s="1"/>
  <c r="I144" i="27"/>
  <c r="J144" i="27" s="1"/>
  <c r="I145" i="27"/>
  <c r="J145" i="27" s="1"/>
  <c r="I146" i="27"/>
  <c r="J146" i="27" s="1"/>
  <c r="I147" i="27"/>
  <c r="J147" i="27" s="1"/>
  <c r="I148" i="27"/>
  <c r="J148" i="27" s="1"/>
  <c r="I149" i="27"/>
  <c r="J149" i="27" s="1"/>
  <c r="I150" i="27"/>
  <c r="J150" i="27" s="1"/>
  <c r="I151" i="27"/>
  <c r="J151" i="27" s="1"/>
  <c r="I152" i="27"/>
  <c r="J152" i="27" s="1"/>
  <c r="I153" i="27"/>
  <c r="J153" i="27" s="1"/>
  <c r="I154" i="27"/>
  <c r="J154" i="27" s="1"/>
  <c r="I155" i="27"/>
  <c r="J155" i="27" s="1"/>
  <c r="I156" i="27"/>
  <c r="J156" i="27" s="1"/>
  <c r="I157" i="27"/>
  <c r="J157" i="27" s="1"/>
  <c r="I158" i="27"/>
  <c r="J158" i="27" s="1"/>
  <c r="I159" i="27"/>
  <c r="J159" i="27" s="1"/>
  <c r="I160" i="27"/>
  <c r="J160" i="27" s="1"/>
  <c r="I161" i="27"/>
  <c r="J161" i="27" s="1"/>
  <c r="I162" i="27"/>
  <c r="J162" i="27" s="1"/>
  <c r="I163" i="27"/>
  <c r="J163" i="27" s="1"/>
  <c r="I164" i="27"/>
  <c r="J164" i="27" s="1"/>
  <c r="I165" i="27"/>
  <c r="J165" i="27" s="1"/>
  <c r="I166" i="27"/>
  <c r="J166" i="27" s="1"/>
  <c r="I167" i="27"/>
  <c r="J167" i="27" s="1"/>
  <c r="I168" i="27"/>
  <c r="J168" i="27" s="1"/>
  <c r="I169" i="27"/>
  <c r="J169" i="27" s="1"/>
  <c r="I170" i="27"/>
  <c r="J170" i="27" s="1"/>
  <c r="I171" i="27"/>
  <c r="J171" i="27" s="1"/>
  <c r="I172" i="27"/>
  <c r="J172" i="27" s="1"/>
  <c r="I173" i="27"/>
  <c r="J173" i="27" s="1"/>
  <c r="I174" i="27"/>
  <c r="J174" i="27" s="1"/>
  <c r="I175" i="27"/>
  <c r="J175" i="27" s="1"/>
  <c r="I176" i="27"/>
  <c r="J176" i="27" s="1"/>
  <c r="I177" i="27"/>
  <c r="J177" i="27" s="1"/>
  <c r="I178" i="27"/>
  <c r="J178" i="27" s="1"/>
  <c r="I179" i="27"/>
  <c r="J179" i="27" s="1"/>
  <c r="I180" i="27"/>
  <c r="J180" i="27"/>
  <c r="I181" i="27"/>
  <c r="J181" i="27" s="1"/>
  <c r="I182" i="27"/>
  <c r="J182" i="27" s="1"/>
  <c r="I183" i="27"/>
  <c r="J183" i="27" s="1"/>
  <c r="I184" i="27"/>
  <c r="J184" i="27" s="1"/>
  <c r="I185" i="27"/>
  <c r="J185" i="27" s="1"/>
  <c r="I186" i="27"/>
  <c r="J186" i="27" s="1"/>
  <c r="I187" i="27"/>
  <c r="J187" i="27" s="1"/>
  <c r="I188" i="27"/>
  <c r="J188" i="27" s="1"/>
  <c r="I189" i="27"/>
  <c r="J189" i="27" s="1"/>
  <c r="I190" i="27"/>
  <c r="J190" i="27" s="1"/>
  <c r="I191" i="27"/>
  <c r="J191" i="27" s="1"/>
  <c r="I192" i="27"/>
  <c r="J192" i="27" s="1"/>
  <c r="I193" i="27"/>
  <c r="J193" i="27" s="1"/>
  <c r="I194" i="27"/>
  <c r="J194" i="27" s="1"/>
  <c r="I195" i="27"/>
  <c r="J195" i="27" s="1"/>
  <c r="I196" i="27"/>
  <c r="J196" i="27" s="1"/>
  <c r="I197" i="27"/>
  <c r="J197" i="27" s="1"/>
  <c r="I198" i="27"/>
  <c r="J198" i="27" s="1"/>
  <c r="I199" i="27"/>
  <c r="J199" i="27" s="1"/>
  <c r="I200" i="27"/>
  <c r="J200" i="27" s="1"/>
  <c r="I201" i="27"/>
  <c r="J201" i="27" s="1"/>
  <c r="I202" i="27"/>
  <c r="J202" i="27" s="1"/>
  <c r="I203" i="27"/>
  <c r="J203" i="27" s="1"/>
  <c r="I204" i="27"/>
  <c r="J204" i="27" s="1"/>
  <c r="I205" i="27"/>
  <c r="J205" i="27" s="1"/>
  <c r="I206" i="27"/>
  <c r="J206" i="27" s="1"/>
  <c r="I207" i="27"/>
  <c r="J207" i="27" s="1"/>
  <c r="I208" i="27"/>
  <c r="J208" i="27" s="1"/>
  <c r="I209" i="27"/>
  <c r="J209" i="27"/>
  <c r="I210" i="27"/>
  <c r="J210" i="27" s="1"/>
  <c r="I211" i="27"/>
  <c r="J211" i="27" s="1"/>
  <c r="I212" i="27"/>
  <c r="J212" i="27" s="1"/>
  <c r="I213" i="27"/>
  <c r="J213" i="27" s="1"/>
  <c r="I214" i="27"/>
  <c r="J214" i="27" s="1"/>
  <c r="I215" i="27"/>
  <c r="J215" i="27" s="1"/>
  <c r="I216" i="27"/>
  <c r="J216" i="27" s="1"/>
  <c r="I217" i="27"/>
  <c r="J217" i="27" s="1"/>
  <c r="I218" i="27"/>
  <c r="J218" i="27" s="1"/>
  <c r="I219" i="27"/>
  <c r="J219" i="27" s="1"/>
  <c r="I220" i="27"/>
  <c r="J220" i="27" s="1"/>
  <c r="I221" i="27"/>
  <c r="J221" i="27" s="1"/>
  <c r="I222" i="27"/>
  <c r="J222" i="27" s="1"/>
  <c r="I223" i="27"/>
  <c r="J223" i="27" s="1"/>
  <c r="I224" i="27"/>
  <c r="J224" i="27" s="1"/>
  <c r="I225" i="27"/>
  <c r="J225" i="27" s="1"/>
  <c r="I226" i="27"/>
  <c r="J226" i="27" s="1"/>
  <c r="I227" i="27"/>
  <c r="J227" i="27" s="1"/>
  <c r="I228" i="27"/>
  <c r="J228" i="27" s="1"/>
  <c r="I229" i="27"/>
  <c r="J229" i="27"/>
  <c r="I230" i="27"/>
  <c r="J230" i="27" s="1"/>
  <c r="I231" i="27"/>
  <c r="J231" i="27" s="1"/>
  <c r="I232" i="27"/>
  <c r="J232" i="27" s="1"/>
  <c r="I233" i="27"/>
  <c r="J233" i="27" s="1"/>
  <c r="I234" i="27"/>
  <c r="J234" i="27" s="1"/>
  <c r="I235" i="27"/>
  <c r="J235" i="27" s="1"/>
  <c r="I236" i="27"/>
  <c r="J236" i="27" s="1"/>
  <c r="I237" i="27"/>
  <c r="J237" i="27" s="1"/>
  <c r="I238" i="27"/>
  <c r="J238" i="27" s="1"/>
  <c r="I239" i="27"/>
  <c r="J239" i="27" s="1"/>
  <c r="I240" i="27"/>
  <c r="J240" i="27" s="1"/>
  <c r="I241" i="27"/>
  <c r="J241" i="27" s="1"/>
  <c r="I242" i="27"/>
  <c r="J242" i="27" s="1"/>
  <c r="I243" i="27"/>
  <c r="J243" i="27" s="1"/>
  <c r="I244" i="27"/>
  <c r="J244" i="27" s="1"/>
  <c r="I245" i="27"/>
  <c r="J245" i="27" s="1"/>
  <c r="I246" i="27"/>
  <c r="J246" i="27" s="1"/>
  <c r="I247" i="27"/>
  <c r="J247" i="27" s="1"/>
  <c r="I248" i="27"/>
  <c r="J248" i="27" s="1"/>
  <c r="I249" i="27"/>
  <c r="J249" i="27" s="1"/>
  <c r="I250" i="27"/>
  <c r="J250" i="27" s="1"/>
  <c r="I251" i="27"/>
  <c r="J251" i="27" s="1"/>
  <c r="I252" i="27"/>
  <c r="J252" i="27" s="1"/>
  <c r="I253" i="27"/>
  <c r="J253" i="27" s="1"/>
  <c r="I254" i="27"/>
  <c r="J254" i="27" s="1"/>
  <c r="I255" i="27"/>
  <c r="J255" i="27" s="1"/>
  <c r="I256" i="27"/>
  <c r="J256" i="27" s="1"/>
  <c r="I257" i="27"/>
  <c r="J257" i="27" s="1"/>
  <c r="I258" i="27"/>
  <c r="J258" i="27" s="1"/>
  <c r="I259" i="27"/>
  <c r="J259" i="27" s="1"/>
  <c r="I260" i="27"/>
  <c r="J260" i="27" s="1"/>
  <c r="I261" i="27"/>
  <c r="J261" i="27" s="1"/>
  <c r="I262" i="27"/>
  <c r="J262" i="27" s="1"/>
  <c r="I263" i="27"/>
  <c r="J263" i="27" s="1"/>
  <c r="I264" i="27"/>
  <c r="J264" i="27"/>
  <c r="I265" i="27"/>
  <c r="J265" i="27" s="1"/>
  <c r="I266" i="27"/>
  <c r="J266" i="27" s="1"/>
  <c r="I267" i="27"/>
  <c r="J267" i="27" s="1"/>
  <c r="I268" i="27"/>
  <c r="J268" i="27" s="1"/>
  <c r="I269" i="27"/>
  <c r="J269" i="27" s="1"/>
  <c r="I270" i="27"/>
  <c r="J270" i="27"/>
  <c r="I271" i="27"/>
  <c r="J271" i="27" s="1"/>
  <c r="I272" i="27"/>
  <c r="J272" i="27" s="1"/>
  <c r="I273" i="27"/>
  <c r="J273" i="27" s="1"/>
  <c r="I274" i="27"/>
  <c r="J274" i="27" s="1"/>
  <c r="I275" i="27"/>
  <c r="J275" i="27" s="1"/>
  <c r="I276" i="27"/>
  <c r="J276" i="27" s="1"/>
  <c r="I277" i="27"/>
  <c r="J277" i="27" s="1"/>
  <c r="I278" i="27"/>
  <c r="J278" i="27" s="1"/>
  <c r="I279" i="27"/>
  <c r="J279" i="27" s="1"/>
  <c r="I280" i="27"/>
  <c r="J280" i="27" s="1"/>
  <c r="I281" i="27"/>
  <c r="J281" i="27" s="1"/>
  <c r="I282" i="27"/>
  <c r="J282" i="27" s="1"/>
  <c r="I283" i="27"/>
  <c r="J283" i="27" s="1"/>
  <c r="I284" i="27"/>
  <c r="J284" i="27" s="1"/>
  <c r="I285" i="27"/>
  <c r="J285" i="27" s="1"/>
  <c r="I286" i="27"/>
  <c r="J286" i="27" s="1"/>
  <c r="I287" i="27"/>
  <c r="J287" i="27" s="1"/>
  <c r="I288" i="27"/>
  <c r="J288" i="27" s="1"/>
  <c r="I289" i="27"/>
  <c r="J289" i="27" s="1"/>
  <c r="I290" i="27"/>
  <c r="J290" i="27" s="1"/>
  <c r="I291" i="27"/>
  <c r="J291" i="27" s="1"/>
  <c r="I292" i="27"/>
  <c r="J292" i="27" s="1"/>
  <c r="I293" i="27"/>
  <c r="J293" i="27" s="1"/>
  <c r="I294" i="27"/>
  <c r="J294" i="27" s="1"/>
  <c r="I295" i="27"/>
  <c r="J295" i="27" s="1"/>
  <c r="I296" i="27"/>
  <c r="J296" i="27"/>
  <c r="I297" i="27"/>
  <c r="J297" i="27" s="1"/>
  <c r="I298" i="27"/>
  <c r="J298" i="27" s="1"/>
  <c r="I299" i="27"/>
  <c r="J299" i="27" s="1"/>
  <c r="I300" i="27"/>
  <c r="J300" i="27" s="1"/>
  <c r="I301" i="27"/>
  <c r="J301" i="27" s="1"/>
  <c r="I302" i="27"/>
  <c r="J302" i="27" s="1"/>
  <c r="I303" i="27"/>
  <c r="J303" i="27" s="1"/>
  <c r="I304" i="27"/>
  <c r="J304" i="27" s="1"/>
  <c r="I305" i="27"/>
  <c r="J305" i="27" s="1"/>
  <c r="I306" i="27"/>
  <c r="J306" i="27" s="1"/>
  <c r="I307" i="27"/>
  <c r="J307" i="27" s="1"/>
  <c r="I308" i="27"/>
  <c r="J308" i="27" s="1"/>
  <c r="I309" i="27"/>
  <c r="J309" i="27" s="1"/>
  <c r="I310" i="27"/>
  <c r="J310" i="27" s="1"/>
  <c r="I311" i="27"/>
  <c r="J311" i="27" s="1"/>
  <c r="I312" i="27"/>
  <c r="J312" i="27" s="1"/>
  <c r="I313" i="27"/>
  <c r="J313" i="27" s="1"/>
  <c r="I314" i="27"/>
  <c r="J314" i="27" s="1"/>
  <c r="I315" i="27"/>
  <c r="J315" i="27" s="1"/>
  <c r="I316" i="27"/>
  <c r="J316" i="27" s="1"/>
  <c r="I317" i="27"/>
  <c r="J317" i="27" s="1"/>
  <c r="I318" i="27"/>
  <c r="J318" i="27" s="1"/>
  <c r="I319" i="27"/>
  <c r="J319" i="27" s="1"/>
  <c r="I320" i="27"/>
  <c r="J320" i="27" s="1"/>
  <c r="I321" i="27"/>
  <c r="J321" i="27" s="1"/>
  <c r="I322" i="27"/>
  <c r="J322" i="27" s="1"/>
  <c r="I323" i="27"/>
  <c r="J323" i="27" s="1"/>
  <c r="I324" i="27"/>
  <c r="J324" i="27" s="1"/>
  <c r="I325" i="27"/>
  <c r="J325" i="27" s="1"/>
  <c r="I326" i="27"/>
  <c r="J326" i="27" s="1"/>
  <c r="I327" i="27"/>
  <c r="J327" i="27" s="1"/>
  <c r="I328" i="27"/>
  <c r="J328" i="27"/>
  <c r="I329" i="27"/>
  <c r="J329" i="27" s="1"/>
  <c r="I330" i="27"/>
  <c r="J330" i="27" s="1"/>
  <c r="I331" i="27"/>
  <c r="J331" i="27" s="1"/>
  <c r="I332" i="27"/>
  <c r="J332" i="27" s="1"/>
  <c r="I333" i="27"/>
  <c r="J333" i="27" s="1"/>
  <c r="I334" i="27"/>
  <c r="J334" i="27" s="1"/>
  <c r="I335" i="27"/>
  <c r="J335" i="27" s="1"/>
  <c r="I336" i="27"/>
  <c r="J336" i="27" s="1"/>
  <c r="I337" i="27"/>
  <c r="J337" i="27" s="1"/>
  <c r="I338" i="27"/>
  <c r="J338" i="27" s="1"/>
  <c r="I339" i="27"/>
  <c r="J339" i="27" s="1"/>
  <c r="I340" i="27"/>
  <c r="J340" i="27" s="1"/>
  <c r="I341" i="27"/>
  <c r="J341" i="27" s="1"/>
  <c r="I342" i="27"/>
  <c r="J342" i="27" s="1"/>
  <c r="I343" i="27"/>
  <c r="J343" i="27" s="1"/>
  <c r="I344" i="27"/>
  <c r="J344" i="27" s="1"/>
  <c r="I345" i="27"/>
  <c r="J345" i="27" s="1"/>
  <c r="I346" i="27"/>
  <c r="J346" i="27" s="1"/>
  <c r="I347" i="27"/>
  <c r="J347" i="27" s="1"/>
  <c r="I348" i="27"/>
  <c r="J348" i="27" s="1"/>
  <c r="I349" i="27"/>
  <c r="J349" i="27" s="1"/>
  <c r="I350" i="27"/>
  <c r="J350" i="27" s="1"/>
  <c r="I351" i="27"/>
  <c r="J351" i="27" s="1"/>
  <c r="I352" i="27"/>
  <c r="J352" i="27" s="1"/>
  <c r="I353" i="27"/>
  <c r="J353" i="27" s="1"/>
  <c r="I354" i="27"/>
  <c r="J354" i="27" s="1"/>
  <c r="I355" i="27"/>
  <c r="J355" i="27" s="1"/>
  <c r="I356" i="27"/>
  <c r="J356" i="27" s="1"/>
  <c r="I357" i="27"/>
  <c r="J357" i="27" s="1"/>
  <c r="I358" i="27"/>
  <c r="J358" i="27" s="1"/>
  <c r="I359" i="27"/>
  <c r="J359" i="27" s="1"/>
  <c r="I360" i="27"/>
  <c r="J360" i="27" s="1"/>
  <c r="I361" i="27"/>
  <c r="J361" i="27" s="1"/>
  <c r="I362" i="27"/>
  <c r="J362" i="27" s="1"/>
  <c r="I363" i="27"/>
  <c r="J363" i="27" s="1"/>
  <c r="I364" i="27"/>
  <c r="J364" i="27" s="1"/>
  <c r="I365" i="27"/>
  <c r="J365" i="27" s="1"/>
  <c r="I366" i="27"/>
  <c r="J366" i="27"/>
  <c r="I367" i="27"/>
  <c r="J367" i="27" s="1"/>
  <c r="I368" i="27"/>
  <c r="J368" i="27" s="1"/>
  <c r="I369" i="27"/>
  <c r="J369" i="27" s="1"/>
  <c r="I370" i="27"/>
  <c r="J370" i="27" s="1"/>
  <c r="I371" i="27"/>
  <c r="J371" i="27"/>
  <c r="I372" i="27"/>
  <c r="J372" i="27" s="1"/>
  <c r="I373" i="27"/>
  <c r="J373" i="27" s="1"/>
  <c r="I374" i="27"/>
  <c r="J374" i="27" s="1"/>
  <c r="I375" i="27"/>
  <c r="J375" i="27" s="1"/>
  <c r="I376" i="27"/>
  <c r="J376" i="27" s="1"/>
  <c r="I377" i="27"/>
  <c r="J377" i="27" s="1"/>
  <c r="I378" i="27"/>
  <c r="J378" i="27" s="1"/>
  <c r="I379" i="27"/>
  <c r="J379" i="27" s="1"/>
  <c r="I380" i="27"/>
  <c r="J380" i="27" s="1"/>
  <c r="I381" i="27"/>
  <c r="J381" i="27" s="1"/>
  <c r="I382" i="27"/>
  <c r="J382" i="27" s="1"/>
  <c r="I383" i="27"/>
  <c r="J383" i="27" s="1"/>
  <c r="I384" i="27"/>
  <c r="J384" i="27" s="1"/>
  <c r="I385" i="27"/>
  <c r="J385" i="27" s="1"/>
  <c r="I386" i="27"/>
  <c r="J386" i="27" s="1"/>
  <c r="I387" i="27"/>
  <c r="J387" i="27" s="1"/>
  <c r="I388" i="27"/>
  <c r="J388" i="27" s="1"/>
  <c r="I389" i="27"/>
  <c r="J389" i="27" s="1"/>
  <c r="I390" i="27"/>
  <c r="J390" i="27"/>
  <c r="I391" i="27"/>
  <c r="J391" i="27" s="1"/>
  <c r="I392" i="27"/>
  <c r="J392" i="27" s="1"/>
  <c r="I393" i="27"/>
  <c r="J393" i="27" s="1"/>
  <c r="I394" i="27"/>
  <c r="J394" i="27" s="1"/>
  <c r="I395" i="27"/>
  <c r="J395" i="27" s="1"/>
  <c r="I396" i="27"/>
  <c r="J396" i="27" s="1"/>
  <c r="I397" i="27"/>
  <c r="J397" i="27" s="1"/>
  <c r="I398" i="27"/>
  <c r="J398" i="27" s="1"/>
  <c r="I399" i="27"/>
  <c r="J399" i="27" s="1"/>
  <c r="I400" i="27"/>
  <c r="J400" i="27" s="1"/>
  <c r="I401" i="27"/>
  <c r="J401" i="27"/>
  <c r="I402" i="27"/>
  <c r="J402" i="27" s="1"/>
  <c r="I403" i="27"/>
  <c r="J403" i="27" s="1"/>
  <c r="I404" i="27"/>
  <c r="J404" i="27" s="1"/>
  <c r="I405" i="27"/>
  <c r="J405" i="27" s="1"/>
  <c r="I406" i="27"/>
  <c r="J406" i="27" s="1"/>
  <c r="I407" i="27"/>
  <c r="J407" i="27" s="1"/>
  <c r="I408" i="27"/>
  <c r="J408" i="27" s="1"/>
  <c r="I409" i="27"/>
  <c r="J409" i="27" s="1"/>
  <c r="I410" i="27"/>
  <c r="J410" i="27" s="1"/>
  <c r="I411" i="27"/>
  <c r="J411" i="27" s="1"/>
  <c r="I412" i="27"/>
  <c r="J412" i="27" s="1"/>
  <c r="I413" i="27"/>
  <c r="J413" i="27" s="1"/>
  <c r="I414" i="27"/>
  <c r="J414" i="27" s="1"/>
  <c r="I415" i="27"/>
  <c r="J415" i="27" s="1"/>
  <c r="I416" i="27"/>
  <c r="J416" i="27" s="1"/>
  <c r="I417" i="27"/>
  <c r="J417" i="27" s="1"/>
  <c r="I418" i="27"/>
  <c r="J418" i="27" s="1"/>
  <c r="I419" i="27"/>
  <c r="J419" i="27" s="1"/>
  <c r="I420" i="27"/>
  <c r="J420" i="27" s="1"/>
  <c r="I421" i="27"/>
  <c r="J421" i="27" s="1"/>
  <c r="I422" i="27"/>
  <c r="J422" i="27" s="1"/>
  <c r="I423" i="27"/>
  <c r="J423" i="27" s="1"/>
  <c r="I424" i="27"/>
  <c r="J424" i="27" s="1"/>
  <c r="I425" i="27"/>
  <c r="J425" i="27" s="1"/>
  <c r="I426" i="27"/>
  <c r="J426" i="27" s="1"/>
  <c r="I427" i="27"/>
  <c r="J427" i="27" s="1"/>
  <c r="I428" i="27"/>
  <c r="J428" i="27" s="1"/>
  <c r="I429" i="27"/>
  <c r="J429" i="27" s="1"/>
  <c r="I430" i="27"/>
  <c r="J430" i="27" s="1"/>
  <c r="I431" i="27"/>
  <c r="J431" i="27" s="1"/>
  <c r="I432" i="27"/>
  <c r="J432" i="27" s="1"/>
  <c r="I433" i="27"/>
  <c r="J433" i="27" s="1"/>
  <c r="I434" i="27"/>
  <c r="J434" i="27" s="1"/>
  <c r="I435" i="27"/>
  <c r="J435" i="27" s="1"/>
  <c r="I436" i="27"/>
  <c r="J436" i="27" s="1"/>
  <c r="I437" i="27"/>
  <c r="J437" i="27" s="1"/>
  <c r="I438" i="27"/>
  <c r="J438" i="27" s="1"/>
  <c r="I439" i="27"/>
  <c r="J439" i="27" s="1"/>
  <c r="I440" i="27"/>
  <c r="J440" i="27" s="1"/>
  <c r="I441" i="27"/>
  <c r="J441" i="27" s="1"/>
  <c r="I442" i="27"/>
  <c r="J442" i="27" s="1"/>
  <c r="I443" i="27"/>
  <c r="J443" i="27" s="1"/>
  <c r="I444" i="27"/>
  <c r="J444" i="27" s="1"/>
  <c r="I445" i="27"/>
  <c r="J445" i="27" s="1"/>
  <c r="I446" i="27"/>
  <c r="J446" i="27"/>
  <c r="I447" i="27"/>
  <c r="J447" i="27" s="1"/>
  <c r="I448" i="27"/>
  <c r="J448" i="27" s="1"/>
  <c r="I449" i="27"/>
  <c r="J449" i="27" s="1"/>
  <c r="I450" i="27"/>
  <c r="J450" i="27" s="1"/>
  <c r="I451" i="27"/>
  <c r="J451" i="27" s="1"/>
  <c r="I452" i="27"/>
  <c r="J452" i="27" s="1"/>
  <c r="I453" i="27"/>
  <c r="J453" i="27"/>
  <c r="I454" i="27"/>
  <c r="J454" i="27" s="1"/>
  <c r="I455" i="27"/>
  <c r="J455" i="27"/>
  <c r="I456" i="27"/>
  <c r="J456" i="27" s="1"/>
  <c r="I457" i="27"/>
  <c r="J457" i="27" s="1"/>
  <c r="I458" i="27"/>
  <c r="J458" i="27"/>
  <c r="I459" i="27"/>
  <c r="J459" i="27" s="1"/>
  <c r="I460" i="27"/>
  <c r="J460" i="27" s="1"/>
  <c r="I461" i="27"/>
  <c r="J461" i="27" s="1"/>
  <c r="I462" i="27"/>
  <c r="J462" i="27" s="1"/>
  <c r="I463" i="27"/>
  <c r="J463" i="27" s="1"/>
  <c r="I464" i="27"/>
  <c r="J464" i="27" s="1"/>
  <c r="I465" i="27"/>
  <c r="J465" i="27" s="1"/>
  <c r="I466" i="27"/>
  <c r="J466" i="27" s="1"/>
  <c r="I467" i="27"/>
  <c r="J467" i="27" s="1"/>
  <c r="I468" i="27"/>
  <c r="J468" i="27" s="1"/>
  <c r="I469" i="27"/>
  <c r="J469" i="27"/>
  <c r="I470" i="27"/>
  <c r="J470" i="27" s="1"/>
  <c r="I471" i="27"/>
  <c r="J471" i="27" s="1"/>
  <c r="I472" i="27"/>
  <c r="J472" i="27" s="1"/>
  <c r="I473" i="27"/>
  <c r="J473" i="27" s="1"/>
  <c r="I474" i="27"/>
  <c r="J474" i="27" s="1"/>
  <c r="I475" i="27"/>
  <c r="J475" i="27" s="1"/>
  <c r="I476" i="27"/>
  <c r="J476" i="27" s="1"/>
  <c r="I477" i="27"/>
  <c r="J477" i="27" s="1"/>
  <c r="I478" i="27"/>
  <c r="J478" i="27"/>
  <c r="I479" i="27"/>
  <c r="J479" i="27" s="1"/>
  <c r="I480" i="27"/>
  <c r="J480" i="27" s="1"/>
  <c r="I481" i="27"/>
  <c r="J481" i="27" s="1"/>
  <c r="I482" i="27"/>
  <c r="J482" i="27" s="1"/>
  <c r="I483" i="27"/>
  <c r="J483" i="27" s="1"/>
  <c r="I484" i="27"/>
  <c r="J484" i="27" s="1"/>
  <c r="I485" i="27"/>
  <c r="J485" i="27" s="1"/>
  <c r="I486" i="27"/>
  <c r="J486" i="27"/>
  <c r="I487" i="27"/>
  <c r="J487" i="27" s="1"/>
  <c r="I488" i="27"/>
  <c r="J488" i="27" s="1"/>
  <c r="I489" i="27"/>
  <c r="J489" i="27" s="1"/>
  <c r="I490" i="27"/>
  <c r="J490" i="27"/>
  <c r="I491" i="27"/>
  <c r="J491" i="27" s="1"/>
  <c r="I492" i="27"/>
  <c r="J492" i="27" s="1"/>
  <c r="I493" i="27"/>
  <c r="J493" i="27" s="1"/>
  <c r="I494" i="27"/>
  <c r="J494" i="27" s="1"/>
  <c r="I495" i="27"/>
  <c r="J495" i="27" s="1"/>
  <c r="I496" i="27"/>
  <c r="J496" i="27" s="1"/>
  <c r="I497" i="27"/>
  <c r="J497" i="27"/>
  <c r="I498" i="27"/>
  <c r="J498" i="27" s="1"/>
  <c r="I499" i="27"/>
  <c r="J499" i="27" s="1"/>
  <c r="I500" i="27"/>
  <c r="J500" i="27" s="1"/>
  <c r="I501" i="27"/>
  <c r="J501" i="27" s="1"/>
  <c r="I502" i="27"/>
  <c r="J502" i="27" s="1"/>
  <c r="I503" i="27"/>
  <c r="J503" i="27" s="1"/>
  <c r="I504" i="27"/>
  <c r="J504" i="27" s="1"/>
  <c r="I505" i="27"/>
  <c r="J505" i="27" s="1"/>
  <c r="I506" i="27"/>
  <c r="J506" i="27" s="1"/>
  <c r="I507" i="27"/>
  <c r="J507" i="27" s="1"/>
  <c r="I508" i="27"/>
  <c r="J508" i="27" s="1"/>
  <c r="I509" i="27"/>
  <c r="J509" i="27" s="1"/>
  <c r="I510" i="27"/>
  <c r="J510" i="27" s="1"/>
  <c r="I511" i="27"/>
  <c r="J511" i="27" s="1"/>
  <c r="I512" i="27"/>
  <c r="J512" i="27" s="1"/>
  <c r="I513" i="27"/>
  <c r="J513" i="27"/>
  <c r="I514" i="27"/>
  <c r="J514" i="27" s="1"/>
  <c r="I515" i="27"/>
  <c r="J515" i="27" s="1"/>
  <c r="I516" i="27"/>
  <c r="J516" i="27" s="1"/>
  <c r="I517" i="27"/>
  <c r="J517" i="27" s="1"/>
  <c r="I518" i="27"/>
  <c r="J518" i="27" s="1"/>
  <c r="I519" i="27"/>
  <c r="J519" i="27" s="1"/>
  <c r="I520" i="27"/>
  <c r="J520" i="27" s="1"/>
  <c r="I521" i="27"/>
  <c r="J521" i="27" s="1"/>
  <c r="I522" i="27"/>
  <c r="J522" i="27" s="1"/>
  <c r="I523" i="27"/>
  <c r="J523" i="27" s="1"/>
  <c r="I524" i="27"/>
  <c r="J524" i="27" s="1"/>
  <c r="I525" i="27"/>
  <c r="J525" i="27" s="1"/>
  <c r="I526" i="27"/>
  <c r="J526" i="27" s="1"/>
  <c r="I527" i="27"/>
  <c r="J527" i="27" s="1"/>
  <c r="I528" i="27"/>
  <c r="J528" i="27" s="1"/>
  <c r="I529" i="27"/>
  <c r="J529" i="27" s="1"/>
  <c r="I530" i="27"/>
  <c r="J530" i="27" s="1"/>
  <c r="I531" i="27"/>
  <c r="J531" i="27"/>
  <c r="I532" i="27"/>
  <c r="J532" i="27" s="1"/>
  <c r="I533" i="27"/>
  <c r="J533" i="27" s="1"/>
  <c r="I534" i="27"/>
  <c r="J534" i="27" s="1"/>
  <c r="I535" i="27"/>
  <c r="J535" i="27"/>
  <c r="I536" i="27"/>
  <c r="J536" i="27" s="1"/>
  <c r="I537" i="27"/>
  <c r="J537" i="27" s="1"/>
  <c r="I538" i="27"/>
  <c r="J538" i="27"/>
  <c r="I539" i="27"/>
  <c r="J539" i="27" s="1"/>
  <c r="I540" i="27"/>
  <c r="J540" i="27" s="1"/>
  <c r="I541" i="27"/>
  <c r="J541" i="27"/>
  <c r="I542" i="27"/>
  <c r="J542" i="27" s="1"/>
  <c r="I543" i="27"/>
  <c r="J543" i="27" s="1"/>
  <c r="I544" i="27"/>
  <c r="J544" i="27" s="1"/>
  <c r="I545" i="27"/>
  <c r="J545" i="27" s="1"/>
  <c r="I546" i="27"/>
  <c r="J546" i="27" s="1"/>
  <c r="I547" i="27"/>
  <c r="J547" i="27" s="1"/>
  <c r="I548" i="27"/>
  <c r="J548" i="27" s="1"/>
  <c r="I549" i="27"/>
  <c r="J549" i="27" s="1"/>
  <c r="I550" i="27"/>
  <c r="J550" i="27" s="1"/>
  <c r="I551" i="27"/>
  <c r="J551" i="27" s="1"/>
  <c r="I552" i="27"/>
  <c r="J552" i="27" s="1"/>
  <c r="I553" i="27"/>
  <c r="J553" i="27" s="1"/>
  <c r="I554" i="27"/>
  <c r="J554" i="27" s="1"/>
  <c r="I555" i="27"/>
  <c r="J555" i="27" s="1"/>
  <c r="I556" i="27"/>
  <c r="J556" i="27" s="1"/>
  <c r="I557" i="27"/>
  <c r="J557" i="27" s="1"/>
  <c r="I558" i="27"/>
  <c r="J558" i="27" s="1"/>
  <c r="I559" i="27"/>
  <c r="J559" i="27" s="1"/>
  <c r="I560" i="27"/>
  <c r="J560" i="27" s="1"/>
  <c r="I561" i="27"/>
  <c r="J561" i="27" s="1"/>
  <c r="I562" i="27"/>
  <c r="J562" i="27"/>
  <c r="I563" i="27"/>
  <c r="J563" i="27" s="1"/>
  <c r="I564" i="27"/>
  <c r="J564" i="27" s="1"/>
  <c r="I565" i="27"/>
  <c r="J565" i="27" s="1"/>
  <c r="I566" i="27"/>
  <c r="J566" i="27"/>
  <c r="I567" i="27"/>
  <c r="J567" i="27" s="1"/>
  <c r="I568" i="27"/>
  <c r="J568" i="27" s="1"/>
  <c r="I569" i="27"/>
  <c r="J569" i="27" s="1"/>
  <c r="I570" i="27"/>
  <c r="J570" i="27" s="1"/>
  <c r="I571" i="27"/>
  <c r="J571" i="27" s="1"/>
  <c r="I572" i="27"/>
  <c r="J572" i="27" s="1"/>
  <c r="I573" i="27"/>
  <c r="J573" i="27" s="1"/>
  <c r="I574" i="27"/>
  <c r="J574" i="27" s="1"/>
  <c r="I575" i="27"/>
  <c r="J575" i="27" s="1"/>
  <c r="I576" i="27"/>
  <c r="J576" i="27" s="1"/>
  <c r="I577" i="27"/>
  <c r="J577" i="27" s="1"/>
  <c r="I578" i="27"/>
  <c r="J578" i="27" s="1"/>
  <c r="I579" i="27"/>
  <c r="J579" i="27" s="1"/>
  <c r="I580" i="27"/>
  <c r="J580" i="27"/>
  <c r="I581" i="27"/>
  <c r="J581" i="27" s="1"/>
  <c r="I582" i="27"/>
  <c r="J582" i="27" s="1"/>
  <c r="I583" i="27"/>
  <c r="J583" i="27" s="1"/>
  <c r="I584" i="27"/>
  <c r="J584" i="27" s="1"/>
  <c r="I585" i="27"/>
  <c r="J585" i="27" s="1"/>
  <c r="I586" i="27"/>
  <c r="J586" i="27" s="1"/>
  <c r="I587" i="27"/>
  <c r="J587" i="27" s="1"/>
  <c r="I588" i="27"/>
  <c r="J588" i="27" s="1"/>
  <c r="I589" i="27"/>
  <c r="J589" i="27" s="1"/>
  <c r="I590" i="27"/>
  <c r="J590" i="27" s="1"/>
  <c r="I591" i="27"/>
  <c r="J591" i="27" s="1"/>
  <c r="I592" i="27"/>
  <c r="J592" i="27" s="1"/>
  <c r="I593" i="27"/>
  <c r="J593" i="27" s="1"/>
  <c r="I594" i="27"/>
  <c r="J594" i="27" s="1"/>
  <c r="I595" i="27"/>
  <c r="J595" i="27" s="1"/>
  <c r="I596" i="27"/>
  <c r="J596" i="27" s="1"/>
  <c r="I597" i="27"/>
  <c r="J597" i="27" s="1"/>
  <c r="I598" i="27"/>
  <c r="J598" i="27" s="1"/>
  <c r="I599" i="27"/>
  <c r="J599" i="27" s="1"/>
  <c r="I600" i="27"/>
  <c r="J600" i="27" s="1"/>
  <c r="I601" i="27"/>
  <c r="J601" i="27" s="1"/>
  <c r="I602" i="27"/>
  <c r="J602" i="27"/>
  <c r="I603" i="27"/>
  <c r="J603" i="27" s="1"/>
  <c r="I604" i="27"/>
  <c r="J604" i="27" s="1"/>
  <c r="I605" i="27"/>
  <c r="J605" i="27" s="1"/>
  <c r="I606" i="27"/>
  <c r="J606" i="27" s="1"/>
  <c r="I607" i="27"/>
  <c r="J607" i="27" s="1"/>
  <c r="I608" i="27"/>
  <c r="J608" i="27" s="1"/>
  <c r="I609" i="27"/>
  <c r="J609" i="27" s="1"/>
  <c r="I610" i="27"/>
  <c r="J610" i="27" s="1"/>
  <c r="I611" i="27"/>
  <c r="J611" i="27" s="1"/>
  <c r="I612" i="27"/>
  <c r="J612" i="27" s="1"/>
  <c r="I613" i="27"/>
  <c r="J613" i="27" s="1"/>
  <c r="I614" i="27"/>
  <c r="J614" i="27"/>
  <c r="I615" i="27"/>
  <c r="J615" i="27" s="1"/>
  <c r="I616" i="27"/>
  <c r="J616" i="27" s="1"/>
  <c r="I617" i="27"/>
  <c r="J617" i="27" s="1"/>
  <c r="I618" i="27"/>
  <c r="J618" i="27" s="1"/>
  <c r="I619" i="27"/>
  <c r="J619" i="27" s="1"/>
  <c r="I620" i="27"/>
  <c r="J620" i="27" s="1"/>
  <c r="I621" i="27"/>
  <c r="J621" i="27" s="1"/>
  <c r="I622" i="27"/>
  <c r="J622" i="27" s="1"/>
  <c r="I623" i="27"/>
  <c r="J623" i="27" s="1"/>
  <c r="I624" i="27"/>
  <c r="J624" i="27" s="1"/>
  <c r="I625" i="27"/>
  <c r="J625" i="27" s="1"/>
  <c r="I626" i="27"/>
  <c r="J626" i="27" s="1"/>
  <c r="I627" i="27"/>
  <c r="J627" i="27" s="1"/>
  <c r="I628" i="27"/>
  <c r="J628" i="27"/>
  <c r="I629" i="27"/>
  <c r="J629" i="27" s="1"/>
  <c r="I630" i="27"/>
  <c r="J630" i="27" s="1"/>
  <c r="I631" i="27"/>
  <c r="J631" i="27" s="1"/>
  <c r="I632" i="27"/>
  <c r="J632" i="27" s="1"/>
  <c r="I633" i="27"/>
  <c r="J633" i="27" s="1"/>
  <c r="I634" i="27"/>
  <c r="J634" i="27" s="1"/>
  <c r="I635" i="27"/>
  <c r="J635" i="27" s="1"/>
  <c r="I636" i="27"/>
  <c r="J636" i="27" s="1"/>
  <c r="I637" i="27"/>
  <c r="J637" i="27" s="1"/>
  <c r="I638" i="27"/>
  <c r="J638" i="27" s="1"/>
  <c r="I639" i="27"/>
  <c r="J639" i="27" s="1"/>
  <c r="I640" i="27"/>
  <c r="J640" i="27" s="1"/>
  <c r="I641" i="27"/>
  <c r="J641" i="27" s="1"/>
  <c r="I642" i="27"/>
  <c r="J642" i="27" s="1"/>
  <c r="I643" i="27"/>
  <c r="J643" i="27" s="1"/>
  <c r="I644" i="27"/>
  <c r="J644" i="27" s="1"/>
  <c r="I645" i="27"/>
  <c r="J645" i="27" s="1"/>
  <c r="I646" i="27"/>
  <c r="J646" i="27" s="1"/>
  <c r="I647" i="27"/>
  <c r="J647" i="27" s="1"/>
  <c r="I648" i="27"/>
  <c r="J648" i="27" s="1"/>
  <c r="I649" i="27"/>
  <c r="J649" i="27" s="1"/>
  <c r="I650" i="27"/>
  <c r="J650" i="27" s="1"/>
  <c r="I651" i="27"/>
  <c r="J651" i="27" s="1"/>
  <c r="I652" i="27"/>
  <c r="J652" i="27"/>
  <c r="I653" i="27"/>
  <c r="J653" i="27" s="1"/>
  <c r="I654" i="27"/>
  <c r="J654" i="27" s="1"/>
  <c r="I655" i="27"/>
  <c r="J655" i="27" s="1"/>
  <c r="I656" i="27"/>
  <c r="J656" i="27" s="1"/>
  <c r="I657" i="27"/>
  <c r="J657" i="27" s="1"/>
  <c r="I658" i="27"/>
  <c r="J658" i="27"/>
  <c r="I659" i="27"/>
  <c r="J659" i="27" s="1"/>
  <c r="I660" i="27"/>
  <c r="J660" i="27" s="1"/>
  <c r="I661" i="27"/>
  <c r="J661" i="27" s="1"/>
  <c r="I662" i="27"/>
  <c r="J662" i="27" s="1"/>
  <c r="I663" i="27"/>
  <c r="J663" i="27" s="1"/>
  <c r="I664" i="27"/>
  <c r="J664" i="27"/>
  <c r="I665" i="27"/>
  <c r="J665" i="27" s="1"/>
  <c r="I666" i="27"/>
  <c r="J666" i="27" s="1"/>
  <c r="I667" i="27"/>
  <c r="J667" i="27" s="1"/>
  <c r="I668" i="27"/>
  <c r="J668" i="27" s="1"/>
  <c r="I669" i="27"/>
  <c r="J669" i="27" s="1"/>
  <c r="I670" i="27"/>
  <c r="J670" i="27" s="1"/>
  <c r="I671" i="27"/>
  <c r="J671" i="27"/>
  <c r="I672" i="27"/>
  <c r="J672" i="27" s="1"/>
  <c r="I673" i="27"/>
  <c r="J673" i="27" s="1"/>
  <c r="I674" i="27"/>
  <c r="J674" i="27" s="1"/>
  <c r="I675" i="27"/>
  <c r="J675" i="27"/>
  <c r="I676" i="27"/>
  <c r="J676" i="27" s="1"/>
  <c r="I677" i="27"/>
  <c r="J677" i="27" s="1"/>
  <c r="I678" i="27"/>
  <c r="J678" i="27" s="1"/>
  <c r="I679" i="27"/>
  <c r="J679" i="27" s="1"/>
  <c r="I680" i="27"/>
  <c r="J680" i="27"/>
  <c r="I681" i="27"/>
  <c r="J681" i="27" s="1"/>
  <c r="I682" i="27"/>
  <c r="J682" i="27" s="1"/>
  <c r="I683" i="27"/>
  <c r="J683" i="27" s="1"/>
  <c r="I684" i="27"/>
  <c r="J684" i="27" s="1"/>
  <c r="I685" i="27"/>
  <c r="J685" i="27" s="1"/>
  <c r="I686" i="27"/>
  <c r="J686" i="27" s="1"/>
  <c r="I687" i="27"/>
  <c r="J687" i="27" s="1"/>
  <c r="I688" i="27"/>
  <c r="J688" i="27" s="1"/>
  <c r="I689" i="27"/>
  <c r="J689" i="27" s="1"/>
  <c r="I690" i="27"/>
  <c r="J690" i="27" s="1"/>
  <c r="I691" i="27"/>
  <c r="J691" i="27" s="1"/>
  <c r="I692" i="27"/>
  <c r="J692" i="27" s="1"/>
  <c r="I693" i="27"/>
  <c r="J693" i="27" s="1"/>
  <c r="I694" i="27"/>
  <c r="J694" i="27" s="1"/>
  <c r="I695" i="27"/>
  <c r="J695" i="27" s="1"/>
  <c r="I696" i="27"/>
  <c r="J696" i="27" s="1"/>
  <c r="I697" i="27"/>
  <c r="J697" i="27" s="1"/>
  <c r="I698" i="27"/>
  <c r="J698" i="27" s="1"/>
  <c r="I699" i="27"/>
  <c r="J699" i="27" s="1"/>
  <c r="I700" i="27"/>
  <c r="J700" i="27" s="1"/>
  <c r="I701" i="27"/>
  <c r="J701" i="27" s="1"/>
  <c r="I702" i="27"/>
  <c r="J702" i="27" s="1"/>
  <c r="I703" i="27"/>
  <c r="J703" i="27" s="1"/>
  <c r="I704" i="27"/>
  <c r="J704" i="27"/>
  <c r="I705" i="27"/>
  <c r="J705" i="27" s="1"/>
  <c r="I706" i="27"/>
  <c r="J706" i="27" s="1"/>
  <c r="I707" i="27"/>
  <c r="J707" i="27"/>
  <c r="I708" i="27"/>
  <c r="J708" i="27" s="1"/>
  <c r="I709" i="27"/>
  <c r="J709" i="27" s="1"/>
  <c r="I710" i="27"/>
  <c r="J710" i="27" s="1"/>
  <c r="I711" i="27"/>
  <c r="J711" i="27" s="1"/>
  <c r="I712" i="27"/>
  <c r="J712" i="27" s="1"/>
  <c r="I713" i="27"/>
  <c r="J713" i="27" s="1"/>
  <c r="I714" i="27"/>
  <c r="J714" i="27" s="1"/>
  <c r="I715" i="27"/>
  <c r="J715" i="27" s="1"/>
  <c r="I716" i="27"/>
  <c r="J716" i="27" s="1"/>
  <c r="I717" i="27"/>
  <c r="J717" i="27" s="1"/>
  <c r="I718" i="27"/>
  <c r="J718" i="27" s="1"/>
  <c r="I719" i="27"/>
  <c r="J719" i="27"/>
  <c r="I720" i="27"/>
  <c r="J720" i="27" s="1"/>
  <c r="I721" i="27"/>
  <c r="J721" i="27" s="1"/>
  <c r="I722" i="27"/>
  <c r="J722" i="27" s="1"/>
  <c r="I723" i="27"/>
  <c r="J723" i="27" s="1"/>
  <c r="I724" i="27"/>
  <c r="J724" i="27" s="1"/>
  <c r="I725" i="27"/>
  <c r="J725" i="27" s="1"/>
  <c r="I726" i="27"/>
  <c r="J726" i="27" s="1"/>
  <c r="I727" i="27"/>
  <c r="J727" i="27" s="1"/>
  <c r="I728" i="27"/>
  <c r="J728" i="27" s="1"/>
  <c r="I729" i="27"/>
  <c r="J729" i="27" s="1"/>
  <c r="I730" i="27"/>
  <c r="J730" i="27"/>
  <c r="I731" i="27"/>
  <c r="J731" i="27" s="1"/>
  <c r="I732" i="27"/>
  <c r="J732" i="27" s="1"/>
  <c r="I733" i="27"/>
  <c r="J733" i="27" s="1"/>
  <c r="I734" i="27"/>
  <c r="J734" i="27" s="1"/>
  <c r="I735" i="27"/>
  <c r="J735" i="27" s="1"/>
  <c r="I736" i="27"/>
  <c r="J736" i="27" s="1"/>
  <c r="I737" i="27"/>
  <c r="J737" i="27" s="1"/>
  <c r="I738" i="27"/>
  <c r="J738" i="27" s="1"/>
  <c r="I739" i="27"/>
  <c r="J739" i="27" s="1"/>
  <c r="I740" i="27"/>
  <c r="J740" i="27" s="1"/>
  <c r="I741" i="27"/>
  <c r="J741" i="27" s="1"/>
  <c r="I742" i="27"/>
  <c r="J742" i="27" s="1"/>
  <c r="I743" i="27"/>
  <c r="J743" i="27" s="1"/>
  <c r="I744" i="27"/>
  <c r="J744" i="27" s="1"/>
  <c r="I745" i="27"/>
  <c r="J745" i="27" s="1"/>
  <c r="I746" i="27"/>
  <c r="J746" i="27" s="1"/>
  <c r="I747" i="27"/>
  <c r="J747" i="27" s="1"/>
  <c r="I748" i="27"/>
  <c r="J748" i="27"/>
  <c r="I749" i="27"/>
  <c r="J749" i="27" s="1"/>
  <c r="I750" i="27"/>
  <c r="J750" i="27" s="1"/>
  <c r="I751" i="27"/>
  <c r="J751" i="27"/>
  <c r="I752" i="27"/>
  <c r="J752" i="27" s="1"/>
  <c r="I753" i="27"/>
  <c r="J753" i="27" s="1"/>
  <c r="I754" i="27"/>
  <c r="J754" i="27"/>
  <c r="I755" i="27"/>
  <c r="J755" i="27" s="1"/>
  <c r="I756" i="27"/>
  <c r="J756" i="27" s="1"/>
  <c r="I757" i="27"/>
  <c r="J757" i="27" s="1"/>
  <c r="I758" i="27"/>
  <c r="J758" i="27" s="1"/>
  <c r="I759" i="27"/>
  <c r="J759" i="27" s="1"/>
  <c r="I760" i="27"/>
  <c r="J760" i="27"/>
  <c r="I761" i="27"/>
  <c r="J761" i="27" s="1"/>
  <c r="I762" i="27"/>
  <c r="J762" i="27" s="1"/>
  <c r="I763" i="27"/>
  <c r="J763" i="27" s="1"/>
  <c r="I764" i="27"/>
  <c r="J764" i="27" s="1"/>
  <c r="I765" i="27"/>
  <c r="J765" i="27" s="1"/>
  <c r="I766" i="27"/>
  <c r="J766" i="27" s="1"/>
  <c r="I767" i="27"/>
  <c r="J767" i="27" s="1"/>
  <c r="I768" i="27"/>
  <c r="J768" i="27" s="1"/>
  <c r="I769" i="27"/>
  <c r="J769" i="27" s="1"/>
  <c r="I770" i="27"/>
  <c r="J770" i="27" s="1"/>
  <c r="I771" i="27"/>
  <c r="J771" i="27" s="1"/>
  <c r="I772" i="27"/>
  <c r="J772" i="27" s="1"/>
  <c r="I773" i="27"/>
  <c r="J773" i="27" s="1"/>
  <c r="I774" i="27"/>
  <c r="J774" i="27" s="1"/>
  <c r="I775" i="27"/>
  <c r="J775" i="27" s="1"/>
  <c r="I776" i="27"/>
  <c r="J776" i="27" s="1"/>
  <c r="I777" i="27"/>
  <c r="J777" i="27" s="1"/>
  <c r="I778" i="27"/>
  <c r="J778" i="27" s="1"/>
  <c r="I779" i="27"/>
  <c r="J779" i="27" s="1"/>
  <c r="I780" i="27"/>
  <c r="J780" i="27"/>
  <c r="I781" i="27"/>
  <c r="J781" i="27" s="1"/>
  <c r="I782" i="27"/>
  <c r="J782" i="27" s="1"/>
  <c r="I783" i="27"/>
  <c r="J783" i="27" s="1"/>
  <c r="I784" i="27"/>
  <c r="J784" i="27" s="1"/>
  <c r="I785" i="27"/>
  <c r="J785" i="27" s="1"/>
  <c r="I786" i="27"/>
  <c r="J786" i="27" s="1"/>
  <c r="I787" i="27"/>
  <c r="J787" i="27" s="1"/>
  <c r="I788" i="27"/>
  <c r="J788" i="27" s="1"/>
  <c r="I789" i="27"/>
  <c r="J789" i="27" s="1"/>
  <c r="I790" i="27"/>
  <c r="J790" i="27" s="1"/>
  <c r="I791" i="27"/>
  <c r="J791" i="27" s="1"/>
  <c r="I792" i="27"/>
  <c r="J792" i="27"/>
  <c r="I793" i="27"/>
  <c r="J793" i="27" s="1"/>
  <c r="I794" i="27"/>
  <c r="J794" i="27" s="1"/>
  <c r="I795" i="27"/>
  <c r="J795" i="27" s="1"/>
  <c r="I796" i="27"/>
  <c r="J796" i="27" s="1"/>
  <c r="I797" i="27"/>
  <c r="J797" i="27" s="1"/>
  <c r="I798" i="27"/>
  <c r="J798" i="27" s="1"/>
  <c r="I799" i="27"/>
  <c r="J799" i="27" s="1"/>
  <c r="I800" i="27"/>
  <c r="J800" i="27" s="1"/>
  <c r="I801" i="27"/>
  <c r="J801" i="27" s="1"/>
  <c r="I802" i="27"/>
  <c r="J802" i="27" s="1"/>
  <c r="I803" i="27"/>
  <c r="J803" i="27" s="1"/>
  <c r="I804" i="27"/>
  <c r="J804" i="27"/>
  <c r="I805" i="27"/>
  <c r="J805" i="27" s="1"/>
  <c r="I806" i="27"/>
  <c r="J806" i="27" s="1"/>
  <c r="I807" i="27"/>
  <c r="J807" i="27" s="1"/>
  <c r="I808" i="27"/>
  <c r="J808" i="27" s="1"/>
  <c r="I809" i="27"/>
  <c r="J809" i="27" s="1"/>
  <c r="I810" i="27"/>
  <c r="J810" i="27" s="1"/>
  <c r="I811" i="27"/>
  <c r="J811" i="27" s="1"/>
  <c r="I812" i="27"/>
  <c r="J812" i="27"/>
  <c r="I813" i="27"/>
  <c r="J813" i="27" s="1"/>
  <c r="I814" i="27"/>
  <c r="J814" i="27" s="1"/>
  <c r="I815" i="27"/>
  <c r="J815" i="27" s="1"/>
  <c r="I816" i="27"/>
  <c r="J816" i="27" s="1"/>
  <c r="I817" i="27"/>
  <c r="J817" i="27" s="1"/>
  <c r="I818" i="27"/>
  <c r="J818" i="27"/>
  <c r="I819" i="27"/>
  <c r="J819" i="27" s="1"/>
  <c r="I820" i="27"/>
  <c r="J820" i="27" s="1"/>
  <c r="I821" i="27"/>
  <c r="J821" i="27" s="1"/>
  <c r="I822" i="27"/>
  <c r="J822" i="27" s="1"/>
  <c r="I823" i="27"/>
  <c r="J823" i="27"/>
  <c r="I824" i="27"/>
  <c r="J824" i="27"/>
  <c r="I825" i="27"/>
  <c r="J825" i="27" s="1"/>
  <c r="I826" i="27"/>
  <c r="J826" i="27"/>
  <c r="I827" i="27"/>
  <c r="J827" i="27" s="1"/>
  <c r="I828" i="27"/>
  <c r="J828" i="27" s="1"/>
  <c r="I829" i="27"/>
  <c r="J829" i="27" s="1"/>
  <c r="I830" i="27"/>
  <c r="J830" i="27" s="1"/>
  <c r="I831" i="27"/>
  <c r="J831" i="27" s="1"/>
  <c r="I832" i="27"/>
  <c r="J832" i="27" s="1"/>
  <c r="I833" i="27"/>
  <c r="J833" i="27" s="1"/>
  <c r="I834" i="27"/>
  <c r="J834" i="27" s="1"/>
  <c r="I835" i="27"/>
  <c r="J835" i="27" s="1"/>
  <c r="I836" i="27"/>
  <c r="J836" i="27" s="1"/>
  <c r="I837" i="27"/>
  <c r="J837" i="27" s="1"/>
  <c r="I838" i="27"/>
  <c r="J838" i="27" s="1"/>
  <c r="I839" i="27"/>
  <c r="J839" i="27" s="1"/>
  <c r="I840" i="27"/>
  <c r="J840" i="27" s="1"/>
  <c r="I841" i="27"/>
  <c r="J841" i="27" s="1"/>
  <c r="I842" i="27"/>
  <c r="J842" i="27" s="1"/>
  <c r="I843" i="27"/>
  <c r="J843" i="27" s="1"/>
  <c r="I844" i="27"/>
  <c r="J844" i="27" s="1"/>
  <c r="I845" i="27"/>
  <c r="J845" i="27" s="1"/>
  <c r="I846" i="27"/>
  <c r="J846" i="27" s="1"/>
  <c r="I847" i="27"/>
  <c r="J847" i="27" s="1"/>
  <c r="I848" i="27"/>
  <c r="J848" i="27" s="1"/>
  <c r="I849" i="27"/>
  <c r="J849" i="27" s="1"/>
  <c r="I850" i="27"/>
  <c r="J850" i="27" s="1"/>
  <c r="I851" i="27"/>
  <c r="J851" i="27" s="1"/>
  <c r="I852" i="27"/>
  <c r="J852" i="27" s="1"/>
  <c r="I853" i="27"/>
  <c r="J853" i="27" s="1"/>
  <c r="I854" i="27"/>
  <c r="J854" i="27" s="1"/>
  <c r="I855" i="27"/>
  <c r="J855" i="27" s="1"/>
  <c r="I856" i="27"/>
  <c r="J856" i="27" s="1"/>
  <c r="I857" i="27"/>
  <c r="J857" i="27" s="1"/>
  <c r="I858" i="27"/>
  <c r="J858" i="27"/>
  <c r="I859" i="27"/>
  <c r="J859" i="27" s="1"/>
  <c r="I860" i="27"/>
  <c r="J860" i="27" s="1"/>
  <c r="I861" i="27"/>
  <c r="J861" i="27" s="1"/>
  <c r="I862" i="27"/>
  <c r="J862" i="27" s="1"/>
  <c r="I863" i="27"/>
  <c r="J863" i="27" s="1"/>
  <c r="I864" i="27"/>
  <c r="J864" i="27" s="1"/>
  <c r="I865" i="27"/>
  <c r="J865" i="27" s="1"/>
  <c r="I866" i="27"/>
  <c r="J866" i="27" s="1"/>
  <c r="I867" i="27"/>
  <c r="J867" i="27" s="1"/>
  <c r="I868" i="27"/>
  <c r="J868" i="27" s="1"/>
  <c r="I869" i="27"/>
  <c r="J869" i="27" s="1"/>
  <c r="I870" i="27"/>
  <c r="J870" i="27"/>
  <c r="I871" i="27"/>
  <c r="J871" i="27" s="1"/>
  <c r="I872" i="27"/>
  <c r="J872" i="27" s="1"/>
  <c r="I873" i="27"/>
  <c r="J873" i="27" s="1"/>
  <c r="I874" i="27"/>
  <c r="J874" i="27" s="1"/>
  <c r="I875" i="27"/>
  <c r="J875" i="27" s="1"/>
  <c r="I876" i="27"/>
  <c r="J876" i="27" s="1"/>
  <c r="I877" i="27"/>
  <c r="J877" i="27" s="1"/>
  <c r="I878" i="27"/>
  <c r="J878" i="27" s="1"/>
  <c r="I879" i="27"/>
  <c r="J879" i="27"/>
  <c r="I880" i="27"/>
  <c r="J880" i="27" s="1"/>
  <c r="I881" i="27"/>
  <c r="J881" i="27" s="1"/>
  <c r="I882" i="27"/>
  <c r="J882" i="27" s="1"/>
  <c r="I883" i="27"/>
  <c r="J883" i="27" s="1"/>
  <c r="I884" i="27"/>
  <c r="J884" i="27" s="1"/>
  <c r="I885" i="27"/>
  <c r="J885" i="27" s="1"/>
  <c r="I886" i="27"/>
  <c r="J886" i="27" s="1"/>
  <c r="I887" i="27"/>
  <c r="J887" i="27" s="1"/>
  <c r="I888" i="27"/>
  <c r="J888" i="27" s="1"/>
  <c r="I889" i="27"/>
  <c r="J889" i="27" s="1"/>
  <c r="I890" i="27"/>
  <c r="J890" i="27" s="1"/>
  <c r="I891" i="27"/>
  <c r="J891" i="27" s="1"/>
  <c r="I892" i="27"/>
  <c r="J892" i="27" s="1"/>
  <c r="I893" i="27"/>
  <c r="J893" i="27" s="1"/>
  <c r="I894" i="27"/>
  <c r="J894" i="27" s="1"/>
  <c r="I895" i="27"/>
  <c r="J895" i="27" s="1"/>
  <c r="I896" i="27"/>
  <c r="J896" i="27" s="1"/>
  <c r="I897" i="27"/>
  <c r="J897" i="27" s="1"/>
  <c r="I898" i="27"/>
  <c r="J898" i="27" s="1"/>
  <c r="I899" i="27"/>
  <c r="J899" i="27" s="1"/>
  <c r="I900" i="27"/>
  <c r="J900" i="27" s="1"/>
  <c r="I901" i="27"/>
  <c r="J901" i="27" s="1"/>
  <c r="I902" i="27"/>
  <c r="J902" i="27" s="1"/>
  <c r="I903" i="27"/>
  <c r="J903" i="27" s="1"/>
  <c r="I904" i="27"/>
  <c r="J904" i="27" s="1"/>
  <c r="I905" i="27"/>
  <c r="J905" i="27" s="1"/>
  <c r="I906" i="27"/>
  <c r="J906" i="27" s="1"/>
  <c r="I907" i="27"/>
  <c r="J907" i="27" s="1"/>
  <c r="I908" i="27"/>
  <c r="J908" i="27" s="1"/>
  <c r="I909" i="27"/>
  <c r="J909" i="27" s="1"/>
  <c r="I910" i="27"/>
  <c r="J910" i="27" s="1"/>
  <c r="I911" i="27"/>
  <c r="J911" i="27" s="1"/>
  <c r="I912" i="27"/>
  <c r="J912" i="27" s="1"/>
  <c r="I913" i="27"/>
  <c r="J913" i="27" s="1"/>
  <c r="I914" i="27"/>
  <c r="J914" i="27" s="1"/>
  <c r="I915" i="27"/>
  <c r="J915" i="27" s="1"/>
  <c r="I916" i="27"/>
  <c r="J916" i="27" s="1"/>
  <c r="I917" i="27"/>
  <c r="J917" i="27" s="1"/>
  <c r="I918" i="27"/>
  <c r="J918" i="27" s="1"/>
  <c r="I919" i="27"/>
  <c r="J919" i="27" s="1"/>
  <c r="I920" i="27"/>
  <c r="J920" i="27" s="1"/>
  <c r="I921" i="27"/>
  <c r="J921" i="27" s="1"/>
  <c r="I922" i="27"/>
  <c r="J922" i="27" s="1"/>
  <c r="I923" i="27"/>
  <c r="J923" i="27" s="1"/>
  <c r="I924" i="27"/>
  <c r="J924" i="27" s="1"/>
  <c r="I925" i="27"/>
  <c r="J925" i="27" s="1"/>
  <c r="I926" i="27"/>
  <c r="J926" i="27" s="1"/>
  <c r="I927" i="27"/>
  <c r="J927" i="27" s="1"/>
  <c r="I928" i="27"/>
  <c r="J928" i="27" s="1"/>
  <c r="I929" i="27"/>
  <c r="J929" i="27" s="1"/>
  <c r="I930" i="27"/>
  <c r="J930" i="27" s="1"/>
  <c r="I931" i="27"/>
  <c r="J931" i="27"/>
  <c r="I932" i="27"/>
  <c r="J932" i="27" s="1"/>
  <c r="I933" i="27"/>
  <c r="J933" i="27" s="1"/>
  <c r="I934" i="27"/>
  <c r="J934" i="27" s="1"/>
  <c r="I935" i="27"/>
  <c r="J935" i="27" s="1"/>
  <c r="I936" i="27"/>
  <c r="J936" i="27" s="1"/>
  <c r="I937" i="27"/>
  <c r="J937" i="27" s="1"/>
  <c r="I938" i="27"/>
  <c r="J938" i="27" s="1"/>
  <c r="I939" i="27"/>
  <c r="J939" i="27" s="1"/>
  <c r="I940" i="27"/>
  <c r="J940" i="27"/>
  <c r="I941" i="27"/>
  <c r="J941" i="27" s="1"/>
  <c r="I942" i="27"/>
  <c r="J942" i="27" s="1"/>
  <c r="I943" i="27"/>
  <c r="J943" i="27" s="1"/>
  <c r="I944" i="27"/>
  <c r="J944" i="27" s="1"/>
  <c r="I945" i="27"/>
  <c r="J945" i="27" s="1"/>
  <c r="I946" i="27"/>
  <c r="J946" i="27"/>
  <c r="I947" i="27"/>
  <c r="J947" i="27" s="1"/>
  <c r="I948" i="27"/>
  <c r="J948" i="27" s="1"/>
  <c r="I949" i="27"/>
  <c r="J949" i="27" s="1"/>
  <c r="I950" i="27"/>
  <c r="J950" i="27" s="1"/>
  <c r="I951" i="27"/>
  <c r="J951" i="27" s="1"/>
  <c r="I952" i="27"/>
  <c r="J952" i="27" s="1"/>
  <c r="I953" i="27"/>
  <c r="J953" i="27" s="1"/>
  <c r="I954" i="27"/>
  <c r="J954" i="27" s="1"/>
  <c r="I955" i="27"/>
  <c r="J955" i="27" s="1"/>
  <c r="I956" i="27"/>
  <c r="J956" i="27" s="1"/>
  <c r="I957" i="27"/>
  <c r="J957" i="27" s="1"/>
  <c r="I958" i="27"/>
  <c r="J958" i="27" s="1"/>
  <c r="I959" i="27"/>
  <c r="J959" i="27" s="1"/>
  <c r="I960" i="27"/>
  <c r="J960" i="27" s="1"/>
  <c r="I961" i="27"/>
  <c r="J961" i="27" s="1"/>
  <c r="I962" i="27"/>
  <c r="J962" i="27" s="1"/>
  <c r="I963" i="27"/>
  <c r="J963" i="27" s="1"/>
  <c r="I964" i="27"/>
  <c r="J964" i="27" s="1"/>
  <c r="I965" i="27"/>
  <c r="J965" i="27" s="1"/>
  <c r="I966" i="27"/>
  <c r="J966" i="27" s="1"/>
  <c r="I967" i="27"/>
  <c r="J967" i="27" s="1"/>
  <c r="I968" i="27"/>
  <c r="J968" i="27" s="1"/>
  <c r="I969" i="27"/>
  <c r="J969" i="27" s="1"/>
  <c r="I970" i="27"/>
  <c r="J970" i="27" s="1"/>
  <c r="I971" i="27"/>
  <c r="J971" i="27" s="1"/>
  <c r="I972" i="27"/>
  <c r="J972" i="27" s="1"/>
  <c r="I973" i="27"/>
  <c r="J973" i="27" s="1"/>
  <c r="I974" i="27"/>
  <c r="J974" i="27" s="1"/>
  <c r="I975" i="27"/>
  <c r="J975" i="27" s="1"/>
  <c r="I976" i="27"/>
  <c r="J976" i="27" s="1"/>
  <c r="I977" i="27"/>
  <c r="J977" i="27" s="1"/>
  <c r="I978" i="27"/>
  <c r="J978" i="27" s="1"/>
  <c r="I979" i="27"/>
  <c r="J979" i="27" s="1"/>
  <c r="I980" i="27"/>
  <c r="J980" i="27" s="1"/>
  <c r="I981" i="27"/>
  <c r="J981" i="27" s="1"/>
  <c r="I982" i="27"/>
  <c r="J982" i="27" s="1"/>
  <c r="I983" i="27"/>
  <c r="J983" i="27" s="1"/>
  <c r="I984" i="27"/>
  <c r="J984" i="27" s="1"/>
  <c r="I985" i="27"/>
  <c r="J985" i="27" s="1"/>
  <c r="I986" i="27"/>
  <c r="J986" i="27" s="1"/>
  <c r="I987" i="27"/>
  <c r="J987" i="27" s="1"/>
  <c r="I988" i="27"/>
  <c r="J988" i="27" s="1"/>
  <c r="I989" i="27"/>
  <c r="J989" i="27" s="1"/>
  <c r="I990" i="27"/>
  <c r="J990" i="27" s="1"/>
  <c r="I991" i="27"/>
  <c r="J991" i="27" s="1"/>
  <c r="I992" i="27"/>
  <c r="J992" i="27" s="1"/>
  <c r="I993" i="27"/>
  <c r="J993" i="27" s="1"/>
  <c r="I994" i="27"/>
  <c r="J994" i="27" s="1"/>
  <c r="I995" i="27"/>
  <c r="J995" i="27" s="1"/>
  <c r="I996" i="27"/>
  <c r="J996" i="27" s="1"/>
  <c r="I997" i="27"/>
  <c r="J997" i="27" s="1"/>
  <c r="I998" i="27"/>
  <c r="J998" i="27" s="1"/>
  <c r="I999" i="27"/>
  <c r="J999" i="27" s="1"/>
  <c r="I1000" i="27"/>
  <c r="J1000" i="27"/>
  <c r="I1001" i="27"/>
  <c r="J1001" i="27" s="1"/>
  <c r="I1002" i="27"/>
  <c r="J1002" i="27" s="1"/>
  <c r="I1003" i="27"/>
  <c r="J1003" i="27" s="1"/>
  <c r="I1004" i="27"/>
  <c r="J1004" i="27" s="1"/>
  <c r="I1005" i="27"/>
  <c r="J1005" i="27" s="1"/>
  <c r="I1006" i="27"/>
  <c r="J1006" i="27" s="1"/>
  <c r="I1007" i="27"/>
  <c r="J1007" i="27" s="1"/>
  <c r="I1008" i="27"/>
  <c r="J1008" i="27" s="1"/>
  <c r="I1009" i="27"/>
  <c r="J1009" i="27" s="1"/>
  <c r="I1010" i="27"/>
  <c r="J1010" i="27" s="1"/>
  <c r="I1011" i="27"/>
  <c r="J1011" i="27" s="1"/>
  <c r="I1012" i="27"/>
  <c r="J1012" i="27" s="1"/>
  <c r="I1013" i="27"/>
  <c r="J1013" i="27" s="1"/>
  <c r="I1014" i="27"/>
  <c r="J1014" i="27" s="1"/>
  <c r="I1015" i="27"/>
  <c r="J1015" i="27" s="1"/>
  <c r="I1016" i="27"/>
  <c r="J1016" i="27"/>
  <c r="I1017" i="27"/>
  <c r="J1017" i="27" s="1"/>
  <c r="I1018" i="27"/>
  <c r="J1018" i="27" s="1"/>
  <c r="I1019" i="27"/>
  <c r="J1019" i="27" s="1"/>
  <c r="I1020" i="27"/>
  <c r="J1020" i="27" s="1"/>
  <c r="I1021" i="27"/>
  <c r="J1021" i="27" s="1"/>
  <c r="I1022" i="27"/>
  <c r="J1022" i="27" s="1"/>
  <c r="I1023" i="27"/>
  <c r="J1023" i="27" s="1"/>
  <c r="I1024" i="27"/>
  <c r="J1024" i="27" s="1"/>
  <c r="I1025" i="27"/>
  <c r="J1025" i="27" s="1"/>
  <c r="I1026" i="27"/>
  <c r="J1026" i="27" s="1"/>
  <c r="I1027" i="27"/>
  <c r="J1027" i="27"/>
  <c r="I1028" i="27"/>
  <c r="J1028" i="27" s="1"/>
  <c r="I1029" i="27"/>
  <c r="J1029" i="27" s="1"/>
  <c r="I1030" i="27"/>
  <c r="J1030" i="27" s="1"/>
  <c r="I1031" i="27"/>
  <c r="J1031" i="27" s="1"/>
  <c r="I1032" i="27"/>
  <c r="J1032" i="27" s="1"/>
  <c r="I1033" i="27"/>
  <c r="J1033" i="27" s="1"/>
  <c r="I1034" i="27"/>
  <c r="J1034" i="27" s="1"/>
  <c r="I1035" i="27"/>
  <c r="J1035" i="27" s="1"/>
  <c r="I1036" i="27"/>
  <c r="J1036" i="27" s="1"/>
  <c r="I1037" i="27"/>
  <c r="J1037" i="27" s="1"/>
  <c r="I1038" i="27"/>
  <c r="J1038" i="27" s="1"/>
  <c r="I1039" i="27"/>
  <c r="J1039" i="27" s="1"/>
  <c r="I1040" i="27"/>
  <c r="J1040" i="27" s="1"/>
  <c r="I1041" i="27"/>
  <c r="J1041" i="27" s="1"/>
  <c r="I1042" i="27"/>
  <c r="J1042" i="27" s="1"/>
  <c r="I1043" i="27"/>
  <c r="J1043" i="27" s="1"/>
  <c r="I1044" i="27"/>
  <c r="J1044" i="27" s="1"/>
  <c r="I1045" i="27"/>
  <c r="J1045" i="27" s="1"/>
  <c r="I1046" i="27"/>
  <c r="J1046" i="27" s="1"/>
  <c r="I1047" i="27"/>
  <c r="J1047" i="27"/>
  <c r="I1048" i="27"/>
  <c r="J1048" i="27" s="1"/>
  <c r="I1049" i="27"/>
  <c r="J1049" i="27" s="1"/>
  <c r="I1050" i="27"/>
  <c r="J1050" i="27"/>
  <c r="I1051" i="27"/>
  <c r="J1051" i="27"/>
  <c r="I1052" i="27"/>
  <c r="J1052" i="27" s="1"/>
  <c r="I1053" i="27"/>
  <c r="J1053" i="27" s="1"/>
  <c r="I1054" i="27"/>
  <c r="J1054" i="27" s="1"/>
  <c r="I1055" i="27"/>
  <c r="J1055" i="27" s="1"/>
  <c r="I1056" i="27"/>
  <c r="J1056" i="27" s="1"/>
  <c r="I1057" i="27"/>
  <c r="J1057" i="27" s="1"/>
  <c r="I1058" i="27"/>
  <c r="J1058" i="27" s="1"/>
  <c r="I1059" i="27"/>
  <c r="J1059" i="27" s="1"/>
  <c r="I1060" i="27"/>
  <c r="J1060" i="27" s="1"/>
  <c r="I1061" i="27"/>
  <c r="J1061" i="27" s="1"/>
  <c r="I1062" i="27"/>
  <c r="J1062" i="27" s="1"/>
  <c r="I1063" i="27"/>
  <c r="J1063" i="27" s="1"/>
  <c r="I1064" i="27"/>
  <c r="J1064" i="27" s="1"/>
  <c r="I1065" i="27"/>
  <c r="J1065" i="27" s="1"/>
  <c r="I1066" i="27"/>
  <c r="J1066" i="27" s="1"/>
  <c r="I1067" i="27"/>
  <c r="J1067" i="27" s="1"/>
  <c r="I1068" i="27"/>
  <c r="J1068" i="27" s="1"/>
  <c r="I1069" i="27"/>
  <c r="J1069" i="27" s="1"/>
  <c r="I1070" i="27"/>
  <c r="J1070" i="27"/>
  <c r="I1071" i="27"/>
  <c r="J1071" i="27" s="1"/>
  <c r="I1072" i="27"/>
  <c r="J1072" i="27" s="1"/>
  <c r="I1073" i="27"/>
  <c r="J1073" i="27" s="1"/>
  <c r="I1074" i="27"/>
  <c r="J1074" i="27" s="1"/>
  <c r="I1075" i="27"/>
  <c r="J1075" i="27" s="1"/>
  <c r="I1076" i="27"/>
  <c r="J1076" i="27" s="1"/>
  <c r="I1077" i="27"/>
  <c r="J1077" i="27" s="1"/>
  <c r="I1078" i="27"/>
  <c r="J1078" i="27" s="1"/>
  <c r="I1079" i="27"/>
  <c r="J1079" i="27" s="1"/>
  <c r="I1080" i="27"/>
  <c r="J1080" i="27" s="1"/>
  <c r="I1081" i="27"/>
  <c r="J1081" i="27" s="1"/>
  <c r="I1082" i="27"/>
  <c r="J1082" i="27" s="1"/>
  <c r="I1083" i="27"/>
  <c r="J1083" i="27" s="1"/>
  <c r="I1084" i="27"/>
  <c r="J1084" i="27" s="1"/>
  <c r="I1085" i="27"/>
  <c r="J1085" i="27" s="1"/>
  <c r="I1086" i="27"/>
  <c r="J1086" i="27" s="1"/>
  <c r="I1087" i="27"/>
  <c r="J1087" i="27" s="1"/>
  <c r="I1088" i="27"/>
  <c r="J1088" i="27" s="1"/>
  <c r="I1089" i="27"/>
  <c r="J1089" i="27" s="1"/>
  <c r="I1090" i="27"/>
  <c r="J1090" i="27" s="1"/>
  <c r="I1091" i="27"/>
  <c r="J1091" i="27" s="1"/>
  <c r="I1092" i="27"/>
  <c r="J1092" i="27" s="1"/>
  <c r="I1093" i="27"/>
  <c r="J1093" i="27" s="1"/>
  <c r="I1094" i="27"/>
  <c r="J1094" i="27"/>
  <c r="I1095" i="27"/>
  <c r="J1095" i="27" s="1"/>
  <c r="I1096" i="27"/>
  <c r="J1096" i="27" s="1"/>
  <c r="I1097" i="27"/>
  <c r="J1097" i="27" s="1"/>
  <c r="I1098" i="27"/>
  <c r="J1098" i="27" s="1"/>
  <c r="I1099" i="27"/>
  <c r="J1099" i="27" s="1"/>
  <c r="I1100" i="27"/>
  <c r="J1100" i="27" s="1"/>
  <c r="I1101" i="27"/>
  <c r="J1101" i="27" s="1"/>
  <c r="I1102" i="27"/>
  <c r="J1102" i="27" s="1"/>
  <c r="I1103" i="27"/>
  <c r="J1103" i="27"/>
  <c r="I1104" i="27"/>
  <c r="J1104" i="27" s="1"/>
  <c r="I1105" i="27"/>
  <c r="J1105" i="27" s="1"/>
  <c r="I1106" i="27"/>
  <c r="J1106" i="27" s="1"/>
  <c r="I1107" i="27"/>
  <c r="J1107" i="27" s="1"/>
  <c r="I1108" i="27"/>
  <c r="J1108" i="27" s="1"/>
  <c r="I1109" i="27"/>
  <c r="J1109" i="27" s="1"/>
  <c r="I1110" i="27"/>
  <c r="J1110" i="27" s="1"/>
  <c r="I1111" i="27"/>
  <c r="J1111" i="27" s="1"/>
  <c r="I1112" i="27"/>
  <c r="J1112" i="27"/>
  <c r="I1113" i="27"/>
  <c r="J1113" i="27" s="1"/>
  <c r="I1114" i="27"/>
  <c r="J1114" i="27" s="1"/>
  <c r="I1115" i="27"/>
  <c r="J1115" i="27" s="1"/>
  <c r="I1116" i="27"/>
  <c r="J1116" i="27" s="1"/>
  <c r="I1117" i="27"/>
  <c r="J1117" i="27" s="1"/>
  <c r="I1118" i="27"/>
  <c r="J1118" i="27" s="1"/>
  <c r="I1119" i="27"/>
  <c r="J1119" i="27" s="1"/>
  <c r="I1120" i="27"/>
  <c r="J1120" i="27"/>
  <c r="I1121" i="27"/>
  <c r="J1121" i="27" s="1"/>
  <c r="I1122" i="27"/>
  <c r="J1122" i="27" s="1"/>
  <c r="I1123" i="27"/>
  <c r="J1123" i="27"/>
  <c r="I1124" i="27"/>
  <c r="J1124" i="27" s="1"/>
  <c r="I1125" i="27"/>
  <c r="J1125" i="27" s="1"/>
  <c r="I1126" i="27"/>
  <c r="J1126" i="27"/>
  <c r="I1127" i="27"/>
  <c r="J1127" i="27" s="1"/>
  <c r="I1128" i="27"/>
  <c r="J1128" i="27"/>
  <c r="I1129" i="27"/>
  <c r="J1129" i="27" s="1"/>
  <c r="I1130" i="27"/>
  <c r="J1130" i="27" s="1"/>
  <c r="I1131" i="27"/>
  <c r="J1131" i="27" s="1"/>
  <c r="I1132" i="27"/>
  <c r="J1132" i="27"/>
  <c r="I1133" i="27"/>
  <c r="J1133" i="27" s="1"/>
  <c r="I1134" i="27"/>
  <c r="J1134" i="27"/>
  <c r="I1135" i="27"/>
  <c r="J1135" i="27" s="1"/>
  <c r="I1136" i="27"/>
  <c r="J1136" i="27" s="1"/>
  <c r="I1137" i="27"/>
  <c r="J1137" i="27" s="1"/>
  <c r="I1138" i="27"/>
  <c r="J1138" i="27" s="1"/>
  <c r="I1139" i="27"/>
  <c r="J1139" i="27" s="1"/>
  <c r="I1140" i="27"/>
  <c r="J1140" i="27" s="1"/>
  <c r="I1141" i="27"/>
  <c r="J1141" i="27" s="1"/>
  <c r="I1142" i="27"/>
  <c r="J1142" i="27" s="1"/>
  <c r="I1143" i="27"/>
  <c r="J1143" i="27" s="1"/>
  <c r="I1144" i="27"/>
  <c r="J1144" i="27" s="1"/>
  <c r="I1145" i="27"/>
  <c r="J1145" i="27" s="1"/>
  <c r="I1146" i="27"/>
  <c r="J1146" i="27" s="1"/>
  <c r="I1147" i="27"/>
  <c r="J1147" i="27" s="1"/>
  <c r="I1148" i="27"/>
  <c r="J1148" i="27" s="1"/>
  <c r="I1149" i="27"/>
  <c r="J1149" i="27" s="1"/>
  <c r="I1150" i="27"/>
  <c r="J1150" i="27" s="1"/>
  <c r="I1151" i="27"/>
  <c r="J1151" i="27" s="1"/>
  <c r="I1152" i="27"/>
  <c r="J1152" i="27" s="1"/>
  <c r="I1153" i="27"/>
  <c r="J1153" i="27" s="1"/>
  <c r="I1154" i="27"/>
  <c r="J1154" i="27" s="1"/>
  <c r="I1155" i="27"/>
  <c r="J1155" i="27" s="1"/>
  <c r="I1156" i="27"/>
  <c r="J1156" i="27" s="1"/>
  <c r="I1157" i="27"/>
  <c r="J1157" i="27" s="1"/>
  <c r="I1158" i="27"/>
  <c r="J1158" i="27" s="1"/>
  <c r="I1159" i="27"/>
  <c r="J1159" i="27" s="1"/>
  <c r="I1160" i="27"/>
  <c r="J1160" i="27"/>
  <c r="I1161" i="27"/>
  <c r="J1161" i="27" s="1"/>
  <c r="I1162" i="27"/>
  <c r="J1162" i="27" s="1"/>
  <c r="I1163" i="27"/>
  <c r="J1163" i="27" s="1"/>
  <c r="I1164" i="27"/>
  <c r="J1164" i="27" s="1"/>
  <c r="I1165" i="27"/>
  <c r="J1165" i="27" s="1"/>
  <c r="I1166" i="27"/>
  <c r="J1166" i="27" s="1"/>
  <c r="I1167" i="27"/>
  <c r="J1167" i="27"/>
  <c r="I1168" i="27"/>
  <c r="J1168" i="27" s="1"/>
  <c r="I1169" i="27"/>
  <c r="J1169" i="27" s="1"/>
  <c r="I1170" i="27"/>
  <c r="J1170" i="27" s="1"/>
  <c r="I1171" i="27"/>
  <c r="J1171" i="27" s="1"/>
  <c r="I1172" i="27"/>
  <c r="J1172" i="27" s="1"/>
  <c r="I1173" i="27"/>
  <c r="J1173" i="27" s="1"/>
  <c r="I1174" i="27"/>
  <c r="J1174" i="27" s="1"/>
  <c r="I1175" i="27"/>
  <c r="J1175" i="27" s="1"/>
  <c r="I1176" i="27"/>
  <c r="J1176" i="27" s="1"/>
  <c r="I1177" i="27"/>
  <c r="J1177" i="27" s="1"/>
  <c r="I1178" i="27"/>
  <c r="J1178" i="27" s="1"/>
  <c r="I1179" i="27"/>
  <c r="J1179" i="27" s="1"/>
  <c r="I1180" i="27"/>
  <c r="J1180" i="27"/>
  <c r="I1181" i="27"/>
  <c r="J1181" i="27" s="1"/>
  <c r="I1182" i="27"/>
  <c r="J1182" i="27" s="1"/>
  <c r="I1183" i="27"/>
  <c r="J1183" i="27" s="1"/>
  <c r="I1184" i="27"/>
  <c r="J1184" i="27" s="1"/>
  <c r="I1185" i="27"/>
  <c r="J1185" i="27" s="1"/>
  <c r="I1186" i="27"/>
  <c r="J1186" i="27" s="1"/>
  <c r="I1187" i="27"/>
  <c r="J1187" i="27" s="1"/>
  <c r="I1188" i="27"/>
  <c r="J1188" i="27" s="1"/>
  <c r="I1189" i="27"/>
  <c r="J1189" i="27" s="1"/>
  <c r="I1190" i="27"/>
  <c r="J1190" i="27" s="1"/>
  <c r="I1191" i="27"/>
  <c r="J1191" i="27" s="1"/>
  <c r="I1192" i="27"/>
  <c r="J1192" i="27"/>
  <c r="I1193" i="27"/>
  <c r="J1193" i="27" s="1"/>
  <c r="I1194" i="27"/>
  <c r="J1194" i="27" s="1"/>
  <c r="I1195" i="27"/>
  <c r="J1195" i="27" s="1"/>
  <c r="I1196" i="27"/>
  <c r="J1196" i="27" s="1"/>
  <c r="I1197" i="27"/>
  <c r="J1197" i="27" s="1"/>
  <c r="I1198" i="27"/>
  <c r="J1198" i="27" s="1"/>
  <c r="I1199" i="27"/>
  <c r="J1199" i="27" s="1"/>
  <c r="I1200" i="27"/>
  <c r="J1200" i="27"/>
  <c r="I1201" i="27"/>
  <c r="J1201" i="27" s="1"/>
  <c r="I1202" i="27"/>
  <c r="J1202" i="27" s="1"/>
  <c r="I1203" i="27"/>
  <c r="J1203" i="27" s="1"/>
  <c r="I1204" i="27"/>
  <c r="J1204" i="27" s="1"/>
  <c r="I1205" i="27"/>
  <c r="J1205" i="27" s="1"/>
  <c r="I1206" i="27"/>
  <c r="J1206" i="27" s="1"/>
  <c r="I1207" i="27"/>
  <c r="J1207" i="27" s="1"/>
  <c r="I1208" i="27"/>
  <c r="J1208" i="27" s="1"/>
  <c r="I1209" i="27"/>
  <c r="J1209" i="27" s="1"/>
  <c r="I1210" i="27"/>
  <c r="J1210" i="27" s="1"/>
  <c r="I1211" i="27"/>
  <c r="J1211" i="27" s="1"/>
  <c r="I1212" i="27"/>
  <c r="J1212" i="27"/>
  <c r="I1213" i="27"/>
  <c r="J1213" i="27" s="1"/>
  <c r="I1214" i="27"/>
  <c r="J1214" i="27" s="1"/>
  <c r="I1215" i="27"/>
  <c r="J1215" i="27" s="1"/>
  <c r="I1216" i="27"/>
  <c r="J1216" i="27" s="1"/>
  <c r="I1217" i="27"/>
  <c r="J1217" i="27" s="1"/>
  <c r="I1218" i="27"/>
  <c r="J1218" i="27" s="1"/>
  <c r="I1219" i="27"/>
  <c r="J1219" i="27" s="1"/>
  <c r="I1220" i="27"/>
  <c r="J1220" i="27"/>
  <c r="I1221" i="27"/>
  <c r="J1221" i="27" s="1"/>
  <c r="I1222" i="27"/>
  <c r="J1222" i="27" s="1"/>
  <c r="I1223" i="27"/>
  <c r="J1223" i="27"/>
  <c r="I1224" i="27"/>
  <c r="J1224" i="27" s="1"/>
  <c r="I1225" i="27"/>
  <c r="J1225" i="27" s="1"/>
  <c r="I1226" i="27"/>
  <c r="J1226" i="27" s="1"/>
  <c r="I1227" i="27"/>
  <c r="J1227" i="27" s="1"/>
  <c r="I1228" i="27"/>
  <c r="J1228" i="27"/>
  <c r="I1229" i="27"/>
  <c r="J1229" i="27" s="1"/>
  <c r="I1230" i="27"/>
  <c r="J1230" i="27" s="1"/>
  <c r="I1231" i="27"/>
  <c r="J1231" i="27" s="1"/>
  <c r="I1232" i="27"/>
  <c r="J1232" i="27" s="1"/>
  <c r="I1233" i="27"/>
  <c r="J1233" i="27" s="1"/>
  <c r="I1234" i="27"/>
  <c r="J1234" i="27" s="1"/>
  <c r="I1235" i="27"/>
  <c r="J1235" i="27" s="1"/>
  <c r="I1236" i="27"/>
  <c r="J1236" i="27"/>
  <c r="I1237" i="27"/>
  <c r="J1237" i="27" s="1"/>
  <c r="I1238" i="27"/>
  <c r="J1238" i="27" s="1"/>
  <c r="I1239" i="27"/>
  <c r="J1239" i="27" s="1"/>
  <c r="I1240" i="27"/>
  <c r="J1240" i="27" s="1"/>
  <c r="I1241" i="27"/>
  <c r="J1241" i="27" s="1"/>
  <c r="I1242" i="27"/>
  <c r="J1242" i="27" s="1"/>
  <c r="I1243" i="27"/>
  <c r="J1243" i="27" s="1"/>
  <c r="I1244" i="27"/>
  <c r="J1244" i="27" s="1"/>
  <c r="I1245" i="27"/>
  <c r="J1245" i="27" s="1"/>
  <c r="I1246" i="27"/>
  <c r="J1246" i="27" s="1"/>
  <c r="I1247" i="27"/>
  <c r="J1247" i="27" s="1"/>
  <c r="I1248" i="27"/>
  <c r="J1248" i="27"/>
  <c r="I1249" i="27"/>
  <c r="J1249" i="27" s="1"/>
  <c r="I1250" i="27"/>
  <c r="J1250" i="27" s="1"/>
  <c r="I1251" i="27"/>
  <c r="J1251" i="27" s="1"/>
  <c r="I1252" i="27"/>
  <c r="J1252" i="27" s="1"/>
  <c r="I1253" i="27"/>
  <c r="J1253" i="27" s="1"/>
  <c r="I1254" i="27"/>
  <c r="J1254" i="27" s="1"/>
  <c r="I1255" i="27"/>
  <c r="J1255" i="27" s="1"/>
  <c r="I1256" i="27"/>
  <c r="J1256" i="27" s="1"/>
  <c r="I1257" i="27"/>
  <c r="J1257" i="27" s="1"/>
  <c r="I1258" i="27"/>
  <c r="J1258" i="27" s="1"/>
  <c r="I1259" i="27"/>
  <c r="J1259" i="27" s="1"/>
  <c r="I1260" i="27"/>
  <c r="J1260" i="27" s="1"/>
  <c r="I1261" i="27"/>
  <c r="J1261" i="27" s="1"/>
  <c r="I1262" i="27"/>
  <c r="J1262" i="27" s="1"/>
  <c r="I1263" i="27"/>
  <c r="J1263" i="27"/>
  <c r="I1264" i="27"/>
  <c r="J1264" i="27" s="1"/>
  <c r="I1265" i="27"/>
  <c r="J1265" i="27" s="1"/>
  <c r="I1266" i="27"/>
  <c r="J1266" i="27" s="1"/>
  <c r="I1267" i="27"/>
  <c r="J1267" i="27" s="1"/>
  <c r="I1268" i="27"/>
  <c r="J1268" i="27"/>
  <c r="I1269" i="27"/>
  <c r="J1269" i="27" s="1"/>
  <c r="I1270" i="27"/>
  <c r="J1270" i="27" s="1"/>
  <c r="I1271" i="27"/>
  <c r="J1271" i="27" s="1"/>
  <c r="I1272" i="27"/>
  <c r="J1272" i="27" s="1"/>
  <c r="I1273" i="27"/>
  <c r="J1273" i="27" s="1"/>
  <c r="I1274" i="27"/>
  <c r="J1274" i="27" s="1"/>
  <c r="I1275" i="27"/>
  <c r="J1275" i="27" s="1"/>
  <c r="I1276" i="27"/>
  <c r="J1276" i="27" s="1"/>
  <c r="I1277" i="27"/>
  <c r="J1277" i="27" s="1"/>
  <c r="I1278" i="27"/>
  <c r="J1278" i="27" s="1"/>
  <c r="I1279" i="27"/>
  <c r="J1279" i="27"/>
  <c r="I1280" i="27"/>
  <c r="J1280" i="27" s="1"/>
  <c r="I1281" i="27"/>
  <c r="J1281" i="27" s="1"/>
  <c r="I1282" i="27"/>
  <c r="J1282" i="27" s="1"/>
  <c r="I1283" i="27"/>
  <c r="J1283" i="27" s="1"/>
  <c r="I1284" i="27"/>
  <c r="J1284" i="27"/>
  <c r="I1285" i="27"/>
  <c r="J1285" i="27" s="1"/>
  <c r="I1286" i="27"/>
  <c r="J1286" i="27" s="1"/>
  <c r="I1287" i="27"/>
  <c r="J1287" i="27" s="1"/>
  <c r="I1288" i="27"/>
  <c r="J1288" i="27" s="1"/>
  <c r="I1289" i="27"/>
  <c r="J1289" i="27" s="1"/>
  <c r="I1290" i="27"/>
  <c r="J1290" i="27" s="1"/>
  <c r="I1291" i="27"/>
  <c r="J1291" i="27" s="1"/>
  <c r="I1292" i="27"/>
  <c r="J1292" i="27" s="1"/>
  <c r="I1293" i="27"/>
  <c r="J1293" i="27" s="1"/>
  <c r="I1294" i="27"/>
  <c r="J1294" i="27" s="1"/>
  <c r="I1295" i="27"/>
  <c r="J1295" i="27"/>
  <c r="I1296" i="27"/>
  <c r="J1296" i="27" s="1"/>
  <c r="I1297" i="27"/>
  <c r="J1297" i="27" s="1"/>
  <c r="I1298" i="27"/>
  <c r="J1298" i="27" s="1"/>
  <c r="I1299" i="27"/>
  <c r="J1299" i="27" s="1"/>
  <c r="I1300" i="27"/>
  <c r="J1300" i="27"/>
  <c r="I1301" i="27"/>
  <c r="J1301" i="27" s="1"/>
  <c r="I1302" i="27"/>
  <c r="J1302" i="27" s="1"/>
  <c r="I1303" i="27"/>
  <c r="J1303" i="27" s="1"/>
  <c r="I1304" i="27"/>
  <c r="J1304" i="27" s="1"/>
  <c r="I1305" i="27"/>
  <c r="J1305" i="27" s="1"/>
  <c r="I1306" i="27"/>
  <c r="J1306" i="27" s="1"/>
  <c r="I1307" i="27"/>
  <c r="J1307" i="27" s="1"/>
  <c r="I1308" i="27"/>
  <c r="J1308" i="27" s="1"/>
  <c r="I1309" i="27"/>
  <c r="J1309" i="27" s="1"/>
  <c r="I1310" i="27"/>
  <c r="J1310" i="27" s="1"/>
  <c r="I1311" i="27"/>
  <c r="J1311" i="27"/>
  <c r="I1312" i="27"/>
  <c r="J1312" i="27" s="1"/>
  <c r="I1313" i="27"/>
  <c r="J1313" i="27" s="1"/>
  <c r="I1314" i="27"/>
  <c r="J1314" i="27" s="1"/>
  <c r="I1315" i="27"/>
  <c r="J1315" i="27" s="1"/>
  <c r="I1316" i="27"/>
  <c r="J1316" i="27"/>
  <c r="I1317" i="27"/>
  <c r="J1317" i="27" s="1"/>
  <c r="I1318" i="27"/>
  <c r="J1318" i="27" s="1"/>
  <c r="I1319" i="27"/>
  <c r="J1319" i="27" s="1"/>
  <c r="I1320" i="27"/>
  <c r="J1320" i="27" s="1"/>
  <c r="I1321" i="27"/>
  <c r="J1321" i="27" s="1"/>
  <c r="I1322" i="27"/>
  <c r="J1322" i="27" s="1"/>
  <c r="I1323" i="27"/>
  <c r="J1323" i="27" s="1"/>
  <c r="I1324" i="27"/>
  <c r="J1324" i="27" s="1"/>
  <c r="I1325" i="27"/>
  <c r="J1325" i="27" s="1"/>
  <c r="I1326" i="27"/>
  <c r="J1326" i="27" s="1"/>
  <c r="I1327" i="27"/>
  <c r="J1327" i="27"/>
  <c r="I1328" i="27"/>
  <c r="J1328" i="27" s="1"/>
  <c r="I1329" i="27"/>
  <c r="J1329" i="27" s="1"/>
  <c r="I1330" i="27"/>
  <c r="J1330" i="27" s="1"/>
  <c r="I1331" i="27"/>
  <c r="J1331" i="27" s="1"/>
  <c r="I1332" i="27"/>
  <c r="J1332" i="27"/>
  <c r="I1333" i="27"/>
  <c r="J1333" i="27" s="1"/>
  <c r="I1334" i="27"/>
  <c r="J1334" i="27" s="1"/>
  <c r="I1335" i="27"/>
  <c r="J1335" i="27" s="1"/>
  <c r="I1336" i="27"/>
  <c r="J1336" i="27" s="1"/>
  <c r="I1337" i="27"/>
  <c r="J1337" i="27" s="1"/>
  <c r="I1338" i="27"/>
  <c r="J1338" i="27" s="1"/>
  <c r="I1339" i="27"/>
  <c r="J1339" i="27" s="1"/>
  <c r="I1340" i="27"/>
  <c r="J1340" i="27" s="1"/>
  <c r="I1341" i="27"/>
  <c r="J1341" i="27" s="1"/>
  <c r="I1342" i="27"/>
  <c r="J1342" i="27" s="1"/>
  <c r="I1343" i="27"/>
  <c r="J1343" i="27"/>
  <c r="I1344" i="27"/>
  <c r="J1344" i="27" s="1"/>
  <c r="I1345" i="27"/>
  <c r="J1345" i="27" s="1"/>
  <c r="I1346" i="27"/>
  <c r="J1346" i="27" s="1"/>
  <c r="I1347" i="27"/>
  <c r="J1347" i="27" s="1"/>
  <c r="I1348" i="27"/>
  <c r="J1348" i="27"/>
  <c r="I1349" i="27"/>
  <c r="J1349" i="27" s="1"/>
  <c r="I1350" i="27"/>
  <c r="J1350" i="27" s="1"/>
  <c r="I1351" i="27"/>
  <c r="J1351" i="27" s="1"/>
  <c r="I1352" i="27"/>
  <c r="J1352" i="27" s="1"/>
  <c r="I1353" i="27"/>
  <c r="J1353" i="27" s="1"/>
  <c r="I1354" i="27"/>
  <c r="J1354" i="27" s="1"/>
  <c r="I1355" i="27"/>
  <c r="J1355" i="27" s="1"/>
  <c r="I1356" i="27"/>
  <c r="J1356" i="27" s="1"/>
  <c r="I1357" i="27"/>
  <c r="J1357" i="27" s="1"/>
  <c r="I1358" i="27"/>
  <c r="J1358" i="27" s="1"/>
  <c r="I1359" i="27"/>
  <c r="J1359" i="27"/>
  <c r="I1360" i="27"/>
  <c r="J1360" i="27" s="1"/>
  <c r="I1361" i="27"/>
  <c r="J1361" i="27" s="1"/>
  <c r="I1362" i="27"/>
  <c r="J1362" i="27" s="1"/>
  <c r="I1363" i="27"/>
  <c r="J1363" i="27" s="1"/>
  <c r="I1364" i="27"/>
  <c r="J1364" i="27"/>
  <c r="I1365" i="27"/>
  <c r="J1365" i="27" s="1"/>
  <c r="I1366" i="27"/>
  <c r="J1366" i="27" s="1"/>
  <c r="I1367" i="27"/>
  <c r="J1367" i="27" s="1"/>
  <c r="I1368" i="27"/>
  <c r="J1368" i="27" s="1"/>
  <c r="I1369" i="27"/>
  <c r="J1369" i="27" s="1"/>
  <c r="I1370" i="27"/>
  <c r="J1370" i="27" s="1"/>
  <c r="I1371" i="27"/>
  <c r="J1371" i="27" s="1"/>
  <c r="I1372" i="27"/>
  <c r="J1372" i="27" s="1"/>
  <c r="I1373" i="27"/>
  <c r="J1373" i="27" s="1"/>
  <c r="I1374" i="27"/>
  <c r="J1374" i="27" s="1"/>
  <c r="I1375" i="27"/>
  <c r="J1375" i="27"/>
  <c r="I1376" i="27"/>
  <c r="J1376" i="27" s="1"/>
  <c r="I1377" i="27"/>
  <c r="J1377" i="27" s="1"/>
  <c r="I1378" i="27"/>
  <c r="J1378" i="27" s="1"/>
  <c r="I1379" i="27"/>
  <c r="J1379" i="27" s="1"/>
  <c r="I1380" i="27"/>
  <c r="J1380" i="27"/>
  <c r="I1381" i="27"/>
  <c r="J1381" i="27" s="1"/>
  <c r="I1382" i="27"/>
  <c r="J1382" i="27" s="1"/>
  <c r="I1383" i="27"/>
  <c r="J1383" i="27" s="1"/>
  <c r="I1384" i="27"/>
  <c r="J1384" i="27" s="1"/>
  <c r="I1385" i="27"/>
  <c r="J1385" i="27" s="1"/>
  <c r="I1386" i="27"/>
  <c r="J1386" i="27" s="1"/>
  <c r="I1387" i="27"/>
  <c r="J1387" i="27" s="1"/>
  <c r="I1388" i="27"/>
  <c r="J1388" i="27" s="1"/>
  <c r="I1389" i="27"/>
  <c r="J1389" i="27" s="1"/>
  <c r="I1390" i="27"/>
  <c r="J1390" i="27" s="1"/>
  <c r="I1391" i="27"/>
  <c r="J1391" i="27"/>
  <c r="I1392" i="27"/>
  <c r="J1392" i="27" s="1"/>
  <c r="I1393" i="27"/>
  <c r="J1393" i="27" s="1"/>
  <c r="I1394" i="27"/>
  <c r="J1394" i="27" s="1"/>
  <c r="I1395" i="27"/>
  <c r="J1395" i="27" s="1"/>
  <c r="I1396" i="27"/>
  <c r="J1396" i="27"/>
  <c r="I1397" i="27"/>
  <c r="J1397" i="27" s="1"/>
  <c r="I1398" i="27"/>
  <c r="J1398" i="27" s="1"/>
  <c r="I1399" i="27"/>
  <c r="J1399" i="27" s="1"/>
  <c r="I1400" i="27"/>
  <c r="J1400" i="27" s="1"/>
  <c r="I1401" i="27"/>
  <c r="J1401" i="27" s="1"/>
  <c r="I1402" i="27"/>
  <c r="J1402" i="27" s="1"/>
  <c r="I1403" i="27"/>
  <c r="J1403" i="27" s="1"/>
  <c r="I1404" i="27"/>
  <c r="J1404" i="27" s="1"/>
  <c r="I1405" i="27"/>
  <c r="J1405" i="27" s="1"/>
  <c r="I1406" i="27"/>
  <c r="J1406" i="27" s="1"/>
  <c r="I1407" i="27"/>
  <c r="J1407" i="27"/>
  <c r="I1408" i="27"/>
  <c r="J1408" i="27" s="1"/>
  <c r="I1409" i="27"/>
  <c r="J1409" i="27" s="1"/>
  <c r="I1410" i="27"/>
  <c r="J1410" i="27" s="1"/>
  <c r="I1411" i="27"/>
  <c r="J1411" i="27" s="1"/>
  <c r="I1412" i="27"/>
  <c r="J1412" i="27"/>
  <c r="I1413" i="27"/>
  <c r="J1413" i="27" s="1"/>
  <c r="I1414" i="27"/>
  <c r="J1414" i="27" s="1"/>
  <c r="I1415" i="27"/>
  <c r="J1415" i="27" s="1"/>
  <c r="I1416" i="27"/>
  <c r="J1416" i="27" s="1"/>
  <c r="I1417" i="27"/>
  <c r="J1417" i="27" s="1"/>
  <c r="I1418" i="27"/>
  <c r="J1418" i="27" s="1"/>
  <c r="I1419" i="27"/>
  <c r="J1419" i="27" s="1"/>
  <c r="I1420" i="27"/>
  <c r="J1420" i="27" s="1"/>
  <c r="I1421" i="27"/>
  <c r="J1421" i="27" s="1"/>
  <c r="I1422" i="27"/>
  <c r="J1422" i="27" s="1"/>
  <c r="I1423" i="27"/>
  <c r="J1423" i="27"/>
  <c r="I1424" i="27"/>
  <c r="J1424" i="27" s="1"/>
  <c r="I1425" i="27"/>
  <c r="J1425" i="27" s="1"/>
  <c r="I1426" i="27"/>
  <c r="J1426" i="27" s="1"/>
  <c r="I1427" i="27"/>
  <c r="J1427" i="27" s="1"/>
  <c r="I1428" i="27"/>
  <c r="J1428" i="27"/>
  <c r="I1429" i="27"/>
  <c r="J1429" i="27" s="1"/>
  <c r="I1430" i="27"/>
  <c r="J1430" i="27" s="1"/>
  <c r="I1431" i="27"/>
  <c r="J1431" i="27" s="1"/>
  <c r="I1432" i="27"/>
  <c r="J1432" i="27" s="1"/>
  <c r="I1433" i="27"/>
  <c r="J1433" i="27" s="1"/>
  <c r="I1434" i="27"/>
  <c r="J1434" i="27" s="1"/>
  <c r="I1435" i="27"/>
  <c r="J1435" i="27" s="1"/>
  <c r="I1436" i="27"/>
  <c r="J1436" i="27" s="1"/>
  <c r="I1437" i="27"/>
  <c r="J1437" i="27" s="1"/>
  <c r="I1438" i="27"/>
  <c r="J1438" i="27" s="1"/>
  <c r="I1439" i="27"/>
  <c r="J1439" i="27"/>
  <c r="I1440" i="27"/>
  <c r="J1440" i="27" s="1"/>
  <c r="I1441" i="27"/>
  <c r="J1441" i="27" s="1"/>
  <c r="I1442" i="27"/>
  <c r="J1442" i="27" s="1"/>
  <c r="I1443" i="27"/>
  <c r="J1443" i="27" s="1"/>
  <c r="I1444" i="27"/>
  <c r="J1444" i="27"/>
  <c r="I1445" i="27"/>
  <c r="J1445" i="27" s="1"/>
  <c r="I1446" i="27"/>
  <c r="J1446" i="27" s="1"/>
  <c r="I1447" i="27"/>
  <c r="J1447" i="27" s="1"/>
  <c r="I1448" i="27"/>
  <c r="J1448" i="27" s="1"/>
  <c r="I1449" i="27"/>
  <c r="J1449" i="27" s="1"/>
  <c r="I1450" i="27"/>
  <c r="J1450" i="27" s="1"/>
  <c r="I1451" i="27"/>
  <c r="J1451" i="27" s="1"/>
  <c r="I1452" i="27"/>
  <c r="J1452" i="27" s="1"/>
  <c r="I1453" i="27"/>
  <c r="J1453" i="27" s="1"/>
  <c r="I1454" i="27"/>
  <c r="J1454" i="27" s="1"/>
  <c r="I1455" i="27"/>
  <c r="J1455" i="27"/>
  <c r="I1456" i="27"/>
  <c r="J1456" i="27" s="1"/>
  <c r="I1457" i="27"/>
  <c r="J1457" i="27" s="1"/>
  <c r="I1458" i="27"/>
  <c r="J1458" i="27" s="1"/>
  <c r="I1459" i="27"/>
  <c r="J1459" i="27" s="1"/>
  <c r="I1460" i="27"/>
  <c r="J1460" i="27"/>
  <c r="I1461" i="27"/>
  <c r="J1461" i="27" s="1"/>
  <c r="I1462" i="27"/>
  <c r="J1462" i="27" s="1"/>
  <c r="I1463" i="27"/>
  <c r="J1463" i="27" s="1"/>
  <c r="I1464" i="27"/>
  <c r="J1464" i="27" s="1"/>
  <c r="I1465" i="27"/>
  <c r="J1465" i="27" s="1"/>
  <c r="I1466" i="27"/>
  <c r="J1466" i="27" s="1"/>
  <c r="I1467" i="27"/>
  <c r="J1467" i="27" s="1"/>
  <c r="I1468" i="27"/>
  <c r="J1468" i="27" s="1"/>
  <c r="I1469" i="27"/>
  <c r="J1469" i="27" s="1"/>
  <c r="I1470" i="27"/>
  <c r="J1470" i="27" s="1"/>
  <c r="I1471" i="27"/>
  <c r="J1471" i="27"/>
  <c r="I1472" i="27"/>
  <c r="J1472" i="27" s="1"/>
  <c r="I1473" i="27"/>
  <c r="J1473" i="27" s="1"/>
  <c r="I1474" i="27"/>
  <c r="J1474" i="27" s="1"/>
  <c r="I1475" i="27"/>
  <c r="J1475" i="27" s="1"/>
  <c r="I1476" i="27"/>
  <c r="J1476" i="27"/>
  <c r="I1477" i="27"/>
  <c r="J1477" i="27" s="1"/>
  <c r="I1478" i="27"/>
  <c r="J1478" i="27" s="1"/>
  <c r="I1479" i="27"/>
  <c r="J1479" i="27" s="1"/>
  <c r="I1480" i="27"/>
  <c r="J1480" i="27" s="1"/>
  <c r="I1481" i="27"/>
  <c r="J1481" i="27" s="1"/>
  <c r="I1482" i="27"/>
  <c r="J1482" i="27" s="1"/>
  <c r="I1483" i="27"/>
  <c r="J1483" i="27" s="1"/>
  <c r="I1484" i="27"/>
  <c r="J1484" i="27" s="1"/>
  <c r="I1485" i="27"/>
  <c r="J1485" i="27" s="1"/>
  <c r="I1486" i="27"/>
  <c r="J1486" i="27" s="1"/>
  <c r="I1487" i="27"/>
  <c r="J1487" i="27"/>
  <c r="I1488" i="27"/>
  <c r="J1488" i="27" s="1"/>
  <c r="I1489" i="27"/>
  <c r="J1489" i="27" s="1"/>
  <c r="I1490" i="27"/>
  <c r="J1490" i="27" s="1"/>
  <c r="I1491" i="27"/>
  <c r="J1491" i="27" s="1"/>
  <c r="I1492" i="27"/>
  <c r="J1492" i="27"/>
  <c r="I1493" i="27"/>
  <c r="J1493" i="27" s="1"/>
  <c r="I1494" i="27"/>
  <c r="J1494" i="27" s="1"/>
  <c r="I1495" i="27"/>
  <c r="J1495" i="27" s="1"/>
  <c r="I1496" i="27"/>
  <c r="J1496" i="27" s="1"/>
  <c r="I1497" i="27"/>
  <c r="J1497" i="27" s="1"/>
  <c r="I1498" i="27"/>
  <c r="J1498" i="27" s="1"/>
  <c r="I6" i="27"/>
  <c r="J6" i="27" s="1"/>
  <c r="I7" i="26"/>
  <c r="J7" i="26" s="1"/>
  <c r="I8" i="26"/>
  <c r="J8" i="26" s="1"/>
  <c r="I9" i="26"/>
  <c r="J9" i="26" s="1"/>
  <c r="I10" i="26"/>
  <c r="J10" i="26" s="1"/>
  <c r="I11" i="26"/>
  <c r="J11" i="26" s="1"/>
  <c r="I12" i="26"/>
  <c r="J12" i="26" s="1"/>
  <c r="I13" i="26"/>
  <c r="J13" i="26" s="1"/>
  <c r="I14" i="26"/>
  <c r="J14" i="26" s="1"/>
  <c r="I15" i="26"/>
  <c r="J15" i="26" s="1"/>
  <c r="I16" i="26"/>
  <c r="J16" i="26" s="1"/>
  <c r="I17" i="26"/>
  <c r="J17" i="26" s="1"/>
  <c r="I18" i="26"/>
  <c r="J18" i="26" s="1"/>
  <c r="I19" i="26"/>
  <c r="J19" i="26" s="1"/>
  <c r="I20" i="26"/>
  <c r="J20" i="26" s="1"/>
  <c r="I21" i="26"/>
  <c r="J21" i="26" s="1"/>
  <c r="I22" i="26"/>
  <c r="J22" i="26" s="1"/>
  <c r="I23" i="26"/>
  <c r="J23" i="26" s="1"/>
  <c r="I24" i="26"/>
  <c r="J24" i="26" s="1"/>
  <c r="I25" i="26"/>
  <c r="J25" i="26" s="1"/>
  <c r="I26" i="26"/>
  <c r="J26" i="26" s="1"/>
  <c r="I27" i="26"/>
  <c r="J27" i="26" s="1"/>
  <c r="I28" i="26"/>
  <c r="J28" i="26" s="1"/>
  <c r="I29" i="26"/>
  <c r="J29" i="26" s="1"/>
  <c r="I30" i="26"/>
  <c r="J30" i="26" s="1"/>
  <c r="I31" i="26"/>
  <c r="J31" i="26" s="1"/>
  <c r="I32" i="26"/>
  <c r="J32" i="26" s="1"/>
  <c r="I33" i="26"/>
  <c r="J33" i="26" s="1"/>
  <c r="I34" i="26"/>
  <c r="J34" i="26" s="1"/>
  <c r="I35" i="26"/>
  <c r="J35" i="26" s="1"/>
  <c r="I36" i="26"/>
  <c r="J36" i="26" s="1"/>
  <c r="I37" i="26"/>
  <c r="J37" i="26" s="1"/>
  <c r="I38" i="26"/>
  <c r="J38" i="26" s="1"/>
  <c r="I39" i="26"/>
  <c r="J39" i="26" s="1"/>
  <c r="I40" i="26"/>
  <c r="J40" i="26" s="1"/>
  <c r="I41" i="26"/>
  <c r="J41" i="26" s="1"/>
  <c r="I42" i="26"/>
  <c r="J42" i="26" s="1"/>
  <c r="I43" i="26"/>
  <c r="J43" i="26" s="1"/>
  <c r="I44" i="26"/>
  <c r="J44" i="26" s="1"/>
  <c r="I45" i="26"/>
  <c r="J45" i="26" s="1"/>
  <c r="I46" i="26"/>
  <c r="J46" i="26"/>
  <c r="I47" i="26"/>
  <c r="J47" i="26" s="1"/>
  <c r="I48" i="26"/>
  <c r="J48" i="26" s="1"/>
  <c r="I49" i="26"/>
  <c r="J49" i="26" s="1"/>
  <c r="I50" i="26"/>
  <c r="J50" i="26" s="1"/>
  <c r="I51" i="26"/>
  <c r="J51" i="26" s="1"/>
  <c r="I52" i="26"/>
  <c r="J52" i="26" s="1"/>
  <c r="I53" i="26"/>
  <c r="J53" i="26" s="1"/>
  <c r="I54" i="26"/>
  <c r="J54" i="26" s="1"/>
  <c r="I55" i="26"/>
  <c r="J55" i="26" s="1"/>
  <c r="I56" i="26"/>
  <c r="J56" i="26" s="1"/>
  <c r="I57" i="26"/>
  <c r="J57" i="26" s="1"/>
  <c r="I58" i="26"/>
  <c r="J58" i="26" s="1"/>
  <c r="I59" i="26"/>
  <c r="J59" i="26" s="1"/>
  <c r="I60" i="26"/>
  <c r="J60" i="26" s="1"/>
  <c r="I61" i="26"/>
  <c r="J61" i="26" s="1"/>
  <c r="I62" i="26"/>
  <c r="J62" i="26" s="1"/>
  <c r="I63" i="26"/>
  <c r="J63" i="26" s="1"/>
  <c r="I64" i="26"/>
  <c r="J64" i="26" s="1"/>
  <c r="I65" i="26"/>
  <c r="J65" i="26" s="1"/>
  <c r="I66" i="26"/>
  <c r="J66" i="26" s="1"/>
  <c r="I67" i="26"/>
  <c r="J67" i="26" s="1"/>
  <c r="I68" i="26"/>
  <c r="J68" i="26" s="1"/>
  <c r="I69" i="26"/>
  <c r="J69" i="26" s="1"/>
  <c r="I70" i="26"/>
  <c r="J70" i="26" s="1"/>
  <c r="I71" i="26"/>
  <c r="J71" i="26" s="1"/>
  <c r="I72" i="26"/>
  <c r="J72" i="26" s="1"/>
  <c r="I73" i="26"/>
  <c r="J73" i="26" s="1"/>
  <c r="I74" i="26"/>
  <c r="J74" i="26" s="1"/>
  <c r="I75" i="26"/>
  <c r="J75" i="26" s="1"/>
  <c r="I76" i="26"/>
  <c r="J76" i="26" s="1"/>
  <c r="I77" i="26"/>
  <c r="J77" i="26" s="1"/>
  <c r="I78" i="26"/>
  <c r="J78" i="26" s="1"/>
  <c r="I79" i="26"/>
  <c r="J79" i="26" s="1"/>
  <c r="I80" i="26"/>
  <c r="J80" i="26" s="1"/>
  <c r="I81" i="26"/>
  <c r="J81" i="26" s="1"/>
  <c r="I82" i="26"/>
  <c r="J82" i="26" s="1"/>
  <c r="I83" i="26"/>
  <c r="J83" i="26" s="1"/>
  <c r="I84" i="26"/>
  <c r="J84" i="26" s="1"/>
  <c r="I85" i="26"/>
  <c r="J85" i="26" s="1"/>
  <c r="I86" i="26"/>
  <c r="J86" i="26"/>
  <c r="I87" i="26"/>
  <c r="J87" i="26" s="1"/>
  <c r="I88" i="26"/>
  <c r="J88" i="26" s="1"/>
  <c r="I89" i="26"/>
  <c r="J89" i="26" s="1"/>
  <c r="I90" i="26"/>
  <c r="J90" i="26" s="1"/>
  <c r="I91" i="26"/>
  <c r="J91" i="26" s="1"/>
  <c r="I92" i="26"/>
  <c r="J92" i="26" s="1"/>
  <c r="I93" i="26"/>
  <c r="J93" i="26" s="1"/>
  <c r="I94" i="26"/>
  <c r="J94" i="26" s="1"/>
  <c r="I95" i="26"/>
  <c r="J95" i="26" s="1"/>
  <c r="I96" i="26"/>
  <c r="J96" i="26" s="1"/>
  <c r="I97" i="26"/>
  <c r="J97" i="26" s="1"/>
  <c r="I98" i="26"/>
  <c r="J98" i="26" s="1"/>
  <c r="I99" i="26"/>
  <c r="J99" i="26" s="1"/>
  <c r="I100" i="26"/>
  <c r="J100" i="26" s="1"/>
  <c r="I101" i="26"/>
  <c r="J101" i="26" s="1"/>
  <c r="I102" i="26"/>
  <c r="J102" i="26" s="1"/>
  <c r="I103" i="26"/>
  <c r="J103" i="26" s="1"/>
  <c r="I104" i="26"/>
  <c r="J104" i="26" s="1"/>
  <c r="I105" i="26"/>
  <c r="J105" i="26" s="1"/>
  <c r="I106" i="26"/>
  <c r="J106" i="26" s="1"/>
  <c r="I107" i="26"/>
  <c r="J107" i="26" s="1"/>
  <c r="I108" i="26"/>
  <c r="J108" i="26" s="1"/>
  <c r="I109" i="26"/>
  <c r="J109" i="26" s="1"/>
  <c r="I110" i="26"/>
  <c r="J110" i="26" s="1"/>
  <c r="I111" i="26"/>
  <c r="J111" i="26" s="1"/>
  <c r="I112" i="26"/>
  <c r="J112" i="26" s="1"/>
  <c r="I113" i="26"/>
  <c r="J113" i="26" s="1"/>
  <c r="I114" i="26"/>
  <c r="J114" i="26" s="1"/>
  <c r="I115" i="26"/>
  <c r="J115" i="26" s="1"/>
  <c r="I116" i="26"/>
  <c r="J116" i="26" s="1"/>
  <c r="I117" i="26"/>
  <c r="J117" i="26" s="1"/>
  <c r="I118" i="26"/>
  <c r="J118" i="26" s="1"/>
  <c r="I119" i="26"/>
  <c r="J119" i="26" s="1"/>
  <c r="I120" i="26"/>
  <c r="J120" i="26" s="1"/>
  <c r="I121" i="26"/>
  <c r="J121" i="26" s="1"/>
  <c r="I122" i="26"/>
  <c r="J122" i="26" s="1"/>
  <c r="I123" i="26"/>
  <c r="J123" i="26" s="1"/>
  <c r="I124" i="26"/>
  <c r="J124" i="26" s="1"/>
  <c r="I125" i="26"/>
  <c r="J125" i="26" s="1"/>
  <c r="I126" i="26"/>
  <c r="J126" i="26"/>
  <c r="I127" i="26"/>
  <c r="J127" i="26" s="1"/>
  <c r="I128" i="26"/>
  <c r="J128" i="26" s="1"/>
  <c r="I129" i="26"/>
  <c r="J129" i="26" s="1"/>
  <c r="I130" i="26"/>
  <c r="J130" i="26" s="1"/>
  <c r="I131" i="26"/>
  <c r="J131" i="26" s="1"/>
  <c r="I132" i="26"/>
  <c r="J132" i="26" s="1"/>
  <c r="I133" i="26"/>
  <c r="J133" i="26" s="1"/>
  <c r="I134" i="26"/>
  <c r="J134" i="26" s="1"/>
  <c r="I135" i="26"/>
  <c r="J135" i="26" s="1"/>
  <c r="I136" i="26"/>
  <c r="J136" i="26" s="1"/>
  <c r="I137" i="26"/>
  <c r="J137" i="26" s="1"/>
  <c r="I138" i="26"/>
  <c r="J138" i="26" s="1"/>
  <c r="I139" i="26"/>
  <c r="J139" i="26" s="1"/>
  <c r="I140" i="26"/>
  <c r="J140" i="26" s="1"/>
  <c r="I141" i="26"/>
  <c r="J141" i="26" s="1"/>
  <c r="I142" i="26"/>
  <c r="J142" i="26" s="1"/>
  <c r="I143" i="26"/>
  <c r="J143" i="26" s="1"/>
  <c r="I144" i="26"/>
  <c r="J144" i="26" s="1"/>
  <c r="I145" i="26"/>
  <c r="J145" i="26" s="1"/>
  <c r="I146" i="26"/>
  <c r="J146" i="26" s="1"/>
  <c r="I147" i="26"/>
  <c r="J147" i="26" s="1"/>
  <c r="I148" i="26"/>
  <c r="J148" i="26" s="1"/>
  <c r="I149" i="26"/>
  <c r="J149" i="26" s="1"/>
  <c r="I150" i="26"/>
  <c r="J150" i="26"/>
  <c r="I151" i="26"/>
  <c r="J151" i="26" s="1"/>
  <c r="I152" i="26"/>
  <c r="J152" i="26" s="1"/>
  <c r="I153" i="26"/>
  <c r="J153" i="26" s="1"/>
  <c r="I154" i="26"/>
  <c r="J154" i="26" s="1"/>
  <c r="I155" i="26"/>
  <c r="J155" i="26" s="1"/>
  <c r="I156" i="26"/>
  <c r="J156" i="26" s="1"/>
  <c r="I157" i="26"/>
  <c r="J157" i="26" s="1"/>
  <c r="I158" i="26"/>
  <c r="J158" i="26" s="1"/>
  <c r="I159" i="26"/>
  <c r="J159" i="26" s="1"/>
  <c r="I160" i="26"/>
  <c r="J160" i="26" s="1"/>
  <c r="I161" i="26"/>
  <c r="J161" i="26" s="1"/>
  <c r="I162" i="26"/>
  <c r="J162" i="26" s="1"/>
  <c r="I163" i="26"/>
  <c r="J163" i="26" s="1"/>
  <c r="I164" i="26"/>
  <c r="J164" i="26" s="1"/>
  <c r="I165" i="26"/>
  <c r="J165" i="26" s="1"/>
  <c r="I166" i="26"/>
  <c r="J166" i="26" s="1"/>
  <c r="I167" i="26"/>
  <c r="J167" i="26" s="1"/>
  <c r="I168" i="26"/>
  <c r="J168" i="26" s="1"/>
  <c r="I169" i="26"/>
  <c r="J169" i="26" s="1"/>
  <c r="I170" i="26"/>
  <c r="J170" i="26" s="1"/>
  <c r="I171" i="26"/>
  <c r="J171" i="26" s="1"/>
  <c r="I172" i="26"/>
  <c r="J172" i="26" s="1"/>
  <c r="I173" i="26"/>
  <c r="J173" i="26" s="1"/>
  <c r="I174" i="26"/>
  <c r="J174" i="26" s="1"/>
  <c r="I175" i="26"/>
  <c r="J175" i="26" s="1"/>
  <c r="I176" i="26"/>
  <c r="J176" i="26" s="1"/>
  <c r="I177" i="26"/>
  <c r="J177" i="26" s="1"/>
  <c r="I178" i="26"/>
  <c r="J178" i="26" s="1"/>
  <c r="I179" i="26"/>
  <c r="J179" i="26" s="1"/>
  <c r="I180" i="26"/>
  <c r="J180" i="26" s="1"/>
  <c r="I181" i="26"/>
  <c r="J181" i="26" s="1"/>
  <c r="I182" i="26"/>
  <c r="J182" i="26" s="1"/>
  <c r="I183" i="26"/>
  <c r="J183" i="26" s="1"/>
  <c r="I184" i="26"/>
  <c r="J184" i="26" s="1"/>
  <c r="I185" i="26"/>
  <c r="J185" i="26" s="1"/>
  <c r="I186" i="26"/>
  <c r="J186" i="26" s="1"/>
  <c r="I187" i="26"/>
  <c r="J187" i="26" s="1"/>
  <c r="I188" i="26"/>
  <c r="J188" i="26" s="1"/>
  <c r="I189" i="26"/>
  <c r="J189" i="26" s="1"/>
  <c r="I190" i="26"/>
  <c r="J190" i="26" s="1"/>
  <c r="I191" i="26"/>
  <c r="J191" i="26" s="1"/>
  <c r="I192" i="26"/>
  <c r="J192" i="26" s="1"/>
  <c r="I193" i="26"/>
  <c r="J193" i="26" s="1"/>
  <c r="I194" i="26"/>
  <c r="J194" i="26" s="1"/>
  <c r="I195" i="26"/>
  <c r="J195" i="26" s="1"/>
  <c r="I196" i="26"/>
  <c r="J196" i="26" s="1"/>
  <c r="I197" i="26"/>
  <c r="J197" i="26" s="1"/>
  <c r="I198" i="26"/>
  <c r="J198" i="26" s="1"/>
  <c r="I199" i="26"/>
  <c r="J199" i="26" s="1"/>
  <c r="I200" i="26"/>
  <c r="J200" i="26" s="1"/>
  <c r="I201" i="26"/>
  <c r="J201" i="26" s="1"/>
  <c r="I202" i="26"/>
  <c r="J202" i="26" s="1"/>
  <c r="I203" i="26"/>
  <c r="J203" i="26" s="1"/>
  <c r="I204" i="26"/>
  <c r="J204" i="26" s="1"/>
  <c r="I205" i="26"/>
  <c r="J205" i="26" s="1"/>
  <c r="I206" i="26"/>
  <c r="J206" i="26" s="1"/>
  <c r="I207" i="26"/>
  <c r="J207" i="26" s="1"/>
  <c r="I208" i="26"/>
  <c r="J208" i="26" s="1"/>
  <c r="I209" i="26"/>
  <c r="J209" i="26" s="1"/>
  <c r="I210" i="26"/>
  <c r="J210" i="26" s="1"/>
  <c r="I211" i="26"/>
  <c r="J211" i="26" s="1"/>
  <c r="I212" i="26"/>
  <c r="J212" i="26" s="1"/>
  <c r="I213" i="26"/>
  <c r="J213" i="26" s="1"/>
  <c r="I214" i="26"/>
  <c r="J214" i="26"/>
  <c r="I215" i="26"/>
  <c r="J215" i="26" s="1"/>
  <c r="I216" i="26"/>
  <c r="J216" i="26" s="1"/>
  <c r="I217" i="26"/>
  <c r="J217" i="26" s="1"/>
  <c r="I218" i="26"/>
  <c r="J218" i="26" s="1"/>
  <c r="I219" i="26"/>
  <c r="J219" i="26" s="1"/>
  <c r="I220" i="26"/>
  <c r="J220" i="26" s="1"/>
  <c r="I221" i="26"/>
  <c r="J221" i="26" s="1"/>
  <c r="I222" i="26"/>
  <c r="J222" i="26" s="1"/>
  <c r="I223" i="26"/>
  <c r="J223" i="26" s="1"/>
  <c r="I224" i="26"/>
  <c r="J224" i="26" s="1"/>
  <c r="I225" i="26"/>
  <c r="J225" i="26" s="1"/>
  <c r="I226" i="26"/>
  <c r="J226" i="26" s="1"/>
  <c r="I227" i="26"/>
  <c r="J227" i="26" s="1"/>
  <c r="I228" i="26"/>
  <c r="J228" i="26" s="1"/>
  <c r="I229" i="26"/>
  <c r="J229" i="26" s="1"/>
  <c r="I230" i="26"/>
  <c r="J230" i="26" s="1"/>
  <c r="I231" i="26"/>
  <c r="J231" i="26" s="1"/>
  <c r="I232" i="26"/>
  <c r="J232" i="26" s="1"/>
  <c r="I233" i="26"/>
  <c r="J233" i="26" s="1"/>
  <c r="I234" i="26"/>
  <c r="J234" i="26" s="1"/>
  <c r="I235" i="26"/>
  <c r="J235" i="26" s="1"/>
  <c r="I236" i="26"/>
  <c r="J236" i="26" s="1"/>
  <c r="I237" i="26"/>
  <c r="J237" i="26" s="1"/>
  <c r="I238" i="26"/>
  <c r="J238" i="26" s="1"/>
  <c r="I239" i="26"/>
  <c r="J239" i="26" s="1"/>
  <c r="I240" i="26"/>
  <c r="J240" i="26" s="1"/>
  <c r="I241" i="26"/>
  <c r="J241" i="26" s="1"/>
  <c r="I242" i="26"/>
  <c r="J242" i="26" s="1"/>
  <c r="I243" i="26"/>
  <c r="J243" i="26" s="1"/>
  <c r="I244" i="26"/>
  <c r="J244" i="26" s="1"/>
  <c r="I245" i="26"/>
  <c r="J245" i="26" s="1"/>
  <c r="I246" i="26"/>
  <c r="J246" i="26" s="1"/>
  <c r="I247" i="26"/>
  <c r="J247" i="26" s="1"/>
  <c r="I248" i="26"/>
  <c r="J248" i="26" s="1"/>
  <c r="I249" i="26"/>
  <c r="J249" i="26" s="1"/>
  <c r="I250" i="26"/>
  <c r="J250" i="26" s="1"/>
  <c r="I251" i="26"/>
  <c r="J251" i="26" s="1"/>
  <c r="I252" i="26"/>
  <c r="J252" i="26" s="1"/>
  <c r="I253" i="26"/>
  <c r="J253" i="26" s="1"/>
  <c r="I254" i="26"/>
  <c r="J254" i="26"/>
  <c r="I255" i="26"/>
  <c r="J255" i="26" s="1"/>
  <c r="I256" i="26"/>
  <c r="J256" i="26" s="1"/>
  <c r="I257" i="26"/>
  <c r="J257" i="26" s="1"/>
  <c r="I258" i="26"/>
  <c r="J258" i="26" s="1"/>
  <c r="I259" i="26"/>
  <c r="J259" i="26" s="1"/>
  <c r="I260" i="26"/>
  <c r="J260" i="26" s="1"/>
  <c r="I261" i="26"/>
  <c r="J261" i="26" s="1"/>
  <c r="I262" i="26"/>
  <c r="J262" i="26" s="1"/>
  <c r="I263" i="26"/>
  <c r="J263" i="26" s="1"/>
  <c r="I264" i="26"/>
  <c r="J264" i="26" s="1"/>
  <c r="I265" i="26"/>
  <c r="J265" i="26" s="1"/>
  <c r="I266" i="26"/>
  <c r="J266" i="26" s="1"/>
  <c r="I267" i="26"/>
  <c r="J267" i="26" s="1"/>
  <c r="I268" i="26"/>
  <c r="J268" i="26" s="1"/>
  <c r="I269" i="26"/>
  <c r="J269" i="26" s="1"/>
  <c r="I270" i="26"/>
  <c r="J270" i="26" s="1"/>
  <c r="I271" i="26"/>
  <c r="J271" i="26" s="1"/>
  <c r="I272" i="26"/>
  <c r="J272" i="26" s="1"/>
  <c r="I273" i="26"/>
  <c r="J273" i="26" s="1"/>
  <c r="I274" i="26"/>
  <c r="J274" i="26" s="1"/>
  <c r="I275" i="26"/>
  <c r="J275" i="26" s="1"/>
  <c r="I276" i="26"/>
  <c r="J276" i="26" s="1"/>
  <c r="I277" i="26"/>
  <c r="J277" i="26" s="1"/>
  <c r="I278" i="26"/>
  <c r="J278" i="26" s="1"/>
  <c r="I279" i="26"/>
  <c r="J279" i="26" s="1"/>
  <c r="I280" i="26"/>
  <c r="J280" i="26" s="1"/>
  <c r="I281" i="26"/>
  <c r="J281" i="26" s="1"/>
  <c r="I282" i="26"/>
  <c r="J282" i="26" s="1"/>
  <c r="I283" i="26"/>
  <c r="J283" i="26" s="1"/>
  <c r="I284" i="26"/>
  <c r="J284" i="26" s="1"/>
  <c r="I285" i="26"/>
  <c r="J285" i="26" s="1"/>
  <c r="I286" i="26"/>
  <c r="J286" i="26" s="1"/>
  <c r="I287" i="26"/>
  <c r="J287" i="26" s="1"/>
  <c r="I288" i="26"/>
  <c r="J288" i="26" s="1"/>
  <c r="I289" i="26"/>
  <c r="J289" i="26" s="1"/>
  <c r="I290" i="26"/>
  <c r="J290" i="26" s="1"/>
  <c r="I291" i="26"/>
  <c r="J291" i="26" s="1"/>
  <c r="I292" i="26"/>
  <c r="J292" i="26" s="1"/>
  <c r="I293" i="26"/>
  <c r="J293" i="26" s="1"/>
  <c r="I294" i="26"/>
  <c r="J294" i="26" s="1"/>
  <c r="I295" i="26"/>
  <c r="J295" i="26" s="1"/>
  <c r="I296" i="26"/>
  <c r="J296" i="26" s="1"/>
  <c r="I297" i="26"/>
  <c r="J297" i="26" s="1"/>
  <c r="I298" i="26"/>
  <c r="J298" i="26" s="1"/>
  <c r="I299" i="26"/>
  <c r="J299" i="26" s="1"/>
  <c r="I300" i="26"/>
  <c r="J300" i="26" s="1"/>
  <c r="I301" i="26"/>
  <c r="J301" i="26" s="1"/>
  <c r="I302" i="26"/>
  <c r="J302" i="26"/>
  <c r="I303" i="26"/>
  <c r="J303" i="26" s="1"/>
  <c r="I304" i="26"/>
  <c r="J304" i="26" s="1"/>
  <c r="I305" i="26"/>
  <c r="J305" i="26" s="1"/>
  <c r="I306" i="26"/>
  <c r="J306" i="26" s="1"/>
  <c r="I307" i="26"/>
  <c r="J307" i="26" s="1"/>
  <c r="I308" i="26"/>
  <c r="J308" i="26" s="1"/>
  <c r="I309" i="26"/>
  <c r="J309" i="26" s="1"/>
  <c r="I310" i="26"/>
  <c r="J310" i="26" s="1"/>
  <c r="I311" i="26"/>
  <c r="J311" i="26" s="1"/>
  <c r="I312" i="26"/>
  <c r="J312" i="26" s="1"/>
  <c r="I313" i="26"/>
  <c r="J313" i="26" s="1"/>
  <c r="I314" i="26"/>
  <c r="J314" i="26" s="1"/>
  <c r="I315" i="26"/>
  <c r="J315" i="26" s="1"/>
  <c r="I316" i="26"/>
  <c r="J316" i="26" s="1"/>
  <c r="I317" i="26"/>
  <c r="J317" i="26" s="1"/>
  <c r="I318" i="26"/>
  <c r="J318" i="26"/>
  <c r="I319" i="26"/>
  <c r="J319" i="26" s="1"/>
  <c r="I320" i="26"/>
  <c r="J320" i="26" s="1"/>
  <c r="I321" i="26"/>
  <c r="J321" i="26" s="1"/>
  <c r="I322" i="26"/>
  <c r="J322" i="26" s="1"/>
  <c r="I323" i="26"/>
  <c r="J323" i="26" s="1"/>
  <c r="I324" i="26"/>
  <c r="J324" i="26" s="1"/>
  <c r="I325" i="26"/>
  <c r="J325" i="26" s="1"/>
  <c r="I326" i="26"/>
  <c r="J326" i="26" s="1"/>
  <c r="I327" i="26"/>
  <c r="J327" i="26" s="1"/>
  <c r="I328" i="26"/>
  <c r="J328" i="26" s="1"/>
  <c r="I329" i="26"/>
  <c r="J329" i="26" s="1"/>
  <c r="I330" i="26"/>
  <c r="J330" i="26" s="1"/>
  <c r="I331" i="26"/>
  <c r="J331" i="26" s="1"/>
  <c r="I332" i="26"/>
  <c r="J332" i="26" s="1"/>
  <c r="I333" i="26"/>
  <c r="J333" i="26" s="1"/>
  <c r="I334" i="26"/>
  <c r="J334" i="26" s="1"/>
  <c r="I335" i="26"/>
  <c r="J335" i="26" s="1"/>
  <c r="I336" i="26"/>
  <c r="J336" i="26" s="1"/>
  <c r="I337" i="26"/>
  <c r="J337" i="26" s="1"/>
  <c r="I338" i="26"/>
  <c r="J338" i="26" s="1"/>
  <c r="I339" i="26"/>
  <c r="J339" i="26" s="1"/>
  <c r="I340" i="26"/>
  <c r="J340" i="26" s="1"/>
  <c r="I341" i="26"/>
  <c r="J341" i="26" s="1"/>
  <c r="I342" i="26"/>
  <c r="J342" i="26" s="1"/>
  <c r="I343" i="26"/>
  <c r="J343" i="26" s="1"/>
  <c r="I344" i="26"/>
  <c r="J344" i="26" s="1"/>
  <c r="I345" i="26"/>
  <c r="J345" i="26" s="1"/>
  <c r="I346" i="26"/>
  <c r="J346" i="26" s="1"/>
  <c r="I347" i="26"/>
  <c r="J347" i="26" s="1"/>
  <c r="I348" i="26"/>
  <c r="J348" i="26" s="1"/>
  <c r="I349" i="26"/>
  <c r="J349" i="26" s="1"/>
  <c r="I350" i="26"/>
  <c r="J350" i="26" s="1"/>
  <c r="I351" i="26"/>
  <c r="J351" i="26" s="1"/>
  <c r="I352" i="26"/>
  <c r="J352" i="26" s="1"/>
  <c r="I353" i="26"/>
  <c r="J353" i="26" s="1"/>
  <c r="I354" i="26"/>
  <c r="J354" i="26" s="1"/>
  <c r="I355" i="26"/>
  <c r="J355" i="26" s="1"/>
  <c r="I356" i="26"/>
  <c r="J356" i="26" s="1"/>
  <c r="I357" i="26"/>
  <c r="J357" i="26"/>
  <c r="I358" i="26"/>
  <c r="J358" i="26" s="1"/>
  <c r="I359" i="26"/>
  <c r="J359" i="26" s="1"/>
  <c r="I360" i="26"/>
  <c r="J360" i="26" s="1"/>
  <c r="I361" i="26"/>
  <c r="J361" i="26" s="1"/>
  <c r="I362" i="26"/>
  <c r="J362" i="26" s="1"/>
  <c r="I363" i="26"/>
  <c r="J363" i="26" s="1"/>
  <c r="I364" i="26"/>
  <c r="J364" i="26" s="1"/>
  <c r="I365" i="26"/>
  <c r="J365" i="26" s="1"/>
  <c r="I366" i="26"/>
  <c r="J366" i="26" s="1"/>
  <c r="I367" i="26"/>
  <c r="J367" i="26" s="1"/>
  <c r="I368" i="26"/>
  <c r="J368" i="26" s="1"/>
  <c r="I369" i="26"/>
  <c r="J369" i="26" s="1"/>
  <c r="I370" i="26"/>
  <c r="J370" i="26" s="1"/>
  <c r="I371" i="26"/>
  <c r="J371" i="26" s="1"/>
  <c r="I372" i="26"/>
  <c r="J372" i="26" s="1"/>
  <c r="I373" i="26"/>
  <c r="J373" i="26"/>
  <c r="I374" i="26"/>
  <c r="J374" i="26" s="1"/>
  <c r="I375" i="26"/>
  <c r="J375" i="26" s="1"/>
  <c r="I376" i="26"/>
  <c r="J376" i="26" s="1"/>
  <c r="I377" i="26"/>
  <c r="J377" i="26" s="1"/>
  <c r="I378" i="26"/>
  <c r="J378" i="26" s="1"/>
  <c r="I379" i="26"/>
  <c r="J379" i="26" s="1"/>
  <c r="I380" i="26"/>
  <c r="J380" i="26" s="1"/>
  <c r="I381" i="26"/>
  <c r="J381" i="26" s="1"/>
  <c r="I382" i="26"/>
  <c r="J382" i="26" s="1"/>
  <c r="I383" i="26"/>
  <c r="J383" i="26" s="1"/>
  <c r="I384" i="26"/>
  <c r="J384" i="26" s="1"/>
  <c r="I385" i="26"/>
  <c r="J385" i="26"/>
  <c r="I386" i="26"/>
  <c r="J386" i="26" s="1"/>
  <c r="I387" i="26"/>
  <c r="J387" i="26" s="1"/>
  <c r="I388" i="26"/>
  <c r="J388" i="26" s="1"/>
  <c r="I389" i="26"/>
  <c r="J389" i="26" s="1"/>
  <c r="I390" i="26"/>
  <c r="J390" i="26" s="1"/>
  <c r="I391" i="26"/>
  <c r="J391" i="26" s="1"/>
  <c r="I392" i="26"/>
  <c r="J392" i="26" s="1"/>
  <c r="I393" i="26"/>
  <c r="J393" i="26" s="1"/>
  <c r="I394" i="26"/>
  <c r="J394" i="26" s="1"/>
  <c r="I395" i="26"/>
  <c r="J395" i="26" s="1"/>
  <c r="I396" i="26"/>
  <c r="J396" i="26" s="1"/>
  <c r="I397" i="26"/>
  <c r="J397" i="26" s="1"/>
  <c r="I398" i="26"/>
  <c r="J398" i="26" s="1"/>
  <c r="I399" i="26"/>
  <c r="J399" i="26" s="1"/>
  <c r="I400" i="26"/>
  <c r="J400" i="26" s="1"/>
  <c r="I401" i="26"/>
  <c r="J401" i="26" s="1"/>
  <c r="I402" i="26"/>
  <c r="J402" i="26" s="1"/>
  <c r="I403" i="26"/>
  <c r="J403" i="26" s="1"/>
  <c r="I404" i="26"/>
  <c r="J404" i="26" s="1"/>
  <c r="I405" i="26"/>
  <c r="J405" i="26" s="1"/>
  <c r="I406" i="26"/>
  <c r="J406" i="26" s="1"/>
  <c r="I407" i="26"/>
  <c r="J407" i="26" s="1"/>
  <c r="I408" i="26"/>
  <c r="J408" i="26" s="1"/>
  <c r="I409" i="26"/>
  <c r="J409" i="26" s="1"/>
  <c r="I410" i="26"/>
  <c r="J410" i="26" s="1"/>
  <c r="I411" i="26"/>
  <c r="J411" i="26" s="1"/>
  <c r="I412" i="26"/>
  <c r="J412" i="26" s="1"/>
  <c r="I413" i="26"/>
  <c r="J413" i="26" s="1"/>
  <c r="I414" i="26"/>
  <c r="J414" i="26" s="1"/>
  <c r="I415" i="26"/>
  <c r="J415" i="26" s="1"/>
  <c r="I416" i="26"/>
  <c r="J416" i="26" s="1"/>
  <c r="I417" i="26"/>
  <c r="J417" i="26" s="1"/>
  <c r="I418" i="26"/>
  <c r="J418" i="26" s="1"/>
  <c r="I419" i="26"/>
  <c r="J419" i="26" s="1"/>
  <c r="I420" i="26"/>
  <c r="J420" i="26" s="1"/>
  <c r="I421" i="26"/>
  <c r="J421" i="26" s="1"/>
  <c r="I422" i="26"/>
  <c r="J422" i="26" s="1"/>
  <c r="I423" i="26"/>
  <c r="J423" i="26" s="1"/>
  <c r="I424" i="26"/>
  <c r="J424" i="26" s="1"/>
  <c r="I425" i="26"/>
  <c r="J425" i="26" s="1"/>
  <c r="I426" i="26"/>
  <c r="J426" i="26" s="1"/>
  <c r="I427" i="26"/>
  <c r="J427" i="26" s="1"/>
  <c r="I428" i="26"/>
  <c r="J428" i="26" s="1"/>
  <c r="I429" i="26"/>
  <c r="J429" i="26" s="1"/>
  <c r="I430" i="26"/>
  <c r="J430" i="26" s="1"/>
  <c r="I431" i="26"/>
  <c r="J431" i="26" s="1"/>
  <c r="I432" i="26"/>
  <c r="J432" i="26" s="1"/>
  <c r="I433" i="26"/>
  <c r="J433" i="26" s="1"/>
  <c r="I434" i="26"/>
  <c r="J434" i="26" s="1"/>
  <c r="I435" i="26"/>
  <c r="J435" i="26" s="1"/>
  <c r="I436" i="26"/>
  <c r="J436" i="26" s="1"/>
  <c r="I437" i="26"/>
  <c r="J437" i="26"/>
  <c r="I438" i="26"/>
  <c r="J438" i="26" s="1"/>
  <c r="I439" i="26"/>
  <c r="J439" i="26" s="1"/>
  <c r="I440" i="26"/>
  <c r="J440" i="26" s="1"/>
  <c r="I441" i="26"/>
  <c r="J441" i="26" s="1"/>
  <c r="I442" i="26"/>
  <c r="J442" i="26" s="1"/>
  <c r="I443" i="26"/>
  <c r="J443" i="26" s="1"/>
  <c r="I444" i="26"/>
  <c r="J444" i="26" s="1"/>
  <c r="I445" i="26"/>
  <c r="J445" i="26" s="1"/>
  <c r="I446" i="26"/>
  <c r="J446" i="26" s="1"/>
  <c r="I447" i="26"/>
  <c r="J447" i="26" s="1"/>
  <c r="I448" i="26"/>
  <c r="J448" i="26" s="1"/>
  <c r="I449" i="26"/>
  <c r="J449" i="26" s="1"/>
  <c r="I450" i="26"/>
  <c r="J450" i="26" s="1"/>
  <c r="I451" i="26"/>
  <c r="J451" i="26" s="1"/>
  <c r="I452" i="26"/>
  <c r="J452" i="26" s="1"/>
  <c r="I453" i="26"/>
  <c r="J453" i="26" s="1"/>
  <c r="I454" i="26"/>
  <c r="J454" i="26" s="1"/>
  <c r="I455" i="26"/>
  <c r="J455" i="26" s="1"/>
  <c r="I456" i="26"/>
  <c r="J456" i="26" s="1"/>
  <c r="I457" i="26"/>
  <c r="J457" i="26" s="1"/>
  <c r="I458" i="26"/>
  <c r="J458" i="26" s="1"/>
  <c r="I459" i="26"/>
  <c r="J459" i="26" s="1"/>
  <c r="I460" i="26"/>
  <c r="J460" i="26" s="1"/>
  <c r="I461" i="26"/>
  <c r="J461" i="26" s="1"/>
  <c r="I462" i="26"/>
  <c r="J462" i="26" s="1"/>
  <c r="I463" i="26"/>
  <c r="J463" i="26" s="1"/>
  <c r="I464" i="26"/>
  <c r="J464" i="26" s="1"/>
  <c r="I465" i="26"/>
  <c r="J465" i="26" s="1"/>
  <c r="I466" i="26"/>
  <c r="J466" i="26" s="1"/>
  <c r="I467" i="26"/>
  <c r="J467" i="26" s="1"/>
  <c r="I468" i="26"/>
  <c r="J468" i="26" s="1"/>
  <c r="I469" i="26"/>
  <c r="J469" i="26" s="1"/>
  <c r="I470" i="26"/>
  <c r="J470" i="26" s="1"/>
  <c r="I471" i="26"/>
  <c r="J471" i="26" s="1"/>
  <c r="I472" i="26"/>
  <c r="J472" i="26" s="1"/>
  <c r="I473" i="26"/>
  <c r="J473" i="26" s="1"/>
  <c r="I474" i="26"/>
  <c r="J474" i="26" s="1"/>
  <c r="I475" i="26"/>
  <c r="J475" i="26" s="1"/>
  <c r="I476" i="26"/>
  <c r="J476" i="26" s="1"/>
  <c r="I477" i="26"/>
  <c r="J477" i="26" s="1"/>
  <c r="I478" i="26"/>
  <c r="J478" i="26" s="1"/>
  <c r="I479" i="26"/>
  <c r="J479" i="26" s="1"/>
  <c r="I480" i="26"/>
  <c r="J480" i="26" s="1"/>
  <c r="I481" i="26"/>
  <c r="J481" i="26" s="1"/>
  <c r="I482" i="26"/>
  <c r="J482" i="26" s="1"/>
  <c r="I483" i="26"/>
  <c r="J483" i="26" s="1"/>
  <c r="I484" i="26"/>
  <c r="J484" i="26" s="1"/>
  <c r="I485" i="26"/>
  <c r="J485" i="26" s="1"/>
  <c r="I486" i="26"/>
  <c r="J486" i="26" s="1"/>
  <c r="I487" i="26"/>
  <c r="J487" i="26" s="1"/>
  <c r="I488" i="26"/>
  <c r="J488" i="26" s="1"/>
  <c r="I489" i="26"/>
  <c r="J489" i="26" s="1"/>
  <c r="I490" i="26"/>
  <c r="J490" i="26" s="1"/>
  <c r="I491" i="26"/>
  <c r="J491" i="26" s="1"/>
  <c r="I492" i="26"/>
  <c r="J492" i="26" s="1"/>
  <c r="I493" i="26"/>
  <c r="J493" i="26" s="1"/>
  <c r="I494" i="26"/>
  <c r="J494" i="26" s="1"/>
  <c r="I495" i="26"/>
  <c r="J495" i="26" s="1"/>
  <c r="I496" i="26"/>
  <c r="J496" i="26" s="1"/>
  <c r="I497" i="26"/>
  <c r="J497" i="26"/>
  <c r="I498" i="26"/>
  <c r="J498" i="26" s="1"/>
  <c r="I499" i="26"/>
  <c r="J499" i="26" s="1"/>
  <c r="I500" i="26"/>
  <c r="J500" i="26" s="1"/>
  <c r="I501" i="26"/>
  <c r="J501" i="26" s="1"/>
  <c r="I502" i="26"/>
  <c r="J502" i="26" s="1"/>
  <c r="I503" i="26"/>
  <c r="J503" i="26" s="1"/>
  <c r="I504" i="26"/>
  <c r="J504" i="26" s="1"/>
  <c r="I505" i="26"/>
  <c r="J505" i="26" s="1"/>
  <c r="I506" i="26"/>
  <c r="J506" i="26" s="1"/>
  <c r="I507" i="26"/>
  <c r="J507" i="26" s="1"/>
  <c r="I508" i="26"/>
  <c r="J508" i="26" s="1"/>
  <c r="I509" i="26"/>
  <c r="J509" i="26" s="1"/>
  <c r="I510" i="26"/>
  <c r="J510" i="26" s="1"/>
  <c r="I511" i="26"/>
  <c r="J511" i="26" s="1"/>
  <c r="I512" i="26"/>
  <c r="J512" i="26" s="1"/>
  <c r="I513" i="26"/>
  <c r="J513" i="26" s="1"/>
  <c r="I514" i="26"/>
  <c r="J514" i="26" s="1"/>
  <c r="I515" i="26"/>
  <c r="J515" i="26" s="1"/>
  <c r="I516" i="26"/>
  <c r="J516" i="26" s="1"/>
  <c r="I517" i="26"/>
  <c r="J517" i="26"/>
  <c r="I518" i="26"/>
  <c r="J518" i="26" s="1"/>
  <c r="I519" i="26"/>
  <c r="J519" i="26" s="1"/>
  <c r="I520" i="26"/>
  <c r="J520" i="26" s="1"/>
  <c r="I521" i="26"/>
  <c r="J521" i="26" s="1"/>
  <c r="I522" i="26"/>
  <c r="J522" i="26" s="1"/>
  <c r="I523" i="26"/>
  <c r="J523" i="26" s="1"/>
  <c r="I524" i="26"/>
  <c r="J524" i="26" s="1"/>
  <c r="I525" i="26"/>
  <c r="J525" i="26" s="1"/>
  <c r="I526" i="26"/>
  <c r="J526" i="26" s="1"/>
  <c r="I527" i="26"/>
  <c r="J527" i="26" s="1"/>
  <c r="I528" i="26"/>
  <c r="J528" i="26" s="1"/>
  <c r="I529" i="26"/>
  <c r="J529" i="26" s="1"/>
  <c r="I530" i="26"/>
  <c r="J530" i="26" s="1"/>
  <c r="I531" i="26"/>
  <c r="J531" i="26" s="1"/>
  <c r="I532" i="26"/>
  <c r="J532" i="26" s="1"/>
  <c r="I533" i="26"/>
  <c r="J533" i="26" s="1"/>
  <c r="I534" i="26"/>
  <c r="J534" i="26" s="1"/>
  <c r="I535" i="26"/>
  <c r="J535" i="26" s="1"/>
  <c r="I536" i="26"/>
  <c r="J536" i="26" s="1"/>
  <c r="I537" i="26"/>
  <c r="J537" i="26" s="1"/>
  <c r="I538" i="26"/>
  <c r="J538" i="26" s="1"/>
  <c r="I539" i="26"/>
  <c r="J539" i="26" s="1"/>
  <c r="I540" i="26"/>
  <c r="J540" i="26" s="1"/>
  <c r="I541" i="26"/>
  <c r="J541" i="26" s="1"/>
  <c r="I542" i="26"/>
  <c r="J542" i="26" s="1"/>
  <c r="I543" i="26"/>
  <c r="J543" i="26" s="1"/>
  <c r="I544" i="26"/>
  <c r="J544" i="26" s="1"/>
  <c r="I545" i="26"/>
  <c r="J545" i="26" s="1"/>
  <c r="I546" i="26"/>
  <c r="J546" i="26" s="1"/>
  <c r="I547" i="26"/>
  <c r="J547" i="26" s="1"/>
  <c r="I548" i="26"/>
  <c r="J548" i="26" s="1"/>
  <c r="I549" i="26"/>
  <c r="J549" i="26" s="1"/>
  <c r="I550" i="26"/>
  <c r="J550" i="26" s="1"/>
  <c r="I551" i="26"/>
  <c r="J551" i="26" s="1"/>
  <c r="I552" i="26"/>
  <c r="J552" i="26" s="1"/>
  <c r="I553" i="26"/>
  <c r="J553" i="26" s="1"/>
  <c r="I554" i="26"/>
  <c r="J554" i="26" s="1"/>
  <c r="I555" i="26"/>
  <c r="J555" i="26" s="1"/>
  <c r="I556" i="26"/>
  <c r="J556" i="26" s="1"/>
  <c r="I557" i="26"/>
  <c r="J557" i="26" s="1"/>
  <c r="I558" i="26"/>
  <c r="J558" i="26" s="1"/>
  <c r="I559" i="26"/>
  <c r="J559" i="26" s="1"/>
  <c r="I560" i="26"/>
  <c r="J560" i="26" s="1"/>
  <c r="I561" i="26"/>
  <c r="J561" i="26" s="1"/>
  <c r="I562" i="26"/>
  <c r="J562" i="26" s="1"/>
  <c r="I563" i="26"/>
  <c r="J563" i="26" s="1"/>
  <c r="I564" i="26"/>
  <c r="J564" i="26" s="1"/>
  <c r="I565" i="26"/>
  <c r="J565" i="26" s="1"/>
  <c r="I566" i="26"/>
  <c r="J566" i="26" s="1"/>
  <c r="I567" i="26"/>
  <c r="J567" i="26" s="1"/>
  <c r="I568" i="26"/>
  <c r="J568" i="26" s="1"/>
  <c r="I569" i="26"/>
  <c r="J569" i="26" s="1"/>
  <c r="I570" i="26"/>
  <c r="J570" i="26" s="1"/>
  <c r="I571" i="26"/>
  <c r="J571" i="26" s="1"/>
  <c r="I572" i="26"/>
  <c r="J572" i="26"/>
  <c r="I573" i="26"/>
  <c r="J573" i="26" s="1"/>
  <c r="I574" i="26"/>
  <c r="J574" i="26" s="1"/>
  <c r="I575" i="26"/>
  <c r="J575" i="26" s="1"/>
  <c r="I576" i="26"/>
  <c r="J576" i="26" s="1"/>
  <c r="I577" i="26"/>
  <c r="J577" i="26" s="1"/>
  <c r="I578" i="26"/>
  <c r="J578" i="26" s="1"/>
  <c r="I579" i="26"/>
  <c r="J579" i="26" s="1"/>
  <c r="I580" i="26"/>
  <c r="J580" i="26" s="1"/>
  <c r="I581" i="26"/>
  <c r="J581" i="26" s="1"/>
  <c r="I582" i="26"/>
  <c r="J582" i="26" s="1"/>
  <c r="I583" i="26"/>
  <c r="J583" i="26" s="1"/>
  <c r="I584" i="26"/>
  <c r="J584" i="26" s="1"/>
  <c r="I585" i="26"/>
  <c r="J585" i="26"/>
  <c r="I586" i="26"/>
  <c r="J586" i="26" s="1"/>
  <c r="I587" i="26"/>
  <c r="J587" i="26" s="1"/>
  <c r="I588" i="26"/>
  <c r="J588" i="26" s="1"/>
  <c r="I589" i="26"/>
  <c r="J589" i="26" s="1"/>
  <c r="I590" i="26"/>
  <c r="J590" i="26" s="1"/>
  <c r="I591" i="26"/>
  <c r="J591" i="26" s="1"/>
  <c r="I592" i="26"/>
  <c r="J592" i="26" s="1"/>
  <c r="I593" i="26"/>
  <c r="J593" i="26" s="1"/>
  <c r="I594" i="26"/>
  <c r="J594" i="26" s="1"/>
  <c r="I595" i="26"/>
  <c r="J595" i="26" s="1"/>
  <c r="I596" i="26"/>
  <c r="J596" i="26" s="1"/>
  <c r="I597" i="26"/>
  <c r="J597" i="26" s="1"/>
  <c r="I598" i="26"/>
  <c r="J598" i="26" s="1"/>
  <c r="I599" i="26"/>
  <c r="J599" i="26" s="1"/>
  <c r="I600" i="26"/>
  <c r="J600" i="26" s="1"/>
  <c r="I601" i="26"/>
  <c r="J601" i="26" s="1"/>
  <c r="I602" i="26"/>
  <c r="J602" i="26" s="1"/>
  <c r="I603" i="26"/>
  <c r="J603" i="26" s="1"/>
  <c r="I604" i="26"/>
  <c r="J604" i="26"/>
  <c r="I605" i="26"/>
  <c r="J605" i="26" s="1"/>
  <c r="I606" i="26"/>
  <c r="J606" i="26" s="1"/>
  <c r="I607" i="26"/>
  <c r="J607" i="26" s="1"/>
  <c r="I608" i="26"/>
  <c r="J608" i="26" s="1"/>
  <c r="I609" i="26"/>
  <c r="J609" i="26" s="1"/>
  <c r="I610" i="26"/>
  <c r="J610" i="26" s="1"/>
  <c r="I611" i="26"/>
  <c r="J611" i="26" s="1"/>
  <c r="I612" i="26"/>
  <c r="J612" i="26" s="1"/>
  <c r="I613" i="26"/>
  <c r="J613" i="26" s="1"/>
  <c r="I614" i="26"/>
  <c r="J614" i="26" s="1"/>
  <c r="I615" i="26"/>
  <c r="J615" i="26" s="1"/>
  <c r="I616" i="26"/>
  <c r="J616" i="26" s="1"/>
  <c r="I617" i="26"/>
  <c r="J617" i="26"/>
  <c r="I618" i="26"/>
  <c r="J618" i="26" s="1"/>
  <c r="I619" i="26"/>
  <c r="J619" i="26" s="1"/>
  <c r="I620" i="26"/>
  <c r="J620" i="26" s="1"/>
  <c r="I621" i="26"/>
  <c r="J621" i="26" s="1"/>
  <c r="I622" i="26"/>
  <c r="J622" i="26" s="1"/>
  <c r="I623" i="26"/>
  <c r="J623" i="26" s="1"/>
  <c r="I624" i="26"/>
  <c r="J624" i="26" s="1"/>
  <c r="I625" i="26"/>
  <c r="J625" i="26" s="1"/>
  <c r="I626" i="26"/>
  <c r="J626" i="26" s="1"/>
  <c r="I627" i="26"/>
  <c r="J627" i="26" s="1"/>
  <c r="I628" i="26"/>
  <c r="J628" i="26" s="1"/>
  <c r="I629" i="26"/>
  <c r="J629" i="26" s="1"/>
  <c r="I630" i="26"/>
  <c r="J630" i="26" s="1"/>
  <c r="I631" i="26"/>
  <c r="J631" i="26" s="1"/>
  <c r="I632" i="26"/>
  <c r="J632" i="26" s="1"/>
  <c r="I633" i="26"/>
  <c r="J633" i="26" s="1"/>
  <c r="I634" i="26"/>
  <c r="J634" i="26" s="1"/>
  <c r="I635" i="26"/>
  <c r="J635" i="26" s="1"/>
  <c r="I636" i="26"/>
  <c r="J636" i="26"/>
  <c r="I637" i="26"/>
  <c r="J637" i="26" s="1"/>
  <c r="I638" i="26"/>
  <c r="J638" i="26" s="1"/>
  <c r="I639" i="26"/>
  <c r="J639" i="26" s="1"/>
  <c r="I640" i="26"/>
  <c r="J640" i="26" s="1"/>
  <c r="I641" i="26"/>
  <c r="J641" i="26" s="1"/>
  <c r="I642" i="26"/>
  <c r="J642" i="26" s="1"/>
  <c r="I643" i="26"/>
  <c r="J643" i="26" s="1"/>
  <c r="I644" i="26"/>
  <c r="J644" i="26" s="1"/>
  <c r="I645" i="26"/>
  <c r="J645" i="26" s="1"/>
  <c r="I646" i="26"/>
  <c r="J646" i="26" s="1"/>
  <c r="I647" i="26"/>
  <c r="J647" i="26" s="1"/>
  <c r="I648" i="26"/>
  <c r="J648" i="26"/>
  <c r="I649" i="26"/>
  <c r="J649" i="26" s="1"/>
  <c r="I650" i="26"/>
  <c r="J650" i="26" s="1"/>
  <c r="I651" i="26"/>
  <c r="J651" i="26" s="1"/>
  <c r="I652" i="26"/>
  <c r="J652" i="26" s="1"/>
  <c r="I653" i="26"/>
  <c r="J653" i="26" s="1"/>
  <c r="I654" i="26"/>
  <c r="J654" i="26" s="1"/>
  <c r="I655" i="26"/>
  <c r="J655" i="26" s="1"/>
  <c r="I656" i="26"/>
  <c r="J656" i="26" s="1"/>
  <c r="I657" i="26"/>
  <c r="J657" i="26" s="1"/>
  <c r="I658" i="26"/>
  <c r="J658" i="26" s="1"/>
  <c r="I659" i="26"/>
  <c r="J659" i="26" s="1"/>
  <c r="I660" i="26"/>
  <c r="J660" i="26" s="1"/>
  <c r="I661" i="26"/>
  <c r="J661" i="26" s="1"/>
  <c r="I662" i="26"/>
  <c r="J662" i="26" s="1"/>
  <c r="I663" i="26"/>
  <c r="J663" i="26" s="1"/>
  <c r="I664" i="26"/>
  <c r="J664" i="26"/>
  <c r="I665" i="26"/>
  <c r="J665" i="26" s="1"/>
  <c r="I666" i="26"/>
  <c r="J666" i="26" s="1"/>
  <c r="I667" i="26"/>
  <c r="J667" i="26" s="1"/>
  <c r="I668" i="26"/>
  <c r="J668" i="26"/>
  <c r="I669" i="26"/>
  <c r="J669" i="26" s="1"/>
  <c r="I670" i="26"/>
  <c r="J670" i="26" s="1"/>
  <c r="I671" i="26"/>
  <c r="J671" i="26" s="1"/>
  <c r="I672" i="26"/>
  <c r="J672" i="26"/>
  <c r="I673" i="26"/>
  <c r="J673" i="26" s="1"/>
  <c r="I674" i="26"/>
  <c r="J674" i="26" s="1"/>
  <c r="I675" i="26"/>
  <c r="J675" i="26" s="1"/>
  <c r="I676" i="26"/>
  <c r="J676" i="26" s="1"/>
  <c r="I677" i="26"/>
  <c r="J677" i="26" s="1"/>
  <c r="I678" i="26"/>
  <c r="J678" i="26" s="1"/>
  <c r="I679" i="26"/>
  <c r="J679" i="26" s="1"/>
  <c r="I680" i="26"/>
  <c r="J680" i="26"/>
  <c r="I681" i="26"/>
  <c r="J681" i="26" s="1"/>
  <c r="I682" i="26"/>
  <c r="J682" i="26" s="1"/>
  <c r="I683" i="26"/>
  <c r="J683" i="26" s="1"/>
  <c r="I684" i="26"/>
  <c r="J684" i="26" s="1"/>
  <c r="I685" i="26"/>
  <c r="J685" i="26" s="1"/>
  <c r="I686" i="26"/>
  <c r="J686" i="26" s="1"/>
  <c r="I687" i="26"/>
  <c r="J687" i="26" s="1"/>
  <c r="I688" i="26"/>
  <c r="J688" i="26" s="1"/>
  <c r="I689" i="26"/>
  <c r="J689" i="26" s="1"/>
  <c r="I690" i="26"/>
  <c r="J690" i="26" s="1"/>
  <c r="I691" i="26"/>
  <c r="J691" i="26" s="1"/>
  <c r="I692" i="26"/>
  <c r="J692" i="26" s="1"/>
  <c r="I693" i="26"/>
  <c r="J693" i="26" s="1"/>
  <c r="I694" i="26"/>
  <c r="J694" i="26" s="1"/>
  <c r="I695" i="26"/>
  <c r="J695" i="26" s="1"/>
  <c r="I696" i="26"/>
  <c r="J696" i="26"/>
  <c r="I697" i="26"/>
  <c r="J697" i="26" s="1"/>
  <c r="I698" i="26"/>
  <c r="J698" i="26" s="1"/>
  <c r="I699" i="26"/>
  <c r="J699" i="26" s="1"/>
  <c r="I700" i="26"/>
  <c r="J700" i="26"/>
  <c r="I701" i="26"/>
  <c r="J701" i="26" s="1"/>
  <c r="I702" i="26"/>
  <c r="J702" i="26" s="1"/>
  <c r="I703" i="26"/>
  <c r="J703" i="26" s="1"/>
  <c r="I704" i="26"/>
  <c r="J704" i="26"/>
  <c r="I705" i="26"/>
  <c r="J705" i="26" s="1"/>
  <c r="I706" i="26"/>
  <c r="J706" i="26" s="1"/>
  <c r="I707" i="26"/>
  <c r="J707" i="26" s="1"/>
  <c r="I708" i="26"/>
  <c r="J708" i="26" s="1"/>
  <c r="I709" i="26"/>
  <c r="J709" i="26" s="1"/>
  <c r="I710" i="26"/>
  <c r="J710" i="26" s="1"/>
  <c r="I711" i="26"/>
  <c r="J711" i="26" s="1"/>
  <c r="I712" i="26"/>
  <c r="J712" i="26"/>
  <c r="I713" i="26"/>
  <c r="J713" i="26" s="1"/>
  <c r="I714" i="26"/>
  <c r="J714" i="26" s="1"/>
  <c r="I715" i="26"/>
  <c r="J715" i="26" s="1"/>
  <c r="I716" i="26"/>
  <c r="J716" i="26" s="1"/>
  <c r="I717" i="26"/>
  <c r="J717" i="26" s="1"/>
  <c r="I718" i="26"/>
  <c r="J718" i="26" s="1"/>
  <c r="I719" i="26"/>
  <c r="J719" i="26" s="1"/>
  <c r="I720" i="26"/>
  <c r="J720" i="26" s="1"/>
  <c r="I721" i="26"/>
  <c r="J721" i="26" s="1"/>
  <c r="I722" i="26"/>
  <c r="J722" i="26" s="1"/>
  <c r="I723" i="26"/>
  <c r="J723" i="26" s="1"/>
  <c r="I724" i="26"/>
  <c r="J724" i="26" s="1"/>
  <c r="I725" i="26"/>
  <c r="J725" i="26" s="1"/>
  <c r="I726" i="26"/>
  <c r="J726" i="26" s="1"/>
  <c r="I727" i="26"/>
  <c r="J727" i="26" s="1"/>
  <c r="I728" i="26"/>
  <c r="J728" i="26"/>
  <c r="I729" i="26"/>
  <c r="J729" i="26" s="1"/>
  <c r="I730" i="26"/>
  <c r="J730" i="26" s="1"/>
  <c r="I731" i="26"/>
  <c r="J731" i="26" s="1"/>
  <c r="I732" i="26"/>
  <c r="J732" i="26"/>
  <c r="I733" i="26"/>
  <c r="J733" i="26" s="1"/>
  <c r="I734" i="26"/>
  <c r="J734" i="26" s="1"/>
  <c r="I735" i="26"/>
  <c r="J735" i="26" s="1"/>
  <c r="I736" i="26"/>
  <c r="J736" i="26"/>
  <c r="I737" i="26"/>
  <c r="J737" i="26" s="1"/>
  <c r="I738" i="26"/>
  <c r="J738" i="26" s="1"/>
  <c r="I739" i="26"/>
  <c r="J739" i="26" s="1"/>
  <c r="I740" i="26"/>
  <c r="J740" i="26" s="1"/>
  <c r="I741" i="26"/>
  <c r="J741" i="26" s="1"/>
  <c r="I742" i="26"/>
  <c r="J742" i="26" s="1"/>
  <c r="I743" i="26"/>
  <c r="J743" i="26" s="1"/>
  <c r="I744" i="26"/>
  <c r="J744" i="26"/>
  <c r="I745" i="26"/>
  <c r="J745" i="26" s="1"/>
  <c r="I746" i="26"/>
  <c r="J746" i="26" s="1"/>
  <c r="I747" i="26"/>
  <c r="J747" i="26" s="1"/>
  <c r="I748" i="26"/>
  <c r="J748" i="26" s="1"/>
  <c r="I749" i="26"/>
  <c r="J749" i="26" s="1"/>
  <c r="I750" i="26"/>
  <c r="J750" i="26" s="1"/>
  <c r="I751" i="26"/>
  <c r="J751" i="26" s="1"/>
  <c r="I752" i="26"/>
  <c r="J752" i="26" s="1"/>
  <c r="I753" i="26"/>
  <c r="J753" i="26" s="1"/>
  <c r="I754" i="26"/>
  <c r="J754" i="26" s="1"/>
  <c r="I755" i="26"/>
  <c r="J755" i="26" s="1"/>
  <c r="I756" i="26"/>
  <c r="J756" i="26" s="1"/>
  <c r="I757" i="26"/>
  <c r="J757" i="26" s="1"/>
  <c r="I758" i="26"/>
  <c r="J758" i="26" s="1"/>
  <c r="I759" i="26"/>
  <c r="J759" i="26" s="1"/>
  <c r="I760" i="26"/>
  <c r="J760" i="26"/>
  <c r="I761" i="26"/>
  <c r="J761" i="26" s="1"/>
  <c r="I762" i="26"/>
  <c r="J762" i="26" s="1"/>
  <c r="I763" i="26"/>
  <c r="J763" i="26" s="1"/>
  <c r="I764" i="26"/>
  <c r="J764" i="26"/>
  <c r="I765" i="26"/>
  <c r="J765" i="26" s="1"/>
  <c r="I766" i="26"/>
  <c r="J766" i="26" s="1"/>
  <c r="I767" i="26"/>
  <c r="J767" i="26" s="1"/>
  <c r="I768" i="26"/>
  <c r="J768" i="26"/>
  <c r="I769" i="26"/>
  <c r="J769" i="26" s="1"/>
  <c r="I770" i="26"/>
  <c r="J770" i="26" s="1"/>
  <c r="I771" i="26"/>
  <c r="J771" i="26" s="1"/>
  <c r="I772" i="26"/>
  <c r="J772" i="26" s="1"/>
  <c r="I773" i="26"/>
  <c r="J773" i="26" s="1"/>
  <c r="I774" i="26"/>
  <c r="J774" i="26" s="1"/>
  <c r="I775" i="26"/>
  <c r="J775" i="26" s="1"/>
  <c r="I776" i="26"/>
  <c r="J776" i="26"/>
  <c r="I777" i="26"/>
  <c r="J777" i="26" s="1"/>
  <c r="I778" i="26"/>
  <c r="J778" i="26" s="1"/>
  <c r="I779" i="26"/>
  <c r="J779" i="26" s="1"/>
  <c r="I780" i="26"/>
  <c r="J780" i="26" s="1"/>
  <c r="I781" i="26"/>
  <c r="J781" i="26" s="1"/>
  <c r="I782" i="26"/>
  <c r="J782" i="26" s="1"/>
  <c r="I783" i="26"/>
  <c r="J783" i="26" s="1"/>
  <c r="I784" i="26"/>
  <c r="J784" i="26" s="1"/>
  <c r="I785" i="26"/>
  <c r="J785" i="26" s="1"/>
  <c r="I786" i="26"/>
  <c r="J786" i="26" s="1"/>
  <c r="I787" i="26"/>
  <c r="J787" i="26" s="1"/>
  <c r="I788" i="26"/>
  <c r="J788" i="26" s="1"/>
  <c r="I789" i="26"/>
  <c r="J789" i="26" s="1"/>
  <c r="I790" i="26"/>
  <c r="J790" i="26" s="1"/>
  <c r="I791" i="26"/>
  <c r="J791" i="26" s="1"/>
  <c r="I792" i="26"/>
  <c r="J792" i="26"/>
  <c r="I793" i="26"/>
  <c r="J793" i="26" s="1"/>
  <c r="I794" i="26"/>
  <c r="J794" i="26" s="1"/>
  <c r="I795" i="26"/>
  <c r="J795" i="26" s="1"/>
  <c r="I796" i="26"/>
  <c r="J796" i="26"/>
  <c r="I797" i="26"/>
  <c r="J797" i="26" s="1"/>
  <c r="I798" i="26"/>
  <c r="J798" i="26" s="1"/>
  <c r="I799" i="26"/>
  <c r="J799" i="26" s="1"/>
  <c r="I800" i="26"/>
  <c r="J800" i="26"/>
  <c r="I801" i="26"/>
  <c r="J801" i="26" s="1"/>
  <c r="I802" i="26"/>
  <c r="J802" i="26" s="1"/>
  <c r="I803" i="26"/>
  <c r="J803" i="26" s="1"/>
  <c r="I804" i="26"/>
  <c r="J804" i="26" s="1"/>
  <c r="I805" i="26"/>
  <c r="J805" i="26" s="1"/>
  <c r="I806" i="26"/>
  <c r="J806" i="26" s="1"/>
  <c r="I807" i="26"/>
  <c r="J807" i="26" s="1"/>
  <c r="I808" i="26"/>
  <c r="J808" i="26"/>
  <c r="I809" i="26"/>
  <c r="J809" i="26" s="1"/>
  <c r="I810" i="26"/>
  <c r="J810" i="26" s="1"/>
  <c r="I811" i="26"/>
  <c r="J811" i="26" s="1"/>
  <c r="I812" i="26"/>
  <c r="J812" i="26" s="1"/>
  <c r="I813" i="26"/>
  <c r="J813" i="26" s="1"/>
  <c r="I814" i="26"/>
  <c r="J814" i="26" s="1"/>
  <c r="I815" i="26"/>
  <c r="J815" i="26" s="1"/>
  <c r="I816" i="26"/>
  <c r="J816" i="26" s="1"/>
  <c r="I817" i="26"/>
  <c r="J817" i="26" s="1"/>
  <c r="I818" i="26"/>
  <c r="J818" i="26" s="1"/>
  <c r="I819" i="26"/>
  <c r="J819" i="26" s="1"/>
  <c r="I820" i="26"/>
  <c r="J820" i="26" s="1"/>
  <c r="I821" i="26"/>
  <c r="J821" i="26" s="1"/>
  <c r="I822" i="26"/>
  <c r="J822" i="26" s="1"/>
  <c r="I823" i="26"/>
  <c r="J823" i="26" s="1"/>
  <c r="I824" i="26"/>
  <c r="J824" i="26"/>
  <c r="I825" i="26"/>
  <c r="J825" i="26" s="1"/>
  <c r="I826" i="26"/>
  <c r="J826" i="26" s="1"/>
  <c r="I827" i="26"/>
  <c r="J827" i="26" s="1"/>
  <c r="I828" i="26"/>
  <c r="J828" i="26"/>
  <c r="I829" i="26"/>
  <c r="J829" i="26" s="1"/>
  <c r="I830" i="26"/>
  <c r="J830" i="26" s="1"/>
  <c r="I831" i="26"/>
  <c r="J831" i="26" s="1"/>
  <c r="I832" i="26"/>
  <c r="J832" i="26"/>
  <c r="I833" i="26"/>
  <c r="J833" i="26" s="1"/>
  <c r="I834" i="26"/>
  <c r="J834" i="26" s="1"/>
  <c r="I835" i="26"/>
  <c r="J835" i="26" s="1"/>
  <c r="I836" i="26"/>
  <c r="J836" i="26" s="1"/>
  <c r="I837" i="26"/>
  <c r="J837" i="26" s="1"/>
  <c r="I838" i="26"/>
  <c r="J838" i="26" s="1"/>
  <c r="I839" i="26"/>
  <c r="J839" i="26" s="1"/>
  <c r="I840" i="26"/>
  <c r="J840" i="26"/>
  <c r="I841" i="26"/>
  <c r="J841" i="26" s="1"/>
  <c r="I842" i="26"/>
  <c r="J842" i="26" s="1"/>
  <c r="I843" i="26"/>
  <c r="J843" i="26" s="1"/>
  <c r="I844" i="26"/>
  <c r="J844" i="26" s="1"/>
  <c r="I845" i="26"/>
  <c r="J845" i="26" s="1"/>
  <c r="I846" i="26"/>
  <c r="J846" i="26" s="1"/>
  <c r="I847" i="26"/>
  <c r="J847" i="26" s="1"/>
  <c r="I848" i="26"/>
  <c r="J848" i="26" s="1"/>
  <c r="I849" i="26"/>
  <c r="J849" i="26" s="1"/>
  <c r="I850" i="26"/>
  <c r="J850" i="26" s="1"/>
  <c r="I851" i="26"/>
  <c r="J851" i="26" s="1"/>
  <c r="I852" i="26"/>
  <c r="J852" i="26" s="1"/>
  <c r="I853" i="26"/>
  <c r="J853" i="26" s="1"/>
  <c r="I854" i="26"/>
  <c r="J854" i="26" s="1"/>
  <c r="I855" i="26"/>
  <c r="J855" i="26" s="1"/>
  <c r="I856" i="26"/>
  <c r="J856" i="26"/>
  <c r="I857" i="26"/>
  <c r="J857" i="26" s="1"/>
  <c r="I858" i="26"/>
  <c r="J858" i="26" s="1"/>
  <c r="I859" i="26"/>
  <c r="J859" i="26" s="1"/>
  <c r="I860" i="26"/>
  <c r="J860" i="26"/>
  <c r="I861" i="26"/>
  <c r="J861" i="26" s="1"/>
  <c r="I862" i="26"/>
  <c r="J862" i="26" s="1"/>
  <c r="I863" i="26"/>
  <c r="J863" i="26" s="1"/>
  <c r="I864" i="26"/>
  <c r="J864" i="26"/>
  <c r="I865" i="26"/>
  <c r="J865" i="26" s="1"/>
  <c r="I866" i="26"/>
  <c r="J866" i="26" s="1"/>
  <c r="I867" i="26"/>
  <c r="J867" i="26" s="1"/>
  <c r="I868" i="26"/>
  <c r="J868" i="26" s="1"/>
  <c r="I869" i="26"/>
  <c r="J869" i="26" s="1"/>
  <c r="I870" i="26"/>
  <c r="J870" i="26" s="1"/>
  <c r="I871" i="26"/>
  <c r="J871" i="26" s="1"/>
  <c r="I872" i="26"/>
  <c r="J872" i="26"/>
  <c r="I873" i="26"/>
  <c r="J873" i="26" s="1"/>
  <c r="I874" i="26"/>
  <c r="J874" i="26" s="1"/>
  <c r="I875" i="26"/>
  <c r="J875" i="26" s="1"/>
  <c r="I876" i="26"/>
  <c r="J876" i="26" s="1"/>
  <c r="I877" i="26"/>
  <c r="J877" i="26" s="1"/>
  <c r="I878" i="26"/>
  <c r="J878" i="26" s="1"/>
  <c r="I879" i="26"/>
  <c r="J879" i="26" s="1"/>
  <c r="I880" i="26"/>
  <c r="J880" i="26" s="1"/>
  <c r="I881" i="26"/>
  <c r="J881" i="26" s="1"/>
  <c r="I882" i="26"/>
  <c r="J882" i="26" s="1"/>
  <c r="I883" i="26"/>
  <c r="J883" i="26" s="1"/>
  <c r="I884" i="26"/>
  <c r="J884" i="26" s="1"/>
  <c r="I885" i="26"/>
  <c r="J885" i="26" s="1"/>
  <c r="I886" i="26"/>
  <c r="J886" i="26" s="1"/>
  <c r="I887" i="26"/>
  <c r="J887" i="26" s="1"/>
  <c r="I888" i="26"/>
  <c r="J888" i="26" s="1"/>
  <c r="I889" i="26"/>
  <c r="J889" i="26" s="1"/>
  <c r="I890" i="26"/>
  <c r="J890" i="26"/>
  <c r="I891" i="26"/>
  <c r="J891" i="26" s="1"/>
  <c r="I892" i="26"/>
  <c r="J892" i="26" s="1"/>
  <c r="I893" i="26"/>
  <c r="J893" i="26" s="1"/>
  <c r="I894" i="26"/>
  <c r="J894" i="26"/>
  <c r="I895" i="26"/>
  <c r="J895" i="26" s="1"/>
  <c r="I896" i="26"/>
  <c r="J896" i="26" s="1"/>
  <c r="I897" i="26"/>
  <c r="J897" i="26" s="1"/>
  <c r="I898" i="26"/>
  <c r="J898" i="26" s="1"/>
  <c r="I899" i="26"/>
  <c r="J899" i="26" s="1"/>
  <c r="I900" i="26"/>
  <c r="J900" i="26" s="1"/>
  <c r="I901" i="26"/>
  <c r="J901" i="26" s="1"/>
  <c r="I902" i="26"/>
  <c r="J902" i="26" s="1"/>
  <c r="I903" i="26"/>
  <c r="J903" i="26" s="1"/>
  <c r="I904" i="26"/>
  <c r="J904" i="26" s="1"/>
  <c r="I905" i="26"/>
  <c r="J905" i="26" s="1"/>
  <c r="I906" i="26"/>
  <c r="J906" i="26" s="1"/>
  <c r="I907" i="26"/>
  <c r="J907" i="26" s="1"/>
  <c r="I908" i="26"/>
  <c r="J908" i="26" s="1"/>
  <c r="I909" i="26"/>
  <c r="J909" i="26" s="1"/>
  <c r="I910" i="26"/>
  <c r="J910" i="26" s="1"/>
  <c r="I911" i="26"/>
  <c r="J911" i="26" s="1"/>
  <c r="I912" i="26"/>
  <c r="J912" i="26" s="1"/>
  <c r="I913" i="26"/>
  <c r="J913" i="26" s="1"/>
  <c r="I914" i="26"/>
  <c r="J914" i="26" s="1"/>
  <c r="I915" i="26"/>
  <c r="J915" i="26" s="1"/>
  <c r="I916" i="26"/>
  <c r="J916" i="26" s="1"/>
  <c r="I917" i="26"/>
  <c r="J917" i="26" s="1"/>
  <c r="I918" i="26"/>
  <c r="J918" i="26" s="1"/>
  <c r="I919" i="26"/>
  <c r="J919" i="26" s="1"/>
  <c r="I920" i="26"/>
  <c r="J920" i="26" s="1"/>
  <c r="I921" i="26"/>
  <c r="J921" i="26" s="1"/>
  <c r="I922" i="26"/>
  <c r="J922" i="26" s="1"/>
  <c r="I923" i="26"/>
  <c r="J923" i="26" s="1"/>
  <c r="I924" i="26"/>
  <c r="J924" i="26" s="1"/>
  <c r="I925" i="26"/>
  <c r="J925" i="26" s="1"/>
  <c r="I926" i="26"/>
  <c r="J926" i="26" s="1"/>
  <c r="I927" i="26"/>
  <c r="J927" i="26" s="1"/>
  <c r="I928" i="26"/>
  <c r="J928" i="26" s="1"/>
  <c r="I929" i="26"/>
  <c r="J929" i="26" s="1"/>
  <c r="I930" i="26"/>
  <c r="J930" i="26" s="1"/>
  <c r="I931" i="26"/>
  <c r="J931" i="26" s="1"/>
  <c r="I932" i="26"/>
  <c r="J932" i="26" s="1"/>
  <c r="I933" i="26"/>
  <c r="J933" i="26" s="1"/>
  <c r="I934" i="26"/>
  <c r="J934" i="26" s="1"/>
  <c r="I935" i="26"/>
  <c r="J935" i="26" s="1"/>
  <c r="I936" i="26"/>
  <c r="J936" i="26" s="1"/>
  <c r="I937" i="26"/>
  <c r="J937" i="26" s="1"/>
  <c r="I938" i="26"/>
  <c r="J938" i="26" s="1"/>
  <c r="I939" i="26"/>
  <c r="J939" i="26" s="1"/>
  <c r="I940" i="26"/>
  <c r="J940" i="26" s="1"/>
  <c r="I941" i="26"/>
  <c r="J941" i="26" s="1"/>
  <c r="I942" i="26"/>
  <c r="J942" i="26" s="1"/>
  <c r="I943" i="26"/>
  <c r="J943" i="26" s="1"/>
  <c r="I944" i="26"/>
  <c r="J944" i="26" s="1"/>
  <c r="I945" i="26"/>
  <c r="J945" i="26" s="1"/>
  <c r="I946" i="26"/>
  <c r="J946" i="26" s="1"/>
  <c r="I947" i="26"/>
  <c r="J947" i="26" s="1"/>
  <c r="I948" i="26"/>
  <c r="J948" i="26" s="1"/>
  <c r="I949" i="26"/>
  <c r="J949" i="26" s="1"/>
  <c r="I950" i="26"/>
  <c r="J950" i="26" s="1"/>
  <c r="I951" i="26"/>
  <c r="J951" i="26" s="1"/>
  <c r="I952" i="26"/>
  <c r="J952" i="26" s="1"/>
  <c r="I953" i="26"/>
  <c r="J953" i="26" s="1"/>
  <c r="I954" i="26"/>
  <c r="J954" i="26" s="1"/>
  <c r="I955" i="26"/>
  <c r="J955" i="26" s="1"/>
  <c r="I956" i="26"/>
  <c r="J956" i="26" s="1"/>
  <c r="I957" i="26"/>
  <c r="J957" i="26" s="1"/>
  <c r="I958" i="26"/>
  <c r="J958" i="26" s="1"/>
  <c r="I959" i="26"/>
  <c r="J959" i="26" s="1"/>
  <c r="I960" i="26"/>
  <c r="J960" i="26" s="1"/>
  <c r="I961" i="26"/>
  <c r="J961" i="26" s="1"/>
  <c r="I962" i="26"/>
  <c r="J962" i="26" s="1"/>
  <c r="I963" i="26"/>
  <c r="J963" i="26" s="1"/>
  <c r="I964" i="26"/>
  <c r="J964" i="26" s="1"/>
  <c r="I965" i="26"/>
  <c r="J965" i="26" s="1"/>
  <c r="I966" i="26"/>
  <c r="J966" i="26" s="1"/>
  <c r="I967" i="26"/>
  <c r="J967" i="26" s="1"/>
  <c r="I968" i="26"/>
  <c r="J968" i="26" s="1"/>
  <c r="I969" i="26"/>
  <c r="J969" i="26" s="1"/>
  <c r="I970" i="26"/>
  <c r="J970" i="26" s="1"/>
  <c r="I971" i="26"/>
  <c r="J971" i="26" s="1"/>
  <c r="I972" i="26"/>
  <c r="J972" i="26" s="1"/>
  <c r="I973" i="26"/>
  <c r="J973" i="26" s="1"/>
  <c r="I974" i="26"/>
  <c r="J974" i="26" s="1"/>
  <c r="I975" i="26"/>
  <c r="J975" i="26" s="1"/>
  <c r="I976" i="26"/>
  <c r="J976" i="26" s="1"/>
  <c r="I977" i="26"/>
  <c r="J977" i="26" s="1"/>
  <c r="I978" i="26"/>
  <c r="J978" i="26" s="1"/>
  <c r="I979" i="26"/>
  <c r="J979" i="26" s="1"/>
  <c r="I980" i="26"/>
  <c r="J980" i="26" s="1"/>
  <c r="I981" i="26"/>
  <c r="J981" i="26" s="1"/>
  <c r="I982" i="26"/>
  <c r="J982" i="26" s="1"/>
  <c r="I983" i="26"/>
  <c r="J983" i="26" s="1"/>
  <c r="I984" i="26"/>
  <c r="J984" i="26" s="1"/>
  <c r="I985" i="26"/>
  <c r="J985" i="26" s="1"/>
  <c r="I986" i="26"/>
  <c r="J986" i="26" s="1"/>
  <c r="I987" i="26"/>
  <c r="J987" i="26" s="1"/>
  <c r="I988" i="26"/>
  <c r="J988" i="26" s="1"/>
  <c r="I989" i="26"/>
  <c r="J989" i="26" s="1"/>
  <c r="I990" i="26"/>
  <c r="J990" i="26" s="1"/>
  <c r="I991" i="26"/>
  <c r="J991" i="26" s="1"/>
  <c r="I992" i="26"/>
  <c r="J992" i="26" s="1"/>
  <c r="I993" i="26"/>
  <c r="J993" i="26" s="1"/>
  <c r="I994" i="26"/>
  <c r="J994" i="26" s="1"/>
  <c r="I995" i="26"/>
  <c r="J995" i="26" s="1"/>
  <c r="I996" i="26"/>
  <c r="J996" i="26" s="1"/>
  <c r="I997" i="26"/>
  <c r="J997" i="26" s="1"/>
  <c r="I998" i="26"/>
  <c r="J998" i="26" s="1"/>
  <c r="I999" i="26"/>
  <c r="J999" i="26" s="1"/>
  <c r="I1000" i="26"/>
  <c r="J1000" i="26" s="1"/>
  <c r="I1001" i="26"/>
  <c r="J1001" i="26" s="1"/>
  <c r="I1002" i="26"/>
  <c r="J1002" i="26" s="1"/>
  <c r="I1003" i="26"/>
  <c r="J1003" i="26" s="1"/>
  <c r="I1004" i="26"/>
  <c r="J1004" i="26" s="1"/>
  <c r="I1005" i="26"/>
  <c r="J1005" i="26" s="1"/>
  <c r="I1006" i="26"/>
  <c r="J1006" i="26" s="1"/>
  <c r="I1007" i="26"/>
  <c r="J1007" i="26" s="1"/>
  <c r="I1008" i="26"/>
  <c r="J1008" i="26" s="1"/>
  <c r="I1009" i="26"/>
  <c r="J1009" i="26" s="1"/>
  <c r="I1010" i="26"/>
  <c r="J1010" i="26" s="1"/>
  <c r="I1011" i="26"/>
  <c r="J1011" i="26" s="1"/>
  <c r="I1012" i="26"/>
  <c r="J1012" i="26" s="1"/>
  <c r="I1013" i="26"/>
  <c r="J1013" i="26" s="1"/>
  <c r="I1014" i="26"/>
  <c r="J1014" i="26" s="1"/>
  <c r="I1015" i="26"/>
  <c r="J1015" i="26" s="1"/>
  <c r="I1016" i="26"/>
  <c r="J1016" i="26" s="1"/>
  <c r="I1017" i="26"/>
  <c r="J1017" i="26" s="1"/>
  <c r="I1018" i="26"/>
  <c r="J1018" i="26" s="1"/>
  <c r="I1019" i="26"/>
  <c r="J1019" i="26" s="1"/>
  <c r="I1020" i="26"/>
  <c r="J1020" i="26" s="1"/>
  <c r="I1021" i="26"/>
  <c r="J1021" i="26" s="1"/>
  <c r="I1022" i="26"/>
  <c r="J1022" i="26" s="1"/>
  <c r="I1023" i="26"/>
  <c r="J1023" i="26" s="1"/>
  <c r="I1024" i="26"/>
  <c r="J1024" i="26" s="1"/>
  <c r="I1025" i="26"/>
  <c r="J1025" i="26" s="1"/>
  <c r="I1026" i="26"/>
  <c r="J1026" i="26" s="1"/>
  <c r="I1027" i="26"/>
  <c r="J1027" i="26" s="1"/>
  <c r="I1028" i="26"/>
  <c r="J1028" i="26" s="1"/>
  <c r="I1029" i="26"/>
  <c r="J1029" i="26" s="1"/>
  <c r="I1030" i="26"/>
  <c r="J1030" i="26" s="1"/>
  <c r="I1031" i="26"/>
  <c r="J1031" i="26" s="1"/>
  <c r="I1032" i="26"/>
  <c r="J1032" i="26" s="1"/>
  <c r="I1033" i="26"/>
  <c r="J1033" i="26" s="1"/>
  <c r="I1034" i="26"/>
  <c r="J1034" i="26" s="1"/>
  <c r="I1035" i="26"/>
  <c r="J1035" i="26"/>
  <c r="I1036" i="26"/>
  <c r="J1036" i="26" s="1"/>
  <c r="I1037" i="26"/>
  <c r="J1037" i="26" s="1"/>
  <c r="I1038" i="26"/>
  <c r="J1038" i="26" s="1"/>
  <c r="I1039" i="26"/>
  <c r="J1039" i="26" s="1"/>
  <c r="I1040" i="26"/>
  <c r="J1040" i="26" s="1"/>
  <c r="I1041" i="26"/>
  <c r="J1041" i="26" s="1"/>
  <c r="I1042" i="26"/>
  <c r="J1042" i="26" s="1"/>
  <c r="I1043" i="26"/>
  <c r="J1043" i="26"/>
  <c r="I1044" i="26"/>
  <c r="J1044" i="26"/>
  <c r="I1045" i="26"/>
  <c r="J1045" i="26"/>
  <c r="I1046" i="26"/>
  <c r="J1046" i="26" s="1"/>
  <c r="I1047" i="26"/>
  <c r="J1047" i="26" s="1"/>
  <c r="I1048" i="26"/>
  <c r="J1048" i="26" s="1"/>
  <c r="I1049" i="26"/>
  <c r="J1049" i="26" s="1"/>
  <c r="I1050" i="26"/>
  <c r="J1050" i="26" s="1"/>
  <c r="I1051" i="26"/>
  <c r="J1051" i="26" s="1"/>
  <c r="I1052" i="26"/>
  <c r="J1052" i="26"/>
  <c r="I1053" i="26"/>
  <c r="J1053" i="26" s="1"/>
  <c r="I1054" i="26"/>
  <c r="J1054" i="26" s="1"/>
  <c r="I1055" i="26"/>
  <c r="J1055" i="26" s="1"/>
  <c r="I1056" i="26"/>
  <c r="J1056" i="26" s="1"/>
  <c r="I1057" i="26"/>
  <c r="J1057" i="26" s="1"/>
  <c r="I1058" i="26"/>
  <c r="J1058" i="26" s="1"/>
  <c r="I1059" i="26"/>
  <c r="J1059" i="26" s="1"/>
  <c r="I1060" i="26"/>
  <c r="J1060" i="26"/>
  <c r="I1061" i="26"/>
  <c r="J1061" i="26"/>
  <c r="I1062" i="26"/>
  <c r="J1062" i="26" s="1"/>
  <c r="I1063" i="26"/>
  <c r="J1063" i="26" s="1"/>
  <c r="I1064" i="26"/>
  <c r="J1064" i="26" s="1"/>
  <c r="I1065" i="26"/>
  <c r="J1065" i="26" s="1"/>
  <c r="I1066" i="26"/>
  <c r="J1066" i="26" s="1"/>
  <c r="I1067" i="26"/>
  <c r="J1067" i="26" s="1"/>
  <c r="I1068" i="26"/>
  <c r="J1068" i="26" s="1"/>
  <c r="I1069" i="26"/>
  <c r="J1069" i="26"/>
  <c r="I1070" i="26"/>
  <c r="J1070" i="26" s="1"/>
  <c r="I1071" i="26"/>
  <c r="J1071" i="26" s="1"/>
  <c r="I1072" i="26"/>
  <c r="J1072" i="26" s="1"/>
  <c r="I1073" i="26"/>
  <c r="J1073" i="26" s="1"/>
  <c r="I1074" i="26"/>
  <c r="J1074" i="26" s="1"/>
  <c r="I1075" i="26"/>
  <c r="J1075" i="26"/>
  <c r="I1076" i="26"/>
  <c r="J1076" i="26" s="1"/>
  <c r="I1077" i="26"/>
  <c r="J1077" i="26"/>
  <c r="I1078" i="26"/>
  <c r="J1078" i="26" s="1"/>
  <c r="I1079" i="26"/>
  <c r="J1079" i="26" s="1"/>
  <c r="I1080" i="26"/>
  <c r="J1080" i="26" s="1"/>
  <c r="I1081" i="26"/>
  <c r="J1081" i="26" s="1"/>
  <c r="I1082" i="26"/>
  <c r="J1082" i="26" s="1"/>
  <c r="I1083" i="26"/>
  <c r="J1083" i="26" s="1"/>
  <c r="I1084" i="26"/>
  <c r="J1084" i="26" s="1"/>
  <c r="I1085" i="26"/>
  <c r="J1085" i="26" s="1"/>
  <c r="I1086" i="26"/>
  <c r="J1086" i="26" s="1"/>
  <c r="I1087" i="26"/>
  <c r="J1087" i="26" s="1"/>
  <c r="I1088" i="26"/>
  <c r="J1088" i="26" s="1"/>
  <c r="I1089" i="26"/>
  <c r="J1089" i="26" s="1"/>
  <c r="I1090" i="26"/>
  <c r="J1090" i="26" s="1"/>
  <c r="I1091" i="26"/>
  <c r="J1091" i="26"/>
  <c r="I1092" i="26"/>
  <c r="J1092" i="26"/>
  <c r="I1093" i="26"/>
  <c r="J1093" i="26" s="1"/>
  <c r="I1094" i="26"/>
  <c r="J1094" i="26" s="1"/>
  <c r="I1095" i="26"/>
  <c r="J1095" i="26" s="1"/>
  <c r="I1096" i="26"/>
  <c r="J1096" i="26" s="1"/>
  <c r="I1097" i="26"/>
  <c r="J1097" i="26" s="1"/>
  <c r="I1098" i="26"/>
  <c r="J1098" i="26" s="1"/>
  <c r="I1099" i="26"/>
  <c r="J1099" i="26" s="1"/>
  <c r="I1100" i="26"/>
  <c r="J1100" i="26" s="1"/>
  <c r="I1101" i="26"/>
  <c r="J1101" i="26" s="1"/>
  <c r="I1102" i="26"/>
  <c r="J1102" i="26" s="1"/>
  <c r="I1103" i="26"/>
  <c r="J1103" i="26" s="1"/>
  <c r="I1104" i="26"/>
  <c r="J1104" i="26" s="1"/>
  <c r="I1105" i="26"/>
  <c r="J1105" i="26" s="1"/>
  <c r="I1106" i="26"/>
  <c r="J1106" i="26" s="1"/>
  <c r="I1107" i="26"/>
  <c r="J1107" i="26"/>
  <c r="I1108" i="26"/>
  <c r="J1108" i="26"/>
  <c r="I1109" i="26"/>
  <c r="J1109" i="26"/>
  <c r="I1110" i="26"/>
  <c r="J1110" i="26" s="1"/>
  <c r="I1111" i="26"/>
  <c r="J1111" i="26" s="1"/>
  <c r="I1112" i="26"/>
  <c r="J1112" i="26" s="1"/>
  <c r="I1113" i="26"/>
  <c r="J1113" i="26" s="1"/>
  <c r="I1114" i="26"/>
  <c r="J1114" i="26" s="1"/>
  <c r="I1115" i="26"/>
  <c r="J1115" i="26" s="1"/>
  <c r="I1116" i="26"/>
  <c r="J1116" i="26" s="1"/>
  <c r="I1117" i="26"/>
  <c r="J1117" i="26" s="1"/>
  <c r="I1118" i="26"/>
  <c r="J1118" i="26" s="1"/>
  <c r="I1119" i="26"/>
  <c r="J1119" i="26" s="1"/>
  <c r="I1120" i="26"/>
  <c r="J1120" i="26" s="1"/>
  <c r="I1121" i="26"/>
  <c r="J1121" i="26" s="1"/>
  <c r="I1122" i="26"/>
  <c r="J1122" i="26" s="1"/>
  <c r="I1123" i="26"/>
  <c r="J1123" i="26" s="1"/>
  <c r="I1124" i="26"/>
  <c r="J1124" i="26"/>
  <c r="I1125" i="26"/>
  <c r="J1125" i="26"/>
  <c r="I1126" i="26"/>
  <c r="J1126" i="26" s="1"/>
  <c r="I1127" i="26"/>
  <c r="J1127" i="26" s="1"/>
  <c r="I1128" i="26"/>
  <c r="J1128" i="26" s="1"/>
  <c r="I1129" i="26"/>
  <c r="J1129" i="26" s="1"/>
  <c r="I1130" i="26"/>
  <c r="J1130" i="26" s="1"/>
  <c r="I1131" i="26"/>
  <c r="J1131" i="26" s="1"/>
  <c r="I1132" i="26"/>
  <c r="J1132" i="26" s="1"/>
  <c r="I1133" i="26"/>
  <c r="J1133" i="26"/>
  <c r="I1134" i="26"/>
  <c r="J1134" i="26" s="1"/>
  <c r="I1135" i="26"/>
  <c r="J1135" i="26" s="1"/>
  <c r="I1136" i="26"/>
  <c r="J1136" i="26" s="1"/>
  <c r="I1137" i="26"/>
  <c r="J1137" i="26" s="1"/>
  <c r="I1138" i="26"/>
  <c r="J1138" i="26" s="1"/>
  <c r="I1139" i="26"/>
  <c r="J1139" i="26"/>
  <c r="I1140" i="26"/>
  <c r="J1140" i="26" s="1"/>
  <c r="I1141" i="26"/>
  <c r="J1141" i="26"/>
  <c r="I1142" i="26"/>
  <c r="J1142" i="26" s="1"/>
  <c r="I1143" i="26"/>
  <c r="J1143" i="26" s="1"/>
  <c r="I1144" i="26"/>
  <c r="J1144" i="26" s="1"/>
  <c r="I1145" i="26"/>
  <c r="J1145" i="26" s="1"/>
  <c r="I1146" i="26"/>
  <c r="J1146" i="26" s="1"/>
  <c r="I1147" i="26"/>
  <c r="J1147" i="26" s="1"/>
  <c r="I1148" i="26"/>
  <c r="J1148" i="26"/>
  <c r="I1149" i="26"/>
  <c r="J1149" i="26"/>
  <c r="I1150" i="26"/>
  <c r="J1150" i="26" s="1"/>
  <c r="I1151" i="26"/>
  <c r="J1151" i="26" s="1"/>
  <c r="I1152" i="26"/>
  <c r="J1152" i="26" s="1"/>
  <c r="I1153" i="26"/>
  <c r="J1153" i="26" s="1"/>
  <c r="I1154" i="26"/>
  <c r="J1154" i="26" s="1"/>
  <c r="I1155" i="26"/>
  <c r="J1155" i="26" s="1"/>
  <c r="I1156" i="26"/>
  <c r="J1156" i="26" s="1"/>
  <c r="I1157" i="26"/>
  <c r="J1157" i="26"/>
  <c r="I1158" i="26"/>
  <c r="J1158" i="26" s="1"/>
  <c r="I1159" i="26"/>
  <c r="J1159" i="26" s="1"/>
  <c r="I1160" i="26"/>
  <c r="J1160" i="26" s="1"/>
  <c r="I1161" i="26"/>
  <c r="J1161" i="26" s="1"/>
  <c r="I1162" i="26"/>
  <c r="J1162" i="26" s="1"/>
  <c r="I1163" i="26"/>
  <c r="J1163" i="26"/>
  <c r="I1164" i="26"/>
  <c r="J1164" i="26" s="1"/>
  <c r="I1165" i="26"/>
  <c r="J1165" i="26" s="1"/>
  <c r="I1166" i="26"/>
  <c r="J1166" i="26" s="1"/>
  <c r="I1167" i="26"/>
  <c r="J1167" i="26" s="1"/>
  <c r="I1168" i="26"/>
  <c r="J1168" i="26" s="1"/>
  <c r="I1169" i="26"/>
  <c r="J1169" i="26"/>
  <c r="I1170" i="26"/>
  <c r="J1170" i="26" s="1"/>
  <c r="I1171" i="26"/>
  <c r="J1171" i="26"/>
  <c r="I1172" i="26"/>
  <c r="J1172" i="26"/>
  <c r="I1173" i="26"/>
  <c r="J1173" i="26" s="1"/>
  <c r="I1174" i="26"/>
  <c r="J1174" i="26" s="1"/>
  <c r="I1175" i="26"/>
  <c r="J1175" i="26" s="1"/>
  <c r="I1176" i="26"/>
  <c r="J1176" i="26" s="1"/>
  <c r="I1177" i="26"/>
  <c r="J1177" i="26" s="1"/>
  <c r="I1178" i="26"/>
  <c r="J1178" i="26" s="1"/>
  <c r="I1179" i="26"/>
  <c r="J1179" i="26" s="1"/>
  <c r="I1180" i="26"/>
  <c r="J1180" i="26" s="1"/>
  <c r="I1181" i="26"/>
  <c r="J1181" i="26"/>
  <c r="I1182" i="26"/>
  <c r="J1182" i="26" s="1"/>
  <c r="I1183" i="26"/>
  <c r="J1183" i="26" s="1"/>
  <c r="I1184" i="26"/>
  <c r="J1184" i="26" s="1"/>
  <c r="I1185" i="26"/>
  <c r="J1185" i="26" s="1"/>
  <c r="I1186" i="26"/>
  <c r="J1186" i="26" s="1"/>
  <c r="I1187" i="26"/>
  <c r="J1187" i="26"/>
  <c r="I1188" i="26"/>
  <c r="J1188" i="26"/>
  <c r="I1189" i="26"/>
  <c r="J1189" i="26"/>
  <c r="I1190" i="26"/>
  <c r="J1190" i="26" s="1"/>
  <c r="I1191" i="26"/>
  <c r="J1191" i="26" s="1"/>
  <c r="I1192" i="26"/>
  <c r="J1192" i="26" s="1"/>
  <c r="I1193" i="26"/>
  <c r="J1193" i="26" s="1"/>
  <c r="I1194" i="26"/>
  <c r="J1194" i="26" s="1"/>
  <c r="I1195" i="26"/>
  <c r="J1195" i="26" s="1"/>
  <c r="I1196" i="26"/>
  <c r="J1196" i="26" s="1"/>
  <c r="I1197" i="26"/>
  <c r="J1197" i="26" s="1"/>
  <c r="I1198" i="26"/>
  <c r="J1198" i="26" s="1"/>
  <c r="I1199" i="26"/>
  <c r="J1199" i="26" s="1"/>
  <c r="I1200" i="26"/>
  <c r="J1200" i="26" s="1"/>
  <c r="I1201" i="26"/>
  <c r="J1201" i="26" s="1"/>
  <c r="I1202" i="26"/>
  <c r="J1202" i="26" s="1"/>
  <c r="I1203" i="26"/>
  <c r="J1203" i="26" s="1"/>
  <c r="I1204" i="26"/>
  <c r="J1204" i="26"/>
  <c r="I1205" i="26"/>
  <c r="J1205" i="26" s="1"/>
  <c r="I1206" i="26"/>
  <c r="J1206" i="26" s="1"/>
  <c r="I1207" i="26"/>
  <c r="J1207" i="26" s="1"/>
  <c r="I1208" i="26"/>
  <c r="J1208" i="26" s="1"/>
  <c r="I1209" i="26"/>
  <c r="J1209" i="26" s="1"/>
  <c r="I1210" i="26"/>
  <c r="J1210" i="26" s="1"/>
  <c r="I1211" i="26"/>
  <c r="J1211" i="26"/>
  <c r="I1212" i="26"/>
  <c r="J1212" i="26"/>
  <c r="I1213" i="26"/>
  <c r="J1213" i="26"/>
  <c r="I1214" i="26"/>
  <c r="J1214" i="26" s="1"/>
  <c r="I1215" i="26"/>
  <c r="J1215" i="26"/>
  <c r="I1216" i="26"/>
  <c r="J1216" i="26" s="1"/>
  <c r="I1217" i="26"/>
  <c r="J1217" i="26" s="1"/>
  <c r="I1218" i="26"/>
  <c r="J1218" i="26" s="1"/>
  <c r="I1219" i="26"/>
  <c r="J1219" i="26"/>
  <c r="I1220" i="26"/>
  <c r="J1220" i="26" s="1"/>
  <c r="I1221" i="26"/>
  <c r="J1221" i="26"/>
  <c r="I1222" i="26"/>
  <c r="J1222" i="26" s="1"/>
  <c r="I1223" i="26"/>
  <c r="J1223" i="26" s="1"/>
  <c r="I1224" i="26"/>
  <c r="J1224" i="26" s="1"/>
  <c r="I1225" i="26"/>
  <c r="J1225" i="26" s="1"/>
  <c r="I1226" i="26"/>
  <c r="J1226" i="26" s="1"/>
  <c r="I1227" i="26"/>
  <c r="J1227" i="26"/>
  <c r="I1228" i="26"/>
  <c r="J1228" i="26" s="1"/>
  <c r="I1229" i="26"/>
  <c r="J1229" i="26" s="1"/>
  <c r="I1230" i="26"/>
  <c r="J1230" i="26" s="1"/>
  <c r="I1231" i="26"/>
  <c r="J1231" i="26" s="1"/>
  <c r="I1232" i="26"/>
  <c r="J1232" i="26" s="1"/>
  <c r="I1233" i="26"/>
  <c r="J1233" i="26" s="1"/>
  <c r="I1234" i="26"/>
  <c r="J1234" i="26" s="1"/>
  <c r="I1235" i="26"/>
  <c r="J1235" i="26"/>
  <c r="I1236" i="26"/>
  <c r="J1236" i="26"/>
  <c r="I1237" i="26"/>
  <c r="J1237" i="26" s="1"/>
  <c r="I1238" i="26"/>
  <c r="J1238" i="26" s="1"/>
  <c r="I1239" i="26"/>
  <c r="J1239" i="26" s="1"/>
  <c r="I1240" i="26"/>
  <c r="J1240" i="26" s="1"/>
  <c r="I1241" i="26"/>
  <c r="J1241" i="26" s="1"/>
  <c r="I1242" i="26"/>
  <c r="J1242" i="26" s="1"/>
  <c r="I1243" i="26"/>
  <c r="J1243" i="26" s="1"/>
  <c r="I1244" i="26"/>
  <c r="J1244" i="26"/>
  <c r="I1245" i="26"/>
  <c r="J1245" i="26" s="1"/>
  <c r="I1246" i="26"/>
  <c r="J1246" i="26" s="1"/>
  <c r="I1247" i="26"/>
  <c r="J1247" i="26" s="1"/>
  <c r="I1248" i="26"/>
  <c r="J1248" i="26" s="1"/>
  <c r="I1249" i="26"/>
  <c r="J1249" i="26" s="1"/>
  <c r="I1250" i="26"/>
  <c r="J1250" i="26" s="1"/>
  <c r="I1251" i="26"/>
  <c r="J1251" i="26"/>
  <c r="I1252" i="26"/>
  <c r="J1252" i="26" s="1"/>
  <c r="I1253" i="26"/>
  <c r="J1253" i="26" s="1"/>
  <c r="I1254" i="26"/>
  <c r="J1254" i="26" s="1"/>
  <c r="I1255" i="26"/>
  <c r="J1255" i="26" s="1"/>
  <c r="I1256" i="26"/>
  <c r="J1256" i="26"/>
  <c r="I1257" i="26"/>
  <c r="J1257" i="26" s="1"/>
  <c r="I1258" i="26"/>
  <c r="J1258" i="26" s="1"/>
  <c r="I1259" i="26"/>
  <c r="J1259" i="26" s="1"/>
  <c r="I1260" i="26"/>
  <c r="J1260" i="26" s="1"/>
  <c r="I1261" i="26"/>
  <c r="J1261" i="26"/>
  <c r="I1262" i="26"/>
  <c r="J1262" i="26" s="1"/>
  <c r="I1263" i="26"/>
  <c r="J1263" i="26" s="1"/>
  <c r="I1264" i="26"/>
  <c r="J1264" i="26" s="1"/>
  <c r="I1265" i="26"/>
  <c r="J1265" i="26"/>
  <c r="I1266" i="26"/>
  <c r="J1266" i="26" s="1"/>
  <c r="I1267" i="26"/>
  <c r="J1267" i="26"/>
  <c r="I1268" i="26"/>
  <c r="J1268" i="26" s="1"/>
  <c r="I1269" i="26"/>
  <c r="J1269" i="26" s="1"/>
  <c r="I1270" i="26"/>
  <c r="J1270" i="26" s="1"/>
  <c r="I1271" i="26"/>
  <c r="J1271" i="26" s="1"/>
  <c r="I1272" i="26"/>
  <c r="J1272" i="26" s="1"/>
  <c r="I1273" i="26"/>
  <c r="J1273" i="26" s="1"/>
  <c r="I1274" i="26"/>
  <c r="J1274" i="26" s="1"/>
  <c r="I1275" i="26"/>
  <c r="J1275" i="26" s="1"/>
  <c r="I1276" i="26"/>
  <c r="J1276" i="26" s="1"/>
  <c r="I1277" i="26"/>
  <c r="J1277" i="26" s="1"/>
  <c r="I1278" i="26"/>
  <c r="J1278" i="26" s="1"/>
  <c r="I1279" i="26"/>
  <c r="J1279" i="26" s="1"/>
  <c r="I1280" i="26"/>
  <c r="J1280" i="26" s="1"/>
  <c r="I1281" i="26"/>
  <c r="J1281" i="26" s="1"/>
  <c r="I1282" i="26"/>
  <c r="J1282" i="26" s="1"/>
  <c r="I1283" i="26"/>
  <c r="J1283" i="26"/>
  <c r="I1284" i="26"/>
  <c r="J1284" i="26" s="1"/>
  <c r="I1285" i="26"/>
  <c r="J1285" i="26"/>
  <c r="I1286" i="26"/>
  <c r="J1286" i="26" s="1"/>
  <c r="I1287" i="26"/>
  <c r="J1287" i="26" s="1"/>
  <c r="I1288" i="26"/>
  <c r="J1288" i="26" s="1"/>
  <c r="I1289" i="26"/>
  <c r="J1289" i="26" s="1"/>
  <c r="I1290" i="26"/>
  <c r="J1290" i="26" s="1"/>
  <c r="I1291" i="26"/>
  <c r="J1291" i="26"/>
  <c r="I1292" i="26"/>
  <c r="J1292" i="26" s="1"/>
  <c r="I1293" i="26"/>
  <c r="J1293" i="26" s="1"/>
  <c r="I1294" i="26"/>
  <c r="J1294" i="26" s="1"/>
  <c r="I1295" i="26"/>
  <c r="J1295" i="26" s="1"/>
  <c r="I1296" i="26"/>
  <c r="J1296" i="26" s="1"/>
  <c r="I1297" i="26"/>
  <c r="J1297" i="26"/>
  <c r="I1298" i="26"/>
  <c r="J1298" i="26" s="1"/>
  <c r="I1299" i="26"/>
  <c r="J1299" i="26"/>
  <c r="I1300" i="26"/>
  <c r="J1300" i="26"/>
  <c r="I1301" i="26"/>
  <c r="J1301" i="26" s="1"/>
  <c r="I1302" i="26"/>
  <c r="J1302" i="26" s="1"/>
  <c r="I1303" i="26"/>
  <c r="J1303" i="26" s="1"/>
  <c r="I1304" i="26"/>
  <c r="J1304" i="26" s="1"/>
  <c r="I1305" i="26"/>
  <c r="J1305" i="26"/>
  <c r="I1306" i="26"/>
  <c r="J1306" i="26" s="1"/>
  <c r="I1307" i="26"/>
  <c r="J1307" i="26" s="1"/>
  <c r="I1308" i="26"/>
  <c r="J1308" i="26" s="1"/>
  <c r="I1309" i="26"/>
  <c r="J1309" i="26"/>
  <c r="I1310" i="26"/>
  <c r="J1310" i="26" s="1"/>
  <c r="I1311" i="26"/>
  <c r="J1311" i="26" s="1"/>
  <c r="I1312" i="26"/>
  <c r="J1312" i="26" s="1"/>
  <c r="I1313" i="26"/>
  <c r="J1313" i="26" s="1"/>
  <c r="I1314" i="26"/>
  <c r="J1314" i="26" s="1"/>
  <c r="I1315" i="26"/>
  <c r="J1315" i="26" s="1"/>
  <c r="I1316" i="26"/>
  <c r="J1316" i="26"/>
  <c r="I1317" i="26"/>
  <c r="J1317" i="26"/>
  <c r="I1318" i="26"/>
  <c r="J1318" i="26" s="1"/>
  <c r="I1319" i="26"/>
  <c r="J1319" i="26" s="1"/>
  <c r="I1320" i="26"/>
  <c r="J1320" i="26" s="1"/>
  <c r="I1321" i="26"/>
  <c r="J1321" i="26" s="1"/>
  <c r="I1322" i="26"/>
  <c r="J1322" i="26" s="1"/>
  <c r="I1323" i="26"/>
  <c r="J1323" i="26"/>
  <c r="I1324" i="26"/>
  <c r="J1324" i="26" s="1"/>
  <c r="I1325" i="26"/>
  <c r="J1325" i="26" s="1"/>
  <c r="I1326" i="26"/>
  <c r="J1326" i="26" s="1"/>
  <c r="I1327" i="26"/>
  <c r="J1327" i="26" s="1"/>
  <c r="I1328" i="26"/>
  <c r="J1328" i="26" s="1"/>
  <c r="I1329" i="26"/>
  <c r="J1329" i="26" s="1"/>
  <c r="I1330" i="26"/>
  <c r="J1330" i="26" s="1"/>
  <c r="I1331" i="26"/>
  <c r="J1331" i="26" s="1"/>
  <c r="I1332" i="26"/>
  <c r="J1332" i="26" s="1"/>
  <c r="I1333" i="26"/>
  <c r="J1333" i="26"/>
  <c r="I1334" i="26"/>
  <c r="J1334" i="26" s="1"/>
  <c r="I1335" i="26"/>
  <c r="J1335" i="26" s="1"/>
  <c r="I1336" i="26"/>
  <c r="J1336" i="26" s="1"/>
  <c r="I1337" i="26"/>
  <c r="J1337" i="26" s="1"/>
  <c r="I1338" i="26"/>
  <c r="J1338" i="26" s="1"/>
  <c r="I1339" i="26"/>
  <c r="J1339" i="26" s="1"/>
  <c r="I1340" i="26"/>
  <c r="J1340" i="26"/>
  <c r="I1341" i="26"/>
  <c r="J1341" i="26" s="1"/>
  <c r="I1342" i="26"/>
  <c r="J1342" i="26" s="1"/>
  <c r="I1343" i="26"/>
  <c r="J1343" i="26" s="1"/>
  <c r="I1344" i="26"/>
  <c r="J1344" i="26"/>
  <c r="I1345" i="26"/>
  <c r="J1345" i="26" s="1"/>
  <c r="I1346" i="26"/>
  <c r="J1346" i="26" s="1"/>
  <c r="I1347" i="26"/>
  <c r="J1347" i="26" s="1"/>
  <c r="I1348" i="26"/>
  <c r="J1348" i="26" s="1"/>
  <c r="I1349" i="26"/>
  <c r="J1349" i="26" s="1"/>
  <c r="I1350" i="26"/>
  <c r="J1350" i="26" s="1"/>
  <c r="I1351" i="26"/>
  <c r="J1351" i="26" s="1"/>
  <c r="I1352" i="26"/>
  <c r="J1352" i="26" s="1"/>
  <c r="I1353" i="26"/>
  <c r="J1353" i="26"/>
  <c r="I1354" i="26"/>
  <c r="J1354" i="26" s="1"/>
  <c r="I1355" i="26"/>
  <c r="J1355" i="26" s="1"/>
  <c r="I1356" i="26"/>
  <c r="J1356" i="26"/>
  <c r="I1357" i="26"/>
  <c r="J1357" i="26" s="1"/>
  <c r="I1358" i="26"/>
  <c r="J1358" i="26" s="1"/>
  <c r="I1359" i="26"/>
  <c r="J1359" i="26" s="1"/>
  <c r="I1360" i="26"/>
  <c r="J1360" i="26" s="1"/>
  <c r="I1361" i="26"/>
  <c r="J1361" i="26" s="1"/>
  <c r="I1362" i="26"/>
  <c r="J1362" i="26" s="1"/>
  <c r="I1363" i="26"/>
  <c r="J1363" i="26" s="1"/>
  <c r="I1364" i="26"/>
  <c r="J1364" i="26" s="1"/>
  <c r="I1365" i="26"/>
  <c r="J1365" i="26"/>
  <c r="I1366" i="26"/>
  <c r="J1366" i="26" s="1"/>
  <c r="I1367" i="26"/>
  <c r="J1367" i="26"/>
  <c r="I1368" i="26"/>
  <c r="J1368" i="26" s="1"/>
  <c r="I1369" i="26"/>
  <c r="J1369" i="26"/>
  <c r="I1370" i="26"/>
  <c r="J1370" i="26" s="1"/>
  <c r="I1371" i="26"/>
  <c r="J1371" i="26" s="1"/>
  <c r="I1372" i="26"/>
  <c r="J1372" i="26" s="1"/>
  <c r="I1373" i="26"/>
  <c r="J1373" i="26" s="1"/>
  <c r="I1374" i="26"/>
  <c r="J1374" i="26" s="1"/>
  <c r="I1375" i="26"/>
  <c r="J1375" i="26" s="1"/>
  <c r="I1376" i="26"/>
  <c r="J1376" i="26" s="1"/>
  <c r="I1377" i="26"/>
  <c r="J1377" i="26" s="1"/>
  <c r="I1378" i="26"/>
  <c r="J1378" i="26" s="1"/>
  <c r="I1379" i="26"/>
  <c r="J1379" i="26"/>
  <c r="I1380" i="26"/>
  <c r="J1380" i="26" s="1"/>
  <c r="I1381" i="26"/>
  <c r="J1381" i="26"/>
  <c r="I1382" i="26"/>
  <c r="J1382" i="26" s="1"/>
  <c r="I1383" i="26"/>
  <c r="J1383" i="26" s="1"/>
  <c r="I1384" i="26"/>
  <c r="J1384" i="26" s="1"/>
  <c r="I1385" i="26"/>
  <c r="J1385" i="26"/>
  <c r="I1386" i="26"/>
  <c r="J1386" i="26" s="1"/>
  <c r="I1387" i="26"/>
  <c r="J1387" i="26" s="1"/>
  <c r="I1388" i="26"/>
  <c r="J1388" i="26"/>
  <c r="I1389" i="26"/>
  <c r="J1389" i="26" s="1"/>
  <c r="I1390" i="26"/>
  <c r="J1390" i="26" s="1"/>
  <c r="I1391" i="26"/>
  <c r="J1391" i="26" s="1"/>
  <c r="I1392" i="26"/>
  <c r="J1392" i="26" s="1"/>
  <c r="I1393" i="26"/>
  <c r="J1393" i="26" s="1"/>
  <c r="I1394" i="26"/>
  <c r="J1394" i="26" s="1"/>
  <c r="I1395" i="26"/>
  <c r="J1395" i="26" s="1"/>
  <c r="I1396" i="26"/>
  <c r="J1396" i="26" s="1"/>
  <c r="I1397" i="26"/>
  <c r="J1397" i="26"/>
  <c r="I1398" i="26"/>
  <c r="J1398" i="26" s="1"/>
  <c r="I1399" i="26"/>
  <c r="J1399" i="26" s="1"/>
  <c r="I1400" i="26"/>
  <c r="J1400" i="26" s="1"/>
  <c r="I1401" i="26"/>
  <c r="J1401" i="26" s="1"/>
  <c r="I1402" i="26"/>
  <c r="J1402" i="26" s="1"/>
  <c r="I1403" i="26"/>
  <c r="J1403" i="26" s="1"/>
  <c r="I1404" i="26"/>
  <c r="J1404" i="26"/>
  <c r="I1405" i="26"/>
  <c r="J1405" i="26" s="1"/>
  <c r="I1406" i="26"/>
  <c r="J1406" i="26" s="1"/>
  <c r="I1407" i="26"/>
  <c r="J1407" i="26" s="1"/>
  <c r="I1408" i="26"/>
  <c r="J1408" i="26"/>
  <c r="I1409" i="26"/>
  <c r="J1409" i="26" s="1"/>
  <c r="I1410" i="26"/>
  <c r="J1410" i="26" s="1"/>
  <c r="I1411" i="26"/>
  <c r="J1411" i="26" s="1"/>
  <c r="I1412" i="26"/>
  <c r="J1412" i="26" s="1"/>
  <c r="I1413" i="26"/>
  <c r="J1413" i="26" s="1"/>
  <c r="I1414" i="26"/>
  <c r="J1414" i="26" s="1"/>
  <c r="I1415" i="26"/>
  <c r="J1415" i="26" s="1"/>
  <c r="I1416" i="26"/>
  <c r="J1416" i="26" s="1"/>
  <c r="I1417" i="26"/>
  <c r="J1417" i="26"/>
  <c r="I1418" i="26"/>
  <c r="J1418" i="26" s="1"/>
  <c r="I1419" i="26"/>
  <c r="J1419" i="26" s="1"/>
  <c r="I1420" i="26"/>
  <c r="J1420" i="26"/>
  <c r="I1421" i="26"/>
  <c r="J1421" i="26" s="1"/>
  <c r="I1422" i="26"/>
  <c r="J1422" i="26" s="1"/>
  <c r="I1423" i="26"/>
  <c r="J1423" i="26" s="1"/>
  <c r="I1424" i="26"/>
  <c r="J1424" i="26" s="1"/>
  <c r="I1425" i="26"/>
  <c r="J1425" i="26" s="1"/>
  <c r="I1426" i="26"/>
  <c r="J1426" i="26" s="1"/>
  <c r="I1427" i="26"/>
  <c r="J1427" i="26" s="1"/>
  <c r="I1428" i="26"/>
  <c r="J1428" i="26" s="1"/>
  <c r="I1429" i="26"/>
  <c r="J1429" i="26"/>
  <c r="I1430" i="26"/>
  <c r="J1430" i="26" s="1"/>
  <c r="I1431" i="26"/>
  <c r="J1431" i="26"/>
  <c r="I1432" i="26"/>
  <c r="J1432" i="26" s="1"/>
  <c r="I1433" i="26"/>
  <c r="J1433" i="26"/>
  <c r="I1434" i="26"/>
  <c r="J1434" i="26" s="1"/>
  <c r="I1435" i="26"/>
  <c r="J1435" i="26" s="1"/>
  <c r="I1436" i="26"/>
  <c r="J1436" i="26" s="1"/>
  <c r="I1437" i="26"/>
  <c r="J1437" i="26" s="1"/>
  <c r="I1438" i="26"/>
  <c r="J1438" i="26" s="1"/>
  <c r="I1439" i="26"/>
  <c r="J1439" i="26" s="1"/>
  <c r="I1440" i="26"/>
  <c r="J1440" i="26" s="1"/>
  <c r="I1441" i="26"/>
  <c r="J1441" i="26" s="1"/>
  <c r="I1442" i="26"/>
  <c r="J1442" i="26" s="1"/>
  <c r="I1443" i="26"/>
  <c r="J1443" i="26"/>
  <c r="I1444" i="26"/>
  <c r="J1444" i="26" s="1"/>
  <c r="I1445" i="26"/>
  <c r="J1445" i="26"/>
  <c r="I1446" i="26"/>
  <c r="J1446" i="26" s="1"/>
  <c r="I1447" i="26"/>
  <c r="J1447" i="26" s="1"/>
  <c r="I1448" i="26"/>
  <c r="J1448" i="26" s="1"/>
  <c r="I1449" i="26"/>
  <c r="J1449" i="26"/>
  <c r="I1450" i="26"/>
  <c r="J1450" i="26" s="1"/>
  <c r="I1451" i="26"/>
  <c r="J1451" i="26" s="1"/>
  <c r="I1452" i="26"/>
  <c r="J1452" i="26"/>
  <c r="I1453" i="26"/>
  <c r="J1453" i="26" s="1"/>
  <c r="I1454" i="26"/>
  <c r="J1454" i="26" s="1"/>
  <c r="I1455" i="26"/>
  <c r="J1455" i="26" s="1"/>
  <c r="I1456" i="26"/>
  <c r="J1456" i="26" s="1"/>
  <c r="I1457" i="26"/>
  <c r="J1457" i="26" s="1"/>
  <c r="I1458" i="26"/>
  <c r="J1458" i="26" s="1"/>
  <c r="I1459" i="26"/>
  <c r="J1459" i="26" s="1"/>
  <c r="I1460" i="26"/>
  <c r="J1460" i="26" s="1"/>
  <c r="I1461" i="26"/>
  <c r="J1461" i="26"/>
  <c r="I1462" i="26"/>
  <c r="J1462" i="26" s="1"/>
  <c r="I1463" i="26"/>
  <c r="J1463" i="26" s="1"/>
  <c r="I1464" i="26"/>
  <c r="J1464" i="26" s="1"/>
  <c r="I1465" i="26"/>
  <c r="J1465" i="26" s="1"/>
  <c r="I1466" i="26"/>
  <c r="J1466" i="26" s="1"/>
  <c r="I1467" i="26"/>
  <c r="J1467" i="26" s="1"/>
  <c r="I1468" i="26"/>
  <c r="J1468" i="26"/>
  <c r="I1469" i="26"/>
  <c r="J1469" i="26" s="1"/>
  <c r="I1470" i="26"/>
  <c r="J1470" i="26" s="1"/>
  <c r="I1471" i="26"/>
  <c r="J1471" i="26" s="1"/>
  <c r="I1472" i="26"/>
  <c r="J1472" i="26"/>
  <c r="I1473" i="26"/>
  <c r="J1473" i="26" s="1"/>
  <c r="I1474" i="26"/>
  <c r="J1474" i="26" s="1"/>
  <c r="I1475" i="26"/>
  <c r="J1475" i="26" s="1"/>
  <c r="I1476" i="26"/>
  <c r="J1476" i="26" s="1"/>
  <c r="I1477" i="26"/>
  <c r="J1477" i="26" s="1"/>
  <c r="I1478" i="26"/>
  <c r="J1478" i="26" s="1"/>
  <c r="I1479" i="26"/>
  <c r="J1479" i="26" s="1"/>
  <c r="I1480" i="26"/>
  <c r="J1480" i="26" s="1"/>
  <c r="I1481" i="26"/>
  <c r="J1481" i="26"/>
  <c r="I1482" i="26"/>
  <c r="J1482" i="26" s="1"/>
  <c r="I1483" i="26"/>
  <c r="J1483" i="26" s="1"/>
  <c r="I1484" i="26"/>
  <c r="J1484" i="26"/>
  <c r="I1485" i="26"/>
  <c r="J1485" i="26" s="1"/>
  <c r="I1486" i="26"/>
  <c r="J1486" i="26" s="1"/>
  <c r="I1487" i="26"/>
  <c r="J1487" i="26" s="1"/>
  <c r="I1488" i="26"/>
  <c r="J1488" i="26" s="1"/>
  <c r="I1489" i="26"/>
  <c r="J1489" i="26" s="1"/>
  <c r="I1490" i="26"/>
  <c r="J1490" i="26" s="1"/>
  <c r="I1491" i="26"/>
  <c r="J1491" i="26" s="1"/>
  <c r="I1492" i="26"/>
  <c r="J1492" i="26" s="1"/>
  <c r="I1493" i="26"/>
  <c r="J1493" i="26"/>
  <c r="I1494" i="26"/>
  <c r="J1494" i="26" s="1"/>
  <c r="I1495" i="26"/>
  <c r="J1495" i="26"/>
  <c r="I1496" i="26"/>
  <c r="J1496" i="26" s="1"/>
  <c r="I1497" i="26"/>
  <c r="J1497" i="26"/>
  <c r="I1498" i="26"/>
  <c r="J1498" i="26" s="1"/>
  <c r="I6" i="26"/>
  <c r="J6" i="26" s="1"/>
  <c r="I7" i="24"/>
  <c r="J7" i="24" s="1"/>
  <c r="I8" i="24"/>
  <c r="J8" i="24" s="1"/>
  <c r="I9" i="24"/>
  <c r="J9" i="24" s="1"/>
  <c r="I10" i="24"/>
  <c r="J10" i="24" s="1"/>
  <c r="I11" i="24"/>
  <c r="J11" i="24" s="1"/>
  <c r="I12" i="24"/>
  <c r="J12" i="24" s="1"/>
  <c r="I13" i="24"/>
  <c r="J13" i="24" s="1"/>
  <c r="I14" i="24"/>
  <c r="J14" i="24" s="1"/>
  <c r="I15" i="24"/>
  <c r="J15" i="24" s="1"/>
  <c r="I16" i="24"/>
  <c r="J16" i="24" s="1"/>
  <c r="I17" i="24"/>
  <c r="J17" i="24" s="1"/>
  <c r="I18" i="24"/>
  <c r="J18" i="24" s="1"/>
  <c r="I19" i="24"/>
  <c r="J19" i="24" s="1"/>
  <c r="I20" i="24"/>
  <c r="J20" i="24" s="1"/>
  <c r="I21" i="24"/>
  <c r="J21" i="24" s="1"/>
  <c r="I22" i="24"/>
  <c r="J22" i="24" s="1"/>
  <c r="I23" i="24"/>
  <c r="J23" i="24" s="1"/>
  <c r="I24" i="24"/>
  <c r="J24" i="24" s="1"/>
  <c r="I25" i="24"/>
  <c r="J25" i="24" s="1"/>
  <c r="I26" i="24"/>
  <c r="J26" i="24" s="1"/>
  <c r="I27" i="24"/>
  <c r="J27" i="24" s="1"/>
  <c r="I28" i="24"/>
  <c r="J28" i="24" s="1"/>
  <c r="I29" i="24"/>
  <c r="J29" i="24" s="1"/>
  <c r="I30" i="24"/>
  <c r="J30" i="24" s="1"/>
  <c r="I31" i="24"/>
  <c r="J31" i="24" s="1"/>
  <c r="I32" i="24"/>
  <c r="J32" i="24" s="1"/>
  <c r="I33" i="24"/>
  <c r="J33" i="24" s="1"/>
  <c r="I34" i="24"/>
  <c r="J34" i="24" s="1"/>
  <c r="I35" i="24"/>
  <c r="J35" i="24" s="1"/>
  <c r="I36" i="24"/>
  <c r="J36" i="24" s="1"/>
  <c r="I37" i="24"/>
  <c r="J37" i="24" s="1"/>
  <c r="I38" i="24"/>
  <c r="J38" i="24" s="1"/>
  <c r="I39" i="24"/>
  <c r="J39" i="24" s="1"/>
  <c r="I40" i="24"/>
  <c r="J40" i="24" s="1"/>
  <c r="I41" i="24"/>
  <c r="J41" i="24" s="1"/>
  <c r="I42" i="24"/>
  <c r="J42" i="24"/>
  <c r="I43" i="24"/>
  <c r="J43" i="24" s="1"/>
  <c r="I44" i="24"/>
  <c r="J44" i="24" s="1"/>
  <c r="I45" i="24"/>
  <c r="J45" i="24" s="1"/>
  <c r="I46" i="24"/>
  <c r="J46" i="24" s="1"/>
  <c r="I47" i="24"/>
  <c r="J47" i="24" s="1"/>
  <c r="I48" i="24"/>
  <c r="J48" i="24" s="1"/>
  <c r="I49" i="24"/>
  <c r="J49" i="24" s="1"/>
  <c r="I50" i="24"/>
  <c r="J50" i="24" s="1"/>
  <c r="I51" i="24"/>
  <c r="J51" i="24" s="1"/>
  <c r="I52" i="24"/>
  <c r="J52" i="24" s="1"/>
  <c r="I53" i="24"/>
  <c r="J53" i="24" s="1"/>
  <c r="I54" i="24"/>
  <c r="J54" i="24" s="1"/>
  <c r="I55" i="24"/>
  <c r="J55" i="24" s="1"/>
  <c r="I56" i="24"/>
  <c r="J56" i="24" s="1"/>
  <c r="I57" i="24"/>
  <c r="J57" i="24" s="1"/>
  <c r="I58" i="24"/>
  <c r="J58" i="24" s="1"/>
  <c r="I59" i="24"/>
  <c r="J59" i="24" s="1"/>
  <c r="I60" i="24"/>
  <c r="J60" i="24" s="1"/>
  <c r="I61" i="24"/>
  <c r="J61" i="24" s="1"/>
  <c r="I62" i="24"/>
  <c r="J62" i="24"/>
  <c r="I63" i="24"/>
  <c r="J63" i="24" s="1"/>
  <c r="I64" i="24"/>
  <c r="J64" i="24" s="1"/>
  <c r="I65" i="24"/>
  <c r="J65" i="24" s="1"/>
  <c r="I66" i="24"/>
  <c r="J66" i="24"/>
  <c r="I67" i="24"/>
  <c r="J67" i="24" s="1"/>
  <c r="I68" i="24"/>
  <c r="J68" i="24" s="1"/>
  <c r="I69" i="24"/>
  <c r="J69" i="24" s="1"/>
  <c r="I70" i="24"/>
  <c r="J70" i="24" s="1"/>
  <c r="I71" i="24"/>
  <c r="J71" i="24" s="1"/>
  <c r="I72" i="24"/>
  <c r="J72" i="24" s="1"/>
  <c r="I73" i="24"/>
  <c r="J73" i="24" s="1"/>
  <c r="I74" i="24"/>
  <c r="J74" i="24" s="1"/>
  <c r="I75" i="24"/>
  <c r="J75" i="24" s="1"/>
  <c r="I76" i="24"/>
  <c r="J76" i="24" s="1"/>
  <c r="I77" i="24"/>
  <c r="J77" i="24" s="1"/>
  <c r="I78" i="24"/>
  <c r="J78" i="24" s="1"/>
  <c r="I79" i="24"/>
  <c r="J79" i="24" s="1"/>
  <c r="I80" i="24"/>
  <c r="J80" i="24" s="1"/>
  <c r="I81" i="24"/>
  <c r="J81" i="24" s="1"/>
  <c r="I82" i="24"/>
  <c r="J82" i="24" s="1"/>
  <c r="I83" i="24"/>
  <c r="J83" i="24" s="1"/>
  <c r="I84" i="24"/>
  <c r="J84" i="24" s="1"/>
  <c r="I85" i="24"/>
  <c r="J85" i="24" s="1"/>
  <c r="I86" i="24"/>
  <c r="J86" i="24" s="1"/>
  <c r="I87" i="24"/>
  <c r="J87" i="24" s="1"/>
  <c r="I88" i="24"/>
  <c r="J88" i="24" s="1"/>
  <c r="I89" i="24"/>
  <c r="J89" i="24" s="1"/>
  <c r="I90" i="24"/>
  <c r="J90" i="24" s="1"/>
  <c r="I91" i="24"/>
  <c r="J91" i="24" s="1"/>
  <c r="I92" i="24"/>
  <c r="J92" i="24" s="1"/>
  <c r="I93" i="24"/>
  <c r="J93" i="24" s="1"/>
  <c r="I94" i="24"/>
  <c r="J94" i="24"/>
  <c r="I95" i="24"/>
  <c r="J95" i="24" s="1"/>
  <c r="I96" i="24"/>
  <c r="J96" i="24" s="1"/>
  <c r="I97" i="24"/>
  <c r="J97" i="24" s="1"/>
  <c r="I98" i="24"/>
  <c r="J98" i="24" s="1"/>
  <c r="I99" i="24"/>
  <c r="J99" i="24" s="1"/>
  <c r="I100" i="24"/>
  <c r="J100" i="24" s="1"/>
  <c r="I101" i="24"/>
  <c r="J101" i="24" s="1"/>
  <c r="I102" i="24"/>
  <c r="J102" i="24" s="1"/>
  <c r="I103" i="24"/>
  <c r="J103" i="24" s="1"/>
  <c r="I104" i="24"/>
  <c r="J104" i="24" s="1"/>
  <c r="I105" i="24"/>
  <c r="J105" i="24" s="1"/>
  <c r="I106" i="24"/>
  <c r="J106" i="24" s="1"/>
  <c r="I107" i="24"/>
  <c r="J107" i="24" s="1"/>
  <c r="I108" i="24"/>
  <c r="J108" i="24" s="1"/>
  <c r="I109" i="24"/>
  <c r="J109" i="24" s="1"/>
  <c r="I110" i="24"/>
  <c r="J110" i="24" s="1"/>
  <c r="I111" i="24"/>
  <c r="J111" i="24" s="1"/>
  <c r="I112" i="24"/>
  <c r="J112" i="24" s="1"/>
  <c r="I113" i="24"/>
  <c r="J113" i="24" s="1"/>
  <c r="I114" i="24"/>
  <c r="J114" i="24"/>
  <c r="I115" i="24"/>
  <c r="J115" i="24" s="1"/>
  <c r="I116" i="24"/>
  <c r="J116" i="24" s="1"/>
  <c r="I117" i="24"/>
  <c r="J117" i="24" s="1"/>
  <c r="I118" i="24"/>
  <c r="J118" i="24" s="1"/>
  <c r="I119" i="24"/>
  <c r="J119" i="24" s="1"/>
  <c r="I120" i="24"/>
  <c r="J120" i="24" s="1"/>
  <c r="I121" i="24"/>
  <c r="J121" i="24" s="1"/>
  <c r="I122" i="24"/>
  <c r="J122" i="24" s="1"/>
  <c r="I123" i="24"/>
  <c r="J123" i="24" s="1"/>
  <c r="I124" i="24"/>
  <c r="J124" i="24" s="1"/>
  <c r="I125" i="24"/>
  <c r="J125" i="24" s="1"/>
  <c r="I126" i="24"/>
  <c r="J126" i="24"/>
  <c r="I127" i="24"/>
  <c r="J127" i="24" s="1"/>
  <c r="I128" i="24"/>
  <c r="J128" i="24" s="1"/>
  <c r="I129" i="24"/>
  <c r="J129" i="24" s="1"/>
  <c r="I130" i="24"/>
  <c r="J130" i="24" s="1"/>
  <c r="I131" i="24"/>
  <c r="J131" i="24" s="1"/>
  <c r="I132" i="24"/>
  <c r="J132" i="24" s="1"/>
  <c r="I133" i="24"/>
  <c r="J133" i="24" s="1"/>
  <c r="I134" i="24"/>
  <c r="J134" i="24" s="1"/>
  <c r="I135" i="24"/>
  <c r="J135" i="24" s="1"/>
  <c r="I136" i="24"/>
  <c r="J136" i="24" s="1"/>
  <c r="I137" i="24"/>
  <c r="J137" i="24" s="1"/>
  <c r="I138" i="24"/>
  <c r="J138" i="24" s="1"/>
  <c r="I139" i="24"/>
  <c r="J139" i="24" s="1"/>
  <c r="I140" i="24"/>
  <c r="J140" i="24" s="1"/>
  <c r="I141" i="24"/>
  <c r="J141" i="24" s="1"/>
  <c r="I142" i="24"/>
  <c r="J142" i="24" s="1"/>
  <c r="I143" i="24"/>
  <c r="J143" i="24" s="1"/>
  <c r="I144" i="24"/>
  <c r="J144" i="24" s="1"/>
  <c r="I145" i="24"/>
  <c r="J145" i="24" s="1"/>
  <c r="I146" i="24"/>
  <c r="J146" i="24" s="1"/>
  <c r="I147" i="24"/>
  <c r="J147" i="24" s="1"/>
  <c r="I148" i="24"/>
  <c r="J148" i="24" s="1"/>
  <c r="I149" i="24"/>
  <c r="J149" i="24" s="1"/>
  <c r="I150" i="24"/>
  <c r="J150" i="24" s="1"/>
  <c r="I151" i="24"/>
  <c r="J151" i="24" s="1"/>
  <c r="I152" i="24"/>
  <c r="J152" i="24" s="1"/>
  <c r="I153" i="24"/>
  <c r="J153" i="24" s="1"/>
  <c r="I154" i="24"/>
  <c r="J154" i="24" s="1"/>
  <c r="I155" i="24"/>
  <c r="J155" i="24" s="1"/>
  <c r="I156" i="24"/>
  <c r="J156" i="24" s="1"/>
  <c r="I157" i="24"/>
  <c r="J157" i="24" s="1"/>
  <c r="I158" i="24"/>
  <c r="J158" i="24" s="1"/>
  <c r="I159" i="24"/>
  <c r="J159" i="24" s="1"/>
  <c r="I160" i="24"/>
  <c r="J160" i="24" s="1"/>
  <c r="I161" i="24"/>
  <c r="J161" i="24" s="1"/>
  <c r="I162" i="24"/>
  <c r="J162" i="24" s="1"/>
  <c r="I163" i="24"/>
  <c r="J163" i="24" s="1"/>
  <c r="I164" i="24"/>
  <c r="J164" i="24" s="1"/>
  <c r="I165" i="24"/>
  <c r="J165" i="24" s="1"/>
  <c r="I166" i="24"/>
  <c r="J166" i="24" s="1"/>
  <c r="I167" i="24"/>
  <c r="J167" i="24" s="1"/>
  <c r="I168" i="24"/>
  <c r="J168" i="24" s="1"/>
  <c r="I169" i="24"/>
  <c r="J169" i="24" s="1"/>
  <c r="I170" i="24"/>
  <c r="J170" i="24" s="1"/>
  <c r="I171" i="24"/>
  <c r="J171" i="24" s="1"/>
  <c r="I172" i="24"/>
  <c r="J172" i="24" s="1"/>
  <c r="I173" i="24"/>
  <c r="J173" i="24" s="1"/>
  <c r="I174" i="24"/>
  <c r="J174" i="24" s="1"/>
  <c r="I175" i="24"/>
  <c r="J175" i="24" s="1"/>
  <c r="I176" i="24"/>
  <c r="J176" i="24" s="1"/>
  <c r="I177" i="24"/>
  <c r="J177" i="24" s="1"/>
  <c r="I178" i="24"/>
  <c r="J178" i="24" s="1"/>
  <c r="I179" i="24"/>
  <c r="J179" i="24" s="1"/>
  <c r="I180" i="24"/>
  <c r="J180" i="24" s="1"/>
  <c r="I181" i="24"/>
  <c r="J181" i="24" s="1"/>
  <c r="I182" i="24"/>
  <c r="J182" i="24" s="1"/>
  <c r="I183" i="24"/>
  <c r="J183" i="24" s="1"/>
  <c r="I184" i="24"/>
  <c r="J184" i="24" s="1"/>
  <c r="I185" i="24"/>
  <c r="J185" i="24" s="1"/>
  <c r="I186" i="24"/>
  <c r="J186" i="24" s="1"/>
  <c r="I187" i="24"/>
  <c r="J187" i="24" s="1"/>
  <c r="I188" i="24"/>
  <c r="J188" i="24" s="1"/>
  <c r="I189" i="24"/>
  <c r="J189" i="24" s="1"/>
  <c r="I190" i="24"/>
  <c r="J190" i="24"/>
  <c r="I191" i="24"/>
  <c r="J191" i="24" s="1"/>
  <c r="I192" i="24"/>
  <c r="J192" i="24" s="1"/>
  <c r="I193" i="24"/>
  <c r="J193" i="24" s="1"/>
  <c r="I194" i="24"/>
  <c r="J194" i="24" s="1"/>
  <c r="I195" i="24"/>
  <c r="J195" i="24" s="1"/>
  <c r="I196" i="24"/>
  <c r="J196" i="24" s="1"/>
  <c r="I197" i="24"/>
  <c r="J197" i="24" s="1"/>
  <c r="I198" i="24"/>
  <c r="J198" i="24" s="1"/>
  <c r="I199" i="24"/>
  <c r="J199" i="24" s="1"/>
  <c r="I200" i="24"/>
  <c r="J200" i="24" s="1"/>
  <c r="I201" i="24"/>
  <c r="J201" i="24" s="1"/>
  <c r="I202" i="24"/>
  <c r="J202" i="24" s="1"/>
  <c r="I203" i="24"/>
  <c r="J203" i="24" s="1"/>
  <c r="I204" i="24"/>
  <c r="J204" i="24" s="1"/>
  <c r="I205" i="24"/>
  <c r="J205" i="24" s="1"/>
  <c r="I206" i="24"/>
  <c r="J206" i="24" s="1"/>
  <c r="I207" i="24"/>
  <c r="J207" i="24" s="1"/>
  <c r="I208" i="24"/>
  <c r="J208" i="24" s="1"/>
  <c r="I209" i="24"/>
  <c r="J209" i="24" s="1"/>
  <c r="I210" i="24"/>
  <c r="J210" i="24" s="1"/>
  <c r="I211" i="24"/>
  <c r="J211" i="24" s="1"/>
  <c r="I212" i="24"/>
  <c r="J212" i="24" s="1"/>
  <c r="I213" i="24"/>
  <c r="J213" i="24" s="1"/>
  <c r="I214" i="24"/>
  <c r="J214" i="24" s="1"/>
  <c r="I215" i="24"/>
  <c r="J215" i="24" s="1"/>
  <c r="I216" i="24"/>
  <c r="J216" i="24" s="1"/>
  <c r="I217" i="24"/>
  <c r="J217" i="24" s="1"/>
  <c r="I218" i="24"/>
  <c r="J218" i="24" s="1"/>
  <c r="I219" i="24"/>
  <c r="J219" i="24" s="1"/>
  <c r="I220" i="24"/>
  <c r="J220" i="24" s="1"/>
  <c r="I221" i="24"/>
  <c r="J221" i="24" s="1"/>
  <c r="I222" i="24"/>
  <c r="J222" i="24"/>
  <c r="I223" i="24"/>
  <c r="J223" i="24" s="1"/>
  <c r="I224" i="24"/>
  <c r="J224" i="24" s="1"/>
  <c r="I225" i="24"/>
  <c r="J225" i="24" s="1"/>
  <c r="I226" i="24"/>
  <c r="J226" i="24" s="1"/>
  <c r="I227" i="24"/>
  <c r="J227" i="24" s="1"/>
  <c r="I228" i="24"/>
  <c r="J228" i="24" s="1"/>
  <c r="I229" i="24"/>
  <c r="J229" i="24" s="1"/>
  <c r="I230" i="24"/>
  <c r="J230" i="24" s="1"/>
  <c r="I231" i="24"/>
  <c r="J231" i="24" s="1"/>
  <c r="I232" i="24"/>
  <c r="J232" i="24" s="1"/>
  <c r="I233" i="24"/>
  <c r="J233" i="24" s="1"/>
  <c r="I234" i="24"/>
  <c r="J234" i="24" s="1"/>
  <c r="I235" i="24"/>
  <c r="J235" i="24" s="1"/>
  <c r="I236" i="24"/>
  <c r="J236" i="24" s="1"/>
  <c r="I237" i="24"/>
  <c r="J237" i="24" s="1"/>
  <c r="I238" i="24"/>
  <c r="J238" i="24" s="1"/>
  <c r="I239" i="24"/>
  <c r="J239" i="24" s="1"/>
  <c r="I240" i="24"/>
  <c r="J240" i="24" s="1"/>
  <c r="I241" i="24"/>
  <c r="J241" i="24" s="1"/>
  <c r="I242" i="24"/>
  <c r="J242" i="24"/>
  <c r="I243" i="24"/>
  <c r="J243" i="24" s="1"/>
  <c r="I244" i="24"/>
  <c r="J244" i="24" s="1"/>
  <c r="I245" i="24"/>
  <c r="J245" i="24" s="1"/>
  <c r="I246" i="24"/>
  <c r="J246" i="24" s="1"/>
  <c r="I247" i="24"/>
  <c r="J247" i="24" s="1"/>
  <c r="I248" i="24"/>
  <c r="J248" i="24" s="1"/>
  <c r="I249" i="24"/>
  <c r="J249" i="24" s="1"/>
  <c r="I250" i="24"/>
  <c r="J250" i="24" s="1"/>
  <c r="I251" i="24"/>
  <c r="J251" i="24" s="1"/>
  <c r="I252" i="24"/>
  <c r="J252" i="24" s="1"/>
  <c r="I253" i="24"/>
  <c r="J253" i="24" s="1"/>
  <c r="I254" i="24"/>
  <c r="J254" i="24"/>
  <c r="I255" i="24"/>
  <c r="J255" i="24" s="1"/>
  <c r="I256" i="24"/>
  <c r="J256" i="24" s="1"/>
  <c r="I257" i="24"/>
  <c r="J257" i="24" s="1"/>
  <c r="I258" i="24"/>
  <c r="J258" i="24" s="1"/>
  <c r="I259" i="24"/>
  <c r="J259" i="24" s="1"/>
  <c r="I260" i="24"/>
  <c r="J260" i="24" s="1"/>
  <c r="I261" i="24"/>
  <c r="J261" i="24" s="1"/>
  <c r="I262" i="24"/>
  <c r="J262" i="24" s="1"/>
  <c r="I263" i="24"/>
  <c r="J263" i="24" s="1"/>
  <c r="I264" i="24"/>
  <c r="J264" i="24" s="1"/>
  <c r="I265" i="24"/>
  <c r="J265" i="24" s="1"/>
  <c r="I266" i="24"/>
  <c r="J266" i="24" s="1"/>
  <c r="I267" i="24"/>
  <c r="J267" i="24" s="1"/>
  <c r="I268" i="24"/>
  <c r="J268" i="24" s="1"/>
  <c r="I269" i="24"/>
  <c r="J269" i="24" s="1"/>
  <c r="I270" i="24"/>
  <c r="J270" i="24" s="1"/>
  <c r="I271" i="24"/>
  <c r="J271" i="24" s="1"/>
  <c r="I272" i="24"/>
  <c r="J272" i="24" s="1"/>
  <c r="I273" i="24"/>
  <c r="J273" i="24" s="1"/>
  <c r="I274" i="24"/>
  <c r="J274" i="24" s="1"/>
  <c r="I275" i="24"/>
  <c r="J275" i="24" s="1"/>
  <c r="I276" i="24"/>
  <c r="J276" i="24" s="1"/>
  <c r="I277" i="24"/>
  <c r="J277" i="24" s="1"/>
  <c r="I278" i="24"/>
  <c r="J278" i="24" s="1"/>
  <c r="I279" i="24"/>
  <c r="J279" i="24" s="1"/>
  <c r="I280" i="24"/>
  <c r="J280" i="24" s="1"/>
  <c r="I281" i="24"/>
  <c r="J281" i="24" s="1"/>
  <c r="I282" i="24"/>
  <c r="J282" i="24" s="1"/>
  <c r="I283" i="24"/>
  <c r="J283" i="24" s="1"/>
  <c r="I284" i="24"/>
  <c r="J284" i="24" s="1"/>
  <c r="I285" i="24"/>
  <c r="J285" i="24" s="1"/>
  <c r="I286" i="24"/>
  <c r="J286" i="24" s="1"/>
  <c r="I287" i="24"/>
  <c r="J287" i="24" s="1"/>
  <c r="I288" i="24"/>
  <c r="J288" i="24" s="1"/>
  <c r="I289" i="24"/>
  <c r="J289" i="24" s="1"/>
  <c r="I290" i="24"/>
  <c r="J290" i="24" s="1"/>
  <c r="I291" i="24"/>
  <c r="J291" i="24" s="1"/>
  <c r="I292" i="24"/>
  <c r="J292" i="24" s="1"/>
  <c r="I293" i="24"/>
  <c r="J293" i="24" s="1"/>
  <c r="I294" i="24"/>
  <c r="J294" i="24" s="1"/>
  <c r="I295" i="24"/>
  <c r="J295" i="24" s="1"/>
  <c r="I296" i="24"/>
  <c r="J296" i="24" s="1"/>
  <c r="I297" i="24"/>
  <c r="J297" i="24" s="1"/>
  <c r="I298" i="24"/>
  <c r="J298" i="24" s="1"/>
  <c r="I299" i="24"/>
  <c r="J299" i="24" s="1"/>
  <c r="I300" i="24"/>
  <c r="J300" i="24" s="1"/>
  <c r="I301" i="24"/>
  <c r="J301" i="24" s="1"/>
  <c r="I302" i="24"/>
  <c r="J302" i="24" s="1"/>
  <c r="I303" i="24"/>
  <c r="J303" i="24" s="1"/>
  <c r="I304" i="24"/>
  <c r="J304" i="24" s="1"/>
  <c r="I305" i="24"/>
  <c r="J305" i="24" s="1"/>
  <c r="I306" i="24"/>
  <c r="J306" i="24" s="1"/>
  <c r="I307" i="24"/>
  <c r="J307" i="24" s="1"/>
  <c r="I308" i="24"/>
  <c r="J308" i="24" s="1"/>
  <c r="I309" i="24"/>
  <c r="J309" i="24" s="1"/>
  <c r="I310" i="24"/>
  <c r="J310" i="24" s="1"/>
  <c r="I311" i="24"/>
  <c r="J311" i="24" s="1"/>
  <c r="I312" i="24"/>
  <c r="J312" i="24" s="1"/>
  <c r="I313" i="24"/>
  <c r="J313" i="24" s="1"/>
  <c r="I314" i="24"/>
  <c r="J314" i="24" s="1"/>
  <c r="I315" i="24"/>
  <c r="J315" i="24" s="1"/>
  <c r="I316" i="24"/>
  <c r="J316" i="24" s="1"/>
  <c r="I317" i="24"/>
  <c r="J317" i="24" s="1"/>
  <c r="I318" i="24"/>
  <c r="J318" i="24" s="1"/>
  <c r="I319" i="24"/>
  <c r="J319" i="24" s="1"/>
  <c r="I320" i="24"/>
  <c r="J320" i="24" s="1"/>
  <c r="I321" i="24"/>
  <c r="J321" i="24" s="1"/>
  <c r="I322" i="24"/>
  <c r="J322" i="24" s="1"/>
  <c r="I323" i="24"/>
  <c r="J323" i="24" s="1"/>
  <c r="I324" i="24"/>
  <c r="J324" i="24" s="1"/>
  <c r="I325" i="24"/>
  <c r="J325" i="24" s="1"/>
  <c r="I326" i="24"/>
  <c r="J326" i="24"/>
  <c r="I327" i="24"/>
  <c r="J327" i="24" s="1"/>
  <c r="I328" i="24"/>
  <c r="J328" i="24" s="1"/>
  <c r="I329" i="24"/>
  <c r="J329" i="24" s="1"/>
  <c r="I330" i="24"/>
  <c r="J330" i="24" s="1"/>
  <c r="I331" i="24"/>
  <c r="J331" i="24" s="1"/>
  <c r="I332" i="24"/>
  <c r="J332" i="24" s="1"/>
  <c r="I333" i="24"/>
  <c r="J333" i="24" s="1"/>
  <c r="I334" i="24"/>
  <c r="J334" i="24" s="1"/>
  <c r="I335" i="24"/>
  <c r="J335" i="24" s="1"/>
  <c r="I336" i="24"/>
  <c r="J336" i="24" s="1"/>
  <c r="I337" i="24"/>
  <c r="J337" i="24" s="1"/>
  <c r="I338" i="24"/>
  <c r="J338" i="24" s="1"/>
  <c r="I339" i="24"/>
  <c r="J339" i="24" s="1"/>
  <c r="I340" i="24"/>
  <c r="J340" i="24" s="1"/>
  <c r="I341" i="24"/>
  <c r="J341" i="24" s="1"/>
  <c r="I342" i="24"/>
  <c r="J342" i="24" s="1"/>
  <c r="I343" i="24"/>
  <c r="J343" i="24" s="1"/>
  <c r="I344" i="24"/>
  <c r="J344" i="24" s="1"/>
  <c r="I345" i="24"/>
  <c r="J345" i="24" s="1"/>
  <c r="I346" i="24"/>
  <c r="J346" i="24" s="1"/>
  <c r="I347" i="24"/>
  <c r="J347" i="24" s="1"/>
  <c r="I348" i="24"/>
  <c r="J348" i="24" s="1"/>
  <c r="I349" i="24"/>
  <c r="J349" i="24" s="1"/>
  <c r="I350" i="24"/>
  <c r="J350" i="24" s="1"/>
  <c r="I351" i="24"/>
  <c r="J351" i="24" s="1"/>
  <c r="I352" i="24"/>
  <c r="J352" i="24" s="1"/>
  <c r="I353" i="24"/>
  <c r="J353" i="24"/>
  <c r="I354" i="24"/>
  <c r="J354" i="24" s="1"/>
  <c r="I355" i="24"/>
  <c r="J355" i="24" s="1"/>
  <c r="I356" i="24"/>
  <c r="J356" i="24"/>
  <c r="I357" i="24"/>
  <c r="J357" i="24" s="1"/>
  <c r="I358" i="24"/>
  <c r="J358" i="24" s="1"/>
  <c r="I359" i="24"/>
  <c r="J359" i="24" s="1"/>
  <c r="I360" i="24"/>
  <c r="J360" i="24" s="1"/>
  <c r="I361" i="24"/>
  <c r="J361" i="24" s="1"/>
  <c r="I362" i="24"/>
  <c r="J362" i="24" s="1"/>
  <c r="I363" i="24"/>
  <c r="J363" i="24" s="1"/>
  <c r="I364" i="24"/>
  <c r="J364" i="24" s="1"/>
  <c r="I365" i="24"/>
  <c r="J365" i="24" s="1"/>
  <c r="I366" i="24"/>
  <c r="J366" i="24" s="1"/>
  <c r="I367" i="24"/>
  <c r="J367" i="24" s="1"/>
  <c r="I368" i="24"/>
  <c r="J368" i="24" s="1"/>
  <c r="I369" i="24"/>
  <c r="J369" i="24" s="1"/>
  <c r="I370" i="24"/>
  <c r="J370" i="24" s="1"/>
  <c r="I371" i="24"/>
  <c r="J371" i="24" s="1"/>
  <c r="I372" i="24"/>
  <c r="J372" i="24" s="1"/>
  <c r="I373" i="24"/>
  <c r="J373" i="24"/>
  <c r="I374" i="24"/>
  <c r="J374" i="24" s="1"/>
  <c r="I375" i="24"/>
  <c r="J375" i="24" s="1"/>
  <c r="I376" i="24"/>
  <c r="J376" i="24"/>
  <c r="I377" i="24"/>
  <c r="J377" i="24" s="1"/>
  <c r="I378" i="24"/>
  <c r="J378" i="24" s="1"/>
  <c r="I379" i="24"/>
  <c r="J379" i="24" s="1"/>
  <c r="I380" i="24"/>
  <c r="J380" i="24" s="1"/>
  <c r="I381" i="24"/>
  <c r="J381" i="24" s="1"/>
  <c r="I382" i="24"/>
  <c r="J382" i="24" s="1"/>
  <c r="I383" i="24"/>
  <c r="J383" i="24" s="1"/>
  <c r="I384" i="24"/>
  <c r="J384" i="24" s="1"/>
  <c r="I385" i="24"/>
  <c r="J385" i="24"/>
  <c r="I386" i="24"/>
  <c r="J386" i="24" s="1"/>
  <c r="I387" i="24"/>
  <c r="J387" i="24" s="1"/>
  <c r="I388" i="24"/>
  <c r="J388" i="24" s="1"/>
  <c r="I389" i="24"/>
  <c r="J389" i="24" s="1"/>
  <c r="I390" i="24"/>
  <c r="J390" i="24" s="1"/>
  <c r="I391" i="24"/>
  <c r="J391" i="24" s="1"/>
  <c r="I392" i="24"/>
  <c r="J392" i="24" s="1"/>
  <c r="I393" i="24"/>
  <c r="J393" i="24" s="1"/>
  <c r="I394" i="24"/>
  <c r="J394" i="24" s="1"/>
  <c r="I395" i="24"/>
  <c r="J395" i="24" s="1"/>
  <c r="I396" i="24"/>
  <c r="J396" i="24"/>
  <c r="I397" i="24"/>
  <c r="J397" i="24" s="1"/>
  <c r="I398" i="24"/>
  <c r="J398" i="24" s="1"/>
  <c r="I399" i="24"/>
  <c r="J399" i="24" s="1"/>
  <c r="I400" i="24"/>
  <c r="J400" i="24"/>
  <c r="I401" i="24"/>
  <c r="J401" i="24" s="1"/>
  <c r="I402" i="24"/>
  <c r="J402" i="24" s="1"/>
  <c r="I403" i="24"/>
  <c r="J403" i="24" s="1"/>
  <c r="I404" i="24"/>
  <c r="J404" i="24" s="1"/>
  <c r="I405" i="24"/>
  <c r="J405" i="24"/>
  <c r="I406" i="24"/>
  <c r="J406" i="24" s="1"/>
  <c r="I407" i="24"/>
  <c r="J407" i="24" s="1"/>
  <c r="I408" i="24"/>
  <c r="J408" i="24" s="1"/>
  <c r="I409" i="24"/>
  <c r="J409" i="24" s="1"/>
  <c r="I410" i="24"/>
  <c r="J410" i="24" s="1"/>
  <c r="I411" i="24"/>
  <c r="J411" i="24" s="1"/>
  <c r="I412" i="24"/>
  <c r="J412" i="24" s="1"/>
  <c r="I413" i="24"/>
  <c r="J413" i="24"/>
  <c r="I414" i="24"/>
  <c r="J414" i="24" s="1"/>
  <c r="I415" i="24"/>
  <c r="J415" i="24" s="1"/>
  <c r="I416" i="24"/>
  <c r="J416" i="24"/>
  <c r="I417" i="24"/>
  <c r="J417" i="24" s="1"/>
  <c r="I418" i="24"/>
  <c r="J418" i="24" s="1"/>
  <c r="I419" i="24"/>
  <c r="J419" i="24" s="1"/>
  <c r="I420" i="24"/>
  <c r="J420" i="24" s="1"/>
  <c r="I421" i="24"/>
  <c r="J421" i="24" s="1"/>
  <c r="I422" i="24"/>
  <c r="J422" i="24" s="1"/>
  <c r="I423" i="24"/>
  <c r="J423" i="24" s="1"/>
  <c r="I424" i="24"/>
  <c r="J424" i="24"/>
  <c r="I425" i="24"/>
  <c r="J425" i="24" s="1"/>
  <c r="I426" i="24"/>
  <c r="J426" i="24" s="1"/>
  <c r="I427" i="24"/>
  <c r="J427" i="24" s="1"/>
  <c r="I428" i="24"/>
  <c r="J428" i="24" s="1"/>
  <c r="I429" i="24"/>
  <c r="J429" i="24" s="1"/>
  <c r="I430" i="24"/>
  <c r="J430" i="24" s="1"/>
  <c r="I431" i="24"/>
  <c r="J431" i="24" s="1"/>
  <c r="I432" i="24"/>
  <c r="J432" i="24"/>
  <c r="I433" i="24"/>
  <c r="J433" i="24" s="1"/>
  <c r="I434" i="24"/>
  <c r="J434" i="24" s="1"/>
  <c r="I435" i="24"/>
  <c r="J435" i="24"/>
  <c r="I436" i="24"/>
  <c r="J436" i="24" s="1"/>
  <c r="I437" i="24"/>
  <c r="J437" i="24" s="1"/>
  <c r="I438" i="24"/>
  <c r="J438" i="24" s="1"/>
  <c r="I439" i="24"/>
  <c r="J439" i="24" s="1"/>
  <c r="I440" i="24"/>
  <c r="J440" i="24" s="1"/>
  <c r="I441" i="24"/>
  <c r="J441" i="24" s="1"/>
  <c r="I442" i="24"/>
  <c r="J442" i="24" s="1"/>
  <c r="I443" i="24"/>
  <c r="J443" i="24" s="1"/>
  <c r="I444" i="24"/>
  <c r="J444" i="24" s="1"/>
  <c r="I445" i="24"/>
  <c r="J445" i="24"/>
  <c r="I446" i="24"/>
  <c r="J446" i="24" s="1"/>
  <c r="I447" i="24"/>
  <c r="J447" i="24" s="1"/>
  <c r="I448" i="24"/>
  <c r="J448" i="24"/>
  <c r="I449" i="24"/>
  <c r="J449" i="24" s="1"/>
  <c r="I450" i="24"/>
  <c r="J450" i="24" s="1"/>
  <c r="I451" i="24"/>
  <c r="J451" i="24" s="1"/>
  <c r="I452" i="24"/>
  <c r="J452" i="24" s="1"/>
  <c r="I453" i="24"/>
  <c r="J453" i="24" s="1"/>
  <c r="I454" i="24"/>
  <c r="J454" i="24" s="1"/>
  <c r="I455" i="24"/>
  <c r="J455" i="24" s="1"/>
  <c r="I456" i="24"/>
  <c r="J456" i="24"/>
  <c r="I457" i="24"/>
  <c r="J457" i="24" s="1"/>
  <c r="I458" i="24"/>
  <c r="J458" i="24" s="1"/>
  <c r="I459" i="24"/>
  <c r="J459" i="24" s="1"/>
  <c r="I460" i="24"/>
  <c r="J460" i="24" s="1"/>
  <c r="I461" i="24"/>
  <c r="J461" i="24" s="1"/>
  <c r="I462" i="24"/>
  <c r="J462" i="24" s="1"/>
  <c r="I463" i="24"/>
  <c r="J463" i="24" s="1"/>
  <c r="I464" i="24"/>
  <c r="J464" i="24"/>
  <c r="I465" i="24"/>
  <c r="J465" i="24" s="1"/>
  <c r="I466" i="24"/>
  <c r="J466" i="24" s="1"/>
  <c r="I467" i="24"/>
  <c r="J467" i="24"/>
  <c r="I468" i="24"/>
  <c r="J468" i="24" s="1"/>
  <c r="I469" i="24"/>
  <c r="J469" i="24" s="1"/>
  <c r="I470" i="24"/>
  <c r="J470" i="24" s="1"/>
  <c r="I471" i="24"/>
  <c r="J471" i="24" s="1"/>
  <c r="I472" i="24"/>
  <c r="J472" i="24" s="1"/>
  <c r="I473" i="24"/>
  <c r="J473" i="24" s="1"/>
  <c r="I474" i="24"/>
  <c r="J474" i="24" s="1"/>
  <c r="I475" i="24"/>
  <c r="J475" i="24" s="1"/>
  <c r="I476" i="24"/>
  <c r="J476" i="24" s="1"/>
  <c r="I477" i="24"/>
  <c r="J477" i="24"/>
  <c r="I478" i="24"/>
  <c r="J478" i="24" s="1"/>
  <c r="I479" i="24"/>
  <c r="J479" i="24" s="1"/>
  <c r="I480" i="24"/>
  <c r="J480" i="24"/>
  <c r="I481" i="24"/>
  <c r="J481" i="24" s="1"/>
  <c r="I482" i="24"/>
  <c r="J482" i="24" s="1"/>
  <c r="I483" i="24"/>
  <c r="J483" i="24" s="1"/>
  <c r="I484" i="24"/>
  <c r="J484" i="24" s="1"/>
  <c r="I485" i="24"/>
  <c r="J485" i="24" s="1"/>
  <c r="I486" i="24"/>
  <c r="J486" i="24" s="1"/>
  <c r="I487" i="24"/>
  <c r="J487" i="24" s="1"/>
  <c r="I488" i="24"/>
  <c r="J488" i="24"/>
  <c r="I489" i="24"/>
  <c r="J489" i="24" s="1"/>
  <c r="I490" i="24"/>
  <c r="J490" i="24" s="1"/>
  <c r="I491" i="24"/>
  <c r="J491" i="24" s="1"/>
  <c r="I492" i="24"/>
  <c r="J492" i="24" s="1"/>
  <c r="I493" i="24"/>
  <c r="J493" i="24" s="1"/>
  <c r="I494" i="24"/>
  <c r="J494" i="24" s="1"/>
  <c r="I495" i="24"/>
  <c r="J495" i="24" s="1"/>
  <c r="I496" i="24"/>
  <c r="J496" i="24"/>
  <c r="I497" i="24"/>
  <c r="J497" i="24" s="1"/>
  <c r="I498" i="24"/>
  <c r="J498" i="24" s="1"/>
  <c r="I499" i="24"/>
  <c r="J499" i="24"/>
  <c r="I500" i="24"/>
  <c r="J500" i="24" s="1"/>
  <c r="I501" i="24"/>
  <c r="J501" i="24" s="1"/>
  <c r="I502" i="24"/>
  <c r="J502" i="24" s="1"/>
  <c r="I503" i="24"/>
  <c r="J503" i="24" s="1"/>
  <c r="I504" i="24"/>
  <c r="J504" i="24" s="1"/>
  <c r="I505" i="24"/>
  <c r="J505" i="24" s="1"/>
  <c r="I506" i="24"/>
  <c r="J506" i="24" s="1"/>
  <c r="I507" i="24"/>
  <c r="J507" i="24" s="1"/>
  <c r="I508" i="24"/>
  <c r="J508" i="24" s="1"/>
  <c r="I509" i="24"/>
  <c r="J509" i="24"/>
  <c r="I510" i="24"/>
  <c r="J510" i="24" s="1"/>
  <c r="I511" i="24"/>
  <c r="J511" i="24" s="1"/>
  <c r="I512" i="24"/>
  <c r="J512" i="24"/>
  <c r="I513" i="24"/>
  <c r="J513" i="24" s="1"/>
  <c r="I514" i="24"/>
  <c r="J514" i="24" s="1"/>
  <c r="I515" i="24"/>
  <c r="J515" i="24" s="1"/>
  <c r="I516" i="24"/>
  <c r="J516" i="24" s="1"/>
  <c r="I517" i="24"/>
  <c r="J517" i="24" s="1"/>
  <c r="I518" i="24"/>
  <c r="J518" i="24" s="1"/>
  <c r="I519" i="24"/>
  <c r="J519" i="24" s="1"/>
  <c r="I520" i="24"/>
  <c r="J520" i="24"/>
  <c r="I521" i="24"/>
  <c r="J521" i="24" s="1"/>
  <c r="I522" i="24"/>
  <c r="J522" i="24" s="1"/>
  <c r="I523" i="24"/>
  <c r="J523" i="24" s="1"/>
  <c r="I524" i="24"/>
  <c r="J524" i="24" s="1"/>
  <c r="I525" i="24"/>
  <c r="J525" i="24" s="1"/>
  <c r="I526" i="24"/>
  <c r="J526" i="24" s="1"/>
  <c r="I527" i="24"/>
  <c r="J527" i="24" s="1"/>
  <c r="I528" i="24"/>
  <c r="J528" i="24"/>
  <c r="I529" i="24"/>
  <c r="J529" i="24" s="1"/>
  <c r="I530" i="24"/>
  <c r="J530" i="24" s="1"/>
  <c r="I531" i="24"/>
  <c r="J531" i="24" s="1"/>
  <c r="I532" i="24"/>
  <c r="J532" i="24" s="1"/>
  <c r="I533" i="24"/>
  <c r="J533" i="24" s="1"/>
  <c r="I534" i="24"/>
  <c r="J534" i="24" s="1"/>
  <c r="I535" i="24"/>
  <c r="J535" i="24" s="1"/>
  <c r="I536" i="24"/>
  <c r="J536" i="24"/>
  <c r="I537" i="24"/>
  <c r="J537" i="24" s="1"/>
  <c r="I538" i="24"/>
  <c r="J538" i="24" s="1"/>
  <c r="I539" i="24"/>
  <c r="J539" i="24" s="1"/>
  <c r="I540" i="24"/>
  <c r="J540" i="24"/>
  <c r="I541" i="24"/>
  <c r="J541" i="24" s="1"/>
  <c r="I542" i="24"/>
  <c r="J542" i="24" s="1"/>
  <c r="I543" i="24"/>
  <c r="J543" i="24" s="1"/>
  <c r="I544" i="24"/>
  <c r="J544" i="24"/>
  <c r="I545" i="24"/>
  <c r="J545" i="24" s="1"/>
  <c r="I546" i="24"/>
  <c r="J546" i="24" s="1"/>
  <c r="I547" i="24"/>
  <c r="J547" i="24" s="1"/>
  <c r="I548" i="24"/>
  <c r="J548" i="24" s="1"/>
  <c r="I549" i="24"/>
  <c r="J549" i="24"/>
  <c r="I550" i="24"/>
  <c r="J550" i="24" s="1"/>
  <c r="I551" i="24"/>
  <c r="J551" i="24" s="1"/>
  <c r="I552" i="24"/>
  <c r="J552" i="24"/>
  <c r="I553" i="24"/>
  <c r="J553" i="24" s="1"/>
  <c r="I554" i="24"/>
  <c r="J554" i="24" s="1"/>
  <c r="I555" i="24"/>
  <c r="J555" i="24"/>
  <c r="I556" i="24"/>
  <c r="J556" i="24" s="1"/>
  <c r="I557" i="24"/>
  <c r="J557" i="24" s="1"/>
  <c r="I558" i="24"/>
  <c r="J558" i="24" s="1"/>
  <c r="I559" i="24"/>
  <c r="J559" i="24" s="1"/>
  <c r="I560" i="24"/>
  <c r="J560" i="24" s="1"/>
  <c r="I561" i="24"/>
  <c r="J561" i="24"/>
  <c r="I562" i="24"/>
  <c r="J562" i="24" s="1"/>
  <c r="I563" i="24"/>
  <c r="J563" i="24" s="1"/>
  <c r="I564" i="24"/>
  <c r="J564" i="24" s="1"/>
  <c r="I565" i="24"/>
  <c r="J565" i="24" s="1"/>
  <c r="I566" i="24"/>
  <c r="J566" i="24" s="1"/>
  <c r="I567" i="24"/>
  <c r="J567" i="24" s="1"/>
  <c r="I568" i="24"/>
  <c r="J568" i="24"/>
  <c r="I569" i="24"/>
  <c r="J569" i="24" s="1"/>
  <c r="I570" i="24"/>
  <c r="J570" i="24" s="1"/>
  <c r="I571" i="24"/>
  <c r="J571" i="24" s="1"/>
  <c r="I572" i="24"/>
  <c r="J572" i="24" s="1"/>
  <c r="I573" i="24"/>
  <c r="J573" i="24" s="1"/>
  <c r="I574" i="24"/>
  <c r="J574" i="24" s="1"/>
  <c r="I575" i="24"/>
  <c r="J575" i="24" s="1"/>
  <c r="I576" i="24"/>
  <c r="J576" i="24"/>
  <c r="I577" i="24"/>
  <c r="J577" i="24" s="1"/>
  <c r="I578" i="24"/>
  <c r="J578" i="24" s="1"/>
  <c r="I579" i="24"/>
  <c r="J579" i="24" s="1"/>
  <c r="I580" i="24"/>
  <c r="J580" i="24"/>
  <c r="I581" i="24"/>
  <c r="J581" i="24" s="1"/>
  <c r="I582" i="24"/>
  <c r="J582" i="24" s="1"/>
  <c r="I583" i="24"/>
  <c r="J583" i="24" s="1"/>
  <c r="I584" i="24"/>
  <c r="J584" i="24" s="1"/>
  <c r="I585" i="24"/>
  <c r="J585" i="24" s="1"/>
  <c r="I586" i="24"/>
  <c r="J586" i="24" s="1"/>
  <c r="I587" i="24"/>
  <c r="J587" i="24" s="1"/>
  <c r="I588" i="24"/>
  <c r="J588" i="24" s="1"/>
  <c r="I589" i="24"/>
  <c r="J589" i="24" s="1"/>
  <c r="I590" i="24"/>
  <c r="J590" i="24" s="1"/>
  <c r="I591" i="24"/>
  <c r="J591" i="24" s="1"/>
  <c r="I592" i="24"/>
  <c r="J592" i="24"/>
  <c r="I593" i="24"/>
  <c r="J593" i="24" s="1"/>
  <c r="I594" i="24"/>
  <c r="J594" i="24" s="1"/>
  <c r="I595" i="24"/>
  <c r="J595" i="24" s="1"/>
  <c r="I596" i="24"/>
  <c r="J596" i="24" s="1"/>
  <c r="I597" i="24"/>
  <c r="J597" i="24" s="1"/>
  <c r="I598" i="24"/>
  <c r="J598" i="24" s="1"/>
  <c r="I599" i="24"/>
  <c r="J599" i="24" s="1"/>
  <c r="I600" i="24"/>
  <c r="J600" i="24" s="1"/>
  <c r="I601" i="24"/>
  <c r="J601" i="24" s="1"/>
  <c r="I602" i="24"/>
  <c r="J602" i="24" s="1"/>
  <c r="I603" i="24"/>
  <c r="J603" i="24" s="1"/>
  <c r="I604" i="24"/>
  <c r="J604" i="24" s="1"/>
  <c r="I605" i="24"/>
  <c r="J605" i="24" s="1"/>
  <c r="I606" i="24"/>
  <c r="J606" i="24" s="1"/>
  <c r="I607" i="24"/>
  <c r="J607" i="24"/>
  <c r="I608" i="24"/>
  <c r="J608" i="24" s="1"/>
  <c r="I609" i="24"/>
  <c r="J609" i="24" s="1"/>
  <c r="I610" i="24"/>
  <c r="J610" i="24" s="1"/>
  <c r="I611" i="24"/>
  <c r="J611" i="24" s="1"/>
  <c r="I612" i="24"/>
  <c r="J612" i="24"/>
  <c r="I613" i="24"/>
  <c r="J613" i="24" s="1"/>
  <c r="I614" i="24"/>
  <c r="J614" i="24" s="1"/>
  <c r="I615" i="24"/>
  <c r="J615" i="24" s="1"/>
  <c r="I616" i="24"/>
  <c r="J616" i="24" s="1"/>
  <c r="I617" i="24"/>
  <c r="J617" i="24" s="1"/>
  <c r="I618" i="24"/>
  <c r="J618" i="24" s="1"/>
  <c r="I619" i="24"/>
  <c r="J619" i="24" s="1"/>
  <c r="I620" i="24"/>
  <c r="J620" i="24" s="1"/>
  <c r="I621" i="24"/>
  <c r="J621" i="24" s="1"/>
  <c r="I622" i="24"/>
  <c r="J622" i="24" s="1"/>
  <c r="I623" i="24"/>
  <c r="J623" i="24" s="1"/>
  <c r="I624" i="24"/>
  <c r="J624" i="24" s="1"/>
  <c r="I625" i="24"/>
  <c r="J625" i="24" s="1"/>
  <c r="I626" i="24"/>
  <c r="J626" i="24" s="1"/>
  <c r="I627" i="24"/>
  <c r="J627" i="24" s="1"/>
  <c r="I628" i="24"/>
  <c r="J628" i="24" s="1"/>
  <c r="I629" i="24"/>
  <c r="J629" i="24" s="1"/>
  <c r="I630" i="24"/>
  <c r="J630" i="24" s="1"/>
  <c r="I631" i="24"/>
  <c r="J631" i="24" s="1"/>
  <c r="I632" i="24"/>
  <c r="J632" i="24" s="1"/>
  <c r="I633" i="24"/>
  <c r="J633" i="24" s="1"/>
  <c r="I634" i="24"/>
  <c r="J634" i="24" s="1"/>
  <c r="I635" i="24"/>
  <c r="J635" i="24" s="1"/>
  <c r="I636" i="24"/>
  <c r="J636" i="24"/>
  <c r="I637" i="24"/>
  <c r="J637" i="24" s="1"/>
  <c r="I638" i="24"/>
  <c r="J638" i="24" s="1"/>
  <c r="I639" i="24"/>
  <c r="J639" i="24"/>
  <c r="I640" i="24"/>
  <c r="J640" i="24" s="1"/>
  <c r="I641" i="24"/>
  <c r="J641" i="24"/>
  <c r="I642" i="24"/>
  <c r="J642" i="24" s="1"/>
  <c r="I643" i="24"/>
  <c r="J643" i="24" s="1"/>
  <c r="I644" i="24"/>
  <c r="J644" i="24" s="1"/>
  <c r="I645" i="24"/>
  <c r="J645" i="24" s="1"/>
  <c r="I646" i="24"/>
  <c r="J646" i="24" s="1"/>
  <c r="I647" i="24"/>
  <c r="J647" i="24" s="1"/>
  <c r="I648" i="24"/>
  <c r="J648" i="24" s="1"/>
  <c r="I649" i="24"/>
  <c r="J649" i="24"/>
  <c r="I650" i="24"/>
  <c r="J650" i="24" s="1"/>
  <c r="I651" i="24"/>
  <c r="J651" i="24" s="1"/>
  <c r="I652" i="24"/>
  <c r="J652" i="24" s="1"/>
  <c r="I653" i="24"/>
  <c r="J653" i="24" s="1"/>
  <c r="I654" i="24"/>
  <c r="J654" i="24" s="1"/>
  <c r="I655" i="24"/>
  <c r="J655" i="24" s="1"/>
  <c r="I656" i="24"/>
  <c r="J656" i="24" s="1"/>
  <c r="I657" i="24"/>
  <c r="J657" i="24" s="1"/>
  <c r="I658" i="24"/>
  <c r="J658" i="24" s="1"/>
  <c r="I659" i="24"/>
  <c r="J659" i="24" s="1"/>
  <c r="I660" i="24"/>
  <c r="J660" i="24" s="1"/>
  <c r="I661" i="24"/>
  <c r="J661" i="24" s="1"/>
  <c r="I662" i="24"/>
  <c r="J662" i="24"/>
  <c r="I663" i="24"/>
  <c r="J663" i="24" s="1"/>
  <c r="I664" i="24"/>
  <c r="J664" i="24" s="1"/>
  <c r="I665" i="24"/>
  <c r="J665" i="24" s="1"/>
  <c r="I666" i="24"/>
  <c r="J666" i="24" s="1"/>
  <c r="I667" i="24"/>
  <c r="J667" i="24" s="1"/>
  <c r="I668" i="24"/>
  <c r="J668" i="24" s="1"/>
  <c r="I669" i="24"/>
  <c r="J669" i="24"/>
  <c r="I670" i="24"/>
  <c r="J670" i="24" s="1"/>
  <c r="I671" i="24"/>
  <c r="J671" i="24" s="1"/>
  <c r="I672" i="24"/>
  <c r="J672" i="24" s="1"/>
  <c r="I673" i="24"/>
  <c r="J673" i="24" s="1"/>
  <c r="I674" i="24"/>
  <c r="J674" i="24" s="1"/>
  <c r="I675" i="24"/>
  <c r="J675" i="24" s="1"/>
  <c r="I676" i="24"/>
  <c r="J676" i="24" s="1"/>
  <c r="I677" i="24"/>
  <c r="J677" i="24" s="1"/>
  <c r="I678" i="24"/>
  <c r="J678" i="24"/>
  <c r="I679" i="24"/>
  <c r="J679" i="24" s="1"/>
  <c r="I680" i="24"/>
  <c r="J680" i="24" s="1"/>
  <c r="I681" i="24"/>
  <c r="J681" i="24" s="1"/>
  <c r="I682" i="24"/>
  <c r="J682" i="24" s="1"/>
  <c r="I683" i="24"/>
  <c r="J683" i="24" s="1"/>
  <c r="I684" i="24"/>
  <c r="J684" i="24" s="1"/>
  <c r="I685" i="24"/>
  <c r="J685" i="24"/>
  <c r="I686" i="24"/>
  <c r="J686" i="24" s="1"/>
  <c r="I687" i="24"/>
  <c r="J687" i="24" s="1"/>
  <c r="I688" i="24"/>
  <c r="J688" i="24" s="1"/>
  <c r="I689" i="24"/>
  <c r="J689" i="24" s="1"/>
  <c r="I690" i="24"/>
  <c r="J690" i="24" s="1"/>
  <c r="I691" i="24"/>
  <c r="J691" i="24" s="1"/>
  <c r="I692" i="24"/>
  <c r="J692" i="24" s="1"/>
  <c r="I693" i="24"/>
  <c r="J693" i="24"/>
  <c r="I694" i="24"/>
  <c r="J694" i="24"/>
  <c r="I695" i="24"/>
  <c r="J695" i="24" s="1"/>
  <c r="I696" i="24"/>
  <c r="J696" i="24" s="1"/>
  <c r="I697" i="24"/>
  <c r="J697" i="24" s="1"/>
  <c r="I698" i="24"/>
  <c r="J698" i="24" s="1"/>
  <c r="I699" i="24"/>
  <c r="J699" i="24" s="1"/>
  <c r="I700" i="24"/>
  <c r="J700" i="24" s="1"/>
  <c r="I701" i="24"/>
  <c r="J701" i="24"/>
  <c r="I702" i="24"/>
  <c r="J702" i="24" s="1"/>
  <c r="I703" i="24"/>
  <c r="J703" i="24" s="1"/>
  <c r="I704" i="24"/>
  <c r="J704" i="24" s="1"/>
  <c r="I705" i="24"/>
  <c r="J705" i="24" s="1"/>
  <c r="I706" i="24"/>
  <c r="J706" i="24" s="1"/>
  <c r="I707" i="24"/>
  <c r="J707" i="24" s="1"/>
  <c r="I708" i="24"/>
  <c r="J708" i="24" s="1"/>
  <c r="I709" i="24"/>
  <c r="J709" i="24"/>
  <c r="I710" i="24"/>
  <c r="J710" i="24" s="1"/>
  <c r="I711" i="24"/>
  <c r="J711" i="24" s="1"/>
  <c r="I712" i="24"/>
  <c r="J712" i="24" s="1"/>
  <c r="I713" i="24"/>
  <c r="J713" i="24" s="1"/>
  <c r="I714" i="24"/>
  <c r="J714" i="24" s="1"/>
  <c r="I715" i="24"/>
  <c r="J715" i="24" s="1"/>
  <c r="I716" i="24"/>
  <c r="J716" i="24" s="1"/>
  <c r="I717" i="24"/>
  <c r="J717" i="24" s="1"/>
  <c r="I718" i="24"/>
  <c r="J718" i="24" s="1"/>
  <c r="I719" i="24"/>
  <c r="J719" i="24" s="1"/>
  <c r="I720" i="24"/>
  <c r="J720" i="24" s="1"/>
  <c r="I721" i="24"/>
  <c r="J721" i="24" s="1"/>
  <c r="I722" i="24"/>
  <c r="J722" i="24"/>
  <c r="I723" i="24"/>
  <c r="J723" i="24" s="1"/>
  <c r="I724" i="24"/>
  <c r="J724" i="24" s="1"/>
  <c r="I725" i="24"/>
  <c r="J725" i="24" s="1"/>
  <c r="I726" i="24"/>
  <c r="J726" i="24" s="1"/>
  <c r="I727" i="24"/>
  <c r="J727" i="24" s="1"/>
  <c r="I728" i="24"/>
  <c r="J728" i="24" s="1"/>
  <c r="I729" i="24"/>
  <c r="J729" i="24" s="1"/>
  <c r="I730" i="24"/>
  <c r="J730" i="24" s="1"/>
  <c r="I731" i="24"/>
  <c r="J731" i="24" s="1"/>
  <c r="I732" i="24"/>
  <c r="J732" i="24" s="1"/>
  <c r="I733" i="24"/>
  <c r="J733" i="24"/>
  <c r="I734" i="24"/>
  <c r="J734" i="24" s="1"/>
  <c r="I735" i="24"/>
  <c r="J735" i="24" s="1"/>
  <c r="I736" i="24"/>
  <c r="J736" i="24"/>
  <c r="I737" i="24"/>
  <c r="J737" i="24" s="1"/>
  <c r="I738" i="24"/>
  <c r="J738" i="24" s="1"/>
  <c r="I739" i="24"/>
  <c r="J739" i="24" s="1"/>
  <c r="I740" i="24"/>
  <c r="J740" i="24" s="1"/>
  <c r="I741" i="24"/>
  <c r="J741" i="24" s="1"/>
  <c r="I742" i="24"/>
  <c r="J742" i="24"/>
  <c r="I743" i="24"/>
  <c r="J743" i="24" s="1"/>
  <c r="I744" i="24"/>
  <c r="J744" i="24" s="1"/>
  <c r="I745" i="24"/>
  <c r="J745" i="24" s="1"/>
  <c r="I746" i="24"/>
  <c r="J746" i="24" s="1"/>
  <c r="I747" i="24"/>
  <c r="J747" i="24" s="1"/>
  <c r="I748" i="24"/>
  <c r="J748" i="24" s="1"/>
  <c r="I749" i="24"/>
  <c r="J749" i="24" s="1"/>
  <c r="I750" i="24"/>
  <c r="J750" i="24" s="1"/>
  <c r="I751" i="24"/>
  <c r="J751" i="24" s="1"/>
  <c r="I752" i="24"/>
  <c r="J752" i="24" s="1"/>
  <c r="I753" i="24"/>
  <c r="J753" i="24" s="1"/>
  <c r="I754" i="24"/>
  <c r="J754" i="24" s="1"/>
  <c r="I755" i="24"/>
  <c r="J755" i="24" s="1"/>
  <c r="I756" i="24"/>
  <c r="J756" i="24" s="1"/>
  <c r="I757" i="24"/>
  <c r="J757" i="24" s="1"/>
  <c r="I758" i="24"/>
  <c r="J758" i="24"/>
  <c r="I759" i="24"/>
  <c r="J759" i="24" s="1"/>
  <c r="I760" i="24"/>
  <c r="J760" i="24" s="1"/>
  <c r="I761" i="24"/>
  <c r="J761" i="24" s="1"/>
  <c r="I762" i="24"/>
  <c r="J762" i="24" s="1"/>
  <c r="I763" i="24"/>
  <c r="J763" i="24" s="1"/>
  <c r="I764" i="24"/>
  <c r="J764" i="24"/>
  <c r="I765" i="24"/>
  <c r="J765" i="24" s="1"/>
  <c r="I766" i="24"/>
  <c r="J766" i="24"/>
  <c r="I767" i="24"/>
  <c r="J767" i="24" s="1"/>
  <c r="I768" i="24"/>
  <c r="J768" i="24" s="1"/>
  <c r="I769" i="24"/>
  <c r="J769" i="24" s="1"/>
  <c r="I770" i="24"/>
  <c r="J770" i="24" s="1"/>
  <c r="I771" i="24"/>
  <c r="J771" i="24" s="1"/>
  <c r="I772" i="24"/>
  <c r="J772" i="24" s="1"/>
  <c r="I773" i="24"/>
  <c r="J773" i="24" s="1"/>
  <c r="I774" i="24"/>
  <c r="J774" i="24" s="1"/>
  <c r="I775" i="24"/>
  <c r="J775" i="24" s="1"/>
  <c r="I776" i="24"/>
  <c r="J776" i="24" s="1"/>
  <c r="I777" i="24"/>
  <c r="J777" i="24" s="1"/>
  <c r="I778" i="24"/>
  <c r="J778" i="24" s="1"/>
  <c r="I779" i="24"/>
  <c r="J779" i="24" s="1"/>
  <c r="I780" i="24"/>
  <c r="J780" i="24" s="1"/>
  <c r="I781" i="24"/>
  <c r="J781" i="24" s="1"/>
  <c r="I782" i="24"/>
  <c r="J782" i="24"/>
  <c r="I783" i="24"/>
  <c r="J783" i="24" s="1"/>
  <c r="I784" i="24"/>
  <c r="J784" i="24" s="1"/>
  <c r="I785" i="24"/>
  <c r="J785" i="24" s="1"/>
  <c r="I786" i="24"/>
  <c r="J786" i="24" s="1"/>
  <c r="I787" i="24"/>
  <c r="J787" i="24" s="1"/>
  <c r="I788" i="24"/>
  <c r="J788" i="24"/>
  <c r="I789" i="24"/>
  <c r="J789" i="24" s="1"/>
  <c r="I790" i="24"/>
  <c r="J790" i="24" s="1"/>
  <c r="I791" i="24"/>
  <c r="J791" i="24" s="1"/>
  <c r="I792" i="24"/>
  <c r="J792" i="24" s="1"/>
  <c r="I793" i="24"/>
  <c r="J793" i="24" s="1"/>
  <c r="I794" i="24"/>
  <c r="J794" i="24" s="1"/>
  <c r="I795" i="24"/>
  <c r="J795" i="24" s="1"/>
  <c r="I796" i="24"/>
  <c r="J796" i="24" s="1"/>
  <c r="I797" i="24"/>
  <c r="J797" i="24" s="1"/>
  <c r="I798" i="24"/>
  <c r="J798" i="24" s="1"/>
  <c r="I799" i="24"/>
  <c r="J799" i="24" s="1"/>
  <c r="I800" i="24"/>
  <c r="J800" i="24"/>
  <c r="I801" i="24"/>
  <c r="J801" i="24" s="1"/>
  <c r="I802" i="24"/>
  <c r="J802" i="24" s="1"/>
  <c r="I803" i="24"/>
  <c r="J803" i="24" s="1"/>
  <c r="I804" i="24"/>
  <c r="J804" i="24" s="1"/>
  <c r="I805" i="24"/>
  <c r="J805" i="24" s="1"/>
  <c r="I806" i="24"/>
  <c r="J806" i="24" s="1"/>
  <c r="I807" i="24"/>
  <c r="J807" i="24" s="1"/>
  <c r="I808" i="24"/>
  <c r="J808" i="24" s="1"/>
  <c r="I809" i="24"/>
  <c r="J809" i="24" s="1"/>
  <c r="I810" i="24"/>
  <c r="J810" i="24" s="1"/>
  <c r="I811" i="24"/>
  <c r="J811" i="24" s="1"/>
  <c r="I812" i="24"/>
  <c r="J812" i="24" s="1"/>
  <c r="I813" i="24"/>
  <c r="J813" i="24"/>
  <c r="I814" i="24"/>
  <c r="J814" i="24"/>
  <c r="I815" i="24"/>
  <c r="J815" i="24" s="1"/>
  <c r="I816" i="24"/>
  <c r="J816" i="24" s="1"/>
  <c r="I817" i="24"/>
  <c r="J817" i="24" s="1"/>
  <c r="I818" i="24"/>
  <c r="J818" i="24"/>
  <c r="I819" i="24"/>
  <c r="J819" i="24" s="1"/>
  <c r="I820" i="24"/>
  <c r="J820" i="24"/>
  <c r="I821" i="24"/>
  <c r="J821" i="24" s="1"/>
  <c r="I822" i="24"/>
  <c r="J822" i="24" s="1"/>
  <c r="I823" i="24"/>
  <c r="J823" i="24" s="1"/>
  <c r="I824" i="24"/>
  <c r="J824" i="24" s="1"/>
  <c r="I825" i="24"/>
  <c r="J825" i="24" s="1"/>
  <c r="I826" i="24"/>
  <c r="J826" i="24" s="1"/>
  <c r="I827" i="24"/>
  <c r="J827" i="24" s="1"/>
  <c r="I828" i="24"/>
  <c r="J828" i="24" s="1"/>
  <c r="I829" i="24"/>
  <c r="J829" i="24"/>
  <c r="I830" i="24"/>
  <c r="J830" i="24" s="1"/>
  <c r="I831" i="24"/>
  <c r="J831" i="24" s="1"/>
  <c r="I832" i="24"/>
  <c r="J832" i="24" s="1"/>
  <c r="I833" i="24"/>
  <c r="J833" i="24" s="1"/>
  <c r="I834" i="24"/>
  <c r="J834" i="24" s="1"/>
  <c r="I835" i="24"/>
  <c r="J835" i="24" s="1"/>
  <c r="I836" i="24"/>
  <c r="J836" i="24" s="1"/>
  <c r="I837" i="24"/>
  <c r="J837" i="24" s="1"/>
  <c r="I838" i="24"/>
  <c r="J838" i="24" s="1"/>
  <c r="I839" i="24"/>
  <c r="J839" i="24" s="1"/>
  <c r="I840" i="24"/>
  <c r="J840" i="24" s="1"/>
  <c r="I841" i="24"/>
  <c r="J841" i="24" s="1"/>
  <c r="I842" i="24"/>
  <c r="J842" i="24" s="1"/>
  <c r="I843" i="24"/>
  <c r="J843" i="24" s="1"/>
  <c r="I844" i="24"/>
  <c r="J844" i="24" s="1"/>
  <c r="I845" i="24"/>
  <c r="J845" i="24"/>
  <c r="I846" i="24"/>
  <c r="J846" i="24" s="1"/>
  <c r="I847" i="24"/>
  <c r="J847" i="24" s="1"/>
  <c r="I848" i="24"/>
  <c r="J848" i="24" s="1"/>
  <c r="I849" i="24"/>
  <c r="J849" i="24" s="1"/>
  <c r="I850" i="24"/>
  <c r="J850" i="24" s="1"/>
  <c r="I851" i="24"/>
  <c r="J851" i="24" s="1"/>
  <c r="I852" i="24"/>
  <c r="J852" i="24" s="1"/>
  <c r="I853" i="24"/>
  <c r="J853" i="24"/>
  <c r="I854" i="24"/>
  <c r="J854" i="24" s="1"/>
  <c r="I855" i="24"/>
  <c r="J855" i="24" s="1"/>
  <c r="I856" i="24"/>
  <c r="J856" i="24" s="1"/>
  <c r="I857" i="24"/>
  <c r="J857" i="24" s="1"/>
  <c r="I858" i="24"/>
  <c r="J858" i="24" s="1"/>
  <c r="I859" i="24"/>
  <c r="J859" i="24" s="1"/>
  <c r="I860" i="24"/>
  <c r="J860" i="24"/>
  <c r="I861" i="24"/>
  <c r="J861" i="24" s="1"/>
  <c r="I862" i="24"/>
  <c r="J862" i="24" s="1"/>
  <c r="I863" i="24"/>
  <c r="J863" i="24" s="1"/>
  <c r="I864" i="24"/>
  <c r="J864" i="24" s="1"/>
  <c r="I865" i="24"/>
  <c r="J865" i="24" s="1"/>
  <c r="I866" i="24"/>
  <c r="J866" i="24" s="1"/>
  <c r="I867" i="24"/>
  <c r="J867" i="24" s="1"/>
  <c r="I868" i="24"/>
  <c r="J868" i="24" s="1"/>
  <c r="I869" i="24"/>
  <c r="J869" i="24" s="1"/>
  <c r="I870" i="24"/>
  <c r="J870" i="24" s="1"/>
  <c r="I871" i="24"/>
  <c r="J871" i="24" s="1"/>
  <c r="I872" i="24"/>
  <c r="J872" i="24" s="1"/>
  <c r="I873" i="24"/>
  <c r="J873" i="24" s="1"/>
  <c r="I874" i="24"/>
  <c r="J874" i="24" s="1"/>
  <c r="I875" i="24"/>
  <c r="J875" i="24" s="1"/>
  <c r="I876" i="24"/>
  <c r="J876" i="24" s="1"/>
  <c r="I877" i="24"/>
  <c r="J877" i="24" s="1"/>
  <c r="I878" i="24"/>
  <c r="J878" i="24" s="1"/>
  <c r="I879" i="24"/>
  <c r="J879" i="24" s="1"/>
  <c r="I880" i="24"/>
  <c r="J880" i="24" s="1"/>
  <c r="I881" i="24"/>
  <c r="J881" i="24" s="1"/>
  <c r="I882" i="24"/>
  <c r="J882" i="24" s="1"/>
  <c r="I883" i="24"/>
  <c r="J883" i="24" s="1"/>
  <c r="I884" i="24"/>
  <c r="J884" i="24"/>
  <c r="I885" i="24"/>
  <c r="J885" i="24" s="1"/>
  <c r="I886" i="24"/>
  <c r="J886" i="24"/>
  <c r="I887" i="24"/>
  <c r="J887" i="24" s="1"/>
  <c r="I888" i="24"/>
  <c r="J888" i="24" s="1"/>
  <c r="I889" i="24"/>
  <c r="J889" i="24" s="1"/>
  <c r="I890" i="24"/>
  <c r="J890" i="24" s="1"/>
  <c r="I891" i="24"/>
  <c r="J891" i="24" s="1"/>
  <c r="I892" i="24"/>
  <c r="J892" i="24"/>
  <c r="I893" i="24"/>
  <c r="J893" i="24" s="1"/>
  <c r="I894" i="24"/>
  <c r="J894" i="24"/>
  <c r="I895" i="24"/>
  <c r="J895" i="24" s="1"/>
  <c r="I896" i="24"/>
  <c r="J896" i="24" s="1"/>
  <c r="I897" i="24"/>
  <c r="J897" i="24" s="1"/>
  <c r="I898" i="24"/>
  <c r="J898" i="24" s="1"/>
  <c r="I899" i="24"/>
  <c r="J899" i="24" s="1"/>
  <c r="I900" i="24"/>
  <c r="J900" i="24"/>
  <c r="I901" i="24"/>
  <c r="J901" i="24" s="1"/>
  <c r="I902" i="24"/>
  <c r="J902" i="24" s="1"/>
  <c r="I903" i="24"/>
  <c r="J903" i="24" s="1"/>
  <c r="I904" i="24"/>
  <c r="J904" i="24" s="1"/>
  <c r="I905" i="24"/>
  <c r="J905" i="24" s="1"/>
  <c r="I906" i="24"/>
  <c r="J906" i="24" s="1"/>
  <c r="I907" i="24"/>
  <c r="J907" i="24" s="1"/>
  <c r="I908" i="24"/>
  <c r="J908" i="24" s="1"/>
  <c r="I909" i="24"/>
  <c r="J909" i="24"/>
  <c r="I910" i="24"/>
  <c r="J910" i="24" s="1"/>
  <c r="I911" i="24"/>
  <c r="J911" i="24" s="1"/>
  <c r="I912" i="24"/>
  <c r="J912" i="24" s="1"/>
  <c r="I913" i="24"/>
  <c r="J913" i="24" s="1"/>
  <c r="I914" i="24"/>
  <c r="J914" i="24" s="1"/>
  <c r="I915" i="24"/>
  <c r="J915" i="24" s="1"/>
  <c r="I916" i="24"/>
  <c r="J916" i="24"/>
  <c r="I917" i="24"/>
  <c r="J917" i="24" s="1"/>
  <c r="I918" i="24"/>
  <c r="J918" i="24" s="1"/>
  <c r="I919" i="24"/>
  <c r="J919" i="24" s="1"/>
  <c r="I920" i="24"/>
  <c r="J920" i="24" s="1"/>
  <c r="I921" i="24"/>
  <c r="J921" i="24" s="1"/>
  <c r="I922" i="24"/>
  <c r="J922" i="24" s="1"/>
  <c r="I923" i="24"/>
  <c r="J923" i="24" s="1"/>
  <c r="I924" i="24"/>
  <c r="J924" i="24" s="1"/>
  <c r="I925" i="24"/>
  <c r="J925" i="24" s="1"/>
  <c r="I926" i="24"/>
  <c r="J926" i="24"/>
  <c r="I927" i="24"/>
  <c r="J927" i="24" s="1"/>
  <c r="I928" i="24"/>
  <c r="J928" i="24" s="1"/>
  <c r="I929" i="24"/>
  <c r="J929" i="24" s="1"/>
  <c r="I930" i="24"/>
  <c r="J930" i="24" s="1"/>
  <c r="I931" i="24"/>
  <c r="J931" i="24"/>
  <c r="I932" i="24"/>
  <c r="J932" i="24"/>
  <c r="I933" i="24"/>
  <c r="J933" i="24" s="1"/>
  <c r="I934" i="24"/>
  <c r="J934" i="24" s="1"/>
  <c r="I935" i="24"/>
  <c r="J935" i="24" s="1"/>
  <c r="I936" i="24"/>
  <c r="J936" i="24"/>
  <c r="I937" i="24"/>
  <c r="J937" i="24" s="1"/>
  <c r="I938" i="24"/>
  <c r="J938" i="24" s="1"/>
  <c r="I939" i="24"/>
  <c r="J939" i="24" s="1"/>
  <c r="I940" i="24"/>
  <c r="J940" i="24"/>
  <c r="I941" i="24"/>
  <c r="J941" i="24" s="1"/>
  <c r="I942" i="24"/>
  <c r="J942" i="24"/>
  <c r="I943" i="24"/>
  <c r="J943" i="24" s="1"/>
  <c r="I944" i="24"/>
  <c r="J944" i="24" s="1"/>
  <c r="I945" i="24"/>
  <c r="J945" i="24" s="1"/>
  <c r="I946" i="24"/>
  <c r="J946" i="24"/>
  <c r="I947" i="24"/>
  <c r="J947" i="24"/>
  <c r="I948" i="24"/>
  <c r="J948" i="24"/>
  <c r="I949" i="24"/>
  <c r="J949" i="24" s="1"/>
  <c r="I950" i="24"/>
  <c r="J950" i="24"/>
  <c r="I951" i="24"/>
  <c r="J951" i="24" s="1"/>
  <c r="I952" i="24"/>
  <c r="J952" i="24"/>
  <c r="I953" i="24"/>
  <c r="J953" i="24" s="1"/>
  <c r="I954" i="24"/>
  <c r="J954" i="24" s="1"/>
  <c r="I955" i="24"/>
  <c r="J955" i="24"/>
  <c r="I956" i="24"/>
  <c r="J956" i="24" s="1"/>
  <c r="I957" i="24"/>
  <c r="J957" i="24" s="1"/>
  <c r="I958" i="24"/>
  <c r="J958" i="24"/>
  <c r="I959" i="24"/>
  <c r="J959" i="24" s="1"/>
  <c r="I960" i="24"/>
  <c r="J960" i="24"/>
  <c r="I961" i="24"/>
  <c r="J961" i="24" s="1"/>
  <c r="I962" i="24"/>
  <c r="J962" i="24"/>
  <c r="I963" i="24"/>
  <c r="J963" i="24"/>
  <c r="I964" i="24"/>
  <c r="J964" i="24" s="1"/>
  <c r="I965" i="24"/>
  <c r="J965" i="24" s="1"/>
  <c r="I966" i="24"/>
  <c r="J966" i="24" s="1"/>
  <c r="I967" i="24"/>
  <c r="J967" i="24" s="1"/>
  <c r="I968" i="24"/>
  <c r="J968" i="24"/>
  <c r="I969" i="24"/>
  <c r="J969" i="24" s="1"/>
  <c r="I970" i="24"/>
  <c r="J970" i="24"/>
  <c r="I971" i="24"/>
  <c r="J971" i="24" s="1"/>
  <c r="I972" i="24"/>
  <c r="J972" i="24" s="1"/>
  <c r="I973" i="24"/>
  <c r="J973" i="24" s="1"/>
  <c r="I974" i="24"/>
  <c r="J974" i="24" s="1"/>
  <c r="I975" i="24"/>
  <c r="J975" i="24" s="1"/>
  <c r="I976" i="24"/>
  <c r="J976" i="24" s="1"/>
  <c r="I977" i="24"/>
  <c r="J977" i="24" s="1"/>
  <c r="I978" i="24"/>
  <c r="J978" i="24"/>
  <c r="I979" i="24"/>
  <c r="J979" i="24" s="1"/>
  <c r="I980" i="24"/>
  <c r="J980" i="24"/>
  <c r="I981" i="24"/>
  <c r="J981" i="24" s="1"/>
  <c r="I982" i="24"/>
  <c r="J982" i="24" s="1"/>
  <c r="I983" i="24"/>
  <c r="J983" i="24" s="1"/>
  <c r="I984" i="24"/>
  <c r="J984" i="24" s="1"/>
  <c r="I985" i="24"/>
  <c r="J985" i="24" s="1"/>
  <c r="I986" i="24"/>
  <c r="J986" i="24" s="1"/>
  <c r="I987" i="24"/>
  <c r="J987" i="24" s="1"/>
  <c r="I988" i="24"/>
  <c r="J988" i="24" s="1"/>
  <c r="I989" i="24"/>
  <c r="J989" i="24" s="1"/>
  <c r="I990" i="24"/>
  <c r="J990" i="24"/>
  <c r="I991" i="24"/>
  <c r="J991" i="24" s="1"/>
  <c r="I992" i="24"/>
  <c r="J992" i="24" s="1"/>
  <c r="I993" i="24"/>
  <c r="J993" i="24" s="1"/>
  <c r="I994" i="24"/>
  <c r="J994" i="24" s="1"/>
  <c r="I995" i="24"/>
  <c r="J995" i="24"/>
  <c r="I996" i="24"/>
  <c r="J996" i="24"/>
  <c r="I997" i="24"/>
  <c r="J997" i="24" s="1"/>
  <c r="I998" i="24"/>
  <c r="J998" i="24" s="1"/>
  <c r="I999" i="24"/>
  <c r="J999" i="24" s="1"/>
  <c r="I1000" i="24"/>
  <c r="J1000" i="24"/>
  <c r="I1001" i="24"/>
  <c r="J1001" i="24" s="1"/>
  <c r="I1002" i="24"/>
  <c r="J1002" i="24" s="1"/>
  <c r="I1003" i="24"/>
  <c r="J1003" i="24" s="1"/>
  <c r="I1004" i="24"/>
  <c r="J1004" i="24"/>
  <c r="I1005" i="24"/>
  <c r="J1005" i="24" s="1"/>
  <c r="I1006" i="24"/>
  <c r="J1006" i="24"/>
  <c r="I1007" i="24"/>
  <c r="J1007" i="24" s="1"/>
  <c r="I1008" i="24"/>
  <c r="J1008" i="24" s="1"/>
  <c r="I1009" i="24"/>
  <c r="J1009" i="24" s="1"/>
  <c r="I1010" i="24"/>
  <c r="J1010" i="24"/>
  <c r="I1011" i="24"/>
  <c r="J1011" i="24"/>
  <c r="I1012" i="24"/>
  <c r="J1012" i="24"/>
  <c r="I1013" i="24"/>
  <c r="J1013" i="24" s="1"/>
  <c r="I1014" i="24"/>
  <c r="J1014" i="24"/>
  <c r="I1015" i="24"/>
  <c r="J1015" i="24" s="1"/>
  <c r="I1016" i="24"/>
  <c r="J1016" i="24"/>
  <c r="I1017" i="24"/>
  <c r="J1017" i="24" s="1"/>
  <c r="I1018" i="24"/>
  <c r="J1018" i="24" s="1"/>
  <c r="I1019" i="24"/>
  <c r="J1019" i="24"/>
  <c r="I1020" i="24"/>
  <c r="J1020" i="24" s="1"/>
  <c r="I1021" i="24"/>
  <c r="J1021" i="24" s="1"/>
  <c r="I1022" i="24"/>
  <c r="J1022" i="24"/>
  <c r="I1023" i="24"/>
  <c r="J1023" i="24" s="1"/>
  <c r="I1024" i="24"/>
  <c r="J1024" i="24"/>
  <c r="I1025" i="24"/>
  <c r="J1025" i="24" s="1"/>
  <c r="I1026" i="24"/>
  <c r="J1026" i="24"/>
  <c r="I1027" i="24"/>
  <c r="J1027" i="24"/>
  <c r="I1028" i="24"/>
  <c r="J1028" i="24" s="1"/>
  <c r="I1029" i="24"/>
  <c r="J1029" i="24" s="1"/>
  <c r="I1030" i="24"/>
  <c r="J1030" i="24" s="1"/>
  <c r="I1031" i="24"/>
  <c r="J1031" i="24" s="1"/>
  <c r="I1032" i="24"/>
  <c r="J1032" i="24"/>
  <c r="I1033" i="24"/>
  <c r="J1033" i="24" s="1"/>
  <c r="I1034" i="24"/>
  <c r="J1034" i="24"/>
  <c r="I1035" i="24"/>
  <c r="J1035" i="24" s="1"/>
  <c r="I1036" i="24"/>
  <c r="J1036" i="24" s="1"/>
  <c r="I1037" i="24"/>
  <c r="J1037" i="24" s="1"/>
  <c r="I1038" i="24"/>
  <c r="J1038" i="24" s="1"/>
  <c r="I1039" i="24"/>
  <c r="J1039" i="24" s="1"/>
  <c r="I1040" i="24"/>
  <c r="J1040" i="24" s="1"/>
  <c r="I1041" i="24"/>
  <c r="J1041" i="24" s="1"/>
  <c r="I1042" i="24"/>
  <c r="J1042" i="24"/>
  <c r="I1043" i="24"/>
  <c r="J1043" i="24" s="1"/>
  <c r="I1044" i="24"/>
  <c r="J1044" i="24"/>
  <c r="I1045" i="24"/>
  <c r="J1045" i="24" s="1"/>
  <c r="I1046" i="24"/>
  <c r="J1046" i="24" s="1"/>
  <c r="I1047" i="24"/>
  <c r="J1047" i="24" s="1"/>
  <c r="I1048" i="24"/>
  <c r="J1048" i="24" s="1"/>
  <c r="I1049" i="24"/>
  <c r="J1049" i="24" s="1"/>
  <c r="I1050" i="24"/>
  <c r="J1050" i="24" s="1"/>
  <c r="I1051" i="24"/>
  <c r="J1051" i="24" s="1"/>
  <c r="I1052" i="24"/>
  <c r="J1052" i="24" s="1"/>
  <c r="I1053" i="24"/>
  <c r="J1053" i="24" s="1"/>
  <c r="I1054" i="24"/>
  <c r="J1054" i="24"/>
  <c r="I1055" i="24"/>
  <c r="J1055" i="24" s="1"/>
  <c r="I1056" i="24"/>
  <c r="J1056" i="24" s="1"/>
  <c r="I1057" i="24"/>
  <c r="J1057" i="24" s="1"/>
  <c r="I1058" i="24"/>
  <c r="J1058" i="24" s="1"/>
  <c r="I1059" i="24"/>
  <c r="J1059" i="24"/>
  <c r="I1060" i="24"/>
  <c r="J1060" i="24"/>
  <c r="I1061" i="24"/>
  <c r="J1061" i="24" s="1"/>
  <c r="I1062" i="24"/>
  <c r="J1062" i="24" s="1"/>
  <c r="I1063" i="24"/>
  <c r="J1063" i="24" s="1"/>
  <c r="I1064" i="24"/>
  <c r="J1064" i="24"/>
  <c r="I1065" i="24"/>
  <c r="J1065" i="24" s="1"/>
  <c r="I1066" i="24"/>
  <c r="J1066" i="24" s="1"/>
  <c r="I1067" i="24"/>
  <c r="J1067" i="24" s="1"/>
  <c r="I1068" i="24"/>
  <c r="J1068" i="24"/>
  <c r="I1069" i="24"/>
  <c r="J1069" i="24" s="1"/>
  <c r="I1070" i="24"/>
  <c r="J1070" i="24"/>
  <c r="I1071" i="24"/>
  <c r="J1071" i="24" s="1"/>
  <c r="I1072" i="24"/>
  <c r="J1072" i="24" s="1"/>
  <c r="I1073" i="24"/>
  <c r="J1073" i="24" s="1"/>
  <c r="I1074" i="24"/>
  <c r="J1074" i="24"/>
  <c r="I1075" i="24"/>
  <c r="J1075" i="24"/>
  <c r="I1076" i="24"/>
  <c r="J1076" i="24"/>
  <c r="I1077" i="24"/>
  <c r="J1077" i="24" s="1"/>
  <c r="I1078" i="24"/>
  <c r="J1078" i="24"/>
  <c r="I1079" i="24"/>
  <c r="J1079" i="24" s="1"/>
  <c r="I1080" i="24"/>
  <c r="J1080" i="24"/>
  <c r="I1081" i="24"/>
  <c r="J1081" i="24" s="1"/>
  <c r="I1082" i="24"/>
  <c r="J1082" i="24" s="1"/>
  <c r="I1083" i="24"/>
  <c r="J1083" i="24"/>
  <c r="I1084" i="24"/>
  <c r="J1084" i="24" s="1"/>
  <c r="I1085" i="24"/>
  <c r="J1085" i="24" s="1"/>
  <c r="I1086" i="24"/>
  <c r="J1086" i="24"/>
  <c r="I1087" i="24"/>
  <c r="J1087" i="24" s="1"/>
  <c r="I1088" i="24"/>
  <c r="J1088" i="24"/>
  <c r="I1089" i="24"/>
  <c r="J1089" i="24" s="1"/>
  <c r="I1090" i="24"/>
  <c r="J1090" i="24"/>
  <c r="I1091" i="24"/>
  <c r="J1091" i="24"/>
  <c r="I1092" i="24"/>
  <c r="J1092" i="24" s="1"/>
  <c r="I1093" i="24"/>
  <c r="J1093" i="24" s="1"/>
  <c r="I1094" i="24"/>
  <c r="J1094" i="24" s="1"/>
  <c r="I1095" i="24"/>
  <c r="J1095" i="24" s="1"/>
  <c r="I1096" i="24"/>
  <c r="J1096" i="24"/>
  <c r="I1097" i="24"/>
  <c r="J1097" i="24" s="1"/>
  <c r="I1098" i="24"/>
  <c r="J1098" i="24"/>
  <c r="I1099" i="24"/>
  <c r="J1099" i="24" s="1"/>
  <c r="I1100" i="24"/>
  <c r="J1100" i="24" s="1"/>
  <c r="I1101" i="24"/>
  <c r="J1101" i="24" s="1"/>
  <c r="I1102" i="24"/>
  <c r="J1102" i="24" s="1"/>
  <c r="I1103" i="24"/>
  <c r="J1103" i="24" s="1"/>
  <c r="I1104" i="24"/>
  <c r="J1104" i="24" s="1"/>
  <c r="I1105" i="24"/>
  <c r="J1105" i="24" s="1"/>
  <c r="I1106" i="24"/>
  <c r="J1106" i="24"/>
  <c r="I1107" i="24"/>
  <c r="J1107" i="24" s="1"/>
  <c r="I1108" i="24"/>
  <c r="J1108" i="24"/>
  <c r="I1109" i="24"/>
  <c r="J1109" i="24" s="1"/>
  <c r="I1110" i="24"/>
  <c r="J1110" i="24" s="1"/>
  <c r="I1111" i="24"/>
  <c r="J1111" i="24" s="1"/>
  <c r="I1112" i="24"/>
  <c r="J1112" i="24" s="1"/>
  <c r="I1113" i="24"/>
  <c r="J1113" i="24" s="1"/>
  <c r="I1114" i="24"/>
  <c r="J1114" i="24" s="1"/>
  <c r="I1115" i="24"/>
  <c r="J1115" i="24" s="1"/>
  <c r="I1116" i="24"/>
  <c r="J1116" i="24" s="1"/>
  <c r="I1117" i="24"/>
  <c r="J1117" i="24" s="1"/>
  <c r="I1118" i="24"/>
  <c r="J1118" i="24" s="1"/>
  <c r="I1119" i="24"/>
  <c r="J1119" i="24" s="1"/>
  <c r="I1120" i="24"/>
  <c r="J1120" i="24"/>
  <c r="I1121" i="24"/>
  <c r="J1121" i="24" s="1"/>
  <c r="I1122" i="24"/>
  <c r="J1122" i="24" s="1"/>
  <c r="I1123" i="24"/>
  <c r="J1123" i="24"/>
  <c r="I1124" i="24"/>
  <c r="J1124" i="24" s="1"/>
  <c r="I1125" i="24"/>
  <c r="J1125" i="24" s="1"/>
  <c r="I1126" i="24"/>
  <c r="J1126" i="24" s="1"/>
  <c r="I1127" i="24"/>
  <c r="J1127" i="24" s="1"/>
  <c r="I1128" i="24"/>
  <c r="J1128" i="24" s="1"/>
  <c r="I1129" i="24"/>
  <c r="J1129" i="24" s="1"/>
  <c r="I1130" i="24"/>
  <c r="J1130" i="24" s="1"/>
  <c r="I1131" i="24"/>
  <c r="J1131" i="24" s="1"/>
  <c r="I1132" i="24"/>
  <c r="J1132" i="24" s="1"/>
  <c r="I1133" i="24"/>
  <c r="J1133" i="24" s="1"/>
  <c r="I1134" i="24"/>
  <c r="J1134" i="24" s="1"/>
  <c r="I1135" i="24"/>
  <c r="J1135" i="24" s="1"/>
  <c r="I1136" i="24"/>
  <c r="J1136" i="24"/>
  <c r="I1137" i="24"/>
  <c r="J1137" i="24" s="1"/>
  <c r="I1138" i="24"/>
  <c r="J1138" i="24" s="1"/>
  <c r="I1139" i="24"/>
  <c r="J1139" i="24"/>
  <c r="I1140" i="24"/>
  <c r="J1140" i="24" s="1"/>
  <c r="I1141" i="24"/>
  <c r="J1141" i="24" s="1"/>
  <c r="I1142" i="24"/>
  <c r="J1142" i="24" s="1"/>
  <c r="I1143" i="24"/>
  <c r="J1143" i="24" s="1"/>
  <c r="I1144" i="24"/>
  <c r="J1144" i="24" s="1"/>
  <c r="I1145" i="24"/>
  <c r="J1145" i="24" s="1"/>
  <c r="I1146" i="24"/>
  <c r="J1146" i="24" s="1"/>
  <c r="I1147" i="24"/>
  <c r="J1147" i="24" s="1"/>
  <c r="I1148" i="24"/>
  <c r="J1148" i="24" s="1"/>
  <c r="I1149" i="24"/>
  <c r="J1149" i="24" s="1"/>
  <c r="I1150" i="24"/>
  <c r="J1150" i="24" s="1"/>
  <c r="I1151" i="24"/>
  <c r="J1151" i="24" s="1"/>
  <c r="I1152" i="24"/>
  <c r="J1152" i="24"/>
  <c r="I1153" i="24"/>
  <c r="J1153" i="24" s="1"/>
  <c r="I1154" i="24"/>
  <c r="J1154" i="24" s="1"/>
  <c r="I1155" i="24"/>
  <c r="J1155" i="24"/>
  <c r="I1156" i="24"/>
  <c r="J1156" i="24" s="1"/>
  <c r="I1157" i="24"/>
  <c r="J1157" i="24" s="1"/>
  <c r="I1158" i="24"/>
  <c r="J1158" i="24" s="1"/>
  <c r="I1159" i="24"/>
  <c r="J1159" i="24" s="1"/>
  <c r="I1160" i="24"/>
  <c r="J1160" i="24"/>
  <c r="I1161" i="24"/>
  <c r="J1161" i="24" s="1"/>
  <c r="I1162" i="24"/>
  <c r="J1162" i="24" s="1"/>
  <c r="I1163" i="24"/>
  <c r="J1163" i="24" s="1"/>
  <c r="I1164" i="24"/>
  <c r="J1164" i="24" s="1"/>
  <c r="I1165" i="24"/>
  <c r="J1165" i="24" s="1"/>
  <c r="I1166" i="24"/>
  <c r="J1166" i="24" s="1"/>
  <c r="I1167" i="24"/>
  <c r="J1167" i="24" s="1"/>
  <c r="I1168" i="24"/>
  <c r="J1168" i="24"/>
  <c r="I1169" i="24"/>
  <c r="J1169" i="24" s="1"/>
  <c r="I1170" i="24"/>
  <c r="J1170" i="24" s="1"/>
  <c r="I1171" i="24"/>
  <c r="J1171" i="24"/>
  <c r="I1172" i="24"/>
  <c r="J1172" i="24" s="1"/>
  <c r="I1173" i="24"/>
  <c r="J1173" i="24" s="1"/>
  <c r="I1174" i="24"/>
  <c r="J1174" i="24" s="1"/>
  <c r="I1175" i="24"/>
  <c r="J1175" i="24" s="1"/>
  <c r="I1176" i="24"/>
  <c r="J1176" i="24"/>
  <c r="I1177" i="24"/>
  <c r="J1177" i="24" s="1"/>
  <c r="I1178" i="24"/>
  <c r="J1178" i="24" s="1"/>
  <c r="I1179" i="24"/>
  <c r="J1179" i="24" s="1"/>
  <c r="I1180" i="24"/>
  <c r="J1180" i="24" s="1"/>
  <c r="I1181" i="24"/>
  <c r="J1181" i="24" s="1"/>
  <c r="I1182" i="24"/>
  <c r="J1182" i="24" s="1"/>
  <c r="I1183" i="24"/>
  <c r="J1183" i="24" s="1"/>
  <c r="I1184" i="24"/>
  <c r="J1184" i="24"/>
  <c r="I1185" i="24"/>
  <c r="J1185" i="24" s="1"/>
  <c r="I1186" i="24"/>
  <c r="J1186" i="24" s="1"/>
  <c r="I1187" i="24"/>
  <c r="J1187" i="24"/>
  <c r="I1188" i="24"/>
  <c r="J1188" i="24" s="1"/>
  <c r="I1189" i="24"/>
  <c r="J1189" i="24" s="1"/>
  <c r="I1190" i="24"/>
  <c r="J1190" i="24" s="1"/>
  <c r="I1191" i="24"/>
  <c r="J1191" i="24" s="1"/>
  <c r="I1192" i="24"/>
  <c r="J1192" i="24"/>
  <c r="I1193" i="24"/>
  <c r="J1193" i="24" s="1"/>
  <c r="I1194" i="24"/>
  <c r="J1194" i="24" s="1"/>
  <c r="I1195" i="24"/>
  <c r="J1195" i="24" s="1"/>
  <c r="I1196" i="24"/>
  <c r="J1196" i="24" s="1"/>
  <c r="I1197" i="24"/>
  <c r="J1197" i="24" s="1"/>
  <c r="I1198" i="24"/>
  <c r="J1198" i="24" s="1"/>
  <c r="I1199" i="24"/>
  <c r="J1199" i="24" s="1"/>
  <c r="I1200" i="24"/>
  <c r="J1200" i="24"/>
  <c r="I1201" i="24"/>
  <c r="J1201" i="24" s="1"/>
  <c r="I1202" i="24"/>
  <c r="J1202" i="24" s="1"/>
  <c r="I1203" i="24"/>
  <c r="J1203" i="24"/>
  <c r="I1204" i="24"/>
  <c r="J1204" i="24" s="1"/>
  <c r="I1205" i="24"/>
  <c r="J1205" i="24" s="1"/>
  <c r="I1206" i="24"/>
  <c r="J1206" i="24" s="1"/>
  <c r="I1207" i="24"/>
  <c r="J1207" i="24" s="1"/>
  <c r="I1208" i="24"/>
  <c r="J1208" i="24"/>
  <c r="I1209" i="24"/>
  <c r="J1209" i="24" s="1"/>
  <c r="I1210" i="24"/>
  <c r="J1210" i="24" s="1"/>
  <c r="I1211" i="24"/>
  <c r="J1211" i="24" s="1"/>
  <c r="I1212" i="24"/>
  <c r="J1212" i="24" s="1"/>
  <c r="I1213" i="24"/>
  <c r="J1213" i="24" s="1"/>
  <c r="I1214" i="24"/>
  <c r="J1214" i="24" s="1"/>
  <c r="I1215" i="24"/>
  <c r="J1215" i="24" s="1"/>
  <c r="I1216" i="24"/>
  <c r="J1216" i="24"/>
  <c r="I1217" i="24"/>
  <c r="J1217" i="24" s="1"/>
  <c r="I1218" i="24"/>
  <c r="J1218" i="24" s="1"/>
  <c r="I1219" i="24"/>
  <c r="J1219" i="24"/>
  <c r="I1220" i="24"/>
  <c r="J1220" i="24" s="1"/>
  <c r="I1221" i="24"/>
  <c r="J1221" i="24" s="1"/>
  <c r="I1222" i="24"/>
  <c r="J1222" i="24" s="1"/>
  <c r="I1223" i="24"/>
  <c r="J1223" i="24" s="1"/>
  <c r="I1224" i="24"/>
  <c r="J1224" i="24"/>
  <c r="I1225" i="24"/>
  <c r="J1225" i="24" s="1"/>
  <c r="I1226" i="24"/>
  <c r="J1226" i="24" s="1"/>
  <c r="I1227" i="24"/>
  <c r="J1227" i="24" s="1"/>
  <c r="I1228" i="24"/>
  <c r="J1228" i="24" s="1"/>
  <c r="I1229" i="24"/>
  <c r="J1229" i="24" s="1"/>
  <c r="I1230" i="24"/>
  <c r="J1230" i="24" s="1"/>
  <c r="I1231" i="24"/>
  <c r="J1231" i="24" s="1"/>
  <c r="I1232" i="24"/>
  <c r="J1232" i="24"/>
  <c r="I1233" i="24"/>
  <c r="J1233" i="24" s="1"/>
  <c r="I1234" i="24"/>
  <c r="J1234" i="24" s="1"/>
  <c r="I1235" i="24"/>
  <c r="J1235" i="24"/>
  <c r="I1236" i="24"/>
  <c r="J1236" i="24" s="1"/>
  <c r="I1237" i="24"/>
  <c r="J1237" i="24" s="1"/>
  <c r="I1238" i="24"/>
  <c r="J1238" i="24" s="1"/>
  <c r="I1239" i="24"/>
  <c r="J1239" i="24" s="1"/>
  <c r="I1240" i="24"/>
  <c r="J1240" i="24"/>
  <c r="I1241" i="24"/>
  <c r="J1241" i="24" s="1"/>
  <c r="I1242" i="24"/>
  <c r="J1242" i="24" s="1"/>
  <c r="I1243" i="24"/>
  <c r="J1243" i="24" s="1"/>
  <c r="I1244" i="24"/>
  <c r="J1244" i="24" s="1"/>
  <c r="I1245" i="24"/>
  <c r="J1245" i="24" s="1"/>
  <c r="I1246" i="24"/>
  <c r="J1246" i="24" s="1"/>
  <c r="I1247" i="24"/>
  <c r="J1247" i="24" s="1"/>
  <c r="I1248" i="24"/>
  <c r="J1248" i="24"/>
  <c r="I1249" i="24"/>
  <c r="J1249" i="24" s="1"/>
  <c r="I1250" i="24"/>
  <c r="J1250" i="24" s="1"/>
  <c r="I1251" i="24"/>
  <c r="J1251" i="24"/>
  <c r="I1252" i="24"/>
  <c r="J1252" i="24" s="1"/>
  <c r="I1253" i="24"/>
  <c r="J1253" i="24" s="1"/>
  <c r="I1254" i="24"/>
  <c r="J1254" i="24" s="1"/>
  <c r="I1255" i="24"/>
  <c r="J1255" i="24" s="1"/>
  <c r="I1256" i="24"/>
  <c r="J1256" i="24" s="1"/>
  <c r="I1257" i="24"/>
  <c r="J1257" i="24" s="1"/>
  <c r="I1258" i="24"/>
  <c r="J1258" i="24"/>
  <c r="I1259" i="24"/>
  <c r="J1259" i="24"/>
  <c r="I1260" i="24"/>
  <c r="J1260" i="24"/>
  <c r="I1261" i="24"/>
  <c r="J1261" i="24" s="1"/>
  <c r="I1262" i="24"/>
  <c r="J1262" i="24" s="1"/>
  <c r="I1263" i="24"/>
  <c r="J1263" i="24" s="1"/>
  <c r="I1264" i="24"/>
  <c r="J1264" i="24" s="1"/>
  <c r="I1265" i="24"/>
  <c r="J1265" i="24" s="1"/>
  <c r="I1266" i="24"/>
  <c r="J1266" i="24" s="1"/>
  <c r="I1267" i="24"/>
  <c r="J1267" i="24" s="1"/>
  <c r="I1268" i="24"/>
  <c r="J1268" i="24"/>
  <c r="I1269" i="24"/>
  <c r="J1269" i="24" s="1"/>
  <c r="I1270" i="24"/>
  <c r="J1270" i="24" s="1"/>
  <c r="I1271" i="24"/>
  <c r="J1271" i="24" s="1"/>
  <c r="I1272" i="24"/>
  <c r="J1272" i="24" s="1"/>
  <c r="I1273" i="24"/>
  <c r="J1273" i="24" s="1"/>
  <c r="I1274" i="24"/>
  <c r="J1274" i="24"/>
  <c r="I1275" i="24"/>
  <c r="J1275" i="24"/>
  <c r="I1276" i="24"/>
  <c r="J1276" i="24"/>
  <c r="I1277" i="24"/>
  <c r="J1277" i="24" s="1"/>
  <c r="I1278" i="24"/>
  <c r="J1278" i="24" s="1"/>
  <c r="I1279" i="24"/>
  <c r="J1279" i="24" s="1"/>
  <c r="I1280" i="24"/>
  <c r="J1280" i="24" s="1"/>
  <c r="I1281" i="24"/>
  <c r="J1281" i="24" s="1"/>
  <c r="I1282" i="24"/>
  <c r="J1282" i="24" s="1"/>
  <c r="I1283" i="24"/>
  <c r="J1283" i="24" s="1"/>
  <c r="I1284" i="24"/>
  <c r="J1284" i="24" s="1"/>
  <c r="I1285" i="24"/>
  <c r="J1285" i="24" s="1"/>
  <c r="I1286" i="24"/>
  <c r="J1286" i="24" s="1"/>
  <c r="I1287" i="24"/>
  <c r="J1287" i="24" s="1"/>
  <c r="I1288" i="24"/>
  <c r="J1288" i="24" s="1"/>
  <c r="I1289" i="24"/>
  <c r="J1289" i="24" s="1"/>
  <c r="I1290" i="24"/>
  <c r="J1290" i="24"/>
  <c r="I1291" i="24"/>
  <c r="J1291" i="24"/>
  <c r="I1292" i="24"/>
  <c r="J1292" i="24"/>
  <c r="I1293" i="24"/>
  <c r="J1293" i="24" s="1"/>
  <c r="I1294" i="24"/>
  <c r="J1294" i="24" s="1"/>
  <c r="I1295" i="24"/>
  <c r="J1295" i="24" s="1"/>
  <c r="I1296" i="24"/>
  <c r="J1296" i="24" s="1"/>
  <c r="I1297" i="24"/>
  <c r="J1297" i="24" s="1"/>
  <c r="I1298" i="24"/>
  <c r="J1298" i="24"/>
  <c r="I1299" i="24"/>
  <c r="J1299" i="24" s="1"/>
  <c r="I1300" i="24"/>
  <c r="J1300" i="24" s="1"/>
  <c r="I1301" i="24"/>
  <c r="J1301" i="24" s="1"/>
  <c r="I1302" i="24"/>
  <c r="J1302" i="24" s="1"/>
  <c r="I1303" i="24"/>
  <c r="J1303" i="24" s="1"/>
  <c r="I1304" i="24"/>
  <c r="J1304" i="24" s="1"/>
  <c r="I1305" i="24"/>
  <c r="J1305" i="24" s="1"/>
  <c r="I1306" i="24"/>
  <c r="J1306" i="24"/>
  <c r="I1307" i="24"/>
  <c r="J1307" i="24"/>
  <c r="I1308" i="24"/>
  <c r="J1308" i="24"/>
  <c r="I1309" i="24"/>
  <c r="J1309" i="24" s="1"/>
  <c r="I1310" i="24"/>
  <c r="J1310" i="24" s="1"/>
  <c r="I1311" i="24"/>
  <c r="J1311" i="24" s="1"/>
  <c r="I1312" i="24"/>
  <c r="J1312" i="24" s="1"/>
  <c r="I1313" i="24"/>
  <c r="J1313" i="24" s="1"/>
  <c r="I1314" i="24"/>
  <c r="J1314" i="24" s="1"/>
  <c r="I1315" i="24"/>
  <c r="J1315" i="24"/>
  <c r="I1316" i="24"/>
  <c r="J1316" i="24" s="1"/>
  <c r="I1317" i="24"/>
  <c r="J1317" i="24" s="1"/>
  <c r="I1318" i="24"/>
  <c r="J1318" i="24" s="1"/>
  <c r="I1319" i="24"/>
  <c r="J1319" i="24" s="1"/>
  <c r="I1320" i="24"/>
  <c r="J1320" i="24" s="1"/>
  <c r="I1321" i="24"/>
  <c r="J1321" i="24" s="1"/>
  <c r="I1322" i="24"/>
  <c r="J1322" i="24"/>
  <c r="I1323" i="24"/>
  <c r="J1323" i="24"/>
  <c r="I1324" i="24"/>
  <c r="J1324" i="24"/>
  <c r="I1325" i="24"/>
  <c r="J1325" i="24" s="1"/>
  <c r="I1326" i="24"/>
  <c r="J1326" i="24" s="1"/>
  <c r="I1327" i="24"/>
  <c r="J1327" i="24" s="1"/>
  <c r="I1328" i="24"/>
  <c r="J1328" i="24" s="1"/>
  <c r="I1329" i="24"/>
  <c r="J1329" i="24" s="1"/>
  <c r="I1330" i="24"/>
  <c r="J1330" i="24" s="1"/>
  <c r="I1331" i="24"/>
  <c r="J1331" i="24" s="1"/>
  <c r="I1332" i="24"/>
  <c r="J1332" i="24"/>
  <c r="I1333" i="24"/>
  <c r="J1333" i="24" s="1"/>
  <c r="I1334" i="24"/>
  <c r="J1334" i="24" s="1"/>
  <c r="I1335" i="24"/>
  <c r="J1335" i="24" s="1"/>
  <c r="I1336" i="24"/>
  <c r="J1336" i="24" s="1"/>
  <c r="I1337" i="24"/>
  <c r="J1337" i="24" s="1"/>
  <c r="I1338" i="24"/>
  <c r="J1338" i="24"/>
  <c r="I1339" i="24"/>
  <c r="J1339" i="24"/>
  <c r="I1340" i="24"/>
  <c r="J1340" i="24"/>
  <c r="I1341" i="24"/>
  <c r="J1341" i="24" s="1"/>
  <c r="I1342" i="24"/>
  <c r="J1342" i="24" s="1"/>
  <c r="I1343" i="24"/>
  <c r="J1343" i="24" s="1"/>
  <c r="I1344" i="24"/>
  <c r="J1344" i="24" s="1"/>
  <c r="I1345" i="24"/>
  <c r="J1345" i="24" s="1"/>
  <c r="I1346" i="24"/>
  <c r="J1346" i="24" s="1"/>
  <c r="I1347" i="24"/>
  <c r="J1347" i="24" s="1"/>
  <c r="I1348" i="24"/>
  <c r="J1348" i="24" s="1"/>
  <c r="I1349" i="24"/>
  <c r="J1349" i="24" s="1"/>
  <c r="I1350" i="24"/>
  <c r="J1350" i="24" s="1"/>
  <c r="I1351" i="24"/>
  <c r="J1351" i="24" s="1"/>
  <c r="I1352" i="24"/>
  <c r="J1352" i="24" s="1"/>
  <c r="I1353" i="24"/>
  <c r="J1353" i="24" s="1"/>
  <c r="I1354" i="24"/>
  <c r="J1354" i="24"/>
  <c r="I1355" i="24"/>
  <c r="J1355" i="24"/>
  <c r="I1356" i="24"/>
  <c r="J1356" i="24"/>
  <c r="I1357" i="24"/>
  <c r="J1357" i="24"/>
  <c r="I1358" i="24"/>
  <c r="J1358" i="24"/>
  <c r="I1359" i="24"/>
  <c r="J1359" i="24"/>
  <c r="I1360" i="24"/>
  <c r="J1360" i="24"/>
  <c r="I1361" i="24"/>
  <c r="J1361" i="24"/>
  <c r="I1362" i="24"/>
  <c r="J1362" i="24"/>
  <c r="I1363" i="24"/>
  <c r="J1363" i="24"/>
  <c r="I1364" i="24"/>
  <c r="J1364" i="24"/>
  <c r="I1365" i="24"/>
  <c r="J1365" i="24"/>
  <c r="I1366" i="24"/>
  <c r="J1366" i="24"/>
  <c r="I1367" i="24"/>
  <c r="J1367" i="24"/>
  <c r="I1368" i="24"/>
  <c r="J1368" i="24"/>
  <c r="I1369" i="24"/>
  <c r="J1369" i="24"/>
  <c r="I1370" i="24"/>
  <c r="J1370" i="24"/>
  <c r="I1371" i="24"/>
  <c r="J1371" i="24"/>
  <c r="I1372" i="24"/>
  <c r="J1372" i="24"/>
  <c r="I1373" i="24"/>
  <c r="J1373" i="24"/>
  <c r="I1374" i="24"/>
  <c r="J1374" i="24"/>
  <c r="I1375" i="24"/>
  <c r="J1375" i="24"/>
  <c r="I1376" i="24"/>
  <c r="J1376" i="24"/>
  <c r="I1377" i="24"/>
  <c r="J1377" i="24"/>
  <c r="I1378" i="24"/>
  <c r="J1378" i="24"/>
  <c r="I1379" i="24"/>
  <c r="J1379" i="24"/>
  <c r="I1380" i="24"/>
  <c r="J1380" i="24"/>
  <c r="I1381" i="24"/>
  <c r="J1381" i="24"/>
  <c r="I1382" i="24"/>
  <c r="J1382" i="24"/>
  <c r="I1383" i="24"/>
  <c r="J1383" i="24"/>
  <c r="I1384" i="24"/>
  <c r="J1384" i="24"/>
  <c r="I1385" i="24"/>
  <c r="J1385" i="24"/>
  <c r="I1386" i="24"/>
  <c r="J1386" i="24"/>
  <c r="I1387" i="24"/>
  <c r="J1387" i="24"/>
  <c r="I1388" i="24"/>
  <c r="J1388" i="24"/>
  <c r="I1389" i="24"/>
  <c r="J1389" i="24"/>
  <c r="I1390" i="24"/>
  <c r="J1390" i="24"/>
  <c r="I1391" i="24"/>
  <c r="J1391" i="24"/>
  <c r="I1392" i="24"/>
  <c r="J1392" i="24"/>
  <c r="I1393" i="24"/>
  <c r="J1393" i="24"/>
  <c r="I1394" i="24"/>
  <c r="J1394" i="24"/>
  <c r="I1395" i="24"/>
  <c r="J1395" i="24"/>
  <c r="I1396" i="24"/>
  <c r="J1396" i="24"/>
  <c r="I1397" i="24"/>
  <c r="J1397" i="24"/>
  <c r="I1398" i="24"/>
  <c r="J1398" i="24"/>
  <c r="I1399" i="24"/>
  <c r="J1399" i="24"/>
  <c r="I1400" i="24"/>
  <c r="J1400" i="24"/>
  <c r="I1401" i="24"/>
  <c r="J1401" i="24"/>
  <c r="I1402" i="24"/>
  <c r="J1402" i="24"/>
  <c r="I1403" i="24"/>
  <c r="J1403" i="24"/>
  <c r="I1404" i="24"/>
  <c r="J1404" i="24"/>
  <c r="I1405" i="24"/>
  <c r="J1405" i="24"/>
  <c r="I1406" i="24"/>
  <c r="J1406" i="24"/>
  <c r="I1407" i="24"/>
  <c r="J1407" i="24"/>
  <c r="I1408" i="24"/>
  <c r="J1408" i="24"/>
  <c r="I1409" i="24"/>
  <c r="J1409" i="24"/>
  <c r="I1410" i="24"/>
  <c r="J1410" i="24"/>
  <c r="I1411" i="24"/>
  <c r="J1411" i="24"/>
  <c r="I1412" i="24"/>
  <c r="J1412" i="24"/>
  <c r="I1413" i="24"/>
  <c r="J1413" i="24"/>
  <c r="I1414" i="24"/>
  <c r="J1414" i="24"/>
  <c r="I1415" i="24"/>
  <c r="J1415" i="24"/>
  <c r="I1416" i="24"/>
  <c r="J1416" i="24"/>
  <c r="I1417" i="24"/>
  <c r="J1417" i="24"/>
  <c r="I1418" i="24"/>
  <c r="J1418" i="24"/>
  <c r="I1419" i="24"/>
  <c r="J1419" i="24"/>
  <c r="I1420" i="24"/>
  <c r="J1420" i="24"/>
  <c r="I1421" i="24"/>
  <c r="J1421" i="24"/>
  <c r="I1422" i="24"/>
  <c r="J1422" i="24"/>
  <c r="I1423" i="24"/>
  <c r="J1423" i="24"/>
  <c r="I1424" i="24"/>
  <c r="J1424" i="24"/>
  <c r="I1425" i="24"/>
  <c r="J1425" i="24"/>
  <c r="I1426" i="24"/>
  <c r="J1426" i="24"/>
  <c r="I1427" i="24"/>
  <c r="J1427" i="24"/>
  <c r="I1428" i="24"/>
  <c r="J1428" i="24"/>
  <c r="I1429" i="24"/>
  <c r="J1429" i="24"/>
  <c r="I1430" i="24"/>
  <c r="J1430" i="24"/>
  <c r="I1431" i="24"/>
  <c r="J1431" i="24"/>
  <c r="I1432" i="24"/>
  <c r="J1432" i="24"/>
  <c r="I1433" i="24"/>
  <c r="J1433" i="24"/>
  <c r="I1434" i="24"/>
  <c r="J1434" i="24"/>
  <c r="I1435" i="24"/>
  <c r="J1435" i="24"/>
  <c r="I1436" i="24"/>
  <c r="J1436" i="24"/>
  <c r="I1437" i="24"/>
  <c r="J1437" i="24"/>
  <c r="I1438" i="24"/>
  <c r="J1438" i="24"/>
  <c r="I1439" i="24"/>
  <c r="J1439" i="24"/>
  <c r="I1440" i="24"/>
  <c r="J1440" i="24"/>
  <c r="I1441" i="24"/>
  <c r="J1441" i="24"/>
  <c r="I1442" i="24"/>
  <c r="J1442" i="24"/>
  <c r="I1443" i="24"/>
  <c r="J1443" i="24"/>
  <c r="I1444" i="24"/>
  <c r="J1444" i="24"/>
  <c r="I1445" i="24"/>
  <c r="J1445" i="24"/>
  <c r="I1446" i="24"/>
  <c r="J1446" i="24"/>
  <c r="I1447" i="24"/>
  <c r="J1447" i="24"/>
  <c r="I1448" i="24"/>
  <c r="J1448" i="24"/>
  <c r="I1449" i="24"/>
  <c r="J1449" i="24"/>
  <c r="I1450" i="24"/>
  <c r="J1450" i="24"/>
  <c r="I1451" i="24"/>
  <c r="J1451" i="24"/>
  <c r="I1452" i="24"/>
  <c r="J1452" i="24"/>
  <c r="I1453" i="24"/>
  <c r="J1453" i="24"/>
  <c r="I1454" i="24"/>
  <c r="J1454" i="24"/>
  <c r="I1455" i="24"/>
  <c r="J1455" i="24"/>
  <c r="I1456" i="24"/>
  <c r="J1456" i="24"/>
  <c r="I1457" i="24"/>
  <c r="J1457" i="24"/>
  <c r="I1458" i="24"/>
  <c r="J1458" i="24"/>
  <c r="I1459" i="24"/>
  <c r="J1459" i="24"/>
  <c r="I1460" i="24"/>
  <c r="J1460" i="24"/>
  <c r="I1461" i="24"/>
  <c r="J1461" i="24"/>
  <c r="I1462" i="24"/>
  <c r="J1462" i="24"/>
  <c r="I1463" i="24"/>
  <c r="J1463" i="24"/>
  <c r="I1464" i="24"/>
  <c r="J1464" i="24"/>
  <c r="I1465" i="24"/>
  <c r="J1465" i="24"/>
  <c r="I1466" i="24"/>
  <c r="J1466" i="24"/>
  <c r="I1467" i="24"/>
  <c r="J1467" i="24"/>
  <c r="I1468" i="24"/>
  <c r="J1468" i="24"/>
  <c r="I1469" i="24"/>
  <c r="J1469" i="24"/>
  <c r="I1470" i="24"/>
  <c r="J1470" i="24"/>
  <c r="I1471" i="24"/>
  <c r="J1471" i="24"/>
  <c r="I1472" i="24"/>
  <c r="J1472" i="24"/>
  <c r="I1473" i="24"/>
  <c r="J1473" i="24"/>
  <c r="I1474" i="24"/>
  <c r="J1474" i="24"/>
  <c r="I1475" i="24"/>
  <c r="J1475" i="24"/>
  <c r="I1476" i="24"/>
  <c r="J1476" i="24"/>
  <c r="I1477" i="24"/>
  <c r="J1477" i="24"/>
  <c r="I1478" i="24"/>
  <c r="J1478" i="24"/>
  <c r="I1479" i="24"/>
  <c r="J1479" i="24"/>
  <c r="I1480" i="24"/>
  <c r="J1480" i="24"/>
  <c r="I1481" i="24"/>
  <c r="J1481" i="24"/>
  <c r="I1482" i="24"/>
  <c r="J1482" i="24"/>
  <c r="I1483" i="24"/>
  <c r="J1483" i="24"/>
  <c r="I1484" i="24"/>
  <c r="J1484" i="24"/>
  <c r="I1485" i="24"/>
  <c r="J1485" i="24"/>
  <c r="I1486" i="24"/>
  <c r="J1486" i="24"/>
  <c r="I1487" i="24"/>
  <c r="J1487" i="24"/>
  <c r="I1488" i="24"/>
  <c r="J1488" i="24"/>
  <c r="I1489" i="24"/>
  <c r="J1489" i="24"/>
  <c r="I1490" i="24"/>
  <c r="J1490" i="24"/>
  <c r="I1491" i="24"/>
  <c r="J1491" i="24"/>
  <c r="I1492" i="24"/>
  <c r="J1492" i="24"/>
  <c r="I1493" i="24"/>
  <c r="J1493" i="24"/>
  <c r="I1494" i="24"/>
  <c r="J1494" i="24"/>
  <c r="I1495" i="24"/>
  <c r="J1495" i="24"/>
  <c r="I1496" i="24"/>
  <c r="J1496" i="24"/>
  <c r="I1497" i="24"/>
  <c r="J1497" i="24"/>
  <c r="I1498" i="24"/>
  <c r="J1498" i="24"/>
  <c r="I6" i="24"/>
  <c r="J6" i="24" s="1"/>
  <c r="I7" i="23"/>
  <c r="J7" i="23" s="1"/>
  <c r="I8" i="23"/>
  <c r="J8" i="23" s="1"/>
  <c r="I9" i="23"/>
  <c r="J9" i="23" s="1"/>
  <c r="I10" i="23"/>
  <c r="J10" i="23" s="1"/>
  <c r="I11" i="23"/>
  <c r="J11" i="23" s="1"/>
  <c r="I12" i="23"/>
  <c r="J12" i="23" s="1"/>
  <c r="I13" i="23"/>
  <c r="J13" i="23" s="1"/>
  <c r="I14" i="23"/>
  <c r="J14" i="23" s="1"/>
  <c r="I15" i="23"/>
  <c r="J15" i="23" s="1"/>
  <c r="I16" i="23"/>
  <c r="J16" i="23" s="1"/>
  <c r="I17" i="23"/>
  <c r="J17" i="23" s="1"/>
  <c r="I18" i="23"/>
  <c r="J18" i="23" s="1"/>
  <c r="I19" i="23"/>
  <c r="J19" i="23" s="1"/>
  <c r="I20" i="23"/>
  <c r="J20" i="23" s="1"/>
  <c r="I21" i="23"/>
  <c r="J21" i="23" s="1"/>
  <c r="I22" i="23"/>
  <c r="J22" i="23" s="1"/>
  <c r="I23" i="23"/>
  <c r="J23" i="23" s="1"/>
  <c r="I24" i="23"/>
  <c r="J24" i="23" s="1"/>
  <c r="I25" i="23"/>
  <c r="J25" i="23" s="1"/>
  <c r="I26" i="23"/>
  <c r="J26" i="23" s="1"/>
  <c r="I27" i="23"/>
  <c r="J27" i="23" s="1"/>
  <c r="I28" i="23"/>
  <c r="J28" i="23" s="1"/>
  <c r="I29" i="23"/>
  <c r="J29" i="23" s="1"/>
  <c r="I30" i="23"/>
  <c r="J30" i="23" s="1"/>
  <c r="I31" i="23"/>
  <c r="J31" i="23" s="1"/>
  <c r="I32" i="23"/>
  <c r="J32" i="23" s="1"/>
  <c r="I33" i="23"/>
  <c r="J33" i="23" s="1"/>
  <c r="I34" i="23"/>
  <c r="J34" i="23" s="1"/>
  <c r="I35" i="23"/>
  <c r="J35" i="23" s="1"/>
  <c r="I36" i="23"/>
  <c r="J36" i="23" s="1"/>
  <c r="I37" i="23"/>
  <c r="J37" i="23"/>
  <c r="I38" i="23"/>
  <c r="J38" i="23" s="1"/>
  <c r="I39" i="23"/>
  <c r="J39" i="23" s="1"/>
  <c r="I40" i="23"/>
  <c r="J40" i="23" s="1"/>
  <c r="I41" i="23"/>
  <c r="J41" i="23" s="1"/>
  <c r="I42" i="23"/>
  <c r="J42" i="23" s="1"/>
  <c r="I43" i="23"/>
  <c r="J43" i="23" s="1"/>
  <c r="I44" i="23"/>
  <c r="J44" i="23" s="1"/>
  <c r="I45" i="23"/>
  <c r="J45" i="23" s="1"/>
  <c r="I46" i="23"/>
  <c r="J46" i="23" s="1"/>
  <c r="I47" i="23"/>
  <c r="J47" i="23" s="1"/>
  <c r="I48" i="23"/>
  <c r="J48" i="23" s="1"/>
  <c r="I49" i="23"/>
  <c r="J49" i="23" s="1"/>
  <c r="I50" i="23"/>
  <c r="J50" i="23" s="1"/>
  <c r="I51" i="23"/>
  <c r="J51" i="23" s="1"/>
  <c r="I52" i="23"/>
  <c r="J52" i="23" s="1"/>
  <c r="I53" i="23"/>
  <c r="J53" i="23" s="1"/>
  <c r="I54" i="23"/>
  <c r="J54" i="23" s="1"/>
  <c r="I55" i="23"/>
  <c r="J55" i="23" s="1"/>
  <c r="I56" i="23"/>
  <c r="J56" i="23" s="1"/>
  <c r="I57" i="23"/>
  <c r="J57" i="23" s="1"/>
  <c r="I58" i="23"/>
  <c r="J58" i="23"/>
  <c r="I59" i="23"/>
  <c r="J59" i="23" s="1"/>
  <c r="I60" i="23"/>
  <c r="J60" i="23" s="1"/>
  <c r="I61" i="23"/>
  <c r="J61" i="23" s="1"/>
  <c r="I62" i="23"/>
  <c r="J62" i="23" s="1"/>
  <c r="I63" i="23"/>
  <c r="J63" i="23" s="1"/>
  <c r="I64" i="23"/>
  <c r="J64" i="23" s="1"/>
  <c r="I65" i="23"/>
  <c r="J65" i="23" s="1"/>
  <c r="I66" i="23"/>
  <c r="J66" i="23" s="1"/>
  <c r="I67" i="23"/>
  <c r="J67" i="23" s="1"/>
  <c r="I68" i="23"/>
  <c r="J68" i="23" s="1"/>
  <c r="I69" i="23"/>
  <c r="J69" i="23" s="1"/>
  <c r="I70" i="23"/>
  <c r="J70" i="23" s="1"/>
  <c r="I71" i="23"/>
  <c r="J71" i="23" s="1"/>
  <c r="I72" i="23"/>
  <c r="J72" i="23" s="1"/>
  <c r="I73" i="23"/>
  <c r="J73" i="23" s="1"/>
  <c r="I74" i="23"/>
  <c r="J74" i="23" s="1"/>
  <c r="I75" i="23"/>
  <c r="J75" i="23" s="1"/>
  <c r="I76" i="23"/>
  <c r="J76" i="23" s="1"/>
  <c r="I77" i="23"/>
  <c r="J77" i="23" s="1"/>
  <c r="I78" i="23"/>
  <c r="J78" i="23" s="1"/>
  <c r="I79" i="23"/>
  <c r="J79" i="23" s="1"/>
  <c r="I80" i="23"/>
  <c r="J80" i="23" s="1"/>
  <c r="I81" i="23"/>
  <c r="J81" i="23" s="1"/>
  <c r="I82" i="23"/>
  <c r="J82" i="23" s="1"/>
  <c r="I83" i="23"/>
  <c r="J83" i="23" s="1"/>
  <c r="I84" i="23"/>
  <c r="J84" i="23" s="1"/>
  <c r="I85" i="23"/>
  <c r="J85" i="23" s="1"/>
  <c r="I86" i="23"/>
  <c r="J86" i="23" s="1"/>
  <c r="I87" i="23"/>
  <c r="J87" i="23" s="1"/>
  <c r="I88" i="23"/>
  <c r="J88" i="23" s="1"/>
  <c r="I89" i="23"/>
  <c r="J89" i="23" s="1"/>
  <c r="I90" i="23"/>
  <c r="J90" i="23" s="1"/>
  <c r="I91" i="23"/>
  <c r="J91" i="23" s="1"/>
  <c r="I92" i="23"/>
  <c r="J92" i="23" s="1"/>
  <c r="I93" i="23"/>
  <c r="J93" i="23" s="1"/>
  <c r="I94" i="23"/>
  <c r="J94" i="23" s="1"/>
  <c r="I95" i="23"/>
  <c r="J95" i="23" s="1"/>
  <c r="I96" i="23"/>
  <c r="J96" i="23" s="1"/>
  <c r="I97" i="23"/>
  <c r="J97" i="23" s="1"/>
  <c r="I98" i="23"/>
  <c r="J98" i="23" s="1"/>
  <c r="I99" i="23"/>
  <c r="J99" i="23" s="1"/>
  <c r="I100" i="23"/>
  <c r="J100" i="23" s="1"/>
  <c r="I101" i="23"/>
  <c r="J101" i="23" s="1"/>
  <c r="I102" i="23"/>
  <c r="J102" i="23" s="1"/>
  <c r="I103" i="23"/>
  <c r="J103" i="23" s="1"/>
  <c r="I104" i="23"/>
  <c r="J104" i="23" s="1"/>
  <c r="I105" i="23"/>
  <c r="J105" i="23" s="1"/>
  <c r="I106" i="23"/>
  <c r="J106" i="23" s="1"/>
  <c r="I107" i="23"/>
  <c r="J107" i="23" s="1"/>
  <c r="I108" i="23"/>
  <c r="J108" i="23" s="1"/>
  <c r="I109" i="23"/>
  <c r="J109" i="23" s="1"/>
  <c r="I110" i="23"/>
  <c r="J110" i="23" s="1"/>
  <c r="I111" i="23"/>
  <c r="J111" i="23" s="1"/>
  <c r="I112" i="23"/>
  <c r="J112" i="23" s="1"/>
  <c r="I113" i="23"/>
  <c r="J113" i="23" s="1"/>
  <c r="I114" i="23"/>
  <c r="J114" i="23" s="1"/>
  <c r="I115" i="23"/>
  <c r="J115" i="23" s="1"/>
  <c r="I116" i="23"/>
  <c r="J116" i="23" s="1"/>
  <c r="I117" i="23"/>
  <c r="J117" i="23" s="1"/>
  <c r="I118" i="23"/>
  <c r="J118" i="23" s="1"/>
  <c r="I119" i="23"/>
  <c r="J119" i="23" s="1"/>
  <c r="I120" i="23"/>
  <c r="J120" i="23" s="1"/>
  <c r="I121" i="23"/>
  <c r="J121" i="23" s="1"/>
  <c r="I122" i="23"/>
  <c r="J122" i="23" s="1"/>
  <c r="I123" i="23"/>
  <c r="J123" i="23" s="1"/>
  <c r="I124" i="23"/>
  <c r="J124" i="23" s="1"/>
  <c r="I125" i="23"/>
  <c r="J125" i="23" s="1"/>
  <c r="I126" i="23"/>
  <c r="J126" i="23" s="1"/>
  <c r="I127" i="23"/>
  <c r="J127" i="23" s="1"/>
  <c r="I128" i="23"/>
  <c r="J128" i="23" s="1"/>
  <c r="I129" i="23"/>
  <c r="J129" i="23" s="1"/>
  <c r="I130" i="23"/>
  <c r="J130" i="23" s="1"/>
  <c r="I131" i="23"/>
  <c r="J131" i="23" s="1"/>
  <c r="I132" i="23"/>
  <c r="J132" i="23" s="1"/>
  <c r="I133" i="23"/>
  <c r="J133" i="23" s="1"/>
  <c r="I134" i="23"/>
  <c r="J134" i="23" s="1"/>
  <c r="I135" i="23"/>
  <c r="J135" i="23" s="1"/>
  <c r="I136" i="23"/>
  <c r="J136" i="23" s="1"/>
  <c r="I137" i="23"/>
  <c r="J137" i="23" s="1"/>
  <c r="I138" i="23"/>
  <c r="J138" i="23" s="1"/>
  <c r="I139" i="23"/>
  <c r="J139" i="23" s="1"/>
  <c r="I140" i="23"/>
  <c r="J140" i="23" s="1"/>
  <c r="I141" i="23"/>
  <c r="J141" i="23" s="1"/>
  <c r="I142" i="23"/>
  <c r="J142" i="23" s="1"/>
  <c r="I143" i="23"/>
  <c r="J143" i="23" s="1"/>
  <c r="I144" i="23"/>
  <c r="J144" i="23" s="1"/>
  <c r="I145" i="23"/>
  <c r="J145" i="23" s="1"/>
  <c r="I146" i="23"/>
  <c r="J146" i="23" s="1"/>
  <c r="I147" i="23"/>
  <c r="J147" i="23" s="1"/>
  <c r="I148" i="23"/>
  <c r="J148" i="23" s="1"/>
  <c r="I149" i="23"/>
  <c r="J149" i="23" s="1"/>
  <c r="I150" i="23"/>
  <c r="J150" i="23" s="1"/>
  <c r="I151" i="23"/>
  <c r="J151" i="23" s="1"/>
  <c r="I152" i="23"/>
  <c r="J152" i="23" s="1"/>
  <c r="I153" i="23"/>
  <c r="J153" i="23" s="1"/>
  <c r="I154" i="23"/>
  <c r="J154" i="23" s="1"/>
  <c r="I155" i="23"/>
  <c r="J155" i="23" s="1"/>
  <c r="I156" i="23"/>
  <c r="J156" i="23" s="1"/>
  <c r="I157" i="23"/>
  <c r="J157" i="23" s="1"/>
  <c r="I158" i="23"/>
  <c r="J158" i="23" s="1"/>
  <c r="I159" i="23"/>
  <c r="J159" i="23" s="1"/>
  <c r="I160" i="23"/>
  <c r="J160" i="23" s="1"/>
  <c r="I161" i="23"/>
  <c r="J161" i="23" s="1"/>
  <c r="I162" i="23"/>
  <c r="J162" i="23" s="1"/>
  <c r="I163" i="23"/>
  <c r="J163" i="23" s="1"/>
  <c r="I164" i="23"/>
  <c r="J164" i="23" s="1"/>
  <c r="I165" i="23"/>
  <c r="J165" i="23" s="1"/>
  <c r="I166" i="23"/>
  <c r="J166" i="23" s="1"/>
  <c r="I167" i="23"/>
  <c r="J167" i="23" s="1"/>
  <c r="I168" i="23"/>
  <c r="J168" i="23" s="1"/>
  <c r="I169" i="23"/>
  <c r="J169" i="23" s="1"/>
  <c r="I170" i="23"/>
  <c r="J170" i="23" s="1"/>
  <c r="I171" i="23"/>
  <c r="J171" i="23" s="1"/>
  <c r="I172" i="23"/>
  <c r="J172" i="23" s="1"/>
  <c r="I173" i="23"/>
  <c r="J173" i="23" s="1"/>
  <c r="I174" i="23"/>
  <c r="J174" i="23" s="1"/>
  <c r="I175" i="23"/>
  <c r="J175" i="23" s="1"/>
  <c r="I176" i="23"/>
  <c r="J176" i="23" s="1"/>
  <c r="I177" i="23"/>
  <c r="J177" i="23" s="1"/>
  <c r="I178" i="23"/>
  <c r="J178" i="23" s="1"/>
  <c r="I179" i="23"/>
  <c r="J179" i="23" s="1"/>
  <c r="I180" i="23"/>
  <c r="J180" i="23" s="1"/>
  <c r="I181" i="23"/>
  <c r="J181" i="23" s="1"/>
  <c r="I182" i="23"/>
  <c r="J182" i="23" s="1"/>
  <c r="I183" i="23"/>
  <c r="J183" i="23" s="1"/>
  <c r="I184" i="23"/>
  <c r="J184" i="23" s="1"/>
  <c r="I185" i="23"/>
  <c r="J185" i="23" s="1"/>
  <c r="I186" i="23"/>
  <c r="J186" i="23" s="1"/>
  <c r="I187" i="23"/>
  <c r="J187" i="23" s="1"/>
  <c r="I188" i="23"/>
  <c r="J188" i="23" s="1"/>
  <c r="I189" i="23"/>
  <c r="J189" i="23" s="1"/>
  <c r="I190" i="23"/>
  <c r="J190" i="23" s="1"/>
  <c r="I191" i="23"/>
  <c r="J191" i="23" s="1"/>
  <c r="I192" i="23"/>
  <c r="J192" i="23" s="1"/>
  <c r="I193" i="23"/>
  <c r="J193" i="23" s="1"/>
  <c r="I194" i="23"/>
  <c r="J194" i="23" s="1"/>
  <c r="I195" i="23"/>
  <c r="J195" i="23" s="1"/>
  <c r="I196" i="23"/>
  <c r="J196" i="23" s="1"/>
  <c r="I197" i="23"/>
  <c r="J197" i="23" s="1"/>
  <c r="I198" i="23"/>
  <c r="J198" i="23" s="1"/>
  <c r="I199" i="23"/>
  <c r="J199" i="23" s="1"/>
  <c r="I200" i="23"/>
  <c r="J200" i="23" s="1"/>
  <c r="I201" i="23"/>
  <c r="J201" i="23" s="1"/>
  <c r="I202" i="23"/>
  <c r="J202" i="23" s="1"/>
  <c r="I203" i="23"/>
  <c r="J203" i="23" s="1"/>
  <c r="I204" i="23"/>
  <c r="J204" i="23" s="1"/>
  <c r="I205" i="23"/>
  <c r="J205" i="23" s="1"/>
  <c r="I206" i="23"/>
  <c r="J206" i="23" s="1"/>
  <c r="I207" i="23"/>
  <c r="J207" i="23" s="1"/>
  <c r="I208" i="23"/>
  <c r="J208" i="23" s="1"/>
  <c r="I209" i="23"/>
  <c r="J209" i="23" s="1"/>
  <c r="I210" i="23"/>
  <c r="J210" i="23" s="1"/>
  <c r="I211" i="23"/>
  <c r="J211" i="23" s="1"/>
  <c r="I212" i="23"/>
  <c r="J212" i="23" s="1"/>
  <c r="I213" i="23"/>
  <c r="J213" i="23" s="1"/>
  <c r="I214" i="23"/>
  <c r="J214" i="23" s="1"/>
  <c r="I215" i="23"/>
  <c r="J215" i="23" s="1"/>
  <c r="I216" i="23"/>
  <c r="J216" i="23" s="1"/>
  <c r="I217" i="23"/>
  <c r="J217" i="23" s="1"/>
  <c r="I218" i="23"/>
  <c r="J218" i="23" s="1"/>
  <c r="I219" i="23"/>
  <c r="J219" i="23" s="1"/>
  <c r="I220" i="23"/>
  <c r="J220" i="23" s="1"/>
  <c r="I221" i="23"/>
  <c r="J221" i="23" s="1"/>
  <c r="I222" i="23"/>
  <c r="J222" i="23" s="1"/>
  <c r="I223" i="23"/>
  <c r="J223" i="23" s="1"/>
  <c r="I224" i="23"/>
  <c r="J224" i="23" s="1"/>
  <c r="I225" i="23"/>
  <c r="J225" i="23" s="1"/>
  <c r="I226" i="23"/>
  <c r="J226" i="23" s="1"/>
  <c r="I227" i="23"/>
  <c r="J227" i="23" s="1"/>
  <c r="I228" i="23"/>
  <c r="J228" i="23" s="1"/>
  <c r="I229" i="23"/>
  <c r="J229" i="23"/>
  <c r="I230" i="23"/>
  <c r="J230" i="23" s="1"/>
  <c r="I231" i="23"/>
  <c r="J231" i="23" s="1"/>
  <c r="I232" i="23"/>
  <c r="J232" i="23" s="1"/>
  <c r="I233" i="23"/>
  <c r="J233" i="23" s="1"/>
  <c r="I234" i="23"/>
  <c r="J234" i="23" s="1"/>
  <c r="I235" i="23"/>
  <c r="J235" i="23" s="1"/>
  <c r="I236" i="23"/>
  <c r="J236" i="23" s="1"/>
  <c r="I237" i="23"/>
  <c r="J237" i="23" s="1"/>
  <c r="I238" i="23"/>
  <c r="J238" i="23" s="1"/>
  <c r="I239" i="23"/>
  <c r="J239" i="23" s="1"/>
  <c r="I240" i="23"/>
  <c r="J240" i="23" s="1"/>
  <c r="I241" i="23"/>
  <c r="J241" i="23" s="1"/>
  <c r="I242" i="23"/>
  <c r="J242" i="23" s="1"/>
  <c r="I243" i="23"/>
  <c r="J243" i="23" s="1"/>
  <c r="I244" i="23"/>
  <c r="J244" i="23" s="1"/>
  <c r="I245" i="23"/>
  <c r="J245" i="23" s="1"/>
  <c r="I246" i="23"/>
  <c r="J246" i="23" s="1"/>
  <c r="I247" i="23"/>
  <c r="J247" i="23" s="1"/>
  <c r="I248" i="23"/>
  <c r="J248" i="23" s="1"/>
  <c r="I249" i="23"/>
  <c r="J249" i="23" s="1"/>
  <c r="I250" i="23"/>
  <c r="J250" i="23" s="1"/>
  <c r="I251" i="23"/>
  <c r="J251" i="23" s="1"/>
  <c r="I252" i="23"/>
  <c r="J252" i="23" s="1"/>
  <c r="I253" i="23"/>
  <c r="J253" i="23" s="1"/>
  <c r="I254" i="23"/>
  <c r="J254" i="23" s="1"/>
  <c r="I255" i="23"/>
  <c r="J255" i="23" s="1"/>
  <c r="I256" i="23"/>
  <c r="J256" i="23" s="1"/>
  <c r="I257" i="23"/>
  <c r="J257" i="23" s="1"/>
  <c r="I258" i="23"/>
  <c r="J258" i="23" s="1"/>
  <c r="I259" i="23"/>
  <c r="J259" i="23" s="1"/>
  <c r="I260" i="23"/>
  <c r="J260" i="23" s="1"/>
  <c r="I261" i="23"/>
  <c r="J261" i="23" s="1"/>
  <c r="I262" i="23"/>
  <c r="J262" i="23" s="1"/>
  <c r="I263" i="23"/>
  <c r="J263" i="23" s="1"/>
  <c r="I264" i="23"/>
  <c r="J264" i="23" s="1"/>
  <c r="I265" i="23"/>
  <c r="J265" i="23" s="1"/>
  <c r="I266" i="23"/>
  <c r="J266" i="23" s="1"/>
  <c r="I267" i="23"/>
  <c r="J267" i="23" s="1"/>
  <c r="I268" i="23"/>
  <c r="J268" i="23" s="1"/>
  <c r="I269" i="23"/>
  <c r="J269" i="23" s="1"/>
  <c r="I270" i="23"/>
  <c r="J270" i="23" s="1"/>
  <c r="I271" i="23"/>
  <c r="J271" i="23" s="1"/>
  <c r="I272" i="23"/>
  <c r="J272" i="23" s="1"/>
  <c r="I273" i="23"/>
  <c r="J273" i="23" s="1"/>
  <c r="I274" i="23"/>
  <c r="J274" i="23" s="1"/>
  <c r="I275" i="23"/>
  <c r="J275" i="23" s="1"/>
  <c r="I276" i="23"/>
  <c r="J276" i="23" s="1"/>
  <c r="I277" i="23"/>
  <c r="J277" i="23" s="1"/>
  <c r="I278" i="23"/>
  <c r="J278" i="23" s="1"/>
  <c r="I279" i="23"/>
  <c r="J279" i="23" s="1"/>
  <c r="I280" i="23"/>
  <c r="J280" i="23" s="1"/>
  <c r="I281" i="23"/>
  <c r="J281" i="23" s="1"/>
  <c r="I282" i="23"/>
  <c r="J282" i="23"/>
  <c r="I283" i="23"/>
  <c r="J283" i="23" s="1"/>
  <c r="I284" i="23"/>
  <c r="J284" i="23" s="1"/>
  <c r="I285" i="23"/>
  <c r="J285" i="23" s="1"/>
  <c r="I286" i="23"/>
  <c r="J286" i="23" s="1"/>
  <c r="I287" i="23"/>
  <c r="J287" i="23" s="1"/>
  <c r="I288" i="23"/>
  <c r="J288" i="23" s="1"/>
  <c r="I289" i="23"/>
  <c r="J289" i="23" s="1"/>
  <c r="I290" i="23"/>
  <c r="J290" i="23" s="1"/>
  <c r="I291" i="23"/>
  <c r="J291" i="23" s="1"/>
  <c r="I292" i="23"/>
  <c r="J292" i="23" s="1"/>
  <c r="I293" i="23"/>
  <c r="J293" i="23" s="1"/>
  <c r="I294" i="23"/>
  <c r="J294" i="23" s="1"/>
  <c r="I295" i="23"/>
  <c r="J295" i="23" s="1"/>
  <c r="I296" i="23"/>
  <c r="J296" i="23" s="1"/>
  <c r="I297" i="23"/>
  <c r="J297" i="23" s="1"/>
  <c r="I298" i="23"/>
  <c r="J298" i="23" s="1"/>
  <c r="I299" i="23"/>
  <c r="J299" i="23" s="1"/>
  <c r="I300" i="23"/>
  <c r="J300" i="23" s="1"/>
  <c r="I301" i="23"/>
  <c r="J301" i="23" s="1"/>
  <c r="I302" i="23"/>
  <c r="J302" i="23" s="1"/>
  <c r="I303" i="23"/>
  <c r="J303" i="23" s="1"/>
  <c r="I304" i="23"/>
  <c r="J304" i="23" s="1"/>
  <c r="I305" i="23"/>
  <c r="J305" i="23" s="1"/>
  <c r="I306" i="23"/>
  <c r="J306" i="23" s="1"/>
  <c r="I307" i="23"/>
  <c r="J307" i="23" s="1"/>
  <c r="I308" i="23"/>
  <c r="J308" i="23" s="1"/>
  <c r="I309" i="23"/>
  <c r="J309" i="23"/>
  <c r="I310" i="23"/>
  <c r="J310" i="23" s="1"/>
  <c r="I311" i="23"/>
  <c r="J311" i="23" s="1"/>
  <c r="I312" i="23"/>
  <c r="J312" i="23" s="1"/>
  <c r="I313" i="23"/>
  <c r="J313" i="23" s="1"/>
  <c r="I314" i="23"/>
  <c r="J314" i="23"/>
  <c r="I315" i="23"/>
  <c r="J315" i="23" s="1"/>
  <c r="I316" i="23"/>
  <c r="J316" i="23" s="1"/>
  <c r="I317" i="23"/>
  <c r="J317" i="23" s="1"/>
  <c r="I318" i="23"/>
  <c r="J318" i="23" s="1"/>
  <c r="I319" i="23"/>
  <c r="J319" i="23" s="1"/>
  <c r="I320" i="23"/>
  <c r="J320" i="23" s="1"/>
  <c r="I321" i="23"/>
  <c r="J321" i="23" s="1"/>
  <c r="I322" i="23"/>
  <c r="J322" i="23" s="1"/>
  <c r="I323" i="23"/>
  <c r="J323" i="23" s="1"/>
  <c r="I324" i="23"/>
  <c r="J324" i="23" s="1"/>
  <c r="I325" i="23"/>
  <c r="J325" i="23"/>
  <c r="I326" i="23"/>
  <c r="J326" i="23" s="1"/>
  <c r="I327" i="23"/>
  <c r="J327" i="23" s="1"/>
  <c r="I328" i="23"/>
  <c r="J328" i="23" s="1"/>
  <c r="I329" i="23"/>
  <c r="J329" i="23" s="1"/>
  <c r="I330" i="23"/>
  <c r="J330" i="23"/>
  <c r="I331" i="23"/>
  <c r="J331" i="23" s="1"/>
  <c r="I332" i="23"/>
  <c r="J332" i="23" s="1"/>
  <c r="I333" i="23"/>
  <c r="J333" i="23" s="1"/>
  <c r="I334" i="23"/>
  <c r="J334" i="23" s="1"/>
  <c r="I335" i="23"/>
  <c r="J335" i="23" s="1"/>
  <c r="I336" i="23"/>
  <c r="J336" i="23" s="1"/>
  <c r="I337" i="23"/>
  <c r="J337" i="23" s="1"/>
  <c r="I338" i="23"/>
  <c r="J338" i="23" s="1"/>
  <c r="I339" i="23"/>
  <c r="J339" i="23" s="1"/>
  <c r="I340" i="23"/>
  <c r="J340" i="23" s="1"/>
  <c r="I341" i="23"/>
  <c r="J341" i="23" s="1"/>
  <c r="I342" i="23"/>
  <c r="J342" i="23" s="1"/>
  <c r="I343" i="23"/>
  <c r="J343" i="23" s="1"/>
  <c r="I344" i="23"/>
  <c r="J344" i="23" s="1"/>
  <c r="I345" i="23"/>
  <c r="J345" i="23" s="1"/>
  <c r="I346" i="23"/>
  <c r="J346" i="23"/>
  <c r="I347" i="23"/>
  <c r="J347" i="23" s="1"/>
  <c r="I348" i="23"/>
  <c r="J348" i="23" s="1"/>
  <c r="I349" i="23"/>
  <c r="J349" i="23" s="1"/>
  <c r="I350" i="23"/>
  <c r="J350" i="23" s="1"/>
  <c r="I351" i="23"/>
  <c r="J351" i="23" s="1"/>
  <c r="I352" i="23"/>
  <c r="J352" i="23" s="1"/>
  <c r="I353" i="23"/>
  <c r="J353" i="23" s="1"/>
  <c r="I354" i="23"/>
  <c r="J354" i="23"/>
  <c r="I355" i="23"/>
  <c r="J355" i="23" s="1"/>
  <c r="I356" i="23"/>
  <c r="J356" i="23" s="1"/>
  <c r="I357" i="23"/>
  <c r="J357" i="23" s="1"/>
  <c r="I358" i="23"/>
  <c r="J358" i="23" s="1"/>
  <c r="I359" i="23"/>
  <c r="J359" i="23" s="1"/>
  <c r="I360" i="23"/>
  <c r="J360" i="23" s="1"/>
  <c r="I361" i="23"/>
  <c r="J361" i="23" s="1"/>
  <c r="I362" i="23"/>
  <c r="J362" i="23" s="1"/>
  <c r="I363" i="23"/>
  <c r="J363" i="23" s="1"/>
  <c r="I364" i="23"/>
  <c r="J364" i="23" s="1"/>
  <c r="I365" i="23"/>
  <c r="J365" i="23"/>
  <c r="I366" i="23"/>
  <c r="J366" i="23" s="1"/>
  <c r="I367" i="23"/>
  <c r="J367" i="23" s="1"/>
  <c r="I368" i="23"/>
  <c r="J368" i="23" s="1"/>
  <c r="I369" i="23"/>
  <c r="J369" i="23" s="1"/>
  <c r="I370" i="23"/>
  <c r="J370" i="23"/>
  <c r="I371" i="23"/>
  <c r="J371" i="23" s="1"/>
  <c r="I372" i="23"/>
  <c r="J372" i="23" s="1"/>
  <c r="I373" i="23"/>
  <c r="J373" i="23" s="1"/>
  <c r="I374" i="23"/>
  <c r="J374" i="23" s="1"/>
  <c r="I375" i="23"/>
  <c r="J375" i="23" s="1"/>
  <c r="I376" i="23"/>
  <c r="J376" i="23" s="1"/>
  <c r="I377" i="23"/>
  <c r="J377" i="23" s="1"/>
  <c r="I378" i="23"/>
  <c r="J378" i="23" s="1"/>
  <c r="I379" i="23"/>
  <c r="J379" i="23" s="1"/>
  <c r="I380" i="23"/>
  <c r="J380" i="23" s="1"/>
  <c r="I381" i="23"/>
  <c r="J381" i="23"/>
  <c r="I382" i="23"/>
  <c r="J382" i="23" s="1"/>
  <c r="I383" i="23"/>
  <c r="J383" i="23" s="1"/>
  <c r="I384" i="23"/>
  <c r="J384" i="23" s="1"/>
  <c r="I385" i="23"/>
  <c r="J385" i="23" s="1"/>
  <c r="I386" i="23"/>
  <c r="J386" i="23"/>
  <c r="I387" i="23"/>
  <c r="J387" i="23" s="1"/>
  <c r="I388" i="23"/>
  <c r="J388" i="23" s="1"/>
  <c r="I389" i="23"/>
  <c r="J389" i="23" s="1"/>
  <c r="I390" i="23"/>
  <c r="J390" i="23" s="1"/>
  <c r="I391" i="23"/>
  <c r="J391" i="23" s="1"/>
  <c r="I392" i="23"/>
  <c r="J392" i="23" s="1"/>
  <c r="I393" i="23"/>
  <c r="J393" i="23" s="1"/>
  <c r="I394" i="23"/>
  <c r="J394" i="23" s="1"/>
  <c r="I395" i="23"/>
  <c r="J395" i="23" s="1"/>
  <c r="I396" i="23"/>
  <c r="J396" i="23" s="1"/>
  <c r="I397" i="23"/>
  <c r="J397" i="23"/>
  <c r="I398" i="23"/>
  <c r="J398" i="23" s="1"/>
  <c r="I399" i="23"/>
  <c r="J399" i="23" s="1"/>
  <c r="I400" i="23"/>
  <c r="J400" i="23" s="1"/>
  <c r="I401" i="23"/>
  <c r="J401" i="23" s="1"/>
  <c r="I402" i="23"/>
  <c r="J402" i="23"/>
  <c r="I403" i="23"/>
  <c r="J403" i="23" s="1"/>
  <c r="I404" i="23"/>
  <c r="J404" i="23" s="1"/>
  <c r="I405" i="23"/>
  <c r="J405" i="23" s="1"/>
  <c r="I406" i="23"/>
  <c r="J406" i="23" s="1"/>
  <c r="I407" i="23"/>
  <c r="J407" i="23" s="1"/>
  <c r="I408" i="23"/>
  <c r="J408" i="23" s="1"/>
  <c r="I409" i="23"/>
  <c r="J409" i="23" s="1"/>
  <c r="I410" i="23"/>
  <c r="J410" i="23" s="1"/>
  <c r="I411" i="23"/>
  <c r="J411" i="23" s="1"/>
  <c r="I412" i="23"/>
  <c r="J412" i="23" s="1"/>
  <c r="I413" i="23"/>
  <c r="J413" i="23"/>
  <c r="I414" i="23"/>
  <c r="J414" i="23" s="1"/>
  <c r="I415" i="23"/>
  <c r="J415" i="23" s="1"/>
  <c r="I416" i="23"/>
  <c r="J416" i="23" s="1"/>
  <c r="I417" i="23"/>
  <c r="J417" i="23" s="1"/>
  <c r="I418" i="23"/>
  <c r="J418" i="23"/>
  <c r="I419" i="23"/>
  <c r="J419" i="23" s="1"/>
  <c r="I420" i="23"/>
  <c r="J420" i="23" s="1"/>
  <c r="I421" i="23"/>
  <c r="J421" i="23" s="1"/>
  <c r="I422" i="23"/>
  <c r="J422" i="23" s="1"/>
  <c r="I423" i="23"/>
  <c r="J423" i="23" s="1"/>
  <c r="I424" i="23"/>
  <c r="J424" i="23" s="1"/>
  <c r="I425" i="23"/>
  <c r="J425" i="23" s="1"/>
  <c r="I426" i="23"/>
  <c r="J426" i="23" s="1"/>
  <c r="I427" i="23"/>
  <c r="J427" i="23" s="1"/>
  <c r="I428" i="23"/>
  <c r="J428" i="23" s="1"/>
  <c r="I429" i="23"/>
  <c r="J429" i="23"/>
  <c r="I430" i="23"/>
  <c r="J430" i="23" s="1"/>
  <c r="I431" i="23"/>
  <c r="J431" i="23" s="1"/>
  <c r="I432" i="23"/>
  <c r="J432" i="23" s="1"/>
  <c r="I433" i="23"/>
  <c r="J433" i="23" s="1"/>
  <c r="I434" i="23"/>
  <c r="J434" i="23"/>
  <c r="I435" i="23"/>
  <c r="J435" i="23" s="1"/>
  <c r="I436" i="23"/>
  <c r="J436" i="23" s="1"/>
  <c r="I437" i="23"/>
  <c r="J437" i="23" s="1"/>
  <c r="I438" i="23"/>
  <c r="J438" i="23" s="1"/>
  <c r="I439" i="23"/>
  <c r="J439" i="23" s="1"/>
  <c r="I440" i="23"/>
  <c r="J440" i="23" s="1"/>
  <c r="I441" i="23"/>
  <c r="J441" i="23" s="1"/>
  <c r="I442" i="23"/>
  <c r="J442" i="23" s="1"/>
  <c r="I443" i="23"/>
  <c r="J443" i="23" s="1"/>
  <c r="I444" i="23"/>
  <c r="J444" i="23" s="1"/>
  <c r="I445" i="23"/>
  <c r="J445" i="23"/>
  <c r="I446" i="23"/>
  <c r="J446" i="23" s="1"/>
  <c r="I447" i="23"/>
  <c r="J447" i="23" s="1"/>
  <c r="I448" i="23"/>
  <c r="J448" i="23" s="1"/>
  <c r="I449" i="23"/>
  <c r="J449" i="23" s="1"/>
  <c r="I450" i="23"/>
  <c r="J450" i="23"/>
  <c r="I451" i="23"/>
  <c r="J451" i="23" s="1"/>
  <c r="I452" i="23"/>
  <c r="J452" i="23" s="1"/>
  <c r="I453" i="23"/>
  <c r="J453" i="23" s="1"/>
  <c r="I454" i="23"/>
  <c r="J454" i="23" s="1"/>
  <c r="I455" i="23"/>
  <c r="J455" i="23" s="1"/>
  <c r="I456" i="23"/>
  <c r="J456" i="23" s="1"/>
  <c r="I457" i="23"/>
  <c r="J457" i="23" s="1"/>
  <c r="I458" i="23"/>
  <c r="J458" i="23" s="1"/>
  <c r="I459" i="23"/>
  <c r="J459" i="23" s="1"/>
  <c r="I460" i="23"/>
  <c r="J460" i="23" s="1"/>
  <c r="I461" i="23"/>
  <c r="J461" i="23"/>
  <c r="I462" i="23"/>
  <c r="J462" i="23" s="1"/>
  <c r="I463" i="23"/>
  <c r="J463" i="23" s="1"/>
  <c r="I464" i="23"/>
  <c r="J464" i="23" s="1"/>
  <c r="I465" i="23"/>
  <c r="J465" i="23" s="1"/>
  <c r="I466" i="23"/>
  <c r="J466" i="23"/>
  <c r="I467" i="23"/>
  <c r="J467" i="23" s="1"/>
  <c r="I468" i="23"/>
  <c r="J468" i="23" s="1"/>
  <c r="I469" i="23"/>
  <c r="J469" i="23" s="1"/>
  <c r="I470" i="23"/>
  <c r="J470" i="23" s="1"/>
  <c r="I471" i="23"/>
  <c r="J471" i="23" s="1"/>
  <c r="I472" i="23"/>
  <c r="J472" i="23" s="1"/>
  <c r="I473" i="23"/>
  <c r="J473" i="23" s="1"/>
  <c r="I474" i="23"/>
  <c r="J474" i="23" s="1"/>
  <c r="I475" i="23"/>
  <c r="J475" i="23" s="1"/>
  <c r="I476" i="23"/>
  <c r="J476" i="23" s="1"/>
  <c r="I477" i="23"/>
  <c r="J477" i="23"/>
  <c r="I478" i="23"/>
  <c r="J478" i="23" s="1"/>
  <c r="I479" i="23"/>
  <c r="J479" i="23" s="1"/>
  <c r="I480" i="23"/>
  <c r="J480" i="23" s="1"/>
  <c r="I481" i="23"/>
  <c r="J481" i="23" s="1"/>
  <c r="I482" i="23"/>
  <c r="J482" i="23"/>
  <c r="I483" i="23"/>
  <c r="J483" i="23" s="1"/>
  <c r="I484" i="23"/>
  <c r="J484" i="23" s="1"/>
  <c r="I485" i="23"/>
  <c r="J485" i="23" s="1"/>
  <c r="I486" i="23"/>
  <c r="J486" i="23" s="1"/>
  <c r="I487" i="23"/>
  <c r="J487" i="23" s="1"/>
  <c r="I488" i="23"/>
  <c r="J488" i="23" s="1"/>
  <c r="I489" i="23"/>
  <c r="J489" i="23" s="1"/>
  <c r="I490" i="23"/>
  <c r="J490" i="23" s="1"/>
  <c r="I491" i="23"/>
  <c r="J491" i="23" s="1"/>
  <c r="I492" i="23"/>
  <c r="J492" i="23" s="1"/>
  <c r="I493" i="23"/>
  <c r="J493" i="23"/>
  <c r="I494" i="23"/>
  <c r="J494" i="23" s="1"/>
  <c r="I495" i="23"/>
  <c r="J495" i="23" s="1"/>
  <c r="I496" i="23"/>
  <c r="J496" i="23" s="1"/>
  <c r="I497" i="23"/>
  <c r="J497" i="23" s="1"/>
  <c r="I498" i="23"/>
  <c r="J498" i="23"/>
  <c r="I499" i="23"/>
  <c r="J499" i="23" s="1"/>
  <c r="I500" i="23"/>
  <c r="J500" i="23" s="1"/>
  <c r="I501" i="23"/>
  <c r="J501" i="23" s="1"/>
  <c r="I502" i="23"/>
  <c r="J502" i="23" s="1"/>
  <c r="I503" i="23"/>
  <c r="J503" i="23" s="1"/>
  <c r="I504" i="23"/>
  <c r="J504" i="23" s="1"/>
  <c r="I505" i="23"/>
  <c r="J505" i="23" s="1"/>
  <c r="I506" i="23"/>
  <c r="J506" i="23" s="1"/>
  <c r="I507" i="23"/>
  <c r="J507" i="23" s="1"/>
  <c r="I508" i="23"/>
  <c r="J508" i="23" s="1"/>
  <c r="I509" i="23"/>
  <c r="J509" i="23"/>
  <c r="I510" i="23"/>
  <c r="J510" i="23" s="1"/>
  <c r="I511" i="23"/>
  <c r="J511" i="23" s="1"/>
  <c r="I512" i="23"/>
  <c r="J512" i="23" s="1"/>
  <c r="I513" i="23"/>
  <c r="J513" i="23" s="1"/>
  <c r="I514" i="23"/>
  <c r="J514" i="23"/>
  <c r="I515" i="23"/>
  <c r="J515" i="23" s="1"/>
  <c r="I516" i="23"/>
  <c r="J516" i="23" s="1"/>
  <c r="I517" i="23"/>
  <c r="J517" i="23" s="1"/>
  <c r="I518" i="23"/>
  <c r="J518" i="23" s="1"/>
  <c r="I519" i="23"/>
  <c r="J519" i="23"/>
  <c r="I520" i="23"/>
  <c r="J520" i="23" s="1"/>
  <c r="I521" i="23"/>
  <c r="J521" i="23" s="1"/>
  <c r="I522" i="23"/>
  <c r="J522" i="23" s="1"/>
  <c r="I523" i="23"/>
  <c r="J523" i="23" s="1"/>
  <c r="I524" i="23"/>
  <c r="J524" i="23" s="1"/>
  <c r="I525" i="23"/>
  <c r="J525" i="23"/>
  <c r="I526" i="23"/>
  <c r="J526" i="23" s="1"/>
  <c r="I527" i="23"/>
  <c r="J527" i="23"/>
  <c r="I528" i="23"/>
  <c r="J528" i="23" s="1"/>
  <c r="I529" i="23"/>
  <c r="J529" i="23" s="1"/>
  <c r="I530" i="23"/>
  <c r="J530" i="23"/>
  <c r="I531" i="23"/>
  <c r="J531" i="23" s="1"/>
  <c r="I532" i="23"/>
  <c r="J532" i="23" s="1"/>
  <c r="I533" i="23"/>
  <c r="J533" i="23"/>
  <c r="I534" i="23"/>
  <c r="J534" i="23"/>
  <c r="I535" i="23"/>
  <c r="J535" i="23"/>
  <c r="I536" i="23"/>
  <c r="J536" i="23" s="1"/>
  <c r="I537" i="23"/>
  <c r="J537" i="23" s="1"/>
  <c r="I538" i="23"/>
  <c r="J538" i="23" s="1"/>
  <c r="I539" i="23"/>
  <c r="J539" i="23" s="1"/>
  <c r="I540" i="23"/>
  <c r="J540" i="23" s="1"/>
  <c r="I541" i="23"/>
  <c r="J541" i="23" s="1"/>
  <c r="I542" i="23"/>
  <c r="J542" i="23"/>
  <c r="I543" i="23"/>
  <c r="J543" i="23" s="1"/>
  <c r="I544" i="23"/>
  <c r="J544" i="23" s="1"/>
  <c r="I545" i="23"/>
  <c r="J545" i="23" s="1"/>
  <c r="I546" i="23"/>
  <c r="J546" i="23" s="1"/>
  <c r="I547" i="23"/>
  <c r="J547" i="23" s="1"/>
  <c r="I548" i="23"/>
  <c r="J548" i="23" s="1"/>
  <c r="I549" i="23"/>
  <c r="J549" i="23" s="1"/>
  <c r="I550" i="23"/>
  <c r="J550" i="23" s="1"/>
  <c r="I551" i="23"/>
  <c r="J551" i="23" s="1"/>
  <c r="I552" i="23"/>
  <c r="J552" i="23" s="1"/>
  <c r="I553" i="23"/>
  <c r="J553" i="23"/>
  <c r="I554" i="23"/>
  <c r="J554" i="23" s="1"/>
  <c r="I555" i="23"/>
  <c r="J555" i="23" s="1"/>
  <c r="I556" i="23"/>
  <c r="J556" i="23" s="1"/>
  <c r="I557" i="23"/>
  <c r="J557" i="23" s="1"/>
  <c r="I558" i="23"/>
  <c r="J558" i="23" s="1"/>
  <c r="I559" i="23"/>
  <c r="J559" i="23" s="1"/>
  <c r="I560" i="23"/>
  <c r="J560" i="23" s="1"/>
  <c r="I561" i="23"/>
  <c r="J561" i="23" s="1"/>
  <c r="I562" i="23"/>
  <c r="J562" i="23" s="1"/>
  <c r="I563" i="23"/>
  <c r="J563" i="23" s="1"/>
  <c r="I564" i="23"/>
  <c r="J564" i="23" s="1"/>
  <c r="I565" i="23"/>
  <c r="J565" i="23" s="1"/>
  <c r="I566" i="23"/>
  <c r="J566" i="23" s="1"/>
  <c r="I567" i="23"/>
  <c r="J567" i="23" s="1"/>
  <c r="I568" i="23"/>
  <c r="J568" i="23" s="1"/>
  <c r="I569" i="23"/>
  <c r="J569" i="23" s="1"/>
  <c r="I570" i="23"/>
  <c r="J570" i="23" s="1"/>
  <c r="I571" i="23"/>
  <c r="J571" i="23" s="1"/>
  <c r="I572" i="23"/>
  <c r="J572" i="23" s="1"/>
  <c r="I573" i="23"/>
  <c r="J573" i="23" s="1"/>
  <c r="I574" i="23"/>
  <c r="J574" i="23" s="1"/>
  <c r="I575" i="23"/>
  <c r="J575" i="23" s="1"/>
  <c r="I576" i="23"/>
  <c r="J576" i="23" s="1"/>
  <c r="I577" i="23"/>
  <c r="J577" i="23" s="1"/>
  <c r="I578" i="23"/>
  <c r="J578" i="23" s="1"/>
  <c r="I579" i="23"/>
  <c r="J579" i="23" s="1"/>
  <c r="I580" i="23"/>
  <c r="J580" i="23" s="1"/>
  <c r="I581" i="23"/>
  <c r="J581" i="23" s="1"/>
  <c r="I582" i="23"/>
  <c r="J582" i="23" s="1"/>
  <c r="I583" i="23"/>
  <c r="J583" i="23" s="1"/>
  <c r="I584" i="23"/>
  <c r="J584" i="23" s="1"/>
  <c r="I585" i="23"/>
  <c r="J585" i="23" s="1"/>
  <c r="I586" i="23"/>
  <c r="J586" i="23" s="1"/>
  <c r="I587" i="23"/>
  <c r="J587" i="23" s="1"/>
  <c r="I588" i="23"/>
  <c r="J588" i="23" s="1"/>
  <c r="I589" i="23"/>
  <c r="J589" i="23" s="1"/>
  <c r="I590" i="23"/>
  <c r="J590" i="23" s="1"/>
  <c r="I591" i="23"/>
  <c r="J591" i="23" s="1"/>
  <c r="I592" i="23"/>
  <c r="J592" i="23" s="1"/>
  <c r="I593" i="23"/>
  <c r="J593" i="23" s="1"/>
  <c r="I594" i="23"/>
  <c r="J594" i="23" s="1"/>
  <c r="I595" i="23"/>
  <c r="J595" i="23" s="1"/>
  <c r="I596" i="23"/>
  <c r="J596" i="23" s="1"/>
  <c r="I597" i="23"/>
  <c r="J597" i="23" s="1"/>
  <c r="I598" i="23"/>
  <c r="J598" i="23" s="1"/>
  <c r="I599" i="23"/>
  <c r="J599" i="23" s="1"/>
  <c r="I600" i="23"/>
  <c r="J600" i="23" s="1"/>
  <c r="I601" i="23"/>
  <c r="J601" i="23" s="1"/>
  <c r="I602" i="23"/>
  <c r="J602" i="23" s="1"/>
  <c r="I603" i="23"/>
  <c r="J603" i="23" s="1"/>
  <c r="I604" i="23"/>
  <c r="J604" i="23" s="1"/>
  <c r="I605" i="23"/>
  <c r="J605" i="23" s="1"/>
  <c r="I606" i="23"/>
  <c r="J606" i="23" s="1"/>
  <c r="I607" i="23"/>
  <c r="J607" i="23" s="1"/>
  <c r="I608" i="23"/>
  <c r="J608" i="23" s="1"/>
  <c r="I609" i="23"/>
  <c r="J609" i="23" s="1"/>
  <c r="I610" i="23"/>
  <c r="J610" i="23" s="1"/>
  <c r="I611" i="23"/>
  <c r="J611" i="23" s="1"/>
  <c r="I612" i="23"/>
  <c r="J612" i="23" s="1"/>
  <c r="I613" i="23"/>
  <c r="J613" i="23" s="1"/>
  <c r="I614" i="23"/>
  <c r="J614" i="23" s="1"/>
  <c r="I615" i="23"/>
  <c r="J615" i="23" s="1"/>
  <c r="I616" i="23"/>
  <c r="J616" i="23" s="1"/>
  <c r="I617" i="23"/>
  <c r="J617" i="23" s="1"/>
  <c r="I618" i="23"/>
  <c r="J618" i="23" s="1"/>
  <c r="I619" i="23"/>
  <c r="J619" i="23" s="1"/>
  <c r="I620" i="23"/>
  <c r="J620" i="23" s="1"/>
  <c r="I621" i="23"/>
  <c r="J621" i="23" s="1"/>
  <c r="I622" i="23"/>
  <c r="J622" i="23" s="1"/>
  <c r="I623" i="23"/>
  <c r="J623" i="23" s="1"/>
  <c r="I624" i="23"/>
  <c r="J624" i="23" s="1"/>
  <c r="I625" i="23"/>
  <c r="J625" i="23" s="1"/>
  <c r="I626" i="23"/>
  <c r="J626" i="23" s="1"/>
  <c r="I627" i="23"/>
  <c r="J627" i="23" s="1"/>
  <c r="I628" i="23"/>
  <c r="J628" i="23" s="1"/>
  <c r="I629" i="23"/>
  <c r="J629" i="23" s="1"/>
  <c r="I630" i="23"/>
  <c r="J630" i="23" s="1"/>
  <c r="I631" i="23"/>
  <c r="J631" i="23" s="1"/>
  <c r="I632" i="23"/>
  <c r="J632" i="23" s="1"/>
  <c r="I633" i="23"/>
  <c r="J633" i="23" s="1"/>
  <c r="I634" i="23"/>
  <c r="J634" i="23" s="1"/>
  <c r="I635" i="23"/>
  <c r="J635" i="23" s="1"/>
  <c r="I636" i="23"/>
  <c r="J636" i="23" s="1"/>
  <c r="I637" i="23"/>
  <c r="J637" i="23" s="1"/>
  <c r="I638" i="23"/>
  <c r="J638" i="23" s="1"/>
  <c r="I639" i="23"/>
  <c r="J639" i="23" s="1"/>
  <c r="I640" i="23"/>
  <c r="J640" i="23" s="1"/>
  <c r="I641" i="23"/>
  <c r="J641" i="23" s="1"/>
  <c r="I642" i="23"/>
  <c r="J642" i="23" s="1"/>
  <c r="I643" i="23"/>
  <c r="J643" i="23" s="1"/>
  <c r="I644" i="23"/>
  <c r="J644" i="23" s="1"/>
  <c r="I645" i="23"/>
  <c r="J645" i="23" s="1"/>
  <c r="I646" i="23"/>
  <c r="J646" i="23" s="1"/>
  <c r="I647" i="23"/>
  <c r="J647" i="23" s="1"/>
  <c r="I648" i="23"/>
  <c r="J648" i="23" s="1"/>
  <c r="I649" i="23"/>
  <c r="J649" i="23" s="1"/>
  <c r="I650" i="23"/>
  <c r="J650" i="23" s="1"/>
  <c r="I651" i="23"/>
  <c r="J651" i="23" s="1"/>
  <c r="I652" i="23"/>
  <c r="J652" i="23" s="1"/>
  <c r="I653" i="23"/>
  <c r="J653" i="23" s="1"/>
  <c r="I654" i="23"/>
  <c r="J654" i="23" s="1"/>
  <c r="I655" i="23"/>
  <c r="J655" i="23" s="1"/>
  <c r="I656" i="23"/>
  <c r="J656" i="23" s="1"/>
  <c r="I657" i="23"/>
  <c r="J657" i="23" s="1"/>
  <c r="I658" i="23"/>
  <c r="J658" i="23" s="1"/>
  <c r="I659" i="23"/>
  <c r="J659" i="23" s="1"/>
  <c r="I660" i="23"/>
  <c r="J660" i="23" s="1"/>
  <c r="I661" i="23"/>
  <c r="J661" i="23" s="1"/>
  <c r="I662" i="23"/>
  <c r="J662" i="23" s="1"/>
  <c r="I663" i="23"/>
  <c r="J663" i="23" s="1"/>
  <c r="I664" i="23"/>
  <c r="J664" i="23" s="1"/>
  <c r="I665" i="23"/>
  <c r="J665" i="23" s="1"/>
  <c r="I666" i="23"/>
  <c r="J666" i="23" s="1"/>
  <c r="I667" i="23"/>
  <c r="J667" i="23" s="1"/>
  <c r="I668" i="23"/>
  <c r="J668" i="23" s="1"/>
  <c r="I669" i="23"/>
  <c r="J669" i="23" s="1"/>
  <c r="I670" i="23"/>
  <c r="J670" i="23" s="1"/>
  <c r="I671" i="23"/>
  <c r="J671" i="23" s="1"/>
  <c r="I672" i="23"/>
  <c r="J672" i="23" s="1"/>
  <c r="I673" i="23"/>
  <c r="J673" i="23" s="1"/>
  <c r="I674" i="23"/>
  <c r="J674" i="23" s="1"/>
  <c r="I675" i="23"/>
  <c r="J675" i="23" s="1"/>
  <c r="I676" i="23"/>
  <c r="J676" i="23" s="1"/>
  <c r="I677" i="23"/>
  <c r="J677" i="23" s="1"/>
  <c r="I678" i="23"/>
  <c r="J678" i="23" s="1"/>
  <c r="I679" i="23"/>
  <c r="J679" i="23" s="1"/>
  <c r="I680" i="23"/>
  <c r="J680" i="23" s="1"/>
  <c r="I681" i="23"/>
  <c r="J681" i="23" s="1"/>
  <c r="I682" i="23"/>
  <c r="J682" i="23" s="1"/>
  <c r="I683" i="23"/>
  <c r="J683" i="23" s="1"/>
  <c r="I684" i="23"/>
  <c r="J684" i="23" s="1"/>
  <c r="I685" i="23"/>
  <c r="J685" i="23" s="1"/>
  <c r="I686" i="23"/>
  <c r="J686" i="23" s="1"/>
  <c r="I687" i="23"/>
  <c r="J687" i="23" s="1"/>
  <c r="I688" i="23"/>
  <c r="J688" i="23" s="1"/>
  <c r="I689" i="23"/>
  <c r="J689" i="23" s="1"/>
  <c r="I690" i="23"/>
  <c r="J690" i="23" s="1"/>
  <c r="I691" i="23"/>
  <c r="J691" i="23" s="1"/>
  <c r="I692" i="23"/>
  <c r="J692" i="23" s="1"/>
  <c r="I693" i="23"/>
  <c r="J693" i="23" s="1"/>
  <c r="I694" i="23"/>
  <c r="J694" i="23" s="1"/>
  <c r="I695" i="23"/>
  <c r="J695" i="23" s="1"/>
  <c r="I696" i="23"/>
  <c r="J696" i="23" s="1"/>
  <c r="I697" i="23"/>
  <c r="J697" i="23" s="1"/>
  <c r="I698" i="23"/>
  <c r="J698" i="23" s="1"/>
  <c r="I699" i="23"/>
  <c r="J699" i="23" s="1"/>
  <c r="I700" i="23"/>
  <c r="J700" i="23" s="1"/>
  <c r="I701" i="23"/>
  <c r="J701" i="23" s="1"/>
  <c r="I702" i="23"/>
  <c r="J702" i="23" s="1"/>
  <c r="I703" i="23"/>
  <c r="J703" i="23" s="1"/>
  <c r="I704" i="23"/>
  <c r="J704" i="23" s="1"/>
  <c r="I705" i="23"/>
  <c r="J705" i="23" s="1"/>
  <c r="I706" i="23"/>
  <c r="J706" i="23" s="1"/>
  <c r="I707" i="23"/>
  <c r="J707" i="23" s="1"/>
  <c r="I708" i="23"/>
  <c r="J708" i="23" s="1"/>
  <c r="I709" i="23"/>
  <c r="J709" i="23" s="1"/>
  <c r="I710" i="23"/>
  <c r="J710" i="23" s="1"/>
  <c r="I711" i="23"/>
  <c r="J711" i="23" s="1"/>
  <c r="I712" i="23"/>
  <c r="J712" i="23" s="1"/>
  <c r="I713" i="23"/>
  <c r="J713" i="23" s="1"/>
  <c r="I714" i="23"/>
  <c r="J714" i="23" s="1"/>
  <c r="I715" i="23"/>
  <c r="J715" i="23" s="1"/>
  <c r="I716" i="23"/>
  <c r="J716" i="23" s="1"/>
  <c r="I717" i="23"/>
  <c r="J717" i="23" s="1"/>
  <c r="I718" i="23"/>
  <c r="J718" i="23" s="1"/>
  <c r="I719" i="23"/>
  <c r="J719" i="23" s="1"/>
  <c r="I720" i="23"/>
  <c r="J720" i="23" s="1"/>
  <c r="I721" i="23"/>
  <c r="J721" i="23" s="1"/>
  <c r="I722" i="23"/>
  <c r="J722" i="23" s="1"/>
  <c r="I723" i="23"/>
  <c r="J723" i="23" s="1"/>
  <c r="I724" i="23"/>
  <c r="J724" i="23" s="1"/>
  <c r="I725" i="23"/>
  <c r="J725" i="23" s="1"/>
  <c r="I726" i="23"/>
  <c r="J726" i="23" s="1"/>
  <c r="I727" i="23"/>
  <c r="J727" i="23" s="1"/>
  <c r="I728" i="23"/>
  <c r="J728" i="23" s="1"/>
  <c r="I729" i="23"/>
  <c r="J729" i="23" s="1"/>
  <c r="I730" i="23"/>
  <c r="J730" i="23" s="1"/>
  <c r="I731" i="23"/>
  <c r="J731" i="23" s="1"/>
  <c r="I732" i="23"/>
  <c r="J732" i="23" s="1"/>
  <c r="I733" i="23"/>
  <c r="J733" i="23" s="1"/>
  <c r="I734" i="23"/>
  <c r="J734" i="23" s="1"/>
  <c r="I735" i="23"/>
  <c r="J735" i="23" s="1"/>
  <c r="I736" i="23"/>
  <c r="J736" i="23" s="1"/>
  <c r="I737" i="23"/>
  <c r="J737" i="23" s="1"/>
  <c r="I738" i="23"/>
  <c r="J738" i="23" s="1"/>
  <c r="I739" i="23"/>
  <c r="J739" i="23" s="1"/>
  <c r="I740" i="23"/>
  <c r="J740" i="23" s="1"/>
  <c r="I741" i="23"/>
  <c r="J741" i="23" s="1"/>
  <c r="I742" i="23"/>
  <c r="J742" i="23" s="1"/>
  <c r="I743" i="23"/>
  <c r="J743" i="23" s="1"/>
  <c r="I744" i="23"/>
  <c r="J744" i="23" s="1"/>
  <c r="I745" i="23"/>
  <c r="J745" i="23" s="1"/>
  <c r="I746" i="23"/>
  <c r="J746" i="23" s="1"/>
  <c r="I747" i="23"/>
  <c r="J747" i="23" s="1"/>
  <c r="I748" i="23"/>
  <c r="J748" i="23" s="1"/>
  <c r="I749" i="23"/>
  <c r="J749" i="23" s="1"/>
  <c r="I750" i="23"/>
  <c r="J750" i="23" s="1"/>
  <c r="I751" i="23"/>
  <c r="J751" i="23" s="1"/>
  <c r="I752" i="23"/>
  <c r="J752" i="23" s="1"/>
  <c r="I753" i="23"/>
  <c r="J753" i="23" s="1"/>
  <c r="I754" i="23"/>
  <c r="J754" i="23" s="1"/>
  <c r="I755" i="23"/>
  <c r="J755" i="23" s="1"/>
  <c r="I756" i="23"/>
  <c r="J756" i="23" s="1"/>
  <c r="I757" i="23"/>
  <c r="J757" i="23" s="1"/>
  <c r="I758" i="23"/>
  <c r="J758" i="23" s="1"/>
  <c r="I759" i="23"/>
  <c r="J759" i="23" s="1"/>
  <c r="I760" i="23"/>
  <c r="J760" i="23" s="1"/>
  <c r="I761" i="23"/>
  <c r="J761" i="23" s="1"/>
  <c r="I762" i="23"/>
  <c r="J762" i="23" s="1"/>
  <c r="I763" i="23"/>
  <c r="J763" i="23" s="1"/>
  <c r="I764" i="23"/>
  <c r="J764" i="23" s="1"/>
  <c r="I765" i="23"/>
  <c r="J765" i="23" s="1"/>
  <c r="I766" i="23"/>
  <c r="J766" i="23" s="1"/>
  <c r="I767" i="23"/>
  <c r="J767" i="23" s="1"/>
  <c r="I768" i="23"/>
  <c r="J768" i="23" s="1"/>
  <c r="I769" i="23"/>
  <c r="J769" i="23" s="1"/>
  <c r="I770" i="23"/>
  <c r="J770" i="23" s="1"/>
  <c r="I771" i="23"/>
  <c r="J771" i="23" s="1"/>
  <c r="I772" i="23"/>
  <c r="J772" i="23" s="1"/>
  <c r="I773" i="23"/>
  <c r="J773" i="23" s="1"/>
  <c r="I774" i="23"/>
  <c r="J774" i="23" s="1"/>
  <c r="I775" i="23"/>
  <c r="J775" i="23" s="1"/>
  <c r="I776" i="23"/>
  <c r="J776" i="23" s="1"/>
  <c r="I777" i="23"/>
  <c r="J777" i="23" s="1"/>
  <c r="I778" i="23"/>
  <c r="J778" i="23" s="1"/>
  <c r="I779" i="23"/>
  <c r="J779" i="23" s="1"/>
  <c r="I780" i="23"/>
  <c r="J780" i="23" s="1"/>
  <c r="I781" i="23"/>
  <c r="J781" i="23" s="1"/>
  <c r="I782" i="23"/>
  <c r="J782" i="23" s="1"/>
  <c r="I783" i="23"/>
  <c r="J783" i="23" s="1"/>
  <c r="I784" i="23"/>
  <c r="J784" i="23" s="1"/>
  <c r="I785" i="23"/>
  <c r="J785" i="23" s="1"/>
  <c r="I786" i="23"/>
  <c r="J786" i="23" s="1"/>
  <c r="I787" i="23"/>
  <c r="J787" i="23" s="1"/>
  <c r="I788" i="23"/>
  <c r="J788" i="23" s="1"/>
  <c r="I789" i="23"/>
  <c r="J789" i="23" s="1"/>
  <c r="I790" i="23"/>
  <c r="J790" i="23" s="1"/>
  <c r="I791" i="23"/>
  <c r="J791" i="23" s="1"/>
  <c r="I792" i="23"/>
  <c r="J792" i="23" s="1"/>
  <c r="I793" i="23"/>
  <c r="J793" i="23" s="1"/>
  <c r="I794" i="23"/>
  <c r="J794" i="23" s="1"/>
  <c r="I795" i="23"/>
  <c r="J795" i="23" s="1"/>
  <c r="I796" i="23"/>
  <c r="J796" i="23" s="1"/>
  <c r="I797" i="23"/>
  <c r="J797" i="23" s="1"/>
  <c r="I798" i="23"/>
  <c r="J798" i="23" s="1"/>
  <c r="I799" i="23"/>
  <c r="J799" i="23" s="1"/>
  <c r="I800" i="23"/>
  <c r="J800" i="23" s="1"/>
  <c r="I801" i="23"/>
  <c r="J801" i="23" s="1"/>
  <c r="I802" i="23"/>
  <c r="J802" i="23" s="1"/>
  <c r="I803" i="23"/>
  <c r="J803" i="23" s="1"/>
  <c r="I804" i="23"/>
  <c r="J804" i="23" s="1"/>
  <c r="I805" i="23"/>
  <c r="J805" i="23" s="1"/>
  <c r="I806" i="23"/>
  <c r="J806" i="23" s="1"/>
  <c r="I807" i="23"/>
  <c r="J807" i="23" s="1"/>
  <c r="I808" i="23"/>
  <c r="J808" i="23" s="1"/>
  <c r="I809" i="23"/>
  <c r="J809" i="23" s="1"/>
  <c r="I810" i="23"/>
  <c r="J810" i="23" s="1"/>
  <c r="I811" i="23"/>
  <c r="J811" i="23" s="1"/>
  <c r="I812" i="23"/>
  <c r="J812" i="23" s="1"/>
  <c r="I813" i="23"/>
  <c r="J813" i="23" s="1"/>
  <c r="I814" i="23"/>
  <c r="J814" i="23" s="1"/>
  <c r="I815" i="23"/>
  <c r="J815" i="23" s="1"/>
  <c r="I816" i="23"/>
  <c r="J816" i="23" s="1"/>
  <c r="I817" i="23"/>
  <c r="J817" i="23" s="1"/>
  <c r="I818" i="23"/>
  <c r="J818" i="23" s="1"/>
  <c r="I819" i="23"/>
  <c r="J819" i="23" s="1"/>
  <c r="I820" i="23"/>
  <c r="J820" i="23" s="1"/>
  <c r="I821" i="23"/>
  <c r="J821" i="23" s="1"/>
  <c r="I822" i="23"/>
  <c r="J822" i="23" s="1"/>
  <c r="I823" i="23"/>
  <c r="J823" i="23" s="1"/>
  <c r="I824" i="23"/>
  <c r="J824" i="23" s="1"/>
  <c r="I825" i="23"/>
  <c r="J825" i="23" s="1"/>
  <c r="I826" i="23"/>
  <c r="J826" i="23" s="1"/>
  <c r="I827" i="23"/>
  <c r="J827" i="23" s="1"/>
  <c r="I828" i="23"/>
  <c r="J828" i="23" s="1"/>
  <c r="I829" i="23"/>
  <c r="J829" i="23" s="1"/>
  <c r="I830" i="23"/>
  <c r="J830" i="23" s="1"/>
  <c r="I831" i="23"/>
  <c r="J831" i="23" s="1"/>
  <c r="I832" i="23"/>
  <c r="J832" i="23" s="1"/>
  <c r="I833" i="23"/>
  <c r="J833" i="23" s="1"/>
  <c r="I834" i="23"/>
  <c r="J834" i="23" s="1"/>
  <c r="I835" i="23"/>
  <c r="J835" i="23" s="1"/>
  <c r="I836" i="23"/>
  <c r="J836" i="23" s="1"/>
  <c r="I837" i="23"/>
  <c r="J837" i="23" s="1"/>
  <c r="I838" i="23"/>
  <c r="J838" i="23" s="1"/>
  <c r="I839" i="23"/>
  <c r="J839" i="23" s="1"/>
  <c r="I840" i="23"/>
  <c r="J840" i="23" s="1"/>
  <c r="I841" i="23"/>
  <c r="J841" i="23" s="1"/>
  <c r="I842" i="23"/>
  <c r="J842" i="23" s="1"/>
  <c r="I843" i="23"/>
  <c r="J843" i="23" s="1"/>
  <c r="I844" i="23"/>
  <c r="J844" i="23" s="1"/>
  <c r="I845" i="23"/>
  <c r="J845" i="23" s="1"/>
  <c r="I846" i="23"/>
  <c r="J846" i="23" s="1"/>
  <c r="I847" i="23"/>
  <c r="J847" i="23" s="1"/>
  <c r="I848" i="23"/>
  <c r="J848" i="23" s="1"/>
  <c r="I849" i="23"/>
  <c r="J849" i="23" s="1"/>
  <c r="I850" i="23"/>
  <c r="J850" i="23" s="1"/>
  <c r="I851" i="23"/>
  <c r="J851" i="23" s="1"/>
  <c r="I852" i="23"/>
  <c r="J852" i="23" s="1"/>
  <c r="I853" i="23"/>
  <c r="J853" i="23" s="1"/>
  <c r="I854" i="23"/>
  <c r="J854" i="23" s="1"/>
  <c r="I855" i="23"/>
  <c r="J855" i="23" s="1"/>
  <c r="I856" i="23"/>
  <c r="J856" i="23" s="1"/>
  <c r="I857" i="23"/>
  <c r="J857" i="23" s="1"/>
  <c r="I858" i="23"/>
  <c r="J858" i="23" s="1"/>
  <c r="I859" i="23"/>
  <c r="J859" i="23" s="1"/>
  <c r="I860" i="23"/>
  <c r="J860" i="23" s="1"/>
  <c r="I861" i="23"/>
  <c r="J861" i="23" s="1"/>
  <c r="I862" i="23"/>
  <c r="J862" i="23" s="1"/>
  <c r="I863" i="23"/>
  <c r="J863" i="23" s="1"/>
  <c r="I864" i="23"/>
  <c r="J864" i="23" s="1"/>
  <c r="I865" i="23"/>
  <c r="J865" i="23" s="1"/>
  <c r="I866" i="23"/>
  <c r="J866" i="23" s="1"/>
  <c r="I867" i="23"/>
  <c r="J867" i="23" s="1"/>
  <c r="I868" i="23"/>
  <c r="J868" i="23" s="1"/>
  <c r="I869" i="23"/>
  <c r="J869" i="23" s="1"/>
  <c r="I870" i="23"/>
  <c r="J870" i="23" s="1"/>
  <c r="I871" i="23"/>
  <c r="J871" i="23" s="1"/>
  <c r="I872" i="23"/>
  <c r="J872" i="23" s="1"/>
  <c r="I873" i="23"/>
  <c r="J873" i="23" s="1"/>
  <c r="I874" i="23"/>
  <c r="J874" i="23" s="1"/>
  <c r="I875" i="23"/>
  <c r="J875" i="23" s="1"/>
  <c r="I876" i="23"/>
  <c r="J876" i="23" s="1"/>
  <c r="I877" i="23"/>
  <c r="J877" i="23" s="1"/>
  <c r="I878" i="23"/>
  <c r="J878" i="23" s="1"/>
  <c r="I879" i="23"/>
  <c r="J879" i="23" s="1"/>
  <c r="I880" i="23"/>
  <c r="J880" i="23" s="1"/>
  <c r="I881" i="23"/>
  <c r="J881" i="23" s="1"/>
  <c r="I882" i="23"/>
  <c r="J882" i="23" s="1"/>
  <c r="I883" i="23"/>
  <c r="J883" i="23" s="1"/>
  <c r="I884" i="23"/>
  <c r="J884" i="23" s="1"/>
  <c r="I885" i="23"/>
  <c r="J885" i="23" s="1"/>
  <c r="I886" i="23"/>
  <c r="J886" i="23" s="1"/>
  <c r="I887" i="23"/>
  <c r="J887" i="23" s="1"/>
  <c r="I888" i="23"/>
  <c r="J888" i="23" s="1"/>
  <c r="I889" i="23"/>
  <c r="J889" i="23" s="1"/>
  <c r="I890" i="23"/>
  <c r="J890" i="23" s="1"/>
  <c r="I891" i="23"/>
  <c r="J891" i="23" s="1"/>
  <c r="I892" i="23"/>
  <c r="J892" i="23" s="1"/>
  <c r="I893" i="23"/>
  <c r="J893" i="23" s="1"/>
  <c r="I894" i="23"/>
  <c r="J894" i="23" s="1"/>
  <c r="I895" i="23"/>
  <c r="J895" i="23" s="1"/>
  <c r="I896" i="23"/>
  <c r="J896" i="23" s="1"/>
  <c r="I897" i="23"/>
  <c r="J897" i="23" s="1"/>
  <c r="I898" i="23"/>
  <c r="J898" i="23" s="1"/>
  <c r="I899" i="23"/>
  <c r="J899" i="23" s="1"/>
  <c r="I900" i="23"/>
  <c r="J900" i="23" s="1"/>
  <c r="I901" i="23"/>
  <c r="J901" i="23" s="1"/>
  <c r="I902" i="23"/>
  <c r="J902" i="23" s="1"/>
  <c r="I903" i="23"/>
  <c r="J903" i="23" s="1"/>
  <c r="I904" i="23"/>
  <c r="J904" i="23" s="1"/>
  <c r="I905" i="23"/>
  <c r="J905" i="23" s="1"/>
  <c r="I906" i="23"/>
  <c r="J906" i="23" s="1"/>
  <c r="I907" i="23"/>
  <c r="J907" i="23" s="1"/>
  <c r="I908" i="23"/>
  <c r="J908" i="23" s="1"/>
  <c r="I909" i="23"/>
  <c r="J909" i="23" s="1"/>
  <c r="I910" i="23"/>
  <c r="J910" i="23" s="1"/>
  <c r="I911" i="23"/>
  <c r="J911" i="23" s="1"/>
  <c r="I912" i="23"/>
  <c r="J912" i="23" s="1"/>
  <c r="I913" i="23"/>
  <c r="J913" i="23" s="1"/>
  <c r="I914" i="23"/>
  <c r="J914" i="23" s="1"/>
  <c r="I915" i="23"/>
  <c r="J915" i="23" s="1"/>
  <c r="I916" i="23"/>
  <c r="J916" i="23" s="1"/>
  <c r="I917" i="23"/>
  <c r="J917" i="23" s="1"/>
  <c r="I918" i="23"/>
  <c r="J918" i="23" s="1"/>
  <c r="I919" i="23"/>
  <c r="J919" i="23" s="1"/>
  <c r="I920" i="23"/>
  <c r="J920" i="23" s="1"/>
  <c r="I921" i="23"/>
  <c r="J921" i="23" s="1"/>
  <c r="I922" i="23"/>
  <c r="J922" i="23" s="1"/>
  <c r="I923" i="23"/>
  <c r="J923" i="23" s="1"/>
  <c r="I924" i="23"/>
  <c r="J924" i="23" s="1"/>
  <c r="I925" i="23"/>
  <c r="J925" i="23" s="1"/>
  <c r="I926" i="23"/>
  <c r="J926" i="23" s="1"/>
  <c r="I927" i="23"/>
  <c r="J927" i="23" s="1"/>
  <c r="I928" i="23"/>
  <c r="J928" i="23" s="1"/>
  <c r="I929" i="23"/>
  <c r="J929" i="23" s="1"/>
  <c r="I930" i="23"/>
  <c r="J930" i="23" s="1"/>
  <c r="I931" i="23"/>
  <c r="J931" i="23" s="1"/>
  <c r="I932" i="23"/>
  <c r="J932" i="23" s="1"/>
  <c r="I933" i="23"/>
  <c r="J933" i="23" s="1"/>
  <c r="I934" i="23"/>
  <c r="J934" i="23" s="1"/>
  <c r="I935" i="23"/>
  <c r="J935" i="23" s="1"/>
  <c r="I936" i="23"/>
  <c r="J936" i="23" s="1"/>
  <c r="I937" i="23"/>
  <c r="J937" i="23" s="1"/>
  <c r="I938" i="23"/>
  <c r="J938" i="23" s="1"/>
  <c r="I939" i="23"/>
  <c r="J939" i="23" s="1"/>
  <c r="I940" i="23"/>
  <c r="J940" i="23" s="1"/>
  <c r="I941" i="23"/>
  <c r="J941" i="23" s="1"/>
  <c r="I942" i="23"/>
  <c r="J942" i="23" s="1"/>
  <c r="I943" i="23"/>
  <c r="J943" i="23" s="1"/>
  <c r="I944" i="23"/>
  <c r="J944" i="23" s="1"/>
  <c r="I945" i="23"/>
  <c r="J945" i="23" s="1"/>
  <c r="I946" i="23"/>
  <c r="J946" i="23" s="1"/>
  <c r="I947" i="23"/>
  <c r="J947" i="23" s="1"/>
  <c r="I948" i="23"/>
  <c r="J948" i="23" s="1"/>
  <c r="I949" i="23"/>
  <c r="J949" i="23" s="1"/>
  <c r="I950" i="23"/>
  <c r="J950" i="23" s="1"/>
  <c r="I951" i="23"/>
  <c r="J951" i="23" s="1"/>
  <c r="I952" i="23"/>
  <c r="J952" i="23" s="1"/>
  <c r="I953" i="23"/>
  <c r="J953" i="23" s="1"/>
  <c r="I954" i="23"/>
  <c r="J954" i="23" s="1"/>
  <c r="I955" i="23"/>
  <c r="J955" i="23" s="1"/>
  <c r="I956" i="23"/>
  <c r="J956" i="23" s="1"/>
  <c r="I957" i="23"/>
  <c r="J957" i="23" s="1"/>
  <c r="I958" i="23"/>
  <c r="J958" i="23" s="1"/>
  <c r="I959" i="23"/>
  <c r="J959" i="23" s="1"/>
  <c r="I960" i="23"/>
  <c r="J960" i="23" s="1"/>
  <c r="I961" i="23"/>
  <c r="J961" i="23" s="1"/>
  <c r="I962" i="23"/>
  <c r="J962" i="23" s="1"/>
  <c r="I963" i="23"/>
  <c r="J963" i="23" s="1"/>
  <c r="I964" i="23"/>
  <c r="J964" i="23" s="1"/>
  <c r="I965" i="23"/>
  <c r="J965" i="23" s="1"/>
  <c r="I966" i="23"/>
  <c r="J966" i="23" s="1"/>
  <c r="I967" i="23"/>
  <c r="J967" i="23" s="1"/>
  <c r="I968" i="23"/>
  <c r="J968" i="23" s="1"/>
  <c r="I969" i="23"/>
  <c r="J969" i="23" s="1"/>
  <c r="I970" i="23"/>
  <c r="J970" i="23" s="1"/>
  <c r="I971" i="23"/>
  <c r="J971" i="23" s="1"/>
  <c r="I972" i="23"/>
  <c r="J972" i="23" s="1"/>
  <c r="I973" i="23"/>
  <c r="J973" i="23" s="1"/>
  <c r="I974" i="23"/>
  <c r="J974" i="23" s="1"/>
  <c r="I975" i="23"/>
  <c r="J975" i="23" s="1"/>
  <c r="I976" i="23"/>
  <c r="J976" i="23" s="1"/>
  <c r="I977" i="23"/>
  <c r="J977" i="23" s="1"/>
  <c r="I978" i="23"/>
  <c r="J978" i="23" s="1"/>
  <c r="I979" i="23"/>
  <c r="J979" i="23" s="1"/>
  <c r="I980" i="23"/>
  <c r="J980" i="23" s="1"/>
  <c r="I981" i="23"/>
  <c r="J981" i="23" s="1"/>
  <c r="I982" i="23"/>
  <c r="J982" i="23" s="1"/>
  <c r="I983" i="23"/>
  <c r="J983" i="23" s="1"/>
  <c r="I984" i="23"/>
  <c r="J984" i="23" s="1"/>
  <c r="I985" i="23"/>
  <c r="J985" i="23" s="1"/>
  <c r="I986" i="23"/>
  <c r="J986" i="23" s="1"/>
  <c r="I987" i="23"/>
  <c r="J987" i="23" s="1"/>
  <c r="I988" i="23"/>
  <c r="J988" i="23" s="1"/>
  <c r="I989" i="23"/>
  <c r="J989" i="23" s="1"/>
  <c r="I990" i="23"/>
  <c r="J990" i="23" s="1"/>
  <c r="I991" i="23"/>
  <c r="J991" i="23" s="1"/>
  <c r="I992" i="23"/>
  <c r="J992" i="23" s="1"/>
  <c r="I993" i="23"/>
  <c r="J993" i="23" s="1"/>
  <c r="I994" i="23"/>
  <c r="J994" i="23" s="1"/>
  <c r="I995" i="23"/>
  <c r="J995" i="23" s="1"/>
  <c r="I996" i="23"/>
  <c r="J996" i="23" s="1"/>
  <c r="I997" i="23"/>
  <c r="J997" i="23" s="1"/>
  <c r="I998" i="23"/>
  <c r="J998" i="23" s="1"/>
  <c r="I999" i="23"/>
  <c r="J999" i="23" s="1"/>
  <c r="I1000" i="23"/>
  <c r="J1000" i="23" s="1"/>
  <c r="I1001" i="23"/>
  <c r="J1001" i="23" s="1"/>
  <c r="I1002" i="23"/>
  <c r="J1002" i="23" s="1"/>
  <c r="I1003" i="23"/>
  <c r="J1003" i="23" s="1"/>
  <c r="I1004" i="23"/>
  <c r="J1004" i="23" s="1"/>
  <c r="I1005" i="23"/>
  <c r="J1005" i="23" s="1"/>
  <c r="I1006" i="23"/>
  <c r="J1006" i="23" s="1"/>
  <c r="I1007" i="23"/>
  <c r="J1007" i="23" s="1"/>
  <c r="I1008" i="23"/>
  <c r="J1008" i="23" s="1"/>
  <c r="I1009" i="23"/>
  <c r="J1009" i="23" s="1"/>
  <c r="I1010" i="23"/>
  <c r="J1010" i="23" s="1"/>
  <c r="I1011" i="23"/>
  <c r="J1011" i="23" s="1"/>
  <c r="I1012" i="23"/>
  <c r="J1012" i="23" s="1"/>
  <c r="I1013" i="23"/>
  <c r="J1013" i="23" s="1"/>
  <c r="I1014" i="23"/>
  <c r="J1014" i="23" s="1"/>
  <c r="I1015" i="23"/>
  <c r="J1015" i="23" s="1"/>
  <c r="I1016" i="23"/>
  <c r="J1016" i="23" s="1"/>
  <c r="I1017" i="23"/>
  <c r="J1017" i="23" s="1"/>
  <c r="I1018" i="23"/>
  <c r="J1018" i="23" s="1"/>
  <c r="I1019" i="23"/>
  <c r="J1019" i="23" s="1"/>
  <c r="I1020" i="23"/>
  <c r="J1020" i="23" s="1"/>
  <c r="I1021" i="23"/>
  <c r="J1021" i="23" s="1"/>
  <c r="I1022" i="23"/>
  <c r="J1022" i="23" s="1"/>
  <c r="I1023" i="23"/>
  <c r="J1023" i="23" s="1"/>
  <c r="I1024" i="23"/>
  <c r="J1024" i="23" s="1"/>
  <c r="I1025" i="23"/>
  <c r="J1025" i="23" s="1"/>
  <c r="I1026" i="23"/>
  <c r="J1026" i="23" s="1"/>
  <c r="I1027" i="23"/>
  <c r="J1027" i="23" s="1"/>
  <c r="I1028" i="23"/>
  <c r="J1028" i="23" s="1"/>
  <c r="I1029" i="23"/>
  <c r="J1029" i="23" s="1"/>
  <c r="I1030" i="23"/>
  <c r="J1030" i="23" s="1"/>
  <c r="I1031" i="23"/>
  <c r="J1031" i="23" s="1"/>
  <c r="I1032" i="23"/>
  <c r="J1032" i="23" s="1"/>
  <c r="I1033" i="23"/>
  <c r="J1033" i="23" s="1"/>
  <c r="I1034" i="23"/>
  <c r="J1034" i="23" s="1"/>
  <c r="I1035" i="23"/>
  <c r="J1035" i="23" s="1"/>
  <c r="I1036" i="23"/>
  <c r="J1036" i="23" s="1"/>
  <c r="I1037" i="23"/>
  <c r="J1037" i="23" s="1"/>
  <c r="I1038" i="23"/>
  <c r="J1038" i="23" s="1"/>
  <c r="I1039" i="23"/>
  <c r="J1039" i="23" s="1"/>
  <c r="I1040" i="23"/>
  <c r="J1040" i="23" s="1"/>
  <c r="I1041" i="23"/>
  <c r="J1041" i="23" s="1"/>
  <c r="I1042" i="23"/>
  <c r="J1042" i="23" s="1"/>
  <c r="I1043" i="23"/>
  <c r="J1043" i="23" s="1"/>
  <c r="I1044" i="23"/>
  <c r="J1044" i="23" s="1"/>
  <c r="I1045" i="23"/>
  <c r="J1045" i="23" s="1"/>
  <c r="I1046" i="23"/>
  <c r="J1046" i="23" s="1"/>
  <c r="I1047" i="23"/>
  <c r="J1047" i="23" s="1"/>
  <c r="I1048" i="23"/>
  <c r="J1048" i="23" s="1"/>
  <c r="I1049" i="23"/>
  <c r="J1049" i="23" s="1"/>
  <c r="I1050" i="23"/>
  <c r="J1050" i="23" s="1"/>
  <c r="I1051" i="23"/>
  <c r="J1051" i="23" s="1"/>
  <c r="I1052" i="23"/>
  <c r="J1052" i="23" s="1"/>
  <c r="I1053" i="23"/>
  <c r="J1053" i="23" s="1"/>
  <c r="I1054" i="23"/>
  <c r="J1054" i="23" s="1"/>
  <c r="I1055" i="23"/>
  <c r="J1055" i="23" s="1"/>
  <c r="I1056" i="23"/>
  <c r="J1056" i="23" s="1"/>
  <c r="I1057" i="23"/>
  <c r="J1057" i="23" s="1"/>
  <c r="I1058" i="23"/>
  <c r="J1058" i="23" s="1"/>
  <c r="I1059" i="23"/>
  <c r="J1059" i="23" s="1"/>
  <c r="I1060" i="23"/>
  <c r="J1060" i="23" s="1"/>
  <c r="I1061" i="23"/>
  <c r="J1061" i="23" s="1"/>
  <c r="I1062" i="23"/>
  <c r="J1062" i="23" s="1"/>
  <c r="I1063" i="23"/>
  <c r="J1063" i="23" s="1"/>
  <c r="I1064" i="23"/>
  <c r="J1064" i="23" s="1"/>
  <c r="I1065" i="23"/>
  <c r="J1065" i="23" s="1"/>
  <c r="I1066" i="23"/>
  <c r="J1066" i="23" s="1"/>
  <c r="I1067" i="23"/>
  <c r="J1067" i="23" s="1"/>
  <c r="I1068" i="23"/>
  <c r="J1068" i="23" s="1"/>
  <c r="I1069" i="23"/>
  <c r="J1069" i="23" s="1"/>
  <c r="I1070" i="23"/>
  <c r="J1070" i="23" s="1"/>
  <c r="I1071" i="23"/>
  <c r="J1071" i="23" s="1"/>
  <c r="I1072" i="23"/>
  <c r="J1072" i="23" s="1"/>
  <c r="I1073" i="23"/>
  <c r="J1073" i="23" s="1"/>
  <c r="I1074" i="23"/>
  <c r="J1074" i="23" s="1"/>
  <c r="I1075" i="23"/>
  <c r="J1075" i="23" s="1"/>
  <c r="I1076" i="23"/>
  <c r="J1076" i="23" s="1"/>
  <c r="I1077" i="23"/>
  <c r="J1077" i="23" s="1"/>
  <c r="I1078" i="23"/>
  <c r="J1078" i="23" s="1"/>
  <c r="I1079" i="23"/>
  <c r="J1079" i="23" s="1"/>
  <c r="I1080" i="23"/>
  <c r="J1080" i="23" s="1"/>
  <c r="I1081" i="23"/>
  <c r="J1081" i="23" s="1"/>
  <c r="I1082" i="23"/>
  <c r="J1082" i="23" s="1"/>
  <c r="I1083" i="23"/>
  <c r="J1083" i="23" s="1"/>
  <c r="I1084" i="23"/>
  <c r="J1084" i="23" s="1"/>
  <c r="I1085" i="23"/>
  <c r="J1085" i="23" s="1"/>
  <c r="I1086" i="23"/>
  <c r="J1086" i="23" s="1"/>
  <c r="I1087" i="23"/>
  <c r="J1087" i="23" s="1"/>
  <c r="I1088" i="23"/>
  <c r="J1088" i="23" s="1"/>
  <c r="I1089" i="23"/>
  <c r="J1089" i="23" s="1"/>
  <c r="I1090" i="23"/>
  <c r="J1090" i="23" s="1"/>
  <c r="I1091" i="23"/>
  <c r="J1091" i="23" s="1"/>
  <c r="I1092" i="23"/>
  <c r="J1092" i="23" s="1"/>
  <c r="I1093" i="23"/>
  <c r="J1093" i="23" s="1"/>
  <c r="I1094" i="23"/>
  <c r="J1094" i="23" s="1"/>
  <c r="I1095" i="23"/>
  <c r="J1095" i="23" s="1"/>
  <c r="I1096" i="23"/>
  <c r="J1096" i="23" s="1"/>
  <c r="I1097" i="23"/>
  <c r="J1097" i="23" s="1"/>
  <c r="I1098" i="23"/>
  <c r="J1098" i="23" s="1"/>
  <c r="I1099" i="23"/>
  <c r="J1099" i="23" s="1"/>
  <c r="I1100" i="23"/>
  <c r="J1100" i="23" s="1"/>
  <c r="I1101" i="23"/>
  <c r="J1101" i="23" s="1"/>
  <c r="I1102" i="23"/>
  <c r="J1102" i="23" s="1"/>
  <c r="I1103" i="23"/>
  <c r="J1103" i="23"/>
  <c r="I1104" i="23"/>
  <c r="J1104" i="23" s="1"/>
  <c r="I1105" i="23"/>
  <c r="J1105" i="23"/>
  <c r="I1106" i="23"/>
  <c r="J1106" i="23" s="1"/>
  <c r="I1107" i="23"/>
  <c r="J1107" i="23" s="1"/>
  <c r="I1108" i="23"/>
  <c r="J1108" i="23" s="1"/>
  <c r="I1109" i="23"/>
  <c r="J1109" i="23"/>
  <c r="I1110" i="23"/>
  <c r="J1110" i="23" s="1"/>
  <c r="I1111" i="23"/>
  <c r="J1111" i="23" s="1"/>
  <c r="I1112" i="23"/>
  <c r="J1112" i="23" s="1"/>
  <c r="I1113" i="23"/>
  <c r="J1113" i="23" s="1"/>
  <c r="I1114" i="23"/>
  <c r="J1114" i="23"/>
  <c r="I1115" i="23"/>
  <c r="J1115" i="23" s="1"/>
  <c r="I1116" i="23"/>
  <c r="J1116" i="23" s="1"/>
  <c r="I1117" i="23"/>
  <c r="J1117" i="23"/>
  <c r="I1118" i="23"/>
  <c r="J1118" i="23"/>
  <c r="I1119" i="23"/>
  <c r="J1119" i="23" s="1"/>
  <c r="I1120" i="23"/>
  <c r="J1120" i="23" s="1"/>
  <c r="I1121" i="23"/>
  <c r="J1121" i="23" s="1"/>
  <c r="I1122" i="23"/>
  <c r="J1122" i="23" s="1"/>
  <c r="I1123" i="23"/>
  <c r="J1123" i="23"/>
  <c r="I1124" i="23"/>
  <c r="J1124" i="23" s="1"/>
  <c r="I1125" i="23"/>
  <c r="J1125" i="23" s="1"/>
  <c r="I1126" i="23"/>
  <c r="J1126" i="23"/>
  <c r="I1127" i="23"/>
  <c r="J1127" i="23"/>
  <c r="I1128" i="23"/>
  <c r="J1128" i="23" s="1"/>
  <c r="I1129" i="23"/>
  <c r="J1129" i="23" s="1"/>
  <c r="I1130" i="23"/>
  <c r="J1130" i="23" s="1"/>
  <c r="I1131" i="23"/>
  <c r="J1131" i="23" s="1"/>
  <c r="I1132" i="23"/>
  <c r="J1132" i="23" s="1"/>
  <c r="I1133" i="23"/>
  <c r="J1133" i="23" s="1"/>
  <c r="I1134" i="23"/>
  <c r="J1134" i="23" s="1"/>
  <c r="I1135" i="23"/>
  <c r="J1135" i="23"/>
  <c r="I1136" i="23"/>
  <c r="J1136" i="23" s="1"/>
  <c r="I1137" i="23"/>
  <c r="J1137" i="23"/>
  <c r="I1138" i="23"/>
  <c r="J1138" i="23" s="1"/>
  <c r="I1139" i="23"/>
  <c r="J1139" i="23" s="1"/>
  <c r="I1140" i="23"/>
  <c r="J1140" i="23" s="1"/>
  <c r="I1141" i="23"/>
  <c r="J1141" i="23"/>
  <c r="I1142" i="23"/>
  <c r="J1142" i="23" s="1"/>
  <c r="I1143" i="23"/>
  <c r="J1143" i="23" s="1"/>
  <c r="I1144" i="23"/>
  <c r="J1144" i="23" s="1"/>
  <c r="I1145" i="23"/>
  <c r="J1145" i="23" s="1"/>
  <c r="I1146" i="23"/>
  <c r="J1146" i="23"/>
  <c r="I1147" i="23"/>
  <c r="J1147" i="23" s="1"/>
  <c r="I1148" i="23"/>
  <c r="J1148" i="23" s="1"/>
  <c r="I1149" i="23"/>
  <c r="J1149" i="23"/>
  <c r="I1150" i="23"/>
  <c r="J1150" i="23"/>
  <c r="I1151" i="23"/>
  <c r="J1151" i="23" s="1"/>
  <c r="I1152" i="23"/>
  <c r="J1152" i="23" s="1"/>
  <c r="I1153" i="23"/>
  <c r="J1153" i="23" s="1"/>
  <c r="I1154" i="23"/>
  <c r="J1154" i="23" s="1"/>
  <c r="I1155" i="23"/>
  <c r="J1155" i="23"/>
  <c r="I1156" i="23"/>
  <c r="J1156" i="23" s="1"/>
  <c r="I1157" i="23"/>
  <c r="J1157" i="23" s="1"/>
  <c r="I1158" i="23"/>
  <c r="J1158" i="23"/>
  <c r="I1159" i="23"/>
  <c r="J1159" i="23"/>
  <c r="I1160" i="23"/>
  <c r="J1160" i="23" s="1"/>
  <c r="I1161" i="23"/>
  <c r="J1161" i="23" s="1"/>
  <c r="I1162" i="23"/>
  <c r="J1162" i="23" s="1"/>
  <c r="I1163" i="23"/>
  <c r="J1163" i="23" s="1"/>
  <c r="I1164" i="23"/>
  <c r="J1164" i="23" s="1"/>
  <c r="I1165" i="23"/>
  <c r="J1165" i="23" s="1"/>
  <c r="I1166" i="23"/>
  <c r="J1166" i="23" s="1"/>
  <c r="I1167" i="23"/>
  <c r="J1167" i="23"/>
  <c r="I1168" i="23"/>
  <c r="J1168" i="23" s="1"/>
  <c r="I1169" i="23"/>
  <c r="J1169" i="23"/>
  <c r="I1170" i="23"/>
  <c r="J1170" i="23" s="1"/>
  <c r="I1171" i="23"/>
  <c r="J1171" i="23" s="1"/>
  <c r="I1172" i="23"/>
  <c r="J1172" i="23" s="1"/>
  <c r="I1173" i="23"/>
  <c r="J1173" i="23"/>
  <c r="I1174" i="23"/>
  <c r="J1174" i="23" s="1"/>
  <c r="I1175" i="23"/>
  <c r="J1175" i="23" s="1"/>
  <c r="I1176" i="23"/>
  <c r="J1176" i="23" s="1"/>
  <c r="I1177" i="23"/>
  <c r="J1177" i="23" s="1"/>
  <c r="I1178" i="23"/>
  <c r="J1178" i="23"/>
  <c r="I1179" i="23"/>
  <c r="J1179" i="23" s="1"/>
  <c r="I1180" i="23"/>
  <c r="J1180" i="23" s="1"/>
  <c r="I1181" i="23"/>
  <c r="J1181" i="23"/>
  <c r="I1182" i="23"/>
  <c r="J1182" i="23"/>
  <c r="I1183" i="23"/>
  <c r="J1183" i="23" s="1"/>
  <c r="I1184" i="23"/>
  <c r="J1184" i="23" s="1"/>
  <c r="I1185" i="23"/>
  <c r="J1185" i="23" s="1"/>
  <c r="I1186" i="23"/>
  <c r="J1186" i="23" s="1"/>
  <c r="I1187" i="23"/>
  <c r="J1187" i="23"/>
  <c r="I1188" i="23"/>
  <c r="J1188" i="23" s="1"/>
  <c r="I1189" i="23"/>
  <c r="J1189" i="23" s="1"/>
  <c r="I1190" i="23"/>
  <c r="J1190" i="23"/>
  <c r="I1191" i="23"/>
  <c r="J1191" i="23"/>
  <c r="I1192" i="23"/>
  <c r="J1192" i="23" s="1"/>
  <c r="I1193" i="23"/>
  <c r="J1193" i="23" s="1"/>
  <c r="I1194" i="23"/>
  <c r="J1194" i="23" s="1"/>
  <c r="I1195" i="23"/>
  <c r="J1195" i="23" s="1"/>
  <c r="I1196" i="23"/>
  <c r="J1196" i="23" s="1"/>
  <c r="I1197" i="23"/>
  <c r="J1197" i="23" s="1"/>
  <c r="I1198" i="23"/>
  <c r="J1198" i="23" s="1"/>
  <c r="I1199" i="23"/>
  <c r="J1199" i="23"/>
  <c r="I1200" i="23"/>
  <c r="J1200" i="23" s="1"/>
  <c r="I1201" i="23"/>
  <c r="J1201" i="23"/>
  <c r="I1202" i="23"/>
  <c r="J1202" i="23" s="1"/>
  <c r="I1203" i="23"/>
  <c r="J1203" i="23" s="1"/>
  <c r="I1204" i="23"/>
  <c r="J1204" i="23" s="1"/>
  <c r="I1205" i="23"/>
  <c r="J1205" i="23"/>
  <c r="I1206" i="23"/>
  <c r="J1206" i="23" s="1"/>
  <c r="I1207" i="23"/>
  <c r="J1207" i="23" s="1"/>
  <c r="I1208" i="23"/>
  <c r="J1208" i="23" s="1"/>
  <c r="I1209" i="23"/>
  <c r="J1209" i="23" s="1"/>
  <c r="I1210" i="23"/>
  <c r="J1210" i="23"/>
  <c r="I1211" i="23"/>
  <c r="J1211" i="23" s="1"/>
  <c r="I1212" i="23"/>
  <c r="J1212" i="23" s="1"/>
  <c r="I1213" i="23"/>
  <c r="J1213" i="23"/>
  <c r="I1214" i="23"/>
  <c r="J1214" i="23"/>
  <c r="I1215" i="23"/>
  <c r="J1215" i="23" s="1"/>
  <c r="I1216" i="23"/>
  <c r="J1216" i="23" s="1"/>
  <c r="I1217" i="23"/>
  <c r="J1217" i="23" s="1"/>
  <c r="I1218" i="23"/>
  <c r="J1218" i="23" s="1"/>
  <c r="I1219" i="23"/>
  <c r="J1219" i="23"/>
  <c r="I1220" i="23"/>
  <c r="J1220" i="23" s="1"/>
  <c r="I1221" i="23"/>
  <c r="J1221" i="23" s="1"/>
  <c r="I1222" i="23"/>
  <c r="J1222" i="23"/>
  <c r="I1223" i="23"/>
  <c r="J1223" i="23"/>
  <c r="I1224" i="23"/>
  <c r="J1224" i="23" s="1"/>
  <c r="I1225" i="23"/>
  <c r="J1225" i="23" s="1"/>
  <c r="I1226" i="23"/>
  <c r="J1226" i="23" s="1"/>
  <c r="I1227" i="23"/>
  <c r="J1227" i="23" s="1"/>
  <c r="I1228" i="23"/>
  <c r="J1228" i="23" s="1"/>
  <c r="I1229" i="23"/>
  <c r="J1229" i="23" s="1"/>
  <c r="I1230" i="23"/>
  <c r="J1230" i="23" s="1"/>
  <c r="I1231" i="23"/>
  <c r="J1231" i="23"/>
  <c r="I1232" i="23"/>
  <c r="J1232" i="23" s="1"/>
  <c r="I1233" i="23"/>
  <c r="J1233" i="23"/>
  <c r="I1234" i="23"/>
  <c r="J1234" i="23" s="1"/>
  <c r="I1235" i="23"/>
  <c r="J1235" i="23" s="1"/>
  <c r="I1236" i="23"/>
  <c r="J1236" i="23" s="1"/>
  <c r="I1237" i="23"/>
  <c r="J1237" i="23"/>
  <c r="I1238" i="23"/>
  <c r="J1238" i="23" s="1"/>
  <c r="I1239" i="23"/>
  <c r="J1239" i="23" s="1"/>
  <c r="I1240" i="23"/>
  <c r="J1240" i="23" s="1"/>
  <c r="I1241" i="23"/>
  <c r="J1241" i="23" s="1"/>
  <c r="I1242" i="23"/>
  <c r="J1242" i="23"/>
  <c r="I1243" i="23"/>
  <c r="J1243" i="23" s="1"/>
  <c r="I1244" i="23"/>
  <c r="J1244" i="23" s="1"/>
  <c r="I1245" i="23"/>
  <c r="J1245" i="23"/>
  <c r="I1246" i="23"/>
  <c r="J1246" i="23"/>
  <c r="I1247" i="23"/>
  <c r="J1247" i="23" s="1"/>
  <c r="I1248" i="23"/>
  <c r="J1248" i="23" s="1"/>
  <c r="I1249" i="23"/>
  <c r="J1249" i="23" s="1"/>
  <c r="I1250" i="23"/>
  <c r="J1250" i="23" s="1"/>
  <c r="I1251" i="23"/>
  <c r="J1251" i="23"/>
  <c r="I1252" i="23"/>
  <c r="J1252" i="23" s="1"/>
  <c r="I1253" i="23"/>
  <c r="J1253" i="23" s="1"/>
  <c r="I1254" i="23"/>
  <c r="J1254" i="23"/>
  <c r="I1255" i="23"/>
  <c r="J1255" i="23"/>
  <c r="I1256" i="23"/>
  <c r="J1256" i="23" s="1"/>
  <c r="I1257" i="23"/>
  <c r="J1257" i="23" s="1"/>
  <c r="I1258" i="23"/>
  <c r="J1258" i="23" s="1"/>
  <c r="I1259" i="23"/>
  <c r="J1259" i="23" s="1"/>
  <c r="I1260" i="23"/>
  <c r="J1260" i="23" s="1"/>
  <c r="I1261" i="23"/>
  <c r="J1261" i="23" s="1"/>
  <c r="I1262" i="23"/>
  <c r="J1262" i="23" s="1"/>
  <c r="I1263" i="23"/>
  <c r="J1263" i="23"/>
  <c r="I1264" i="23"/>
  <c r="J1264" i="23" s="1"/>
  <c r="I1265" i="23"/>
  <c r="J1265" i="23"/>
  <c r="I1266" i="23"/>
  <c r="J1266" i="23" s="1"/>
  <c r="I1267" i="23"/>
  <c r="J1267" i="23" s="1"/>
  <c r="I1268" i="23"/>
  <c r="J1268" i="23" s="1"/>
  <c r="I1269" i="23"/>
  <c r="J1269" i="23"/>
  <c r="I1270" i="23"/>
  <c r="J1270" i="23" s="1"/>
  <c r="I1271" i="23"/>
  <c r="J1271" i="23" s="1"/>
  <c r="I1272" i="23"/>
  <c r="J1272" i="23" s="1"/>
  <c r="I1273" i="23"/>
  <c r="J1273" i="23" s="1"/>
  <c r="I1274" i="23"/>
  <c r="J1274" i="23"/>
  <c r="I1275" i="23"/>
  <c r="J1275" i="23" s="1"/>
  <c r="I1276" i="23"/>
  <c r="J1276" i="23" s="1"/>
  <c r="I1277" i="23"/>
  <c r="J1277" i="23"/>
  <c r="I1278" i="23"/>
  <c r="J1278" i="23"/>
  <c r="I1279" i="23"/>
  <c r="J1279" i="23" s="1"/>
  <c r="I1280" i="23"/>
  <c r="J1280" i="23" s="1"/>
  <c r="I1281" i="23"/>
  <c r="J1281" i="23" s="1"/>
  <c r="I1282" i="23"/>
  <c r="J1282" i="23" s="1"/>
  <c r="I1283" i="23"/>
  <c r="J1283" i="23"/>
  <c r="I1284" i="23"/>
  <c r="J1284" i="23" s="1"/>
  <c r="I1285" i="23"/>
  <c r="J1285" i="23" s="1"/>
  <c r="I1286" i="23"/>
  <c r="J1286" i="23"/>
  <c r="I1287" i="23"/>
  <c r="J1287" i="23"/>
  <c r="I1288" i="23"/>
  <c r="J1288" i="23" s="1"/>
  <c r="I1289" i="23"/>
  <c r="J1289" i="23" s="1"/>
  <c r="I1290" i="23"/>
  <c r="J1290" i="23" s="1"/>
  <c r="I1291" i="23"/>
  <c r="J1291" i="23" s="1"/>
  <c r="I1292" i="23"/>
  <c r="J1292" i="23" s="1"/>
  <c r="I1293" i="23"/>
  <c r="J1293" i="23" s="1"/>
  <c r="I1294" i="23"/>
  <c r="J1294" i="23" s="1"/>
  <c r="I1295" i="23"/>
  <c r="J1295" i="23"/>
  <c r="I1296" i="23"/>
  <c r="J1296" i="23" s="1"/>
  <c r="I1297" i="23"/>
  <c r="J1297" i="23"/>
  <c r="I1298" i="23"/>
  <c r="J1298" i="23" s="1"/>
  <c r="I1299" i="23"/>
  <c r="J1299" i="23" s="1"/>
  <c r="I1300" i="23"/>
  <c r="J1300" i="23" s="1"/>
  <c r="I1301" i="23"/>
  <c r="J1301" i="23"/>
  <c r="I1302" i="23"/>
  <c r="J1302" i="23" s="1"/>
  <c r="I1303" i="23"/>
  <c r="J1303" i="23" s="1"/>
  <c r="I1304" i="23"/>
  <c r="J1304" i="23" s="1"/>
  <c r="I1305" i="23"/>
  <c r="J1305" i="23" s="1"/>
  <c r="I1306" i="23"/>
  <c r="J1306" i="23"/>
  <c r="I1307" i="23"/>
  <c r="J1307" i="23" s="1"/>
  <c r="I1308" i="23"/>
  <c r="J1308" i="23" s="1"/>
  <c r="I1309" i="23"/>
  <c r="J1309" i="23"/>
  <c r="I1310" i="23"/>
  <c r="J1310" i="23"/>
  <c r="I1311" i="23"/>
  <c r="J1311" i="23" s="1"/>
  <c r="I1312" i="23"/>
  <c r="J1312" i="23" s="1"/>
  <c r="I1313" i="23"/>
  <c r="J1313" i="23" s="1"/>
  <c r="I1314" i="23"/>
  <c r="J1314" i="23" s="1"/>
  <c r="I1315" i="23"/>
  <c r="J1315" i="23"/>
  <c r="I1316" i="23"/>
  <c r="J1316" i="23" s="1"/>
  <c r="I1317" i="23"/>
  <c r="J1317" i="23" s="1"/>
  <c r="I1318" i="23"/>
  <c r="J1318" i="23"/>
  <c r="I1319" i="23"/>
  <c r="J1319" i="23"/>
  <c r="I1320" i="23"/>
  <c r="J1320" i="23" s="1"/>
  <c r="I1321" i="23"/>
  <c r="J1321" i="23" s="1"/>
  <c r="I1322" i="23"/>
  <c r="J1322" i="23" s="1"/>
  <c r="I1323" i="23"/>
  <c r="J1323" i="23" s="1"/>
  <c r="I1324" i="23"/>
  <c r="J1324" i="23" s="1"/>
  <c r="I1325" i="23"/>
  <c r="J1325" i="23" s="1"/>
  <c r="I1326" i="23"/>
  <c r="J1326" i="23" s="1"/>
  <c r="I1327" i="23"/>
  <c r="J1327" i="23"/>
  <c r="I1328" i="23"/>
  <c r="J1328" i="23" s="1"/>
  <c r="I1329" i="23"/>
  <c r="J1329" i="23"/>
  <c r="I1330" i="23"/>
  <c r="J1330" i="23" s="1"/>
  <c r="I1331" i="23"/>
  <c r="J1331" i="23" s="1"/>
  <c r="I1332" i="23"/>
  <c r="J1332" i="23" s="1"/>
  <c r="I1333" i="23"/>
  <c r="J1333" i="23"/>
  <c r="I1334" i="23"/>
  <c r="J1334" i="23" s="1"/>
  <c r="I1335" i="23"/>
  <c r="J1335" i="23" s="1"/>
  <c r="I1336" i="23"/>
  <c r="J1336" i="23" s="1"/>
  <c r="I1337" i="23"/>
  <c r="J1337" i="23" s="1"/>
  <c r="I1338" i="23"/>
  <c r="J1338" i="23"/>
  <c r="I1339" i="23"/>
  <c r="J1339" i="23" s="1"/>
  <c r="I1340" i="23"/>
  <c r="J1340" i="23" s="1"/>
  <c r="I1341" i="23"/>
  <c r="J1341" i="23"/>
  <c r="I1342" i="23"/>
  <c r="J1342" i="23"/>
  <c r="I1343" i="23"/>
  <c r="J1343" i="23" s="1"/>
  <c r="I1344" i="23"/>
  <c r="J1344" i="23" s="1"/>
  <c r="I1345" i="23"/>
  <c r="J1345" i="23" s="1"/>
  <c r="I1346" i="23"/>
  <c r="J1346" i="23" s="1"/>
  <c r="I1347" i="23"/>
  <c r="J1347" i="23"/>
  <c r="I1348" i="23"/>
  <c r="J1348" i="23" s="1"/>
  <c r="I1349" i="23"/>
  <c r="J1349" i="23" s="1"/>
  <c r="I1350" i="23"/>
  <c r="J1350" i="23"/>
  <c r="I1351" i="23"/>
  <c r="J1351" i="23"/>
  <c r="I1352" i="23"/>
  <c r="J1352" i="23" s="1"/>
  <c r="I1353" i="23"/>
  <c r="J1353" i="23" s="1"/>
  <c r="I1354" i="23"/>
  <c r="J1354" i="23" s="1"/>
  <c r="I1355" i="23"/>
  <c r="J1355" i="23" s="1"/>
  <c r="I1356" i="23"/>
  <c r="J1356" i="23" s="1"/>
  <c r="I1357" i="23"/>
  <c r="J1357" i="23" s="1"/>
  <c r="I1358" i="23"/>
  <c r="J1358" i="23" s="1"/>
  <c r="I1359" i="23"/>
  <c r="J1359" i="23"/>
  <c r="I1360" i="23"/>
  <c r="J1360" i="23" s="1"/>
  <c r="I1361" i="23"/>
  <c r="J1361" i="23"/>
  <c r="I1362" i="23"/>
  <c r="J1362" i="23" s="1"/>
  <c r="I1363" i="23"/>
  <c r="J1363" i="23" s="1"/>
  <c r="I1364" i="23"/>
  <c r="J1364" i="23" s="1"/>
  <c r="I1365" i="23"/>
  <c r="J1365" i="23"/>
  <c r="I1366" i="23"/>
  <c r="J1366" i="23" s="1"/>
  <c r="I1367" i="23"/>
  <c r="J1367" i="23" s="1"/>
  <c r="I1368" i="23"/>
  <c r="J1368" i="23" s="1"/>
  <c r="I1369" i="23"/>
  <c r="J1369" i="23" s="1"/>
  <c r="I1370" i="23"/>
  <c r="J1370" i="23"/>
  <c r="I1371" i="23"/>
  <c r="J1371" i="23" s="1"/>
  <c r="I1372" i="23"/>
  <c r="J1372" i="23" s="1"/>
  <c r="I1373" i="23"/>
  <c r="J1373" i="23"/>
  <c r="I1374" i="23"/>
  <c r="J1374" i="23"/>
  <c r="I1375" i="23"/>
  <c r="J1375" i="23" s="1"/>
  <c r="I1376" i="23"/>
  <c r="J1376" i="23" s="1"/>
  <c r="I1377" i="23"/>
  <c r="J1377" i="23" s="1"/>
  <c r="I1378" i="23"/>
  <c r="J1378" i="23" s="1"/>
  <c r="I1379" i="23"/>
  <c r="J1379" i="23"/>
  <c r="I1380" i="23"/>
  <c r="J1380" i="23" s="1"/>
  <c r="I1381" i="23"/>
  <c r="J1381" i="23" s="1"/>
  <c r="I1382" i="23"/>
  <c r="J1382" i="23"/>
  <c r="I1383" i="23"/>
  <c r="J1383" i="23"/>
  <c r="I1384" i="23"/>
  <c r="J1384" i="23" s="1"/>
  <c r="I1385" i="23"/>
  <c r="J1385" i="23" s="1"/>
  <c r="I1386" i="23"/>
  <c r="J1386" i="23" s="1"/>
  <c r="I1387" i="23"/>
  <c r="J1387" i="23" s="1"/>
  <c r="I1388" i="23"/>
  <c r="J1388" i="23" s="1"/>
  <c r="I1389" i="23"/>
  <c r="J1389" i="23" s="1"/>
  <c r="I1390" i="23"/>
  <c r="J1390" i="23" s="1"/>
  <c r="I1391" i="23"/>
  <c r="J1391" i="23"/>
  <c r="I1392" i="23"/>
  <c r="J1392" i="23" s="1"/>
  <c r="I1393" i="23"/>
  <c r="J1393" i="23"/>
  <c r="I1394" i="23"/>
  <c r="J1394" i="23" s="1"/>
  <c r="I1395" i="23"/>
  <c r="J1395" i="23" s="1"/>
  <c r="I1396" i="23"/>
  <c r="J1396" i="23" s="1"/>
  <c r="I1397" i="23"/>
  <c r="J1397" i="23"/>
  <c r="I1398" i="23"/>
  <c r="J1398" i="23" s="1"/>
  <c r="I1399" i="23"/>
  <c r="J1399" i="23" s="1"/>
  <c r="I1400" i="23"/>
  <c r="J1400" i="23" s="1"/>
  <c r="I1401" i="23"/>
  <c r="J1401" i="23"/>
  <c r="I1402" i="23"/>
  <c r="J1402" i="23"/>
  <c r="I1403" i="23"/>
  <c r="J1403" i="23" s="1"/>
  <c r="I1404" i="23"/>
  <c r="J1404" i="23" s="1"/>
  <c r="I1405" i="23"/>
  <c r="J1405" i="23" s="1"/>
  <c r="I1406" i="23"/>
  <c r="J1406" i="23" s="1"/>
  <c r="I1407" i="23"/>
  <c r="J1407" i="23"/>
  <c r="I1408" i="23"/>
  <c r="J1408" i="23" s="1"/>
  <c r="I1409" i="23"/>
  <c r="J1409" i="23" s="1"/>
  <c r="I1410" i="23"/>
  <c r="J1410" i="23" s="1"/>
  <c r="I1411" i="23"/>
  <c r="J1411" i="23"/>
  <c r="I1412" i="23"/>
  <c r="J1412" i="23" s="1"/>
  <c r="I1413" i="23"/>
  <c r="J1413" i="23"/>
  <c r="I1414" i="23"/>
  <c r="J1414" i="23" s="1"/>
  <c r="I1415" i="23"/>
  <c r="J1415" i="23" s="1"/>
  <c r="I1416" i="23"/>
  <c r="J1416" i="23" s="1"/>
  <c r="I1417" i="23"/>
  <c r="J1417" i="23" s="1"/>
  <c r="I1418" i="23"/>
  <c r="J1418" i="23"/>
  <c r="I1419" i="23"/>
  <c r="J1419" i="23" s="1"/>
  <c r="I1420" i="23"/>
  <c r="J1420" i="23" s="1"/>
  <c r="I1421" i="23"/>
  <c r="J1421" i="23"/>
  <c r="I1422" i="23"/>
  <c r="J1422" i="23" s="1"/>
  <c r="I1423" i="23"/>
  <c r="J1423" i="23"/>
  <c r="I1424" i="23"/>
  <c r="J1424" i="23" s="1"/>
  <c r="I1425" i="23"/>
  <c r="J1425" i="23" s="1"/>
  <c r="I1426" i="23"/>
  <c r="J1426" i="23"/>
  <c r="I1427" i="23"/>
  <c r="J1427" i="23"/>
  <c r="I1428" i="23"/>
  <c r="J1428" i="23" s="1"/>
  <c r="I1429" i="23"/>
  <c r="J1429" i="23" s="1"/>
  <c r="I1430" i="23"/>
  <c r="J1430" i="23" s="1"/>
  <c r="I1431" i="23"/>
  <c r="J1431" i="23" s="1"/>
  <c r="I1432" i="23"/>
  <c r="J1432" i="23" s="1"/>
  <c r="I1433" i="23"/>
  <c r="J1433" i="23" s="1"/>
  <c r="I1434" i="23"/>
  <c r="J1434" i="23"/>
  <c r="I1435" i="23"/>
  <c r="J1435" i="23" s="1"/>
  <c r="I1436" i="23"/>
  <c r="J1436" i="23" s="1"/>
  <c r="I1437" i="23"/>
  <c r="J1437" i="23" s="1"/>
  <c r="I1438" i="23"/>
  <c r="J1438" i="23" s="1"/>
  <c r="I1439" i="23"/>
  <c r="J1439" i="23" s="1"/>
  <c r="I1440" i="23"/>
  <c r="J1440" i="23" s="1"/>
  <c r="I1441" i="23"/>
  <c r="J1441" i="23"/>
  <c r="I1442" i="23"/>
  <c r="J1442" i="23" s="1"/>
  <c r="I1443" i="23"/>
  <c r="J1443" i="23" s="1"/>
  <c r="I1444" i="23"/>
  <c r="J1444" i="23"/>
  <c r="I1445" i="23"/>
  <c r="J1445" i="23"/>
  <c r="I1446" i="23"/>
  <c r="J1446" i="23" s="1"/>
  <c r="I1447" i="23"/>
  <c r="J1447" i="23" s="1"/>
  <c r="I1448" i="23"/>
  <c r="J1448" i="23" s="1"/>
  <c r="I1449" i="23"/>
  <c r="J1449" i="23" s="1"/>
  <c r="I1450" i="23"/>
  <c r="J1450" i="23" s="1"/>
  <c r="I1451" i="23"/>
  <c r="J1451" i="23" s="1"/>
  <c r="I1452" i="23"/>
  <c r="J1452" i="23" s="1"/>
  <c r="I1453" i="23"/>
  <c r="J1453" i="23"/>
  <c r="I1454" i="23"/>
  <c r="J1454" i="23" s="1"/>
  <c r="I1455" i="23"/>
  <c r="J1455" i="23"/>
  <c r="I1456" i="23"/>
  <c r="J1456" i="23" s="1"/>
  <c r="I1457" i="23"/>
  <c r="J1457" i="23" s="1"/>
  <c r="I1458" i="23"/>
  <c r="J1458" i="23" s="1"/>
  <c r="I1459" i="23"/>
  <c r="J1459" i="23"/>
  <c r="I1460" i="23"/>
  <c r="J1460" i="23" s="1"/>
  <c r="I1461" i="23"/>
  <c r="J1461" i="23" s="1"/>
  <c r="I1462" i="23"/>
  <c r="J1462" i="23" s="1"/>
  <c r="I1463" i="23"/>
  <c r="J1463" i="23" s="1"/>
  <c r="I1464" i="23"/>
  <c r="J1464" i="23"/>
  <c r="I1465" i="23"/>
  <c r="J1465" i="23" s="1"/>
  <c r="I1466" i="23"/>
  <c r="J1466" i="23" s="1"/>
  <c r="I1467" i="23"/>
  <c r="J1467" i="23"/>
  <c r="I1468" i="23"/>
  <c r="J1468" i="23"/>
  <c r="I1469" i="23"/>
  <c r="J1469" i="23" s="1"/>
  <c r="I1470" i="23"/>
  <c r="J1470" i="23" s="1"/>
  <c r="I1471" i="23"/>
  <c r="J1471" i="23" s="1"/>
  <c r="I1472" i="23"/>
  <c r="J1472" i="23" s="1"/>
  <c r="I1473" i="23"/>
  <c r="J1473" i="23"/>
  <c r="I1474" i="23"/>
  <c r="J1474" i="23" s="1"/>
  <c r="I1475" i="23"/>
  <c r="J1475" i="23" s="1"/>
  <c r="I1476" i="23"/>
  <c r="J1476" i="23"/>
  <c r="I1477" i="23"/>
  <c r="J1477" i="23"/>
  <c r="I1478" i="23"/>
  <c r="J1478" i="23" s="1"/>
  <c r="I1479" i="23"/>
  <c r="J1479" i="23" s="1"/>
  <c r="I1480" i="23"/>
  <c r="J1480" i="23" s="1"/>
  <c r="I1481" i="23"/>
  <c r="J1481" i="23" s="1"/>
  <c r="I1482" i="23"/>
  <c r="J1482" i="23" s="1"/>
  <c r="I1483" i="23"/>
  <c r="J1483" i="23" s="1"/>
  <c r="I1484" i="23"/>
  <c r="J1484" i="23" s="1"/>
  <c r="I1485" i="23"/>
  <c r="J1485" i="23"/>
  <c r="I1486" i="23"/>
  <c r="J1486" i="23" s="1"/>
  <c r="I1487" i="23"/>
  <c r="J1487" i="23"/>
  <c r="I1488" i="23"/>
  <c r="J1488" i="23" s="1"/>
  <c r="I1489" i="23"/>
  <c r="J1489" i="23" s="1"/>
  <c r="I1490" i="23"/>
  <c r="J1490" i="23" s="1"/>
  <c r="I1491" i="23"/>
  <c r="J1491" i="23"/>
  <c r="I1492" i="23"/>
  <c r="J1492" i="23" s="1"/>
  <c r="I1493" i="23"/>
  <c r="J1493" i="23" s="1"/>
  <c r="I1494" i="23"/>
  <c r="J1494" i="23" s="1"/>
  <c r="I1495" i="23"/>
  <c r="J1495" i="23" s="1"/>
  <c r="I1496" i="23"/>
  <c r="J1496" i="23"/>
  <c r="I1497" i="23"/>
  <c r="J1497" i="23" s="1"/>
  <c r="I1498" i="23"/>
  <c r="J1498" i="23" s="1"/>
  <c r="I6" i="23"/>
  <c r="J6" i="23" s="1"/>
  <c r="K7" i="26" l="1"/>
  <c r="L7" i="26" s="1"/>
  <c r="K8" i="26"/>
  <c r="L8" i="26"/>
  <c r="K9" i="26"/>
  <c r="L9" i="26" s="1"/>
  <c r="K10" i="26"/>
  <c r="L10" i="26" s="1"/>
  <c r="K11" i="26"/>
  <c r="L11" i="26" s="1"/>
  <c r="K12" i="26"/>
  <c r="L12" i="26" s="1"/>
  <c r="K13" i="26"/>
  <c r="L13" i="26" s="1"/>
  <c r="K14" i="26"/>
  <c r="L14" i="26" s="1"/>
  <c r="K15" i="26"/>
  <c r="L15" i="26" s="1"/>
  <c r="K16" i="26"/>
  <c r="L16" i="26" s="1"/>
  <c r="K17" i="26"/>
  <c r="L17" i="26"/>
  <c r="K18" i="26"/>
  <c r="L18" i="26" s="1"/>
  <c r="K19" i="26"/>
  <c r="L19" i="26" s="1"/>
  <c r="K20" i="26"/>
  <c r="L20" i="26" s="1"/>
  <c r="K21" i="26"/>
  <c r="L21" i="26" s="1"/>
  <c r="K22" i="26"/>
  <c r="L22" i="26" s="1"/>
  <c r="K23" i="26"/>
  <c r="L23" i="26"/>
  <c r="K24" i="26"/>
  <c r="L24" i="26" s="1"/>
  <c r="K25" i="26"/>
  <c r="L25" i="26" s="1"/>
  <c r="K26" i="26"/>
  <c r="L26" i="26" s="1"/>
  <c r="K27" i="26"/>
  <c r="L27" i="26" s="1"/>
  <c r="K28" i="26"/>
  <c r="L28" i="26" s="1"/>
  <c r="K29" i="26"/>
  <c r="L29" i="26" s="1"/>
  <c r="K30" i="26"/>
  <c r="L30" i="26" s="1"/>
  <c r="K31" i="26"/>
  <c r="L31" i="26"/>
  <c r="K32" i="26"/>
  <c r="L32" i="26" s="1"/>
  <c r="K33" i="26"/>
  <c r="L33" i="26" s="1"/>
  <c r="K34" i="26"/>
  <c r="L34" i="26" s="1"/>
  <c r="K35" i="26"/>
  <c r="L35" i="26" s="1"/>
  <c r="K36" i="26"/>
  <c r="L36" i="26" s="1"/>
  <c r="K37" i="26"/>
  <c r="L37" i="26"/>
  <c r="K38" i="26"/>
  <c r="L38" i="26" s="1"/>
  <c r="K39" i="26"/>
  <c r="L39" i="26" s="1"/>
  <c r="K40" i="26"/>
  <c r="L40" i="26"/>
  <c r="K41" i="26"/>
  <c r="L41" i="26"/>
  <c r="K42" i="26"/>
  <c r="L42" i="26" s="1"/>
  <c r="K43" i="26"/>
  <c r="L43" i="26"/>
  <c r="K44" i="26"/>
  <c r="L44" i="26" s="1"/>
  <c r="K45" i="26"/>
  <c r="L45" i="26" s="1"/>
  <c r="K46" i="26"/>
  <c r="L46" i="26" s="1"/>
  <c r="K47" i="26"/>
  <c r="L47" i="26"/>
  <c r="K48" i="26"/>
  <c r="L48" i="26" s="1"/>
  <c r="K49" i="26"/>
  <c r="L49" i="26" s="1"/>
  <c r="K50" i="26"/>
  <c r="L50" i="26" s="1"/>
  <c r="K51" i="26"/>
  <c r="L51" i="26" s="1"/>
  <c r="K52" i="26"/>
  <c r="L52" i="26" s="1"/>
  <c r="K53" i="26"/>
  <c r="L53" i="26" s="1"/>
  <c r="K54" i="26"/>
  <c r="L54" i="26" s="1"/>
  <c r="K55" i="26"/>
  <c r="L55" i="26" s="1"/>
  <c r="K56" i="26"/>
  <c r="L56" i="26" s="1"/>
  <c r="K57" i="26"/>
  <c r="L57" i="26" s="1"/>
  <c r="K58" i="26"/>
  <c r="L58" i="26" s="1"/>
  <c r="K59" i="26"/>
  <c r="L59" i="26" s="1"/>
  <c r="K60" i="26"/>
  <c r="L60" i="26"/>
  <c r="K61" i="26"/>
  <c r="L61" i="26" s="1"/>
  <c r="K62" i="26"/>
  <c r="L62" i="26" s="1"/>
  <c r="K63" i="26"/>
  <c r="L63" i="26" s="1"/>
  <c r="K64" i="26"/>
  <c r="L64" i="26" s="1"/>
  <c r="K65" i="26"/>
  <c r="L65" i="26" s="1"/>
  <c r="K66" i="26"/>
  <c r="L66" i="26" s="1"/>
  <c r="K67" i="26"/>
  <c r="L67" i="26" s="1"/>
  <c r="K68" i="26"/>
  <c r="L68" i="26" s="1"/>
  <c r="K69" i="26"/>
  <c r="L69" i="26" s="1"/>
  <c r="K70" i="26"/>
  <c r="L70" i="26" s="1"/>
  <c r="K71" i="26"/>
  <c r="L71" i="26" s="1"/>
  <c r="K72" i="26"/>
  <c r="L72" i="26" s="1"/>
  <c r="K73" i="26"/>
  <c r="L73" i="26" s="1"/>
  <c r="K74" i="26"/>
  <c r="L74" i="26" s="1"/>
  <c r="K75" i="26"/>
  <c r="L75" i="26" s="1"/>
  <c r="K76" i="26"/>
  <c r="L76" i="26" s="1"/>
  <c r="K77" i="26"/>
  <c r="L77" i="26" s="1"/>
  <c r="K78" i="26"/>
  <c r="L78" i="26" s="1"/>
  <c r="K79" i="26"/>
  <c r="L79" i="26" s="1"/>
  <c r="K80" i="26"/>
  <c r="L80" i="26" s="1"/>
  <c r="K81" i="26"/>
  <c r="L81" i="26" s="1"/>
  <c r="K82" i="26"/>
  <c r="L82" i="26" s="1"/>
  <c r="K83" i="26"/>
  <c r="L83" i="26" s="1"/>
  <c r="K84" i="26"/>
  <c r="L84" i="26" s="1"/>
  <c r="K85" i="26"/>
  <c r="L85" i="26" s="1"/>
  <c r="K86" i="26"/>
  <c r="L86" i="26" s="1"/>
  <c r="K87" i="26"/>
  <c r="L87" i="26" s="1"/>
  <c r="K88" i="26"/>
  <c r="L88" i="26" s="1"/>
  <c r="K89" i="26"/>
  <c r="L89" i="26"/>
  <c r="K90" i="26"/>
  <c r="L90" i="26" s="1"/>
  <c r="K91" i="26"/>
  <c r="L91" i="26" s="1"/>
  <c r="K92" i="26"/>
  <c r="L92" i="26" s="1"/>
  <c r="K93" i="26"/>
  <c r="L93" i="26" s="1"/>
  <c r="K94" i="26"/>
  <c r="L94" i="26" s="1"/>
  <c r="K95" i="26"/>
  <c r="L95" i="26" s="1"/>
  <c r="K96" i="26"/>
  <c r="L96" i="26" s="1"/>
  <c r="K97" i="26"/>
  <c r="L97" i="26" s="1"/>
  <c r="K98" i="26"/>
  <c r="L98" i="26" s="1"/>
  <c r="K99" i="26"/>
  <c r="L99" i="26"/>
  <c r="K100" i="26"/>
  <c r="L100" i="26" s="1"/>
  <c r="K101" i="26"/>
  <c r="L101" i="26" s="1"/>
  <c r="K102" i="26"/>
  <c r="L102" i="26" s="1"/>
  <c r="K103" i="26"/>
  <c r="L103" i="26" s="1"/>
  <c r="K104" i="26"/>
  <c r="L104" i="26" s="1"/>
  <c r="K105" i="26"/>
  <c r="L105" i="26"/>
  <c r="K106" i="26"/>
  <c r="L106" i="26" s="1"/>
  <c r="K107" i="26"/>
  <c r="L107" i="26" s="1"/>
  <c r="K108" i="26"/>
  <c r="L108" i="26" s="1"/>
  <c r="K109" i="26"/>
  <c r="L109" i="26" s="1"/>
  <c r="K110" i="26"/>
  <c r="L110" i="26" s="1"/>
  <c r="K111" i="26"/>
  <c r="L111" i="26" s="1"/>
  <c r="K112" i="26"/>
  <c r="L112" i="26" s="1"/>
  <c r="K113" i="26"/>
  <c r="L113" i="26" s="1"/>
  <c r="K114" i="26"/>
  <c r="L114" i="26"/>
  <c r="K115" i="26"/>
  <c r="L115" i="26"/>
  <c r="K116" i="26"/>
  <c r="L116" i="26" s="1"/>
  <c r="K117" i="26"/>
  <c r="L117" i="26" s="1"/>
  <c r="K118" i="26"/>
  <c r="L118" i="26" s="1"/>
  <c r="K119" i="26"/>
  <c r="L119" i="26" s="1"/>
  <c r="K120" i="26"/>
  <c r="L120" i="26" s="1"/>
  <c r="K121" i="26"/>
  <c r="L121" i="26" s="1"/>
  <c r="K122" i="26"/>
  <c r="L122" i="26" s="1"/>
  <c r="K123" i="26"/>
  <c r="L123" i="26" s="1"/>
  <c r="K124" i="26"/>
  <c r="L124" i="26" s="1"/>
  <c r="K125" i="26"/>
  <c r="L125" i="26" s="1"/>
  <c r="K126" i="26"/>
  <c r="L126" i="26" s="1"/>
  <c r="K127" i="26"/>
  <c r="L127" i="26" s="1"/>
  <c r="K128" i="26"/>
  <c r="L128" i="26" s="1"/>
  <c r="K129" i="26"/>
  <c r="L129" i="26" s="1"/>
  <c r="K130" i="26"/>
  <c r="L130" i="26" s="1"/>
  <c r="K131" i="26"/>
  <c r="L131" i="26" s="1"/>
  <c r="K132" i="26"/>
  <c r="L132" i="26" s="1"/>
  <c r="K133" i="26"/>
  <c r="L133" i="26" s="1"/>
  <c r="K134" i="26"/>
  <c r="L134" i="26" s="1"/>
  <c r="K135" i="26"/>
  <c r="L135" i="26" s="1"/>
  <c r="K136" i="26"/>
  <c r="L136" i="26" s="1"/>
  <c r="K137" i="26"/>
  <c r="L137" i="26" s="1"/>
  <c r="K138" i="26"/>
  <c r="L138" i="26" s="1"/>
  <c r="K139" i="26"/>
  <c r="L139" i="26" s="1"/>
  <c r="K140" i="26"/>
  <c r="L140" i="26" s="1"/>
  <c r="K141" i="26"/>
  <c r="L141" i="26" s="1"/>
  <c r="K142" i="26"/>
  <c r="L142" i="26" s="1"/>
  <c r="K143" i="26"/>
  <c r="L143" i="26" s="1"/>
  <c r="K144" i="26"/>
  <c r="L144" i="26" s="1"/>
  <c r="K145" i="26"/>
  <c r="L145" i="26" s="1"/>
  <c r="K146" i="26"/>
  <c r="L146" i="26" s="1"/>
  <c r="K147" i="26"/>
  <c r="L147" i="26" s="1"/>
  <c r="K148" i="26"/>
  <c r="L148" i="26" s="1"/>
  <c r="K149" i="26"/>
  <c r="L149" i="26" s="1"/>
  <c r="K150" i="26"/>
  <c r="L150" i="26" s="1"/>
  <c r="K151" i="26"/>
  <c r="L151" i="26" s="1"/>
  <c r="K152" i="26"/>
  <c r="L152" i="26" s="1"/>
  <c r="K153" i="26"/>
  <c r="L153" i="26" s="1"/>
  <c r="K154" i="26"/>
  <c r="L154" i="26" s="1"/>
  <c r="K155" i="26"/>
  <c r="L155" i="26" s="1"/>
  <c r="K156" i="26"/>
  <c r="L156" i="26" s="1"/>
  <c r="K157" i="26"/>
  <c r="L157" i="26" s="1"/>
  <c r="K158" i="26"/>
  <c r="L158" i="26" s="1"/>
  <c r="K159" i="26"/>
  <c r="L159" i="26" s="1"/>
  <c r="K160" i="26"/>
  <c r="L160" i="26" s="1"/>
  <c r="K161" i="26"/>
  <c r="L161" i="26" s="1"/>
  <c r="K162" i="26"/>
  <c r="L162" i="26" s="1"/>
  <c r="K163" i="26"/>
  <c r="L163" i="26"/>
  <c r="K164" i="26"/>
  <c r="L164" i="26" s="1"/>
  <c r="K165" i="26"/>
  <c r="L165" i="26" s="1"/>
  <c r="K166" i="26"/>
  <c r="L166" i="26" s="1"/>
  <c r="K167" i="26"/>
  <c r="L167" i="26" s="1"/>
  <c r="K168" i="26"/>
  <c r="L168" i="26" s="1"/>
  <c r="K169" i="26"/>
  <c r="L169" i="26"/>
  <c r="K170" i="26"/>
  <c r="L170" i="26" s="1"/>
  <c r="K171" i="26"/>
  <c r="L171" i="26" s="1"/>
  <c r="K172" i="26"/>
  <c r="L172" i="26" s="1"/>
  <c r="K173" i="26"/>
  <c r="L173" i="26" s="1"/>
  <c r="K174" i="26"/>
  <c r="L174" i="26" s="1"/>
  <c r="K175" i="26"/>
  <c r="L175" i="26" s="1"/>
  <c r="K176" i="26"/>
  <c r="L176" i="26" s="1"/>
  <c r="K177" i="26"/>
  <c r="L177" i="26" s="1"/>
  <c r="K178" i="26"/>
  <c r="L178" i="26" s="1"/>
  <c r="K179" i="26"/>
  <c r="L179" i="26" s="1"/>
  <c r="K180" i="26"/>
  <c r="L180" i="26" s="1"/>
  <c r="K181" i="26"/>
  <c r="L181" i="26" s="1"/>
  <c r="K182" i="26"/>
  <c r="L182" i="26" s="1"/>
  <c r="K183" i="26"/>
  <c r="L183" i="26" s="1"/>
  <c r="K184" i="26"/>
  <c r="L184" i="26" s="1"/>
  <c r="K185" i="26"/>
  <c r="L185" i="26" s="1"/>
  <c r="K186" i="26"/>
  <c r="L186" i="26" s="1"/>
  <c r="K187" i="26"/>
  <c r="L187" i="26" s="1"/>
  <c r="K188" i="26"/>
  <c r="L188" i="26" s="1"/>
  <c r="K189" i="26"/>
  <c r="L189" i="26" s="1"/>
  <c r="K190" i="26"/>
  <c r="L190" i="26" s="1"/>
  <c r="K191" i="26"/>
  <c r="L191" i="26" s="1"/>
  <c r="K192" i="26"/>
  <c r="L192" i="26" s="1"/>
  <c r="K193" i="26"/>
  <c r="L193" i="26" s="1"/>
  <c r="K194" i="26"/>
  <c r="L194" i="26" s="1"/>
  <c r="K195" i="26"/>
  <c r="L195" i="26" s="1"/>
  <c r="K196" i="26"/>
  <c r="L196" i="26" s="1"/>
  <c r="K197" i="26"/>
  <c r="L197" i="26" s="1"/>
  <c r="K198" i="26"/>
  <c r="L198" i="26" s="1"/>
  <c r="K199" i="26"/>
  <c r="L199" i="26" s="1"/>
  <c r="K200" i="26"/>
  <c r="L200" i="26" s="1"/>
  <c r="K201" i="26"/>
  <c r="L201" i="26"/>
  <c r="K202" i="26"/>
  <c r="L202" i="26" s="1"/>
  <c r="K203" i="26"/>
  <c r="L203" i="26" s="1"/>
  <c r="K204" i="26"/>
  <c r="L204" i="26" s="1"/>
  <c r="K205" i="26"/>
  <c r="L205" i="26" s="1"/>
  <c r="K206" i="26"/>
  <c r="L206" i="26" s="1"/>
  <c r="K207" i="26"/>
  <c r="L207" i="26" s="1"/>
  <c r="K208" i="26"/>
  <c r="L208" i="26" s="1"/>
  <c r="K209" i="26"/>
  <c r="L209" i="26" s="1"/>
  <c r="K210" i="26"/>
  <c r="L210" i="26" s="1"/>
  <c r="K211" i="26"/>
  <c r="L211" i="26" s="1"/>
  <c r="K212" i="26"/>
  <c r="L212" i="26" s="1"/>
  <c r="K213" i="26"/>
  <c r="L213" i="26" s="1"/>
  <c r="K214" i="26"/>
  <c r="L214" i="26" s="1"/>
  <c r="K215" i="26"/>
  <c r="L215" i="26" s="1"/>
  <c r="K216" i="26"/>
  <c r="L216" i="26" s="1"/>
  <c r="K217" i="26"/>
  <c r="L217" i="26" s="1"/>
  <c r="K218" i="26"/>
  <c r="L218" i="26" s="1"/>
  <c r="K219" i="26"/>
  <c r="L219" i="26"/>
  <c r="K220" i="26"/>
  <c r="L220" i="26" s="1"/>
  <c r="K221" i="26"/>
  <c r="L221" i="26" s="1"/>
  <c r="K222" i="26"/>
  <c r="L222" i="26" s="1"/>
  <c r="K223" i="26"/>
  <c r="L223" i="26" s="1"/>
  <c r="K224" i="26"/>
  <c r="L224" i="26" s="1"/>
  <c r="K225" i="26"/>
  <c r="L225" i="26" s="1"/>
  <c r="K226" i="26"/>
  <c r="L226" i="26" s="1"/>
  <c r="K227" i="26"/>
  <c r="L227" i="26" s="1"/>
  <c r="K228" i="26"/>
  <c r="L228" i="26" s="1"/>
  <c r="K229" i="26"/>
  <c r="L229" i="26" s="1"/>
  <c r="K230" i="26"/>
  <c r="L230" i="26" s="1"/>
  <c r="K231" i="26"/>
  <c r="L231" i="26" s="1"/>
  <c r="K232" i="26"/>
  <c r="L232" i="26" s="1"/>
  <c r="K233" i="26"/>
  <c r="L233" i="26"/>
  <c r="K234" i="26"/>
  <c r="L234" i="26" s="1"/>
  <c r="K235" i="26"/>
  <c r="L235" i="26" s="1"/>
  <c r="K236" i="26"/>
  <c r="L236" i="26" s="1"/>
  <c r="K237" i="26"/>
  <c r="L237" i="26" s="1"/>
  <c r="K238" i="26"/>
  <c r="L238" i="26" s="1"/>
  <c r="K239" i="26"/>
  <c r="L239" i="26" s="1"/>
  <c r="K240" i="26"/>
  <c r="L240" i="26" s="1"/>
  <c r="K241" i="26"/>
  <c r="L241" i="26" s="1"/>
  <c r="K242" i="26"/>
  <c r="L242" i="26" s="1"/>
  <c r="K243" i="26"/>
  <c r="L243" i="26" s="1"/>
  <c r="K244" i="26"/>
  <c r="L244" i="26" s="1"/>
  <c r="K245" i="26"/>
  <c r="L245" i="26" s="1"/>
  <c r="K246" i="26"/>
  <c r="L246" i="26" s="1"/>
  <c r="K247" i="26"/>
  <c r="L247" i="26" s="1"/>
  <c r="K248" i="26"/>
  <c r="L248" i="26" s="1"/>
  <c r="K249" i="26"/>
  <c r="L249" i="26" s="1"/>
  <c r="K250" i="26"/>
  <c r="L250" i="26" s="1"/>
  <c r="K251" i="26"/>
  <c r="L251" i="26" s="1"/>
  <c r="K252" i="26"/>
  <c r="L252" i="26" s="1"/>
  <c r="K253" i="26"/>
  <c r="L253" i="26" s="1"/>
  <c r="K254" i="26"/>
  <c r="L254" i="26" s="1"/>
  <c r="K255" i="26"/>
  <c r="L255" i="26" s="1"/>
  <c r="K256" i="26"/>
  <c r="L256" i="26" s="1"/>
  <c r="K257" i="26"/>
  <c r="L257" i="26" s="1"/>
  <c r="K258" i="26"/>
  <c r="L258" i="26" s="1"/>
  <c r="K259" i="26"/>
  <c r="L259" i="26" s="1"/>
  <c r="K260" i="26"/>
  <c r="L260" i="26" s="1"/>
  <c r="K261" i="26"/>
  <c r="L261" i="26" s="1"/>
  <c r="K262" i="26"/>
  <c r="L262" i="26" s="1"/>
  <c r="K263" i="26"/>
  <c r="L263" i="26" s="1"/>
  <c r="K264" i="26"/>
  <c r="L264" i="26" s="1"/>
  <c r="K265" i="26"/>
  <c r="L265" i="26" s="1"/>
  <c r="K266" i="26"/>
  <c r="L266" i="26" s="1"/>
  <c r="K267" i="26"/>
  <c r="L267" i="26" s="1"/>
  <c r="K268" i="26"/>
  <c r="L268" i="26" s="1"/>
  <c r="K269" i="26"/>
  <c r="L269" i="26" s="1"/>
  <c r="K270" i="26"/>
  <c r="L270" i="26" s="1"/>
  <c r="K271" i="26"/>
  <c r="L271" i="26" s="1"/>
  <c r="K272" i="26"/>
  <c r="L272" i="26" s="1"/>
  <c r="K273" i="26"/>
  <c r="L273" i="26" s="1"/>
  <c r="K274" i="26"/>
  <c r="L274" i="26" s="1"/>
  <c r="K275" i="26"/>
  <c r="L275" i="26" s="1"/>
  <c r="K276" i="26"/>
  <c r="L276" i="26" s="1"/>
  <c r="K277" i="26"/>
  <c r="L277" i="26" s="1"/>
  <c r="K278" i="26"/>
  <c r="L278" i="26" s="1"/>
  <c r="K279" i="26"/>
  <c r="L279" i="26"/>
  <c r="K280" i="26"/>
  <c r="L280" i="26" s="1"/>
  <c r="K281" i="26"/>
  <c r="L281" i="26" s="1"/>
  <c r="K282" i="26"/>
  <c r="L282" i="26" s="1"/>
  <c r="K283" i="26"/>
  <c r="L283" i="26" s="1"/>
  <c r="K284" i="26"/>
  <c r="L284" i="26" s="1"/>
  <c r="K285" i="26"/>
  <c r="L285" i="26" s="1"/>
  <c r="K286" i="26"/>
  <c r="L286" i="26" s="1"/>
  <c r="K287" i="26"/>
  <c r="L287" i="26" s="1"/>
  <c r="K288" i="26"/>
  <c r="L288" i="26" s="1"/>
  <c r="K289" i="26"/>
  <c r="L289" i="26"/>
  <c r="K290" i="26"/>
  <c r="L290" i="26" s="1"/>
  <c r="K291" i="26"/>
  <c r="L291" i="26"/>
  <c r="K292" i="26"/>
  <c r="L292" i="26" s="1"/>
  <c r="K293" i="26"/>
  <c r="L293" i="26" s="1"/>
  <c r="K294" i="26"/>
  <c r="L294" i="26" s="1"/>
  <c r="K295" i="26"/>
  <c r="L295" i="26" s="1"/>
  <c r="K296" i="26"/>
  <c r="L296" i="26" s="1"/>
  <c r="K297" i="26"/>
  <c r="L297" i="26" s="1"/>
  <c r="K298" i="26"/>
  <c r="L298" i="26" s="1"/>
  <c r="K299" i="26"/>
  <c r="L299" i="26"/>
  <c r="K300" i="26"/>
  <c r="L300" i="26" s="1"/>
  <c r="K301" i="26"/>
  <c r="L301" i="26" s="1"/>
  <c r="K302" i="26"/>
  <c r="L302" i="26" s="1"/>
  <c r="K303" i="26"/>
  <c r="L303" i="26" s="1"/>
  <c r="K304" i="26"/>
  <c r="L304" i="26" s="1"/>
  <c r="K305" i="26"/>
  <c r="L305" i="26"/>
  <c r="K306" i="26"/>
  <c r="L306" i="26" s="1"/>
  <c r="K307" i="26"/>
  <c r="L307" i="26"/>
  <c r="K308" i="26"/>
  <c r="L308" i="26" s="1"/>
  <c r="K309" i="26"/>
  <c r="L309" i="26" s="1"/>
  <c r="K310" i="26"/>
  <c r="L310" i="26" s="1"/>
  <c r="K311" i="26"/>
  <c r="L311" i="26" s="1"/>
  <c r="K312" i="26"/>
  <c r="L312" i="26" s="1"/>
  <c r="K313" i="26"/>
  <c r="L313" i="26" s="1"/>
  <c r="K314" i="26"/>
  <c r="L314" i="26" s="1"/>
  <c r="K315" i="26"/>
  <c r="L315" i="26"/>
  <c r="K316" i="26"/>
  <c r="L316" i="26" s="1"/>
  <c r="K317" i="26"/>
  <c r="L317" i="26" s="1"/>
  <c r="K318" i="26"/>
  <c r="L318" i="26" s="1"/>
  <c r="K319" i="26"/>
  <c r="L319" i="26" s="1"/>
  <c r="K320" i="26"/>
  <c r="L320" i="26" s="1"/>
  <c r="K321" i="26"/>
  <c r="L321" i="26"/>
  <c r="K322" i="26"/>
  <c r="L322" i="26" s="1"/>
  <c r="K323" i="26"/>
  <c r="L323" i="26"/>
  <c r="K324" i="26"/>
  <c r="L324" i="26" s="1"/>
  <c r="K325" i="26"/>
  <c r="L325" i="26" s="1"/>
  <c r="K326" i="26"/>
  <c r="L326" i="26" s="1"/>
  <c r="K327" i="26"/>
  <c r="L327" i="26" s="1"/>
  <c r="K328" i="26"/>
  <c r="L328" i="26" s="1"/>
  <c r="K329" i="26"/>
  <c r="L329" i="26" s="1"/>
  <c r="K330" i="26"/>
  <c r="L330" i="26" s="1"/>
  <c r="K331" i="26"/>
  <c r="L331" i="26"/>
  <c r="K332" i="26"/>
  <c r="L332" i="26" s="1"/>
  <c r="K333" i="26"/>
  <c r="L333" i="26" s="1"/>
  <c r="K334" i="26"/>
  <c r="L334" i="26" s="1"/>
  <c r="K335" i="26"/>
  <c r="L335" i="26" s="1"/>
  <c r="K336" i="26"/>
  <c r="L336" i="26" s="1"/>
  <c r="K337" i="26"/>
  <c r="L337" i="26"/>
  <c r="K338" i="26"/>
  <c r="L338" i="26" s="1"/>
  <c r="K339" i="26"/>
  <c r="L339" i="26"/>
  <c r="K340" i="26"/>
  <c r="L340" i="26" s="1"/>
  <c r="K341" i="26"/>
  <c r="L341" i="26" s="1"/>
  <c r="K342" i="26"/>
  <c r="L342" i="26" s="1"/>
  <c r="K343" i="26"/>
  <c r="L343" i="26" s="1"/>
  <c r="K344" i="26"/>
  <c r="L344" i="26" s="1"/>
  <c r="K345" i="26"/>
  <c r="L345" i="26" s="1"/>
  <c r="K346" i="26"/>
  <c r="L346" i="26" s="1"/>
  <c r="K347" i="26"/>
  <c r="L347" i="26"/>
  <c r="K348" i="26"/>
  <c r="L348" i="26" s="1"/>
  <c r="K349" i="26"/>
  <c r="L349" i="26" s="1"/>
  <c r="K350" i="26"/>
  <c r="L350" i="26" s="1"/>
  <c r="K351" i="26"/>
  <c r="L351" i="26" s="1"/>
  <c r="K352" i="26"/>
  <c r="L352" i="26" s="1"/>
  <c r="K353" i="26"/>
  <c r="L353" i="26"/>
  <c r="K354" i="26"/>
  <c r="L354" i="26" s="1"/>
  <c r="K355" i="26"/>
  <c r="L355" i="26"/>
  <c r="K356" i="26"/>
  <c r="L356" i="26" s="1"/>
  <c r="K357" i="26"/>
  <c r="L357" i="26" s="1"/>
  <c r="K358" i="26"/>
  <c r="L358" i="26" s="1"/>
  <c r="K359" i="26"/>
  <c r="L359" i="26" s="1"/>
  <c r="K360" i="26"/>
  <c r="L360" i="26" s="1"/>
  <c r="K361" i="26"/>
  <c r="L361" i="26" s="1"/>
  <c r="K362" i="26"/>
  <c r="L362" i="26" s="1"/>
  <c r="K363" i="26"/>
  <c r="L363" i="26"/>
  <c r="K364" i="26"/>
  <c r="L364" i="26" s="1"/>
  <c r="K365" i="26"/>
  <c r="L365" i="26" s="1"/>
  <c r="K366" i="26"/>
  <c r="L366" i="26" s="1"/>
  <c r="K367" i="26"/>
  <c r="L367" i="26" s="1"/>
  <c r="K368" i="26"/>
  <c r="L368" i="26" s="1"/>
  <c r="K369" i="26"/>
  <c r="L369" i="26"/>
  <c r="K370" i="26"/>
  <c r="L370" i="26" s="1"/>
  <c r="K371" i="26"/>
  <c r="L371" i="26"/>
  <c r="K372" i="26"/>
  <c r="L372" i="26" s="1"/>
  <c r="K373" i="26"/>
  <c r="L373" i="26" s="1"/>
  <c r="K374" i="26"/>
  <c r="L374" i="26" s="1"/>
  <c r="K375" i="26"/>
  <c r="L375" i="26" s="1"/>
  <c r="K376" i="26"/>
  <c r="L376" i="26" s="1"/>
  <c r="K377" i="26"/>
  <c r="L377" i="26" s="1"/>
  <c r="K378" i="26"/>
  <c r="L378" i="26" s="1"/>
  <c r="K379" i="26"/>
  <c r="L379" i="26"/>
  <c r="K380" i="26"/>
  <c r="L380" i="26" s="1"/>
  <c r="K381" i="26"/>
  <c r="L381" i="26" s="1"/>
  <c r="K382" i="26"/>
  <c r="L382" i="26" s="1"/>
  <c r="K383" i="26"/>
  <c r="L383" i="26" s="1"/>
  <c r="K384" i="26"/>
  <c r="L384" i="26" s="1"/>
  <c r="K385" i="26"/>
  <c r="L385" i="26"/>
  <c r="K386" i="26"/>
  <c r="L386" i="26" s="1"/>
  <c r="K387" i="26"/>
  <c r="L387" i="26"/>
  <c r="K388" i="26"/>
  <c r="L388" i="26" s="1"/>
  <c r="K389" i="26"/>
  <c r="L389" i="26" s="1"/>
  <c r="K390" i="26"/>
  <c r="L390" i="26" s="1"/>
  <c r="K391" i="26"/>
  <c r="L391" i="26" s="1"/>
  <c r="K392" i="26"/>
  <c r="L392" i="26" s="1"/>
  <c r="K393" i="26"/>
  <c r="L393" i="26" s="1"/>
  <c r="K394" i="26"/>
  <c r="L394" i="26" s="1"/>
  <c r="K395" i="26"/>
  <c r="L395" i="26"/>
  <c r="K396" i="26"/>
  <c r="L396" i="26" s="1"/>
  <c r="K397" i="26"/>
  <c r="L397" i="26" s="1"/>
  <c r="K398" i="26"/>
  <c r="L398" i="26" s="1"/>
  <c r="K399" i="26"/>
  <c r="L399" i="26" s="1"/>
  <c r="K400" i="26"/>
  <c r="L400" i="26" s="1"/>
  <c r="K401" i="26"/>
  <c r="L401" i="26"/>
  <c r="K402" i="26"/>
  <c r="L402" i="26" s="1"/>
  <c r="K403" i="26"/>
  <c r="L403" i="26"/>
  <c r="K404" i="26"/>
  <c r="L404" i="26" s="1"/>
  <c r="K405" i="26"/>
  <c r="L405" i="26" s="1"/>
  <c r="K406" i="26"/>
  <c r="L406" i="26" s="1"/>
  <c r="K407" i="26"/>
  <c r="L407" i="26" s="1"/>
  <c r="K408" i="26"/>
  <c r="L408" i="26" s="1"/>
  <c r="K409" i="26"/>
  <c r="L409" i="26" s="1"/>
  <c r="K410" i="26"/>
  <c r="L410" i="26" s="1"/>
  <c r="K411" i="26"/>
  <c r="L411" i="26"/>
  <c r="K412" i="26"/>
  <c r="L412" i="26" s="1"/>
  <c r="K413" i="26"/>
  <c r="L413" i="26" s="1"/>
  <c r="K414" i="26"/>
  <c r="L414" i="26" s="1"/>
  <c r="K415" i="26"/>
  <c r="L415" i="26" s="1"/>
  <c r="K416" i="26"/>
  <c r="L416" i="26"/>
  <c r="K417" i="26"/>
  <c r="L417" i="26"/>
  <c r="K418" i="26"/>
  <c r="L418" i="26" s="1"/>
  <c r="K419" i="26"/>
  <c r="L419" i="26"/>
  <c r="K420" i="26"/>
  <c r="L420" i="26" s="1"/>
  <c r="K421" i="26"/>
  <c r="L421" i="26" s="1"/>
  <c r="K422" i="26"/>
  <c r="L422" i="26" s="1"/>
  <c r="K423" i="26"/>
  <c r="L423" i="26" s="1"/>
  <c r="K424" i="26"/>
  <c r="L424" i="26" s="1"/>
  <c r="K425" i="26"/>
  <c r="L425" i="26" s="1"/>
  <c r="K426" i="26"/>
  <c r="L426" i="26" s="1"/>
  <c r="K427" i="26"/>
  <c r="L427" i="26"/>
  <c r="K428" i="26"/>
  <c r="L428" i="26" s="1"/>
  <c r="K429" i="26"/>
  <c r="L429" i="26" s="1"/>
  <c r="K430" i="26"/>
  <c r="L430" i="26" s="1"/>
  <c r="K431" i="26"/>
  <c r="L431" i="26" s="1"/>
  <c r="K432" i="26"/>
  <c r="L432" i="26"/>
  <c r="K433" i="26"/>
  <c r="L433" i="26" s="1"/>
  <c r="K434" i="26"/>
  <c r="L434" i="26" s="1"/>
  <c r="K435" i="26"/>
  <c r="L435" i="26" s="1"/>
  <c r="K436" i="26"/>
  <c r="L436" i="26" s="1"/>
  <c r="K437" i="26"/>
  <c r="L437" i="26" s="1"/>
  <c r="K438" i="26"/>
  <c r="L438" i="26" s="1"/>
  <c r="K439" i="26"/>
  <c r="L439" i="26"/>
  <c r="K440" i="26"/>
  <c r="L440" i="26" s="1"/>
  <c r="K441" i="26"/>
  <c r="L441" i="26" s="1"/>
  <c r="K442" i="26"/>
  <c r="L442" i="26" s="1"/>
  <c r="K443" i="26"/>
  <c r="L443" i="26" s="1"/>
  <c r="K444" i="26"/>
  <c r="L444" i="26"/>
  <c r="K445" i="26"/>
  <c r="L445" i="26" s="1"/>
  <c r="K446" i="26"/>
  <c r="L446" i="26" s="1"/>
  <c r="K447" i="26"/>
  <c r="L447" i="26" s="1"/>
  <c r="K448" i="26"/>
  <c r="L448" i="26" s="1"/>
  <c r="K449" i="26"/>
  <c r="L449" i="26"/>
  <c r="K450" i="26"/>
  <c r="L450" i="26" s="1"/>
  <c r="K451" i="26"/>
  <c r="L451" i="26" s="1"/>
  <c r="K452" i="26"/>
  <c r="L452" i="26"/>
  <c r="K453" i="26"/>
  <c r="L453" i="26" s="1"/>
  <c r="K454" i="26"/>
  <c r="L454" i="26" s="1"/>
  <c r="K455" i="26"/>
  <c r="L455" i="26"/>
  <c r="K456" i="26"/>
  <c r="L456" i="26" s="1"/>
  <c r="K457" i="26"/>
  <c r="L457" i="26" s="1"/>
  <c r="K458" i="26"/>
  <c r="L458" i="26"/>
  <c r="K459" i="26"/>
  <c r="L459" i="26" s="1"/>
  <c r="K460" i="26"/>
  <c r="L460" i="26"/>
  <c r="K461" i="26"/>
  <c r="L461" i="26" s="1"/>
  <c r="K462" i="26"/>
  <c r="L462" i="26" s="1"/>
  <c r="K463" i="26"/>
  <c r="L463" i="26" s="1"/>
  <c r="K464" i="26"/>
  <c r="L464" i="26" s="1"/>
  <c r="K465" i="26"/>
  <c r="L465" i="26" s="1"/>
  <c r="K466" i="26"/>
  <c r="L466" i="26" s="1"/>
  <c r="K467" i="26"/>
  <c r="L467" i="26"/>
  <c r="K468" i="26"/>
  <c r="L468" i="26" s="1"/>
  <c r="K469" i="26"/>
  <c r="L469" i="26" s="1"/>
  <c r="K470" i="26"/>
  <c r="L470" i="26" s="1"/>
  <c r="K471" i="26"/>
  <c r="L471" i="26"/>
  <c r="K472" i="26"/>
  <c r="L472" i="26" s="1"/>
  <c r="K473" i="26"/>
  <c r="L473" i="26" s="1"/>
  <c r="K474" i="26"/>
  <c r="L474" i="26" s="1"/>
  <c r="K475" i="26"/>
  <c r="L475" i="26"/>
  <c r="K476" i="26"/>
  <c r="L476" i="26" s="1"/>
  <c r="K477" i="26"/>
  <c r="L477" i="26" s="1"/>
  <c r="K478" i="26"/>
  <c r="L478" i="26" s="1"/>
  <c r="K479" i="26"/>
  <c r="L479" i="26" s="1"/>
  <c r="K480" i="26"/>
  <c r="L480" i="26" s="1"/>
  <c r="K481" i="26"/>
  <c r="L481" i="26" s="1"/>
  <c r="K482" i="26"/>
  <c r="L482" i="26" s="1"/>
  <c r="K483" i="26"/>
  <c r="L483" i="26"/>
  <c r="K484" i="26"/>
  <c r="L484" i="26" s="1"/>
  <c r="K485" i="26"/>
  <c r="L485" i="26" s="1"/>
  <c r="K486" i="26"/>
  <c r="L486" i="26" s="1"/>
  <c r="K487" i="26"/>
  <c r="L487" i="26" s="1"/>
  <c r="K488" i="26"/>
  <c r="L488" i="26" s="1"/>
  <c r="K489" i="26"/>
  <c r="L489" i="26" s="1"/>
  <c r="K490" i="26"/>
  <c r="L490" i="26" s="1"/>
  <c r="K491" i="26"/>
  <c r="L491" i="26"/>
  <c r="K492" i="26"/>
  <c r="L492" i="26" s="1"/>
  <c r="K493" i="26"/>
  <c r="L493" i="26" s="1"/>
  <c r="K494" i="26"/>
  <c r="L494" i="26" s="1"/>
  <c r="K495" i="26"/>
  <c r="L495" i="26" s="1"/>
  <c r="K496" i="26"/>
  <c r="L496" i="26" s="1"/>
  <c r="K497" i="26"/>
  <c r="L497" i="26" s="1"/>
  <c r="K498" i="26"/>
  <c r="L498" i="26" s="1"/>
  <c r="K499" i="26"/>
  <c r="L499" i="26"/>
  <c r="K500" i="26"/>
  <c r="L500" i="26"/>
  <c r="K501" i="26"/>
  <c r="L501" i="26" s="1"/>
  <c r="K502" i="26"/>
  <c r="L502" i="26" s="1"/>
  <c r="K503" i="26"/>
  <c r="L503" i="26" s="1"/>
  <c r="K504" i="26"/>
  <c r="L504" i="26" s="1"/>
  <c r="K505" i="26"/>
  <c r="L505" i="26" s="1"/>
  <c r="K506" i="26"/>
  <c r="L506" i="26" s="1"/>
  <c r="K507" i="26"/>
  <c r="L507" i="26" s="1"/>
  <c r="K508" i="26"/>
  <c r="L508" i="26"/>
  <c r="K509" i="26"/>
  <c r="L509" i="26" s="1"/>
  <c r="K510" i="26"/>
  <c r="L510" i="26" s="1"/>
  <c r="K511" i="26"/>
  <c r="L511" i="26" s="1"/>
  <c r="K512" i="26"/>
  <c r="L512" i="26"/>
  <c r="K513" i="26"/>
  <c r="L513" i="26" s="1"/>
  <c r="K514" i="26"/>
  <c r="L514" i="26" s="1"/>
  <c r="K515" i="26"/>
  <c r="L515" i="26" s="1"/>
  <c r="K516" i="26"/>
  <c r="L516" i="26"/>
  <c r="K517" i="26"/>
  <c r="L517" i="26" s="1"/>
  <c r="K518" i="26"/>
  <c r="L518" i="26" s="1"/>
  <c r="K519" i="26"/>
  <c r="L519" i="26"/>
  <c r="K520" i="26"/>
  <c r="L520" i="26" s="1"/>
  <c r="K521" i="26"/>
  <c r="L521" i="26" s="1"/>
  <c r="K522" i="26"/>
  <c r="L522" i="26"/>
  <c r="K523" i="26"/>
  <c r="L523" i="26" s="1"/>
  <c r="K524" i="26"/>
  <c r="L524" i="26"/>
  <c r="K525" i="26"/>
  <c r="L525" i="26" s="1"/>
  <c r="K526" i="26"/>
  <c r="L526" i="26" s="1"/>
  <c r="K527" i="26"/>
  <c r="L527" i="26" s="1"/>
  <c r="K528" i="26"/>
  <c r="L528" i="26"/>
  <c r="K529" i="26"/>
  <c r="L529" i="26" s="1"/>
  <c r="K530" i="26"/>
  <c r="L530" i="26" s="1"/>
  <c r="K531" i="26"/>
  <c r="L531" i="26" s="1"/>
  <c r="K532" i="26"/>
  <c r="L532" i="26"/>
  <c r="K533" i="26"/>
  <c r="L533" i="26" s="1"/>
  <c r="K534" i="26"/>
  <c r="L534" i="26" s="1"/>
  <c r="K535" i="26"/>
  <c r="L535" i="26" s="1"/>
  <c r="K536" i="26"/>
  <c r="L536" i="26" s="1"/>
  <c r="K537" i="26"/>
  <c r="L537" i="26" s="1"/>
  <c r="K538" i="26"/>
  <c r="L538" i="26" s="1"/>
  <c r="K539" i="26"/>
  <c r="L539" i="26"/>
  <c r="K540" i="26"/>
  <c r="L540" i="26" s="1"/>
  <c r="K541" i="26"/>
  <c r="L541" i="26" s="1"/>
  <c r="K542" i="26"/>
  <c r="L542" i="26" s="1"/>
  <c r="K543" i="26"/>
  <c r="L543" i="26" s="1"/>
  <c r="K544" i="26"/>
  <c r="L544" i="26"/>
  <c r="K545" i="26"/>
  <c r="L545" i="26"/>
  <c r="K546" i="26"/>
  <c r="L546" i="26" s="1"/>
  <c r="K547" i="26"/>
  <c r="L547" i="26"/>
  <c r="K548" i="26"/>
  <c r="L548" i="26" s="1"/>
  <c r="K549" i="26"/>
  <c r="L549" i="26" s="1"/>
  <c r="K550" i="26"/>
  <c r="L550" i="26" s="1"/>
  <c r="K551" i="26"/>
  <c r="L551" i="26" s="1"/>
  <c r="K552" i="26"/>
  <c r="L552" i="26" s="1"/>
  <c r="K553" i="26"/>
  <c r="L553" i="26" s="1"/>
  <c r="K554" i="26"/>
  <c r="L554" i="26" s="1"/>
  <c r="K555" i="26"/>
  <c r="L555" i="26"/>
  <c r="K556" i="26"/>
  <c r="L556" i="26" s="1"/>
  <c r="K557" i="26"/>
  <c r="L557" i="26" s="1"/>
  <c r="K558" i="26"/>
  <c r="L558" i="26" s="1"/>
  <c r="K559" i="26"/>
  <c r="L559" i="26" s="1"/>
  <c r="K560" i="26"/>
  <c r="L560" i="26"/>
  <c r="K561" i="26"/>
  <c r="L561" i="26" s="1"/>
  <c r="K562" i="26"/>
  <c r="L562" i="26" s="1"/>
  <c r="K563" i="26"/>
  <c r="L563" i="26" s="1"/>
  <c r="K564" i="26"/>
  <c r="L564" i="26" s="1"/>
  <c r="K565" i="26"/>
  <c r="L565" i="26" s="1"/>
  <c r="K566" i="26"/>
  <c r="L566" i="26" s="1"/>
  <c r="K567" i="26"/>
  <c r="L567" i="26"/>
  <c r="K568" i="26"/>
  <c r="L568" i="26" s="1"/>
  <c r="K569" i="26"/>
  <c r="L569" i="26" s="1"/>
  <c r="K570" i="26"/>
  <c r="L570" i="26" s="1"/>
  <c r="K571" i="26"/>
  <c r="L571" i="26" s="1"/>
  <c r="K572" i="26"/>
  <c r="L572" i="26"/>
  <c r="K573" i="26"/>
  <c r="L573" i="26" s="1"/>
  <c r="K574" i="26"/>
  <c r="L574" i="26" s="1"/>
  <c r="K575" i="26"/>
  <c r="L575" i="26" s="1"/>
  <c r="K576" i="26"/>
  <c r="L576" i="26" s="1"/>
  <c r="K577" i="26"/>
  <c r="L577" i="26"/>
  <c r="K578" i="26"/>
  <c r="L578" i="26" s="1"/>
  <c r="K579" i="26"/>
  <c r="L579" i="26" s="1"/>
  <c r="K580" i="26"/>
  <c r="L580" i="26"/>
  <c r="K581" i="26"/>
  <c r="L581" i="26" s="1"/>
  <c r="K582" i="26"/>
  <c r="L582" i="26"/>
  <c r="K583" i="26"/>
  <c r="L583" i="26" s="1"/>
  <c r="K584" i="26"/>
  <c r="L584" i="26"/>
  <c r="K585" i="26"/>
  <c r="L585" i="26" s="1"/>
  <c r="K586" i="26"/>
  <c r="L586" i="26"/>
  <c r="K587" i="26"/>
  <c r="L587" i="26" s="1"/>
  <c r="K588" i="26"/>
  <c r="L588" i="26"/>
  <c r="K589" i="26"/>
  <c r="L589" i="26" s="1"/>
  <c r="K590" i="26"/>
  <c r="L590" i="26"/>
  <c r="K591" i="26"/>
  <c r="L591" i="26" s="1"/>
  <c r="K592" i="26"/>
  <c r="L592" i="26"/>
  <c r="K593" i="26"/>
  <c r="L593" i="26" s="1"/>
  <c r="K594" i="26"/>
  <c r="L594" i="26"/>
  <c r="K595" i="26"/>
  <c r="L595" i="26" s="1"/>
  <c r="K596" i="26"/>
  <c r="L596" i="26"/>
  <c r="K597" i="26"/>
  <c r="L597" i="26" s="1"/>
  <c r="K598" i="26"/>
  <c r="L598" i="26"/>
  <c r="K599" i="26"/>
  <c r="L599" i="26" s="1"/>
  <c r="K600" i="26"/>
  <c r="L600" i="26"/>
  <c r="K601" i="26"/>
  <c r="L601" i="26" s="1"/>
  <c r="K602" i="26"/>
  <c r="L602" i="26"/>
  <c r="K603" i="26"/>
  <c r="L603" i="26" s="1"/>
  <c r="K604" i="26"/>
  <c r="L604" i="26"/>
  <c r="K605" i="26"/>
  <c r="L605" i="26" s="1"/>
  <c r="K606" i="26"/>
  <c r="L606" i="26"/>
  <c r="K607" i="26"/>
  <c r="L607" i="26" s="1"/>
  <c r="K608" i="26"/>
  <c r="L608" i="26"/>
  <c r="K609" i="26"/>
  <c r="L609" i="26" s="1"/>
  <c r="K610" i="26"/>
  <c r="L610" i="26"/>
  <c r="K611" i="26"/>
  <c r="L611" i="26" s="1"/>
  <c r="K612" i="26"/>
  <c r="L612" i="26"/>
  <c r="K613" i="26"/>
  <c r="L613" i="26" s="1"/>
  <c r="K614" i="26"/>
  <c r="L614" i="26"/>
  <c r="K615" i="26"/>
  <c r="L615" i="26" s="1"/>
  <c r="K616" i="26"/>
  <c r="L616" i="26"/>
  <c r="K617" i="26"/>
  <c r="L617" i="26" s="1"/>
  <c r="K618" i="26"/>
  <c r="L618" i="26"/>
  <c r="K619" i="26"/>
  <c r="L619" i="26" s="1"/>
  <c r="K620" i="26"/>
  <c r="L620" i="26"/>
  <c r="K621" i="26"/>
  <c r="L621" i="26" s="1"/>
  <c r="K622" i="26"/>
  <c r="L622" i="26"/>
  <c r="K623" i="26"/>
  <c r="L623" i="26" s="1"/>
  <c r="K624" i="26"/>
  <c r="L624" i="26"/>
  <c r="K625" i="26"/>
  <c r="L625" i="26" s="1"/>
  <c r="K626" i="26"/>
  <c r="L626" i="26"/>
  <c r="K627" i="26"/>
  <c r="L627" i="26" s="1"/>
  <c r="K628" i="26"/>
  <c r="L628" i="26"/>
  <c r="K629" i="26"/>
  <c r="L629" i="26" s="1"/>
  <c r="K630" i="26"/>
  <c r="L630" i="26"/>
  <c r="K631" i="26"/>
  <c r="L631" i="26" s="1"/>
  <c r="K632" i="26"/>
  <c r="L632" i="26"/>
  <c r="K633" i="26"/>
  <c r="L633" i="26" s="1"/>
  <c r="K634" i="26"/>
  <c r="L634" i="26"/>
  <c r="K635" i="26"/>
  <c r="L635" i="26" s="1"/>
  <c r="K636" i="26"/>
  <c r="L636" i="26"/>
  <c r="K637" i="26"/>
  <c r="L637" i="26" s="1"/>
  <c r="K638" i="26"/>
  <c r="L638" i="26"/>
  <c r="K639" i="26"/>
  <c r="L639" i="26" s="1"/>
  <c r="K640" i="26"/>
  <c r="L640" i="26"/>
  <c r="K641" i="26"/>
  <c r="L641" i="26" s="1"/>
  <c r="K642" i="26"/>
  <c r="L642" i="26"/>
  <c r="K643" i="26"/>
  <c r="L643" i="26" s="1"/>
  <c r="K644" i="26"/>
  <c r="L644" i="26"/>
  <c r="K645" i="26"/>
  <c r="L645" i="26" s="1"/>
  <c r="K646" i="26"/>
  <c r="L646" i="26"/>
  <c r="K647" i="26"/>
  <c r="L647" i="26" s="1"/>
  <c r="K648" i="26"/>
  <c r="L648" i="26" s="1"/>
  <c r="K649" i="26"/>
  <c r="L649" i="26" s="1"/>
  <c r="K650" i="26"/>
  <c r="L650" i="26" s="1"/>
  <c r="K651" i="26"/>
  <c r="L651" i="26"/>
  <c r="K652" i="26"/>
  <c r="L652" i="26" s="1"/>
  <c r="K653" i="26"/>
  <c r="L653" i="26" s="1"/>
  <c r="K654" i="26"/>
  <c r="L654" i="26" s="1"/>
  <c r="K655" i="26"/>
  <c r="L655" i="26" s="1"/>
  <c r="K656" i="26"/>
  <c r="L656" i="26" s="1"/>
  <c r="K657" i="26"/>
  <c r="L657" i="26" s="1"/>
  <c r="K658" i="26"/>
  <c r="L658" i="26" s="1"/>
  <c r="K659" i="26"/>
  <c r="L659" i="26" s="1"/>
  <c r="K660" i="26"/>
  <c r="L660" i="26" s="1"/>
  <c r="K661" i="26"/>
  <c r="L661" i="26"/>
  <c r="K662" i="26"/>
  <c r="L662" i="26" s="1"/>
  <c r="K663" i="26"/>
  <c r="L663" i="26"/>
  <c r="K664" i="26"/>
  <c r="L664" i="26" s="1"/>
  <c r="K665" i="26"/>
  <c r="L665" i="26" s="1"/>
  <c r="K666" i="26"/>
  <c r="L666" i="26" s="1"/>
  <c r="K667" i="26"/>
  <c r="L667" i="26"/>
  <c r="K668" i="26"/>
  <c r="L668" i="26" s="1"/>
  <c r="K669" i="26"/>
  <c r="L669" i="26"/>
  <c r="K670" i="26"/>
  <c r="L670" i="26" s="1"/>
  <c r="K671" i="26"/>
  <c r="L671" i="26" s="1"/>
  <c r="K672" i="26"/>
  <c r="L672" i="26" s="1"/>
  <c r="K673" i="26"/>
  <c r="L673" i="26" s="1"/>
  <c r="K674" i="26"/>
  <c r="L674" i="26" s="1"/>
  <c r="K675" i="26"/>
  <c r="L675" i="26" s="1"/>
  <c r="K676" i="26"/>
  <c r="L676" i="26" s="1"/>
  <c r="K677" i="26"/>
  <c r="L677" i="26"/>
  <c r="K678" i="26"/>
  <c r="L678" i="26" s="1"/>
  <c r="K679" i="26"/>
  <c r="L679" i="26"/>
  <c r="K680" i="26"/>
  <c r="L680" i="26" s="1"/>
  <c r="K681" i="26"/>
  <c r="L681" i="26" s="1"/>
  <c r="K682" i="26"/>
  <c r="L682" i="26" s="1"/>
  <c r="K683" i="26"/>
  <c r="L683" i="26"/>
  <c r="K684" i="26"/>
  <c r="L684" i="26" s="1"/>
  <c r="K685" i="26"/>
  <c r="L685" i="26"/>
  <c r="K686" i="26"/>
  <c r="L686" i="26" s="1"/>
  <c r="K687" i="26"/>
  <c r="L687" i="26"/>
  <c r="K688" i="26"/>
  <c r="L688" i="26" s="1"/>
  <c r="K689" i="26"/>
  <c r="L689" i="26" s="1"/>
  <c r="K690" i="26"/>
  <c r="L690" i="26" s="1"/>
  <c r="K691" i="26"/>
  <c r="L691" i="26" s="1"/>
  <c r="K692" i="26"/>
  <c r="L692" i="26" s="1"/>
  <c r="K693" i="26"/>
  <c r="L693" i="26" s="1"/>
  <c r="K694" i="26"/>
  <c r="L694" i="26" s="1"/>
  <c r="K695" i="26"/>
  <c r="L695" i="26"/>
  <c r="K696" i="26"/>
  <c r="L696" i="26" s="1"/>
  <c r="K697" i="26"/>
  <c r="L697" i="26" s="1"/>
  <c r="K698" i="26"/>
  <c r="L698" i="26" s="1"/>
  <c r="K699" i="26"/>
  <c r="L699" i="26" s="1"/>
  <c r="K700" i="26"/>
  <c r="L700" i="26" s="1"/>
  <c r="K701" i="26"/>
  <c r="L701" i="26"/>
  <c r="K702" i="26"/>
  <c r="L702" i="26" s="1"/>
  <c r="K703" i="26"/>
  <c r="L703" i="26"/>
  <c r="K704" i="26"/>
  <c r="L704" i="26" s="1"/>
  <c r="K705" i="26"/>
  <c r="L705" i="26" s="1"/>
  <c r="K706" i="26"/>
  <c r="L706" i="26" s="1"/>
  <c r="K707" i="26"/>
  <c r="L707" i="26" s="1"/>
  <c r="K708" i="26"/>
  <c r="L708" i="26" s="1"/>
  <c r="K709" i="26"/>
  <c r="L709" i="26" s="1"/>
  <c r="K710" i="26"/>
  <c r="L710" i="26" s="1"/>
  <c r="K711" i="26"/>
  <c r="L711" i="26" s="1"/>
  <c r="K712" i="26"/>
  <c r="L712" i="26" s="1"/>
  <c r="K713" i="26"/>
  <c r="L713" i="26" s="1"/>
  <c r="K714" i="26"/>
  <c r="L714" i="26" s="1"/>
  <c r="K715" i="26"/>
  <c r="L715" i="26" s="1"/>
  <c r="K716" i="26"/>
  <c r="L716" i="26" s="1"/>
  <c r="K717" i="26"/>
  <c r="L717" i="26" s="1"/>
  <c r="K718" i="26"/>
  <c r="L718" i="26" s="1"/>
  <c r="K719" i="26"/>
  <c r="L719" i="26"/>
  <c r="K720" i="26"/>
  <c r="L720" i="26" s="1"/>
  <c r="K721" i="26"/>
  <c r="L721" i="26" s="1"/>
  <c r="K722" i="26"/>
  <c r="L722" i="26" s="1"/>
  <c r="K723" i="26"/>
  <c r="L723" i="26" s="1"/>
  <c r="K724" i="26"/>
  <c r="L724" i="26" s="1"/>
  <c r="K725" i="26"/>
  <c r="L725" i="26"/>
  <c r="K726" i="26"/>
  <c r="L726" i="26" s="1"/>
  <c r="K727" i="26"/>
  <c r="L727" i="26" s="1"/>
  <c r="K728" i="26"/>
  <c r="L728" i="26" s="1"/>
  <c r="K729" i="26"/>
  <c r="L729" i="26" s="1"/>
  <c r="K730" i="26"/>
  <c r="L730" i="26" s="1"/>
  <c r="K731" i="26"/>
  <c r="L731" i="26"/>
  <c r="K732" i="26"/>
  <c r="L732" i="26" s="1"/>
  <c r="K733" i="26"/>
  <c r="L733" i="26" s="1"/>
  <c r="K734" i="26"/>
  <c r="L734" i="26" s="1"/>
  <c r="K735" i="26"/>
  <c r="L735" i="26" s="1"/>
  <c r="K736" i="26"/>
  <c r="L736" i="26" s="1"/>
  <c r="K737" i="26"/>
  <c r="L737" i="26" s="1"/>
  <c r="K738" i="26"/>
  <c r="L738" i="26" s="1"/>
  <c r="K739" i="26"/>
  <c r="L739" i="26" s="1"/>
  <c r="K740" i="26"/>
  <c r="L740" i="26" s="1"/>
  <c r="K741" i="26"/>
  <c r="L741" i="26" s="1"/>
  <c r="K742" i="26"/>
  <c r="L742" i="26" s="1"/>
  <c r="K743" i="26"/>
  <c r="L743" i="26"/>
  <c r="K744" i="26"/>
  <c r="L744" i="26" s="1"/>
  <c r="K745" i="26"/>
  <c r="L745" i="26" s="1"/>
  <c r="K746" i="26"/>
  <c r="L746" i="26" s="1"/>
  <c r="K747" i="26"/>
  <c r="L747" i="26" s="1"/>
  <c r="K748" i="26"/>
  <c r="L748" i="26" s="1"/>
  <c r="K749" i="26"/>
  <c r="L749" i="26"/>
  <c r="K750" i="26"/>
  <c r="L750" i="26" s="1"/>
  <c r="K751" i="26"/>
  <c r="L751" i="26" s="1"/>
  <c r="K752" i="26"/>
  <c r="L752" i="26" s="1"/>
  <c r="K753" i="26"/>
  <c r="L753" i="26" s="1"/>
  <c r="K754" i="26"/>
  <c r="L754" i="26" s="1"/>
  <c r="K755" i="26"/>
  <c r="L755" i="26" s="1"/>
  <c r="K756" i="26"/>
  <c r="L756" i="26" s="1"/>
  <c r="K757" i="26"/>
  <c r="L757" i="26" s="1"/>
  <c r="K758" i="26"/>
  <c r="L758" i="26" s="1"/>
  <c r="K759" i="26"/>
  <c r="L759" i="26" s="1"/>
  <c r="K760" i="26"/>
  <c r="L760" i="26" s="1"/>
  <c r="K761" i="26"/>
  <c r="L761" i="26" s="1"/>
  <c r="K762" i="26"/>
  <c r="L762" i="26" s="1"/>
  <c r="K763" i="26"/>
  <c r="L763" i="26" s="1"/>
  <c r="K764" i="26"/>
  <c r="L764" i="26" s="1"/>
  <c r="K765" i="26"/>
  <c r="L765" i="26" s="1"/>
  <c r="K766" i="26"/>
  <c r="L766" i="26" s="1"/>
  <c r="K767" i="26"/>
  <c r="L767" i="26"/>
  <c r="K768" i="26"/>
  <c r="L768" i="26" s="1"/>
  <c r="K769" i="26"/>
  <c r="L769" i="26" s="1"/>
  <c r="K770" i="26"/>
  <c r="L770" i="26" s="1"/>
  <c r="K771" i="26"/>
  <c r="L771" i="26" s="1"/>
  <c r="K772" i="26"/>
  <c r="L772" i="26" s="1"/>
  <c r="K773" i="26"/>
  <c r="L773" i="26"/>
  <c r="K774" i="26"/>
  <c r="L774" i="26" s="1"/>
  <c r="K775" i="26"/>
  <c r="L775" i="26" s="1"/>
  <c r="K776" i="26"/>
  <c r="L776" i="26" s="1"/>
  <c r="K777" i="26"/>
  <c r="L777" i="26" s="1"/>
  <c r="K778" i="26"/>
  <c r="L778" i="26" s="1"/>
  <c r="K779" i="26"/>
  <c r="L779" i="26"/>
  <c r="K780" i="26"/>
  <c r="L780" i="26" s="1"/>
  <c r="K781" i="26"/>
  <c r="L781" i="26" s="1"/>
  <c r="K782" i="26"/>
  <c r="L782" i="26" s="1"/>
  <c r="K783" i="26"/>
  <c r="L783" i="26" s="1"/>
  <c r="K784" i="26"/>
  <c r="L784" i="26" s="1"/>
  <c r="K785" i="26"/>
  <c r="L785" i="26" s="1"/>
  <c r="K786" i="26"/>
  <c r="L786" i="26" s="1"/>
  <c r="K787" i="26"/>
  <c r="L787" i="26" s="1"/>
  <c r="K788" i="26"/>
  <c r="L788" i="26" s="1"/>
  <c r="K789" i="26"/>
  <c r="L789" i="26" s="1"/>
  <c r="K790" i="26"/>
  <c r="L790" i="26" s="1"/>
  <c r="K791" i="26"/>
  <c r="L791" i="26" s="1"/>
  <c r="K792" i="26"/>
  <c r="L792" i="26"/>
  <c r="K793" i="26"/>
  <c r="L793" i="26" s="1"/>
  <c r="K794" i="26"/>
  <c r="L794" i="26"/>
  <c r="K795" i="26"/>
  <c r="L795" i="26" s="1"/>
  <c r="K796" i="26"/>
  <c r="L796" i="26"/>
  <c r="K797" i="26"/>
  <c r="L797" i="26" s="1"/>
  <c r="K798" i="26"/>
  <c r="L798" i="26" s="1"/>
  <c r="K799" i="26"/>
  <c r="L799" i="26" s="1"/>
  <c r="K800" i="26"/>
  <c r="L800" i="26" s="1"/>
  <c r="K801" i="26"/>
  <c r="L801" i="26" s="1"/>
  <c r="K802" i="26"/>
  <c r="L802" i="26"/>
  <c r="K803" i="26"/>
  <c r="L803" i="26" s="1"/>
  <c r="K804" i="26"/>
  <c r="L804" i="26" s="1"/>
  <c r="K805" i="26"/>
  <c r="L805" i="26" s="1"/>
  <c r="K806" i="26"/>
  <c r="L806" i="26" s="1"/>
  <c r="K807" i="26"/>
  <c r="L807" i="26" s="1"/>
  <c r="K808" i="26"/>
  <c r="L808" i="26"/>
  <c r="K809" i="26"/>
  <c r="L809" i="26" s="1"/>
  <c r="K810" i="26"/>
  <c r="L810" i="26"/>
  <c r="K811" i="26"/>
  <c r="L811" i="26" s="1"/>
  <c r="K812" i="26"/>
  <c r="L812" i="26"/>
  <c r="K813" i="26"/>
  <c r="L813" i="26" s="1"/>
  <c r="K814" i="26"/>
  <c r="L814" i="26" s="1"/>
  <c r="K815" i="26"/>
  <c r="L815" i="26" s="1"/>
  <c r="K816" i="26"/>
  <c r="L816" i="26" s="1"/>
  <c r="K817" i="26"/>
  <c r="L817" i="26" s="1"/>
  <c r="K818" i="26"/>
  <c r="L818" i="26" s="1"/>
  <c r="K819" i="26"/>
  <c r="L819" i="26" s="1"/>
  <c r="K820" i="26"/>
  <c r="L820" i="26" s="1"/>
  <c r="K821" i="26"/>
  <c r="L821" i="26" s="1"/>
  <c r="K822" i="26"/>
  <c r="L822" i="26" s="1"/>
  <c r="K823" i="26"/>
  <c r="L823" i="26" s="1"/>
  <c r="K824" i="26"/>
  <c r="L824" i="26"/>
  <c r="K825" i="26"/>
  <c r="L825" i="26" s="1"/>
  <c r="K826" i="26"/>
  <c r="L826" i="26" s="1"/>
  <c r="K827" i="26"/>
  <c r="L827" i="26" s="1"/>
  <c r="K828" i="26"/>
  <c r="L828" i="26" s="1"/>
  <c r="K829" i="26"/>
  <c r="L829" i="26" s="1"/>
  <c r="K830" i="26"/>
  <c r="L830" i="26"/>
  <c r="K831" i="26"/>
  <c r="L831" i="26" s="1"/>
  <c r="K832" i="26"/>
  <c r="L832" i="26" s="1"/>
  <c r="K833" i="26"/>
  <c r="L833" i="26" s="1"/>
  <c r="K834" i="26"/>
  <c r="L834" i="26" s="1"/>
  <c r="K835" i="26"/>
  <c r="L835" i="26" s="1"/>
  <c r="K836" i="26"/>
  <c r="L836" i="26"/>
  <c r="K837" i="26"/>
  <c r="L837" i="26" s="1"/>
  <c r="K838" i="26"/>
  <c r="L838" i="26" s="1"/>
  <c r="K839" i="26"/>
  <c r="L839" i="26" s="1"/>
  <c r="K840" i="26"/>
  <c r="L840" i="26" s="1"/>
  <c r="K841" i="26"/>
  <c r="L841" i="26" s="1"/>
  <c r="K842" i="26"/>
  <c r="L842" i="26"/>
  <c r="K843" i="26"/>
  <c r="L843" i="26" s="1"/>
  <c r="K844" i="26"/>
  <c r="L844" i="26"/>
  <c r="K845" i="26"/>
  <c r="L845" i="26" s="1"/>
  <c r="K846" i="26"/>
  <c r="L846" i="26"/>
  <c r="K847" i="26"/>
  <c r="L847" i="26" s="1"/>
  <c r="K848" i="26"/>
  <c r="L848" i="26" s="1"/>
  <c r="K849" i="26"/>
  <c r="L849" i="26" s="1"/>
  <c r="K850" i="26"/>
  <c r="L850" i="26" s="1"/>
  <c r="K851" i="26"/>
  <c r="L851" i="26" s="1"/>
  <c r="K852" i="26"/>
  <c r="L852" i="26" s="1"/>
  <c r="K853" i="26"/>
  <c r="L853" i="26" s="1"/>
  <c r="K854" i="26"/>
  <c r="L854" i="26" s="1"/>
  <c r="K855" i="26"/>
  <c r="L855" i="26" s="1"/>
  <c r="K856" i="26"/>
  <c r="L856" i="26" s="1"/>
  <c r="K857" i="26"/>
  <c r="L857" i="26" s="1"/>
  <c r="K858" i="26"/>
  <c r="L858" i="26" s="1"/>
  <c r="K859" i="26"/>
  <c r="L859" i="26" s="1"/>
  <c r="K860" i="26"/>
  <c r="L860" i="26"/>
  <c r="K861" i="26"/>
  <c r="L861" i="26" s="1"/>
  <c r="K862" i="26"/>
  <c r="L862" i="26"/>
  <c r="K863" i="26"/>
  <c r="L863" i="26" s="1"/>
  <c r="K864" i="26"/>
  <c r="L864" i="26" s="1"/>
  <c r="K865" i="26"/>
  <c r="L865" i="26" s="1"/>
  <c r="K866" i="26"/>
  <c r="L866" i="26" s="1"/>
  <c r="K867" i="26"/>
  <c r="L867" i="26" s="1"/>
  <c r="K868" i="26"/>
  <c r="L868" i="26" s="1"/>
  <c r="K869" i="26"/>
  <c r="L869" i="26" s="1"/>
  <c r="K870" i="26"/>
  <c r="L870" i="26" s="1"/>
  <c r="K871" i="26"/>
  <c r="L871" i="26" s="1"/>
  <c r="K872" i="26"/>
  <c r="L872" i="26"/>
  <c r="K873" i="26"/>
  <c r="L873" i="26" s="1"/>
  <c r="K874" i="26"/>
  <c r="L874" i="26" s="1"/>
  <c r="K875" i="26"/>
  <c r="L875" i="26" s="1"/>
  <c r="K876" i="26"/>
  <c r="L876" i="26" s="1"/>
  <c r="K877" i="26"/>
  <c r="L877" i="26" s="1"/>
  <c r="K878" i="26"/>
  <c r="L878" i="26"/>
  <c r="K879" i="26"/>
  <c r="L879" i="26" s="1"/>
  <c r="K880" i="26"/>
  <c r="L880" i="26" s="1"/>
  <c r="K881" i="26"/>
  <c r="L881" i="26" s="1"/>
  <c r="K882" i="26"/>
  <c r="L882" i="26" s="1"/>
  <c r="K883" i="26"/>
  <c r="L883" i="26" s="1"/>
  <c r="K884" i="26"/>
  <c r="L884" i="26"/>
  <c r="K885" i="26"/>
  <c r="L885" i="26" s="1"/>
  <c r="K886" i="26"/>
  <c r="L886" i="26" s="1"/>
  <c r="K887" i="26"/>
  <c r="L887" i="26" s="1"/>
  <c r="K888" i="26"/>
  <c r="L888" i="26" s="1"/>
  <c r="K889" i="26"/>
  <c r="L889" i="26" s="1"/>
  <c r="K890" i="26"/>
  <c r="L890" i="26"/>
  <c r="K891" i="26"/>
  <c r="L891" i="26" s="1"/>
  <c r="K892" i="26"/>
  <c r="L892" i="26" s="1"/>
  <c r="K893" i="26"/>
  <c r="L893" i="26" s="1"/>
  <c r="K894" i="26"/>
  <c r="L894" i="26" s="1"/>
  <c r="K895" i="26"/>
  <c r="L895" i="26" s="1"/>
  <c r="K896" i="26"/>
  <c r="L896" i="26" s="1"/>
  <c r="K897" i="26"/>
  <c r="L897" i="26" s="1"/>
  <c r="K898" i="26"/>
  <c r="L898" i="26" s="1"/>
  <c r="K899" i="26"/>
  <c r="L899" i="26" s="1"/>
  <c r="K900" i="26"/>
  <c r="L900" i="26" s="1"/>
  <c r="K901" i="26"/>
  <c r="L901" i="26" s="1"/>
  <c r="K902" i="26"/>
  <c r="L902" i="26" s="1"/>
  <c r="K903" i="26"/>
  <c r="L903" i="26" s="1"/>
  <c r="K904" i="26"/>
  <c r="L904" i="26" s="1"/>
  <c r="K905" i="26"/>
  <c r="L905" i="26" s="1"/>
  <c r="K906" i="26"/>
  <c r="L906" i="26" s="1"/>
  <c r="K907" i="26"/>
  <c r="L907" i="26" s="1"/>
  <c r="K908" i="26"/>
  <c r="L908" i="26"/>
  <c r="K909" i="26"/>
  <c r="L909" i="26" s="1"/>
  <c r="K910" i="26"/>
  <c r="L910" i="26" s="1"/>
  <c r="K911" i="26"/>
  <c r="L911" i="26" s="1"/>
  <c r="K912" i="26"/>
  <c r="L912" i="26" s="1"/>
  <c r="K913" i="26"/>
  <c r="L913" i="26" s="1"/>
  <c r="K914" i="26"/>
  <c r="L914" i="26" s="1"/>
  <c r="K915" i="26"/>
  <c r="L915" i="26" s="1"/>
  <c r="K916" i="26"/>
  <c r="L916" i="26" s="1"/>
  <c r="K917" i="26"/>
  <c r="L917" i="26" s="1"/>
  <c r="K918" i="26"/>
  <c r="L918" i="26" s="1"/>
  <c r="K919" i="26"/>
  <c r="L919" i="26" s="1"/>
  <c r="K920" i="26"/>
  <c r="L920" i="26"/>
  <c r="K921" i="26"/>
  <c r="L921" i="26" s="1"/>
  <c r="K922" i="26"/>
  <c r="L922" i="26" s="1"/>
  <c r="K923" i="26"/>
  <c r="L923" i="26" s="1"/>
  <c r="K924" i="26"/>
  <c r="L924" i="26" s="1"/>
  <c r="K925" i="26"/>
  <c r="L925" i="26" s="1"/>
  <c r="K926" i="26"/>
  <c r="L926" i="26"/>
  <c r="K927" i="26"/>
  <c r="L927" i="26" s="1"/>
  <c r="K928" i="26"/>
  <c r="L928" i="26" s="1"/>
  <c r="K929" i="26"/>
  <c r="L929" i="26" s="1"/>
  <c r="K930" i="26"/>
  <c r="L930" i="26" s="1"/>
  <c r="K931" i="26"/>
  <c r="L931" i="26" s="1"/>
  <c r="K932" i="26"/>
  <c r="L932" i="26"/>
  <c r="K933" i="26"/>
  <c r="L933" i="26" s="1"/>
  <c r="K934" i="26"/>
  <c r="L934" i="26" s="1"/>
  <c r="K935" i="26"/>
  <c r="L935" i="26" s="1"/>
  <c r="K936" i="26"/>
  <c r="L936" i="26"/>
  <c r="K937" i="26"/>
  <c r="L937" i="26" s="1"/>
  <c r="K938" i="26"/>
  <c r="L938" i="26"/>
  <c r="K939" i="26"/>
  <c r="L939" i="26" s="1"/>
  <c r="K940" i="26"/>
  <c r="L940" i="26" s="1"/>
  <c r="K941" i="26"/>
  <c r="L941" i="26" s="1"/>
  <c r="K942" i="26"/>
  <c r="L942" i="26" s="1"/>
  <c r="K943" i="26"/>
  <c r="L943" i="26" s="1"/>
  <c r="K944" i="26"/>
  <c r="L944" i="26" s="1"/>
  <c r="K945" i="26"/>
  <c r="L945" i="26" s="1"/>
  <c r="K946" i="26"/>
  <c r="L946" i="26" s="1"/>
  <c r="K947" i="26"/>
  <c r="L947" i="26" s="1"/>
  <c r="K948" i="26"/>
  <c r="L948" i="26"/>
  <c r="K949" i="26"/>
  <c r="L949" i="26" s="1"/>
  <c r="K950" i="26"/>
  <c r="L950" i="26" s="1"/>
  <c r="K951" i="26"/>
  <c r="L951" i="26" s="1"/>
  <c r="K952" i="26"/>
  <c r="L952" i="26"/>
  <c r="K953" i="26"/>
  <c r="L953" i="26" s="1"/>
  <c r="K954" i="26"/>
  <c r="L954" i="26"/>
  <c r="K955" i="26"/>
  <c r="L955" i="26" s="1"/>
  <c r="K956" i="26"/>
  <c r="L956" i="26"/>
  <c r="K957" i="26"/>
  <c r="L957" i="26" s="1"/>
  <c r="K958" i="26"/>
  <c r="L958" i="26" s="1"/>
  <c r="K959" i="26"/>
  <c r="L959" i="26" s="1"/>
  <c r="K960" i="26"/>
  <c r="L960" i="26" s="1"/>
  <c r="K961" i="26"/>
  <c r="L961" i="26" s="1"/>
  <c r="K962" i="26"/>
  <c r="L962" i="26" s="1"/>
  <c r="K963" i="26"/>
  <c r="L963" i="26" s="1"/>
  <c r="K964" i="26"/>
  <c r="L964" i="26"/>
  <c r="K965" i="26"/>
  <c r="L965" i="26" s="1"/>
  <c r="K966" i="26"/>
  <c r="L966" i="26" s="1"/>
  <c r="K967" i="26"/>
  <c r="L967" i="26" s="1"/>
  <c r="K968" i="26"/>
  <c r="L968" i="26" s="1"/>
  <c r="K969" i="26"/>
  <c r="L969" i="26" s="1"/>
  <c r="K970" i="26"/>
  <c r="L970" i="26"/>
  <c r="K971" i="26"/>
  <c r="L971" i="26" s="1"/>
  <c r="K972" i="26"/>
  <c r="L972" i="26"/>
  <c r="K973" i="26"/>
  <c r="L973" i="26" s="1"/>
  <c r="K974" i="26"/>
  <c r="L974" i="26"/>
  <c r="K975" i="26"/>
  <c r="L975" i="26" s="1"/>
  <c r="K976" i="26"/>
  <c r="L976" i="26" s="1"/>
  <c r="K977" i="26"/>
  <c r="L977" i="26" s="1"/>
  <c r="K978" i="26"/>
  <c r="L978" i="26" s="1"/>
  <c r="K979" i="26"/>
  <c r="L979" i="26" s="1"/>
  <c r="K980" i="26"/>
  <c r="L980" i="26" s="1"/>
  <c r="K981" i="26"/>
  <c r="L981" i="26" s="1"/>
  <c r="K982" i="26"/>
  <c r="L982" i="26" s="1"/>
  <c r="K983" i="26"/>
  <c r="L983" i="26" s="1"/>
  <c r="K984" i="26"/>
  <c r="L984" i="26" s="1"/>
  <c r="K985" i="26"/>
  <c r="L985" i="26" s="1"/>
  <c r="K986" i="26"/>
  <c r="L986" i="26" s="1"/>
  <c r="K987" i="26"/>
  <c r="L987" i="26" s="1"/>
  <c r="K988" i="26"/>
  <c r="L988" i="26"/>
  <c r="K989" i="26"/>
  <c r="L989" i="26" s="1"/>
  <c r="K990" i="26"/>
  <c r="L990" i="26"/>
  <c r="K991" i="26"/>
  <c r="L991" i="26" s="1"/>
  <c r="K992" i="26"/>
  <c r="L992" i="26" s="1"/>
  <c r="K993" i="26"/>
  <c r="L993" i="26" s="1"/>
  <c r="K994" i="26"/>
  <c r="L994" i="26" s="1"/>
  <c r="K995" i="26"/>
  <c r="L995" i="26" s="1"/>
  <c r="K996" i="26"/>
  <c r="L996" i="26" s="1"/>
  <c r="K997" i="26"/>
  <c r="L997" i="26" s="1"/>
  <c r="K998" i="26"/>
  <c r="L998" i="26" s="1"/>
  <c r="K999" i="26"/>
  <c r="L999" i="26" s="1"/>
  <c r="K1000" i="26"/>
  <c r="L1000" i="26"/>
  <c r="K1001" i="26"/>
  <c r="L1001" i="26" s="1"/>
  <c r="K1002" i="26"/>
  <c r="L1002" i="26" s="1"/>
  <c r="K1003" i="26"/>
  <c r="L1003" i="26" s="1"/>
  <c r="K1004" i="26"/>
  <c r="L1004" i="26" s="1"/>
  <c r="K1005" i="26"/>
  <c r="L1005" i="26" s="1"/>
  <c r="K1006" i="26"/>
  <c r="L1006" i="26"/>
  <c r="K1007" i="26"/>
  <c r="L1007" i="26" s="1"/>
  <c r="K1008" i="26"/>
  <c r="L1008" i="26" s="1"/>
  <c r="K1009" i="26"/>
  <c r="L1009" i="26" s="1"/>
  <c r="K1010" i="26"/>
  <c r="L1010" i="26" s="1"/>
  <c r="K1011" i="26"/>
  <c r="L1011" i="26" s="1"/>
  <c r="K1012" i="26"/>
  <c r="L1012" i="26"/>
  <c r="K1013" i="26"/>
  <c r="L1013" i="26" s="1"/>
  <c r="K1014" i="26"/>
  <c r="L1014" i="26" s="1"/>
  <c r="K1015" i="26"/>
  <c r="L1015" i="26" s="1"/>
  <c r="K1016" i="26"/>
  <c r="L1016" i="26" s="1"/>
  <c r="K1017" i="26"/>
  <c r="L1017" i="26" s="1"/>
  <c r="K1018" i="26"/>
  <c r="L1018" i="26" s="1"/>
  <c r="K1019" i="26"/>
  <c r="L1019" i="26" s="1"/>
  <c r="K1020" i="26"/>
  <c r="L1020" i="26"/>
  <c r="K1021" i="26"/>
  <c r="L1021" i="26" s="1"/>
  <c r="K1022" i="26"/>
  <c r="L1022" i="26"/>
  <c r="K1023" i="26"/>
  <c r="L1023" i="26" s="1"/>
  <c r="K1024" i="26"/>
  <c r="L1024" i="26" s="1"/>
  <c r="K1025" i="26"/>
  <c r="L1025" i="26" s="1"/>
  <c r="K1026" i="26"/>
  <c r="L1026" i="26" s="1"/>
  <c r="K1027" i="26"/>
  <c r="L1027" i="26" s="1"/>
  <c r="K1028" i="26"/>
  <c r="L1028" i="26" s="1"/>
  <c r="K1029" i="26"/>
  <c r="L1029" i="26" s="1"/>
  <c r="K1030" i="26"/>
  <c r="L1030" i="26" s="1"/>
  <c r="K1031" i="26"/>
  <c r="L1031" i="26" s="1"/>
  <c r="K1032" i="26"/>
  <c r="L1032" i="26" s="1"/>
  <c r="K1033" i="26"/>
  <c r="L1033" i="26" s="1"/>
  <c r="K1034" i="26"/>
  <c r="L1034" i="26" s="1"/>
  <c r="K1035" i="26"/>
  <c r="L1035" i="26" s="1"/>
  <c r="K1036" i="26"/>
  <c r="L1036" i="26" s="1"/>
  <c r="K1037" i="26"/>
  <c r="L1037" i="26" s="1"/>
  <c r="K1038" i="26"/>
  <c r="L1038" i="26"/>
  <c r="K1039" i="26"/>
  <c r="L1039" i="26" s="1"/>
  <c r="K1040" i="26"/>
  <c r="L1040" i="26" s="1"/>
  <c r="K1041" i="26"/>
  <c r="L1041" i="26" s="1"/>
  <c r="K1042" i="26"/>
  <c r="L1042" i="26" s="1"/>
  <c r="K1043" i="26"/>
  <c r="L1043" i="26" s="1"/>
  <c r="K1044" i="26"/>
  <c r="L1044" i="26"/>
  <c r="K1045" i="26"/>
  <c r="L1045" i="26" s="1"/>
  <c r="K1046" i="26"/>
  <c r="L1046" i="26" s="1"/>
  <c r="K1047" i="26"/>
  <c r="L1047" i="26" s="1"/>
  <c r="K1048" i="26"/>
  <c r="L1048" i="26"/>
  <c r="K1049" i="26"/>
  <c r="L1049" i="26" s="1"/>
  <c r="K1050" i="26"/>
  <c r="L1050" i="26"/>
  <c r="K1051" i="26"/>
  <c r="L1051" i="26" s="1"/>
  <c r="K1052" i="26"/>
  <c r="L1052" i="26" s="1"/>
  <c r="K1053" i="26"/>
  <c r="L1053" i="26" s="1"/>
  <c r="K1054" i="26"/>
  <c r="L1054" i="26" s="1"/>
  <c r="K1055" i="26"/>
  <c r="L1055" i="26" s="1"/>
  <c r="K1056" i="26"/>
  <c r="L1056" i="26" s="1"/>
  <c r="K1057" i="26"/>
  <c r="L1057" i="26" s="1"/>
  <c r="K1058" i="26"/>
  <c r="L1058" i="26" s="1"/>
  <c r="K1059" i="26"/>
  <c r="L1059" i="26" s="1"/>
  <c r="K1060" i="26"/>
  <c r="L1060" i="26" s="1"/>
  <c r="K1061" i="26"/>
  <c r="L1061" i="26" s="1"/>
  <c r="K1062" i="26"/>
  <c r="L1062" i="26" s="1"/>
  <c r="K1063" i="26"/>
  <c r="L1063" i="26" s="1"/>
  <c r="K1064" i="26"/>
  <c r="L1064" i="26" s="1"/>
  <c r="K1065" i="26"/>
  <c r="L1065" i="26" s="1"/>
  <c r="K1066" i="26"/>
  <c r="L1066" i="26" s="1"/>
  <c r="K1067" i="26"/>
  <c r="L1067" i="26" s="1"/>
  <c r="K1068" i="26"/>
  <c r="L1068" i="26" s="1"/>
  <c r="K1069" i="26"/>
  <c r="L1069" i="26" s="1"/>
  <c r="K1070" i="26"/>
  <c r="L1070" i="26"/>
  <c r="K1071" i="26"/>
  <c r="L1071" i="26" s="1"/>
  <c r="K1072" i="26"/>
  <c r="L1072" i="26" s="1"/>
  <c r="K1073" i="26"/>
  <c r="L1073" i="26" s="1"/>
  <c r="K1074" i="26"/>
  <c r="L1074" i="26" s="1"/>
  <c r="K1075" i="26"/>
  <c r="L1075" i="26" s="1"/>
  <c r="K1076" i="26"/>
  <c r="L1076" i="26"/>
  <c r="K1077" i="26"/>
  <c r="L1077" i="26" s="1"/>
  <c r="K1078" i="26"/>
  <c r="L1078" i="26"/>
  <c r="K1079" i="26"/>
  <c r="L1079" i="26" s="1"/>
  <c r="K1080" i="26"/>
  <c r="L1080" i="26" s="1"/>
  <c r="K1081" i="26"/>
  <c r="L1081" i="26" s="1"/>
  <c r="K1082" i="26"/>
  <c r="L1082" i="26" s="1"/>
  <c r="K1083" i="26"/>
  <c r="L1083" i="26" s="1"/>
  <c r="K1084" i="26"/>
  <c r="L1084" i="26" s="1"/>
  <c r="K1085" i="26"/>
  <c r="L1085" i="26" s="1"/>
  <c r="K1086" i="26"/>
  <c r="L1086" i="26" s="1"/>
  <c r="K1087" i="26"/>
  <c r="L1087" i="26" s="1"/>
  <c r="K1088" i="26"/>
  <c r="L1088" i="26" s="1"/>
  <c r="K1089" i="26"/>
  <c r="L1089" i="26" s="1"/>
  <c r="K1090" i="26"/>
  <c r="L1090" i="26" s="1"/>
  <c r="K1091" i="26"/>
  <c r="L1091" i="26" s="1"/>
  <c r="K1092" i="26"/>
  <c r="L1092" i="26" s="1"/>
  <c r="K1093" i="26"/>
  <c r="L1093" i="26" s="1"/>
  <c r="K1094" i="26"/>
  <c r="L1094" i="26"/>
  <c r="K1095" i="26"/>
  <c r="L1095" i="26" s="1"/>
  <c r="K1096" i="26"/>
  <c r="L1096" i="26" s="1"/>
  <c r="K1097" i="26"/>
  <c r="L1097" i="26" s="1"/>
  <c r="K1098" i="26"/>
  <c r="L1098" i="26" s="1"/>
  <c r="K1099" i="26"/>
  <c r="L1099" i="26" s="1"/>
  <c r="K1100" i="26"/>
  <c r="L1100" i="26"/>
  <c r="K1101" i="26"/>
  <c r="L1101" i="26" s="1"/>
  <c r="K1102" i="26"/>
  <c r="L1102" i="26" s="1"/>
  <c r="K1103" i="26"/>
  <c r="L1103" i="26" s="1"/>
  <c r="K1104" i="26"/>
  <c r="L1104" i="26" s="1"/>
  <c r="K1105" i="26"/>
  <c r="L1105" i="26" s="1"/>
  <c r="K1106" i="26"/>
  <c r="L1106" i="26"/>
  <c r="K1107" i="26"/>
  <c r="L1107" i="26" s="1"/>
  <c r="K1108" i="26"/>
  <c r="L1108" i="26" s="1"/>
  <c r="K1109" i="26"/>
  <c r="L1109" i="26" s="1"/>
  <c r="K1110" i="26"/>
  <c r="L1110" i="26" s="1"/>
  <c r="K1111" i="26"/>
  <c r="L1111" i="26" s="1"/>
  <c r="K1112" i="26"/>
  <c r="L1112" i="26" s="1"/>
  <c r="K1113" i="26"/>
  <c r="L1113" i="26" s="1"/>
  <c r="K1114" i="26"/>
  <c r="L1114" i="26" s="1"/>
  <c r="K1115" i="26"/>
  <c r="L1115" i="26" s="1"/>
  <c r="K1116" i="26"/>
  <c r="L1116" i="26" s="1"/>
  <c r="K1117" i="26"/>
  <c r="L1117" i="26" s="1"/>
  <c r="K1118" i="26"/>
  <c r="L1118" i="26"/>
  <c r="K1119" i="26"/>
  <c r="L1119" i="26" s="1"/>
  <c r="K1120" i="26"/>
  <c r="L1120" i="26" s="1"/>
  <c r="K1121" i="26"/>
  <c r="L1121" i="26" s="1"/>
  <c r="K1122" i="26"/>
  <c r="L1122" i="26" s="1"/>
  <c r="K1123" i="26"/>
  <c r="L1123" i="26" s="1"/>
  <c r="K1124" i="26"/>
  <c r="L1124" i="26"/>
  <c r="K1125" i="26"/>
  <c r="L1125" i="26" s="1"/>
  <c r="K1126" i="26"/>
  <c r="L1126" i="26" s="1"/>
  <c r="K1127" i="26"/>
  <c r="L1127" i="26" s="1"/>
  <c r="K1128" i="26"/>
  <c r="L1128" i="26" s="1"/>
  <c r="K1129" i="26"/>
  <c r="L1129" i="26" s="1"/>
  <c r="K1130" i="26"/>
  <c r="L1130" i="26" s="1"/>
  <c r="K1131" i="26"/>
  <c r="L1131" i="26" s="1"/>
  <c r="K1132" i="26"/>
  <c r="L1132" i="26" s="1"/>
  <c r="K1133" i="26"/>
  <c r="L1133" i="26" s="1"/>
  <c r="K1134" i="26"/>
  <c r="L1134" i="26"/>
  <c r="K1135" i="26"/>
  <c r="L1135" i="26" s="1"/>
  <c r="K1136" i="26"/>
  <c r="L1136" i="26" s="1"/>
  <c r="K1137" i="26"/>
  <c r="L1137" i="26" s="1"/>
  <c r="K1138" i="26"/>
  <c r="L1138" i="26"/>
  <c r="K1139" i="26"/>
  <c r="L1139" i="26" s="1"/>
  <c r="K1140" i="26"/>
  <c r="L1140" i="26"/>
  <c r="K1141" i="26"/>
  <c r="L1141" i="26" s="1"/>
  <c r="K1142" i="26"/>
  <c r="L1142" i="26"/>
  <c r="K1143" i="26"/>
  <c r="L1143" i="26" s="1"/>
  <c r="K1144" i="26"/>
  <c r="L1144" i="26" s="1"/>
  <c r="K1145" i="26"/>
  <c r="L1145" i="26" s="1"/>
  <c r="K1146" i="26"/>
  <c r="L1146" i="26" s="1"/>
  <c r="K1147" i="26"/>
  <c r="L1147" i="26" s="1"/>
  <c r="K1148" i="26"/>
  <c r="L1148" i="26" s="1"/>
  <c r="K1149" i="26"/>
  <c r="L1149" i="26" s="1"/>
  <c r="K1150" i="26"/>
  <c r="L1150" i="26"/>
  <c r="K1151" i="26"/>
  <c r="L1151" i="26" s="1"/>
  <c r="K1152" i="26"/>
  <c r="L1152" i="26" s="1"/>
  <c r="K1153" i="26"/>
  <c r="L1153" i="26" s="1"/>
  <c r="K1154" i="26"/>
  <c r="L1154" i="26" s="1"/>
  <c r="K1155" i="26"/>
  <c r="L1155" i="26" s="1"/>
  <c r="K1156" i="26"/>
  <c r="L1156" i="26" s="1"/>
  <c r="K1157" i="26"/>
  <c r="L1157" i="26" s="1"/>
  <c r="K1158" i="26"/>
  <c r="L1158" i="26" s="1"/>
  <c r="K1159" i="26"/>
  <c r="L1159" i="26" s="1"/>
  <c r="K1160" i="26"/>
  <c r="L1160" i="26" s="1"/>
  <c r="K1161" i="26"/>
  <c r="L1161" i="26" s="1"/>
  <c r="K1162" i="26"/>
  <c r="L1162" i="26" s="1"/>
  <c r="K1163" i="26"/>
  <c r="L1163" i="26" s="1"/>
  <c r="K1164" i="26"/>
  <c r="L1164" i="26"/>
  <c r="K1165" i="26"/>
  <c r="L1165" i="26" s="1"/>
  <c r="K1166" i="26"/>
  <c r="L1166" i="26"/>
  <c r="K1167" i="26"/>
  <c r="L1167" i="26" s="1"/>
  <c r="K1168" i="26"/>
  <c r="L1168" i="26" s="1"/>
  <c r="K1169" i="26"/>
  <c r="L1169" i="26" s="1"/>
  <c r="K1170" i="26"/>
  <c r="L1170" i="26"/>
  <c r="K1171" i="26"/>
  <c r="L1171" i="26" s="1"/>
  <c r="K1172" i="26"/>
  <c r="L1172" i="26" s="1"/>
  <c r="K1173" i="26"/>
  <c r="L1173" i="26" s="1"/>
  <c r="K1174" i="26"/>
  <c r="L1174" i="26" s="1"/>
  <c r="K1175" i="26"/>
  <c r="L1175" i="26" s="1"/>
  <c r="K1176" i="26"/>
  <c r="L1176" i="26" s="1"/>
  <c r="K1177" i="26"/>
  <c r="L1177" i="26" s="1"/>
  <c r="K1178" i="26"/>
  <c r="L1178" i="26" s="1"/>
  <c r="K1179" i="26"/>
  <c r="L1179" i="26" s="1"/>
  <c r="K1180" i="26"/>
  <c r="L1180" i="26" s="1"/>
  <c r="K1181" i="26"/>
  <c r="L1181" i="26" s="1"/>
  <c r="K1182" i="26"/>
  <c r="L1182" i="26"/>
  <c r="K1183" i="26"/>
  <c r="L1183" i="26" s="1"/>
  <c r="K1184" i="26"/>
  <c r="L1184" i="26" s="1"/>
  <c r="K1185" i="26"/>
  <c r="L1185" i="26" s="1"/>
  <c r="K1186" i="26"/>
  <c r="L1186" i="26"/>
  <c r="K1187" i="26"/>
  <c r="L1187" i="26" s="1"/>
  <c r="K1188" i="26"/>
  <c r="L1188" i="26" s="1"/>
  <c r="K1189" i="26"/>
  <c r="L1189" i="26" s="1"/>
  <c r="K1190" i="26"/>
  <c r="L1190" i="26"/>
  <c r="K1191" i="26"/>
  <c r="L1191" i="26" s="1"/>
  <c r="K1192" i="26"/>
  <c r="L1192" i="26" s="1"/>
  <c r="K1193" i="26"/>
  <c r="L1193" i="26" s="1"/>
  <c r="K1194" i="26"/>
  <c r="L1194" i="26" s="1"/>
  <c r="K1195" i="26"/>
  <c r="L1195" i="26" s="1"/>
  <c r="K1196" i="26"/>
  <c r="L1196" i="26"/>
  <c r="K1197" i="26"/>
  <c r="L1197" i="26" s="1"/>
  <c r="K1198" i="26"/>
  <c r="L1198" i="26" s="1"/>
  <c r="K1199" i="26"/>
  <c r="L1199" i="26" s="1"/>
  <c r="K1200" i="26"/>
  <c r="L1200" i="26" s="1"/>
  <c r="K1201" i="26"/>
  <c r="L1201" i="26" s="1"/>
  <c r="K1202" i="26"/>
  <c r="L1202" i="26"/>
  <c r="K1203" i="26"/>
  <c r="L1203" i="26" s="1"/>
  <c r="K1204" i="26"/>
  <c r="L1204" i="26" s="1"/>
  <c r="K1205" i="26"/>
  <c r="L1205" i="26" s="1"/>
  <c r="K1206" i="26"/>
  <c r="L1206" i="26" s="1"/>
  <c r="K1207" i="26"/>
  <c r="L1207" i="26" s="1"/>
  <c r="K1208" i="26"/>
  <c r="L1208" i="26" s="1"/>
  <c r="K1209" i="26"/>
  <c r="L1209" i="26" s="1"/>
  <c r="K1210" i="26"/>
  <c r="L1210" i="26" s="1"/>
  <c r="K1211" i="26"/>
  <c r="L1211" i="26" s="1"/>
  <c r="K1212" i="26"/>
  <c r="L1212" i="26" s="1"/>
  <c r="K1213" i="26"/>
  <c r="L1213" i="26" s="1"/>
  <c r="K1214" i="26"/>
  <c r="L1214" i="26" s="1"/>
  <c r="K1215" i="26"/>
  <c r="L1215" i="26" s="1"/>
  <c r="K1216" i="26"/>
  <c r="L1216" i="26" s="1"/>
  <c r="K1217" i="26"/>
  <c r="L1217" i="26" s="1"/>
  <c r="K1218" i="26"/>
  <c r="L1218" i="26" s="1"/>
  <c r="K1219" i="26"/>
  <c r="L1219" i="26" s="1"/>
  <c r="K1220" i="26"/>
  <c r="L1220" i="26" s="1"/>
  <c r="K1221" i="26"/>
  <c r="L1221" i="26" s="1"/>
  <c r="K1222" i="26"/>
  <c r="L1222" i="26"/>
  <c r="K1223" i="26"/>
  <c r="L1223" i="26" s="1"/>
  <c r="K1224" i="26"/>
  <c r="L1224" i="26" s="1"/>
  <c r="K1225" i="26"/>
  <c r="L1225" i="26" s="1"/>
  <c r="K1226" i="26"/>
  <c r="L1226" i="26" s="1"/>
  <c r="K1227" i="26"/>
  <c r="L1227" i="26" s="1"/>
  <c r="K1228" i="26"/>
  <c r="L1228" i="26"/>
  <c r="K1229" i="26"/>
  <c r="L1229" i="26" s="1"/>
  <c r="K1230" i="26"/>
  <c r="L1230" i="26" s="1"/>
  <c r="K1231" i="26"/>
  <c r="L1231" i="26" s="1"/>
  <c r="K1232" i="26"/>
  <c r="L1232" i="26" s="1"/>
  <c r="K1233" i="26"/>
  <c r="L1233" i="26" s="1"/>
  <c r="K1234" i="26"/>
  <c r="L1234" i="26"/>
  <c r="K1235" i="26"/>
  <c r="L1235" i="26" s="1"/>
  <c r="K1236" i="26"/>
  <c r="L1236" i="26" s="1"/>
  <c r="K1237" i="26"/>
  <c r="L1237" i="26" s="1"/>
  <c r="K1238" i="26"/>
  <c r="L1238" i="26"/>
  <c r="K1239" i="26"/>
  <c r="L1239" i="26" s="1"/>
  <c r="K1240" i="26"/>
  <c r="L1240" i="26" s="1"/>
  <c r="K1241" i="26"/>
  <c r="L1241" i="26" s="1"/>
  <c r="K1242" i="26"/>
  <c r="L1242" i="26" s="1"/>
  <c r="K1243" i="26"/>
  <c r="L1243" i="26" s="1"/>
  <c r="K1244" i="26"/>
  <c r="L1244" i="26" s="1"/>
  <c r="K1245" i="26"/>
  <c r="L1245" i="26" s="1"/>
  <c r="K1246" i="26"/>
  <c r="L1246" i="26" s="1"/>
  <c r="K1247" i="26"/>
  <c r="L1247" i="26" s="1"/>
  <c r="K1248" i="26"/>
  <c r="L1248" i="26" s="1"/>
  <c r="K1249" i="26"/>
  <c r="L1249" i="26" s="1"/>
  <c r="K1250" i="26"/>
  <c r="L1250" i="26" s="1"/>
  <c r="K1251" i="26"/>
  <c r="L1251" i="26" s="1"/>
  <c r="K1252" i="26"/>
  <c r="L1252" i="26" s="1"/>
  <c r="K1253" i="26"/>
  <c r="L1253" i="26" s="1"/>
  <c r="K1254" i="26"/>
  <c r="L1254" i="26"/>
  <c r="K1255" i="26"/>
  <c r="L1255" i="26" s="1"/>
  <c r="K1256" i="26"/>
  <c r="L1256" i="26" s="1"/>
  <c r="K1257" i="26"/>
  <c r="L1257" i="26" s="1"/>
  <c r="K1258" i="26"/>
  <c r="L1258" i="26" s="1"/>
  <c r="K1259" i="26"/>
  <c r="L1259" i="26" s="1"/>
  <c r="K1260" i="26"/>
  <c r="L1260" i="26" s="1"/>
  <c r="K1261" i="26"/>
  <c r="L1261" i="26" s="1"/>
  <c r="K1262" i="26"/>
  <c r="L1262" i="26"/>
  <c r="K1263" i="26"/>
  <c r="L1263" i="26" s="1"/>
  <c r="K1264" i="26"/>
  <c r="L1264" i="26" s="1"/>
  <c r="K1265" i="26"/>
  <c r="L1265" i="26" s="1"/>
  <c r="K1266" i="26"/>
  <c r="L1266" i="26" s="1"/>
  <c r="K1267" i="26"/>
  <c r="L1267" i="26" s="1"/>
  <c r="K1268" i="26"/>
  <c r="L1268" i="26" s="1"/>
  <c r="K1269" i="26"/>
  <c r="L1269" i="26" s="1"/>
  <c r="K1270" i="26"/>
  <c r="L1270" i="26" s="1"/>
  <c r="K1271" i="26"/>
  <c r="L1271" i="26" s="1"/>
  <c r="K1272" i="26"/>
  <c r="L1272" i="26" s="1"/>
  <c r="K1273" i="26"/>
  <c r="L1273" i="26" s="1"/>
  <c r="K1274" i="26"/>
  <c r="L1274" i="26" s="1"/>
  <c r="K1275" i="26"/>
  <c r="L1275" i="26" s="1"/>
  <c r="K1276" i="26"/>
  <c r="L1276" i="26" s="1"/>
  <c r="K1277" i="26"/>
  <c r="L1277" i="26" s="1"/>
  <c r="K1278" i="26"/>
  <c r="L1278" i="26" s="1"/>
  <c r="K1279" i="26"/>
  <c r="L1279" i="26" s="1"/>
  <c r="K1280" i="26"/>
  <c r="L1280" i="26" s="1"/>
  <c r="K1281" i="26"/>
  <c r="L1281" i="26" s="1"/>
  <c r="K1282" i="26"/>
  <c r="L1282" i="26"/>
  <c r="K1283" i="26"/>
  <c r="L1283" i="26" s="1"/>
  <c r="K1284" i="26"/>
  <c r="L1284" i="26" s="1"/>
  <c r="K1285" i="26"/>
  <c r="L1285" i="26" s="1"/>
  <c r="K1286" i="26"/>
  <c r="L1286" i="26" s="1"/>
  <c r="K1287" i="26"/>
  <c r="L1287" i="26" s="1"/>
  <c r="K1288" i="26"/>
  <c r="L1288" i="26" s="1"/>
  <c r="K1289" i="26"/>
  <c r="L1289" i="26" s="1"/>
  <c r="K1290" i="26"/>
  <c r="L1290" i="26" s="1"/>
  <c r="K1291" i="26"/>
  <c r="L1291" i="26" s="1"/>
  <c r="K1292" i="26"/>
  <c r="L1292" i="26"/>
  <c r="K1293" i="26"/>
  <c r="L1293" i="26" s="1"/>
  <c r="K1294" i="26"/>
  <c r="L1294" i="26"/>
  <c r="K1295" i="26"/>
  <c r="L1295" i="26" s="1"/>
  <c r="K1296" i="26"/>
  <c r="L1296" i="26" s="1"/>
  <c r="K1297" i="26"/>
  <c r="L1297" i="26" s="1"/>
  <c r="K1298" i="26"/>
  <c r="L1298" i="26"/>
  <c r="K1299" i="26"/>
  <c r="L1299" i="26" s="1"/>
  <c r="K1300" i="26"/>
  <c r="L1300" i="26" s="1"/>
  <c r="K1301" i="26"/>
  <c r="L1301" i="26" s="1"/>
  <c r="K1302" i="26"/>
  <c r="L1302" i="26"/>
  <c r="K1303" i="26"/>
  <c r="L1303" i="26" s="1"/>
  <c r="K1304" i="26"/>
  <c r="L1304" i="26" s="1"/>
  <c r="K1305" i="26"/>
  <c r="L1305" i="26" s="1"/>
  <c r="K1306" i="26"/>
  <c r="L1306" i="26" s="1"/>
  <c r="K1307" i="26"/>
  <c r="L1307" i="26" s="1"/>
  <c r="K1308" i="26"/>
  <c r="L1308" i="26" s="1"/>
  <c r="K1309" i="26"/>
  <c r="L1309" i="26" s="1"/>
  <c r="K1310" i="26"/>
  <c r="L1310" i="26" s="1"/>
  <c r="K1311" i="26"/>
  <c r="L1311" i="26" s="1"/>
  <c r="K1312" i="26"/>
  <c r="L1312" i="26" s="1"/>
  <c r="K1313" i="26"/>
  <c r="L1313" i="26" s="1"/>
  <c r="K1314" i="26"/>
  <c r="L1314" i="26"/>
  <c r="K1315" i="26"/>
  <c r="L1315" i="26" s="1"/>
  <c r="K1316" i="26"/>
  <c r="L1316" i="26" s="1"/>
  <c r="K1317" i="26"/>
  <c r="L1317" i="26" s="1"/>
  <c r="K1318" i="26"/>
  <c r="L1318" i="26"/>
  <c r="K1319" i="26"/>
  <c r="L1319" i="26" s="1"/>
  <c r="K1320" i="26"/>
  <c r="L1320" i="26" s="1"/>
  <c r="K1321" i="26"/>
  <c r="L1321" i="26" s="1"/>
  <c r="K1322" i="26"/>
  <c r="L1322" i="26" s="1"/>
  <c r="K1323" i="26"/>
  <c r="L1323" i="26" s="1"/>
  <c r="K1324" i="26"/>
  <c r="L1324" i="26" s="1"/>
  <c r="K1325" i="26"/>
  <c r="L1325" i="26" s="1"/>
  <c r="K1326" i="26"/>
  <c r="L1326" i="26" s="1"/>
  <c r="K1327" i="26"/>
  <c r="L1327" i="26" s="1"/>
  <c r="K1328" i="26"/>
  <c r="L1328" i="26" s="1"/>
  <c r="K1329" i="26"/>
  <c r="L1329" i="26" s="1"/>
  <c r="K1330" i="26"/>
  <c r="L1330" i="26" s="1"/>
  <c r="K1331" i="26"/>
  <c r="L1331" i="26" s="1"/>
  <c r="K1332" i="26"/>
  <c r="L1332" i="26" s="1"/>
  <c r="K1333" i="26"/>
  <c r="L1333" i="26" s="1"/>
  <c r="K1334" i="26"/>
  <c r="L1334" i="26"/>
  <c r="K1335" i="26"/>
  <c r="L1335" i="26" s="1"/>
  <c r="K1336" i="26"/>
  <c r="L1336" i="26" s="1"/>
  <c r="K1337" i="26"/>
  <c r="L1337" i="26" s="1"/>
  <c r="K1338" i="26"/>
  <c r="L1338" i="26" s="1"/>
  <c r="K1339" i="26"/>
  <c r="L1339" i="26" s="1"/>
  <c r="K1340" i="26"/>
  <c r="L1340" i="26" s="1"/>
  <c r="K1341" i="26"/>
  <c r="L1341" i="26" s="1"/>
  <c r="K1342" i="26"/>
  <c r="L1342" i="26" s="1"/>
  <c r="K1343" i="26"/>
  <c r="L1343" i="26" s="1"/>
  <c r="K1344" i="26"/>
  <c r="L1344" i="26" s="1"/>
  <c r="K1345" i="26"/>
  <c r="L1345" i="26" s="1"/>
  <c r="K1346" i="26"/>
  <c r="L1346" i="26" s="1"/>
  <c r="K1347" i="26"/>
  <c r="L1347" i="26" s="1"/>
  <c r="K1348" i="26"/>
  <c r="L1348" i="26" s="1"/>
  <c r="K1349" i="26"/>
  <c r="L1349" i="26" s="1"/>
  <c r="K1350" i="26"/>
  <c r="L1350" i="26" s="1"/>
  <c r="K1351" i="26"/>
  <c r="L1351" i="26" s="1"/>
  <c r="K1352" i="26"/>
  <c r="L1352" i="26" s="1"/>
  <c r="K1353" i="26"/>
  <c r="L1353" i="26" s="1"/>
  <c r="K1354" i="26"/>
  <c r="L1354" i="26" s="1"/>
  <c r="K1355" i="26"/>
  <c r="L1355" i="26" s="1"/>
  <c r="K1356" i="26"/>
  <c r="L1356" i="26" s="1"/>
  <c r="K1357" i="26"/>
  <c r="L1357" i="26" s="1"/>
  <c r="K1358" i="26"/>
  <c r="L1358" i="26" s="1"/>
  <c r="K1359" i="26"/>
  <c r="L1359" i="26" s="1"/>
  <c r="K1360" i="26"/>
  <c r="L1360" i="26" s="1"/>
  <c r="K1361" i="26"/>
  <c r="L1361" i="26" s="1"/>
  <c r="K1362" i="26"/>
  <c r="L1362" i="26" s="1"/>
  <c r="K1363" i="26"/>
  <c r="L1363" i="26" s="1"/>
  <c r="K1364" i="26"/>
  <c r="L1364" i="26" s="1"/>
  <c r="K1365" i="26"/>
  <c r="L1365" i="26" s="1"/>
  <c r="K1366" i="26"/>
  <c r="L1366" i="26" s="1"/>
  <c r="K1367" i="26"/>
  <c r="L1367" i="26" s="1"/>
  <c r="K1368" i="26"/>
  <c r="L1368" i="26" s="1"/>
  <c r="K1369" i="26"/>
  <c r="L1369" i="26" s="1"/>
  <c r="K1370" i="26"/>
  <c r="L1370" i="26" s="1"/>
  <c r="K1371" i="26"/>
  <c r="L1371" i="26" s="1"/>
  <c r="K1372" i="26"/>
  <c r="L1372" i="26" s="1"/>
  <c r="K1373" i="26"/>
  <c r="L1373" i="26" s="1"/>
  <c r="K1374" i="26"/>
  <c r="L1374" i="26" s="1"/>
  <c r="K1375" i="26"/>
  <c r="L1375" i="26" s="1"/>
  <c r="K1376" i="26"/>
  <c r="L1376" i="26" s="1"/>
  <c r="K1377" i="26"/>
  <c r="L1377" i="26" s="1"/>
  <c r="K1378" i="26"/>
  <c r="L1378" i="26" s="1"/>
  <c r="K1379" i="26"/>
  <c r="L1379" i="26" s="1"/>
  <c r="K1380" i="26"/>
  <c r="L1380" i="26" s="1"/>
  <c r="K1381" i="26"/>
  <c r="L1381" i="26" s="1"/>
  <c r="K1382" i="26"/>
  <c r="L1382" i="26" s="1"/>
  <c r="K1383" i="26"/>
  <c r="L1383" i="26" s="1"/>
  <c r="K1384" i="26"/>
  <c r="L1384" i="26" s="1"/>
  <c r="K1385" i="26"/>
  <c r="L1385" i="26" s="1"/>
  <c r="K1386" i="26"/>
  <c r="L1386" i="26" s="1"/>
  <c r="K1387" i="26"/>
  <c r="L1387" i="26" s="1"/>
  <c r="K1388" i="26"/>
  <c r="L1388" i="26" s="1"/>
  <c r="K1389" i="26"/>
  <c r="L1389" i="26" s="1"/>
  <c r="K1390" i="26"/>
  <c r="L1390" i="26" s="1"/>
  <c r="K1391" i="26"/>
  <c r="L1391" i="26" s="1"/>
  <c r="K1392" i="26"/>
  <c r="L1392" i="26" s="1"/>
  <c r="K1393" i="26"/>
  <c r="L1393" i="26" s="1"/>
  <c r="K1394" i="26"/>
  <c r="L1394" i="26" s="1"/>
  <c r="K1395" i="26"/>
  <c r="L1395" i="26" s="1"/>
  <c r="K1396" i="26"/>
  <c r="L1396" i="26" s="1"/>
  <c r="K1397" i="26"/>
  <c r="L1397" i="26" s="1"/>
  <c r="K1398" i="26"/>
  <c r="L1398" i="26" s="1"/>
  <c r="K1399" i="26"/>
  <c r="L1399" i="26" s="1"/>
  <c r="K1400" i="26"/>
  <c r="L1400" i="26" s="1"/>
  <c r="K1401" i="26"/>
  <c r="L1401" i="26" s="1"/>
  <c r="K1402" i="26"/>
  <c r="L1402" i="26" s="1"/>
  <c r="K1403" i="26"/>
  <c r="L1403" i="26" s="1"/>
  <c r="K1404" i="26"/>
  <c r="L1404" i="26" s="1"/>
  <c r="K1405" i="26"/>
  <c r="L1405" i="26" s="1"/>
  <c r="K1406" i="26"/>
  <c r="L1406" i="26" s="1"/>
  <c r="K1407" i="26"/>
  <c r="L1407" i="26"/>
  <c r="K1408" i="26"/>
  <c r="L1408" i="26" s="1"/>
  <c r="K1409" i="26"/>
  <c r="L1409" i="26"/>
  <c r="K1410" i="26"/>
  <c r="L1410" i="26" s="1"/>
  <c r="K1411" i="26"/>
  <c r="L1411" i="26" s="1"/>
  <c r="K1412" i="26"/>
  <c r="L1412" i="26" s="1"/>
  <c r="K1413" i="26"/>
  <c r="L1413" i="26"/>
  <c r="K1414" i="26"/>
  <c r="L1414" i="26" s="1"/>
  <c r="K1415" i="26"/>
  <c r="L1415" i="26" s="1"/>
  <c r="K1416" i="26"/>
  <c r="L1416" i="26" s="1"/>
  <c r="K1417" i="26"/>
  <c r="L1417" i="26" s="1"/>
  <c r="K1418" i="26"/>
  <c r="L1418" i="26" s="1"/>
  <c r="K1419" i="26"/>
  <c r="L1419" i="26" s="1"/>
  <c r="K1420" i="26"/>
  <c r="L1420" i="26" s="1"/>
  <c r="K1421" i="26"/>
  <c r="L1421" i="26" s="1"/>
  <c r="K1422" i="26"/>
  <c r="L1422" i="26" s="1"/>
  <c r="K1423" i="26"/>
  <c r="L1423" i="26"/>
  <c r="K1424" i="26"/>
  <c r="L1424" i="26" s="1"/>
  <c r="K1425" i="26"/>
  <c r="L1425" i="26" s="1"/>
  <c r="K1426" i="26"/>
  <c r="L1426" i="26" s="1"/>
  <c r="K1427" i="26"/>
  <c r="L1427" i="26" s="1"/>
  <c r="K1428" i="26"/>
  <c r="L1428" i="26" s="1"/>
  <c r="K1429" i="26"/>
  <c r="L1429" i="26"/>
  <c r="K1430" i="26"/>
  <c r="L1430" i="26" s="1"/>
  <c r="K1431" i="26"/>
  <c r="L1431" i="26" s="1"/>
  <c r="K1432" i="26"/>
  <c r="L1432" i="26" s="1"/>
  <c r="K1433" i="26"/>
  <c r="L1433" i="26" s="1"/>
  <c r="K1434" i="26"/>
  <c r="L1434" i="26" s="1"/>
  <c r="K1435" i="26"/>
  <c r="L1435" i="26"/>
  <c r="K1436" i="26"/>
  <c r="L1436" i="26" s="1"/>
  <c r="K1437" i="26"/>
  <c r="L1437" i="26" s="1"/>
  <c r="K1438" i="26"/>
  <c r="L1438" i="26" s="1"/>
  <c r="K1439" i="26"/>
  <c r="L1439" i="26"/>
  <c r="K1440" i="26"/>
  <c r="L1440" i="26" s="1"/>
  <c r="K1441" i="26"/>
  <c r="L1441" i="26"/>
  <c r="K1442" i="26"/>
  <c r="L1442" i="26" s="1"/>
  <c r="K1443" i="26"/>
  <c r="L1443" i="26" s="1"/>
  <c r="K1444" i="26"/>
  <c r="L1444" i="26" s="1"/>
  <c r="K1445" i="26"/>
  <c r="L1445" i="26"/>
  <c r="K1446" i="26"/>
  <c r="L1446" i="26" s="1"/>
  <c r="K1447" i="26"/>
  <c r="L1447" i="26" s="1"/>
  <c r="K1448" i="26"/>
  <c r="L1448" i="26" s="1"/>
  <c r="K1449" i="26"/>
  <c r="L1449" i="26" s="1"/>
  <c r="K1450" i="26"/>
  <c r="L1450" i="26" s="1"/>
  <c r="K1451" i="26"/>
  <c r="L1451" i="26" s="1"/>
  <c r="K1452" i="26"/>
  <c r="L1452" i="26" s="1"/>
  <c r="K1453" i="26"/>
  <c r="L1453" i="26" s="1"/>
  <c r="K1454" i="26"/>
  <c r="L1454" i="26" s="1"/>
  <c r="K1455" i="26"/>
  <c r="L1455" i="26"/>
  <c r="K1456" i="26"/>
  <c r="L1456" i="26" s="1"/>
  <c r="K1457" i="26"/>
  <c r="L1457" i="26" s="1"/>
  <c r="K1458" i="26"/>
  <c r="L1458" i="26" s="1"/>
  <c r="K1459" i="26"/>
  <c r="L1459" i="26" s="1"/>
  <c r="K1460" i="26"/>
  <c r="L1460" i="26" s="1"/>
  <c r="K1461" i="26"/>
  <c r="L1461" i="26"/>
  <c r="K1462" i="26"/>
  <c r="L1462" i="26" s="1"/>
  <c r="K1463" i="26"/>
  <c r="L1463" i="26" s="1"/>
  <c r="K1464" i="26"/>
  <c r="L1464" i="26" s="1"/>
  <c r="K1465" i="26"/>
  <c r="L1465" i="26" s="1"/>
  <c r="K1466" i="26"/>
  <c r="L1466" i="26" s="1"/>
  <c r="K1467" i="26"/>
  <c r="L1467" i="26"/>
  <c r="K1468" i="26"/>
  <c r="L1468" i="26" s="1"/>
  <c r="K1469" i="26"/>
  <c r="L1469" i="26" s="1"/>
  <c r="K1470" i="26"/>
  <c r="L1470" i="26" s="1"/>
  <c r="K1471" i="26"/>
  <c r="L1471" i="26"/>
  <c r="K1472" i="26"/>
  <c r="L1472" i="26" s="1"/>
  <c r="K1473" i="26"/>
  <c r="L1473" i="26"/>
  <c r="K1474" i="26"/>
  <c r="L1474" i="26" s="1"/>
  <c r="K1475" i="26"/>
  <c r="L1475" i="26" s="1"/>
  <c r="K1476" i="26"/>
  <c r="L1476" i="26" s="1"/>
  <c r="K1477" i="26"/>
  <c r="L1477" i="26"/>
  <c r="K1478" i="26"/>
  <c r="L1478" i="26" s="1"/>
  <c r="K1479" i="26"/>
  <c r="L1479" i="26" s="1"/>
  <c r="K1480" i="26"/>
  <c r="L1480" i="26" s="1"/>
  <c r="K1481" i="26"/>
  <c r="L1481" i="26" s="1"/>
  <c r="K1482" i="26"/>
  <c r="L1482" i="26" s="1"/>
  <c r="K1483" i="26"/>
  <c r="L1483" i="26" s="1"/>
  <c r="K1484" i="26"/>
  <c r="L1484" i="26" s="1"/>
  <c r="K1485" i="26"/>
  <c r="L1485" i="26" s="1"/>
  <c r="K1486" i="26"/>
  <c r="L1486" i="26" s="1"/>
  <c r="K1487" i="26"/>
  <c r="L1487" i="26"/>
  <c r="K1488" i="26"/>
  <c r="L1488" i="26" s="1"/>
  <c r="K1489" i="26"/>
  <c r="L1489" i="26" s="1"/>
  <c r="K1490" i="26"/>
  <c r="L1490" i="26" s="1"/>
  <c r="K1491" i="26"/>
  <c r="L1491" i="26" s="1"/>
  <c r="K1492" i="26"/>
  <c r="L1492" i="26" s="1"/>
  <c r="K1493" i="26"/>
  <c r="L1493" i="26"/>
  <c r="K1494" i="26"/>
  <c r="L1494" i="26" s="1"/>
  <c r="K1495" i="26"/>
  <c r="L1495" i="26" s="1"/>
  <c r="K1496" i="26"/>
  <c r="L1496" i="26" s="1"/>
  <c r="K1497" i="26"/>
  <c r="L1497" i="26" s="1"/>
  <c r="K1498" i="26"/>
  <c r="L1498" i="26" s="1"/>
  <c r="K7" i="27"/>
  <c r="L7" i="27" s="1"/>
  <c r="K8" i="27"/>
  <c r="L8" i="27" s="1"/>
  <c r="K9" i="27"/>
  <c r="L9" i="27" s="1"/>
  <c r="K10" i="27"/>
  <c r="L10" i="27" s="1"/>
  <c r="K11" i="27"/>
  <c r="L11" i="27" s="1"/>
  <c r="K12" i="27"/>
  <c r="L12" i="27" s="1"/>
  <c r="K13" i="27"/>
  <c r="L13" i="27" s="1"/>
  <c r="K14" i="27"/>
  <c r="L14" i="27" s="1"/>
  <c r="K15" i="27"/>
  <c r="L15" i="27" s="1"/>
  <c r="K16" i="27"/>
  <c r="L16" i="27" s="1"/>
  <c r="K17" i="27"/>
  <c r="L17" i="27" s="1"/>
  <c r="K18" i="27"/>
  <c r="L18" i="27" s="1"/>
  <c r="K19" i="27"/>
  <c r="L19" i="27" s="1"/>
  <c r="K20" i="27"/>
  <c r="L20" i="27" s="1"/>
  <c r="K21" i="27"/>
  <c r="L21" i="27" s="1"/>
  <c r="K22" i="27"/>
  <c r="L22" i="27" s="1"/>
  <c r="K23" i="27"/>
  <c r="L23" i="27" s="1"/>
  <c r="K24" i="27"/>
  <c r="L24" i="27" s="1"/>
  <c r="K25" i="27"/>
  <c r="L25" i="27" s="1"/>
  <c r="K26" i="27"/>
  <c r="L26" i="27" s="1"/>
  <c r="K27" i="27"/>
  <c r="L27" i="27" s="1"/>
  <c r="K28" i="27"/>
  <c r="L28" i="27" s="1"/>
  <c r="K29" i="27"/>
  <c r="L29" i="27" s="1"/>
  <c r="K30" i="27"/>
  <c r="L30" i="27" s="1"/>
  <c r="K31" i="27"/>
  <c r="L31" i="27" s="1"/>
  <c r="K32" i="27"/>
  <c r="L32" i="27" s="1"/>
  <c r="K33" i="27"/>
  <c r="L33" i="27"/>
  <c r="K34" i="27"/>
  <c r="L34" i="27" s="1"/>
  <c r="K35" i="27"/>
  <c r="L35" i="27" s="1"/>
  <c r="K36" i="27"/>
  <c r="L36" i="27" s="1"/>
  <c r="K37" i="27"/>
  <c r="L37" i="27" s="1"/>
  <c r="K38" i="27"/>
  <c r="L38" i="27" s="1"/>
  <c r="K39" i="27"/>
  <c r="L39" i="27" s="1"/>
  <c r="K40" i="27"/>
  <c r="L40" i="27" s="1"/>
  <c r="K41" i="27"/>
  <c r="L41" i="27" s="1"/>
  <c r="K42" i="27"/>
  <c r="L42" i="27" s="1"/>
  <c r="K43" i="27"/>
  <c r="L43" i="27"/>
  <c r="K44" i="27"/>
  <c r="L44" i="27" s="1"/>
  <c r="K45" i="27"/>
  <c r="L45" i="27" s="1"/>
  <c r="K46" i="27"/>
  <c r="L46" i="27" s="1"/>
  <c r="K47" i="27"/>
  <c r="L47" i="27" s="1"/>
  <c r="K48" i="27"/>
  <c r="L48" i="27" s="1"/>
  <c r="K49" i="27"/>
  <c r="L49" i="27" s="1"/>
  <c r="K50" i="27"/>
  <c r="L50" i="27" s="1"/>
  <c r="K51" i="27"/>
  <c r="L51" i="27" s="1"/>
  <c r="K52" i="27"/>
  <c r="L52" i="27" s="1"/>
  <c r="K53" i="27"/>
  <c r="L53" i="27" s="1"/>
  <c r="K54" i="27"/>
  <c r="L54" i="27" s="1"/>
  <c r="K55" i="27"/>
  <c r="L55" i="27" s="1"/>
  <c r="K56" i="27"/>
  <c r="L56" i="27" s="1"/>
  <c r="K57" i="27"/>
  <c r="L57" i="27" s="1"/>
  <c r="K58" i="27"/>
  <c r="L58" i="27" s="1"/>
  <c r="K59" i="27"/>
  <c r="L59" i="27" s="1"/>
  <c r="K60" i="27"/>
  <c r="L60" i="27" s="1"/>
  <c r="K61" i="27"/>
  <c r="L61" i="27" s="1"/>
  <c r="K62" i="27"/>
  <c r="L62" i="27" s="1"/>
  <c r="K63" i="27"/>
  <c r="L63" i="27" s="1"/>
  <c r="K64" i="27"/>
  <c r="L64" i="27" s="1"/>
  <c r="K65" i="27"/>
  <c r="L65" i="27"/>
  <c r="K66" i="27"/>
  <c r="L66" i="27" s="1"/>
  <c r="K67" i="27"/>
  <c r="L67" i="27" s="1"/>
  <c r="K68" i="27"/>
  <c r="L68" i="27" s="1"/>
  <c r="K69" i="27"/>
  <c r="L69" i="27" s="1"/>
  <c r="K70" i="27"/>
  <c r="L70" i="27" s="1"/>
  <c r="K71" i="27"/>
  <c r="L71" i="27" s="1"/>
  <c r="K72" i="27"/>
  <c r="L72" i="27" s="1"/>
  <c r="K73" i="27"/>
  <c r="L73" i="27" s="1"/>
  <c r="K74" i="27"/>
  <c r="L74" i="27" s="1"/>
  <c r="K75" i="27"/>
  <c r="L75" i="27" s="1"/>
  <c r="K76" i="27"/>
  <c r="L76" i="27" s="1"/>
  <c r="K77" i="27"/>
  <c r="L77" i="27" s="1"/>
  <c r="K78" i="27"/>
  <c r="L78" i="27" s="1"/>
  <c r="K79" i="27"/>
  <c r="L79" i="27" s="1"/>
  <c r="K80" i="27"/>
  <c r="L80" i="27" s="1"/>
  <c r="K81" i="27"/>
  <c r="L81" i="27" s="1"/>
  <c r="K82" i="27"/>
  <c r="L82" i="27" s="1"/>
  <c r="K83" i="27"/>
  <c r="L83" i="27" s="1"/>
  <c r="K84" i="27"/>
  <c r="L84" i="27" s="1"/>
  <c r="K85" i="27"/>
  <c r="L85" i="27" s="1"/>
  <c r="K86" i="27"/>
  <c r="L86" i="27" s="1"/>
  <c r="K87" i="27"/>
  <c r="L87" i="27" s="1"/>
  <c r="K88" i="27"/>
  <c r="L88" i="27" s="1"/>
  <c r="K89" i="27"/>
  <c r="L89" i="27" s="1"/>
  <c r="K90" i="27"/>
  <c r="L90" i="27" s="1"/>
  <c r="K91" i="27"/>
  <c r="L91" i="27" s="1"/>
  <c r="K92" i="27"/>
  <c r="L92" i="27" s="1"/>
  <c r="K93" i="27"/>
  <c r="L93" i="27" s="1"/>
  <c r="K94" i="27"/>
  <c r="L94" i="27" s="1"/>
  <c r="K95" i="27"/>
  <c r="L95" i="27" s="1"/>
  <c r="K96" i="27"/>
  <c r="L96" i="27" s="1"/>
  <c r="K97" i="27"/>
  <c r="L97" i="27" s="1"/>
  <c r="K98" i="27"/>
  <c r="L98" i="27" s="1"/>
  <c r="K99" i="27"/>
  <c r="L99" i="27" s="1"/>
  <c r="K100" i="27"/>
  <c r="L100" i="27" s="1"/>
  <c r="K101" i="27"/>
  <c r="L101" i="27" s="1"/>
  <c r="K102" i="27"/>
  <c r="L102" i="27" s="1"/>
  <c r="K103" i="27"/>
  <c r="L103" i="27" s="1"/>
  <c r="K104" i="27"/>
  <c r="L104" i="27" s="1"/>
  <c r="K105" i="27"/>
  <c r="L105" i="27" s="1"/>
  <c r="K106" i="27"/>
  <c r="L106" i="27" s="1"/>
  <c r="K107" i="27"/>
  <c r="L107" i="27" s="1"/>
  <c r="K108" i="27"/>
  <c r="L108" i="27" s="1"/>
  <c r="K109" i="27"/>
  <c r="L109" i="27"/>
  <c r="K110" i="27"/>
  <c r="L110" i="27" s="1"/>
  <c r="K111" i="27"/>
  <c r="L111" i="27" s="1"/>
  <c r="K112" i="27"/>
  <c r="L112" i="27" s="1"/>
  <c r="K113" i="27"/>
  <c r="L113" i="27" s="1"/>
  <c r="K114" i="27"/>
  <c r="L114" i="27" s="1"/>
  <c r="K115" i="27"/>
  <c r="L115" i="27" s="1"/>
  <c r="K116" i="27"/>
  <c r="L116" i="27" s="1"/>
  <c r="K117" i="27"/>
  <c r="L117" i="27" s="1"/>
  <c r="K118" i="27"/>
  <c r="L118" i="27" s="1"/>
  <c r="K119" i="27"/>
  <c r="L119" i="27" s="1"/>
  <c r="K120" i="27"/>
  <c r="L120" i="27" s="1"/>
  <c r="K121" i="27"/>
  <c r="L121" i="27" s="1"/>
  <c r="K122" i="27"/>
  <c r="L122" i="27" s="1"/>
  <c r="K123" i="27"/>
  <c r="L123" i="27" s="1"/>
  <c r="K124" i="27"/>
  <c r="L124" i="27" s="1"/>
  <c r="K125" i="27"/>
  <c r="L125" i="27" s="1"/>
  <c r="K126" i="27"/>
  <c r="L126" i="27" s="1"/>
  <c r="K127" i="27"/>
  <c r="L127" i="27" s="1"/>
  <c r="K128" i="27"/>
  <c r="L128" i="27" s="1"/>
  <c r="K129" i="27"/>
  <c r="L129" i="27" s="1"/>
  <c r="K130" i="27"/>
  <c r="L130" i="27" s="1"/>
  <c r="K131" i="27"/>
  <c r="L131" i="27" s="1"/>
  <c r="K132" i="27"/>
  <c r="L132" i="27" s="1"/>
  <c r="K133" i="27"/>
  <c r="L133" i="27" s="1"/>
  <c r="K134" i="27"/>
  <c r="L134" i="27" s="1"/>
  <c r="K135" i="27"/>
  <c r="L135" i="27" s="1"/>
  <c r="K136" i="27"/>
  <c r="L136" i="27" s="1"/>
  <c r="K137" i="27"/>
  <c r="L137" i="27" s="1"/>
  <c r="K138" i="27"/>
  <c r="L138" i="27" s="1"/>
  <c r="K139" i="27"/>
  <c r="L139" i="27" s="1"/>
  <c r="K140" i="27"/>
  <c r="L140" i="27" s="1"/>
  <c r="K141" i="27"/>
  <c r="L141" i="27" s="1"/>
  <c r="K142" i="27"/>
  <c r="L142" i="27" s="1"/>
  <c r="K143" i="27"/>
  <c r="L143" i="27" s="1"/>
  <c r="K144" i="27"/>
  <c r="L144" i="27" s="1"/>
  <c r="K145" i="27"/>
  <c r="L145" i="27"/>
  <c r="K146" i="27"/>
  <c r="L146" i="27" s="1"/>
  <c r="K147" i="27"/>
  <c r="L147" i="27" s="1"/>
  <c r="K148" i="27"/>
  <c r="L148" i="27" s="1"/>
  <c r="K149" i="27"/>
  <c r="L149" i="27" s="1"/>
  <c r="K150" i="27"/>
  <c r="L150" i="27" s="1"/>
  <c r="K151" i="27"/>
  <c r="L151" i="27"/>
  <c r="K152" i="27"/>
  <c r="L152" i="27" s="1"/>
  <c r="K153" i="27"/>
  <c r="L153" i="27" s="1"/>
  <c r="K154" i="27"/>
  <c r="L154" i="27" s="1"/>
  <c r="K155" i="27"/>
  <c r="L155" i="27" s="1"/>
  <c r="K156" i="27"/>
  <c r="L156" i="27" s="1"/>
  <c r="K157" i="27"/>
  <c r="L157" i="27" s="1"/>
  <c r="K158" i="27"/>
  <c r="L158" i="27" s="1"/>
  <c r="K159" i="27"/>
  <c r="L159" i="27" s="1"/>
  <c r="K160" i="27"/>
  <c r="L160" i="27" s="1"/>
  <c r="K161" i="27"/>
  <c r="L161" i="27"/>
  <c r="K162" i="27"/>
  <c r="L162" i="27" s="1"/>
  <c r="K163" i="27"/>
  <c r="L163" i="27" s="1"/>
  <c r="K164" i="27"/>
  <c r="L164" i="27" s="1"/>
  <c r="K165" i="27"/>
  <c r="L165" i="27" s="1"/>
  <c r="K166" i="27"/>
  <c r="L166" i="27" s="1"/>
  <c r="K167" i="27"/>
  <c r="L167" i="27" s="1"/>
  <c r="K168" i="27"/>
  <c r="L168" i="27" s="1"/>
  <c r="K169" i="27"/>
  <c r="L169" i="27" s="1"/>
  <c r="K170" i="27"/>
  <c r="L170" i="27" s="1"/>
  <c r="K171" i="27"/>
  <c r="L171" i="27" s="1"/>
  <c r="K172" i="27"/>
  <c r="L172" i="27" s="1"/>
  <c r="K173" i="27"/>
  <c r="L173" i="27" s="1"/>
  <c r="K174" i="27"/>
  <c r="L174" i="27" s="1"/>
  <c r="K175" i="27"/>
  <c r="L175" i="27" s="1"/>
  <c r="K176" i="27"/>
  <c r="L176" i="27" s="1"/>
  <c r="K177" i="27"/>
  <c r="L177" i="27" s="1"/>
  <c r="K178" i="27"/>
  <c r="L178" i="27" s="1"/>
  <c r="K179" i="27"/>
  <c r="L179" i="27" s="1"/>
  <c r="K180" i="27"/>
  <c r="L180" i="27" s="1"/>
  <c r="K181" i="27"/>
  <c r="L181" i="27" s="1"/>
  <c r="K182" i="27"/>
  <c r="L182" i="27" s="1"/>
  <c r="K183" i="27"/>
  <c r="L183" i="27" s="1"/>
  <c r="K184" i="27"/>
  <c r="L184" i="27" s="1"/>
  <c r="K185" i="27"/>
  <c r="L185" i="27" s="1"/>
  <c r="K186" i="27"/>
  <c r="L186" i="27" s="1"/>
  <c r="K187" i="27"/>
  <c r="L187" i="27"/>
  <c r="K188" i="27"/>
  <c r="L188" i="27" s="1"/>
  <c r="K189" i="27"/>
  <c r="L189" i="27" s="1"/>
  <c r="K190" i="27"/>
  <c r="L190" i="27" s="1"/>
  <c r="K191" i="27"/>
  <c r="L191" i="27" s="1"/>
  <c r="K192" i="27"/>
  <c r="L192" i="27" s="1"/>
  <c r="K193" i="27"/>
  <c r="L193" i="27" s="1"/>
  <c r="K194" i="27"/>
  <c r="L194" i="27" s="1"/>
  <c r="K195" i="27"/>
  <c r="L195" i="27" s="1"/>
  <c r="K196" i="27"/>
  <c r="L196" i="27" s="1"/>
  <c r="K197" i="27"/>
  <c r="L197" i="27"/>
  <c r="K198" i="27"/>
  <c r="L198" i="27" s="1"/>
  <c r="K199" i="27"/>
  <c r="L199" i="27"/>
  <c r="K200" i="27"/>
  <c r="L200" i="27" s="1"/>
  <c r="K201" i="27"/>
  <c r="L201" i="27" s="1"/>
  <c r="K202" i="27"/>
  <c r="L202" i="27" s="1"/>
  <c r="K203" i="27"/>
  <c r="L203" i="27" s="1"/>
  <c r="K204" i="27"/>
  <c r="L204" i="27" s="1"/>
  <c r="K205" i="27"/>
  <c r="L205" i="27" s="1"/>
  <c r="K206" i="27"/>
  <c r="L206" i="27" s="1"/>
  <c r="K207" i="27"/>
  <c r="L207" i="27" s="1"/>
  <c r="K208" i="27"/>
  <c r="L208" i="27" s="1"/>
  <c r="K209" i="27"/>
  <c r="L209" i="27" s="1"/>
  <c r="K210" i="27"/>
  <c r="L210" i="27" s="1"/>
  <c r="K211" i="27"/>
  <c r="L211" i="27" s="1"/>
  <c r="K212" i="27"/>
  <c r="L212" i="27" s="1"/>
  <c r="K213" i="27"/>
  <c r="L213" i="27" s="1"/>
  <c r="K214" i="27"/>
  <c r="L214" i="27" s="1"/>
  <c r="K215" i="27"/>
  <c r="L215" i="27" s="1"/>
  <c r="K216" i="27"/>
  <c r="L216" i="27" s="1"/>
  <c r="K217" i="27"/>
  <c r="L217" i="27"/>
  <c r="K218" i="27"/>
  <c r="L218" i="27" s="1"/>
  <c r="K219" i="27"/>
  <c r="L219" i="27" s="1"/>
  <c r="K220" i="27"/>
  <c r="L220" i="27" s="1"/>
  <c r="K221" i="27"/>
  <c r="L221" i="27" s="1"/>
  <c r="K222" i="27"/>
  <c r="L222" i="27" s="1"/>
  <c r="K223" i="27"/>
  <c r="L223" i="27" s="1"/>
  <c r="K224" i="27"/>
  <c r="L224" i="27" s="1"/>
  <c r="K225" i="27"/>
  <c r="L225" i="27" s="1"/>
  <c r="K226" i="27"/>
  <c r="L226" i="27" s="1"/>
  <c r="K227" i="27"/>
  <c r="L227" i="27" s="1"/>
  <c r="K228" i="27"/>
  <c r="L228" i="27" s="1"/>
  <c r="K229" i="27"/>
  <c r="L229" i="27" s="1"/>
  <c r="K230" i="27"/>
  <c r="L230" i="27" s="1"/>
  <c r="K231" i="27"/>
  <c r="L231" i="27" s="1"/>
  <c r="K232" i="27"/>
  <c r="L232" i="27" s="1"/>
  <c r="K233" i="27"/>
  <c r="L233" i="27" s="1"/>
  <c r="K234" i="27"/>
  <c r="L234" i="27" s="1"/>
  <c r="K235" i="27"/>
  <c r="L235" i="27" s="1"/>
  <c r="K236" i="27"/>
  <c r="L236" i="27" s="1"/>
  <c r="K237" i="27"/>
  <c r="L237" i="27" s="1"/>
  <c r="K238" i="27"/>
  <c r="L238" i="27" s="1"/>
  <c r="K239" i="27"/>
  <c r="L239" i="27" s="1"/>
  <c r="K240" i="27"/>
  <c r="L240" i="27" s="1"/>
  <c r="K241" i="27"/>
  <c r="L241" i="27"/>
  <c r="K242" i="27"/>
  <c r="L242" i="27" s="1"/>
  <c r="K243" i="27"/>
  <c r="L243" i="27" s="1"/>
  <c r="K244" i="27"/>
  <c r="L244" i="27" s="1"/>
  <c r="K245" i="27"/>
  <c r="L245" i="27"/>
  <c r="K246" i="27"/>
  <c r="L246" i="27" s="1"/>
  <c r="K247" i="27"/>
  <c r="L247" i="27"/>
  <c r="K248" i="27"/>
  <c r="L248" i="27" s="1"/>
  <c r="K249" i="27"/>
  <c r="L249" i="27" s="1"/>
  <c r="K250" i="27"/>
  <c r="L250" i="27" s="1"/>
  <c r="K251" i="27"/>
  <c r="L251" i="27" s="1"/>
  <c r="K252" i="27"/>
  <c r="L252" i="27" s="1"/>
  <c r="K253" i="27"/>
  <c r="L253" i="27" s="1"/>
  <c r="K254" i="27"/>
  <c r="L254" i="27" s="1"/>
  <c r="K255" i="27"/>
  <c r="L255" i="27"/>
  <c r="K256" i="27"/>
  <c r="L256" i="27" s="1"/>
  <c r="K257" i="27"/>
  <c r="L257" i="27" s="1"/>
  <c r="K258" i="27"/>
  <c r="L258" i="27" s="1"/>
  <c r="K259" i="27"/>
  <c r="L259" i="27" s="1"/>
  <c r="K260" i="27"/>
  <c r="L260" i="27" s="1"/>
  <c r="K261" i="27"/>
  <c r="L261" i="27"/>
  <c r="K262" i="27"/>
  <c r="L262" i="27" s="1"/>
  <c r="K263" i="27"/>
  <c r="L263" i="27" s="1"/>
  <c r="K264" i="27"/>
  <c r="L264" i="27" s="1"/>
  <c r="K265" i="27"/>
  <c r="L265" i="27" s="1"/>
  <c r="K266" i="27"/>
  <c r="L266" i="27" s="1"/>
  <c r="K267" i="27"/>
  <c r="L267" i="27"/>
  <c r="K268" i="27"/>
  <c r="L268" i="27" s="1"/>
  <c r="K269" i="27"/>
  <c r="L269" i="27" s="1"/>
  <c r="K270" i="27"/>
  <c r="L270" i="27" s="1"/>
  <c r="K271" i="27"/>
  <c r="L271" i="27" s="1"/>
  <c r="K272" i="27"/>
  <c r="L272" i="27" s="1"/>
  <c r="K273" i="27"/>
  <c r="L273" i="27" s="1"/>
  <c r="K274" i="27"/>
  <c r="L274" i="27" s="1"/>
  <c r="K275" i="27"/>
  <c r="L275" i="27" s="1"/>
  <c r="K276" i="27"/>
  <c r="L276" i="27" s="1"/>
  <c r="K277" i="27"/>
  <c r="L277" i="27" s="1"/>
  <c r="K278" i="27"/>
  <c r="L278" i="27" s="1"/>
  <c r="K279" i="27"/>
  <c r="L279" i="27"/>
  <c r="K280" i="27"/>
  <c r="L280" i="27" s="1"/>
  <c r="K281" i="27"/>
  <c r="L281" i="27" s="1"/>
  <c r="K282" i="27"/>
  <c r="L282" i="27" s="1"/>
  <c r="K283" i="27"/>
  <c r="L283" i="27" s="1"/>
  <c r="K284" i="27"/>
  <c r="L284" i="27" s="1"/>
  <c r="K285" i="27"/>
  <c r="L285" i="27" s="1"/>
  <c r="K286" i="27"/>
  <c r="L286" i="27" s="1"/>
  <c r="K287" i="27"/>
  <c r="L287" i="27" s="1"/>
  <c r="K288" i="27"/>
  <c r="L288" i="27" s="1"/>
  <c r="K289" i="27"/>
  <c r="L289" i="27" s="1"/>
  <c r="K290" i="27"/>
  <c r="L290" i="27" s="1"/>
  <c r="K291" i="27"/>
  <c r="L291" i="27"/>
  <c r="K292" i="27"/>
  <c r="L292" i="27" s="1"/>
  <c r="K293" i="27"/>
  <c r="L293" i="27" s="1"/>
  <c r="K294" i="27"/>
  <c r="L294" i="27" s="1"/>
  <c r="K295" i="27"/>
  <c r="L295" i="27"/>
  <c r="K296" i="27"/>
  <c r="L296" i="27" s="1"/>
  <c r="K297" i="27"/>
  <c r="L297" i="27" s="1"/>
  <c r="K298" i="27"/>
  <c r="L298" i="27" s="1"/>
  <c r="K299" i="27"/>
  <c r="L299" i="27" s="1"/>
  <c r="K300" i="27"/>
  <c r="L300" i="27" s="1"/>
  <c r="K301" i="27"/>
  <c r="L301" i="27" s="1"/>
  <c r="K302" i="27"/>
  <c r="L302" i="27" s="1"/>
  <c r="K303" i="27"/>
  <c r="L303" i="27"/>
  <c r="K304" i="27"/>
  <c r="L304" i="27" s="1"/>
  <c r="K305" i="27"/>
  <c r="L305" i="27" s="1"/>
  <c r="K306" i="27"/>
  <c r="L306" i="27" s="1"/>
  <c r="K307" i="27"/>
  <c r="L307" i="27" s="1"/>
  <c r="K308" i="27"/>
  <c r="L308" i="27" s="1"/>
  <c r="K309" i="27"/>
  <c r="L309" i="27"/>
  <c r="K310" i="27"/>
  <c r="L310" i="27" s="1"/>
  <c r="K311" i="27"/>
  <c r="L311" i="27" s="1"/>
  <c r="K312" i="27"/>
  <c r="L312" i="27" s="1"/>
  <c r="K313" i="27"/>
  <c r="L313" i="27" s="1"/>
  <c r="K314" i="27"/>
  <c r="L314" i="27" s="1"/>
  <c r="K315" i="27"/>
  <c r="L315" i="27"/>
  <c r="K316" i="27"/>
  <c r="L316" i="27" s="1"/>
  <c r="K317" i="27"/>
  <c r="L317" i="27" s="1"/>
  <c r="K318" i="27"/>
  <c r="L318" i="27" s="1"/>
  <c r="K319" i="27"/>
  <c r="L319" i="27" s="1"/>
  <c r="K320" i="27"/>
  <c r="L320" i="27" s="1"/>
  <c r="K321" i="27"/>
  <c r="L321" i="27" s="1"/>
  <c r="K322" i="27"/>
  <c r="L322" i="27" s="1"/>
  <c r="K323" i="27"/>
  <c r="L323" i="27" s="1"/>
  <c r="K324" i="27"/>
  <c r="L324" i="27" s="1"/>
  <c r="K325" i="27"/>
  <c r="L325" i="27" s="1"/>
  <c r="K326" i="27"/>
  <c r="L326" i="27" s="1"/>
  <c r="K327" i="27"/>
  <c r="L327" i="27"/>
  <c r="K328" i="27"/>
  <c r="L328" i="27" s="1"/>
  <c r="K329" i="27"/>
  <c r="L329" i="27" s="1"/>
  <c r="K330" i="27"/>
  <c r="L330" i="27" s="1"/>
  <c r="K331" i="27"/>
  <c r="L331" i="27"/>
  <c r="K332" i="27"/>
  <c r="L332" i="27" s="1"/>
  <c r="K333" i="27"/>
  <c r="L333" i="27" s="1"/>
  <c r="K334" i="27"/>
  <c r="L334" i="27" s="1"/>
  <c r="K335" i="27"/>
  <c r="L335" i="27" s="1"/>
  <c r="K336" i="27"/>
  <c r="L336" i="27" s="1"/>
  <c r="K337" i="27"/>
  <c r="L337" i="27"/>
  <c r="K338" i="27"/>
  <c r="L338" i="27" s="1"/>
  <c r="K339" i="27"/>
  <c r="L339" i="27" s="1"/>
  <c r="K340" i="27"/>
  <c r="L340" i="27" s="1"/>
  <c r="K341" i="27"/>
  <c r="L341" i="27" s="1"/>
  <c r="K342" i="27"/>
  <c r="L342" i="27" s="1"/>
  <c r="K343" i="27"/>
  <c r="L343" i="27"/>
  <c r="K344" i="27"/>
  <c r="L344" i="27" s="1"/>
  <c r="K345" i="27"/>
  <c r="L345" i="27" s="1"/>
  <c r="K346" i="27"/>
  <c r="L346" i="27" s="1"/>
  <c r="K347" i="27"/>
  <c r="L347" i="27" s="1"/>
  <c r="K348" i="27"/>
  <c r="L348" i="27" s="1"/>
  <c r="K349" i="27"/>
  <c r="L349" i="27" s="1"/>
  <c r="K350" i="27"/>
  <c r="L350" i="27" s="1"/>
  <c r="K351" i="27"/>
  <c r="L351" i="27"/>
  <c r="K352" i="27"/>
  <c r="L352" i="27" s="1"/>
  <c r="K353" i="27"/>
  <c r="L353" i="27" s="1"/>
  <c r="K354" i="27"/>
  <c r="L354" i="27" s="1"/>
  <c r="K355" i="27"/>
  <c r="L355" i="27" s="1"/>
  <c r="K356" i="27"/>
  <c r="L356" i="27" s="1"/>
  <c r="K357" i="27"/>
  <c r="L357" i="27" s="1"/>
  <c r="K358" i="27"/>
  <c r="L358" i="27" s="1"/>
  <c r="K359" i="27"/>
  <c r="L359" i="27"/>
  <c r="K360" i="27"/>
  <c r="L360" i="27" s="1"/>
  <c r="K361" i="27"/>
  <c r="L361" i="27" s="1"/>
  <c r="K362" i="27"/>
  <c r="L362" i="27" s="1"/>
  <c r="K363" i="27"/>
  <c r="L363" i="27" s="1"/>
  <c r="K364" i="27"/>
  <c r="L364" i="27" s="1"/>
  <c r="K365" i="27"/>
  <c r="L365" i="27" s="1"/>
  <c r="K366" i="27"/>
  <c r="L366" i="27" s="1"/>
  <c r="K367" i="27"/>
  <c r="L367" i="27"/>
  <c r="K368" i="27"/>
  <c r="L368" i="27" s="1"/>
  <c r="K369" i="27"/>
  <c r="L369" i="27" s="1"/>
  <c r="K370" i="27"/>
  <c r="L370" i="27" s="1"/>
  <c r="K371" i="27"/>
  <c r="L371" i="27" s="1"/>
  <c r="K372" i="27"/>
  <c r="L372" i="27" s="1"/>
  <c r="K373" i="27"/>
  <c r="L373" i="27"/>
  <c r="K374" i="27"/>
  <c r="L374" i="27" s="1"/>
  <c r="K375" i="27"/>
  <c r="L375" i="27"/>
  <c r="K376" i="27"/>
  <c r="L376" i="27" s="1"/>
  <c r="K377" i="27"/>
  <c r="L377" i="27" s="1"/>
  <c r="K378" i="27"/>
  <c r="L378" i="27" s="1"/>
  <c r="K379" i="27"/>
  <c r="L379" i="27"/>
  <c r="K380" i="27"/>
  <c r="L380" i="27" s="1"/>
  <c r="K381" i="27"/>
  <c r="L381" i="27"/>
  <c r="K382" i="27"/>
  <c r="L382" i="27" s="1"/>
  <c r="K383" i="27"/>
  <c r="L383" i="27" s="1"/>
  <c r="K384" i="27"/>
  <c r="L384" i="27" s="1"/>
  <c r="K385" i="27"/>
  <c r="L385" i="27"/>
  <c r="K386" i="27"/>
  <c r="L386" i="27" s="1"/>
  <c r="K387" i="27"/>
  <c r="L387" i="27"/>
  <c r="K388" i="27"/>
  <c r="L388" i="27" s="1"/>
  <c r="K389" i="27"/>
  <c r="L389" i="27" s="1"/>
  <c r="K390" i="27"/>
  <c r="L390" i="27" s="1"/>
  <c r="K391" i="27"/>
  <c r="L391" i="27"/>
  <c r="K392" i="27"/>
  <c r="L392" i="27" s="1"/>
  <c r="K393" i="27"/>
  <c r="L393" i="27" s="1"/>
  <c r="K394" i="27"/>
  <c r="L394" i="27" s="1"/>
  <c r="K395" i="27"/>
  <c r="L395" i="27" s="1"/>
  <c r="K396" i="27"/>
  <c r="L396" i="27" s="1"/>
  <c r="K397" i="27"/>
  <c r="L397" i="27"/>
  <c r="K398" i="27"/>
  <c r="L398" i="27" s="1"/>
  <c r="K399" i="27"/>
  <c r="L399" i="27"/>
  <c r="K400" i="27"/>
  <c r="L400" i="27" s="1"/>
  <c r="K401" i="27"/>
  <c r="L401" i="27" s="1"/>
  <c r="K402" i="27"/>
  <c r="L402" i="27" s="1"/>
  <c r="K403" i="27"/>
  <c r="L403" i="27" s="1"/>
  <c r="K404" i="27"/>
  <c r="L404" i="27" s="1"/>
  <c r="K405" i="27"/>
  <c r="L405" i="27" s="1"/>
  <c r="K406" i="27"/>
  <c r="L406" i="27" s="1"/>
  <c r="K407" i="27"/>
  <c r="L407" i="27"/>
  <c r="K408" i="27"/>
  <c r="L408" i="27" s="1"/>
  <c r="K409" i="27"/>
  <c r="L409" i="27"/>
  <c r="K410" i="27"/>
  <c r="L410" i="27" s="1"/>
  <c r="K411" i="27"/>
  <c r="L411" i="27" s="1"/>
  <c r="K412" i="27"/>
  <c r="L412" i="27" s="1"/>
  <c r="K413" i="27"/>
  <c r="L413" i="27"/>
  <c r="K414" i="27"/>
  <c r="L414" i="27"/>
  <c r="K415" i="27"/>
  <c r="L415" i="27"/>
  <c r="K416" i="27"/>
  <c r="L416" i="27" s="1"/>
  <c r="K417" i="27"/>
  <c r="L417" i="27" s="1"/>
  <c r="K418" i="27"/>
  <c r="L418" i="27" s="1"/>
  <c r="K419" i="27"/>
  <c r="L419" i="27" s="1"/>
  <c r="K420" i="27"/>
  <c r="L420" i="27" s="1"/>
  <c r="K421" i="27"/>
  <c r="L421" i="27" s="1"/>
  <c r="K422" i="27"/>
  <c r="L422" i="27"/>
  <c r="K423" i="27"/>
  <c r="L423" i="27" s="1"/>
  <c r="K424" i="27"/>
  <c r="L424" i="27" s="1"/>
  <c r="K425" i="27"/>
  <c r="L425" i="27" s="1"/>
  <c r="K426" i="27"/>
  <c r="L426" i="27" s="1"/>
  <c r="K427" i="27"/>
  <c r="L427" i="27" s="1"/>
  <c r="K428" i="27"/>
  <c r="L428" i="27"/>
  <c r="K429" i="27"/>
  <c r="L429" i="27"/>
  <c r="K430" i="27"/>
  <c r="L430" i="27" s="1"/>
  <c r="K431" i="27"/>
  <c r="L431" i="27" s="1"/>
  <c r="K432" i="27"/>
  <c r="L432" i="27"/>
  <c r="K433" i="27"/>
  <c r="L433" i="27" s="1"/>
  <c r="K434" i="27"/>
  <c r="L434" i="27" s="1"/>
  <c r="K435" i="27"/>
  <c r="L435" i="27" s="1"/>
  <c r="K436" i="27"/>
  <c r="L436" i="27"/>
  <c r="K437" i="27"/>
  <c r="L437" i="27" s="1"/>
  <c r="K438" i="27"/>
  <c r="L438" i="27" s="1"/>
  <c r="K439" i="27"/>
  <c r="L439" i="27" s="1"/>
  <c r="K440" i="27"/>
  <c r="L440" i="27" s="1"/>
  <c r="K441" i="27"/>
  <c r="L441" i="27"/>
  <c r="K442" i="27"/>
  <c r="L442" i="27" s="1"/>
  <c r="K443" i="27"/>
  <c r="L443" i="27" s="1"/>
  <c r="K444" i="27"/>
  <c r="L444" i="27"/>
  <c r="K445" i="27"/>
  <c r="L445" i="27"/>
  <c r="K446" i="27"/>
  <c r="L446" i="27"/>
  <c r="K447" i="27"/>
  <c r="L447" i="27" s="1"/>
  <c r="K448" i="27"/>
  <c r="L448" i="27"/>
  <c r="K449" i="27"/>
  <c r="L449" i="27" s="1"/>
  <c r="K450" i="27"/>
  <c r="L450" i="27" s="1"/>
  <c r="K451" i="27"/>
  <c r="L451" i="27" s="1"/>
  <c r="K452" i="27"/>
  <c r="L452" i="27" s="1"/>
  <c r="K453" i="27"/>
  <c r="L453" i="27" s="1"/>
  <c r="K454" i="27"/>
  <c r="L454" i="27"/>
  <c r="K455" i="27"/>
  <c r="L455" i="27"/>
  <c r="K456" i="27"/>
  <c r="L456" i="27" s="1"/>
  <c r="K457" i="27"/>
  <c r="L457" i="27" s="1"/>
  <c r="K458" i="27"/>
  <c r="L458" i="27" s="1"/>
  <c r="K459" i="27"/>
  <c r="L459" i="27" s="1"/>
  <c r="K460" i="27"/>
  <c r="L460" i="27" s="1"/>
  <c r="K461" i="27"/>
  <c r="L461" i="27" s="1"/>
  <c r="K462" i="27"/>
  <c r="L462" i="27" s="1"/>
  <c r="K463" i="27"/>
  <c r="L463" i="27"/>
  <c r="K464" i="27"/>
  <c r="L464" i="27" s="1"/>
  <c r="K465" i="27"/>
  <c r="L465" i="27" s="1"/>
  <c r="K466" i="27"/>
  <c r="L466" i="27" s="1"/>
  <c r="K467" i="27"/>
  <c r="L467" i="27" s="1"/>
  <c r="K468" i="27"/>
  <c r="L468" i="27" s="1"/>
  <c r="K469" i="27"/>
  <c r="L469" i="27"/>
  <c r="K470" i="27"/>
  <c r="L470" i="27" s="1"/>
  <c r="K471" i="27"/>
  <c r="L471" i="27" s="1"/>
  <c r="K472" i="27"/>
  <c r="L472" i="27" s="1"/>
  <c r="K473" i="27"/>
  <c r="L473" i="27"/>
  <c r="K474" i="27"/>
  <c r="L474" i="27" s="1"/>
  <c r="K475" i="27"/>
  <c r="L475" i="27" s="1"/>
  <c r="K476" i="27"/>
  <c r="L476" i="27"/>
  <c r="K477" i="27"/>
  <c r="L477" i="27"/>
  <c r="K478" i="27"/>
  <c r="L478" i="27"/>
  <c r="K479" i="27"/>
  <c r="L479" i="27"/>
  <c r="K480" i="27"/>
  <c r="L480" i="27"/>
  <c r="K481" i="27"/>
  <c r="L481" i="27" s="1"/>
  <c r="K482" i="27"/>
  <c r="L482" i="27" s="1"/>
  <c r="K483" i="27"/>
  <c r="L483" i="27" s="1"/>
  <c r="K484" i="27"/>
  <c r="L484" i="27"/>
  <c r="K485" i="27"/>
  <c r="L485" i="27" s="1"/>
  <c r="K486" i="27"/>
  <c r="L486" i="27" s="1"/>
  <c r="K487" i="27"/>
  <c r="L487" i="27" s="1"/>
  <c r="K488" i="27"/>
  <c r="L488" i="27" s="1"/>
  <c r="K489" i="27"/>
  <c r="L489" i="27"/>
  <c r="K490" i="27"/>
  <c r="L490" i="27" s="1"/>
  <c r="K491" i="27"/>
  <c r="L491" i="27" s="1"/>
  <c r="K492" i="27"/>
  <c r="L492" i="27" s="1"/>
  <c r="K493" i="27"/>
  <c r="L493" i="27" s="1"/>
  <c r="K494" i="27"/>
  <c r="L494" i="27"/>
  <c r="K495" i="27"/>
  <c r="L495" i="27" s="1"/>
  <c r="K496" i="27"/>
  <c r="L496" i="27" s="1"/>
  <c r="K497" i="27"/>
  <c r="L497" i="27" s="1"/>
  <c r="K498" i="27"/>
  <c r="L498" i="27" s="1"/>
  <c r="K499" i="27"/>
  <c r="L499" i="27" s="1"/>
  <c r="K500" i="27"/>
  <c r="L500" i="27"/>
  <c r="K501" i="27"/>
  <c r="L501" i="27"/>
  <c r="K502" i="27"/>
  <c r="L502" i="27"/>
  <c r="K503" i="27"/>
  <c r="L503" i="27" s="1"/>
  <c r="K504" i="27"/>
  <c r="L504" i="27" s="1"/>
  <c r="K505" i="27"/>
  <c r="L505" i="27" s="1"/>
  <c r="K506" i="27"/>
  <c r="L506" i="27" s="1"/>
  <c r="K507" i="27"/>
  <c r="L507" i="27" s="1"/>
  <c r="K508" i="27"/>
  <c r="L508" i="27" s="1"/>
  <c r="K509" i="27"/>
  <c r="L509" i="27"/>
  <c r="K510" i="27"/>
  <c r="L510" i="27" s="1"/>
  <c r="K511" i="27"/>
  <c r="L511" i="27" s="1"/>
  <c r="K512" i="27"/>
  <c r="L512" i="27" s="1"/>
  <c r="K513" i="27"/>
  <c r="L513" i="27" s="1"/>
  <c r="K514" i="27"/>
  <c r="L514" i="27" s="1"/>
  <c r="K515" i="27"/>
  <c r="L515" i="27" s="1"/>
  <c r="K516" i="27"/>
  <c r="L516" i="27"/>
  <c r="K517" i="27"/>
  <c r="L517" i="27"/>
  <c r="K518" i="27"/>
  <c r="L518" i="27" s="1"/>
  <c r="K519" i="27"/>
  <c r="L519" i="27"/>
  <c r="K520" i="27"/>
  <c r="L520" i="27" s="1"/>
  <c r="K521" i="27"/>
  <c r="L521" i="27" s="1"/>
  <c r="K522" i="27"/>
  <c r="L522" i="27" s="1"/>
  <c r="K523" i="27"/>
  <c r="L523" i="27" s="1"/>
  <c r="K524" i="27"/>
  <c r="L524" i="27"/>
  <c r="K525" i="27"/>
  <c r="L525" i="27" s="1"/>
  <c r="K526" i="27"/>
  <c r="L526" i="27" s="1"/>
  <c r="K527" i="27"/>
  <c r="L527" i="27" s="1"/>
  <c r="K528" i="27"/>
  <c r="L528" i="27"/>
  <c r="K529" i="27"/>
  <c r="L529" i="27" s="1"/>
  <c r="K530" i="27"/>
  <c r="L530" i="27" s="1"/>
  <c r="K531" i="27"/>
  <c r="L531" i="27" s="1"/>
  <c r="K532" i="27"/>
  <c r="L532" i="27"/>
  <c r="K533" i="27"/>
  <c r="L533" i="27" s="1"/>
  <c r="K534" i="27"/>
  <c r="L534" i="27"/>
  <c r="K535" i="27"/>
  <c r="L535" i="27"/>
  <c r="K536" i="27"/>
  <c r="L536" i="27" s="1"/>
  <c r="K537" i="27"/>
  <c r="L537" i="27" s="1"/>
  <c r="K538" i="27"/>
  <c r="L538" i="27" s="1"/>
  <c r="K539" i="27"/>
  <c r="L539" i="27" s="1"/>
  <c r="K540" i="27"/>
  <c r="L540" i="27" s="1"/>
  <c r="K541" i="27"/>
  <c r="L541" i="27" s="1"/>
  <c r="K542" i="27"/>
  <c r="L542" i="27" s="1"/>
  <c r="K543" i="27"/>
  <c r="L543" i="27"/>
  <c r="K544" i="27"/>
  <c r="L544" i="27" s="1"/>
  <c r="K545" i="27"/>
  <c r="L545" i="27" s="1"/>
  <c r="K546" i="27"/>
  <c r="L546" i="27" s="1"/>
  <c r="K547" i="27"/>
  <c r="L547" i="27" s="1"/>
  <c r="K548" i="27"/>
  <c r="L548" i="27" s="1"/>
  <c r="K549" i="27"/>
  <c r="L549" i="27"/>
  <c r="K550" i="27"/>
  <c r="L550" i="27"/>
  <c r="K551" i="27"/>
  <c r="L551" i="27"/>
  <c r="K552" i="27"/>
  <c r="L552" i="27" s="1"/>
  <c r="K553" i="27"/>
  <c r="L553" i="27"/>
  <c r="K554" i="27"/>
  <c r="L554" i="27" s="1"/>
  <c r="K555" i="27"/>
  <c r="L555" i="27" s="1"/>
  <c r="K556" i="27"/>
  <c r="L556" i="27" s="1"/>
  <c r="K557" i="27"/>
  <c r="L557" i="27"/>
  <c r="K558" i="27"/>
  <c r="L558" i="27" s="1"/>
  <c r="K559" i="27"/>
  <c r="L559" i="27"/>
  <c r="K560" i="27"/>
  <c r="L560" i="27"/>
  <c r="K561" i="27"/>
  <c r="L561" i="27" s="1"/>
  <c r="K562" i="27"/>
  <c r="L562" i="27" s="1"/>
  <c r="K563" i="27"/>
  <c r="L563" i="27" s="1"/>
  <c r="K564" i="27"/>
  <c r="L564" i="27" s="1"/>
  <c r="K565" i="27"/>
  <c r="L565" i="27" s="1"/>
  <c r="K566" i="27"/>
  <c r="L566" i="27" s="1"/>
  <c r="K567" i="27"/>
  <c r="L567" i="27" s="1"/>
  <c r="K568" i="27"/>
  <c r="L568" i="27" s="1"/>
  <c r="K569" i="27"/>
  <c r="L569" i="27" s="1"/>
  <c r="K570" i="27"/>
  <c r="L570" i="27" s="1"/>
  <c r="K571" i="27"/>
  <c r="L571" i="27" s="1"/>
  <c r="K572" i="27"/>
  <c r="L572" i="27" s="1"/>
  <c r="K573" i="27"/>
  <c r="L573" i="27" s="1"/>
  <c r="K574" i="27"/>
  <c r="L574" i="27" s="1"/>
  <c r="K575" i="27"/>
  <c r="L575" i="27" s="1"/>
  <c r="K576" i="27"/>
  <c r="L576" i="27"/>
  <c r="K577" i="27"/>
  <c r="L577" i="27" s="1"/>
  <c r="K578" i="27"/>
  <c r="L578" i="27" s="1"/>
  <c r="K579" i="27"/>
  <c r="L579" i="27" s="1"/>
  <c r="K580" i="27"/>
  <c r="L580" i="27" s="1"/>
  <c r="K581" i="27"/>
  <c r="L581" i="27"/>
  <c r="K582" i="27"/>
  <c r="L582" i="27" s="1"/>
  <c r="K583" i="27"/>
  <c r="L583" i="27" s="1"/>
  <c r="K584" i="27"/>
  <c r="L584" i="27" s="1"/>
  <c r="K585" i="27"/>
  <c r="L585" i="27" s="1"/>
  <c r="K586" i="27"/>
  <c r="L586" i="27" s="1"/>
  <c r="K587" i="27"/>
  <c r="L587" i="27" s="1"/>
  <c r="K588" i="27"/>
  <c r="L588" i="27" s="1"/>
  <c r="K589" i="27"/>
  <c r="L589" i="27" s="1"/>
  <c r="K590" i="27"/>
  <c r="L590" i="27" s="1"/>
  <c r="K591" i="27"/>
  <c r="L591" i="27"/>
  <c r="K592" i="27"/>
  <c r="L592" i="27" s="1"/>
  <c r="K593" i="27"/>
  <c r="L593" i="27" s="1"/>
  <c r="K594" i="27"/>
  <c r="L594" i="27" s="1"/>
  <c r="K595" i="27"/>
  <c r="L595" i="27" s="1"/>
  <c r="K596" i="27"/>
  <c r="L596" i="27" s="1"/>
  <c r="K597" i="27"/>
  <c r="L597" i="27" s="1"/>
  <c r="K598" i="27"/>
  <c r="L598" i="27"/>
  <c r="K599" i="27"/>
  <c r="L599" i="27" s="1"/>
  <c r="K600" i="27"/>
  <c r="L600" i="27" s="1"/>
  <c r="K601" i="27"/>
  <c r="L601" i="27"/>
  <c r="K602" i="27"/>
  <c r="L602" i="27" s="1"/>
  <c r="K603" i="27"/>
  <c r="L603" i="27" s="1"/>
  <c r="K604" i="27"/>
  <c r="L604" i="27" s="1"/>
  <c r="K605" i="27"/>
  <c r="L605" i="27" s="1"/>
  <c r="K606" i="27"/>
  <c r="L606" i="27" s="1"/>
  <c r="K607" i="27"/>
  <c r="L607" i="27" s="1"/>
  <c r="K608" i="27"/>
  <c r="L608" i="27" s="1"/>
  <c r="K609" i="27"/>
  <c r="L609" i="27" s="1"/>
  <c r="K610" i="27"/>
  <c r="L610" i="27" s="1"/>
  <c r="K611" i="27"/>
  <c r="L611" i="27" s="1"/>
  <c r="K612" i="27"/>
  <c r="L612" i="27"/>
  <c r="K613" i="27"/>
  <c r="L613" i="27" s="1"/>
  <c r="K614" i="27"/>
  <c r="L614" i="27" s="1"/>
  <c r="K615" i="27"/>
  <c r="L615" i="27"/>
  <c r="K616" i="27"/>
  <c r="L616" i="27" s="1"/>
  <c r="K617" i="27"/>
  <c r="L617" i="27"/>
  <c r="K618" i="27"/>
  <c r="L618" i="27" s="1"/>
  <c r="K619" i="27"/>
  <c r="L619" i="27" s="1"/>
  <c r="K620" i="27"/>
  <c r="L620" i="27" s="1"/>
  <c r="K621" i="27"/>
  <c r="L621" i="27" s="1"/>
  <c r="K622" i="27"/>
  <c r="L622" i="27" s="1"/>
  <c r="K623" i="27"/>
  <c r="L623" i="27" s="1"/>
  <c r="K624" i="27"/>
  <c r="L624" i="27" s="1"/>
  <c r="K625" i="27"/>
  <c r="L625" i="27" s="1"/>
  <c r="K626" i="27"/>
  <c r="L626" i="27" s="1"/>
  <c r="K627" i="27"/>
  <c r="L627" i="27" s="1"/>
  <c r="K628" i="27"/>
  <c r="L628" i="27" s="1"/>
  <c r="K629" i="27"/>
  <c r="L629" i="27" s="1"/>
  <c r="K630" i="27"/>
  <c r="L630" i="27"/>
  <c r="K631" i="27"/>
  <c r="L631" i="27" s="1"/>
  <c r="K632" i="27"/>
  <c r="L632" i="27" s="1"/>
  <c r="K633" i="27"/>
  <c r="L633" i="27" s="1"/>
  <c r="K634" i="27"/>
  <c r="L634" i="27" s="1"/>
  <c r="K635" i="27"/>
  <c r="L635" i="27" s="1"/>
  <c r="K636" i="27"/>
  <c r="L636" i="27" s="1"/>
  <c r="K637" i="27"/>
  <c r="L637" i="27" s="1"/>
  <c r="K638" i="27"/>
  <c r="L638" i="27"/>
  <c r="K639" i="27"/>
  <c r="L639" i="27"/>
  <c r="K640" i="27"/>
  <c r="L640" i="27" s="1"/>
  <c r="K641" i="27"/>
  <c r="L641" i="27" s="1"/>
  <c r="K642" i="27"/>
  <c r="L642" i="27" s="1"/>
  <c r="K643" i="27"/>
  <c r="L643" i="27" s="1"/>
  <c r="K644" i="27"/>
  <c r="L644" i="27" s="1"/>
  <c r="K645" i="27"/>
  <c r="L645" i="27"/>
  <c r="K646" i="27"/>
  <c r="L646" i="27"/>
  <c r="K647" i="27"/>
  <c r="L647" i="27" s="1"/>
  <c r="K648" i="27"/>
  <c r="L648" i="27"/>
  <c r="K649" i="27"/>
  <c r="L649" i="27" s="1"/>
  <c r="K650" i="27"/>
  <c r="L650" i="27"/>
  <c r="K651" i="27"/>
  <c r="L651" i="27" s="1"/>
  <c r="K652" i="27"/>
  <c r="L652" i="27" s="1"/>
  <c r="K653" i="27"/>
  <c r="L653" i="27" s="1"/>
  <c r="K654" i="27"/>
  <c r="L654" i="27"/>
  <c r="K655" i="27"/>
  <c r="L655" i="27"/>
  <c r="K656" i="27"/>
  <c r="L656" i="27" s="1"/>
  <c r="K657" i="27"/>
  <c r="L657" i="27" s="1"/>
  <c r="K658" i="27"/>
  <c r="L658" i="27" s="1"/>
  <c r="K659" i="27"/>
  <c r="L659" i="27" s="1"/>
  <c r="K660" i="27"/>
  <c r="L660" i="27" s="1"/>
  <c r="K661" i="27"/>
  <c r="L661" i="27"/>
  <c r="K662" i="27"/>
  <c r="L662" i="27"/>
  <c r="K663" i="27"/>
  <c r="L663" i="27" s="1"/>
  <c r="K664" i="27"/>
  <c r="L664" i="27"/>
  <c r="K665" i="27"/>
  <c r="L665" i="27" s="1"/>
  <c r="K666" i="27"/>
  <c r="L666" i="27"/>
  <c r="K667" i="27"/>
  <c r="L667" i="27" s="1"/>
  <c r="K668" i="27"/>
  <c r="L668" i="27" s="1"/>
  <c r="K669" i="27"/>
  <c r="L669" i="27" s="1"/>
  <c r="K670" i="27"/>
  <c r="L670" i="27"/>
  <c r="K671" i="27"/>
  <c r="L671" i="27"/>
  <c r="K672" i="27"/>
  <c r="L672" i="27" s="1"/>
  <c r="K673" i="27"/>
  <c r="L673" i="27" s="1"/>
  <c r="K674" i="27"/>
  <c r="L674" i="27" s="1"/>
  <c r="K675" i="27"/>
  <c r="L675" i="27" s="1"/>
  <c r="K676" i="27"/>
  <c r="L676" i="27" s="1"/>
  <c r="K677" i="27"/>
  <c r="L677" i="27"/>
  <c r="K678" i="27"/>
  <c r="L678" i="27"/>
  <c r="K679" i="27"/>
  <c r="L679" i="27" s="1"/>
  <c r="K680" i="27"/>
  <c r="L680" i="27"/>
  <c r="K681" i="27"/>
  <c r="L681" i="27" s="1"/>
  <c r="K682" i="27"/>
  <c r="L682" i="27"/>
  <c r="K683" i="27"/>
  <c r="L683" i="27" s="1"/>
  <c r="K684" i="27"/>
  <c r="L684" i="27" s="1"/>
  <c r="K685" i="27"/>
  <c r="L685" i="27" s="1"/>
  <c r="K686" i="27"/>
  <c r="L686" i="27"/>
  <c r="K687" i="27"/>
  <c r="L687" i="27"/>
  <c r="K688" i="27"/>
  <c r="L688" i="27" s="1"/>
  <c r="K689" i="27"/>
  <c r="L689" i="27" s="1"/>
  <c r="K690" i="27"/>
  <c r="L690" i="27" s="1"/>
  <c r="K691" i="27"/>
  <c r="L691" i="27" s="1"/>
  <c r="K692" i="27"/>
  <c r="L692" i="27" s="1"/>
  <c r="K693" i="27"/>
  <c r="L693" i="27"/>
  <c r="K694" i="27"/>
  <c r="L694" i="27"/>
  <c r="K695" i="27"/>
  <c r="L695" i="27" s="1"/>
  <c r="K696" i="27"/>
  <c r="L696" i="27"/>
  <c r="K697" i="27"/>
  <c r="L697" i="27" s="1"/>
  <c r="K698" i="27"/>
  <c r="L698" i="27"/>
  <c r="K699" i="27"/>
  <c r="L699" i="27" s="1"/>
  <c r="K700" i="27"/>
  <c r="L700" i="27" s="1"/>
  <c r="K701" i="27"/>
  <c r="L701" i="27" s="1"/>
  <c r="K702" i="27"/>
  <c r="L702" i="27"/>
  <c r="K703" i="27"/>
  <c r="L703" i="27"/>
  <c r="K704" i="27"/>
  <c r="L704" i="27" s="1"/>
  <c r="K705" i="27"/>
  <c r="L705" i="27" s="1"/>
  <c r="K706" i="27"/>
  <c r="L706" i="27" s="1"/>
  <c r="K707" i="27"/>
  <c r="L707" i="27" s="1"/>
  <c r="K708" i="27"/>
  <c r="L708" i="27" s="1"/>
  <c r="K709" i="27"/>
  <c r="L709" i="27"/>
  <c r="K710" i="27"/>
  <c r="L710" i="27"/>
  <c r="K711" i="27"/>
  <c r="L711" i="27" s="1"/>
  <c r="K712" i="27"/>
  <c r="L712" i="27"/>
  <c r="K713" i="27"/>
  <c r="L713" i="27" s="1"/>
  <c r="K714" i="27"/>
  <c r="L714" i="27"/>
  <c r="K715" i="27"/>
  <c r="L715" i="27" s="1"/>
  <c r="K716" i="27"/>
  <c r="L716" i="27" s="1"/>
  <c r="K717" i="27"/>
  <c r="L717" i="27" s="1"/>
  <c r="K718" i="27"/>
  <c r="L718" i="27"/>
  <c r="K719" i="27"/>
  <c r="L719" i="27"/>
  <c r="K720" i="27"/>
  <c r="L720" i="27" s="1"/>
  <c r="K721" i="27"/>
  <c r="L721" i="27" s="1"/>
  <c r="K722" i="27"/>
  <c r="L722" i="27" s="1"/>
  <c r="K723" i="27"/>
  <c r="L723" i="27" s="1"/>
  <c r="K724" i="27"/>
  <c r="L724" i="27" s="1"/>
  <c r="K725" i="27"/>
  <c r="L725" i="27"/>
  <c r="K726" i="27"/>
  <c r="L726" i="27"/>
  <c r="K727" i="27"/>
  <c r="L727" i="27" s="1"/>
  <c r="K728" i="27"/>
  <c r="L728" i="27"/>
  <c r="K729" i="27"/>
  <c r="L729" i="27" s="1"/>
  <c r="K730" i="27"/>
  <c r="L730" i="27"/>
  <c r="K731" i="27"/>
  <c r="L731" i="27" s="1"/>
  <c r="K732" i="27"/>
  <c r="L732" i="27" s="1"/>
  <c r="K733" i="27"/>
  <c r="L733" i="27" s="1"/>
  <c r="K734" i="27"/>
  <c r="L734" i="27"/>
  <c r="K735" i="27"/>
  <c r="L735" i="27"/>
  <c r="K736" i="27"/>
  <c r="L736" i="27" s="1"/>
  <c r="K737" i="27"/>
  <c r="L737" i="27" s="1"/>
  <c r="K738" i="27"/>
  <c r="L738" i="27" s="1"/>
  <c r="K739" i="27"/>
  <c r="L739" i="27" s="1"/>
  <c r="K740" i="27"/>
  <c r="L740" i="27" s="1"/>
  <c r="K741" i="27"/>
  <c r="L741" i="27"/>
  <c r="K742" i="27"/>
  <c r="L742" i="27"/>
  <c r="K743" i="27"/>
  <c r="L743" i="27" s="1"/>
  <c r="K744" i="27"/>
  <c r="L744" i="27"/>
  <c r="K745" i="27"/>
  <c r="L745" i="27" s="1"/>
  <c r="K746" i="27"/>
  <c r="L746" i="27"/>
  <c r="K747" i="27"/>
  <c r="L747" i="27" s="1"/>
  <c r="K748" i="27"/>
  <c r="L748" i="27" s="1"/>
  <c r="K749" i="27"/>
  <c r="L749" i="27" s="1"/>
  <c r="K750" i="27"/>
  <c r="L750" i="27"/>
  <c r="K751" i="27"/>
  <c r="L751" i="27"/>
  <c r="K752" i="27"/>
  <c r="L752" i="27" s="1"/>
  <c r="K753" i="27"/>
  <c r="L753" i="27" s="1"/>
  <c r="K754" i="27"/>
  <c r="L754" i="27" s="1"/>
  <c r="K755" i="27"/>
  <c r="L755" i="27" s="1"/>
  <c r="K756" i="27"/>
  <c r="L756" i="27" s="1"/>
  <c r="K757" i="27"/>
  <c r="L757" i="27"/>
  <c r="K758" i="27"/>
  <c r="L758" i="27"/>
  <c r="K759" i="27"/>
  <c r="L759" i="27" s="1"/>
  <c r="K760" i="27"/>
  <c r="L760" i="27"/>
  <c r="K761" i="27"/>
  <c r="L761" i="27" s="1"/>
  <c r="K762" i="27"/>
  <c r="L762" i="27"/>
  <c r="K763" i="27"/>
  <c r="L763" i="27" s="1"/>
  <c r="K764" i="27"/>
  <c r="L764" i="27" s="1"/>
  <c r="K765" i="27"/>
  <c r="L765" i="27" s="1"/>
  <c r="K766" i="27"/>
  <c r="L766" i="27"/>
  <c r="K767" i="27"/>
  <c r="L767" i="27"/>
  <c r="K768" i="27"/>
  <c r="L768" i="27" s="1"/>
  <c r="K769" i="27"/>
  <c r="L769" i="27" s="1"/>
  <c r="K770" i="27"/>
  <c r="L770" i="27" s="1"/>
  <c r="K771" i="27"/>
  <c r="L771" i="27" s="1"/>
  <c r="K772" i="27"/>
  <c r="L772" i="27" s="1"/>
  <c r="K773" i="27"/>
  <c r="L773" i="27"/>
  <c r="K774" i="27"/>
  <c r="L774" i="27"/>
  <c r="K775" i="27"/>
  <c r="L775" i="27" s="1"/>
  <c r="K776" i="27"/>
  <c r="L776" i="27"/>
  <c r="K777" i="27"/>
  <c r="L777" i="27" s="1"/>
  <c r="K778" i="27"/>
  <c r="L778" i="27"/>
  <c r="K779" i="27"/>
  <c r="L779" i="27" s="1"/>
  <c r="K780" i="27"/>
  <c r="L780" i="27" s="1"/>
  <c r="K781" i="27"/>
  <c r="L781" i="27" s="1"/>
  <c r="K782" i="27"/>
  <c r="L782" i="27"/>
  <c r="K783" i="27"/>
  <c r="L783" i="27"/>
  <c r="K784" i="27"/>
  <c r="L784" i="27" s="1"/>
  <c r="K785" i="27"/>
  <c r="L785" i="27" s="1"/>
  <c r="K786" i="27"/>
  <c r="L786" i="27" s="1"/>
  <c r="K787" i="27"/>
  <c r="L787" i="27" s="1"/>
  <c r="K788" i="27"/>
  <c r="L788" i="27" s="1"/>
  <c r="K789" i="27"/>
  <c r="L789" i="27"/>
  <c r="K790" i="27"/>
  <c r="L790" i="27"/>
  <c r="K791" i="27"/>
  <c r="L791" i="27" s="1"/>
  <c r="K792" i="27"/>
  <c r="L792" i="27"/>
  <c r="K793" i="27"/>
  <c r="L793" i="27" s="1"/>
  <c r="K794" i="27"/>
  <c r="L794" i="27"/>
  <c r="K795" i="27"/>
  <c r="L795" i="27" s="1"/>
  <c r="K796" i="27"/>
  <c r="L796" i="27" s="1"/>
  <c r="K797" i="27"/>
  <c r="L797" i="27" s="1"/>
  <c r="K798" i="27"/>
  <c r="L798" i="27"/>
  <c r="K799" i="27"/>
  <c r="L799" i="27"/>
  <c r="K800" i="27"/>
  <c r="L800" i="27" s="1"/>
  <c r="K801" i="27"/>
  <c r="L801" i="27" s="1"/>
  <c r="K802" i="27"/>
  <c r="L802" i="27" s="1"/>
  <c r="K803" i="27"/>
  <c r="L803" i="27" s="1"/>
  <c r="K804" i="27"/>
  <c r="L804" i="27" s="1"/>
  <c r="K805" i="27"/>
  <c r="L805" i="27"/>
  <c r="K806" i="27"/>
  <c r="L806" i="27"/>
  <c r="K807" i="27"/>
  <c r="L807" i="27" s="1"/>
  <c r="K808" i="27"/>
  <c r="L808" i="27"/>
  <c r="K809" i="27"/>
  <c r="L809" i="27" s="1"/>
  <c r="K810" i="27"/>
  <c r="L810" i="27"/>
  <c r="K811" i="27"/>
  <c r="L811" i="27" s="1"/>
  <c r="K812" i="27"/>
  <c r="L812" i="27" s="1"/>
  <c r="K813" i="27"/>
  <c r="L813" i="27" s="1"/>
  <c r="K814" i="27"/>
  <c r="L814" i="27"/>
  <c r="K815" i="27"/>
  <c r="L815" i="27"/>
  <c r="K816" i="27"/>
  <c r="L816" i="27" s="1"/>
  <c r="K817" i="27"/>
  <c r="L817" i="27" s="1"/>
  <c r="K818" i="27"/>
  <c r="L818" i="27" s="1"/>
  <c r="K819" i="27"/>
  <c r="L819" i="27" s="1"/>
  <c r="K820" i="27"/>
  <c r="L820" i="27" s="1"/>
  <c r="K821" i="27"/>
  <c r="L821" i="27"/>
  <c r="K822" i="27"/>
  <c r="L822" i="27"/>
  <c r="K823" i="27"/>
  <c r="L823" i="27" s="1"/>
  <c r="K824" i="27"/>
  <c r="L824" i="27"/>
  <c r="K825" i="27"/>
  <c r="L825" i="27" s="1"/>
  <c r="K826" i="27"/>
  <c r="L826" i="27"/>
  <c r="K827" i="27"/>
  <c r="L827" i="27" s="1"/>
  <c r="K828" i="27"/>
  <c r="L828" i="27" s="1"/>
  <c r="K829" i="27"/>
  <c r="L829" i="27" s="1"/>
  <c r="K830" i="27"/>
  <c r="L830" i="27"/>
  <c r="K831" i="27"/>
  <c r="L831" i="27"/>
  <c r="K832" i="27"/>
  <c r="L832" i="27"/>
  <c r="K833" i="27"/>
  <c r="L833" i="27" s="1"/>
  <c r="K834" i="27"/>
  <c r="L834" i="27" s="1"/>
  <c r="K835" i="27"/>
  <c r="L835" i="27" s="1"/>
  <c r="K836" i="27"/>
  <c r="L836" i="27" s="1"/>
  <c r="K837" i="27"/>
  <c r="L837" i="27" s="1"/>
  <c r="K838" i="27"/>
  <c r="L838" i="27" s="1"/>
  <c r="K839" i="27"/>
  <c r="L839" i="27"/>
  <c r="K840" i="27"/>
  <c r="L840" i="27" s="1"/>
  <c r="K841" i="27"/>
  <c r="L841" i="27" s="1"/>
  <c r="K842" i="27"/>
  <c r="L842" i="27"/>
  <c r="K843" i="27"/>
  <c r="L843" i="27" s="1"/>
  <c r="K844" i="27"/>
  <c r="L844" i="27" s="1"/>
  <c r="K845" i="27"/>
  <c r="L845" i="27"/>
  <c r="K846" i="27"/>
  <c r="L846" i="27"/>
  <c r="K847" i="27"/>
  <c r="L847" i="27"/>
  <c r="K848" i="27"/>
  <c r="L848" i="27" s="1"/>
  <c r="K849" i="27"/>
  <c r="L849" i="27"/>
  <c r="K850" i="27"/>
  <c r="L850" i="27" s="1"/>
  <c r="K851" i="27"/>
  <c r="L851" i="27" s="1"/>
  <c r="K852" i="27"/>
  <c r="L852" i="27" s="1"/>
  <c r="K853" i="27"/>
  <c r="L853" i="27" s="1"/>
  <c r="K854" i="27"/>
  <c r="L854" i="27"/>
  <c r="K855" i="27"/>
  <c r="L855" i="27" s="1"/>
  <c r="K856" i="27"/>
  <c r="L856" i="27" s="1"/>
  <c r="K857" i="27"/>
  <c r="L857" i="27" s="1"/>
  <c r="K858" i="27"/>
  <c r="L858" i="27" s="1"/>
  <c r="K859" i="27"/>
  <c r="L859" i="27" s="1"/>
  <c r="K860" i="27"/>
  <c r="L860" i="27" s="1"/>
  <c r="K861" i="27"/>
  <c r="L861" i="27"/>
  <c r="K862" i="27"/>
  <c r="L862" i="27"/>
  <c r="K863" i="27"/>
  <c r="L863" i="27" s="1"/>
  <c r="K864" i="27"/>
  <c r="L864" i="27"/>
  <c r="K865" i="27"/>
  <c r="L865" i="27"/>
  <c r="K866" i="27"/>
  <c r="L866" i="27" s="1"/>
  <c r="K867" i="27"/>
  <c r="L867" i="27" s="1"/>
  <c r="K868" i="27"/>
  <c r="L868" i="27" s="1"/>
  <c r="K869" i="27"/>
  <c r="L869" i="27"/>
  <c r="K870" i="27"/>
  <c r="L870" i="27" s="1"/>
  <c r="K871" i="27"/>
  <c r="L871" i="27" s="1"/>
  <c r="K872" i="27"/>
  <c r="L872" i="27" s="1"/>
  <c r="K873" i="27"/>
  <c r="L873" i="27" s="1"/>
  <c r="K874" i="27"/>
  <c r="L874" i="27"/>
  <c r="K875" i="27"/>
  <c r="L875" i="27" s="1"/>
  <c r="K876" i="27"/>
  <c r="L876" i="27" s="1"/>
  <c r="K877" i="27"/>
  <c r="L877" i="27"/>
  <c r="K878" i="27"/>
  <c r="L878" i="27" s="1"/>
  <c r="K879" i="27"/>
  <c r="L879" i="27"/>
  <c r="K880" i="27"/>
  <c r="L880" i="27"/>
  <c r="K881" i="27"/>
  <c r="L881" i="27"/>
  <c r="K882" i="27"/>
  <c r="L882" i="27" s="1"/>
  <c r="K883" i="27"/>
  <c r="L883" i="27" s="1"/>
  <c r="K884" i="27"/>
  <c r="L884" i="27" s="1"/>
  <c r="K885" i="27"/>
  <c r="L885" i="27" s="1"/>
  <c r="K886" i="27"/>
  <c r="L886" i="27" s="1"/>
  <c r="K887" i="27"/>
  <c r="L887" i="27" s="1"/>
  <c r="K888" i="27"/>
  <c r="L888" i="27"/>
  <c r="K889" i="27"/>
  <c r="L889" i="27" s="1"/>
  <c r="K890" i="27"/>
  <c r="L890" i="27"/>
  <c r="K891" i="27"/>
  <c r="L891" i="27" s="1"/>
  <c r="K892" i="27"/>
  <c r="L892" i="27" s="1"/>
  <c r="K893" i="27"/>
  <c r="L893" i="27" s="1"/>
  <c r="K894" i="27"/>
  <c r="L894" i="27"/>
  <c r="K895" i="27"/>
  <c r="L895" i="27"/>
  <c r="K896" i="27"/>
  <c r="L896" i="27"/>
  <c r="K897" i="27"/>
  <c r="L897" i="27" s="1"/>
  <c r="K898" i="27"/>
  <c r="L898" i="27" s="1"/>
  <c r="K899" i="27"/>
  <c r="L899" i="27" s="1"/>
  <c r="K900" i="27"/>
  <c r="L900" i="27" s="1"/>
  <c r="K901" i="27"/>
  <c r="L901" i="27" s="1"/>
  <c r="K902" i="27"/>
  <c r="L902" i="27" s="1"/>
  <c r="K903" i="27"/>
  <c r="L903" i="27"/>
  <c r="K904" i="27"/>
  <c r="L904" i="27" s="1"/>
  <c r="K905" i="27"/>
  <c r="L905" i="27" s="1"/>
  <c r="K906" i="27"/>
  <c r="L906" i="27"/>
  <c r="K907" i="27"/>
  <c r="L907" i="27" s="1"/>
  <c r="K908" i="27"/>
  <c r="L908" i="27" s="1"/>
  <c r="K909" i="27"/>
  <c r="L909" i="27"/>
  <c r="K910" i="27"/>
  <c r="L910" i="27"/>
  <c r="K911" i="27"/>
  <c r="L911" i="27"/>
  <c r="K912" i="27"/>
  <c r="L912" i="27" s="1"/>
  <c r="K913" i="27"/>
  <c r="L913" i="27"/>
  <c r="K914" i="27"/>
  <c r="L914" i="27" s="1"/>
  <c r="K915" i="27"/>
  <c r="L915" i="27" s="1"/>
  <c r="K916" i="27"/>
  <c r="L916" i="27" s="1"/>
  <c r="K917" i="27"/>
  <c r="L917" i="27" s="1"/>
  <c r="K918" i="27"/>
  <c r="L918" i="27"/>
  <c r="K919" i="27"/>
  <c r="L919" i="27" s="1"/>
  <c r="K920" i="27"/>
  <c r="L920" i="27" s="1"/>
  <c r="K921" i="27"/>
  <c r="L921" i="27" s="1"/>
  <c r="K922" i="27"/>
  <c r="L922" i="27" s="1"/>
  <c r="K923" i="27"/>
  <c r="L923" i="27" s="1"/>
  <c r="K924" i="27"/>
  <c r="L924" i="27" s="1"/>
  <c r="K925" i="27"/>
  <c r="L925" i="27"/>
  <c r="K926" i="27"/>
  <c r="L926" i="27"/>
  <c r="K927" i="27"/>
  <c r="L927" i="27" s="1"/>
  <c r="K928" i="27"/>
  <c r="L928" i="27"/>
  <c r="K929" i="27"/>
  <c r="L929" i="27"/>
  <c r="K930" i="27"/>
  <c r="L930" i="27" s="1"/>
  <c r="K931" i="27"/>
  <c r="L931" i="27" s="1"/>
  <c r="K932" i="27"/>
  <c r="L932" i="27" s="1"/>
  <c r="K933" i="27"/>
  <c r="L933" i="27"/>
  <c r="K934" i="27"/>
  <c r="L934" i="27" s="1"/>
  <c r="K935" i="27"/>
  <c r="L935" i="27" s="1"/>
  <c r="K936" i="27"/>
  <c r="L936" i="27" s="1"/>
  <c r="K937" i="27"/>
  <c r="L937" i="27" s="1"/>
  <c r="K938" i="27"/>
  <c r="L938" i="27"/>
  <c r="K939" i="27"/>
  <c r="L939" i="27" s="1"/>
  <c r="K940" i="27"/>
  <c r="L940" i="27" s="1"/>
  <c r="K941" i="27"/>
  <c r="L941" i="27"/>
  <c r="K942" i="27"/>
  <c r="L942" i="27" s="1"/>
  <c r="K943" i="27"/>
  <c r="L943" i="27"/>
  <c r="K944" i="27"/>
  <c r="L944" i="27"/>
  <c r="K945" i="27"/>
  <c r="L945" i="27"/>
  <c r="K946" i="27"/>
  <c r="L946" i="27" s="1"/>
  <c r="K947" i="27"/>
  <c r="L947" i="27" s="1"/>
  <c r="K948" i="27"/>
  <c r="L948" i="27" s="1"/>
  <c r="K949" i="27"/>
  <c r="L949" i="27" s="1"/>
  <c r="K950" i="27"/>
  <c r="L950" i="27" s="1"/>
  <c r="K951" i="27"/>
  <c r="L951" i="27" s="1"/>
  <c r="K952" i="27"/>
  <c r="L952" i="27"/>
  <c r="K953" i="27"/>
  <c r="L953" i="27" s="1"/>
  <c r="K954" i="27"/>
  <c r="L954" i="27"/>
  <c r="K955" i="27"/>
  <c r="L955" i="27" s="1"/>
  <c r="K956" i="27"/>
  <c r="L956" i="27" s="1"/>
  <c r="K957" i="27"/>
  <c r="L957" i="27" s="1"/>
  <c r="K958" i="27"/>
  <c r="L958" i="27"/>
  <c r="K959" i="27"/>
  <c r="L959" i="27"/>
  <c r="K960" i="27"/>
  <c r="L960" i="27"/>
  <c r="K961" i="27"/>
  <c r="L961" i="27" s="1"/>
  <c r="K962" i="27"/>
  <c r="L962" i="27" s="1"/>
  <c r="K963" i="27"/>
  <c r="L963" i="27" s="1"/>
  <c r="K964" i="27"/>
  <c r="L964" i="27" s="1"/>
  <c r="K965" i="27"/>
  <c r="L965" i="27" s="1"/>
  <c r="K966" i="27"/>
  <c r="L966" i="27" s="1"/>
  <c r="K967" i="27"/>
  <c r="L967" i="27"/>
  <c r="K968" i="27"/>
  <c r="L968" i="27" s="1"/>
  <c r="K969" i="27"/>
  <c r="L969" i="27" s="1"/>
  <c r="K970" i="27"/>
  <c r="L970" i="27"/>
  <c r="K971" i="27"/>
  <c r="L971" i="27" s="1"/>
  <c r="K972" i="27"/>
  <c r="L972" i="27" s="1"/>
  <c r="K973" i="27"/>
  <c r="L973" i="27"/>
  <c r="K974" i="27"/>
  <c r="L974" i="27"/>
  <c r="K975" i="27"/>
  <c r="L975" i="27"/>
  <c r="K976" i="27"/>
  <c r="L976" i="27" s="1"/>
  <c r="K977" i="27"/>
  <c r="L977" i="27"/>
  <c r="K978" i="27"/>
  <c r="L978" i="27" s="1"/>
  <c r="K979" i="27"/>
  <c r="L979" i="27" s="1"/>
  <c r="K980" i="27"/>
  <c r="L980" i="27" s="1"/>
  <c r="K981" i="27"/>
  <c r="L981" i="27" s="1"/>
  <c r="K982" i="27"/>
  <c r="L982" i="27"/>
  <c r="K983" i="27"/>
  <c r="L983" i="27" s="1"/>
  <c r="K984" i="27"/>
  <c r="L984" i="27" s="1"/>
  <c r="K985" i="27"/>
  <c r="L985" i="27" s="1"/>
  <c r="K986" i="27"/>
  <c r="L986" i="27" s="1"/>
  <c r="K987" i="27"/>
  <c r="L987" i="27" s="1"/>
  <c r="K988" i="27"/>
  <c r="L988" i="27" s="1"/>
  <c r="K989" i="27"/>
  <c r="L989" i="27"/>
  <c r="K990" i="27"/>
  <c r="L990" i="27"/>
  <c r="K991" i="27"/>
  <c r="L991" i="27" s="1"/>
  <c r="K992" i="27"/>
  <c r="L992" i="27"/>
  <c r="K993" i="27"/>
  <c r="L993" i="27"/>
  <c r="K994" i="27"/>
  <c r="L994" i="27" s="1"/>
  <c r="K995" i="27"/>
  <c r="L995" i="27" s="1"/>
  <c r="K996" i="27"/>
  <c r="L996" i="27" s="1"/>
  <c r="K997" i="27"/>
  <c r="L997" i="27"/>
  <c r="K998" i="27"/>
  <c r="L998" i="27" s="1"/>
  <c r="K999" i="27"/>
  <c r="L999" i="27"/>
  <c r="K1000" i="27"/>
  <c r="L1000" i="27"/>
  <c r="K1001" i="27"/>
  <c r="L1001" i="27" s="1"/>
  <c r="K1002" i="27"/>
  <c r="L1002" i="27"/>
  <c r="K1003" i="27"/>
  <c r="L1003" i="27" s="1"/>
  <c r="K1004" i="27"/>
  <c r="L1004" i="27" s="1"/>
  <c r="K1005" i="27"/>
  <c r="L1005" i="27" s="1"/>
  <c r="K1006" i="27"/>
  <c r="L1006" i="27" s="1"/>
  <c r="K1007" i="27"/>
  <c r="L1007" i="27"/>
  <c r="K1008" i="27"/>
  <c r="L1008" i="27" s="1"/>
  <c r="K1009" i="27"/>
  <c r="L1009" i="27" s="1"/>
  <c r="K1010" i="27"/>
  <c r="L1010" i="27" s="1"/>
  <c r="K1011" i="27"/>
  <c r="L1011" i="27" s="1"/>
  <c r="K1012" i="27"/>
  <c r="L1012" i="27" s="1"/>
  <c r="K1013" i="27"/>
  <c r="L1013" i="27"/>
  <c r="K1014" i="27"/>
  <c r="L1014" i="27" s="1"/>
  <c r="K1015" i="27"/>
  <c r="L1015" i="27" s="1"/>
  <c r="K1016" i="27"/>
  <c r="L1016" i="27" s="1"/>
  <c r="K1017" i="27"/>
  <c r="L1017" i="27" s="1"/>
  <c r="K1018" i="27"/>
  <c r="L1018" i="27"/>
  <c r="K1019" i="27"/>
  <c r="L1019" i="27" s="1"/>
  <c r="K1020" i="27"/>
  <c r="L1020" i="27" s="1"/>
  <c r="K1021" i="27"/>
  <c r="L1021" i="27" s="1"/>
  <c r="K1022" i="27"/>
  <c r="L1022" i="27" s="1"/>
  <c r="K1023" i="27"/>
  <c r="L1023" i="27"/>
  <c r="K1024" i="27"/>
  <c r="L1024" i="27" s="1"/>
  <c r="K1025" i="27"/>
  <c r="L1025" i="27" s="1"/>
  <c r="K1026" i="27"/>
  <c r="L1026" i="27" s="1"/>
  <c r="K1027" i="27"/>
  <c r="L1027" i="27" s="1"/>
  <c r="K1028" i="27"/>
  <c r="L1028" i="27" s="1"/>
  <c r="K1029" i="27"/>
  <c r="L1029" i="27"/>
  <c r="K1030" i="27"/>
  <c r="L1030" i="27"/>
  <c r="K1031" i="27"/>
  <c r="L1031" i="27"/>
  <c r="K1032" i="27"/>
  <c r="L1032" i="27" s="1"/>
  <c r="K1033" i="27"/>
  <c r="L1033" i="27" s="1"/>
  <c r="K1034" i="27"/>
  <c r="L1034" i="27" s="1"/>
  <c r="K1035" i="27"/>
  <c r="L1035" i="27" s="1"/>
  <c r="K1036" i="27"/>
  <c r="L1036" i="27" s="1"/>
  <c r="K1037" i="27"/>
  <c r="L1037" i="27" s="1"/>
  <c r="K1038" i="27"/>
  <c r="L1038" i="27"/>
  <c r="K1039" i="27"/>
  <c r="L1039" i="27" s="1"/>
  <c r="K1040" i="27"/>
  <c r="L1040" i="27" s="1"/>
  <c r="K1041" i="27"/>
  <c r="L1041" i="27" s="1"/>
  <c r="K1042" i="27"/>
  <c r="L1042" i="27" s="1"/>
  <c r="K1043" i="27"/>
  <c r="L1043" i="27" s="1"/>
  <c r="K1044" i="27"/>
  <c r="L1044" i="27" s="1"/>
  <c r="K1045" i="27"/>
  <c r="L1045" i="27"/>
  <c r="K1046" i="27"/>
  <c r="L1046" i="27" s="1"/>
  <c r="K1047" i="27"/>
  <c r="L1047" i="27" s="1"/>
  <c r="K1048" i="27"/>
  <c r="L1048" i="27"/>
  <c r="K1049" i="27"/>
  <c r="L1049" i="27" s="1"/>
  <c r="K1050" i="27"/>
  <c r="L1050" i="27"/>
  <c r="K1051" i="27"/>
  <c r="L1051" i="27" s="1"/>
  <c r="K1052" i="27"/>
  <c r="L1052" i="27" s="1"/>
  <c r="K1053" i="27"/>
  <c r="L1053" i="27" s="1"/>
  <c r="K1054" i="27"/>
  <c r="L1054" i="27"/>
  <c r="K1055" i="27"/>
  <c r="L1055" i="27" s="1"/>
  <c r="K1056" i="27"/>
  <c r="L1056" i="27" s="1"/>
  <c r="K1057" i="27"/>
  <c r="L1057" i="27" s="1"/>
  <c r="K1058" i="27"/>
  <c r="L1058" i="27" s="1"/>
  <c r="K1059" i="27"/>
  <c r="L1059" i="27" s="1"/>
  <c r="K1060" i="27"/>
  <c r="L1060" i="27" s="1"/>
  <c r="K1061" i="27"/>
  <c r="L1061" i="27"/>
  <c r="K1062" i="27"/>
  <c r="L1062" i="27"/>
  <c r="K1063" i="27"/>
  <c r="L1063" i="27" s="1"/>
  <c r="K1064" i="27"/>
  <c r="L1064" i="27"/>
  <c r="K1065" i="27"/>
  <c r="L1065" i="27" s="1"/>
  <c r="K1066" i="27"/>
  <c r="L1066" i="27" s="1"/>
  <c r="K1067" i="27"/>
  <c r="L1067" i="27" s="1"/>
  <c r="K1068" i="27"/>
  <c r="L1068" i="27" s="1"/>
  <c r="K1069" i="27"/>
  <c r="L1069" i="27"/>
  <c r="K1070" i="27"/>
  <c r="L1070" i="27" s="1"/>
  <c r="K1071" i="27"/>
  <c r="L1071" i="27" s="1"/>
  <c r="K1072" i="27"/>
  <c r="L1072" i="27" s="1"/>
  <c r="K1073" i="27"/>
  <c r="L1073" i="27"/>
  <c r="K1074" i="27"/>
  <c r="L1074" i="27" s="1"/>
  <c r="K1075" i="27"/>
  <c r="L1075" i="27" s="1"/>
  <c r="K1076" i="27"/>
  <c r="L1076" i="27" s="1"/>
  <c r="K1077" i="27"/>
  <c r="L1077" i="27"/>
  <c r="K1078" i="27"/>
  <c r="L1078" i="27" s="1"/>
  <c r="K1079" i="27"/>
  <c r="L1079" i="27"/>
  <c r="K1080" i="27"/>
  <c r="L1080" i="27"/>
  <c r="K1081" i="27"/>
  <c r="L1081" i="27" s="1"/>
  <c r="K1082" i="27"/>
  <c r="L1082" i="27" s="1"/>
  <c r="K1083" i="27"/>
  <c r="L1083" i="27" s="1"/>
  <c r="K1084" i="27"/>
  <c r="L1084" i="27" s="1"/>
  <c r="K1085" i="27"/>
  <c r="L1085" i="27" s="1"/>
  <c r="K1086" i="27"/>
  <c r="L1086" i="27"/>
  <c r="K1087" i="27"/>
  <c r="L1087" i="27" s="1"/>
  <c r="K1088" i="27"/>
  <c r="L1088" i="27" s="1"/>
  <c r="K1089" i="27"/>
  <c r="L1089" i="27"/>
  <c r="K1090" i="27"/>
  <c r="L1090" i="27" s="1"/>
  <c r="K1091" i="27"/>
  <c r="L1091" i="27" s="1"/>
  <c r="K1092" i="27"/>
  <c r="L1092" i="27" s="1"/>
  <c r="K1093" i="27"/>
  <c r="L1093" i="27"/>
  <c r="K1094" i="27"/>
  <c r="L1094" i="27" s="1"/>
  <c r="K1095" i="27"/>
  <c r="L1095" i="27"/>
  <c r="K1096" i="27"/>
  <c r="L1096" i="27"/>
  <c r="K1097" i="27"/>
  <c r="L1097" i="27" s="1"/>
  <c r="K1098" i="27"/>
  <c r="L1098" i="27" s="1"/>
  <c r="K1099" i="27"/>
  <c r="L1099" i="27" s="1"/>
  <c r="K1100" i="27"/>
  <c r="L1100" i="27" s="1"/>
  <c r="K1101" i="27"/>
  <c r="L1101" i="27" s="1"/>
  <c r="K1102" i="27"/>
  <c r="L1102" i="27" s="1"/>
  <c r="K1103" i="27"/>
  <c r="L1103" i="27" s="1"/>
  <c r="K1104" i="27"/>
  <c r="L1104" i="27"/>
  <c r="K1105" i="27"/>
  <c r="L1105" i="27" s="1"/>
  <c r="K1106" i="27"/>
  <c r="L1106" i="27" s="1"/>
  <c r="K1107" i="27"/>
  <c r="L1107" i="27" s="1"/>
  <c r="K1108" i="27"/>
  <c r="L1108" i="27" s="1"/>
  <c r="K1109" i="27"/>
  <c r="L1109" i="27" s="1"/>
  <c r="K1110" i="27"/>
  <c r="L1110" i="27"/>
  <c r="K1111" i="27"/>
  <c r="L1111" i="27"/>
  <c r="K1112" i="27"/>
  <c r="L1112" i="27" s="1"/>
  <c r="K1113" i="27"/>
  <c r="L1113" i="27" s="1"/>
  <c r="K1114" i="27"/>
  <c r="L1114" i="27" s="1"/>
  <c r="K1115" i="27"/>
  <c r="L1115" i="27" s="1"/>
  <c r="K1116" i="27"/>
  <c r="L1116" i="27" s="1"/>
  <c r="K1117" i="27"/>
  <c r="L1117" i="27" s="1"/>
  <c r="K1118" i="27"/>
  <c r="L1118" i="27" s="1"/>
  <c r="K1119" i="27"/>
  <c r="L1119" i="27" s="1"/>
  <c r="K1120" i="27"/>
  <c r="L1120" i="27"/>
  <c r="K1121" i="27"/>
  <c r="L1121" i="27" s="1"/>
  <c r="K1122" i="27"/>
  <c r="L1122" i="27" s="1"/>
  <c r="K1123" i="27"/>
  <c r="L1123" i="27" s="1"/>
  <c r="K1124" i="27"/>
  <c r="L1124" i="27" s="1"/>
  <c r="K1125" i="27"/>
  <c r="L1125" i="27" s="1"/>
  <c r="K1126" i="27"/>
  <c r="L1126" i="27"/>
  <c r="K1127" i="27"/>
  <c r="L1127" i="27"/>
  <c r="K1128" i="27"/>
  <c r="L1128" i="27"/>
  <c r="K1129" i="27"/>
  <c r="L1129" i="27" s="1"/>
  <c r="K1130" i="27"/>
  <c r="L1130" i="27"/>
  <c r="K1131" i="27"/>
  <c r="L1131" i="27" s="1"/>
  <c r="K1132" i="27"/>
  <c r="L1132" i="27" s="1"/>
  <c r="K1133" i="27"/>
  <c r="L1133" i="27" s="1"/>
  <c r="K1134" i="27"/>
  <c r="L1134" i="27" s="1"/>
  <c r="K1135" i="27"/>
  <c r="L1135" i="27" s="1"/>
  <c r="K1136" i="27"/>
  <c r="L1136" i="27"/>
  <c r="K1137" i="27"/>
  <c r="L1137" i="27"/>
  <c r="K1138" i="27"/>
  <c r="L1138" i="27" s="1"/>
  <c r="K1139" i="27"/>
  <c r="L1139" i="27" s="1"/>
  <c r="K1140" i="27"/>
  <c r="L1140" i="27" s="1"/>
  <c r="K1141" i="27"/>
  <c r="L1141" i="27"/>
  <c r="K1142" i="27"/>
  <c r="L1142" i="27" s="1"/>
  <c r="K1143" i="27"/>
  <c r="L1143" i="27"/>
  <c r="K1144" i="27"/>
  <c r="L1144" i="27" s="1"/>
  <c r="K1145" i="27"/>
  <c r="L1145" i="27" s="1"/>
  <c r="K1146" i="27"/>
  <c r="L1146" i="27" s="1"/>
  <c r="K1147" i="27"/>
  <c r="L1147" i="27" s="1"/>
  <c r="K1148" i="27"/>
  <c r="L1148" i="27" s="1"/>
  <c r="K1149" i="27"/>
  <c r="L1149" i="27"/>
  <c r="K1150" i="27"/>
  <c r="L1150" i="27"/>
  <c r="K1151" i="27"/>
  <c r="L1151" i="27" s="1"/>
  <c r="K1152" i="27"/>
  <c r="L1152" i="27"/>
  <c r="K1153" i="27"/>
  <c r="L1153" i="27" s="1"/>
  <c r="K1154" i="27"/>
  <c r="L1154" i="27" s="1"/>
  <c r="K1155" i="27"/>
  <c r="L1155" i="27" s="1"/>
  <c r="K1156" i="27"/>
  <c r="L1156" i="27" s="1"/>
  <c r="K1157" i="27"/>
  <c r="L1157" i="27" s="1"/>
  <c r="K1158" i="27"/>
  <c r="L1158" i="27"/>
  <c r="K1159" i="27"/>
  <c r="L1159" i="27"/>
  <c r="K1160" i="27"/>
  <c r="L1160" i="27"/>
  <c r="K1161" i="27"/>
  <c r="L1161" i="27" s="1"/>
  <c r="K1162" i="27"/>
  <c r="L1162" i="27"/>
  <c r="K1163" i="27"/>
  <c r="L1163" i="27" s="1"/>
  <c r="K1164" i="27"/>
  <c r="L1164" i="27" s="1"/>
  <c r="K1165" i="27"/>
  <c r="L1165" i="27" s="1"/>
  <c r="K1166" i="27"/>
  <c r="L1166" i="27" s="1"/>
  <c r="K1167" i="27"/>
  <c r="L1167" i="27" s="1"/>
  <c r="K1168" i="27"/>
  <c r="L1168" i="27"/>
  <c r="K1169" i="27"/>
  <c r="L1169" i="27"/>
  <c r="K1170" i="27"/>
  <c r="L1170" i="27" s="1"/>
  <c r="K1171" i="27"/>
  <c r="L1171" i="27" s="1"/>
  <c r="K1172" i="27"/>
  <c r="L1172" i="27" s="1"/>
  <c r="K1173" i="27"/>
  <c r="L1173" i="27" s="1"/>
  <c r="K1174" i="27"/>
  <c r="L1174" i="27" s="1"/>
  <c r="K1175" i="27"/>
  <c r="L1175" i="27" s="1"/>
  <c r="K1176" i="27"/>
  <c r="L1176" i="27" s="1"/>
  <c r="K1177" i="27"/>
  <c r="L1177" i="27" s="1"/>
  <c r="K1178" i="27"/>
  <c r="L1178" i="27" s="1"/>
  <c r="K1179" i="27"/>
  <c r="L1179" i="27" s="1"/>
  <c r="K1180" i="27"/>
  <c r="L1180" i="27" s="1"/>
  <c r="K1181" i="27"/>
  <c r="L1181" i="27" s="1"/>
  <c r="K1182" i="27"/>
  <c r="L1182" i="27" s="1"/>
  <c r="K1183" i="27"/>
  <c r="L1183" i="27" s="1"/>
  <c r="K1184" i="27"/>
  <c r="L1184" i="27" s="1"/>
  <c r="K1185" i="27"/>
  <c r="L1185" i="27"/>
  <c r="K1186" i="27"/>
  <c r="L1186" i="27" s="1"/>
  <c r="K1187" i="27"/>
  <c r="L1187" i="27" s="1"/>
  <c r="K1188" i="27"/>
  <c r="L1188" i="27" s="1"/>
  <c r="K1189" i="27"/>
  <c r="L1189" i="27" s="1"/>
  <c r="K1190" i="27"/>
  <c r="L1190" i="27"/>
  <c r="K1191" i="27"/>
  <c r="L1191" i="27" s="1"/>
  <c r="K1192" i="27"/>
  <c r="L1192" i="27" s="1"/>
  <c r="K1193" i="27"/>
  <c r="L1193" i="27" s="1"/>
  <c r="K1194" i="27"/>
  <c r="L1194" i="27" s="1"/>
  <c r="K1195" i="27"/>
  <c r="L1195" i="27" s="1"/>
  <c r="K1196" i="27"/>
  <c r="L1196" i="27" s="1"/>
  <c r="K1197" i="27"/>
  <c r="L1197" i="27"/>
  <c r="K1198" i="27"/>
  <c r="L1198" i="27"/>
  <c r="K1199" i="27"/>
  <c r="L1199" i="27" s="1"/>
  <c r="K1200" i="27"/>
  <c r="L1200" i="27"/>
  <c r="K1201" i="27"/>
  <c r="L1201" i="27"/>
  <c r="K1202" i="27"/>
  <c r="L1202" i="27" s="1"/>
  <c r="K1203" i="27"/>
  <c r="L1203" i="27" s="1"/>
  <c r="K1204" i="27"/>
  <c r="L1204" i="27" s="1"/>
  <c r="K1205" i="27"/>
  <c r="L1205" i="27" s="1"/>
  <c r="K1206" i="27"/>
  <c r="L1206" i="27" s="1"/>
  <c r="K1207" i="27"/>
  <c r="L1207" i="27"/>
  <c r="K1208" i="27"/>
  <c r="L1208" i="27"/>
  <c r="K1209" i="27"/>
  <c r="L1209" i="27" s="1"/>
  <c r="K1210" i="27"/>
  <c r="L1210" i="27"/>
  <c r="K1211" i="27"/>
  <c r="L1211" i="27" s="1"/>
  <c r="K1212" i="27"/>
  <c r="L1212" i="27" s="1"/>
  <c r="K1213" i="27"/>
  <c r="L1213" i="27" s="1"/>
  <c r="K1214" i="27"/>
  <c r="L1214" i="27" s="1"/>
  <c r="K1215" i="27"/>
  <c r="L1215" i="27"/>
  <c r="K1216" i="27"/>
  <c r="L1216" i="27" s="1"/>
  <c r="K1217" i="27"/>
  <c r="L1217" i="27" s="1"/>
  <c r="K1218" i="27"/>
  <c r="L1218" i="27" s="1"/>
  <c r="K1219" i="27"/>
  <c r="L1219" i="27" s="1"/>
  <c r="K1220" i="27"/>
  <c r="L1220" i="27"/>
  <c r="K1221" i="27"/>
  <c r="L1221" i="27" s="1"/>
  <c r="K1222" i="27"/>
  <c r="L1222" i="27" s="1"/>
  <c r="K1223" i="27"/>
  <c r="L1223" i="27"/>
  <c r="K1224" i="27"/>
  <c r="L1224" i="27" s="1"/>
  <c r="K1225" i="27"/>
  <c r="L1225" i="27" s="1"/>
  <c r="K1226" i="27"/>
  <c r="L1226" i="27" s="1"/>
  <c r="K1227" i="27"/>
  <c r="L1227" i="27" s="1"/>
  <c r="K1228" i="27"/>
  <c r="L1228" i="27" s="1"/>
  <c r="K1229" i="27"/>
  <c r="L1229" i="27" s="1"/>
  <c r="K1230" i="27"/>
  <c r="L1230" i="27" s="1"/>
  <c r="K1231" i="27"/>
  <c r="L1231" i="27" s="1"/>
  <c r="K1232" i="27"/>
  <c r="L1232" i="27" s="1"/>
  <c r="K1233" i="27"/>
  <c r="L1233" i="27" s="1"/>
  <c r="K1234" i="27"/>
  <c r="L1234" i="27" s="1"/>
  <c r="K1235" i="27"/>
  <c r="L1235" i="27"/>
  <c r="K1236" i="27"/>
  <c r="L1236" i="27"/>
  <c r="K1237" i="27"/>
  <c r="L1237" i="27" s="1"/>
  <c r="K1238" i="27"/>
  <c r="L1238" i="27" s="1"/>
  <c r="K1239" i="27"/>
  <c r="L1239" i="27" s="1"/>
  <c r="K1240" i="27"/>
  <c r="L1240" i="27"/>
  <c r="K1241" i="27"/>
  <c r="L1241" i="27" s="1"/>
  <c r="K1242" i="27"/>
  <c r="L1242" i="27" s="1"/>
  <c r="K1243" i="27"/>
  <c r="L1243" i="27" s="1"/>
  <c r="K1244" i="27"/>
  <c r="L1244" i="27"/>
  <c r="K1245" i="27"/>
  <c r="L1245" i="27" s="1"/>
  <c r="K1246" i="27"/>
  <c r="L1246" i="27" s="1"/>
  <c r="K1247" i="27"/>
  <c r="L1247" i="27" s="1"/>
  <c r="K1248" i="27"/>
  <c r="L1248" i="27" s="1"/>
  <c r="K1249" i="27"/>
  <c r="L1249" i="27"/>
  <c r="K1250" i="27"/>
  <c r="L1250" i="27" s="1"/>
  <c r="K1251" i="27"/>
  <c r="L1251" i="27"/>
  <c r="K1252" i="27"/>
  <c r="L1252" i="27"/>
  <c r="K1253" i="27"/>
  <c r="L1253" i="27" s="1"/>
  <c r="K1254" i="27"/>
  <c r="L1254" i="27" s="1"/>
  <c r="K1255" i="27"/>
  <c r="L1255" i="27"/>
  <c r="K1256" i="27"/>
  <c r="L1256" i="27"/>
  <c r="K1257" i="27"/>
  <c r="L1257" i="27" s="1"/>
  <c r="K1258" i="27"/>
  <c r="L1258" i="27" s="1"/>
  <c r="K1259" i="27"/>
  <c r="L1259" i="27"/>
  <c r="K1260" i="27"/>
  <c r="L1260" i="27" s="1"/>
  <c r="K1261" i="27"/>
  <c r="L1261" i="27" s="1"/>
  <c r="K1262" i="27"/>
  <c r="L1262" i="27" s="1"/>
  <c r="K1263" i="27"/>
  <c r="L1263" i="27" s="1"/>
  <c r="K1264" i="27"/>
  <c r="L1264" i="27"/>
  <c r="K1265" i="27"/>
  <c r="L1265" i="27" s="1"/>
  <c r="K1266" i="27"/>
  <c r="L1266" i="27" s="1"/>
  <c r="K1267" i="27"/>
  <c r="L1267" i="27"/>
  <c r="K1268" i="27"/>
  <c r="L1268" i="27" s="1"/>
  <c r="K1269" i="27"/>
  <c r="L1269" i="27" s="1"/>
  <c r="K1270" i="27"/>
  <c r="L1270" i="27" s="1"/>
  <c r="K1271" i="27"/>
  <c r="L1271" i="27"/>
  <c r="K1272" i="27"/>
  <c r="L1272" i="27"/>
  <c r="K1273" i="27"/>
  <c r="L1273" i="27" s="1"/>
  <c r="K1274" i="27"/>
  <c r="L1274" i="27"/>
  <c r="K1275" i="27"/>
  <c r="L1275" i="27" s="1"/>
  <c r="K1276" i="27"/>
  <c r="L1276" i="27" s="1"/>
  <c r="K1277" i="27"/>
  <c r="L1277" i="27" s="1"/>
  <c r="K1278" i="27"/>
  <c r="L1278" i="27" s="1"/>
  <c r="K1279" i="27"/>
  <c r="L1279" i="27"/>
  <c r="K1280" i="27"/>
  <c r="L1280" i="27" s="1"/>
  <c r="K1281" i="27"/>
  <c r="L1281" i="27" s="1"/>
  <c r="K1282" i="27"/>
  <c r="L1282" i="27" s="1"/>
  <c r="K1283" i="27"/>
  <c r="L1283" i="27" s="1"/>
  <c r="K1284" i="27"/>
  <c r="L1284" i="27"/>
  <c r="K1285" i="27"/>
  <c r="L1285" i="27" s="1"/>
  <c r="K1286" i="27"/>
  <c r="L1286" i="27" s="1"/>
  <c r="K1287" i="27"/>
  <c r="L1287" i="27"/>
  <c r="K1288" i="27"/>
  <c r="L1288" i="27" s="1"/>
  <c r="K1289" i="27"/>
  <c r="L1289" i="27" s="1"/>
  <c r="K1290" i="27"/>
  <c r="L1290" i="27" s="1"/>
  <c r="K1291" i="27"/>
  <c r="L1291" i="27" s="1"/>
  <c r="K1292" i="27"/>
  <c r="L1292" i="27" s="1"/>
  <c r="K1293" i="27"/>
  <c r="L1293" i="27" s="1"/>
  <c r="K1294" i="27"/>
  <c r="L1294" i="27" s="1"/>
  <c r="K1295" i="27"/>
  <c r="L1295" i="27" s="1"/>
  <c r="K1296" i="27"/>
  <c r="L1296" i="27" s="1"/>
  <c r="K1297" i="27"/>
  <c r="L1297" i="27" s="1"/>
  <c r="K1298" i="27"/>
  <c r="L1298" i="27" s="1"/>
  <c r="K1299" i="27"/>
  <c r="L1299" i="27"/>
  <c r="K1300" i="27"/>
  <c r="L1300" i="27"/>
  <c r="K1301" i="27"/>
  <c r="L1301" i="27" s="1"/>
  <c r="K1302" i="27"/>
  <c r="L1302" i="27" s="1"/>
  <c r="K1303" i="27"/>
  <c r="L1303" i="27" s="1"/>
  <c r="K1304" i="27"/>
  <c r="L1304" i="27"/>
  <c r="K1305" i="27"/>
  <c r="L1305" i="27" s="1"/>
  <c r="K1306" i="27"/>
  <c r="L1306" i="27" s="1"/>
  <c r="K1307" i="27"/>
  <c r="L1307" i="27" s="1"/>
  <c r="K1308" i="27"/>
  <c r="L1308" i="27"/>
  <c r="K1309" i="27"/>
  <c r="L1309" i="27" s="1"/>
  <c r="K1310" i="27"/>
  <c r="L1310" i="27" s="1"/>
  <c r="K1311" i="27"/>
  <c r="L1311" i="27" s="1"/>
  <c r="K1312" i="27"/>
  <c r="L1312" i="27" s="1"/>
  <c r="K1313" i="27"/>
  <c r="L1313" i="27"/>
  <c r="K1314" i="27"/>
  <c r="L1314" i="27" s="1"/>
  <c r="K1315" i="27"/>
  <c r="L1315" i="27"/>
  <c r="K1316" i="27"/>
  <c r="L1316" i="27"/>
  <c r="K1317" i="27"/>
  <c r="L1317" i="27" s="1"/>
  <c r="K1318" i="27"/>
  <c r="L1318" i="27" s="1"/>
  <c r="K1319" i="27"/>
  <c r="L1319" i="27"/>
  <c r="K1320" i="27"/>
  <c r="L1320" i="27"/>
  <c r="K1321" i="27"/>
  <c r="L1321" i="27" s="1"/>
  <c r="K1322" i="27"/>
  <c r="L1322" i="27" s="1"/>
  <c r="K1323" i="27"/>
  <c r="L1323" i="27"/>
  <c r="K1324" i="27"/>
  <c r="L1324" i="27" s="1"/>
  <c r="K1325" i="27"/>
  <c r="L1325" i="27" s="1"/>
  <c r="K1326" i="27"/>
  <c r="L1326" i="27" s="1"/>
  <c r="K1327" i="27"/>
  <c r="L1327" i="27" s="1"/>
  <c r="K1328" i="27"/>
  <c r="L1328" i="27"/>
  <c r="K1329" i="27"/>
  <c r="L1329" i="27" s="1"/>
  <c r="K1330" i="27"/>
  <c r="L1330" i="27" s="1"/>
  <c r="K1331" i="27"/>
  <c r="L1331" i="27"/>
  <c r="K1332" i="27"/>
  <c r="L1332" i="27" s="1"/>
  <c r="K1333" i="27"/>
  <c r="L1333" i="27" s="1"/>
  <c r="K1334" i="27"/>
  <c r="L1334" i="27" s="1"/>
  <c r="K1335" i="27"/>
  <c r="L1335" i="27"/>
  <c r="K1336" i="27"/>
  <c r="L1336" i="27"/>
  <c r="K1337" i="27"/>
  <c r="L1337" i="27" s="1"/>
  <c r="K1338" i="27"/>
  <c r="L1338" i="27"/>
  <c r="K1339" i="27"/>
  <c r="L1339" i="27" s="1"/>
  <c r="K1340" i="27"/>
  <c r="L1340" i="27" s="1"/>
  <c r="K1341" i="27"/>
  <c r="L1341" i="27" s="1"/>
  <c r="K1342" i="27"/>
  <c r="L1342" i="27" s="1"/>
  <c r="K1343" i="27"/>
  <c r="L1343" i="27"/>
  <c r="K1344" i="27"/>
  <c r="L1344" i="27" s="1"/>
  <c r="K1345" i="27"/>
  <c r="L1345" i="27" s="1"/>
  <c r="K1346" i="27"/>
  <c r="L1346" i="27" s="1"/>
  <c r="K1347" i="27"/>
  <c r="L1347" i="27" s="1"/>
  <c r="K1348" i="27"/>
  <c r="L1348" i="27"/>
  <c r="K1349" i="27"/>
  <c r="L1349" i="27" s="1"/>
  <c r="K1350" i="27"/>
  <c r="L1350" i="27" s="1"/>
  <c r="K1351" i="27"/>
  <c r="L1351" i="27"/>
  <c r="K1352" i="27"/>
  <c r="L1352" i="27" s="1"/>
  <c r="K1353" i="27"/>
  <c r="L1353" i="27" s="1"/>
  <c r="K1354" i="27"/>
  <c r="L1354" i="27" s="1"/>
  <c r="K1355" i="27"/>
  <c r="L1355" i="27" s="1"/>
  <c r="K1356" i="27"/>
  <c r="L1356" i="27" s="1"/>
  <c r="K1357" i="27"/>
  <c r="L1357" i="27" s="1"/>
  <c r="K1358" i="27"/>
  <c r="L1358" i="27" s="1"/>
  <c r="K1359" i="27"/>
  <c r="L1359" i="27" s="1"/>
  <c r="K1360" i="27"/>
  <c r="L1360" i="27" s="1"/>
  <c r="K1361" i="27"/>
  <c r="L1361" i="27" s="1"/>
  <c r="K1362" i="27"/>
  <c r="L1362" i="27" s="1"/>
  <c r="K1363" i="27"/>
  <c r="L1363" i="27"/>
  <c r="K1364" i="27"/>
  <c r="L1364" i="27"/>
  <c r="K1365" i="27"/>
  <c r="L1365" i="27" s="1"/>
  <c r="K1366" i="27"/>
  <c r="L1366" i="27" s="1"/>
  <c r="K1367" i="27"/>
  <c r="L1367" i="27" s="1"/>
  <c r="K1368" i="27"/>
  <c r="L1368" i="27"/>
  <c r="K1369" i="27"/>
  <c r="L1369" i="27" s="1"/>
  <c r="K1370" i="27"/>
  <c r="L1370" i="27" s="1"/>
  <c r="K1371" i="27"/>
  <c r="L1371" i="27" s="1"/>
  <c r="K1372" i="27"/>
  <c r="L1372" i="27"/>
  <c r="K1373" i="27"/>
  <c r="L1373" i="27" s="1"/>
  <c r="K1374" i="27"/>
  <c r="L1374" i="27" s="1"/>
  <c r="K1375" i="27"/>
  <c r="L1375" i="27" s="1"/>
  <c r="K1376" i="27"/>
  <c r="L1376" i="27" s="1"/>
  <c r="K1377" i="27"/>
  <c r="L1377" i="27"/>
  <c r="K1378" i="27"/>
  <c r="L1378" i="27" s="1"/>
  <c r="K1379" i="27"/>
  <c r="L1379" i="27"/>
  <c r="K1380" i="27"/>
  <c r="L1380" i="27"/>
  <c r="K1381" i="27"/>
  <c r="L1381" i="27" s="1"/>
  <c r="K1382" i="27"/>
  <c r="L1382" i="27" s="1"/>
  <c r="K1383" i="27"/>
  <c r="L1383" i="27"/>
  <c r="K1384" i="27"/>
  <c r="L1384" i="27"/>
  <c r="K1385" i="27"/>
  <c r="L1385" i="27" s="1"/>
  <c r="K1386" i="27"/>
  <c r="L1386" i="27" s="1"/>
  <c r="K1387" i="27"/>
  <c r="L1387" i="27"/>
  <c r="K1388" i="27"/>
  <c r="L1388" i="27" s="1"/>
  <c r="K1389" i="27"/>
  <c r="L1389" i="27" s="1"/>
  <c r="K1390" i="27"/>
  <c r="L1390" i="27" s="1"/>
  <c r="K1391" i="27"/>
  <c r="L1391" i="27" s="1"/>
  <c r="K1392" i="27"/>
  <c r="L1392" i="27"/>
  <c r="K1393" i="27"/>
  <c r="L1393" i="27" s="1"/>
  <c r="K1394" i="27"/>
  <c r="L1394" i="27" s="1"/>
  <c r="K1395" i="27"/>
  <c r="L1395" i="27"/>
  <c r="K1396" i="27"/>
  <c r="L1396" i="27" s="1"/>
  <c r="K1397" i="27"/>
  <c r="L1397" i="27" s="1"/>
  <c r="K1398" i="27"/>
  <c r="L1398" i="27" s="1"/>
  <c r="K1399" i="27"/>
  <c r="L1399" i="27"/>
  <c r="K1400" i="27"/>
  <c r="L1400" i="27"/>
  <c r="K1401" i="27"/>
  <c r="L1401" i="27" s="1"/>
  <c r="K1402" i="27"/>
  <c r="L1402" i="27"/>
  <c r="K1403" i="27"/>
  <c r="L1403" i="27" s="1"/>
  <c r="K1404" i="27"/>
  <c r="L1404" i="27" s="1"/>
  <c r="K1405" i="27"/>
  <c r="L1405" i="27" s="1"/>
  <c r="K1406" i="27"/>
  <c r="L1406" i="27" s="1"/>
  <c r="K1407" i="27"/>
  <c r="L1407" i="27"/>
  <c r="K1408" i="27"/>
  <c r="L1408" i="27" s="1"/>
  <c r="K1409" i="27"/>
  <c r="L1409" i="27" s="1"/>
  <c r="K1410" i="27"/>
  <c r="L1410" i="27" s="1"/>
  <c r="K1411" i="27"/>
  <c r="L1411" i="27" s="1"/>
  <c r="K1412" i="27"/>
  <c r="L1412" i="27"/>
  <c r="K1413" i="27"/>
  <c r="L1413" i="27" s="1"/>
  <c r="K1414" i="27"/>
  <c r="L1414" i="27" s="1"/>
  <c r="K1415" i="27"/>
  <c r="L1415" i="27"/>
  <c r="K1416" i="27"/>
  <c r="L1416" i="27" s="1"/>
  <c r="K1417" i="27"/>
  <c r="L1417" i="27" s="1"/>
  <c r="K1418" i="27"/>
  <c r="L1418" i="27" s="1"/>
  <c r="K1419" i="27"/>
  <c r="L1419" i="27" s="1"/>
  <c r="K1420" i="27"/>
  <c r="L1420" i="27" s="1"/>
  <c r="K1421" i="27"/>
  <c r="L1421" i="27" s="1"/>
  <c r="K1422" i="27"/>
  <c r="L1422" i="27" s="1"/>
  <c r="K1423" i="27"/>
  <c r="L1423" i="27" s="1"/>
  <c r="K1424" i="27"/>
  <c r="L1424" i="27" s="1"/>
  <c r="K1425" i="27"/>
  <c r="L1425" i="27" s="1"/>
  <c r="K1426" i="27"/>
  <c r="L1426" i="27" s="1"/>
  <c r="K1427" i="27"/>
  <c r="L1427" i="27"/>
  <c r="K1428" i="27"/>
  <c r="L1428" i="27"/>
  <c r="K1429" i="27"/>
  <c r="L1429" i="27" s="1"/>
  <c r="K1430" i="27"/>
  <c r="L1430" i="27" s="1"/>
  <c r="K1431" i="27"/>
  <c r="L1431" i="27" s="1"/>
  <c r="K1432" i="27"/>
  <c r="L1432" i="27"/>
  <c r="K1433" i="27"/>
  <c r="L1433" i="27" s="1"/>
  <c r="K1434" i="27"/>
  <c r="L1434" i="27" s="1"/>
  <c r="K1435" i="27"/>
  <c r="L1435" i="27" s="1"/>
  <c r="K1436" i="27"/>
  <c r="L1436" i="27"/>
  <c r="K1437" i="27"/>
  <c r="L1437" i="27" s="1"/>
  <c r="K1438" i="27"/>
  <c r="L1438" i="27" s="1"/>
  <c r="K1439" i="27"/>
  <c r="L1439" i="27" s="1"/>
  <c r="K1440" i="27"/>
  <c r="L1440" i="27" s="1"/>
  <c r="K1441" i="27"/>
  <c r="L1441" i="27"/>
  <c r="K1442" i="27"/>
  <c r="L1442" i="27" s="1"/>
  <c r="K1443" i="27"/>
  <c r="L1443" i="27"/>
  <c r="K1444" i="27"/>
  <c r="L1444" i="27"/>
  <c r="K1445" i="27"/>
  <c r="L1445" i="27" s="1"/>
  <c r="K1446" i="27"/>
  <c r="L1446" i="27" s="1"/>
  <c r="K1447" i="27"/>
  <c r="L1447" i="27"/>
  <c r="K1448" i="27"/>
  <c r="L1448" i="27"/>
  <c r="K1449" i="27"/>
  <c r="L1449" i="27" s="1"/>
  <c r="K1450" i="27"/>
  <c r="L1450" i="27" s="1"/>
  <c r="K1451" i="27"/>
  <c r="L1451" i="27"/>
  <c r="K1452" i="27"/>
  <c r="L1452" i="27" s="1"/>
  <c r="K1453" i="27"/>
  <c r="L1453" i="27" s="1"/>
  <c r="K1454" i="27"/>
  <c r="L1454" i="27" s="1"/>
  <c r="K1455" i="27"/>
  <c r="L1455" i="27" s="1"/>
  <c r="K1456" i="27"/>
  <c r="L1456" i="27"/>
  <c r="K1457" i="27"/>
  <c r="L1457" i="27" s="1"/>
  <c r="K1458" i="27"/>
  <c r="L1458" i="27" s="1"/>
  <c r="K1459" i="27"/>
  <c r="L1459" i="27"/>
  <c r="K1460" i="27"/>
  <c r="L1460" i="27" s="1"/>
  <c r="K1461" i="27"/>
  <c r="L1461" i="27" s="1"/>
  <c r="K1462" i="27"/>
  <c r="L1462" i="27" s="1"/>
  <c r="K1463" i="27"/>
  <c r="L1463" i="27"/>
  <c r="K1464" i="27"/>
  <c r="L1464" i="27"/>
  <c r="K1465" i="27"/>
  <c r="L1465" i="27" s="1"/>
  <c r="K1466" i="27"/>
  <c r="L1466" i="27"/>
  <c r="K1467" i="27"/>
  <c r="L1467" i="27" s="1"/>
  <c r="K1468" i="27"/>
  <c r="L1468" i="27" s="1"/>
  <c r="K1469" i="27"/>
  <c r="L1469" i="27" s="1"/>
  <c r="K1470" i="27"/>
  <c r="L1470" i="27" s="1"/>
  <c r="K1471" i="27"/>
  <c r="L1471" i="27"/>
  <c r="K1472" i="27"/>
  <c r="L1472" i="27" s="1"/>
  <c r="K1473" i="27"/>
  <c r="L1473" i="27" s="1"/>
  <c r="K1474" i="27"/>
  <c r="L1474" i="27" s="1"/>
  <c r="K1475" i="27"/>
  <c r="L1475" i="27" s="1"/>
  <c r="K1476" i="27"/>
  <c r="L1476" i="27"/>
  <c r="K1477" i="27"/>
  <c r="L1477" i="27" s="1"/>
  <c r="K1478" i="27"/>
  <c r="L1478" i="27" s="1"/>
  <c r="K1479" i="27"/>
  <c r="L1479" i="27"/>
  <c r="K1480" i="27"/>
  <c r="L1480" i="27" s="1"/>
  <c r="K1481" i="27"/>
  <c r="L1481" i="27" s="1"/>
  <c r="K1482" i="27"/>
  <c r="L1482" i="27" s="1"/>
  <c r="K1483" i="27"/>
  <c r="L1483" i="27" s="1"/>
  <c r="K1484" i="27"/>
  <c r="L1484" i="27" s="1"/>
  <c r="K1485" i="27"/>
  <c r="L1485" i="27" s="1"/>
  <c r="K1486" i="27"/>
  <c r="L1486" i="27" s="1"/>
  <c r="K1487" i="27"/>
  <c r="L1487" i="27" s="1"/>
  <c r="K1488" i="27"/>
  <c r="L1488" i="27" s="1"/>
  <c r="K1489" i="27"/>
  <c r="L1489" i="27" s="1"/>
  <c r="K1490" i="27"/>
  <c r="L1490" i="27" s="1"/>
  <c r="K1491" i="27"/>
  <c r="L1491" i="27"/>
  <c r="K1492" i="27"/>
  <c r="L1492" i="27"/>
  <c r="K1493" i="27"/>
  <c r="L1493" i="27" s="1"/>
  <c r="K1494" i="27"/>
  <c r="L1494" i="27" s="1"/>
  <c r="K1495" i="27"/>
  <c r="L1495" i="27" s="1"/>
  <c r="K1496" i="27"/>
  <c r="L1496" i="27"/>
  <c r="K1497" i="27"/>
  <c r="L1497" i="27" s="1"/>
  <c r="K1498" i="27"/>
  <c r="L1498" i="27" s="1"/>
  <c r="K7" i="28"/>
  <c r="L7" i="28" s="1"/>
  <c r="K8" i="28"/>
  <c r="L8" i="28" s="1"/>
  <c r="K9" i="28"/>
  <c r="L9" i="28" s="1"/>
  <c r="K10" i="28"/>
  <c r="L10" i="28" s="1"/>
  <c r="K11" i="28"/>
  <c r="L11" i="28" s="1"/>
  <c r="K12" i="28"/>
  <c r="L12" i="28" s="1"/>
  <c r="K13" i="28"/>
  <c r="L13" i="28" s="1"/>
  <c r="K14" i="28"/>
  <c r="L14" i="28" s="1"/>
  <c r="K15" i="28"/>
  <c r="L15" i="28"/>
  <c r="K16" i="28"/>
  <c r="L16" i="28" s="1"/>
  <c r="K17" i="28"/>
  <c r="L17" i="28" s="1"/>
  <c r="K18" i="28"/>
  <c r="L18" i="28" s="1"/>
  <c r="K19" i="28"/>
  <c r="L19" i="28" s="1"/>
  <c r="K20" i="28"/>
  <c r="L20" i="28" s="1"/>
  <c r="K21" i="28"/>
  <c r="L21" i="28" s="1"/>
  <c r="K22" i="28"/>
  <c r="L22" i="28" s="1"/>
  <c r="K23" i="28"/>
  <c r="L23" i="28" s="1"/>
  <c r="K24" i="28"/>
  <c r="L24" i="28" s="1"/>
  <c r="K25" i="28"/>
  <c r="L25" i="28" s="1"/>
  <c r="K26" i="28"/>
  <c r="L26" i="28" s="1"/>
  <c r="K27" i="28"/>
  <c r="L27" i="28" s="1"/>
  <c r="K28" i="28"/>
  <c r="L28" i="28" s="1"/>
  <c r="K29" i="28"/>
  <c r="L29" i="28" s="1"/>
  <c r="K30" i="28"/>
  <c r="L30" i="28" s="1"/>
  <c r="K31" i="28"/>
  <c r="L31" i="28" s="1"/>
  <c r="K32" i="28"/>
  <c r="L32" i="28" s="1"/>
  <c r="K33" i="28"/>
  <c r="L33" i="28" s="1"/>
  <c r="K34" i="28"/>
  <c r="L34" i="28" s="1"/>
  <c r="K35" i="28"/>
  <c r="L35" i="28" s="1"/>
  <c r="K36" i="28"/>
  <c r="L36" i="28" s="1"/>
  <c r="K37" i="28"/>
  <c r="L37" i="28" s="1"/>
  <c r="K38" i="28"/>
  <c r="L38" i="28" s="1"/>
  <c r="K39" i="28"/>
  <c r="L39" i="28" s="1"/>
  <c r="K40" i="28"/>
  <c r="L40" i="28" s="1"/>
  <c r="K41" i="28"/>
  <c r="L41" i="28" s="1"/>
  <c r="K42" i="28"/>
  <c r="L42" i="28" s="1"/>
  <c r="K43" i="28"/>
  <c r="L43" i="28" s="1"/>
  <c r="K44" i="28"/>
  <c r="L44" i="28" s="1"/>
  <c r="K45" i="28"/>
  <c r="L45" i="28" s="1"/>
  <c r="K46" i="28"/>
  <c r="L46" i="28" s="1"/>
  <c r="K47" i="28"/>
  <c r="L47" i="28" s="1"/>
  <c r="K48" i="28"/>
  <c r="L48" i="28" s="1"/>
  <c r="K49" i="28"/>
  <c r="L49" i="28" s="1"/>
  <c r="K50" i="28"/>
  <c r="L50" i="28" s="1"/>
  <c r="K51" i="28"/>
  <c r="L51" i="28" s="1"/>
  <c r="K52" i="28"/>
  <c r="L52" i="28" s="1"/>
  <c r="K53" i="28"/>
  <c r="L53" i="28" s="1"/>
  <c r="K54" i="28"/>
  <c r="L54" i="28" s="1"/>
  <c r="K55" i="28"/>
  <c r="L55" i="28" s="1"/>
  <c r="K56" i="28"/>
  <c r="L56" i="28" s="1"/>
  <c r="K57" i="28"/>
  <c r="L57" i="28" s="1"/>
  <c r="K58" i="28"/>
  <c r="L58" i="28" s="1"/>
  <c r="K59" i="28"/>
  <c r="L59" i="28" s="1"/>
  <c r="K60" i="28"/>
  <c r="L60" i="28" s="1"/>
  <c r="K61" i="28"/>
  <c r="L61" i="28" s="1"/>
  <c r="K62" i="28"/>
  <c r="L62" i="28" s="1"/>
  <c r="K63" i="28"/>
  <c r="L63" i="28" s="1"/>
  <c r="K64" i="28"/>
  <c r="L64" i="28" s="1"/>
  <c r="K65" i="28"/>
  <c r="L65" i="28" s="1"/>
  <c r="K66" i="28"/>
  <c r="L66" i="28" s="1"/>
  <c r="K67" i="28"/>
  <c r="L67" i="28"/>
  <c r="K68" i="28"/>
  <c r="L68" i="28"/>
  <c r="K69" i="28"/>
  <c r="L69" i="28" s="1"/>
  <c r="K70" i="28"/>
  <c r="L70" i="28"/>
  <c r="K71" i="28"/>
  <c r="L71" i="28" s="1"/>
  <c r="K72" i="28"/>
  <c r="L72" i="28" s="1"/>
  <c r="K73" i="28"/>
  <c r="L73" i="28" s="1"/>
  <c r="K74" i="28"/>
  <c r="L74" i="28" s="1"/>
  <c r="K75" i="28"/>
  <c r="L75" i="28" s="1"/>
  <c r="K76" i="28"/>
  <c r="L76" i="28"/>
  <c r="K77" i="28"/>
  <c r="L77" i="28"/>
  <c r="K78" i="28"/>
  <c r="L78" i="28" s="1"/>
  <c r="K79" i="28"/>
  <c r="L79" i="28" s="1"/>
  <c r="K80" i="28"/>
  <c r="L80" i="28"/>
  <c r="K81" i="28"/>
  <c r="L81" i="28" s="1"/>
  <c r="K82" i="28"/>
  <c r="L82" i="28" s="1"/>
  <c r="K83" i="28"/>
  <c r="L83" i="28" s="1"/>
  <c r="K84" i="28"/>
  <c r="L84" i="28"/>
  <c r="K85" i="28"/>
  <c r="L85" i="28" s="1"/>
  <c r="K86" i="28"/>
  <c r="L86" i="28" s="1"/>
  <c r="K87" i="28"/>
  <c r="L87" i="28"/>
  <c r="K88" i="28"/>
  <c r="L88" i="28"/>
  <c r="K89" i="28"/>
  <c r="L89" i="28" s="1"/>
  <c r="K90" i="28"/>
  <c r="L90" i="28" s="1"/>
  <c r="K91" i="28"/>
  <c r="L91" i="28" s="1"/>
  <c r="K92" i="28"/>
  <c r="L92" i="28" s="1"/>
  <c r="K93" i="28"/>
  <c r="L93" i="28"/>
  <c r="K94" i="28"/>
  <c r="L94" i="28" s="1"/>
  <c r="K95" i="28"/>
  <c r="L95" i="28" s="1"/>
  <c r="K96" i="28"/>
  <c r="L96" i="28"/>
  <c r="K97" i="28"/>
  <c r="L97" i="28" s="1"/>
  <c r="K98" i="28"/>
  <c r="L98" i="28" s="1"/>
  <c r="K99" i="28"/>
  <c r="L99" i="28" s="1"/>
  <c r="K100" i="28"/>
  <c r="L100" i="28" s="1"/>
  <c r="K101" i="28"/>
  <c r="L101" i="28" s="1"/>
  <c r="K102" i="28"/>
  <c r="L102" i="28" s="1"/>
  <c r="K103" i="28"/>
  <c r="L103" i="28" s="1"/>
  <c r="K104" i="28"/>
  <c r="L104" i="28" s="1"/>
  <c r="K105" i="28"/>
  <c r="L105" i="28" s="1"/>
  <c r="K106" i="28"/>
  <c r="L106" i="28" s="1"/>
  <c r="K107" i="28"/>
  <c r="L107" i="28" s="1"/>
  <c r="K108" i="28"/>
  <c r="L108" i="28" s="1"/>
  <c r="K109" i="28"/>
  <c r="L109" i="28" s="1"/>
  <c r="K110" i="28"/>
  <c r="L110" i="28" s="1"/>
  <c r="K111" i="28"/>
  <c r="L111" i="28" s="1"/>
  <c r="K112" i="28"/>
  <c r="L112" i="28" s="1"/>
  <c r="K113" i="28"/>
  <c r="L113" i="28" s="1"/>
  <c r="K114" i="28"/>
  <c r="L114" i="28" s="1"/>
  <c r="K115" i="28"/>
  <c r="L115" i="28" s="1"/>
  <c r="K116" i="28"/>
  <c r="L116" i="28" s="1"/>
  <c r="K117" i="28"/>
  <c r="L117" i="28" s="1"/>
  <c r="K118" i="28"/>
  <c r="L118" i="28" s="1"/>
  <c r="K119" i="28"/>
  <c r="L119" i="28" s="1"/>
  <c r="K120" i="28"/>
  <c r="L120" i="28" s="1"/>
  <c r="K121" i="28"/>
  <c r="L121" i="28" s="1"/>
  <c r="K122" i="28"/>
  <c r="L122" i="28" s="1"/>
  <c r="K123" i="28"/>
  <c r="L123" i="28"/>
  <c r="K124" i="28"/>
  <c r="L124" i="28" s="1"/>
  <c r="K125" i="28"/>
  <c r="L125" i="28" s="1"/>
  <c r="K126" i="28"/>
  <c r="L126" i="28" s="1"/>
  <c r="K127" i="28"/>
  <c r="L127" i="28" s="1"/>
  <c r="K128" i="28"/>
  <c r="L128" i="28" s="1"/>
  <c r="K129" i="28"/>
  <c r="L129" i="28" s="1"/>
  <c r="K130" i="28"/>
  <c r="L130" i="28" s="1"/>
  <c r="K131" i="28"/>
  <c r="L131" i="28" s="1"/>
  <c r="K132" i="28"/>
  <c r="L132" i="28" s="1"/>
  <c r="K133" i="28"/>
  <c r="L133" i="28" s="1"/>
  <c r="K134" i="28"/>
  <c r="L134" i="28" s="1"/>
  <c r="K135" i="28"/>
  <c r="L135" i="28" s="1"/>
  <c r="K136" i="28"/>
  <c r="L136" i="28" s="1"/>
  <c r="K137" i="28"/>
  <c r="L137" i="28" s="1"/>
  <c r="K138" i="28"/>
  <c r="L138" i="28" s="1"/>
  <c r="K139" i="28"/>
  <c r="L139" i="28" s="1"/>
  <c r="K140" i="28"/>
  <c r="L140" i="28" s="1"/>
  <c r="K141" i="28"/>
  <c r="L141" i="28" s="1"/>
  <c r="K142" i="28"/>
  <c r="L142" i="28" s="1"/>
  <c r="K143" i="28"/>
  <c r="L143" i="28" s="1"/>
  <c r="K144" i="28"/>
  <c r="L144" i="28" s="1"/>
  <c r="K145" i="28"/>
  <c r="L145" i="28" s="1"/>
  <c r="K146" i="28"/>
  <c r="L146" i="28" s="1"/>
  <c r="K147" i="28"/>
  <c r="L147" i="28" s="1"/>
  <c r="K148" i="28"/>
  <c r="L148" i="28"/>
  <c r="K149" i="28"/>
  <c r="L149" i="28" s="1"/>
  <c r="K150" i="28"/>
  <c r="L150" i="28" s="1"/>
  <c r="K151" i="28"/>
  <c r="L151" i="28" s="1"/>
  <c r="K152" i="28"/>
  <c r="L152" i="28" s="1"/>
  <c r="K153" i="28"/>
  <c r="L153" i="28" s="1"/>
  <c r="K154" i="28"/>
  <c r="L154" i="28" s="1"/>
  <c r="K155" i="28"/>
  <c r="L155" i="28" s="1"/>
  <c r="K156" i="28"/>
  <c r="L156" i="28" s="1"/>
  <c r="K157" i="28"/>
  <c r="L157" i="28" s="1"/>
  <c r="K158" i="28"/>
  <c r="L158" i="28" s="1"/>
  <c r="K159" i="28"/>
  <c r="L159" i="28" s="1"/>
  <c r="K160" i="28"/>
  <c r="L160" i="28"/>
  <c r="K161" i="28"/>
  <c r="L161" i="28" s="1"/>
  <c r="K162" i="28"/>
  <c r="L162" i="28" s="1"/>
  <c r="K163" i="28"/>
  <c r="L163" i="28" s="1"/>
  <c r="K164" i="28"/>
  <c r="L164" i="28" s="1"/>
  <c r="K165" i="28"/>
  <c r="L165" i="28" s="1"/>
  <c r="K166" i="28"/>
  <c r="L166" i="28" s="1"/>
  <c r="K167" i="28"/>
  <c r="L167" i="28" s="1"/>
  <c r="K168" i="28"/>
  <c r="L168" i="28" s="1"/>
  <c r="K169" i="28"/>
  <c r="L169" i="28" s="1"/>
  <c r="K170" i="28"/>
  <c r="L170" i="28" s="1"/>
  <c r="K171" i="28"/>
  <c r="L171" i="28" s="1"/>
  <c r="K172" i="28"/>
  <c r="L172" i="28" s="1"/>
  <c r="K173" i="28"/>
  <c r="L173" i="28" s="1"/>
  <c r="K174" i="28"/>
  <c r="L174" i="28" s="1"/>
  <c r="K175" i="28"/>
  <c r="L175" i="28" s="1"/>
  <c r="K176" i="28"/>
  <c r="L176" i="28" s="1"/>
  <c r="K177" i="28"/>
  <c r="L177" i="28" s="1"/>
  <c r="K178" i="28"/>
  <c r="L178" i="28" s="1"/>
  <c r="K179" i="28"/>
  <c r="L179" i="28" s="1"/>
  <c r="K180" i="28"/>
  <c r="L180" i="28" s="1"/>
  <c r="K181" i="28"/>
  <c r="L181" i="28" s="1"/>
  <c r="K182" i="28"/>
  <c r="L182" i="28" s="1"/>
  <c r="K183" i="28"/>
  <c r="L183" i="28" s="1"/>
  <c r="K184" i="28"/>
  <c r="L184" i="28" s="1"/>
  <c r="K185" i="28"/>
  <c r="L185" i="28" s="1"/>
  <c r="K186" i="28"/>
  <c r="L186" i="28"/>
  <c r="K187" i="28"/>
  <c r="L187" i="28"/>
  <c r="K188" i="28"/>
  <c r="L188" i="28" s="1"/>
  <c r="K189" i="28"/>
  <c r="L189" i="28" s="1"/>
  <c r="K190" i="28"/>
  <c r="L190" i="28" s="1"/>
  <c r="K191" i="28"/>
  <c r="L191" i="28" s="1"/>
  <c r="K192" i="28"/>
  <c r="L192" i="28" s="1"/>
  <c r="K193" i="28"/>
  <c r="L193" i="28" s="1"/>
  <c r="K194" i="28"/>
  <c r="L194" i="28" s="1"/>
  <c r="K195" i="28"/>
  <c r="L195" i="28"/>
  <c r="K196" i="28"/>
  <c r="L196" i="28" s="1"/>
  <c r="K197" i="28"/>
  <c r="L197" i="28" s="1"/>
  <c r="K198" i="28"/>
  <c r="L198" i="28" s="1"/>
  <c r="K199" i="28"/>
  <c r="L199" i="28" s="1"/>
  <c r="K200" i="28"/>
  <c r="L200" i="28" s="1"/>
  <c r="K201" i="28"/>
  <c r="L201" i="28" s="1"/>
  <c r="K202" i="28"/>
  <c r="L202" i="28"/>
  <c r="K203" i="28"/>
  <c r="L203" i="28"/>
  <c r="K204" i="28"/>
  <c r="L204" i="28"/>
  <c r="K205" i="28"/>
  <c r="L205" i="28" s="1"/>
  <c r="K206" i="28"/>
  <c r="L206" i="28" s="1"/>
  <c r="K207" i="28"/>
  <c r="L207" i="28" s="1"/>
  <c r="K208" i="28"/>
  <c r="L208" i="28" s="1"/>
  <c r="K209" i="28"/>
  <c r="L209" i="28" s="1"/>
  <c r="K210" i="28"/>
  <c r="L210" i="28" s="1"/>
  <c r="K211" i="28"/>
  <c r="L211" i="28" s="1"/>
  <c r="K212" i="28"/>
  <c r="L212" i="28"/>
  <c r="K213" i="28"/>
  <c r="L213" i="28" s="1"/>
  <c r="K214" i="28"/>
  <c r="L214" i="28" s="1"/>
  <c r="K215" i="28"/>
  <c r="L215" i="28" s="1"/>
  <c r="K216" i="28"/>
  <c r="L216" i="28" s="1"/>
  <c r="K217" i="28"/>
  <c r="L217" i="28" s="1"/>
  <c r="K218" i="28"/>
  <c r="L218" i="28" s="1"/>
  <c r="K219" i="28"/>
  <c r="L219" i="28"/>
  <c r="K220" i="28"/>
  <c r="L220" i="28"/>
  <c r="K221" i="28"/>
  <c r="L221" i="28" s="1"/>
  <c r="K222" i="28"/>
  <c r="L222" i="28" s="1"/>
  <c r="K223" i="28"/>
  <c r="L223" i="28" s="1"/>
  <c r="K224" i="28"/>
  <c r="L224" i="28" s="1"/>
  <c r="K225" i="28"/>
  <c r="L225" i="28" s="1"/>
  <c r="K226" i="28"/>
  <c r="L226" i="28" s="1"/>
  <c r="K227" i="28"/>
  <c r="L227" i="28" s="1"/>
  <c r="K228" i="28"/>
  <c r="L228" i="28" s="1"/>
  <c r="K229" i="28"/>
  <c r="L229" i="28" s="1"/>
  <c r="K230" i="28"/>
  <c r="L230" i="28" s="1"/>
  <c r="K231" i="28"/>
  <c r="L231" i="28" s="1"/>
  <c r="K232" i="28"/>
  <c r="L232" i="28" s="1"/>
  <c r="K233" i="28"/>
  <c r="L233" i="28" s="1"/>
  <c r="K234" i="28"/>
  <c r="L234" i="28"/>
  <c r="K235" i="28"/>
  <c r="L235" i="28" s="1"/>
  <c r="K236" i="28"/>
  <c r="L236" i="28"/>
  <c r="K237" i="28"/>
  <c r="L237" i="28" s="1"/>
  <c r="K238" i="28"/>
  <c r="L238" i="28" s="1"/>
  <c r="K239" i="28"/>
  <c r="L239" i="28" s="1"/>
  <c r="K240" i="28"/>
  <c r="L240" i="28" s="1"/>
  <c r="K241" i="28"/>
  <c r="L241" i="28" s="1"/>
  <c r="K242" i="28"/>
  <c r="L242" i="28"/>
  <c r="K243" i="28"/>
  <c r="L243" i="28" s="1"/>
  <c r="K244" i="28"/>
  <c r="L244" i="28" s="1"/>
  <c r="K245" i="28"/>
  <c r="L245" i="28" s="1"/>
  <c r="K246" i="28"/>
  <c r="L246" i="28" s="1"/>
  <c r="K247" i="28"/>
  <c r="L247" i="28" s="1"/>
  <c r="K248" i="28"/>
  <c r="L248" i="28" s="1"/>
  <c r="K249" i="28"/>
  <c r="L249" i="28" s="1"/>
  <c r="K250" i="28"/>
  <c r="L250" i="28"/>
  <c r="K251" i="28"/>
  <c r="L251" i="28"/>
  <c r="K252" i="28"/>
  <c r="L252" i="28" s="1"/>
  <c r="K253" i="28"/>
  <c r="L253" i="28" s="1"/>
  <c r="K254" i="28"/>
  <c r="L254" i="28" s="1"/>
  <c r="K255" i="28"/>
  <c r="L255" i="28" s="1"/>
  <c r="K256" i="28"/>
  <c r="L256" i="28" s="1"/>
  <c r="K257" i="28"/>
  <c r="L257" i="28" s="1"/>
  <c r="K258" i="28"/>
  <c r="L258" i="28" s="1"/>
  <c r="K259" i="28"/>
  <c r="L259" i="28"/>
  <c r="K260" i="28"/>
  <c r="L260" i="28" s="1"/>
  <c r="K261" i="28"/>
  <c r="L261" i="28" s="1"/>
  <c r="K262" i="28"/>
  <c r="L262" i="28" s="1"/>
  <c r="K263" i="28"/>
  <c r="L263" i="28" s="1"/>
  <c r="K264" i="28"/>
  <c r="L264" i="28" s="1"/>
  <c r="K265" i="28"/>
  <c r="L265" i="28" s="1"/>
  <c r="K266" i="28"/>
  <c r="L266" i="28"/>
  <c r="K267" i="28"/>
  <c r="L267" i="28"/>
  <c r="K268" i="28"/>
  <c r="L268" i="28"/>
  <c r="K269" i="28"/>
  <c r="L269" i="28" s="1"/>
  <c r="K270" i="28"/>
  <c r="L270" i="28" s="1"/>
  <c r="K271" i="28"/>
  <c r="L271" i="28" s="1"/>
  <c r="K272" i="28"/>
  <c r="L272" i="28" s="1"/>
  <c r="K273" i="28"/>
  <c r="L273" i="28" s="1"/>
  <c r="K274" i="28"/>
  <c r="L274" i="28" s="1"/>
  <c r="K275" i="28"/>
  <c r="L275" i="28" s="1"/>
  <c r="K276" i="28"/>
  <c r="L276" i="28"/>
  <c r="K277" i="28"/>
  <c r="L277" i="28" s="1"/>
  <c r="K278" i="28"/>
  <c r="L278" i="28"/>
  <c r="K279" i="28"/>
  <c r="L279" i="28"/>
  <c r="K280" i="28"/>
  <c r="L280" i="28" s="1"/>
  <c r="K281" i="28"/>
  <c r="L281" i="28"/>
  <c r="K282" i="28"/>
  <c r="L282" i="28"/>
  <c r="K283" i="28"/>
  <c r="L283" i="28"/>
  <c r="K284" i="28"/>
  <c r="L284" i="28" s="1"/>
  <c r="K285" i="28"/>
  <c r="L285" i="28"/>
  <c r="K286" i="28"/>
  <c r="L286" i="28"/>
  <c r="K287" i="28"/>
  <c r="L287" i="28"/>
  <c r="K288" i="28"/>
  <c r="L288" i="28" s="1"/>
  <c r="K289" i="28"/>
  <c r="L289" i="28"/>
  <c r="K290" i="28"/>
  <c r="L290" i="28"/>
  <c r="K291" i="28"/>
  <c r="L291" i="28"/>
  <c r="K292" i="28"/>
  <c r="L292" i="28" s="1"/>
  <c r="K293" i="28"/>
  <c r="L293" i="28"/>
  <c r="K294" i="28"/>
  <c r="L294" i="28"/>
  <c r="K295" i="28"/>
  <c r="L295" i="28"/>
  <c r="K296" i="28"/>
  <c r="L296" i="28" s="1"/>
  <c r="K297" i="28"/>
  <c r="L297" i="28"/>
  <c r="K298" i="28"/>
  <c r="L298" i="28"/>
  <c r="K299" i="28"/>
  <c r="L299" i="28"/>
  <c r="K300" i="28"/>
  <c r="L300" i="28" s="1"/>
  <c r="K301" i="28"/>
  <c r="L301" i="28"/>
  <c r="K302" i="28"/>
  <c r="L302" i="28"/>
  <c r="K303" i="28"/>
  <c r="L303" i="28"/>
  <c r="K304" i="28"/>
  <c r="L304" i="28" s="1"/>
  <c r="K305" i="28"/>
  <c r="L305" i="28"/>
  <c r="K306" i="28"/>
  <c r="L306" i="28"/>
  <c r="K307" i="28"/>
  <c r="L307" i="28"/>
  <c r="K308" i="28"/>
  <c r="L308" i="28" s="1"/>
  <c r="K309" i="28"/>
  <c r="L309" i="28"/>
  <c r="K310" i="28"/>
  <c r="L310" i="28"/>
  <c r="K311" i="28"/>
  <c r="L311" i="28"/>
  <c r="K312" i="28"/>
  <c r="L312" i="28" s="1"/>
  <c r="K313" i="28"/>
  <c r="L313" i="28" s="1"/>
  <c r="K314" i="28"/>
  <c r="L314" i="28"/>
  <c r="K315" i="28"/>
  <c r="L315" i="28"/>
  <c r="K316" i="28"/>
  <c r="L316" i="28" s="1"/>
  <c r="K317" i="28"/>
  <c r="L317" i="28"/>
  <c r="K318" i="28"/>
  <c r="L318" i="28"/>
  <c r="K319" i="28"/>
  <c r="L319" i="28"/>
  <c r="K320" i="28"/>
  <c r="L320" i="28" s="1"/>
  <c r="K321" i="28"/>
  <c r="L321" i="28" s="1"/>
  <c r="K322" i="28"/>
  <c r="L322" i="28"/>
  <c r="K323" i="28"/>
  <c r="L323" i="28"/>
  <c r="K324" i="28"/>
  <c r="L324" i="28" s="1"/>
  <c r="K325" i="28"/>
  <c r="L325" i="28" s="1"/>
  <c r="K326" i="28"/>
  <c r="L326" i="28"/>
  <c r="K327" i="28"/>
  <c r="L327" i="28"/>
  <c r="K328" i="28"/>
  <c r="L328" i="28" s="1"/>
  <c r="K329" i="28"/>
  <c r="L329" i="28"/>
  <c r="K330" i="28"/>
  <c r="L330" i="28"/>
  <c r="K331" i="28"/>
  <c r="L331" i="28"/>
  <c r="K332" i="28"/>
  <c r="L332" i="28" s="1"/>
  <c r="K333" i="28"/>
  <c r="L333" i="28" s="1"/>
  <c r="K334" i="28"/>
  <c r="L334" i="28"/>
  <c r="K335" i="28"/>
  <c r="L335" i="28"/>
  <c r="K336" i="28"/>
  <c r="L336" i="28" s="1"/>
  <c r="K337" i="28"/>
  <c r="L337" i="28"/>
  <c r="K338" i="28"/>
  <c r="L338" i="28"/>
  <c r="K339" i="28"/>
  <c r="L339" i="28"/>
  <c r="K340" i="28"/>
  <c r="L340" i="28" s="1"/>
  <c r="K341" i="28"/>
  <c r="L341" i="28"/>
  <c r="K342" i="28"/>
  <c r="L342" i="28"/>
  <c r="K343" i="28"/>
  <c r="L343" i="28"/>
  <c r="K344" i="28"/>
  <c r="L344" i="28" s="1"/>
  <c r="K345" i="28"/>
  <c r="L345" i="28" s="1"/>
  <c r="K346" i="28"/>
  <c r="L346" i="28"/>
  <c r="K347" i="28"/>
  <c r="L347" i="28"/>
  <c r="K348" i="28"/>
  <c r="L348" i="28" s="1"/>
  <c r="K349" i="28"/>
  <c r="L349" i="28"/>
  <c r="K350" i="28"/>
  <c r="L350" i="28"/>
  <c r="K351" i="28"/>
  <c r="L351" i="28"/>
  <c r="K352" i="28"/>
  <c r="L352" i="28" s="1"/>
  <c r="K353" i="28"/>
  <c r="L353" i="28" s="1"/>
  <c r="K354" i="28"/>
  <c r="L354" i="28"/>
  <c r="K355" i="28"/>
  <c r="L355" i="28"/>
  <c r="K356" i="28"/>
  <c r="L356" i="28" s="1"/>
  <c r="K357" i="28"/>
  <c r="L357" i="28" s="1"/>
  <c r="K358" i="28"/>
  <c r="L358" i="28"/>
  <c r="K359" i="28"/>
  <c r="L359" i="28"/>
  <c r="K360" i="28"/>
  <c r="L360" i="28" s="1"/>
  <c r="K361" i="28"/>
  <c r="L361" i="28"/>
  <c r="K362" i="28"/>
  <c r="L362" i="28"/>
  <c r="K363" i="28"/>
  <c r="L363" i="28"/>
  <c r="K364" i="28"/>
  <c r="L364" i="28" s="1"/>
  <c r="K365" i="28"/>
  <c r="L365" i="28" s="1"/>
  <c r="K366" i="28"/>
  <c r="L366" i="28"/>
  <c r="K367" i="28"/>
  <c r="L367" i="28"/>
  <c r="K368" i="28"/>
  <c r="L368" i="28" s="1"/>
  <c r="K369" i="28"/>
  <c r="L369" i="28"/>
  <c r="K370" i="28"/>
  <c r="L370" i="28"/>
  <c r="K371" i="28"/>
  <c r="L371" i="28"/>
  <c r="K372" i="28"/>
  <c r="L372" i="28" s="1"/>
  <c r="K373" i="28"/>
  <c r="L373" i="28"/>
  <c r="K374" i="28"/>
  <c r="L374" i="28"/>
  <c r="K375" i="28"/>
  <c r="L375" i="28"/>
  <c r="K376" i="28"/>
  <c r="L376" i="28" s="1"/>
  <c r="K377" i="28"/>
  <c r="L377" i="28" s="1"/>
  <c r="K378" i="28"/>
  <c r="L378" i="28"/>
  <c r="K379" i="28"/>
  <c r="L379" i="28"/>
  <c r="K380" i="28"/>
  <c r="L380" i="28" s="1"/>
  <c r="K381" i="28"/>
  <c r="L381" i="28"/>
  <c r="K382" i="28"/>
  <c r="L382" i="28"/>
  <c r="K383" i="28"/>
  <c r="L383" i="28"/>
  <c r="K384" i="28"/>
  <c r="L384" i="28" s="1"/>
  <c r="K385" i="28"/>
  <c r="L385" i="28" s="1"/>
  <c r="K386" i="28"/>
  <c r="L386" i="28"/>
  <c r="K387" i="28"/>
  <c r="L387" i="28"/>
  <c r="K388" i="28"/>
  <c r="L388" i="28" s="1"/>
  <c r="K389" i="28"/>
  <c r="L389" i="28" s="1"/>
  <c r="K390" i="28"/>
  <c r="L390" i="28"/>
  <c r="K391" i="28"/>
  <c r="L391" i="28"/>
  <c r="K392" i="28"/>
  <c r="L392" i="28" s="1"/>
  <c r="K393" i="28"/>
  <c r="L393" i="28"/>
  <c r="K394" i="28"/>
  <c r="L394" i="28"/>
  <c r="K395" i="28"/>
  <c r="L395" i="28"/>
  <c r="K396" i="28"/>
  <c r="L396" i="28" s="1"/>
  <c r="K397" i="28"/>
  <c r="L397" i="28" s="1"/>
  <c r="K398" i="28"/>
  <c r="L398" i="28"/>
  <c r="K399" i="28"/>
  <c r="L399" i="28"/>
  <c r="K400" i="28"/>
  <c r="L400" i="28" s="1"/>
  <c r="K401" i="28"/>
  <c r="L401" i="28"/>
  <c r="K402" i="28"/>
  <c r="L402" i="28"/>
  <c r="K403" i="28"/>
  <c r="L403" i="28"/>
  <c r="K404" i="28"/>
  <c r="L404" i="28" s="1"/>
  <c r="K405" i="28"/>
  <c r="L405" i="28"/>
  <c r="K406" i="28"/>
  <c r="L406" i="28"/>
  <c r="K407" i="28"/>
  <c r="L407" i="28"/>
  <c r="K408" i="28"/>
  <c r="L408" i="28" s="1"/>
  <c r="K409" i="28"/>
  <c r="L409" i="28" s="1"/>
  <c r="K410" i="28"/>
  <c r="L410" i="28"/>
  <c r="K411" i="28"/>
  <c r="L411" i="28"/>
  <c r="K412" i="28"/>
  <c r="L412" i="28" s="1"/>
  <c r="K413" i="28"/>
  <c r="L413" i="28"/>
  <c r="K414" i="28"/>
  <c r="L414" i="28"/>
  <c r="K415" i="28"/>
  <c r="L415" i="28"/>
  <c r="K416" i="28"/>
  <c r="L416" i="28" s="1"/>
  <c r="K417" i="28"/>
  <c r="L417" i="28" s="1"/>
  <c r="K418" i="28"/>
  <c r="L418" i="28"/>
  <c r="K419" i="28"/>
  <c r="L419" i="28"/>
  <c r="K420" i="28"/>
  <c r="L420" i="28" s="1"/>
  <c r="K421" i="28"/>
  <c r="L421" i="28" s="1"/>
  <c r="K422" i="28"/>
  <c r="L422" i="28"/>
  <c r="K423" i="28"/>
  <c r="L423" i="28"/>
  <c r="K424" i="28"/>
  <c r="L424" i="28" s="1"/>
  <c r="K425" i="28"/>
  <c r="L425" i="28"/>
  <c r="K426" i="28"/>
  <c r="L426" i="28"/>
  <c r="K427" i="28"/>
  <c r="L427" i="28"/>
  <c r="K428" i="28"/>
  <c r="L428" i="28" s="1"/>
  <c r="K429" i="28"/>
  <c r="L429" i="28" s="1"/>
  <c r="K430" i="28"/>
  <c r="L430" i="28"/>
  <c r="K431" i="28"/>
  <c r="L431" i="28"/>
  <c r="K432" i="28"/>
  <c r="L432" i="28" s="1"/>
  <c r="K433" i="28"/>
  <c r="L433" i="28"/>
  <c r="K434" i="28"/>
  <c r="L434" i="28"/>
  <c r="K435" i="28"/>
  <c r="L435" i="28"/>
  <c r="K436" i="28"/>
  <c r="L436" i="28" s="1"/>
  <c r="K437" i="28"/>
  <c r="L437" i="28"/>
  <c r="K438" i="28"/>
  <c r="L438" i="28"/>
  <c r="K439" i="28"/>
  <c r="L439" i="28"/>
  <c r="K440" i="28"/>
  <c r="L440" i="28" s="1"/>
  <c r="K441" i="28"/>
  <c r="L441" i="28" s="1"/>
  <c r="K442" i="28"/>
  <c r="L442" i="28"/>
  <c r="K443" i="28"/>
  <c r="L443" i="28"/>
  <c r="K444" i="28"/>
  <c r="L444" i="28" s="1"/>
  <c r="K445" i="28"/>
  <c r="L445" i="28"/>
  <c r="K446" i="28"/>
  <c r="L446" i="28"/>
  <c r="K447" i="28"/>
  <c r="L447" i="28"/>
  <c r="K448" i="28"/>
  <c r="L448" i="28" s="1"/>
  <c r="K449" i="28"/>
  <c r="L449" i="28" s="1"/>
  <c r="K450" i="28"/>
  <c r="L450" i="28"/>
  <c r="K451" i="28"/>
  <c r="L451" i="28"/>
  <c r="K452" i="28"/>
  <c r="L452" i="28" s="1"/>
  <c r="K453" i="28"/>
  <c r="L453" i="28" s="1"/>
  <c r="K454" i="28"/>
  <c r="L454" i="28"/>
  <c r="K455" i="28"/>
  <c r="L455" i="28"/>
  <c r="K456" i="28"/>
  <c r="L456" i="28" s="1"/>
  <c r="K457" i="28"/>
  <c r="L457" i="28"/>
  <c r="K458" i="28"/>
  <c r="L458" i="28"/>
  <c r="K459" i="28"/>
  <c r="L459" i="28"/>
  <c r="K460" i="28"/>
  <c r="L460" i="28" s="1"/>
  <c r="K461" i="28"/>
  <c r="L461" i="28" s="1"/>
  <c r="K462" i="28"/>
  <c r="L462" i="28"/>
  <c r="K463" i="28"/>
  <c r="L463" i="28"/>
  <c r="K464" i="28"/>
  <c r="L464" i="28" s="1"/>
  <c r="K465" i="28"/>
  <c r="L465" i="28"/>
  <c r="K466" i="28"/>
  <c r="L466" i="28"/>
  <c r="K467" i="28"/>
  <c r="L467" i="28"/>
  <c r="K468" i="28"/>
  <c r="L468" i="28" s="1"/>
  <c r="K469" i="28"/>
  <c r="L469" i="28"/>
  <c r="K470" i="28"/>
  <c r="L470" i="28"/>
  <c r="K471" i="28"/>
  <c r="L471" i="28"/>
  <c r="K472" i="28"/>
  <c r="L472" i="28" s="1"/>
  <c r="K473" i="28"/>
  <c r="L473" i="28" s="1"/>
  <c r="K474" i="28"/>
  <c r="L474" i="28"/>
  <c r="K475" i="28"/>
  <c r="L475" i="28"/>
  <c r="K476" i="28"/>
  <c r="L476" i="28" s="1"/>
  <c r="K477" i="28"/>
  <c r="L477" i="28"/>
  <c r="K478" i="28"/>
  <c r="L478" i="28"/>
  <c r="K479" i="28"/>
  <c r="L479" i="28"/>
  <c r="K480" i="28"/>
  <c r="L480" i="28" s="1"/>
  <c r="K481" i="28"/>
  <c r="L481" i="28" s="1"/>
  <c r="K482" i="28"/>
  <c r="L482" i="28"/>
  <c r="K483" i="28"/>
  <c r="L483" i="28"/>
  <c r="K484" i="28"/>
  <c r="L484" i="28" s="1"/>
  <c r="K485" i="28"/>
  <c r="L485" i="28" s="1"/>
  <c r="K486" i="28"/>
  <c r="L486" i="28"/>
  <c r="K487" i="28"/>
  <c r="L487" i="28"/>
  <c r="K488" i="28"/>
  <c r="L488" i="28" s="1"/>
  <c r="K489" i="28"/>
  <c r="L489" i="28"/>
  <c r="K490" i="28"/>
  <c r="L490" i="28"/>
  <c r="K491" i="28"/>
  <c r="L491" i="28"/>
  <c r="K492" i="28"/>
  <c r="L492" i="28" s="1"/>
  <c r="K493" i="28"/>
  <c r="L493" i="28" s="1"/>
  <c r="K494" i="28"/>
  <c r="L494" i="28"/>
  <c r="K495" i="28"/>
  <c r="L495" i="28"/>
  <c r="K496" i="28"/>
  <c r="L496" i="28" s="1"/>
  <c r="K497" i="28"/>
  <c r="L497" i="28"/>
  <c r="K498" i="28"/>
  <c r="L498" i="28"/>
  <c r="K499" i="28"/>
  <c r="L499" i="28"/>
  <c r="K500" i="28"/>
  <c r="L500" i="28" s="1"/>
  <c r="K501" i="28"/>
  <c r="L501" i="28"/>
  <c r="K502" i="28"/>
  <c r="L502" i="28"/>
  <c r="K503" i="28"/>
  <c r="L503" i="28"/>
  <c r="K504" i="28"/>
  <c r="L504" i="28" s="1"/>
  <c r="K505" i="28"/>
  <c r="L505" i="28" s="1"/>
  <c r="K506" i="28"/>
  <c r="L506" i="28"/>
  <c r="K507" i="28"/>
  <c r="L507" i="28"/>
  <c r="K508" i="28"/>
  <c r="L508" i="28" s="1"/>
  <c r="K509" i="28"/>
  <c r="L509" i="28"/>
  <c r="K510" i="28"/>
  <c r="L510" i="28"/>
  <c r="K511" i="28"/>
  <c r="L511" i="28"/>
  <c r="K512" i="28"/>
  <c r="L512" i="28" s="1"/>
  <c r="K513" i="28"/>
  <c r="L513" i="28" s="1"/>
  <c r="K514" i="28"/>
  <c r="L514" i="28"/>
  <c r="K515" i="28"/>
  <c r="L515" i="28"/>
  <c r="K516" i="28"/>
  <c r="L516" i="28" s="1"/>
  <c r="K517" i="28"/>
  <c r="L517" i="28" s="1"/>
  <c r="K518" i="28"/>
  <c r="L518" i="28"/>
  <c r="K519" i="28"/>
  <c r="L519" i="28"/>
  <c r="K520" i="28"/>
  <c r="L520" i="28" s="1"/>
  <c r="K521" i="28"/>
  <c r="L521" i="28"/>
  <c r="K522" i="28"/>
  <c r="L522" i="28"/>
  <c r="K523" i="28"/>
  <c r="L523" i="28"/>
  <c r="K524" i="28"/>
  <c r="L524" i="28" s="1"/>
  <c r="K525" i="28"/>
  <c r="L525" i="28" s="1"/>
  <c r="K526" i="28"/>
  <c r="L526" i="28"/>
  <c r="K527" i="28"/>
  <c r="L527" i="28"/>
  <c r="K528" i="28"/>
  <c r="L528" i="28" s="1"/>
  <c r="K529" i="28"/>
  <c r="L529" i="28"/>
  <c r="K530" i="28"/>
  <c r="L530" i="28"/>
  <c r="K531" i="28"/>
  <c r="L531" i="28"/>
  <c r="K532" i="28"/>
  <c r="L532" i="28" s="1"/>
  <c r="K533" i="28"/>
  <c r="L533" i="28"/>
  <c r="K534" i="28"/>
  <c r="L534" i="28"/>
  <c r="K535" i="28"/>
  <c r="L535" i="28"/>
  <c r="K536" i="28"/>
  <c r="L536" i="28" s="1"/>
  <c r="K537" i="28"/>
  <c r="L537" i="28" s="1"/>
  <c r="K538" i="28"/>
  <c r="L538" i="28"/>
  <c r="K539" i="28"/>
  <c r="L539" i="28"/>
  <c r="K540" i="28"/>
  <c r="L540" i="28" s="1"/>
  <c r="K541" i="28"/>
  <c r="L541" i="28"/>
  <c r="K542" i="28"/>
  <c r="L542" i="28"/>
  <c r="K543" i="28"/>
  <c r="L543" i="28"/>
  <c r="K544" i="28"/>
  <c r="L544" i="28" s="1"/>
  <c r="K545" i="28"/>
  <c r="L545" i="28" s="1"/>
  <c r="K546" i="28"/>
  <c r="L546" i="28"/>
  <c r="K547" i="28"/>
  <c r="L547" i="28"/>
  <c r="K548" i="28"/>
  <c r="L548" i="28" s="1"/>
  <c r="K549" i="28"/>
  <c r="L549" i="28" s="1"/>
  <c r="K550" i="28"/>
  <c r="L550" i="28"/>
  <c r="K551" i="28"/>
  <c r="L551" i="28"/>
  <c r="K552" i="28"/>
  <c r="L552" i="28" s="1"/>
  <c r="K553" i="28"/>
  <c r="L553" i="28"/>
  <c r="K554" i="28"/>
  <c r="L554" i="28"/>
  <c r="K555" i="28"/>
  <c r="L555" i="28"/>
  <c r="K556" i="28"/>
  <c r="L556" i="28" s="1"/>
  <c r="K557" i="28"/>
  <c r="L557" i="28" s="1"/>
  <c r="K558" i="28"/>
  <c r="L558" i="28"/>
  <c r="K559" i="28"/>
  <c r="L559" i="28"/>
  <c r="K560" i="28"/>
  <c r="L560" i="28" s="1"/>
  <c r="K561" i="28"/>
  <c r="L561" i="28"/>
  <c r="K562" i="28"/>
  <c r="L562" i="28"/>
  <c r="K563" i="28"/>
  <c r="L563" i="28"/>
  <c r="K564" i="28"/>
  <c r="L564" i="28" s="1"/>
  <c r="K565" i="28"/>
  <c r="L565" i="28"/>
  <c r="K566" i="28"/>
  <c r="L566" i="28"/>
  <c r="K567" i="28"/>
  <c r="L567" i="28"/>
  <c r="K568" i="28"/>
  <c r="L568" i="28" s="1"/>
  <c r="K569" i="28"/>
  <c r="L569" i="28" s="1"/>
  <c r="K570" i="28"/>
  <c r="L570" i="28"/>
  <c r="K571" i="28"/>
  <c r="L571" i="28"/>
  <c r="K572" i="28"/>
  <c r="L572" i="28" s="1"/>
  <c r="K573" i="28"/>
  <c r="L573" i="28"/>
  <c r="K574" i="28"/>
  <c r="L574" i="28"/>
  <c r="K575" i="28"/>
  <c r="L575" i="28"/>
  <c r="K576" i="28"/>
  <c r="L576" i="28" s="1"/>
  <c r="K577" i="28"/>
  <c r="L577" i="28" s="1"/>
  <c r="K578" i="28"/>
  <c r="L578" i="28"/>
  <c r="K579" i="28"/>
  <c r="L579" i="28"/>
  <c r="K580" i="28"/>
  <c r="L580" i="28" s="1"/>
  <c r="K581" i="28"/>
  <c r="L581" i="28" s="1"/>
  <c r="K582" i="28"/>
  <c r="L582" i="28"/>
  <c r="K583" i="28"/>
  <c r="L583" i="28"/>
  <c r="K584" i="28"/>
  <c r="L584" i="28" s="1"/>
  <c r="K585" i="28"/>
  <c r="L585" i="28"/>
  <c r="K586" i="28"/>
  <c r="L586" i="28"/>
  <c r="K587" i="28"/>
  <c r="L587" i="28"/>
  <c r="K588" i="28"/>
  <c r="L588" i="28" s="1"/>
  <c r="K589" i="28"/>
  <c r="L589" i="28" s="1"/>
  <c r="K590" i="28"/>
  <c r="L590" i="28"/>
  <c r="K591" i="28"/>
  <c r="L591" i="28"/>
  <c r="K592" i="28"/>
  <c r="L592" i="28" s="1"/>
  <c r="K593" i="28"/>
  <c r="L593" i="28"/>
  <c r="K594" i="28"/>
  <c r="L594" i="28"/>
  <c r="K595" i="28"/>
  <c r="L595" i="28"/>
  <c r="K596" i="28"/>
  <c r="L596" i="28" s="1"/>
  <c r="K597" i="28"/>
  <c r="L597" i="28"/>
  <c r="K598" i="28"/>
  <c r="L598" i="28"/>
  <c r="K599" i="28"/>
  <c r="L599" i="28"/>
  <c r="K600" i="28"/>
  <c r="L600" i="28" s="1"/>
  <c r="K601" i="28"/>
  <c r="L601" i="28" s="1"/>
  <c r="K602" i="28"/>
  <c r="L602" i="28"/>
  <c r="K603" i="28"/>
  <c r="L603" i="28"/>
  <c r="K604" i="28"/>
  <c r="L604" i="28" s="1"/>
  <c r="K605" i="28"/>
  <c r="L605" i="28"/>
  <c r="K606" i="28"/>
  <c r="L606" i="28"/>
  <c r="K607" i="28"/>
  <c r="L607" i="28"/>
  <c r="K608" i="28"/>
  <c r="L608" i="28" s="1"/>
  <c r="K609" i="28"/>
  <c r="L609" i="28" s="1"/>
  <c r="K610" i="28"/>
  <c r="L610" i="28"/>
  <c r="K611" i="28"/>
  <c r="L611" i="28"/>
  <c r="K612" i="28"/>
  <c r="L612" i="28" s="1"/>
  <c r="K613" i="28"/>
  <c r="L613" i="28" s="1"/>
  <c r="K614" i="28"/>
  <c r="L614" i="28"/>
  <c r="K615" i="28"/>
  <c r="L615" i="28"/>
  <c r="K616" i="28"/>
  <c r="L616" i="28" s="1"/>
  <c r="K617" i="28"/>
  <c r="L617" i="28"/>
  <c r="K618" i="28"/>
  <c r="L618" i="28"/>
  <c r="K619" i="28"/>
  <c r="L619" i="28"/>
  <c r="K620" i="28"/>
  <c r="L620" i="28" s="1"/>
  <c r="K621" i="28"/>
  <c r="L621" i="28" s="1"/>
  <c r="K622" i="28"/>
  <c r="L622" i="28"/>
  <c r="K623" i="28"/>
  <c r="L623" i="28"/>
  <c r="K624" i="28"/>
  <c r="L624" i="28" s="1"/>
  <c r="K625" i="28"/>
  <c r="L625" i="28"/>
  <c r="K626" i="28"/>
  <c r="L626" i="28"/>
  <c r="K627" i="28"/>
  <c r="L627" i="28"/>
  <c r="K628" i="28"/>
  <c r="L628" i="28" s="1"/>
  <c r="K629" i="28"/>
  <c r="L629" i="28"/>
  <c r="K630" i="28"/>
  <c r="L630" i="28"/>
  <c r="K631" i="28"/>
  <c r="L631" i="28"/>
  <c r="K632" i="28"/>
  <c r="L632" i="28" s="1"/>
  <c r="K633" i="28"/>
  <c r="L633" i="28" s="1"/>
  <c r="K634" i="28"/>
  <c r="L634" i="28"/>
  <c r="K635" i="28"/>
  <c r="L635" i="28"/>
  <c r="K636" i="28"/>
  <c r="L636" i="28" s="1"/>
  <c r="K637" i="28"/>
  <c r="L637" i="28"/>
  <c r="K638" i="28"/>
  <c r="L638" i="28"/>
  <c r="K639" i="28"/>
  <c r="L639" i="28"/>
  <c r="K640" i="28"/>
  <c r="L640" i="28" s="1"/>
  <c r="K641" i="28"/>
  <c r="L641" i="28" s="1"/>
  <c r="K642" i="28"/>
  <c r="L642" i="28"/>
  <c r="K643" i="28"/>
  <c r="L643" i="28"/>
  <c r="K644" i="28"/>
  <c r="L644" i="28" s="1"/>
  <c r="K645" i="28"/>
  <c r="L645" i="28" s="1"/>
  <c r="K646" i="28"/>
  <c r="L646" i="28"/>
  <c r="K647" i="28"/>
  <c r="L647" i="28"/>
  <c r="K648" i="28"/>
  <c r="L648" i="28" s="1"/>
  <c r="K649" i="28"/>
  <c r="L649" i="28"/>
  <c r="K650" i="28"/>
  <c r="L650" i="28"/>
  <c r="K651" i="28"/>
  <c r="L651" i="28"/>
  <c r="K652" i="28"/>
  <c r="L652" i="28" s="1"/>
  <c r="K653" i="28"/>
  <c r="L653" i="28" s="1"/>
  <c r="K654" i="28"/>
  <c r="L654" i="28"/>
  <c r="K655" i="28"/>
  <c r="L655" i="28"/>
  <c r="K656" i="28"/>
  <c r="L656" i="28" s="1"/>
  <c r="K657" i="28"/>
  <c r="L657" i="28"/>
  <c r="K658" i="28"/>
  <c r="L658" i="28"/>
  <c r="K659" i="28"/>
  <c r="L659" i="28"/>
  <c r="K660" i="28"/>
  <c r="L660" i="28" s="1"/>
  <c r="K661" i="28"/>
  <c r="L661" i="28"/>
  <c r="K662" i="28"/>
  <c r="L662" i="28"/>
  <c r="K663" i="28"/>
  <c r="L663" i="28"/>
  <c r="K664" i="28"/>
  <c r="L664" i="28" s="1"/>
  <c r="K665" i="28"/>
  <c r="L665" i="28" s="1"/>
  <c r="K666" i="28"/>
  <c r="L666" i="28"/>
  <c r="K667" i="28"/>
  <c r="L667" i="28"/>
  <c r="K668" i="28"/>
  <c r="L668" i="28" s="1"/>
  <c r="K669" i="28"/>
  <c r="L669" i="28"/>
  <c r="K670" i="28"/>
  <c r="L670" i="28"/>
  <c r="K671" i="28"/>
  <c r="L671" i="28"/>
  <c r="K672" i="28"/>
  <c r="L672" i="28" s="1"/>
  <c r="K673" i="28"/>
  <c r="L673" i="28" s="1"/>
  <c r="K674" i="28"/>
  <c r="L674" i="28"/>
  <c r="K675" i="28"/>
  <c r="L675" i="28"/>
  <c r="K676" i="28"/>
  <c r="L676" i="28" s="1"/>
  <c r="K677" i="28"/>
  <c r="L677" i="28" s="1"/>
  <c r="K678" i="28"/>
  <c r="L678" i="28"/>
  <c r="K679" i="28"/>
  <c r="L679" i="28"/>
  <c r="K680" i="28"/>
  <c r="L680" i="28" s="1"/>
  <c r="K681" i="28"/>
  <c r="L681" i="28"/>
  <c r="K682" i="28"/>
  <c r="L682" i="28"/>
  <c r="K683" i="28"/>
  <c r="L683" i="28"/>
  <c r="K684" i="28"/>
  <c r="L684" i="28" s="1"/>
  <c r="K685" i="28"/>
  <c r="L685" i="28" s="1"/>
  <c r="K686" i="28"/>
  <c r="L686" i="28"/>
  <c r="K687" i="28"/>
  <c r="L687" i="28"/>
  <c r="K688" i="28"/>
  <c r="L688" i="28" s="1"/>
  <c r="K689" i="28"/>
  <c r="L689" i="28"/>
  <c r="K690" i="28"/>
  <c r="L690" i="28"/>
  <c r="K691" i="28"/>
  <c r="L691" i="28"/>
  <c r="K692" i="28"/>
  <c r="L692" i="28" s="1"/>
  <c r="K693" i="28"/>
  <c r="L693" i="28"/>
  <c r="K694" i="28"/>
  <c r="L694" i="28"/>
  <c r="K695" i="28"/>
  <c r="L695" i="28"/>
  <c r="K696" i="28"/>
  <c r="L696" i="28" s="1"/>
  <c r="K697" i="28"/>
  <c r="L697" i="28" s="1"/>
  <c r="K698" i="28"/>
  <c r="L698" i="28"/>
  <c r="K699" i="28"/>
  <c r="L699" i="28"/>
  <c r="K700" i="28"/>
  <c r="L700" i="28" s="1"/>
  <c r="K701" i="28"/>
  <c r="L701" i="28"/>
  <c r="K702" i="28"/>
  <c r="L702" i="28"/>
  <c r="K703" i="28"/>
  <c r="L703" i="28"/>
  <c r="K704" i="28"/>
  <c r="L704" i="28" s="1"/>
  <c r="K705" i="28"/>
  <c r="L705" i="28" s="1"/>
  <c r="K706" i="28"/>
  <c r="L706" i="28"/>
  <c r="K707" i="28"/>
  <c r="L707" i="28"/>
  <c r="K708" i="28"/>
  <c r="L708" i="28" s="1"/>
  <c r="K709" i="28"/>
  <c r="L709" i="28" s="1"/>
  <c r="K710" i="28"/>
  <c r="L710" i="28"/>
  <c r="K711" i="28"/>
  <c r="L711" i="28"/>
  <c r="K712" i="28"/>
  <c r="L712" i="28" s="1"/>
  <c r="K713" i="28"/>
  <c r="L713" i="28"/>
  <c r="K714" i="28"/>
  <c r="L714" i="28"/>
  <c r="K715" i="28"/>
  <c r="L715" i="28"/>
  <c r="K716" i="28"/>
  <c r="L716" i="28" s="1"/>
  <c r="K717" i="28"/>
  <c r="L717" i="28" s="1"/>
  <c r="K718" i="28"/>
  <c r="L718" i="28"/>
  <c r="K719" i="28"/>
  <c r="L719" i="28"/>
  <c r="K720" i="28"/>
  <c r="L720" i="28" s="1"/>
  <c r="K721" i="28"/>
  <c r="L721" i="28"/>
  <c r="K722" i="28"/>
  <c r="L722" i="28"/>
  <c r="K723" i="28"/>
  <c r="L723" i="28"/>
  <c r="K724" i="28"/>
  <c r="L724" i="28" s="1"/>
  <c r="K725" i="28"/>
  <c r="L725" i="28"/>
  <c r="K726" i="28"/>
  <c r="L726" i="28"/>
  <c r="K727" i="28"/>
  <c r="L727" i="28"/>
  <c r="K728" i="28"/>
  <c r="L728" i="28" s="1"/>
  <c r="K729" i="28"/>
  <c r="L729" i="28" s="1"/>
  <c r="K730" i="28"/>
  <c r="L730" i="28"/>
  <c r="K731" i="28"/>
  <c r="L731" i="28"/>
  <c r="K732" i="28"/>
  <c r="L732" i="28" s="1"/>
  <c r="K733" i="28"/>
  <c r="L733" i="28"/>
  <c r="K734" i="28"/>
  <c r="L734" i="28"/>
  <c r="K735" i="28"/>
  <c r="L735" i="28"/>
  <c r="K736" i="28"/>
  <c r="L736" i="28" s="1"/>
  <c r="K737" i="28"/>
  <c r="L737" i="28" s="1"/>
  <c r="K738" i="28"/>
  <c r="L738" i="28"/>
  <c r="K739" i="28"/>
  <c r="L739" i="28"/>
  <c r="K740" i="28"/>
  <c r="L740" i="28" s="1"/>
  <c r="K741" i="28"/>
  <c r="L741" i="28" s="1"/>
  <c r="K742" i="28"/>
  <c r="L742" i="28"/>
  <c r="K743" i="28"/>
  <c r="L743" i="28"/>
  <c r="K744" i="28"/>
  <c r="L744" i="28" s="1"/>
  <c r="K745" i="28"/>
  <c r="L745" i="28"/>
  <c r="K746" i="28"/>
  <c r="L746" i="28"/>
  <c r="K747" i="28"/>
  <c r="L747" i="28"/>
  <c r="K748" i="28"/>
  <c r="L748" i="28" s="1"/>
  <c r="K749" i="28"/>
  <c r="L749" i="28" s="1"/>
  <c r="K750" i="28"/>
  <c r="L750" i="28"/>
  <c r="K751" i="28"/>
  <c r="L751" i="28"/>
  <c r="K752" i="28"/>
  <c r="L752" i="28" s="1"/>
  <c r="K753" i="28"/>
  <c r="L753" i="28"/>
  <c r="K754" i="28"/>
  <c r="L754" i="28"/>
  <c r="K755" i="28"/>
  <c r="L755" i="28"/>
  <c r="K756" i="28"/>
  <c r="L756" i="28" s="1"/>
  <c r="K757" i="28"/>
  <c r="L757" i="28"/>
  <c r="K758" i="28"/>
  <c r="L758" i="28"/>
  <c r="K759" i="28"/>
  <c r="L759" i="28"/>
  <c r="K760" i="28"/>
  <c r="L760" i="28" s="1"/>
  <c r="K761" i="28"/>
  <c r="L761" i="28" s="1"/>
  <c r="K762" i="28"/>
  <c r="L762" i="28"/>
  <c r="K763" i="28"/>
  <c r="L763" i="28"/>
  <c r="K764" i="28"/>
  <c r="L764" i="28" s="1"/>
  <c r="K765" i="28"/>
  <c r="L765" i="28"/>
  <c r="K766" i="28"/>
  <c r="L766" i="28"/>
  <c r="K767" i="28"/>
  <c r="L767" i="28"/>
  <c r="K768" i="28"/>
  <c r="L768" i="28" s="1"/>
  <c r="K769" i="28"/>
  <c r="L769" i="28" s="1"/>
  <c r="K770" i="28"/>
  <c r="L770" i="28"/>
  <c r="K771" i="28"/>
  <c r="L771" i="28"/>
  <c r="K772" i="28"/>
  <c r="L772" i="28" s="1"/>
  <c r="K773" i="28"/>
  <c r="L773" i="28" s="1"/>
  <c r="K774" i="28"/>
  <c r="L774" i="28"/>
  <c r="K775" i="28"/>
  <c r="L775" i="28"/>
  <c r="K776" i="28"/>
  <c r="L776" i="28" s="1"/>
  <c r="K777" i="28"/>
  <c r="L777" i="28"/>
  <c r="K778" i="28"/>
  <c r="L778" i="28"/>
  <c r="K779" i="28"/>
  <c r="L779" i="28"/>
  <c r="K780" i="28"/>
  <c r="L780" i="28" s="1"/>
  <c r="K781" i="28"/>
  <c r="L781" i="28" s="1"/>
  <c r="K782" i="28"/>
  <c r="L782" i="28"/>
  <c r="K783" i="28"/>
  <c r="L783" i="28"/>
  <c r="K784" i="28"/>
  <c r="L784" i="28" s="1"/>
  <c r="K785" i="28"/>
  <c r="L785" i="28"/>
  <c r="K786" i="28"/>
  <c r="L786" i="28"/>
  <c r="K787" i="28"/>
  <c r="L787" i="28"/>
  <c r="K788" i="28"/>
  <c r="L788" i="28" s="1"/>
  <c r="K789" i="28"/>
  <c r="L789" i="28"/>
  <c r="K790" i="28"/>
  <c r="L790" i="28"/>
  <c r="K791" i="28"/>
  <c r="L791" i="28"/>
  <c r="K792" i="28"/>
  <c r="L792" i="28" s="1"/>
  <c r="K793" i="28"/>
  <c r="L793" i="28" s="1"/>
  <c r="K794" i="28"/>
  <c r="L794" i="28"/>
  <c r="K795" i="28"/>
  <c r="L795" i="28"/>
  <c r="K796" i="28"/>
  <c r="L796" i="28" s="1"/>
  <c r="K797" i="28"/>
  <c r="L797" i="28"/>
  <c r="K798" i="28"/>
  <c r="L798" i="28"/>
  <c r="K799" i="28"/>
  <c r="L799" i="28"/>
  <c r="K800" i="28"/>
  <c r="L800" i="28" s="1"/>
  <c r="K801" i="28"/>
  <c r="L801" i="28" s="1"/>
  <c r="K802" i="28"/>
  <c r="L802" i="28"/>
  <c r="K803" i="28"/>
  <c r="L803" i="28"/>
  <c r="K804" i="28"/>
  <c r="L804" i="28" s="1"/>
  <c r="K805" i="28"/>
  <c r="L805" i="28" s="1"/>
  <c r="K806" i="28"/>
  <c r="L806" i="28"/>
  <c r="K807" i="28"/>
  <c r="L807" i="28"/>
  <c r="K808" i="28"/>
  <c r="L808" i="28" s="1"/>
  <c r="K809" i="28"/>
  <c r="L809" i="28"/>
  <c r="K810" i="28"/>
  <c r="L810" i="28"/>
  <c r="K811" i="28"/>
  <c r="L811" i="28"/>
  <c r="K812" i="28"/>
  <c r="L812" i="28" s="1"/>
  <c r="K813" i="28"/>
  <c r="L813" i="28" s="1"/>
  <c r="K814" i="28"/>
  <c r="L814" i="28"/>
  <c r="K815" i="28"/>
  <c r="L815" i="28"/>
  <c r="K816" i="28"/>
  <c r="L816" i="28" s="1"/>
  <c r="K817" i="28"/>
  <c r="L817" i="28"/>
  <c r="K818" i="28"/>
  <c r="L818" i="28"/>
  <c r="K819" i="28"/>
  <c r="L819" i="28"/>
  <c r="K820" i="28"/>
  <c r="L820" i="28" s="1"/>
  <c r="K821" i="28"/>
  <c r="L821" i="28"/>
  <c r="K822" i="28"/>
  <c r="L822" i="28"/>
  <c r="K823" i="28"/>
  <c r="L823" i="28"/>
  <c r="K824" i="28"/>
  <c r="L824" i="28" s="1"/>
  <c r="K825" i="28"/>
  <c r="L825" i="28" s="1"/>
  <c r="K826" i="28"/>
  <c r="L826" i="28"/>
  <c r="K827" i="28"/>
  <c r="L827" i="28"/>
  <c r="K828" i="28"/>
  <c r="L828" i="28" s="1"/>
  <c r="K829" i="28"/>
  <c r="L829" i="28"/>
  <c r="K830" i="28"/>
  <c r="L830" i="28"/>
  <c r="K831" i="28"/>
  <c r="L831" i="28"/>
  <c r="K832" i="28"/>
  <c r="L832" i="28" s="1"/>
  <c r="K833" i="28"/>
  <c r="L833" i="28" s="1"/>
  <c r="K834" i="28"/>
  <c r="L834" i="28"/>
  <c r="K835" i="28"/>
  <c r="L835" i="28"/>
  <c r="K836" i="28"/>
  <c r="L836" i="28" s="1"/>
  <c r="K837" i="28"/>
  <c r="L837" i="28" s="1"/>
  <c r="K838" i="28"/>
  <c r="L838" i="28"/>
  <c r="K839" i="28"/>
  <c r="L839" i="28"/>
  <c r="K840" i="28"/>
  <c r="L840" i="28" s="1"/>
  <c r="K841" i="28"/>
  <c r="L841" i="28"/>
  <c r="K842" i="28"/>
  <c r="L842" i="28"/>
  <c r="K843" i="28"/>
  <c r="L843" i="28"/>
  <c r="K844" i="28"/>
  <c r="L844" i="28" s="1"/>
  <c r="K845" i="28"/>
  <c r="L845" i="28" s="1"/>
  <c r="K846" i="28"/>
  <c r="L846" i="28"/>
  <c r="K847" i="28"/>
  <c r="L847" i="28"/>
  <c r="K848" i="28"/>
  <c r="L848" i="28" s="1"/>
  <c r="K849" i="28"/>
  <c r="L849" i="28"/>
  <c r="K850" i="28"/>
  <c r="L850" i="28"/>
  <c r="K851" i="28"/>
  <c r="L851" i="28"/>
  <c r="K852" i="28"/>
  <c r="L852" i="28" s="1"/>
  <c r="K853" i="28"/>
  <c r="L853" i="28"/>
  <c r="K854" i="28"/>
  <c r="L854" i="28"/>
  <c r="K855" i="28"/>
  <c r="L855" i="28"/>
  <c r="K856" i="28"/>
  <c r="L856" i="28" s="1"/>
  <c r="K857" i="28"/>
  <c r="L857" i="28" s="1"/>
  <c r="K858" i="28"/>
  <c r="L858" i="28"/>
  <c r="K859" i="28"/>
  <c r="L859" i="28"/>
  <c r="K860" i="28"/>
  <c r="L860" i="28" s="1"/>
  <c r="K861" i="28"/>
  <c r="L861" i="28"/>
  <c r="K862" i="28"/>
  <c r="L862" i="28"/>
  <c r="K863" i="28"/>
  <c r="L863" i="28"/>
  <c r="K864" i="28"/>
  <c r="L864" i="28" s="1"/>
  <c r="K865" i="28"/>
  <c r="L865" i="28" s="1"/>
  <c r="K866" i="28"/>
  <c r="L866" i="28"/>
  <c r="K867" i="28"/>
  <c r="L867" i="28"/>
  <c r="K868" i="28"/>
  <c r="L868" i="28" s="1"/>
  <c r="K869" i="28"/>
  <c r="L869" i="28" s="1"/>
  <c r="K870" i="28"/>
  <c r="L870" i="28"/>
  <c r="K871" i="28"/>
  <c r="L871" i="28"/>
  <c r="K872" i="28"/>
  <c r="L872" i="28" s="1"/>
  <c r="K873" i="28"/>
  <c r="L873" i="28"/>
  <c r="K874" i="28"/>
  <c r="L874" i="28"/>
  <c r="K875" i="28"/>
  <c r="L875" i="28"/>
  <c r="K876" i="28"/>
  <c r="L876" i="28" s="1"/>
  <c r="K877" i="28"/>
  <c r="L877" i="28" s="1"/>
  <c r="K878" i="28"/>
  <c r="L878" i="28"/>
  <c r="K879" i="28"/>
  <c r="L879" i="28"/>
  <c r="K880" i="28"/>
  <c r="L880" i="28" s="1"/>
  <c r="K881" i="28"/>
  <c r="L881" i="28"/>
  <c r="K882" i="28"/>
  <c r="L882" i="28"/>
  <c r="K883" i="28"/>
  <c r="L883" i="28"/>
  <c r="K884" i="28"/>
  <c r="L884" i="28" s="1"/>
  <c r="K885" i="28"/>
  <c r="L885" i="28"/>
  <c r="K886" i="28"/>
  <c r="L886" i="28"/>
  <c r="K887" i="28"/>
  <c r="L887" i="28"/>
  <c r="K888" i="28"/>
  <c r="L888" i="28" s="1"/>
  <c r="K889" i="28"/>
  <c r="L889" i="28" s="1"/>
  <c r="K890" i="28"/>
  <c r="L890" i="28"/>
  <c r="K891" i="28"/>
  <c r="L891" i="28"/>
  <c r="K892" i="28"/>
  <c r="L892" i="28" s="1"/>
  <c r="K893" i="28"/>
  <c r="L893" i="28"/>
  <c r="K894" i="28"/>
  <c r="L894" i="28"/>
  <c r="K895" i="28"/>
  <c r="L895" i="28"/>
  <c r="K896" i="28"/>
  <c r="L896" i="28" s="1"/>
  <c r="K897" i="28"/>
  <c r="L897" i="28" s="1"/>
  <c r="K898" i="28"/>
  <c r="L898" i="28"/>
  <c r="K899" i="28"/>
  <c r="L899" i="28"/>
  <c r="K900" i="28"/>
  <c r="L900" i="28" s="1"/>
  <c r="K901" i="28"/>
  <c r="L901" i="28" s="1"/>
  <c r="K902" i="28"/>
  <c r="L902" i="28"/>
  <c r="K903" i="28"/>
  <c r="L903" i="28"/>
  <c r="K904" i="28"/>
  <c r="L904" i="28" s="1"/>
  <c r="K905" i="28"/>
  <c r="L905" i="28"/>
  <c r="K906" i="28"/>
  <c r="L906" i="28"/>
  <c r="K907" i="28"/>
  <c r="L907" i="28"/>
  <c r="K908" i="28"/>
  <c r="L908" i="28" s="1"/>
  <c r="K909" i="28"/>
  <c r="L909" i="28" s="1"/>
  <c r="K910" i="28"/>
  <c r="L910" i="28"/>
  <c r="K911" i="28"/>
  <c r="L911" i="28"/>
  <c r="K912" i="28"/>
  <c r="L912" i="28" s="1"/>
  <c r="K913" i="28"/>
  <c r="L913" i="28"/>
  <c r="K914" i="28"/>
  <c r="L914" i="28"/>
  <c r="K915" i="28"/>
  <c r="L915" i="28"/>
  <c r="K916" i="28"/>
  <c r="L916" i="28" s="1"/>
  <c r="K917" i="28"/>
  <c r="L917" i="28"/>
  <c r="K918" i="28"/>
  <c r="L918" i="28"/>
  <c r="K919" i="28"/>
  <c r="L919" i="28"/>
  <c r="K920" i="28"/>
  <c r="L920" i="28" s="1"/>
  <c r="K921" i="28"/>
  <c r="L921" i="28" s="1"/>
  <c r="K922" i="28"/>
  <c r="L922" i="28"/>
  <c r="K923" i="28"/>
  <c r="L923" i="28"/>
  <c r="K924" i="28"/>
  <c r="L924" i="28" s="1"/>
  <c r="K925" i="28"/>
  <c r="L925" i="28"/>
  <c r="K926" i="28"/>
  <c r="L926" i="28"/>
  <c r="K927" i="28"/>
  <c r="L927" i="28"/>
  <c r="K928" i="28"/>
  <c r="L928" i="28" s="1"/>
  <c r="K929" i="28"/>
  <c r="L929" i="28" s="1"/>
  <c r="K930" i="28"/>
  <c r="L930" i="28"/>
  <c r="K931" i="28"/>
  <c r="L931" i="28"/>
  <c r="K932" i="28"/>
  <c r="L932" i="28" s="1"/>
  <c r="K933" i="28"/>
  <c r="L933" i="28" s="1"/>
  <c r="K934" i="28"/>
  <c r="L934" i="28"/>
  <c r="K935" i="28"/>
  <c r="L935" i="28"/>
  <c r="K936" i="28"/>
  <c r="L936" i="28" s="1"/>
  <c r="K937" i="28"/>
  <c r="L937" i="28"/>
  <c r="K938" i="28"/>
  <c r="L938" i="28"/>
  <c r="K939" i="28"/>
  <c r="L939" i="28"/>
  <c r="K940" i="28"/>
  <c r="L940" i="28" s="1"/>
  <c r="K941" i="28"/>
  <c r="L941" i="28" s="1"/>
  <c r="K942" i="28"/>
  <c r="L942" i="28"/>
  <c r="K943" i="28"/>
  <c r="L943" i="28"/>
  <c r="K944" i="28"/>
  <c r="L944" i="28" s="1"/>
  <c r="K945" i="28"/>
  <c r="L945" i="28"/>
  <c r="K946" i="28"/>
  <c r="L946" i="28"/>
  <c r="K947" i="28"/>
  <c r="L947" i="28"/>
  <c r="K948" i="28"/>
  <c r="L948" i="28" s="1"/>
  <c r="K949" i="28"/>
  <c r="L949" i="28"/>
  <c r="K950" i="28"/>
  <c r="L950" i="28"/>
  <c r="K951" i="28"/>
  <c r="L951" i="28"/>
  <c r="K952" i="28"/>
  <c r="L952" i="28" s="1"/>
  <c r="K953" i="28"/>
  <c r="L953" i="28" s="1"/>
  <c r="K954" i="28"/>
  <c r="L954" i="28"/>
  <c r="K955" i="28"/>
  <c r="L955" i="28"/>
  <c r="K956" i="28"/>
  <c r="L956" i="28" s="1"/>
  <c r="K957" i="28"/>
  <c r="L957" i="28"/>
  <c r="K958" i="28"/>
  <c r="L958" i="28"/>
  <c r="K959" i="28"/>
  <c r="L959" i="28"/>
  <c r="K960" i="28"/>
  <c r="L960" i="28" s="1"/>
  <c r="K961" i="28"/>
  <c r="L961" i="28" s="1"/>
  <c r="K962" i="28"/>
  <c r="L962" i="28"/>
  <c r="K963" i="28"/>
  <c r="L963" i="28"/>
  <c r="K964" i="28"/>
  <c r="L964" i="28" s="1"/>
  <c r="K965" i="28"/>
  <c r="L965" i="28" s="1"/>
  <c r="K966" i="28"/>
  <c r="L966" i="28"/>
  <c r="K967" i="28"/>
  <c r="L967" i="28"/>
  <c r="K968" i="28"/>
  <c r="L968" i="28" s="1"/>
  <c r="K969" i="28"/>
  <c r="L969" i="28"/>
  <c r="K970" i="28"/>
  <c r="L970" i="28"/>
  <c r="K971" i="28"/>
  <c r="L971" i="28"/>
  <c r="K972" i="28"/>
  <c r="L972" i="28" s="1"/>
  <c r="K973" i="28"/>
  <c r="L973" i="28" s="1"/>
  <c r="K974" i="28"/>
  <c r="L974" i="28"/>
  <c r="K975" i="28"/>
  <c r="L975" i="28"/>
  <c r="K976" i="28"/>
  <c r="L976" i="28" s="1"/>
  <c r="K977" i="28"/>
  <c r="L977" i="28"/>
  <c r="K978" i="28"/>
  <c r="L978" i="28"/>
  <c r="K979" i="28"/>
  <c r="L979" i="28"/>
  <c r="K980" i="28"/>
  <c r="L980" i="28" s="1"/>
  <c r="K981" i="28"/>
  <c r="L981" i="28"/>
  <c r="K982" i="28"/>
  <c r="L982" i="28"/>
  <c r="K983" i="28"/>
  <c r="L983" i="28"/>
  <c r="K984" i="28"/>
  <c r="L984" i="28" s="1"/>
  <c r="K985" i="28"/>
  <c r="L985" i="28" s="1"/>
  <c r="K986" i="28"/>
  <c r="L986" i="28"/>
  <c r="K987" i="28"/>
  <c r="L987" i="28"/>
  <c r="K988" i="28"/>
  <c r="L988" i="28" s="1"/>
  <c r="K989" i="28"/>
  <c r="L989" i="28"/>
  <c r="K990" i="28"/>
  <c r="L990" i="28"/>
  <c r="K991" i="28"/>
  <c r="L991" i="28"/>
  <c r="K992" i="28"/>
  <c r="L992" i="28" s="1"/>
  <c r="K993" i="28"/>
  <c r="L993" i="28" s="1"/>
  <c r="K994" i="28"/>
  <c r="L994" i="28"/>
  <c r="K995" i="28"/>
  <c r="L995" i="28"/>
  <c r="K996" i="28"/>
  <c r="L996" i="28" s="1"/>
  <c r="K997" i="28"/>
  <c r="L997" i="28" s="1"/>
  <c r="K998" i="28"/>
  <c r="L998" i="28"/>
  <c r="K999" i="28"/>
  <c r="L999" i="28"/>
  <c r="K1000" i="28"/>
  <c r="L1000" i="28" s="1"/>
  <c r="K1001" i="28"/>
  <c r="L1001" i="28"/>
  <c r="K1002" i="28"/>
  <c r="L1002" i="28"/>
  <c r="K1003" i="28"/>
  <c r="L1003" i="28"/>
  <c r="K1004" i="28"/>
  <c r="L1004" i="28" s="1"/>
  <c r="K1005" i="28"/>
  <c r="L1005" i="28" s="1"/>
  <c r="K1006" i="28"/>
  <c r="L1006" i="28" s="1"/>
  <c r="K1007" i="28"/>
  <c r="L1007" i="28"/>
  <c r="K1008" i="28"/>
  <c r="L1008" i="28" s="1"/>
  <c r="K1009" i="28"/>
  <c r="L1009" i="28"/>
  <c r="K1010" i="28"/>
  <c r="L1010" i="28"/>
  <c r="K1011" i="28"/>
  <c r="L1011" i="28" s="1"/>
  <c r="K1012" i="28"/>
  <c r="L1012" i="28" s="1"/>
  <c r="K1013" i="28"/>
  <c r="L1013" i="28"/>
  <c r="K1014" i="28"/>
  <c r="L1014" i="28" s="1"/>
  <c r="K1015" i="28"/>
  <c r="L1015" i="28" s="1"/>
  <c r="K1016" i="28"/>
  <c r="L1016" i="28" s="1"/>
  <c r="K1017" i="28"/>
  <c r="L1017" i="28" s="1"/>
  <c r="K1018" i="28"/>
  <c r="L1018" i="28"/>
  <c r="K1019" i="28"/>
  <c r="L1019" i="28"/>
  <c r="K1020" i="28"/>
  <c r="L1020" i="28" s="1"/>
  <c r="K1021" i="28"/>
  <c r="L1021" i="28"/>
  <c r="K1022" i="28"/>
  <c r="L1022" i="28"/>
  <c r="K1023" i="28"/>
  <c r="L1023" i="28" s="1"/>
  <c r="K1024" i="28"/>
  <c r="L1024" i="28" s="1"/>
  <c r="K1025" i="28"/>
  <c r="L1025" i="28" s="1"/>
  <c r="K1026" i="28"/>
  <c r="L1026" i="28" s="1"/>
  <c r="K1027" i="28"/>
  <c r="L1027" i="28"/>
  <c r="K1028" i="28"/>
  <c r="L1028" i="28" s="1"/>
  <c r="K1029" i="28"/>
  <c r="L1029" i="28" s="1"/>
  <c r="K1030" i="28"/>
  <c r="L1030" i="28"/>
  <c r="K1031" i="28"/>
  <c r="L1031" i="28"/>
  <c r="K1032" i="28"/>
  <c r="L1032" i="28" s="1"/>
  <c r="K1033" i="28"/>
  <c r="L1033" i="28"/>
  <c r="K1034" i="28"/>
  <c r="L1034" i="28" s="1"/>
  <c r="K1035" i="28"/>
  <c r="L1035" i="28" s="1"/>
  <c r="K1036" i="28"/>
  <c r="L1036" i="28" s="1"/>
  <c r="K1037" i="28"/>
  <c r="L1037" i="28" s="1"/>
  <c r="K1038" i="28"/>
  <c r="L1038" i="28" s="1"/>
  <c r="K1039" i="28"/>
  <c r="L1039" i="28"/>
  <c r="K1040" i="28"/>
  <c r="L1040" i="28" s="1"/>
  <c r="K1041" i="28"/>
  <c r="L1041" i="28"/>
  <c r="K1042" i="28"/>
  <c r="L1042" i="28"/>
  <c r="K1043" i="28"/>
  <c r="L1043" i="28" s="1"/>
  <c r="K1044" i="28"/>
  <c r="L1044" i="28" s="1"/>
  <c r="K1045" i="28"/>
  <c r="L1045" i="28"/>
  <c r="K1046" i="28"/>
  <c r="L1046" i="28" s="1"/>
  <c r="K1047" i="28"/>
  <c r="L1047" i="28" s="1"/>
  <c r="K1048" i="28"/>
  <c r="L1048" i="28" s="1"/>
  <c r="K1049" i="28"/>
  <c r="L1049" i="28" s="1"/>
  <c r="K1050" i="28"/>
  <c r="L1050" i="28"/>
  <c r="K1051" i="28"/>
  <c r="L1051" i="28"/>
  <c r="K1052" i="28"/>
  <c r="L1052" i="28" s="1"/>
  <c r="K1053" i="28"/>
  <c r="L1053" i="28"/>
  <c r="K1054" i="28"/>
  <c r="L1054" i="28"/>
  <c r="K1055" i="28"/>
  <c r="L1055" i="28" s="1"/>
  <c r="K1056" i="28"/>
  <c r="L1056" i="28" s="1"/>
  <c r="K1057" i="28"/>
  <c r="L1057" i="28" s="1"/>
  <c r="K1058" i="28"/>
  <c r="L1058" i="28" s="1"/>
  <c r="K1059" i="28"/>
  <c r="L1059" i="28"/>
  <c r="K1060" i="28"/>
  <c r="L1060" i="28" s="1"/>
  <c r="K1061" i="28"/>
  <c r="L1061" i="28" s="1"/>
  <c r="K1062" i="28"/>
  <c r="L1062" i="28"/>
  <c r="K1063" i="28"/>
  <c r="L1063" i="28"/>
  <c r="K1064" i="28"/>
  <c r="L1064" i="28" s="1"/>
  <c r="K1065" i="28"/>
  <c r="L1065" i="28"/>
  <c r="K1066" i="28"/>
  <c r="L1066" i="28" s="1"/>
  <c r="K1067" i="28"/>
  <c r="L1067" i="28" s="1"/>
  <c r="K1068" i="28"/>
  <c r="L1068" i="28" s="1"/>
  <c r="K1069" i="28"/>
  <c r="L1069" i="28" s="1"/>
  <c r="K1070" i="28"/>
  <c r="L1070" i="28" s="1"/>
  <c r="K1071" i="28"/>
  <c r="L1071" i="28"/>
  <c r="K1072" i="28"/>
  <c r="L1072" i="28" s="1"/>
  <c r="K1073" i="28"/>
  <c r="L1073" i="28"/>
  <c r="K1074" i="28"/>
  <c r="L1074" i="28"/>
  <c r="K1075" i="28"/>
  <c r="L1075" i="28" s="1"/>
  <c r="K1076" i="28"/>
  <c r="L1076" i="28" s="1"/>
  <c r="K1077" i="28"/>
  <c r="L1077" i="28"/>
  <c r="K1078" i="28"/>
  <c r="L1078" i="28" s="1"/>
  <c r="K1079" i="28"/>
  <c r="L1079" i="28" s="1"/>
  <c r="K1080" i="28"/>
  <c r="L1080" i="28" s="1"/>
  <c r="K1081" i="28"/>
  <c r="L1081" i="28" s="1"/>
  <c r="K1082" i="28"/>
  <c r="L1082" i="28"/>
  <c r="K1083" i="28"/>
  <c r="L1083" i="28"/>
  <c r="K1084" i="28"/>
  <c r="L1084" i="28" s="1"/>
  <c r="K1085" i="28"/>
  <c r="L1085" i="28"/>
  <c r="K1086" i="28"/>
  <c r="L1086" i="28"/>
  <c r="K1087" i="28"/>
  <c r="L1087" i="28" s="1"/>
  <c r="K1088" i="28"/>
  <c r="L1088" i="28" s="1"/>
  <c r="K1089" i="28"/>
  <c r="L1089" i="28" s="1"/>
  <c r="K1090" i="28"/>
  <c r="L1090" i="28" s="1"/>
  <c r="K1091" i="28"/>
  <c r="L1091" i="28"/>
  <c r="K1092" i="28"/>
  <c r="L1092" i="28" s="1"/>
  <c r="K1093" i="28"/>
  <c r="L1093" i="28" s="1"/>
  <c r="K1094" i="28"/>
  <c r="L1094" i="28"/>
  <c r="K1095" i="28"/>
  <c r="L1095" i="28"/>
  <c r="K1096" i="28"/>
  <c r="L1096" i="28" s="1"/>
  <c r="K1097" i="28"/>
  <c r="L1097" i="28"/>
  <c r="K1098" i="28"/>
  <c r="L1098" i="28" s="1"/>
  <c r="K1099" i="28"/>
  <c r="L1099" i="28" s="1"/>
  <c r="K1100" i="28"/>
  <c r="L1100" i="28" s="1"/>
  <c r="K1101" i="28"/>
  <c r="L1101" i="28" s="1"/>
  <c r="K1102" i="28"/>
  <c r="L1102" i="28" s="1"/>
  <c r="K1103" i="28"/>
  <c r="L1103" i="28"/>
  <c r="K1104" i="28"/>
  <c r="L1104" i="28" s="1"/>
  <c r="K1105" i="28"/>
  <c r="L1105" i="28"/>
  <c r="K1106" i="28"/>
  <c r="L1106" i="28"/>
  <c r="K1107" i="28"/>
  <c r="L1107" i="28" s="1"/>
  <c r="K1108" i="28"/>
  <c r="L1108" i="28" s="1"/>
  <c r="K1109" i="28"/>
  <c r="L1109" i="28"/>
  <c r="K1110" i="28"/>
  <c r="L1110" i="28" s="1"/>
  <c r="K1111" i="28"/>
  <c r="L1111" i="28" s="1"/>
  <c r="K1112" i="28"/>
  <c r="L1112" i="28" s="1"/>
  <c r="K1113" i="28"/>
  <c r="L1113" i="28" s="1"/>
  <c r="K1114" i="28"/>
  <c r="L1114" i="28"/>
  <c r="K1115" i="28"/>
  <c r="L1115" i="28"/>
  <c r="K1116" i="28"/>
  <c r="L1116" i="28" s="1"/>
  <c r="K1117" i="28"/>
  <c r="L1117" i="28"/>
  <c r="K1118" i="28"/>
  <c r="L1118" i="28"/>
  <c r="K1119" i="28"/>
  <c r="L1119" i="28" s="1"/>
  <c r="K1120" i="28"/>
  <c r="L1120" i="28" s="1"/>
  <c r="K1121" i="28"/>
  <c r="L1121" i="28" s="1"/>
  <c r="K1122" i="28"/>
  <c r="L1122" i="28" s="1"/>
  <c r="K1123" i="28"/>
  <c r="L1123" i="28"/>
  <c r="K1124" i="28"/>
  <c r="L1124" i="28" s="1"/>
  <c r="K1125" i="28"/>
  <c r="L1125" i="28" s="1"/>
  <c r="K1126" i="28"/>
  <c r="L1126" i="28"/>
  <c r="K1127" i="28"/>
  <c r="L1127" i="28"/>
  <c r="K1128" i="28"/>
  <c r="L1128" i="28" s="1"/>
  <c r="K1129" i="28"/>
  <c r="L1129" i="28"/>
  <c r="K1130" i="28"/>
  <c r="L1130" i="28" s="1"/>
  <c r="K1131" i="28"/>
  <c r="L1131" i="28" s="1"/>
  <c r="K1132" i="28"/>
  <c r="L1132" i="28" s="1"/>
  <c r="K1133" i="28"/>
  <c r="L1133" i="28" s="1"/>
  <c r="K1134" i="28"/>
  <c r="L1134" i="28" s="1"/>
  <c r="K1135" i="28"/>
  <c r="L1135" i="28"/>
  <c r="K1136" i="28"/>
  <c r="L1136" i="28" s="1"/>
  <c r="K1137" i="28"/>
  <c r="L1137" i="28"/>
  <c r="K1138" i="28"/>
  <c r="L1138" i="28"/>
  <c r="K1139" i="28"/>
  <c r="L1139" i="28" s="1"/>
  <c r="K1140" i="28"/>
  <c r="L1140" i="28" s="1"/>
  <c r="K1141" i="28"/>
  <c r="L1141" i="28"/>
  <c r="K1142" i="28"/>
  <c r="L1142" i="28" s="1"/>
  <c r="K1143" i="28"/>
  <c r="L1143" i="28" s="1"/>
  <c r="K1144" i="28"/>
  <c r="L1144" i="28" s="1"/>
  <c r="K1145" i="28"/>
  <c r="L1145" i="28" s="1"/>
  <c r="K1146" i="28"/>
  <c r="L1146" i="28"/>
  <c r="K1147" i="28"/>
  <c r="L1147" i="28"/>
  <c r="K1148" i="28"/>
  <c r="L1148" i="28" s="1"/>
  <c r="K1149" i="28"/>
  <c r="L1149" i="28"/>
  <c r="K1150" i="28"/>
  <c r="L1150" i="28"/>
  <c r="K1151" i="28"/>
  <c r="L1151" i="28" s="1"/>
  <c r="K1152" i="28"/>
  <c r="L1152" i="28" s="1"/>
  <c r="K1153" i="28"/>
  <c r="L1153" i="28" s="1"/>
  <c r="K1154" i="28"/>
  <c r="L1154" i="28" s="1"/>
  <c r="K1155" i="28"/>
  <c r="L1155" i="28"/>
  <c r="K1156" i="28"/>
  <c r="L1156" i="28" s="1"/>
  <c r="K1157" i="28"/>
  <c r="L1157" i="28" s="1"/>
  <c r="K1158" i="28"/>
  <c r="L1158" i="28"/>
  <c r="K1159" i="28"/>
  <c r="L1159" i="28"/>
  <c r="K1160" i="28"/>
  <c r="L1160" i="28" s="1"/>
  <c r="K1161" i="28"/>
  <c r="L1161" i="28"/>
  <c r="K1162" i="28"/>
  <c r="L1162" i="28" s="1"/>
  <c r="K1163" i="28"/>
  <c r="L1163" i="28" s="1"/>
  <c r="K1164" i="28"/>
  <c r="L1164" i="28" s="1"/>
  <c r="K1165" i="28"/>
  <c r="L1165" i="28" s="1"/>
  <c r="K1166" i="28"/>
  <c r="L1166" i="28" s="1"/>
  <c r="K1167" i="28"/>
  <c r="L1167" i="28"/>
  <c r="K1168" i="28"/>
  <c r="L1168" i="28" s="1"/>
  <c r="K1169" i="28"/>
  <c r="L1169" i="28"/>
  <c r="K1170" i="28"/>
  <c r="L1170" i="28"/>
  <c r="K1171" i="28"/>
  <c r="L1171" i="28" s="1"/>
  <c r="K1172" i="28"/>
  <c r="L1172" i="28" s="1"/>
  <c r="K1173" i="28"/>
  <c r="L1173" i="28"/>
  <c r="K1174" i="28"/>
  <c r="L1174" i="28" s="1"/>
  <c r="K1175" i="28"/>
  <c r="L1175" i="28" s="1"/>
  <c r="K1176" i="28"/>
  <c r="L1176" i="28" s="1"/>
  <c r="K1177" i="28"/>
  <c r="L1177" i="28" s="1"/>
  <c r="K1178" i="28"/>
  <c r="L1178" i="28"/>
  <c r="K1179" i="28"/>
  <c r="L1179" i="28"/>
  <c r="K1180" i="28"/>
  <c r="L1180" i="28" s="1"/>
  <c r="K1181" i="28"/>
  <c r="L1181" i="28"/>
  <c r="K1182" i="28"/>
  <c r="L1182" i="28"/>
  <c r="K1183" i="28"/>
  <c r="L1183" i="28" s="1"/>
  <c r="K1184" i="28"/>
  <c r="L1184" i="28" s="1"/>
  <c r="K1185" i="28"/>
  <c r="L1185" i="28" s="1"/>
  <c r="K1186" i="28"/>
  <c r="L1186" i="28" s="1"/>
  <c r="K1187" i="28"/>
  <c r="L1187" i="28"/>
  <c r="K1188" i="28"/>
  <c r="L1188" i="28" s="1"/>
  <c r="K1189" i="28"/>
  <c r="L1189" i="28" s="1"/>
  <c r="K1190" i="28"/>
  <c r="L1190" i="28"/>
  <c r="K1191" i="28"/>
  <c r="L1191" i="28"/>
  <c r="K1192" i="28"/>
  <c r="L1192" i="28" s="1"/>
  <c r="K1193" i="28"/>
  <c r="L1193" i="28"/>
  <c r="K1194" i="28"/>
  <c r="L1194" i="28" s="1"/>
  <c r="K1195" i="28"/>
  <c r="L1195" i="28" s="1"/>
  <c r="K1196" i="28"/>
  <c r="L1196" i="28" s="1"/>
  <c r="K1197" i="28"/>
  <c r="L1197" i="28" s="1"/>
  <c r="K1198" i="28"/>
  <c r="L1198" i="28" s="1"/>
  <c r="K1199" i="28"/>
  <c r="L1199" i="28"/>
  <c r="K1200" i="28"/>
  <c r="L1200" i="28" s="1"/>
  <c r="K1201" i="28"/>
  <c r="L1201" i="28"/>
  <c r="K1202" i="28"/>
  <c r="L1202" i="28"/>
  <c r="K1203" i="28"/>
  <c r="L1203" i="28" s="1"/>
  <c r="K1204" i="28"/>
  <c r="L1204" i="28" s="1"/>
  <c r="K1205" i="28"/>
  <c r="L1205" i="28"/>
  <c r="K1206" i="28"/>
  <c r="L1206" i="28" s="1"/>
  <c r="K1207" i="28"/>
  <c r="L1207" i="28" s="1"/>
  <c r="K1208" i="28"/>
  <c r="L1208" i="28" s="1"/>
  <c r="K1209" i="28"/>
  <c r="L1209" i="28" s="1"/>
  <c r="K1210" i="28"/>
  <c r="L1210" i="28"/>
  <c r="K1211" i="28"/>
  <c r="L1211" i="28"/>
  <c r="K1212" i="28"/>
  <c r="L1212" i="28" s="1"/>
  <c r="K1213" i="28"/>
  <c r="L1213" i="28"/>
  <c r="K1214" i="28"/>
  <c r="L1214" i="28"/>
  <c r="K1215" i="28"/>
  <c r="L1215" i="28" s="1"/>
  <c r="K1216" i="28"/>
  <c r="L1216" i="28" s="1"/>
  <c r="K1217" i="28"/>
  <c r="L1217" i="28" s="1"/>
  <c r="K1218" i="28"/>
  <c r="L1218" i="28" s="1"/>
  <c r="K1219" i="28"/>
  <c r="L1219" i="28"/>
  <c r="K1220" i="28"/>
  <c r="L1220" i="28" s="1"/>
  <c r="K1221" i="28"/>
  <c r="L1221" i="28" s="1"/>
  <c r="K1222" i="28"/>
  <c r="L1222" i="28"/>
  <c r="K1223" i="28"/>
  <c r="L1223" i="28"/>
  <c r="K1224" i="28"/>
  <c r="L1224" i="28" s="1"/>
  <c r="K1225" i="28"/>
  <c r="L1225" i="28"/>
  <c r="K1226" i="28"/>
  <c r="L1226" i="28" s="1"/>
  <c r="K1227" i="28"/>
  <c r="L1227" i="28" s="1"/>
  <c r="K1228" i="28"/>
  <c r="L1228" i="28" s="1"/>
  <c r="K1229" i="28"/>
  <c r="L1229" i="28" s="1"/>
  <c r="K1230" i="28"/>
  <c r="L1230" i="28" s="1"/>
  <c r="K1231" i="28"/>
  <c r="L1231" i="28"/>
  <c r="K1232" i="28"/>
  <c r="L1232" i="28" s="1"/>
  <c r="K1233" i="28"/>
  <c r="L1233" i="28"/>
  <c r="K1234" i="28"/>
  <c r="L1234" i="28"/>
  <c r="K1235" i="28"/>
  <c r="L1235" i="28" s="1"/>
  <c r="K1236" i="28"/>
  <c r="L1236" i="28" s="1"/>
  <c r="K1237" i="28"/>
  <c r="L1237" i="28"/>
  <c r="K1238" i="28"/>
  <c r="L1238" i="28" s="1"/>
  <c r="K1239" i="28"/>
  <c r="L1239" i="28" s="1"/>
  <c r="K1240" i="28"/>
  <c r="L1240" i="28" s="1"/>
  <c r="K1241" i="28"/>
  <c r="L1241" i="28" s="1"/>
  <c r="K1242" i="28"/>
  <c r="L1242" i="28"/>
  <c r="K1243" i="28"/>
  <c r="L1243" i="28"/>
  <c r="K1244" i="28"/>
  <c r="L1244" i="28" s="1"/>
  <c r="K1245" i="28"/>
  <c r="L1245" i="28"/>
  <c r="K1246" i="28"/>
  <c r="L1246" i="28"/>
  <c r="K1247" i="28"/>
  <c r="L1247" i="28" s="1"/>
  <c r="K1248" i="28"/>
  <c r="L1248" i="28" s="1"/>
  <c r="K1249" i="28"/>
  <c r="L1249" i="28" s="1"/>
  <c r="K1250" i="28"/>
  <c r="L1250" i="28" s="1"/>
  <c r="K1251" i="28"/>
  <c r="L1251" i="28"/>
  <c r="K1252" i="28"/>
  <c r="L1252" i="28" s="1"/>
  <c r="K1253" i="28"/>
  <c r="L1253" i="28" s="1"/>
  <c r="K1254" i="28"/>
  <c r="L1254" i="28"/>
  <c r="K1255" i="28"/>
  <c r="L1255" i="28"/>
  <c r="K1256" i="28"/>
  <c r="L1256" i="28" s="1"/>
  <c r="K1257" i="28"/>
  <c r="L1257" i="28"/>
  <c r="K1258" i="28"/>
  <c r="L1258" i="28" s="1"/>
  <c r="K1259" i="28"/>
  <c r="L1259" i="28" s="1"/>
  <c r="K1260" i="28"/>
  <c r="L1260" i="28" s="1"/>
  <c r="K1261" i="28"/>
  <c r="L1261" i="28" s="1"/>
  <c r="K1262" i="28"/>
  <c r="L1262" i="28" s="1"/>
  <c r="K1263" i="28"/>
  <c r="L1263" i="28"/>
  <c r="K1264" i="28"/>
  <c r="L1264" i="28" s="1"/>
  <c r="K1265" i="28"/>
  <c r="L1265" i="28"/>
  <c r="K1266" i="28"/>
  <c r="L1266" i="28"/>
  <c r="K1267" i="28"/>
  <c r="L1267" i="28" s="1"/>
  <c r="K1268" i="28"/>
  <c r="L1268" i="28" s="1"/>
  <c r="K1269" i="28"/>
  <c r="L1269" i="28"/>
  <c r="K1270" i="28"/>
  <c r="L1270" i="28" s="1"/>
  <c r="K1271" i="28"/>
  <c r="L1271" i="28" s="1"/>
  <c r="K1272" i="28"/>
  <c r="L1272" i="28" s="1"/>
  <c r="K1273" i="28"/>
  <c r="L1273" i="28" s="1"/>
  <c r="K1274" i="28"/>
  <c r="L1274" i="28"/>
  <c r="K1275" i="28"/>
  <c r="L1275" i="28"/>
  <c r="K1276" i="28"/>
  <c r="L1276" i="28" s="1"/>
  <c r="K1277" i="28"/>
  <c r="L1277" i="28"/>
  <c r="K1278" i="28"/>
  <c r="L1278" i="28"/>
  <c r="K1279" i="28"/>
  <c r="L1279" i="28" s="1"/>
  <c r="K1280" i="28"/>
  <c r="L1280" i="28" s="1"/>
  <c r="K1281" i="28"/>
  <c r="L1281" i="28" s="1"/>
  <c r="K1282" i="28"/>
  <c r="L1282" i="28" s="1"/>
  <c r="K1283" i="28"/>
  <c r="L1283" i="28"/>
  <c r="K1284" i="28"/>
  <c r="L1284" i="28" s="1"/>
  <c r="K1285" i="28"/>
  <c r="L1285" i="28" s="1"/>
  <c r="K1286" i="28"/>
  <c r="L1286" i="28"/>
  <c r="K1287" i="28"/>
  <c r="L1287" i="28"/>
  <c r="K1288" i="28"/>
  <c r="L1288" i="28" s="1"/>
  <c r="K1289" i="28"/>
  <c r="L1289" i="28"/>
  <c r="K1290" i="28"/>
  <c r="L1290" i="28" s="1"/>
  <c r="K1291" i="28"/>
  <c r="L1291" i="28" s="1"/>
  <c r="K1292" i="28"/>
  <c r="L1292" i="28" s="1"/>
  <c r="K1293" i="28"/>
  <c r="L1293" i="28" s="1"/>
  <c r="K1294" i="28"/>
  <c r="L1294" i="28" s="1"/>
  <c r="K1295" i="28"/>
  <c r="L1295" i="28"/>
  <c r="K1296" i="28"/>
  <c r="L1296" i="28" s="1"/>
  <c r="K1297" i="28"/>
  <c r="L1297" i="28"/>
  <c r="K1298" i="28"/>
  <c r="L1298" i="28"/>
  <c r="K1299" i="28"/>
  <c r="L1299" i="28" s="1"/>
  <c r="K1300" i="28"/>
  <c r="L1300" i="28" s="1"/>
  <c r="K1301" i="28"/>
  <c r="L1301" i="28"/>
  <c r="K1302" i="28"/>
  <c r="L1302" i="28" s="1"/>
  <c r="K1303" i="28"/>
  <c r="L1303" i="28" s="1"/>
  <c r="K1304" i="28"/>
  <c r="L1304" i="28" s="1"/>
  <c r="K1305" i="28"/>
  <c r="L1305" i="28" s="1"/>
  <c r="K1306" i="28"/>
  <c r="L1306" i="28"/>
  <c r="K1307" i="28"/>
  <c r="L1307" i="28"/>
  <c r="K1308" i="28"/>
  <c r="L1308" i="28" s="1"/>
  <c r="K1309" i="28"/>
  <c r="L1309" i="28" s="1"/>
  <c r="K1310" i="28"/>
  <c r="L1310" i="28"/>
  <c r="K1311" i="28"/>
  <c r="L1311" i="28"/>
  <c r="K1312" i="28"/>
  <c r="L1312" i="28" s="1"/>
  <c r="K1313" i="28"/>
  <c r="L1313" i="28" s="1"/>
  <c r="K1314" i="28"/>
  <c r="L1314" i="28"/>
  <c r="K1315" i="28"/>
  <c r="L1315" i="28"/>
  <c r="K1316" i="28"/>
  <c r="L1316" i="28" s="1"/>
  <c r="K1317" i="28"/>
  <c r="L1317" i="28" s="1"/>
  <c r="K1318" i="28"/>
  <c r="L1318" i="28"/>
  <c r="K1319" i="28"/>
  <c r="L1319" i="28"/>
  <c r="K1320" i="28"/>
  <c r="L1320" i="28" s="1"/>
  <c r="K1321" i="28"/>
  <c r="L1321" i="28" s="1"/>
  <c r="K1322" i="28"/>
  <c r="L1322" i="28"/>
  <c r="K1323" i="28"/>
  <c r="L1323" i="28"/>
  <c r="K1324" i="28"/>
  <c r="L1324" i="28" s="1"/>
  <c r="K1325" i="28"/>
  <c r="L1325" i="28" s="1"/>
  <c r="K1326" i="28"/>
  <c r="L1326" i="28"/>
  <c r="K1327" i="28"/>
  <c r="L1327" i="28"/>
  <c r="K1328" i="28"/>
  <c r="L1328" i="28" s="1"/>
  <c r="K1329" i="28"/>
  <c r="L1329" i="28" s="1"/>
  <c r="K1330" i="28"/>
  <c r="L1330" i="28"/>
  <c r="K1331" i="28"/>
  <c r="L1331" i="28"/>
  <c r="K1332" i="28"/>
  <c r="L1332" i="28" s="1"/>
  <c r="K1333" i="28"/>
  <c r="L1333" i="28" s="1"/>
  <c r="K1334" i="28"/>
  <c r="L1334" i="28"/>
  <c r="K1335" i="28"/>
  <c r="L1335" i="28"/>
  <c r="K1336" i="28"/>
  <c r="L1336" i="28" s="1"/>
  <c r="K1337" i="28"/>
  <c r="L1337" i="28" s="1"/>
  <c r="K1338" i="28"/>
  <c r="L1338" i="28"/>
  <c r="K1339" i="28"/>
  <c r="L1339" i="28"/>
  <c r="K1340" i="28"/>
  <c r="L1340" i="28" s="1"/>
  <c r="K1341" i="28"/>
  <c r="L1341" i="28" s="1"/>
  <c r="K1342" i="28"/>
  <c r="L1342" i="28"/>
  <c r="K1343" i="28"/>
  <c r="L1343" i="28"/>
  <c r="K1344" i="28"/>
  <c r="L1344" i="28" s="1"/>
  <c r="K1345" i="28"/>
  <c r="L1345" i="28" s="1"/>
  <c r="K1346" i="28"/>
  <c r="L1346" i="28"/>
  <c r="K1347" i="28"/>
  <c r="L1347" i="28"/>
  <c r="K1348" i="28"/>
  <c r="L1348" i="28" s="1"/>
  <c r="K1349" i="28"/>
  <c r="L1349" i="28" s="1"/>
  <c r="K1350" i="28"/>
  <c r="L1350" i="28"/>
  <c r="K1351" i="28"/>
  <c r="L1351" i="28"/>
  <c r="K1352" i="28"/>
  <c r="L1352" i="28" s="1"/>
  <c r="K1353" i="28"/>
  <c r="L1353" i="28" s="1"/>
  <c r="K1354" i="28"/>
  <c r="L1354" i="28"/>
  <c r="K1355" i="28"/>
  <c r="L1355" i="28"/>
  <c r="K1356" i="28"/>
  <c r="L1356" i="28" s="1"/>
  <c r="K1357" i="28"/>
  <c r="L1357" i="28" s="1"/>
  <c r="K1358" i="28"/>
  <c r="L1358" i="28"/>
  <c r="K1359" i="28"/>
  <c r="L1359" i="28"/>
  <c r="K1360" i="28"/>
  <c r="L1360" i="28" s="1"/>
  <c r="K1361" i="28"/>
  <c r="L1361" i="28" s="1"/>
  <c r="K1362" i="28"/>
  <c r="L1362" i="28"/>
  <c r="K1363" i="28"/>
  <c r="L1363" i="28"/>
  <c r="K1364" i="28"/>
  <c r="L1364" i="28" s="1"/>
  <c r="K1365" i="28"/>
  <c r="L1365" i="28" s="1"/>
  <c r="K1366" i="28"/>
  <c r="L1366" i="28"/>
  <c r="K1367" i="28"/>
  <c r="L1367" i="28"/>
  <c r="K1368" i="28"/>
  <c r="L1368" i="28" s="1"/>
  <c r="K1369" i="28"/>
  <c r="L1369" i="28" s="1"/>
  <c r="K1370" i="28"/>
  <c r="L1370" i="28"/>
  <c r="K1371" i="28"/>
  <c r="L1371" i="28"/>
  <c r="K1372" i="28"/>
  <c r="L1372" i="28" s="1"/>
  <c r="K1373" i="28"/>
  <c r="L1373" i="28" s="1"/>
  <c r="K1374" i="28"/>
  <c r="L1374" i="28"/>
  <c r="K1375" i="28"/>
  <c r="L1375" i="28"/>
  <c r="K1376" i="28"/>
  <c r="L1376" i="28" s="1"/>
  <c r="K1377" i="28"/>
  <c r="L1377" i="28" s="1"/>
  <c r="K1378" i="28"/>
  <c r="L1378" i="28"/>
  <c r="K1379" i="28"/>
  <c r="L1379" i="28"/>
  <c r="K1380" i="28"/>
  <c r="L1380" i="28" s="1"/>
  <c r="K1381" i="28"/>
  <c r="L1381" i="28" s="1"/>
  <c r="K1382" i="28"/>
  <c r="L1382" i="28"/>
  <c r="K1383" i="28"/>
  <c r="L1383" i="28"/>
  <c r="K1384" i="28"/>
  <c r="L1384" i="28" s="1"/>
  <c r="K1385" i="28"/>
  <c r="L1385" i="28" s="1"/>
  <c r="K1386" i="28"/>
  <c r="L1386" i="28"/>
  <c r="K1387" i="28"/>
  <c r="L1387" i="28"/>
  <c r="K1388" i="28"/>
  <c r="L1388" i="28" s="1"/>
  <c r="K1389" i="28"/>
  <c r="L1389" i="28" s="1"/>
  <c r="K1390" i="28"/>
  <c r="L1390" i="28"/>
  <c r="K1391" i="28"/>
  <c r="L1391" i="28"/>
  <c r="K1392" i="28"/>
  <c r="L1392" i="28" s="1"/>
  <c r="K1393" i="28"/>
  <c r="L1393" i="28" s="1"/>
  <c r="K1394" i="28"/>
  <c r="L1394" i="28"/>
  <c r="K1395" i="28"/>
  <c r="L1395" i="28"/>
  <c r="K1396" i="28"/>
  <c r="L1396" i="28" s="1"/>
  <c r="K1397" i="28"/>
  <c r="L1397" i="28" s="1"/>
  <c r="K1398" i="28"/>
  <c r="L1398" i="28"/>
  <c r="K1399" i="28"/>
  <c r="L1399" i="28"/>
  <c r="K1400" i="28"/>
  <c r="L1400" i="28" s="1"/>
  <c r="K1401" i="28"/>
  <c r="L1401" i="28" s="1"/>
  <c r="K1402" i="28"/>
  <c r="L1402" i="28"/>
  <c r="K1403" i="28"/>
  <c r="L1403" i="28"/>
  <c r="K1404" i="28"/>
  <c r="L1404" i="28" s="1"/>
  <c r="K1405" i="28"/>
  <c r="L1405" i="28" s="1"/>
  <c r="K1406" i="28"/>
  <c r="L1406" i="28"/>
  <c r="K1407" i="28"/>
  <c r="L1407" i="28"/>
  <c r="K1408" i="28"/>
  <c r="L1408" i="28" s="1"/>
  <c r="K1409" i="28"/>
  <c r="L1409" i="28" s="1"/>
  <c r="K1410" i="28"/>
  <c r="L1410" i="28"/>
  <c r="K1411" i="28"/>
  <c r="L1411" i="28"/>
  <c r="K1412" i="28"/>
  <c r="L1412" i="28" s="1"/>
  <c r="K1413" i="28"/>
  <c r="L1413" i="28" s="1"/>
  <c r="K1414" i="28"/>
  <c r="L1414" i="28"/>
  <c r="K1415" i="28"/>
  <c r="L1415" i="28"/>
  <c r="K1416" i="28"/>
  <c r="L1416" i="28" s="1"/>
  <c r="K1417" i="28"/>
  <c r="L1417" i="28" s="1"/>
  <c r="K1418" i="28"/>
  <c r="L1418" i="28"/>
  <c r="K1419" i="28"/>
  <c r="L1419" i="28"/>
  <c r="K1420" i="28"/>
  <c r="L1420" i="28" s="1"/>
  <c r="K1421" i="28"/>
  <c r="L1421" i="28" s="1"/>
  <c r="K1422" i="28"/>
  <c r="L1422" i="28"/>
  <c r="K1423" i="28"/>
  <c r="L1423" i="28"/>
  <c r="K1424" i="28"/>
  <c r="L1424" i="28" s="1"/>
  <c r="K1425" i="28"/>
  <c r="L1425" i="28" s="1"/>
  <c r="K1426" i="28"/>
  <c r="L1426" i="28"/>
  <c r="K1427" i="28"/>
  <c r="L1427" i="28"/>
  <c r="K1428" i="28"/>
  <c r="L1428" i="28" s="1"/>
  <c r="K1429" i="28"/>
  <c r="L1429" i="28" s="1"/>
  <c r="K1430" i="28"/>
  <c r="L1430" i="28"/>
  <c r="K1431" i="28"/>
  <c r="L1431" i="28"/>
  <c r="K1432" i="28"/>
  <c r="L1432" i="28" s="1"/>
  <c r="K1433" i="28"/>
  <c r="L1433" i="28" s="1"/>
  <c r="K1434" i="28"/>
  <c r="L1434" i="28"/>
  <c r="K1435" i="28"/>
  <c r="L1435" i="28"/>
  <c r="K1436" i="28"/>
  <c r="L1436" i="28" s="1"/>
  <c r="K1437" i="28"/>
  <c r="L1437" i="28" s="1"/>
  <c r="K1438" i="28"/>
  <c r="L1438" i="28"/>
  <c r="K1439" i="28"/>
  <c r="L1439" i="28"/>
  <c r="K1440" i="28"/>
  <c r="L1440" i="28" s="1"/>
  <c r="K1441" i="28"/>
  <c r="L1441" i="28" s="1"/>
  <c r="K1442" i="28"/>
  <c r="L1442" i="28"/>
  <c r="K1443" i="28"/>
  <c r="L1443" i="28"/>
  <c r="K1444" i="28"/>
  <c r="L1444" i="28" s="1"/>
  <c r="K1445" i="28"/>
  <c r="L1445" i="28" s="1"/>
  <c r="K1446" i="28"/>
  <c r="L1446" i="28"/>
  <c r="K1447" i="28"/>
  <c r="L1447" i="28"/>
  <c r="K1448" i="28"/>
  <c r="L1448" i="28" s="1"/>
  <c r="K1449" i="28"/>
  <c r="L1449" i="28" s="1"/>
  <c r="K1450" i="28"/>
  <c r="L1450" i="28"/>
  <c r="K1451" i="28"/>
  <c r="L1451" i="28"/>
  <c r="K1452" i="28"/>
  <c r="L1452" i="28" s="1"/>
  <c r="K1453" i="28"/>
  <c r="L1453" i="28" s="1"/>
  <c r="K1454" i="28"/>
  <c r="L1454" i="28"/>
  <c r="K1455" i="28"/>
  <c r="L1455" i="28"/>
  <c r="K1456" i="28"/>
  <c r="L1456" i="28" s="1"/>
  <c r="K1457" i="28"/>
  <c r="L1457" i="28" s="1"/>
  <c r="K1458" i="28"/>
  <c r="L1458" i="28"/>
  <c r="K1459" i="28"/>
  <c r="L1459" i="28"/>
  <c r="K1460" i="28"/>
  <c r="L1460" i="28" s="1"/>
  <c r="K1461" i="28"/>
  <c r="L1461" i="28" s="1"/>
  <c r="K1462" i="28"/>
  <c r="L1462" i="28"/>
  <c r="K1463" i="28"/>
  <c r="L1463" i="28"/>
  <c r="K1464" i="28"/>
  <c r="L1464" i="28" s="1"/>
  <c r="K1465" i="28"/>
  <c r="L1465" i="28" s="1"/>
  <c r="K1466" i="28"/>
  <c r="L1466" i="28"/>
  <c r="K1467" i="28"/>
  <c r="L1467" i="28"/>
  <c r="K1468" i="28"/>
  <c r="L1468" i="28" s="1"/>
  <c r="K1469" i="28"/>
  <c r="L1469" i="28" s="1"/>
  <c r="K1470" i="28"/>
  <c r="L1470" i="28"/>
  <c r="K1471" i="28"/>
  <c r="L1471" i="28"/>
  <c r="K1472" i="28"/>
  <c r="L1472" i="28" s="1"/>
  <c r="K1473" i="28"/>
  <c r="L1473" i="28" s="1"/>
  <c r="K1474" i="28"/>
  <c r="L1474" i="28"/>
  <c r="K1475" i="28"/>
  <c r="L1475" i="28"/>
  <c r="K1476" i="28"/>
  <c r="L1476" i="28" s="1"/>
  <c r="K1477" i="28"/>
  <c r="L1477" i="28" s="1"/>
  <c r="K1478" i="28"/>
  <c r="L1478" i="28"/>
  <c r="K1479" i="28"/>
  <c r="L1479" i="28"/>
  <c r="K1480" i="28"/>
  <c r="L1480" i="28" s="1"/>
  <c r="K1481" i="28"/>
  <c r="L1481" i="28" s="1"/>
  <c r="K1482" i="28"/>
  <c r="L1482" i="28"/>
  <c r="K1483" i="28"/>
  <c r="L1483" i="28"/>
  <c r="K1484" i="28"/>
  <c r="L1484" i="28" s="1"/>
  <c r="K1485" i="28"/>
  <c r="L1485" i="28" s="1"/>
  <c r="K1486" i="28"/>
  <c r="L1486" i="28"/>
  <c r="K1487" i="28"/>
  <c r="L1487" i="28"/>
  <c r="K1488" i="28"/>
  <c r="L1488" i="28" s="1"/>
  <c r="K1489" i="28"/>
  <c r="L1489" i="28" s="1"/>
  <c r="K1490" i="28"/>
  <c r="L1490" i="28"/>
  <c r="K1491" i="28"/>
  <c r="L1491" i="28"/>
  <c r="K1492" i="28"/>
  <c r="L1492" i="28" s="1"/>
  <c r="K1493" i="28"/>
  <c r="L1493" i="28" s="1"/>
  <c r="K1494" i="28"/>
  <c r="L1494" i="28"/>
  <c r="K1495" i="28"/>
  <c r="L1495" i="28"/>
  <c r="K1496" i="28"/>
  <c r="L1496" i="28" s="1"/>
  <c r="K1497" i="28"/>
  <c r="L1497" i="28" s="1"/>
  <c r="K1498" i="28"/>
  <c r="L1498" i="28"/>
  <c r="K7" i="29"/>
  <c r="L7" i="29"/>
  <c r="K8" i="29"/>
  <c r="L8" i="29" s="1"/>
  <c r="K9" i="29"/>
  <c r="L9" i="29" s="1"/>
  <c r="K10" i="29"/>
  <c r="L10" i="29" s="1"/>
  <c r="K11" i="29"/>
  <c r="L11" i="29" s="1"/>
  <c r="K12" i="29"/>
  <c r="L12" i="29" s="1"/>
  <c r="K13" i="29"/>
  <c r="L13" i="29" s="1"/>
  <c r="K14" i="29"/>
  <c r="L14" i="29" s="1"/>
  <c r="K15" i="29"/>
  <c r="L15" i="29" s="1"/>
  <c r="K16" i="29"/>
  <c r="L16" i="29"/>
  <c r="K17" i="29"/>
  <c r="L17" i="29"/>
  <c r="K18" i="29"/>
  <c r="L18" i="29" s="1"/>
  <c r="K19" i="29"/>
  <c r="L19" i="29" s="1"/>
  <c r="K20" i="29"/>
  <c r="L20" i="29" s="1"/>
  <c r="K21" i="29"/>
  <c r="L21" i="29"/>
  <c r="K22" i="29"/>
  <c r="L22" i="29" s="1"/>
  <c r="K23" i="29"/>
  <c r="L23" i="29" s="1"/>
  <c r="K24" i="29"/>
  <c r="L24" i="29"/>
  <c r="K25" i="29"/>
  <c r="L25" i="29"/>
  <c r="K26" i="29"/>
  <c r="L26" i="29" s="1"/>
  <c r="K27" i="29"/>
  <c r="L27" i="29" s="1"/>
  <c r="K28" i="29"/>
  <c r="L28" i="29" s="1"/>
  <c r="K29" i="29"/>
  <c r="L29" i="29" s="1"/>
  <c r="K30" i="29"/>
  <c r="L30" i="29"/>
  <c r="K31" i="29"/>
  <c r="L31" i="29"/>
  <c r="K32" i="29"/>
  <c r="L32" i="29" s="1"/>
  <c r="K33" i="29"/>
  <c r="L33" i="29" s="1"/>
  <c r="K34" i="29"/>
  <c r="L34" i="29" s="1"/>
  <c r="K35" i="29"/>
  <c r="L35" i="29" s="1"/>
  <c r="K36" i="29"/>
  <c r="L36" i="29" s="1"/>
  <c r="K37" i="29"/>
  <c r="L37" i="29" s="1"/>
  <c r="K38" i="29"/>
  <c r="L38" i="29" s="1"/>
  <c r="K39" i="29"/>
  <c r="L39" i="29" s="1"/>
  <c r="K40" i="29"/>
  <c r="L40" i="29"/>
  <c r="K41" i="29"/>
  <c r="L41" i="29"/>
  <c r="K42" i="29"/>
  <c r="L42" i="29" s="1"/>
  <c r="K43" i="29"/>
  <c r="L43" i="29" s="1"/>
  <c r="K44" i="29"/>
  <c r="L44" i="29" s="1"/>
  <c r="K45" i="29"/>
  <c r="L45" i="29" s="1"/>
  <c r="K46" i="29"/>
  <c r="L46" i="29"/>
  <c r="K47" i="29"/>
  <c r="L47" i="29"/>
  <c r="K48" i="29"/>
  <c r="L48" i="29" s="1"/>
  <c r="K49" i="29"/>
  <c r="L49" i="29" s="1"/>
  <c r="K50" i="29"/>
  <c r="L50" i="29" s="1"/>
  <c r="K51" i="29"/>
  <c r="L51" i="29" s="1"/>
  <c r="K52" i="29"/>
  <c r="L52" i="29" s="1"/>
  <c r="K53" i="29"/>
  <c r="L53" i="29" s="1"/>
  <c r="K54" i="29"/>
  <c r="L54" i="29"/>
  <c r="K55" i="29"/>
  <c r="L55" i="29"/>
  <c r="K56" i="29"/>
  <c r="L56" i="29" s="1"/>
  <c r="K57" i="29"/>
  <c r="L57" i="29" s="1"/>
  <c r="K58" i="29"/>
  <c r="L58" i="29" s="1"/>
  <c r="K59" i="29"/>
  <c r="L59" i="29" s="1"/>
  <c r="K60" i="29"/>
  <c r="L60" i="29" s="1"/>
  <c r="K61" i="29"/>
  <c r="L61" i="29" s="1"/>
  <c r="K62" i="29"/>
  <c r="L62" i="29" s="1"/>
  <c r="K63" i="29"/>
  <c r="L63" i="29"/>
  <c r="K64" i="29"/>
  <c r="L64" i="29"/>
  <c r="K65" i="29"/>
  <c r="L65" i="29" s="1"/>
  <c r="K66" i="29"/>
  <c r="L66" i="29" s="1"/>
  <c r="K67" i="29"/>
  <c r="L67" i="29" s="1"/>
  <c r="K68" i="29"/>
  <c r="L68" i="29" s="1"/>
  <c r="K69" i="29"/>
  <c r="L69" i="29" s="1"/>
  <c r="K70" i="29"/>
  <c r="L70" i="29" s="1"/>
  <c r="K71" i="29"/>
  <c r="L71" i="29"/>
  <c r="K72" i="29"/>
  <c r="L72" i="29"/>
  <c r="K73" i="29"/>
  <c r="L73" i="29" s="1"/>
  <c r="K74" i="29"/>
  <c r="L74" i="29" s="1"/>
  <c r="K75" i="29"/>
  <c r="L75" i="29" s="1"/>
  <c r="K76" i="29"/>
  <c r="L76" i="29" s="1"/>
  <c r="K77" i="29"/>
  <c r="L77" i="29" s="1"/>
  <c r="K78" i="29"/>
  <c r="L78" i="29" s="1"/>
  <c r="K79" i="29"/>
  <c r="L79" i="29" s="1"/>
  <c r="K80" i="29"/>
  <c r="L80" i="29"/>
  <c r="K81" i="29"/>
  <c r="L81" i="29" s="1"/>
  <c r="K82" i="29"/>
  <c r="L82" i="29" s="1"/>
  <c r="K83" i="29"/>
  <c r="L83" i="29" s="1"/>
  <c r="K84" i="29"/>
  <c r="L84" i="29" s="1"/>
  <c r="K85" i="29"/>
  <c r="L85" i="29" s="1"/>
  <c r="K86" i="29"/>
  <c r="L86" i="29" s="1"/>
  <c r="K87" i="29"/>
  <c r="L87" i="29" s="1"/>
  <c r="K88" i="29"/>
  <c r="L88" i="29"/>
  <c r="K89" i="29"/>
  <c r="L89" i="29" s="1"/>
  <c r="K90" i="29"/>
  <c r="L90" i="29" s="1"/>
  <c r="K91" i="29"/>
  <c r="L91" i="29" s="1"/>
  <c r="K92" i="29"/>
  <c r="L92" i="29" s="1"/>
  <c r="K93" i="29"/>
  <c r="L93" i="29" s="1"/>
  <c r="K94" i="29"/>
  <c r="L94" i="29"/>
  <c r="K95" i="29"/>
  <c r="L95" i="29" s="1"/>
  <c r="K96" i="29"/>
  <c r="L96" i="29" s="1"/>
  <c r="K97" i="29"/>
  <c r="L97" i="29" s="1"/>
  <c r="K98" i="29"/>
  <c r="L98" i="29" s="1"/>
  <c r="K99" i="29"/>
  <c r="L99" i="29" s="1"/>
  <c r="K100" i="29"/>
  <c r="L100" i="29" s="1"/>
  <c r="K101" i="29"/>
  <c r="L101" i="29" s="1"/>
  <c r="K102" i="29"/>
  <c r="L102" i="29"/>
  <c r="K103" i="29"/>
  <c r="L103" i="29" s="1"/>
  <c r="K104" i="29"/>
  <c r="L104" i="29" s="1"/>
  <c r="K105" i="29"/>
  <c r="L105" i="29" s="1"/>
  <c r="K106" i="29"/>
  <c r="L106" i="29" s="1"/>
  <c r="K107" i="29"/>
  <c r="L107" i="29" s="1"/>
  <c r="K108" i="29"/>
  <c r="L108" i="29" s="1"/>
  <c r="K109" i="29"/>
  <c r="L109" i="29" s="1"/>
  <c r="K110" i="29"/>
  <c r="L110" i="29"/>
  <c r="K111" i="29"/>
  <c r="L111" i="29"/>
  <c r="K112" i="29"/>
  <c r="L112" i="29" s="1"/>
  <c r="K113" i="29"/>
  <c r="L113" i="29" s="1"/>
  <c r="K114" i="29"/>
  <c r="L114" i="29" s="1"/>
  <c r="K115" i="29"/>
  <c r="L115" i="29" s="1"/>
  <c r="K116" i="29"/>
  <c r="L116" i="29" s="1"/>
  <c r="K117" i="29"/>
  <c r="L117" i="29" s="1"/>
  <c r="K118" i="29"/>
  <c r="L118" i="29"/>
  <c r="K119" i="29"/>
  <c r="L119" i="29"/>
  <c r="K120" i="29"/>
  <c r="L120" i="29" s="1"/>
  <c r="K121" i="29"/>
  <c r="L121" i="29" s="1"/>
  <c r="K122" i="29"/>
  <c r="L122" i="29" s="1"/>
  <c r="K123" i="29"/>
  <c r="L123" i="29" s="1"/>
  <c r="K124" i="29"/>
  <c r="L124" i="29" s="1"/>
  <c r="K125" i="29"/>
  <c r="L125" i="29" s="1"/>
  <c r="K126" i="29"/>
  <c r="L126" i="29" s="1"/>
  <c r="K127" i="29"/>
  <c r="L127" i="29"/>
  <c r="K128" i="29"/>
  <c r="L128" i="29"/>
  <c r="K129" i="29"/>
  <c r="L129" i="29" s="1"/>
  <c r="K130" i="29"/>
  <c r="L130" i="29" s="1"/>
  <c r="K131" i="29"/>
  <c r="L131" i="29" s="1"/>
  <c r="K132" i="29"/>
  <c r="L132" i="29" s="1"/>
  <c r="K133" i="29"/>
  <c r="L133" i="29" s="1"/>
  <c r="K134" i="29"/>
  <c r="L134" i="29" s="1"/>
  <c r="K135" i="29"/>
  <c r="L135" i="29"/>
  <c r="K136" i="29"/>
  <c r="L136" i="29"/>
  <c r="K137" i="29"/>
  <c r="L137" i="29" s="1"/>
  <c r="K138" i="29"/>
  <c r="L138" i="29" s="1"/>
  <c r="K139" i="29"/>
  <c r="L139" i="29" s="1"/>
  <c r="K140" i="29"/>
  <c r="L140" i="29" s="1"/>
  <c r="K141" i="29"/>
  <c r="L141" i="29" s="1"/>
  <c r="K142" i="29"/>
  <c r="L142" i="29" s="1"/>
  <c r="K143" i="29"/>
  <c r="L143" i="29" s="1"/>
  <c r="K144" i="29"/>
  <c r="L144" i="29"/>
  <c r="K145" i="29"/>
  <c r="L145" i="29" s="1"/>
  <c r="K146" i="29"/>
  <c r="L146" i="29" s="1"/>
  <c r="K147" i="29"/>
  <c r="L147" i="29" s="1"/>
  <c r="K148" i="29"/>
  <c r="L148" i="29" s="1"/>
  <c r="K149" i="29"/>
  <c r="L149" i="29" s="1"/>
  <c r="K150" i="29"/>
  <c r="L150" i="29" s="1"/>
  <c r="K151" i="29"/>
  <c r="L151" i="29" s="1"/>
  <c r="K152" i="29"/>
  <c r="L152" i="29"/>
  <c r="K153" i="29"/>
  <c r="L153" i="29" s="1"/>
  <c r="K154" i="29"/>
  <c r="L154" i="29" s="1"/>
  <c r="K155" i="29"/>
  <c r="L155" i="29" s="1"/>
  <c r="K156" i="29"/>
  <c r="L156" i="29" s="1"/>
  <c r="K157" i="29"/>
  <c r="L157" i="29" s="1"/>
  <c r="K158" i="29"/>
  <c r="L158" i="29"/>
  <c r="K159" i="29"/>
  <c r="L159" i="29" s="1"/>
  <c r="K160" i="29"/>
  <c r="L160" i="29" s="1"/>
  <c r="K161" i="29"/>
  <c r="L161" i="29" s="1"/>
  <c r="K162" i="29"/>
  <c r="L162" i="29" s="1"/>
  <c r="K163" i="29"/>
  <c r="L163" i="29" s="1"/>
  <c r="K164" i="29"/>
  <c r="L164" i="29" s="1"/>
  <c r="K165" i="29"/>
  <c r="L165" i="29" s="1"/>
  <c r="K166" i="29"/>
  <c r="L166" i="29"/>
  <c r="K167" i="29"/>
  <c r="L167" i="29" s="1"/>
  <c r="K168" i="29"/>
  <c r="L168" i="29" s="1"/>
  <c r="K169" i="29"/>
  <c r="L169" i="29" s="1"/>
  <c r="K170" i="29"/>
  <c r="L170" i="29" s="1"/>
  <c r="K171" i="29"/>
  <c r="L171" i="29" s="1"/>
  <c r="K172" i="29"/>
  <c r="L172" i="29" s="1"/>
  <c r="K173" i="29"/>
  <c r="L173" i="29" s="1"/>
  <c r="K174" i="29"/>
  <c r="L174" i="29"/>
  <c r="K175" i="29"/>
  <c r="L175" i="29"/>
  <c r="K176" i="29"/>
  <c r="L176" i="29" s="1"/>
  <c r="K177" i="29"/>
  <c r="L177" i="29" s="1"/>
  <c r="K178" i="29"/>
  <c r="L178" i="29" s="1"/>
  <c r="K179" i="29"/>
  <c r="L179" i="29" s="1"/>
  <c r="K180" i="29"/>
  <c r="L180" i="29" s="1"/>
  <c r="K181" i="29"/>
  <c r="L181" i="29" s="1"/>
  <c r="K182" i="29"/>
  <c r="L182" i="29" s="1"/>
  <c r="K183" i="29"/>
  <c r="L183" i="29"/>
  <c r="K184" i="29"/>
  <c r="L184" i="29" s="1"/>
  <c r="K185" i="29"/>
  <c r="L185" i="29" s="1"/>
  <c r="K186" i="29"/>
  <c r="L186" i="29" s="1"/>
  <c r="K187" i="29"/>
  <c r="L187" i="29" s="1"/>
  <c r="K188" i="29"/>
  <c r="L188" i="29" s="1"/>
  <c r="K189" i="29"/>
  <c r="L189" i="29" s="1"/>
  <c r="K190" i="29"/>
  <c r="L190" i="29" s="1"/>
  <c r="K191" i="29"/>
  <c r="L191" i="29"/>
  <c r="K192" i="29"/>
  <c r="L192" i="29"/>
  <c r="K193" i="29"/>
  <c r="L193" i="29" s="1"/>
  <c r="K194" i="29"/>
  <c r="L194" i="29" s="1"/>
  <c r="K195" i="29"/>
  <c r="L195" i="29" s="1"/>
  <c r="K196" i="29"/>
  <c r="L196" i="29" s="1"/>
  <c r="K197" i="29"/>
  <c r="L197" i="29" s="1"/>
  <c r="K198" i="29"/>
  <c r="L198" i="29" s="1"/>
  <c r="K199" i="29"/>
  <c r="L199" i="29"/>
  <c r="K200" i="29"/>
  <c r="L200" i="29"/>
  <c r="K201" i="29"/>
  <c r="L201" i="29" s="1"/>
  <c r="K202" i="29"/>
  <c r="L202" i="29" s="1"/>
  <c r="K203" i="29"/>
  <c r="L203" i="29" s="1"/>
  <c r="K204" i="29"/>
  <c r="L204" i="29" s="1"/>
  <c r="K205" i="29"/>
  <c r="L205" i="29" s="1"/>
  <c r="K206" i="29"/>
  <c r="L206" i="29" s="1"/>
  <c r="K207" i="29"/>
  <c r="L207" i="29" s="1"/>
  <c r="K208" i="29"/>
  <c r="L208" i="29"/>
  <c r="K209" i="29"/>
  <c r="L209" i="29" s="1"/>
  <c r="K210" i="29"/>
  <c r="L210" i="29" s="1"/>
  <c r="K211" i="29"/>
  <c r="L211" i="29" s="1"/>
  <c r="K212" i="29"/>
  <c r="L212" i="29" s="1"/>
  <c r="K213" i="29"/>
  <c r="L213" i="29" s="1"/>
  <c r="K214" i="29"/>
  <c r="L214" i="29" s="1"/>
  <c r="K215" i="29"/>
  <c r="L215" i="29" s="1"/>
  <c r="K216" i="29"/>
  <c r="L216" i="29"/>
  <c r="K217" i="29"/>
  <c r="L217" i="29" s="1"/>
  <c r="K218" i="29"/>
  <c r="L218" i="29" s="1"/>
  <c r="K219" i="29"/>
  <c r="L219" i="29" s="1"/>
  <c r="K220" i="29"/>
  <c r="L220" i="29" s="1"/>
  <c r="K221" i="29"/>
  <c r="L221" i="29" s="1"/>
  <c r="K222" i="29"/>
  <c r="L222" i="29"/>
  <c r="K223" i="29"/>
  <c r="L223" i="29" s="1"/>
  <c r="K224" i="29"/>
  <c r="L224" i="29" s="1"/>
  <c r="K225" i="29"/>
  <c r="L225" i="29" s="1"/>
  <c r="K226" i="29"/>
  <c r="L226" i="29" s="1"/>
  <c r="K227" i="29"/>
  <c r="L227" i="29" s="1"/>
  <c r="K228" i="29"/>
  <c r="L228" i="29" s="1"/>
  <c r="K229" i="29"/>
  <c r="L229" i="29" s="1"/>
  <c r="K230" i="29"/>
  <c r="L230" i="29" s="1"/>
  <c r="K231" i="29"/>
  <c r="L231" i="29"/>
  <c r="K232" i="29"/>
  <c r="L232" i="29"/>
  <c r="K233" i="29"/>
  <c r="L233" i="29" s="1"/>
  <c r="K234" i="29"/>
  <c r="L234" i="29" s="1"/>
  <c r="K235" i="29"/>
  <c r="L235" i="29" s="1"/>
  <c r="K236" i="29"/>
  <c r="L236" i="29" s="1"/>
  <c r="K237" i="29"/>
  <c r="L237" i="29" s="1"/>
  <c r="K238" i="29"/>
  <c r="L238" i="29"/>
  <c r="K239" i="29"/>
  <c r="L239" i="29" s="1"/>
  <c r="K240" i="29"/>
  <c r="L240" i="29" s="1"/>
  <c r="K241" i="29"/>
  <c r="L241" i="29" s="1"/>
  <c r="K242" i="29"/>
  <c r="L242" i="29" s="1"/>
  <c r="K243" i="29"/>
  <c r="L243" i="29" s="1"/>
  <c r="K244" i="29"/>
  <c r="L244" i="29" s="1"/>
  <c r="K245" i="29"/>
  <c r="L245" i="29" s="1"/>
  <c r="K246" i="29"/>
  <c r="L246" i="29" s="1"/>
  <c r="K247" i="29"/>
  <c r="L247" i="29"/>
  <c r="K248" i="29"/>
  <c r="L248" i="29"/>
  <c r="K249" i="29"/>
  <c r="L249" i="29" s="1"/>
  <c r="K250" i="29"/>
  <c r="L250" i="29" s="1"/>
  <c r="K251" i="29"/>
  <c r="L251" i="29" s="1"/>
  <c r="K252" i="29"/>
  <c r="L252" i="29" s="1"/>
  <c r="K253" i="29"/>
  <c r="L253" i="29" s="1"/>
  <c r="K254" i="29"/>
  <c r="L254" i="29"/>
  <c r="K255" i="29"/>
  <c r="L255" i="29" s="1"/>
  <c r="K256" i="29"/>
  <c r="L256" i="29" s="1"/>
  <c r="K257" i="29"/>
  <c r="L257" i="29" s="1"/>
  <c r="K258" i="29"/>
  <c r="L258" i="29" s="1"/>
  <c r="K259" i="29"/>
  <c r="L259" i="29" s="1"/>
  <c r="K260" i="29"/>
  <c r="L260" i="29" s="1"/>
  <c r="K261" i="29"/>
  <c r="L261" i="29" s="1"/>
  <c r="K262" i="29"/>
  <c r="L262" i="29" s="1"/>
  <c r="K263" i="29"/>
  <c r="L263" i="29"/>
  <c r="K264" i="29"/>
  <c r="L264" i="29"/>
  <c r="K265" i="29"/>
  <c r="L265" i="29" s="1"/>
  <c r="K266" i="29"/>
  <c r="L266" i="29" s="1"/>
  <c r="K267" i="29"/>
  <c r="L267" i="29" s="1"/>
  <c r="K268" i="29"/>
  <c r="L268" i="29" s="1"/>
  <c r="K269" i="29"/>
  <c r="L269" i="29" s="1"/>
  <c r="K270" i="29"/>
  <c r="L270" i="29"/>
  <c r="K271" i="29"/>
  <c r="L271" i="29" s="1"/>
  <c r="K272" i="29"/>
  <c r="L272" i="29" s="1"/>
  <c r="K273" i="29"/>
  <c r="L273" i="29" s="1"/>
  <c r="K274" i="29"/>
  <c r="L274" i="29" s="1"/>
  <c r="K275" i="29"/>
  <c r="L275" i="29" s="1"/>
  <c r="K276" i="29"/>
  <c r="L276" i="29" s="1"/>
  <c r="K277" i="29"/>
  <c r="L277" i="29" s="1"/>
  <c r="K278" i="29"/>
  <c r="L278" i="29" s="1"/>
  <c r="K279" i="29"/>
  <c r="L279" i="29"/>
  <c r="K280" i="29"/>
  <c r="L280" i="29"/>
  <c r="K281" i="29"/>
  <c r="L281" i="29" s="1"/>
  <c r="K282" i="29"/>
  <c r="L282" i="29" s="1"/>
  <c r="K283" i="29"/>
  <c r="L283" i="29"/>
  <c r="K284" i="29"/>
  <c r="L284" i="29"/>
  <c r="K285" i="29"/>
  <c r="L285" i="29" s="1"/>
  <c r="K286" i="29"/>
  <c r="L286" i="29" s="1"/>
  <c r="K287" i="29"/>
  <c r="L287" i="29"/>
  <c r="K288" i="29"/>
  <c r="L288" i="29"/>
  <c r="K289" i="29"/>
  <c r="L289" i="29" s="1"/>
  <c r="K290" i="29"/>
  <c r="L290" i="29" s="1"/>
  <c r="K291" i="29"/>
  <c r="L291" i="29"/>
  <c r="K292" i="29"/>
  <c r="L292" i="29"/>
  <c r="K293" i="29"/>
  <c r="L293" i="29" s="1"/>
  <c r="K294" i="29"/>
  <c r="L294" i="29" s="1"/>
  <c r="K295" i="29"/>
  <c r="L295" i="29"/>
  <c r="K296" i="29"/>
  <c r="L296" i="29"/>
  <c r="K297" i="29"/>
  <c r="L297" i="29" s="1"/>
  <c r="K298" i="29"/>
  <c r="L298" i="29" s="1"/>
  <c r="K299" i="29"/>
  <c r="L299" i="29"/>
  <c r="K300" i="29"/>
  <c r="L300" i="29"/>
  <c r="K301" i="29"/>
  <c r="L301" i="29" s="1"/>
  <c r="K302" i="29"/>
  <c r="L302" i="29" s="1"/>
  <c r="K303" i="29"/>
  <c r="L303" i="29"/>
  <c r="K304" i="29"/>
  <c r="L304" i="29"/>
  <c r="K305" i="29"/>
  <c r="L305" i="29" s="1"/>
  <c r="K306" i="29"/>
  <c r="L306" i="29" s="1"/>
  <c r="K307" i="29"/>
  <c r="L307" i="29"/>
  <c r="K308" i="29"/>
  <c r="L308" i="29"/>
  <c r="K309" i="29"/>
  <c r="L309" i="29" s="1"/>
  <c r="K310" i="29"/>
  <c r="L310" i="29" s="1"/>
  <c r="K311" i="29"/>
  <c r="L311" i="29"/>
  <c r="K312" i="29"/>
  <c r="L312" i="29"/>
  <c r="K313" i="29"/>
  <c r="L313" i="29" s="1"/>
  <c r="K314" i="29"/>
  <c r="L314" i="29" s="1"/>
  <c r="K315" i="29"/>
  <c r="L315" i="29"/>
  <c r="K316" i="29"/>
  <c r="L316" i="29"/>
  <c r="K317" i="29"/>
  <c r="L317" i="29" s="1"/>
  <c r="K318" i="29"/>
  <c r="L318" i="29" s="1"/>
  <c r="K319" i="29"/>
  <c r="L319" i="29"/>
  <c r="K320" i="29"/>
  <c r="L320" i="29"/>
  <c r="K321" i="29"/>
  <c r="L321" i="29" s="1"/>
  <c r="K322" i="29"/>
  <c r="L322" i="29" s="1"/>
  <c r="K323" i="29"/>
  <c r="L323" i="29"/>
  <c r="K324" i="29"/>
  <c r="L324" i="29"/>
  <c r="K325" i="29"/>
  <c r="L325" i="29" s="1"/>
  <c r="K326" i="29"/>
  <c r="L326" i="29" s="1"/>
  <c r="K327" i="29"/>
  <c r="L327" i="29"/>
  <c r="K328" i="29"/>
  <c r="L328" i="29"/>
  <c r="K329" i="29"/>
  <c r="L329" i="29" s="1"/>
  <c r="K330" i="29"/>
  <c r="L330" i="29" s="1"/>
  <c r="K331" i="29"/>
  <c r="L331" i="29"/>
  <c r="K332" i="29"/>
  <c r="L332" i="29"/>
  <c r="K333" i="29"/>
  <c r="L333" i="29" s="1"/>
  <c r="K334" i="29"/>
  <c r="L334" i="29" s="1"/>
  <c r="K335" i="29"/>
  <c r="L335" i="29"/>
  <c r="K336" i="29"/>
  <c r="L336" i="29"/>
  <c r="K337" i="29"/>
  <c r="L337" i="29" s="1"/>
  <c r="K338" i="29"/>
  <c r="L338" i="29" s="1"/>
  <c r="K339" i="29"/>
  <c r="L339" i="29"/>
  <c r="K340" i="29"/>
  <c r="L340" i="29"/>
  <c r="K341" i="29"/>
  <c r="L341" i="29" s="1"/>
  <c r="K342" i="29"/>
  <c r="L342" i="29" s="1"/>
  <c r="K343" i="29"/>
  <c r="L343" i="29"/>
  <c r="K344" i="29"/>
  <c r="L344" i="29"/>
  <c r="K345" i="29"/>
  <c r="L345" i="29" s="1"/>
  <c r="K346" i="29"/>
  <c r="L346" i="29" s="1"/>
  <c r="K347" i="29"/>
  <c r="L347" i="29"/>
  <c r="K348" i="29"/>
  <c r="L348" i="29"/>
  <c r="K349" i="29"/>
  <c r="L349" i="29" s="1"/>
  <c r="K350" i="29"/>
  <c r="L350" i="29" s="1"/>
  <c r="K351" i="29"/>
  <c r="L351" i="29"/>
  <c r="K352" i="29"/>
  <c r="L352" i="29"/>
  <c r="K353" i="29"/>
  <c r="L353" i="29" s="1"/>
  <c r="K354" i="29"/>
  <c r="L354" i="29" s="1"/>
  <c r="K355" i="29"/>
  <c r="L355" i="29"/>
  <c r="K356" i="29"/>
  <c r="L356" i="29"/>
  <c r="K357" i="29"/>
  <c r="L357" i="29" s="1"/>
  <c r="K358" i="29"/>
  <c r="L358" i="29" s="1"/>
  <c r="K359" i="29"/>
  <c r="L359" i="29"/>
  <c r="K360" i="29"/>
  <c r="L360" i="29"/>
  <c r="K361" i="29"/>
  <c r="L361" i="29" s="1"/>
  <c r="K362" i="29"/>
  <c r="L362" i="29" s="1"/>
  <c r="K363" i="29"/>
  <c r="L363" i="29"/>
  <c r="K364" i="29"/>
  <c r="L364" i="29"/>
  <c r="K365" i="29"/>
  <c r="L365" i="29" s="1"/>
  <c r="K366" i="29"/>
  <c r="L366" i="29" s="1"/>
  <c r="K367" i="29"/>
  <c r="L367" i="29"/>
  <c r="K368" i="29"/>
  <c r="L368" i="29"/>
  <c r="K369" i="29"/>
  <c r="L369" i="29" s="1"/>
  <c r="K370" i="29"/>
  <c r="L370" i="29" s="1"/>
  <c r="K371" i="29"/>
  <c r="L371" i="29"/>
  <c r="K372" i="29"/>
  <c r="L372" i="29"/>
  <c r="K373" i="29"/>
  <c r="L373" i="29" s="1"/>
  <c r="K374" i="29"/>
  <c r="L374" i="29" s="1"/>
  <c r="K375" i="29"/>
  <c r="L375" i="29"/>
  <c r="K376" i="29"/>
  <c r="L376" i="29"/>
  <c r="K377" i="29"/>
  <c r="L377" i="29" s="1"/>
  <c r="K378" i="29"/>
  <c r="L378" i="29" s="1"/>
  <c r="K379" i="29"/>
  <c r="L379" i="29"/>
  <c r="K380" i="29"/>
  <c r="L380" i="29"/>
  <c r="K381" i="29"/>
  <c r="L381" i="29" s="1"/>
  <c r="K382" i="29"/>
  <c r="L382" i="29" s="1"/>
  <c r="K383" i="29"/>
  <c r="L383" i="29"/>
  <c r="K384" i="29"/>
  <c r="L384" i="29"/>
  <c r="K385" i="29"/>
  <c r="L385" i="29" s="1"/>
  <c r="K386" i="29"/>
  <c r="L386" i="29" s="1"/>
  <c r="K387" i="29"/>
  <c r="L387" i="29"/>
  <c r="K388" i="29"/>
  <c r="L388" i="29"/>
  <c r="K389" i="29"/>
  <c r="L389" i="29" s="1"/>
  <c r="K390" i="29"/>
  <c r="L390" i="29" s="1"/>
  <c r="K391" i="29"/>
  <c r="L391" i="29"/>
  <c r="K392" i="29"/>
  <c r="L392" i="29"/>
  <c r="K393" i="29"/>
  <c r="L393" i="29" s="1"/>
  <c r="K394" i="29"/>
  <c r="L394" i="29" s="1"/>
  <c r="K395" i="29"/>
  <c r="L395" i="29"/>
  <c r="K396" i="29"/>
  <c r="L396" i="29"/>
  <c r="K397" i="29"/>
  <c r="L397" i="29" s="1"/>
  <c r="K398" i="29"/>
  <c r="L398" i="29" s="1"/>
  <c r="K399" i="29"/>
  <c r="L399" i="29"/>
  <c r="K400" i="29"/>
  <c r="L400" i="29"/>
  <c r="K401" i="29"/>
  <c r="L401" i="29" s="1"/>
  <c r="K402" i="29"/>
  <c r="L402" i="29" s="1"/>
  <c r="K403" i="29"/>
  <c r="L403" i="29"/>
  <c r="K404" i="29"/>
  <c r="L404" i="29"/>
  <c r="K405" i="29"/>
  <c r="L405" i="29" s="1"/>
  <c r="K406" i="29"/>
  <c r="L406" i="29" s="1"/>
  <c r="K407" i="29"/>
  <c r="L407" i="29"/>
  <c r="K408" i="29"/>
  <c r="L408" i="29"/>
  <c r="K409" i="29"/>
  <c r="L409" i="29" s="1"/>
  <c r="K410" i="29"/>
  <c r="L410" i="29" s="1"/>
  <c r="K411" i="29"/>
  <c r="L411" i="29"/>
  <c r="K412" i="29"/>
  <c r="L412" i="29"/>
  <c r="K413" i="29"/>
  <c r="L413" i="29" s="1"/>
  <c r="K414" i="29"/>
  <c r="L414" i="29" s="1"/>
  <c r="K415" i="29"/>
  <c r="L415" i="29"/>
  <c r="K416" i="29"/>
  <c r="L416" i="29"/>
  <c r="K417" i="29"/>
  <c r="L417" i="29" s="1"/>
  <c r="K418" i="29"/>
  <c r="L418" i="29" s="1"/>
  <c r="K419" i="29"/>
  <c r="L419" i="29"/>
  <c r="K420" i="29"/>
  <c r="L420" i="29"/>
  <c r="K421" i="29"/>
  <c r="L421" i="29" s="1"/>
  <c r="K422" i="29"/>
  <c r="L422" i="29" s="1"/>
  <c r="K423" i="29"/>
  <c r="L423" i="29"/>
  <c r="K424" i="29"/>
  <c r="L424" i="29"/>
  <c r="K425" i="29"/>
  <c r="L425" i="29" s="1"/>
  <c r="K426" i="29"/>
  <c r="L426" i="29" s="1"/>
  <c r="K427" i="29"/>
  <c r="L427" i="29"/>
  <c r="K428" i="29"/>
  <c r="L428" i="29"/>
  <c r="K429" i="29"/>
  <c r="L429" i="29" s="1"/>
  <c r="K430" i="29"/>
  <c r="L430" i="29" s="1"/>
  <c r="K431" i="29"/>
  <c r="L431" i="29"/>
  <c r="K432" i="29"/>
  <c r="L432" i="29"/>
  <c r="K433" i="29"/>
  <c r="L433" i="29" s="1"/>
  <c r="K434" i="29"/>
  <c r="L434" i="29" s="1"/>
  <c r="K435" i="29"/>
  <c r="L435" i="29"/>
  <c r="K436" i="29"/>
  <c r="L436" i="29"/>
  <c r="K437" i="29"/>
  <c r="L437" i="29" s="1"/>
  <c r="K438" i="29"/>
  <c r="L438" i="29" s="1"/>
  <c r="K439" i="29"/>
  <c r="L439" i="29"/>
  <c r="K440" i="29"/>
  <c r="L440" i="29"/>
  <c r="K441" i="29"/>
  <c r="L441" i="29" s="1"/>
  <c r="K442" i="29"/>
  <c r="L442" i="29" s="1"/>
  <c r="K443" i="29"/>
  <c r="L443" i="29"/>
  <c r="K444" i="29"/>
  <c r="L444" i="29"/>
  <c r="K445" i="29"/>
  <c r="L445" i="29" s="1"/>
  <c r="K446" i="29"/>
  <c r="L446" i="29" s="1"/>
  <c r="K447" i="29"/>
  <c r="L447" i="29"/>
  <c r="K448" i="29"/>
  <c r="L448" i="29"/>
  <c r="K449" i="29"/>
  <c r="L449" i="29" s="1"/>
  <c r="K450" i="29"/>
  <c r="L450" i="29" s="1"/>
  <c r="K451" i="29"/>
  <c r="L451" i="29"/>
  <c r="K452" i="29"/>
  <c r="L452" i="29"/>
  <c r="K453" i="29"/>
  <c r="L453" i="29" s="1"/>
  <c r="K454" i="29"/>
  <c r="L454" i="29" s="1"/>
  <c r="K455" i="29"/>
  <c r="L455" i="29"/>
  <c r="K456" i="29"/>
  <c r="L456" i="29"/>
  <c r="K457" i="29"/>
  <c r="L457" i="29" s="1"/>
  <c r="K458" i="29"/>
  <c r="L458" i="29" s="1"/>
  <c r="K459" i="29"/>
  <c r="L459" i="29"/>
  <c r="K460" i="29"/>
  <c r="L460" i="29"/>
  <c r="K461" i="29"/>
  <c r="L461" i="29" s="1"/>
  <c r="K462" i="29"/>
  <c r="L462" i="29" s="1"/>
  <c r="K463" i="29"/>
  <c r="L463" i="29"/>
  <c r="K464" i="29"/>
  <c r="L464" i="29"/>
  <c r="K465" i="29"/>
  <c r="L465" i="29" s="1"/>
  <c r="K466" i="29"/>
  <c r="L466" i="29" s="1"/>
  <c r="K467" i="29"/>
  <c r="L467" i="29"/>
  <c r="K468" i="29"/>
  <c r="L468" i="29"/>
  <c r="K469" i="29"/>
  <c r="L469" i="29" s="1"/>
  <c r="K470" i="29"/>
  <c r="L470" i="29" s="1"/>
  <c r="K471" i="29"/>
  <c r="L471" i="29"/>
  <c r="K472" i="29"/>
  <c r="L472" i="29"/>
  <c r="K473" i="29"/>
  <c r="L473" i="29" s="1"/>
  <c r="K474" i="29"/>
  <c r="L474" i="29" s="1"/>
  <c r="K475" i="29"/>
  <c r="L475" i="29"/>
  <c r="K476" i="29"/>
  <c r="L476" i="29"/>
  <c r="K477" i="29"/>
  <c r="L477" i="29" s="1"/>
  <c r="K478" i="29"/>
  <c r="L478" i="29" s="1"/>
  <c r="K479" i="29"/>
  <c r="L479" i="29"/>
  <c r="K480" i="29"/>
  <c r="L480" i="29"/>
  <c r="K481" i="29"/>
  <c r="L481" i="29" s="1"/>
  <c r="K482" i="29"/>
  <c r="L482" i="29" s="1"/>
  <c r="K483" i="29"/>
  <c r="L483" i="29"/>
  <c r="K484" i="29"/>
  <c r="L484" i="29"/>
  <c r="K485" i="29"/>
  <c r="L485" i="29" s="1"/>
  <c r="K486" i="29"/>
  <c r="L486" i="29" s="1"/>
  <c r="K487" i="29"/>
  <c r="L487" i="29"/>
  <c r="K488" i="29"/>
  <c r="L488" i="29"/>
  <c r="K489" i="29"/>
  <c r="L489" i="29" s="1"/>
  <c r="K490" i="29"/>
  <c r="L490" i="29" s="1"/>
  <c r="K491" i="29"/>
  <c r="L491" i="29"/>
  <c r="K492" i="29"/>
  <c r="L492" i="29"/>
  <c r="K493" i="29"/>
  <c r="L493" i="29" s="1"/>
  <c r="K494" i="29"/>
  <c r="L494" i="29" s="1"/>
  <c r="K495" i="29"/>
  <c r="L495" i="29"/>
  <c r="K496" i="29"/>
  <c r="L496" i="29"/>
  <c r="K497" i="29"/>
  <c r="L497" i="29" s="1"/>
  <c r="K498" i="29"/>
  <c r="L498" i="29" s="1"/>
  <c r="K499" i="29"/>
  <c r="L499" i="29"/>
  <c r="K500" i="29"/>
  <c r="L500" i="29"/>
  <c r="K501" i="29"/>
  <c r="L501" i="29" s="1"/>
  <c r="K502" i="29"/>
  <c r="L502" i="29" s="1"/>
  <c r="K503" i="29"/>
  <c r="L503" i="29"/>
  <c r="K504" i="29"/>
  <c r="L504" i="29"/>
  <c r="K505" i="29"/>
  <c r="L505" i="29" s="1"/>
  <c r="K506" i="29"/>
  <c r="L506" i="29" s="1"/>
  <c r="K507" i="29"/>
  <c r="L507" i="29"/>
  <c r="K508" i="29"/>
  <c r="L508" i="29"/>
  <c r="K509" i="29"/>
  <c r="L509" i="29" s="1"/>
  <c r="K510" i="29"/>
  <c r="L510" i="29" s="1"/>
  <c r="K511" i="29"/>
  <c r="L511" i="29"/>
  <c r="K512" i="29"/>
  <c r="L512" i="29"/>
  <c r="K513" i="29"/>
  <c r="L513" i="29" s="1"/>
  <c r="K514" i="29"/>
  <c r="L514" i="29" s="1"/>
  <c r="K515" i="29"/>
  <c r="L515" i="29"/>
  <c r="K516" i="29"/>
  <c r="L516" i="29"/>
  <c r="K517" i="29"/>
  <c r="L517" i="29" s="1"/>
  <c r="K518" i="29"/>
  <c r="L518" i="29" s="1"/>
  <c r="K519" i="29"/>
  <c r="L519" i="29"/>
  <c r="K520" i="29"/>
  <c r="L520" i="29"/>
  <c r="K521" i="29"/>
  <c r="L521" i="29" s="1"/>
  <c r="K522" i="29"/>
  <c r="L522" i="29" s="1"/>
  <c r="K523" i="29"/>
  <c r="L523" i="29"/>
  <c r="K524" i="29"/>
  <c r="L524" i="29"/>
  <c r="K525" i="29"/>
  <c r="L525" i="29" s="1"/>
  <c r="K526" i="29"/>
  <c r="L526" i="29" s="1"/>
  <c r="K527" i="29"/>
  <c r="L527" i="29"/>
  <c r="K528" i="29"/>
  <c r="L528" i="29"/>
  <c r="K529" i="29"/>
  <c r="L529" i="29" s="1"/>
  <c r="K530" i="29"/>
  <c r="L530" i="29" s="1"/>
  <c r="K531" i="29"/>
  <c r="L531" i="29"/>
  <c r="K532" i="29"/>
  <c r="L532" i="29"/>
  <c r="K533" i="29"/>
  <c r="L533" i="29" s="1"/>
  <c r="K534" i="29"/>
  <c r="L534" i="29" s="1"/>
  <c r="K535" i="29"/>
  <c r="L535" i="29"/>
  <c r="K536" i="29"/>
  <c r="L536" i="29"/>
  <c r="K537" i="29"/>
  <c r="L537" i="29" s="1"/>
  <c r="K538" i="29"/>
  <c r="L538" i="29" s="1"/>
  <c r="K539" i="29"/>
  <c r="L539" i="29"/>
  <c r="K540" i="29"/>
  <c r="L540" i="29"/>
  <c r="K541" i="29"/>
  <c r="L541" i="29" s="1"/>
  <c r="K542" i="29"/>
  <c r="L542" i="29" s="1"/>
  <c r="K543" i="29"/>
  <c r="L543" i="29"/>
  <c r="K544" i="29"/>
  <c r="L544" i="29"/>
  <c r="K545" i="29"/>
  <c r="L545" i="29" s="1"/>
  <c r="K546" i="29"/>
  <c r="L546" i="29" s="1"/>
  <c r="K547" i="29"/>
  <c r="L547" i="29"/>
  <c r="K548" i="29"/>
  <c r="L548" i="29"/>
  <c r="K549" i="29"/>
  <c r="L549" i="29" s="1"/>
  <c r="K550" i="29"/>
  <c r="L550" i="29" s="1"/>
  <c r="K551" i="29"/>
  <c r="L551" i="29"/>
  <c r="K552" i="29"/>
  <c r="L552" i="29"/>
  <c r="K553" i="29"/>
  <c r="L553" i="29" s="1"/>
  <c r="K554" i="29"/>
  <c r="L554" i="29" s="1"/>
  <c r="K555" i="29"/>
  <c r="L555" i="29"/>
  <c r="K556" i="29"/>
  <c r="L556" i="29"/>
  <c r="K557" i="29"/>
  <c r="L557" i="29" s="1"/>
  <c r="K558" i="29"/>
  <c r="L558" i="29" s="1"/>
  <c r="K559" i="29"/>
  <c r="L559" i="29"/>
  <c r="K560" i="29"/>
  <c r="L560" i="29"/>
  <c r="K561" i="29"/>
  <c r="L561" i="29" s="1"/>
  <c r="K562" i="29"/>
  <c r="L562" i="29" s="1"/>
  <c r="K563" i="29"/>
  <c r="L563" i="29"/>
  <c r="K564" i="29"/>
  <c r="L564" i="29"/>
  <c r="K565" i="29"/>
  <c r="L565" i="29" s="1"/>
  <c r="K566" i="29"/>
  <c r="L566" i="29" s="1"/>
  <c r="K567" i="29"/>
  <c r="L567" i="29"/>
  <c r="K568" i="29"/>
  <c r="L568" i="29"/>
  <c r="K569" i="29"/>
  <c r="L569" i="29" s="1"/>
  <c r="K570" i="29"/>
  <c r="L570" i="29" s="1"/>
  <c r="K571" i="29"/>
  <c r="L571" i="29"/>
  <c r="K572" i="29"/>
  <c r="L572" i="29"/>
  <c r="K573" i="29"/>
  <c r="L573" i="29"/>
  <c r="K574" i="29"/>
  <c r="L574" i="29" s="1"/>
  <c r="K575" i="29"/>
  <c r="L575" i="29"/>
  <c r="K576" i="29"/>
  <c r="L576" i="29"/>
  <c r="K577" i="29"/>
  <c r="L577" i="29" s="1"/>
  <c r="K578" i="29"/>
  <c r="L578" i="29" s="1"/>
  <c r="K579" i="29"/>
  <c r="L579" i="29"/>
  <c r="K580" i="29"/>
  <c r="L580" i="29"/>
  <c r="K581" i="29"/>
  <c r="L581" i="29"/>
  <c r="K582" i="29"/>
  <c r="L582" i="29" s="1"/>
  <c r="K583" i="29"/>
  <c r="L583" i="29"/>
  <c r="K584" i="29"/>
  <c r="L584" i="29"/>
  <c r="K585" i="29"/>
  <c r="L585" i="29" s="1"/>
  <c r="K586" i="29"/>
  <c r="L586" i="29" s="1"/>
  <c r="K587" i="29"/>
  <c r="L587" i="29"/>
  <c r="K588" i="29"/>
  <c r="L588" i="29"/>
  <c r="K589" i="29"/>
  <c r="L589" i="29"/>
  <c r="K590" i="29"/>
  <c r="L590" i="29" s="1"/>
  <c r="K591" i="29"/>
  <c r="L591" i="29"/>
  <c r="K592" i="29"/>
  <c r="L592" i="29"/>
  <c r="K593" i="29"/>
  <c r="L593" i="29" s="1"/>
  <c r="K594" i="29"/>
  <c r="L594" i="29" s="1"/>
  <c r="K595" i="29"/>
  <c r="L595" i="29"/>
  <c r="K596" i="29"/>
  <c r="L596" i="29"/>
  <c r="K597" i="29"/>
  <c r="L597" i="29"/>
  <c r="K598" i="29"/>
  <c r="L598" i="29" s="1"/>
  <c r="K599" i="29"/>
  <c r="L599" i="29"/>
  <c r="K600" i="29"/>
  <c r="L600" i="29"/>
  <c r="K601" i="29"/>
  <c r="L601" i="29" s="1"/>
  <c r="K602" i="29"/>
  <c r="L602" i="29" s="1"/>
  <c r="K603" i="29"/>
  <c r="L603" i="29"/>
  <c r="K604" i="29"/>
  <c r="L604" i="29"/>
  <c r="K605" i="29"/>
  <c r="L605" i="29"/>
  <c r="K606" i="29"/>
  <c r="L606" i="29" s="1"/>
  <c r="K607" i="29"/>
  <c r="L607" i="29"/>
  <c r="K608" i="29"/>
  <c r="L608" i="29"/>
  <c r="K609" i="29"/>
  <c r="L609" i="29" s="1"/>
  <c r="K610" i="29"/>
  <c r="L610" i="29" s="1"/>
  <c r="K611" i="29"/>
  <c r="L611" i="29"/>
  <c r="K612" i="29"/>
  <c r="L612" i="29"/>
  <c r="K613" i="29"/>
  <c r="L613" i="29"/>
  <c r="K614" i="29"/>
  <c r="L614" i="29" s="1"/>
  <c r="K615" i="29"/>
  <c r="L615" i="29"/>
  <c r="K616" i="29"/>
  <c r="L616" i="29"/>
  <c r="K617" i="29"/>
  <c r="L617" i="29" s="1"/>
  <c r="K618" i="29"/>
  <c r="L618" i="29" s="1"/>
  <c r="K619" i="29"/>
  <c r="L619" i="29"/>
  <c r="K620" i="29"/>
  <c r="L620" i="29"/>
  <c r="K621" i="29"/>
  <c r="L621" i="29"/>
  <c r="K622" i="29"/>
  <c r="L622" i="29" s="1"/>
  <c r="K623" i="29"/>
  <c r="L623" i="29"/>
  <c r="K624" i="29"/>
  <c r="L624" i="29"/>
  <c r="K625" i="29"/>
  <c r="L625" i="29" s="1"/>
  <c r="K626" i="29"/>
  <c r="L626" i="29" s="1"/>
  <c r="K627" i="29"/>
  <c r="L627" i="29"/>
  <c r="K628" i="29"/>
  <c r="L628" i="29"/>
  <c r="K629" i="29"/>
  <c r="L629" i="29"/>
  <c r="K630" i="29"/>
  <c r="L630" i="29" s="1"/>
  <c r="K631" i="29"/>
  <c r="L631" i="29" s="1"/>
  <c r="K632" i="29"/>
  <c r="L632" i="29" s="1"/>
  <c r="K633" i="29"/>
  <c r="L633" i="29" s="1"/>
  <c r="K634" i="29"/>
  <c r="L634" i="29" s="1"/>
  <c r="K635" i="29"/>
  <c r="L635" i="29"/>
  <c r="K636" i="29"/>
  <c r="L636" i="29"/>
  <c r="K637" i="29"/>
  <c r="L637" i="29"/>
  <c r="K638" i="29"/>
  <c r="L638" i="29" s="1"/>
  <c r="K639" i="29"/>
  <c r="L639" i="29" s="1"/>
  <c r="K640" i="29"/>
  <c r="L640" i="29" s="1"/>
  <c r="K641" i="29"/>
  <c r="L641" i="29" s="1"/>
  <c r="K642" i="29"/>
  <c r="L642" i="29" s="1"/>
  <c r="K643" i="29"/>
  <c r="L643" i="29"/>
  <c r="K644" i="29"/>
  <c r="L644" i="29"/>
  <c r="K645" i="29"/>
  <c r="L645" i="29"/>
  <c r="K646" i="29"/>
  <c r="L646" i="29" s="1"/>
  <c r="K647" i="29"/>
  <c r="L647" i="29" s="1"/>
  <c r="K648" i="29"/>
  <c r="L648" i="29" s="1"/>
  <c r="K649" i="29"/>
  <c r="L649" i="29" s="1"/>
  <c r="K650" i="29"/>
  <c r="L650" i="29" s="1"/>
  <c r="K651" i="29"/>
  <c r="L651" i="29"/>
  <c r="K652" i="29"/>
  <c r="L652" i="29"/>
  <c r="K653" i="29"/>
  <c r="L653" i="29"/>
  <c r="K654" i="29"/>
  <c r="L654" i="29" s="1"/>
  <c r="K655" i="29"/>
  <c r="L655" i="29" s="1"/>
  <c r="K656" i="29"/>
  <c r="L656" i="29" s="1"/>
  <c r="K657" i="29"/>
  <c r="L657" i="29" s="1"/>
  <c r="K658" i="29"/>
  <c r="L658" i="29" s="1"/>
  <c r="K659" i="29"/>
  <c r="L659" i="29"/>
  <c r="K660" i="29"/>
  <c r="L660" i="29"/>
  <c r="K661" i="29"/>
  <c r="L661" i="29"/>
  <c r="K662" i="29"/>
  <c r="L662" i="29" s="1"/>
  <c r="K663" i="29"/>
  <c r="L663" i="29" s="1"/>
  <c r="K664" i="29"/>
  <c r="L664" i="29" s="1"/>
  <c r="K665" i="29"/>
  <c r="L665" i="29" s="1"/>
  <c r="K666" i="29"/>
  <c r="L666" i="29" s="1"/>
  <c r="K667" i="29"/>
  <c r="L667" i="29"/>
  <c r="K668" i="29"/>
  <c r="L668" i="29"/>
  <c r="K669" i="29"/>
  <c r="L669" i="29"/>
  <c r="K670" i="29"/>
  <c r="L670" i="29" s="1"/>
  <c r="K671" i="29"/>
  <c r="L671" i="29" s="1"/>
  <c r="K672" i="29"/>
  <c r="L672" i="29" s="1"/>
  <c r="K673" i="29"/>
  <c r="L673" i="29" s="1"/>
  <c r="K674" i="29"/>
  <c r="L674" i="29" s="1"/>
  <c r="K675" i="29"/>
  <c r="L675" i="29"/>
  <c r="K676" i="29"/>
  <c r="L676" i="29"/>
  <c r="K677" i="29"/>
  <c r="L677" i="29"/>
  <c r="K678" i="29"/>
  <c r="L678" i="29"/>
  <c r="K679" i="29"/>
  <c r="L679" i="29"/>
  <c r="K680" i="29"/>
  <c r="L680" i="29"/>
  <c r="K681" i="29"/>
  <c r="L681" i="29"/>
  <c r="K682" i="29"/>
  <c r="L682" i="29"/>
  <c r="K683" i="29"/>
  <c r="L683" i="29"/>
  <c r="K684" i="29"/>
  <c r="L684" i="29"/>
  <c r="K685" i="29"/>
  <c r="L685" i="29"/>
  <c r="K686" i="29"/>
  <c r="L686" i="29"/>
  <c r="K687" i="29"/>
  <c r="L687" i="29"/>
  <c r="K688" i="29"/>
  <c r="L688" i="29"/>
  <c r="K689" i="29"/>
  <c r="L689" i="29"/>
  <c r="K690" i="29"/>
  <c r="L690" i="29"/>
  <c r="K691" i="29"/>
  <c r="L691" i="29"/>
  <c r="K692" i="29"/>
  <c r="L692" i="29"/>
  <c r="K693" i="29"/>
  <c r="L693" i="29"/>
  <c r="K694" i="29"/>
  <c r="L694" i="29"/>
  <c r="K695" i="29"/>
  <c r="L695" i="29"/>
  <c r="K696" i="29"/>
  <c r="L696" i="29"/>
  <c r="K697" i="29"/>
  <c r="L697" i="29"/>
  <c r="K698" i="29"/>
  <c r="L698" i="29"/>
  <c r="K699" i="29"/>
  <c r="L699" i="29"/>
  <c r="K700" i="29"/>
  <c r="L700" i="29"/>
  <c r="K701" i="29"/>
  <c r="L701" i="29"/>
  <c r="K702" i="29"/>
  <c r="L702" i="29"/>
  <c r="K703" i="29"/>
  <c r="L703" i="29"/>
  <c r="K704" i="29"/>
  <c r="L704" i="29"/>
  <c r="K705" i="29"/>
  <c r="L705" i="29"/>
  <c r="K706" i="29"/>
  <c r="L706" i="29"/>
  <c r="K707" i="29"/>
  <c r="L707" i="29"/>
  <c r="K708" i="29"/>
  <c r="L708" i="29"/>
  <c r="K709" i="29"/>
  <c r="L709" i="29"/>
  <c r="K710" i="29"/>
  <c r="L710" i="29"/>
  <c r="K711" i="29"/>
  <c r="L711" i="29"/>
  <c r="K712" i="29"/>
  <c r="L712" i="29"/>
  <c r="K713" i="29"/>
  <c r="L713" i="29"/>
  <c r="K714" i="29"/>
  <c r="L714" i="29"/>
  <c r="K715" i="29"/>
  <c r="L715" i="29"/>
  <c r="K716" i="29"/>
  <c r="L716" i="29"/>
  <c r="K717" i="29"/>
  <c r="L717" i="29"/>
  <c r="K718" i="29"/>
  <c r="L718" i="29"/>
  <c r="K719" i="29"/>
  <c r="L719" i="29"/>
  <c r="K720" i="29"/>
  <c r="L720" i="29"/>
  <c r="K721" i="29"/>
  <c r="L721" i="29"/>
  <c r="K722" i="29"/>
  <c r="L722" i="29"/>
  <c r="K723" i="29"/>
  <c r="L723" i="29"/>
  <c r="K724" i="29"/>
  <c r="L724" i="29"/>
  <c r="K725" i="29"/>
  <c r="L725" i="29"/>
  <c r="K726" i="29"/>
  <c r="L726" i="29"/>
  <c r="K727" i="29"/>
  <c r="L727" i="29"/>
  <c r="K728" i="29"/>
  <c r="L728" i="29"/>
  <c r="K729" i="29"/>
  <c r="L729" i="29"/>
  <c r="K730" i="29"/>
  <c r="L730" i="29"/>
  <c r="K731" i="29"/>
  <c r="L731" i="29"/>
  <c r="K732" i="29"/>
  <c r="L732" i="29"/>
  <c r="K733" i="29"/>
  <c r="L733" i="29"/>
  <c r="K734" i="29"/>
  <c r="L734" i="29"/>
  <c r="K735" i="29"/>
  <c r="L735" i="29"/>
  <c r="K736" i="29"/>
  <c r="L736" i="29"/>
  <c r="K737" i="29"/>
  <c r="L737" i="29"/>
  <c r="K738" i="29"/>
  <c r="L738" i="29"/>
  <c r="K739" i="29"/>
  <c r="L739" i="29"/>
  <c r="K740" i="29"/>
  <c r="L740" i="29"/>
  <c r="K741" i="29"/>
  <c r="L741" i="29"/>
  <c r="K742" i="29"/>
  <c r="L742" i="29"/>
  <c r="K743" i="29"/>
  <c r="L743" i="29"/>
  <c r="K744" i="29"/>
  <c r="L744" i="29"/>
  <c r="K745" i="29"/>
  <c r="L745" i="29"/>
  <c r="K746" i="29"/>
  <c r="L746" i="29"/>
  <c r="K747" i="29"/>
  <c r="L747" i="29"/>
  <c r="K748" i="29"/>
  <c r="L748" i="29"/>
  <c r="K749" i="29"/>
  <c r="L749" i="29"/>
  <c r="K750" i="29"/>
  <c r="L750" i="29"/>
  <c r="K751" i="29"/>
  <c r="L751" i="29"/>
  <c r="K752" i="29"/>
  <c r="L752" i="29"/>
  <c r="K753" i="29"/>
  <c r="L753" i="29"/>
  <c r="K754" i="29"/>
  <c r="L754" i="29"/>
  <c r="K755" i="29"/>
  <c r="L755" i="29"/>
  <c r="K756" i="29"/>
  <c r="L756" i="29"/>
  <c r="K757" i="29"/>
  <c r="L757" i="29"/>
  <c r="K758" i="29"/>
  <c r="L758" i="29"/>
  <c r="K759" i="29"/>
  <c r="L759" i="29"/>
  <c r="K760" i="29"/>
  <c r="L760" i="29"/>
  <c r="K761" i="29"/>
  <c r="L761" i="29"/>
  <c r="K762" i="29"/>
  <c r="L762" i="29"/>
  <c r="K763" i="29"/>
  <c r="L763" i="29"/>
  <c r="K764" i="29"/>
  <c r="L764" i="29"/>
  <c r="K765" i="29"/>
  <c r="L765" i="29"/>
  <c r="K766" i="29"/>
  <c r="L766" i="29"/>
  <c r="K767" i="29"/>
  <c r="L767" i="29"/>
  <c r="K768" i="29"/>
  <c r="L768" i="29"/>
  <c r="K769" i="29"/>
  <c r="L769" i="29"/>
  <c r="K770" i="29"/>
  <c r="L770" i="29"/>
  <c r="K771" i="29"/>
  <c r="L771" i="29"/>
  <c r="K772" i="29"/>
  <c r="L772" i="29"/>
  <c r="K773" i="29"/>
  <c r="L773" i="29"/>
  <c r="K774" i="29"/>
  <c r="L774" i="29"/>
  <c r="K775" i="29"/>
  <c r="L775" i="29"/>
  <c r="K776" i="29"/>
  <c r="L776" i="29"/>
  <c r="K777" i="29"/>
  <c r="L777" i="29"/>
  <c r="K778" i="29"/>
  <c r="L778" i="29"/>
  <c r="K779" i="29"/>
  <c r="L779" i="29"/>
  <c r="K780" i="29"/>
  <c r="L780" i="29"/>
  <c r="K781" i="29"/>
  <c r="L781" i="29"/>
  <c r="K782" i="29"/>
  <c r="L782" i="29"/>
  <c r="K783" i="29"/>
  <c r="L783" i="29"/>
  <c r="K784" i="29"/>
  <c r="L784" i="29"/>
  <c r="K785" i="29"/>
  <c r="L785" i="29"/>
  <c r="K786" i="29"/>
  <c r="L786" i="29"/>
  <c r="K787" i="29"/>
  <c r="L787" i="29"/>
  <c r="K788" i="29"/>
  <c r="L788" i="29"/>
  <c r="K789" i="29"/>
  <c r="L789" i="29"/>
  <c r="K790" i="29"/>
  <c r="L790" i="29"/>
  <c r="K791" i="29"/>
  <c r="L791" i="29"/>
  <c r="K792" i="29"/>
  <c r="L792" i="29"/>
  <c r="K793" i="29"/>
  <c r="L793" i="29"/>
  <c r="K794" i="29"/>
  <c r="L794" i="29"/>
  <c r="K795" i="29"/>
  <c r="L795" i="29"/>
  <c r="K796" i="29"/>
  <c r="L796" i="29"/>
  <c r="K797" i="29"/>
  <c r="L797" i="29"/>
  <c r="K798" i="29"/>
  <c r="L798" i="29"/>
  <c r="K799" i="29"/>
  <c r="L799" i="29"/>
  <c r="K800" i="29"/>
  <c r="L800" i="29"/>
  <c r="K801" i="29"/>
  <c r="L801" i="29"/>
  <c r="K802" i="29"/>
  <c r="L802" i="29"/>
  <c r="K803" i="29"/>
  <c r="L803" i="29"/>
  <c r="K804" i="29"/>
  <c r="L804" i="29"/>
  <c r="K805" i="29"/>
  <c r="L805" i="29"/>
  <c r="K806" i="29"/>
  <c r="L806" i="29"/>
  <c r="K807" i="29"/>
  <c r="L807" i="29"/>
  <c r="K808" i="29"/>
  <c r="L808" i="29"/>
  <c r="K809" i="29"/>
  <c r="L809" i="29"/>
  <c r="K810" i="29"/>
  <c r="L810" i="29"/>
  <c r="K811" i="29"/>
  <c r="L811" i="29"/>
  <c r="K812" i="29"/>
  <c r="L812" i="29"/>
  <c r="K813" i="29"/>
  <c r="L813" i="29"/>
  <c r="K814" i="29"/>
  <c r="L814" i="29"/>
  <c r="K815" i="29"/>
  <c r="L815" i="29"/>
  <c r="K816" i="29"/>
  <c r="L816" i="29"/>
  <c r="K817" i="29"/>
  <c r="L817" i="29"/>
  <c r="K818" i="29"/>
  <c r="L818" i="29"/>
  <c r="K819" i="29"/>
  <c r="L819" i="29"/>
  <c r="K820" i="29"/>
  <c r="L820" i="29"/>
  <c r="K821" i="29"/>
  <c r="L821" i="29"/>
  <c r="K822" i="29"/>
  <c r="L822" i="29"/>
  <c r="K823" i="29"/>
  <c r="L823" i="29"/>
  <c r="K824" i="29"/>
  <c r="L824" i="29"/>
  <c r="K825" i="29"/>
  <c r="L825" i="29"/>
  <c r="K826" i="29"/>
  <c r="L826" i="29"/>
  <c r="K827" i="29"/>
  <c r="L827" i="29"/>
  <c r="K828" i="29"/>
  <c r="L828" i="29"/>
  <c r="K829" i="29"/>
  <c r="L829" i="29"/>
  <c r="K830" i="29"/>
  <c r="L830" i="29"/>
  <c r="K831" i="29"/>
  <c r="L831" i="29"/>
  <c r="K832" i="29"/>
  <c r="L832" i="29"/>
  <c r="K833" i="29"/>
  <c r="L833" i="29"/>
  <c r="K834" i="29"/>
  <c r="L834" i="29"/>
  <c r="K835" i="29"/>
  <c r="L835" i="29"/>
  <c r="K836" i="29"/>
  <c r="L836" i="29"/>
  <c r="K837" i="29"/>
  <c r="L837" i="29"/>
  <c r="K838" i="29"/>
  <c r="L838" i="29"/>
  <c r="K839" i="29"/>
  <c r="L839" i="29"/>
  <c r="K840" i="29"/>
  <c r="L840" i="29"/>
  <c r="K841" i="29"/>
  <c r="L841" i="29"/>
  <c r="K842" i="29"/>
  <c r="L842" i="29"/>
  <c r="K843" i="29"/>
  <c r="L843" i="29"/>
  <c r="K844" i="29"/>
  <c r="L844" i="29"/>
  <c r="K845" i="29"/>
  <c r="L845" i="29"/>
  <c r="K846" i="29"/>
  <c r="L846" i="29"/>
  <c r="K847" i="29"/>
  <c r="L847" i="29"/>
  <c r="K848" i="29"/>
  <c r="L848" i="29"/>
  <c r="K849" i="29"/>
  <c r="L849" i="29"/>
  <c r="K850" i="29"/>
  <c r="L850" i="29"/>
  <c r="K851" i="29"/>
  <c r="L851" i="29"/>
  <c r="K852" i="29"/>
  <c r="L852" i="29"/>
  <c r="K853" i="29"/>
  <c r="L853" i="29"/>
  <c r="K854" i="29"/>
  <c r="L854" i="29"/>
  <c r="K855" i="29"/>
  <c r="L855" i="29"/>
  <c r="K856" i="29"/>
  <c r="L856" i="29"/>
  <c r="K857" i="29"/>
  <c r="L857" i="29"/>
  <c r="K858" i="29"/>
  <c r="L858" i="29"/>
  <c r="K859" i="29"/>
  <c r="L859" i="29"/>
  <c r="K860" i="29"/>
  <c r="L860" i="29"/>
  <c r="K861" i="29"/>
  <c r="L861" i="29"/>
  <c r="K862" i="29"/>
  <c r="L862" i="29"/>
  <c r="K863" i="29"/>
  <c r="L863" i="29"/>
  <c r="K864" i="29"/>
  <c r="L864" i="29"/>
  <c r="K865" i="29"/>
  <c r="L865" i="29"/>
  <c r="K866" i="29"/>
  <c r="L866" i="29"/>
  <c r="K867" i="29"/>
  <c r="L867" i="29"/>
  <c r="K868" i="29"/>
  <c r="L868" i="29"/>
  <c r="K869" i="29"/>
  <c r="L869" i="29"/>
  <c r="K870" i="29"/>
  <c r="L870" i="29"/>
  <c r="K871" i="29"/>
  <c r="L871" i="29"/>
  <c r="K872" i="29"/>
  <c r="L872" i="29"/>
  <c r="K873" i="29"/>
  <c r="L873" i="29"/>
  <c r="K874" i="29"/>
  <c r="L874" i="29"/>
  <c r="K875" i="29"/>
  <c r="L875" i="29"/>
  <c r="K876" i="29"/>
  <c r="L876" i="29"/>
  <c r="K877" i="29"/>
  <c r="L877" i="29"/>
  <c r="K878" i="29"/>
  <c r="L878" i="29"/>
  <c r="K879" i="29"/>
  <c r="L879" i="29"/>
  <c r="K880" i="29"/>
  <c r="L880" i="29"/>
  <c r="K881" i="29"/>
  <c r="L881" i="29"/>
  <c r="K882" i="29"/>
  <c r="L882" i="29"/>
  <c r="K883" i="29"/>
  <c r="L883" i="29"/>
  <c r="K884" i="29"/>
  <c r="L884" i="29"/>
  <c r="K885" i="29"/>
  <c r="L885" i="29"/>
  <c r="K886" i="29"/>
  <c r="L886" i="29"/>
  <c r="K887" i="29"/>
  <c r="L887" i="29"/>
  <c r="K888" i="29"/>
  <c r="L888" i="29"/>
  <c r="K889" i="29"/>
  <c r="L889" i="29"/>
  <c r="K890" i="29"/>
  <c r="L890" i="29"/>
  <c r="K891" i="29"/>
  <c r="L891" i="29"/>
  <c r="K892" i="29"/>
  <c r="L892" i="29"/>
  <c r="K893" i="29"/>
  <c r="L893" i="29"/>
  <c r="K894" i="29"/>
  <c r="L894" i="29"/>
  <c r="K895" i="29"/>
  <c r="L895" i="29"/>
  <c r="K896" i="29"/>
  <c r="L896" i="29"/>
  <c r="K897" i="29"/>
  <c r="L897" i="29"/>
  <c r="K898" i="29"/>
  <c r="L898" i="29"/>
  <c r="K899" i="29"/>
  <c r="L899" i="29"/>
  <c r="K900" i="29"/>
  <c r="L900" i="29"/>
  <c r="K901" i="29"/>
  <c r="L901" i="29"/>
  <c r="K902" i="29"/>
  <c r="L902" i="29"/>
  <c r="K903" i="29"/>
  <c r="L903" i="29"/>
  <c r="K904" i="29"/>
  <c r="L904" i="29"/>
  <c r="K905" i="29"/>
  <c r="L905" i="29"/>
  <c r="K906" i="29"/>
  <c r="L906" i="29"/>
  <c r="K907" i="29"/>
  <c r="L907" i="29"/>
  <c r="K908" i="29"/>
  <c r="L908" i="29"/>
  <c r="K909" i="29"/>
  <c r="L909" i="29"/>
  <c r="K910" i="29"/>
  <c r="L910" i="29"/>
  <c r="K911" i="29"/>
  <c r="L911" i="29"/>
  <c r="K912" i="29"/>
  <c r="L912" i="29"/>
  <c r="K913" i="29"/>
  <c r="L913" i="29"/>
  <c r="K914" i="29"/>
  <c r="L914" i="29"/>
  <c r="K915" i="29"/>
  <c r="L915" i="29"/>
  <c r="K916" i="29"/>
  <c r="L916" i="29"/>
  <c r="K917" i="29"/>
  <c r="L917" i="29"/>
  <c r="K918" i="29"/>
  <c r="L918" i="29"/>
  <c r="K919" i="29"/>
  <c r="L919" i="29"/>
  <c r="K920" i="29"/>
  <c r="L920" i="29"/>
  <c r="K921" i="29"/>
  <c r="L921" i="29"/>
  <c r="K922" i="29"/>
  <c r="L922" i="29"/>
  <c r="K923" i="29"/>
  <c r="L923" i="29"/>
  <c r="K924" i="29"/>
  <c r="L924" i="29"/>
  <c r="K925" i="29"/>
  <c r="L925" i="29"/>
  <c r="K926" i="29"/>
  <c r="L926" i="29"/>
  <c r="K927" i="29"/>
  <c r="L927" i="29"/>
  <c r="K928" i="29"/>
  <c r="L928" i="29"/>
  <c r="K929" i="29"/>
  <c r="L929" i="29"/>
  <c r="K930" i="29"/>
  <c r="L930" i="29"/>
  <c r="K931" i="29"/>
  <c r="L931" i="29"/>
  <c r="K932" i="29"/>
  <c r="L932" i="29"/>
  <c r="K933" i="29"/>
  <c r="L933" i="29"/>
  <c r="K934" i="29"/>
  <c r="L934" i="29"/>
  <c r="K935" i="29"/>
  <c r="L935" i="29"/>
  <c r="K936" i="29"/>
  <c r="L936" i="29"/>
  <c r="K937" i="29"/>
  <c r="L937" i="29"/>
  <c r="K938" i="29"/>
  <c r="L938" i="29"/>
  <c r="K939" i="29"/>
  <c r="L939" i="29"/>
  <c r="K940" i="29"/>
  <c r="L940" i="29"/>
  <c r="K941" i="29"/>
  <c r="L941" i="29"/>
  <c r="K942" i="29"/>
  <c r="L942" i="29"/>
  <c r="K943" i="29"/>
  <c r="L943" i="29"/>
  <c r="K944" i="29"/>
  <c r="L944" i="29"/>
  <c r="K945" i="29"/>
  <c r="L945" i="29"/>
  <c r="K946" i="29"/>
  <c r="L946" i="29"/>
  <c r="K947" i="29"/>
  <c r="L947" i="29"/>
  <c r="K948" i="29"/>
  <c r="L948" i="29"/>
  <c r="K949" i="29"/>
  <c r="L949" i="29"/>
  <c r="K950" i="29"/>
  <c r="L950" i="29"/>
  <c r="K951" i="29"/>
  <c r="L951" i="29"/>
  <c r="K952" i="29"/>
  <c r="L952" i="29"/>
  <c r="K953" i="29"/>
  <c r="L953" i="29"/>
  <c r="K954" i="29"/>
  <c r="L954" i="29"/>
  <c r="K955" i="29"/>
  <c r="L955" i="29"/>
  <c r="K956" i="29"/>
  <c r="L956" i="29"/>
  <c r="K957" i="29"/>
  <c r="L957" i="29"/>
  <c r="K958" i="29"/>
  <c r="L958" i="29"/>
  <c r="K959" i="29"/>
  <c r="L959" i="29"/>
  <c r="K960" i="29"/>
  <c r="L960" i="29"/>
  <c r="K961" i="29"/>
  <c r="L961" i="29"/>
  <c r="K962" i="29"/>
  <c r="L962" i="29"/>
  <c r="K963" i="29"/>
  <c r="L963" i="29"/>
  <c r="K964" i="29"/>
  <c r="L964" i="29"/>
  <c r="K965" i="29"/>
  <c r="L965" i="29"/>
  <c r="K966" i="29"/>
  <c r="L966" i="29"/>
  <c r="K967" i="29"/>
  <c r="L967" i="29"/>
  <c r="K968" i="29"/>
  <c r="L968" i="29"/>
  <c r="K969" i="29"/>
  <c r="L969" i="29"/>
  <c r="K970" i="29"/>
  <c r="L970" i="29"/>
  <c r="K971" i="29"/>
  <c r="L971" i="29"/>
  <c r="K972" i="29"/>
  <c r="L972" i="29"/>
  <c r="K973" i="29"/>
  <c r="L973" i="29"/>
  <c r="K974" i="29"/>
  <c r="L974" i="29"/>
  <c r="K975" i="29"/>
  <c r="L975" i="29"/>
  <c r="K976" i="29"/>
  <c r="L976" i="29"/>
  <c r="K977" i="29"/>
  <c r="L977" i="29"/>
  <c r="K978" i="29"/>
  <c r="L978" i="29"/>
  <c r="K979" i="29"/>
  <c r="L979" i="29"/>
  <c r="K980" i="29"/>
  <c r="L980" i="29"/>
  <c r="K981" i="29"/>
  <c r="L981" i="29"/>
  <c r="K982" i="29"/>
  <c r="L982" i="29"/>
  <c r="K983" i="29"/>
  <c r="L983" i="29"/>
  <c r="K984" i="29"/>
  <c r="L984" i="29"/>
  <c r="K985" i="29"/>
  <c r="L985" i="29"/>
  <c r="K986" i="29"/>
  <c r="L986" i="29"/>
  <c r="K987" i="29"/>
  <c r="L987" i="29"/>
  <c r="K988" i="29"/>
  <c r="L988" i="29"/>
  <c r="K989" i="29"/>
  <c r="L989" i="29"/>
  <c r="K990" i="29"/>
  <c r="L990" i="29"/>
  <c r="K991" i="29"/>
  <c r="L991" i="29"/>
  <c r="K992" i="29"/>
  <c r="L992" i="29"/>
  <c r="K993" i="29"/>
  <c r="L993" i="29"/>
  <c r="K994" i="29"/>
  <c r="L994" i="29"/>
  <c r="K995" i="29"/>
  <c r="L995" i="29"/>
  <c r="K996" i="29"/>
  <c r="L996" i="29"/>
  <c r="K997" i="29"/>
  <c r="L997" i="29"/>
  <c r="K998" i="29"/>
  <c r="L998" i="29"/>
  <c r="K999" i="29"/>
  <c r="L999" i="29"/>
  <c r="K1000" i="29"/>
  <c r="L1000" i="29"/>
  <c r="K1001" i="29"/>
  <c r="L1001" i="29"/>
  <c r="K1002" i="29"/>
  <c r="L1002" i="29"/>
  <c r="K1003" i="29"/>
  <c r="L1003" i="29"/>
  <c r="K1004" i="29"/>
  <c r="L1004" i="29"/>
  <c r="K1005" i="29"/>
  <c r="L1005" i="29"/>
  <c r="K1006" i="29"/>
  <c r="L1006" i="29"/>
  <c r="K1007" i="29"/>
  <c r="L1007" i="29"/>
  <c r="K1008" i="29"/>
  <c r="L1008" i="29"/>
  <c r="K1009" i="29"/>
  <c r="L1009" i="29"/>
  <c r="K1010" i="29"/>
  <c r="L1010" i="29"/>
  <c r="K1011" i="29"/>
  <c r="L1011" i="29"/>
  <c r="K1012" i="29"/>
  <c r="L1012" i="29"/>
  <c r="K1013" i="29"/>
  <c r="L1013" i="29"/>
  <c r="K1014" i="29"/>
  <c r="L1014" i="29"/>
  <c r="K1015" i="29"/>
  <c r="L1015" i="29"/>
  <c r="K1016" i="29"/>
  <c r="L1016" i="29"/>
  <c r="K1017" i="29"/>
  <c r="L1017" i="29"/>
  <c r="K1018" i="29"/>
  <c r="L1018" i="29"/>
  <c r="K1019" i="29"/>
  <c r="L1019" i="29"/>
  <c r="K1020" i="29"/>
  <c r="L1020" i="29"/>
  <c r="K1021" i="29"/>
  <c r="L1021" i="29"/>
  <c r="K1022" i="29"/>
  <c r="L1022" i="29"/>
  <c r="K1023" i="29"/>
  <c r="L1023" i="29"/>
  <c r="K1024" i="29"/>
  <c r="L1024" i="29"/>
  <c r="K1025" i="29"/>
  <c r="L1025" i="29"/>
  <c r="K1026" i="29"/>
  <c r="L1026" i="29"/>
  <c r="K1027" i="29"/>
  <c r="L1027" i="29"/>
  <c r="K1028" i="29"/>
  <c r="L1028" i="29"/>
  <c r="K1029" i="29"/>
  <c r="L1029" i="29"/>
  <c r="K1030" i="29"/>
  <c r="L1030" i="29"/>
  <c r="K1031" i="29"/>
  <c r="L1031" i="29"/>
  <c r="K1032" i="29"/>
  <c r="L1032" i="29"/>
  <c r="K1033" i="29"/>
  <c r="L1033" i="29"/>
  <c r="K1034" i="29"/>
  <c r="L1034" i="29"/>
  <c r="K1035" i="29"/>
  <c r="L1035" i="29"/>
  <c r="K1036" i="29"/>
  <c r="L1036" i="29"/>
  <c r="K1037" i="29"/>
  <c r="L1037" i="29"/>
  <c r="K1038" i="29"/>
  <c r="L1038" i="29"/>
  <c r="K1039" i="29"/>
  <c r="L1039" i="29"/>
  <c r="K1040" i="29"/>
  <c r="L1040" i="29"/>
  <c r="K1041" i="29"/>
  <c r="L1041" i="29"/>
  <c r="K1042" i="29"/>
  <c r="L1042" i="29"/>
  <c r="K1043" i="29"/>
  <c r="L1043" i="29"/>
  <c r="K1044" i="29"/>
  <c r="L1044" i="29"/>
  <c r="K1045" i="29"/>
  <c r="L1045" i="29"/>
  <c r="K1046" i="29"/>
  <c r="L1046" i="29"/>
  <c r="K1047" i="29"/>
  <c r="L1047" i="29"/>
  <c r="K1048" i="29"/>
  <c r="L1048" i="29"/>
  <c r="K1049" i="29"/>
  <c r="L1049" i="29"/>
  <c r="K1050" i="29"/>
  <c r="L1050" i="29"/>
  <c r="K1051" i="29"/>
  <c r="L1051" i="29"/>
  <c r="K1052" i="29"/>
  <c r="L1052" i="29"/>
  <c r="K1053" i="29"/>
  <c r="L1053" i="29"/>
  <c r="K1054" i="29"/>
  <c r="L1054" i="29"/>
  <c r="K1055" i="29"/>
  <c r="L1055" i="29"/>
  <c r="K1056" i="29"/>
  <c r="L1056" i="29"/>
  <c r="K1057" i="29"/>
  <c r="L1057" i="29"/>
  <c r="K1058" i="29"/>
  <c r="L1058" i="29"/>
  <c r="K1059" i="29"/>
  <c r="L1059" i="29"/>
  <c r="K1060" i="29"/>
  <c r="L1060" i="29"/>
  <c r="K1061" i="29"/>
  <c r="L1061" i="29"/>
  <c r="K1062" i="29"/>
  <c r="L1062" i="29"/>
  <c r="K1063" i="29"/>
  <c r="L1063" i="29"/>
  <c r="K1064" i="29"/>
  <c r="L1064" i="29"/>
  <c r="K1065" i="29"/>
  <c r="L1065" i="29"/>
  <c r="K1066" i="29"/>
  <c r="L1066" i="29"/>
  <c r="K1067" i="29"/>
  <c r="L1067" i="29"/>
  <c r="K1068" i="29"/>
  <c r="L1068" i="29"/>
  <c r="K1069" i="29"/>
  <c r="L1069" i="29"/>
  <c r="K1070" i="29"/>
  <c r="L1070" i="29"/>
  <c r="K1071" i="29"/>
  <c r="L1071" i="29"/>
  <c r="K1072" i="29"/>
  <c r="L1072" i="29"/>
  <c r="K1073" i="29"/>
  <c r="L1073" i="29"/>
  <c r="K1074" i="29"/>
  <c r="L1074" i="29"/>
  <c r="K1075" i="29"/>
  <c r="L1075" i="29"/>
  <c r="K1076" i="29"/>
  <c r="L1076" i="29"/>
  <c r="K1077" i="29"/>
  <c r="L1077" i="29"/>
  <c r="K1078" i="29"/>
  <c r="L1078" i="29"/>
  <c r="K1079" i="29"/>
  <c r="L1079" i="29"/>
  <c r="K1080" i="29"/>
  <c r="L1080" i="29"/>
  <c r="K1081" i="29"/>
  <c r="L1081" i="29"/>
  <c r="K1082" i="29"/>
  <c r="L1082" i="29"/>
  <c r="K1083" i="29"/>
  <c r="L1083" i="29"/>
  <c r="K1084" i="29"/>
  <c r="L1084" i="29"/>
  <c r="K1085" i="29"/>
  <c r="L1085" i="29"/>
  <c r="K1086" i="29"/>
  <c r="L1086" i="29"/>
  <c r="K1087" i="29"/>
  <c r="L1087" i="29"/>
  <c r="K1088" i="29"/>
  <c r="L1088" i="29"/>
  <c r="K1089" i="29"/>
  <c r="L1089" i="29"/>
  <c r="K1090" i="29"/>
  <c r="L1090" i="29"/>
  <c r="K1091" i="29"/>
  <c r="L1091" i="29"/>
  <c r="K1092" i="29"/>
  <c r="L1092" i="29"/>
  <c r="K1093" i="29"/>
  <c r="L1093" i="29"/>
  <c r="K1094" i="29"/>
  <c r="L1094" i="29"/>
  <c r="K1095" i="29"/>
  <c r="L1095" i="29"/>
  <c r="K1096" i="29"/>
  <c r="L1096" i="29"/>
  <c r="K1097" i="29"/>
  <c r="L1097" i="29"/>
  <c r="K1098" i="29"/>
  <c r="L1098" i="29"/>
  <c r="K1099" i="29"/>
  <c r="L1099" i="29"/>
  <c r="K1100" i="29"/>
  <c r="L1100" i="29"/>
  <c r="K1101" i="29"/>
  <c r="L1101" i="29"/>
  <c r="K1102" i="29"/>
  <c r="L1102" i="29"/>
  <c r="K1103" i="29"/>
  <c r="L1103" i="29"/>
  <c r="K1104" i="29"/>
  <c r="L1104" i="29"/>
  <c r="K1105" i="29"/>
  <c r="L1105" i="29"/>
  <c r="K1106" i="29"/>
  <c r="L1106" i="29"/>
  <c r="K1107" i="29"/>
  <c r="L1107" i="29"/>
  <c r="K1108" i="29"/>
  <c r="L1108" i="29"/>
  <c r="K1109" i="29"/>
  <c r="L1109" i="29"/>
  <c r="K1110" i="29"/>
  <c r="L1110" i="29"/>
  <c r="K1111" i="29"/>
  <c r="L1111" i="29"/>
  <c r="K1112" i="29"/>
  <c r="L1112" i="29"/>
  <c r="K1113" i="29"/>
  <c r="L1113" i="29"/>
  <c r="K1114" i="29"/>
  <c r="L1114" i="29"/>
  <c r="K1115" i="29"/>
  <c r="L1115" i="29"/>
  <c r="K1116" i="29"/>
  <c r="L1116" i="29"/>
  <c r="K1117" i="29"/>
  <c r="L1117" i="29"/>
  <c r="K1118" i="29"/>
  <c r="L1118" i="29"/>
  <c r="K1119" i="29"/>
  <c r="L1119" i="29"/>
  <c r="K1120" i="29"/>
  <c r="L1120" i="29"/>
  <c r="K1121" i="29"/>
  <c r="L1121" i="29"/>
  <c r="K1122" i="29"/>
  <c r="L1122" i="29"/>
  <c r="K1123" i="29"/>
  <c r="L1123" i="29"/>
  <c r="K1124" i="29"/>
  <c r="L1124" i="29"/>
  <c r="K1125" i="29"/>
  <c r="L1125" i="29"/>
  <c r="K1126" i="29"/>
  <c r="L1126" i="29"/>
  <c r="K1127" i="29"/>
  <c r="L1127" i="29"/>
  <c r="K1128" i="29"/>
  <c r="L1128" i="29"/>
  <c r="K1129" i="29"/>
  <c r="L1129" i="29"/>
  <c r="K1130" i="29"/>
  <c r="L1130" i="29"/>
  <c r="K1131" i="29"/>
  <c r="L1131" i="29"/>
  <c r="K1132" i="29"/>
  <c r="L1132" i="29"/>
  <c r="K1133" i="29"/>
  <c r="L1133" i="29"/>
  <c r="K1134" i="29"/>
  <c r="L1134" i="29"/>
  <c r="K1135" i="29"/>
  <c r="L1135" i="29"/>
  <c r="K1136" i="29"/>
  <c r="L1136" i="29"/>
  <c r="K1137" i="29"/>
  <c r="L1137" i="29"/>
  <c r="K1138" i="29"/>
  <c r="L1138" i="29"/>
  <c r="K1139" i="29"/>
  <c r="L1139" i="29"/>
  <c r="K1140" i="29"/>
  <c r="L1140" i="29"/>
  <c r="K1141" i="29"/>
  <c r="L1141" i="29"/>
  <c r="K1142" i="29"/>
  <c r="L1142" i="29"/>
  <c r="K1143" i="29"/>
  <c r="L1143" i="29"/>
  <c r="K1144" i="29"/>
  <c r="L1144" i="29"/>
  <c r="K1145" i="29"/>
  <c r="L1145" i="29"/>
  <c r="K1146" i="29"/>
  <c r="L1146" i="29"/>
  <c r="K1147" i="29"/>
  <c r="L1147" i="29"/>
  <c r="K1148" i="29"/>
  <c r="L1148" i="29"/>
  <c r="K1149" i="29"/>
  <c r="L1149" i="29"/>
  <c r="K1150" i="29"/>
  <c r="L1150" i="29"/>
  <c r="K1151" i="29"/>
  <c r="L1151" i="29"/>
  <c r="K1152" i="29"/>
  <c r="L1152" i="29"/>
  <c r="K1153" i="29"/>
  <c r="L1153" i="29"/>
  <c r="K1154" i="29"/>
  <c r="L1154" i="29"/>
  <c r="K1155" i="29"/>
  <c r="L1155" i="29"/>
  <c r="K1156" i="29"/>
  <c r="L1156" i="29"/>
  <c r="K1157" i="29"/>
  <c r="L1157" i="29"/>
  <c r="K1158" i="29"/>
  <c r="L1158" i="29"/>
  <c r="K1159" i="29"/>
  <c r="L1159" i="29"/>
  <c r="K1160" i="29"/>
  <c r="L1160" i="29"/>
  <c r="K1161" i="29"/>
  <c r="L1161" i="29"/>
  <c r="K1162" i="29"/>
  <c r="L1162" i="29"/>
  <c r="K1163" i="29"/>
  <c r="L1163" i="29"/>
  <c r="K1164" i="29"/>
  <c r="L1164" i="29"/>
  <c r="K1165" i="29"/>
  <c r="L1165" i="29"/>
  <c r="K1166" i="29"/>
  <c r="L1166" i="29"/>
  <c r="K1167" i="29"/>
  <c r="L1167" i="29"/>
  <c r="K1168" i="29"/>
  <c r="L1168" i="29"/>
  <c r="K1169" i="29"/>
  <c r="L1169" i="29"/>
  <c r="K1170" i="29"/>
  <c r="L1170" i="29"/>
  <c r="K1171" i="29"/>
  <c r="L1171" i="29"/>
  <c r="K1172" i="29"/>
  <c r="L1172" i="29"/>
  <c r="K1173" i="29"/>
  <c r="L1173" i="29"/>
  <c r="K1174" i="29"/>
  <c r="L1174" i="29"/>
  <c r="K1175" i="29"/>
  <c r="L1175" i="29"/>
  <c r="K1176" i="29"/>
  <c r="L1176" i="29"/>
  <c r="K1177" i="29"/>
  <c r="L1177" i="29"/>
  <c r="K1178" i="29"/>
  <c r="L1178" i="29"/>
  <c r="K1179" i="29"/>
  <c r="L1179" i="29"/>
  <c r="K1180" i="29"/>
  <c r="L1180" i="29"/>
  <c r="K1181" i="29"/>
  <c r="L1181" i="29"/>
  <c r="K1182" i="29"/>
  <c r="L1182" i="29"/>
  <c r="K1183" i="29"/>
  <c r="L1183" i="29"/>
  <c r="K1184" i="29"/>
  <c r="L1184" i="29"/>
  <c r="K1185" i="29"/>
  <c r="L1185" i="29"/>
  <c r="K1186" i="29"/>
  <c r="L1186" i="29"/>
  <c r="K1187" i="29"/>
  <c r="L1187" i="29"/>
  <c r="K1188" i="29"/>
  <c r="L1188" i="29"/>
  <c r="K1189" i="29"/>
  <c r="L1189" i="29"/>
  <c r="K1190" i="29"/>
  <c r="L1190" i="29"/>
  <c r="K1191" i="29"/>
  <c r="L1191" i="29"/>
  <c r="K1192" i="29"/>
  <c r="L1192" i="29"/>
  <c r="K1193" i="29"/>
  <c r="L1193" i="29"/>
  <c r="K1194" i="29"/>
  <c r="L1194" i="29"/>
  <c r="K1195" i="29"/>
  <c r="L1195" i="29"/>
  <c r="K1196" i="29"/>
  <c r="L1196" i="29"/>
  <c r="K1197" i="29"/>
  <c r="L1197" i="29"/>
  <c r="K1198" i="29"/>
  <c r="L1198" i="29"/>
  <c r="K1199" i="29"/>
  <c r="L1199" i="29"/>
  <c r="K1200" i="29"/>
  <c r="L1200" i="29"/>
  <c r="K1201" i="29"/>
  <c r="L1201" i="29"/>
  <c r="K1202" i="29"/>
  <c r="L1202" i="29"/>
  <c r="K1203" i="29"/>
  <c r="L1203" i="29"/>
  <c r="K1204" i="29"/>
  <c r="L1204" i="29"/>
  <c r="K1205" i="29"/>
  <c r="L1205" i="29"/>
  <c r="K1206" i="29"/>
  <c r="L1206" i="29"/>
  <c r="K1207" i="29"/>
  <c r="L1207" i="29"/>
  <c r="K1208" i="29"/>
  <c r="L1208" i="29"/>
  <c r="K1209" i="29"/>
  <c r="L1209" i="29"/>
  <c r="K1210" i="29"/>
  <c r="L1210" i="29"/>
  <c r="K1211" i="29"/>
  <c r="L1211" i="29"/>
  <c r="K1212" i="29"/>
  <c r="L1212" i="29"/>
  <c r="K1213" i="29"/>
  <c r="L1213" i="29"/>
  <c r="K1214" i="29"/>
  <c r="L1214" i="29"/>
  <c r="K1215" i="29"/>
  <c r="L1215" i="29"/>
  <c r="K1216" i="29"/>
  <c r="L1216" i="29"/>
  <c r="K1217" i="29"/>
  <c r="L1217" i="29"/>
  <c r="K1218" i="29"/>
  <c r="L1218" i="29"/>
  <c r="K1219" i="29"/>
  <c r="L1219" i="29"/>
  <c r="K1220" i="29"/>
  <c r="L1220" i="29"/>
  <c r="K1221" i="29"/>
  <c r="L1221" i="29"/>
  <c r="K1222" i="29"/>
  <c r="L1222" i="29"/>
  <c r="K1223" i="29"/>
  <c r="L1223" i="29"/>
  <c r="K1224" i="29"/>
  <c r="L1224" i="29"/>
  <c r="K1225" i="29"/>
  <c r="L1225" i="29"/>
  <c r="K1226" i="29"/>
  <c r="L1226" i="29"/>
  <c r="K1227" i="29"/>
  <c r="L1227" i="29"/>
  <c r="K1228" i="29"/>
  <c r="L1228" i="29"/>
  <c r="K1229" i="29"/>
  <c r="L1229" i="29"/>
  <c r="K1230" i="29"/>
  <c r="L1230" i="29"/>
  <c r="K1231" i="29"/>
  <c r="L1231" i="29"/>
  <c r="K1232" i="29"/>
  <c r="L1232" i="29"/>
  <c r="K1233" i="29"/>
  <c r="L1233" i="29"/>
  <c r="K1234" i="29"/>
  <c r="L1234" i="29"/>
  <c r="K1235" i="29"/>
  <c r="L1235" i="29"/>
  <c r="K1236" i="29"/>
  <c r="L1236" i="29"/>
  <c r="K1237" i="29"/>
  <c r="L1237" i="29"/>
  <c r="K1238" i="29"/>
  <c r="L1238" i="29"/>
  <c r="K1239" i="29"/>
  <c r="L1239" i="29"/>
  <c r="K1240" i="29"/>
  <c r="L1240" i="29"/>
  <c r="K1241" i="29"/>
  <c r="L1241" i="29"/>
  <c r="K1242" i="29"/>
  <c r="L1242" i="29"/>
  <c r="K1243" i="29"/>
  <c r="L1243" i="29"/>
  <c r="K1244" i="29"/>
  <c r="L1244" i="29"/>
  <c r="K1245" i="29"/>
  <c r="L1245" i="29"/>
  <c r="K1246" i="29"/>
  <c r="L1246" i="29"/>
  <c r="K1247" i="29"/>
  <c r="L1247" i="29"/>
  <c r="K1248" i="29"/>
  <c r="L1248" i="29"/>
  <c r="K1249" i="29"/>
  <c r="L1249" i="29"/>
  <c r="K1250" i="29"/>
  <c r="L1250" i="29"/>
  <c r="K1251" i="29"/>
  <c r="L1251" i="29"/>
  <c r="K1252" i="29"/>
  <c r="L1252" i="29"/>
  <c r="K1253" i="29"/>
  <c r="L1253" i="29"/>
  <c r="K1254" i="29"/>
  <c r="L1254" i="29"/>
  <c r="K1255" i="29"/>
  <c r="L1255" i="29"/>
  <c r="K1256" i="29"/>
  <c r="L1256" i="29"/>
  <c r="K1257" i="29"/>
  <c r="L1257" i="29"/>
  <c r="K1258" i="29"/>
  <c r="L1258" i="29"/>
  <c r="K1259" i="29"/>
  <c r="L1259" i="29"/>
  <c r="K1260" i="29"/>
  <c r="L1260" i="29"/>
  <c r="K1261" i="29"/>
  <c r="L1261" i="29"/>
  <c r="K1262" i="29"/>
  <c r="L1262" i="29"/>
  <c r="K1263" i="29"/>
  <c r="L1263" i="29"/>
  <c r="K1264" i="29"/>
  <c r="L1264" i="29"/>
  <c r="K1265" i="29"/>
  <c r="L1265" i="29"/>
  <c r="K1266" i="29"/>
  <c r="L1266" i="29"/>
  <c r="K1267" i="29"/>
  <c r="L1267" i="29"/>
  <c r="K1268" i="29"/>
  <c r="L1268" i="29"/>
  <c r="K1269" i="29"/>
  <c r="L1269" i="29"/>
  <c r="K1270" i="29"/>
  <c r="L1270" i="29"/>
  <c r="K1271" i="29"/>
  <c r="L1271" i="29"/>
  <c r="K1272" i="29"/>
  <c r="L1272" i="29"/>
  <c r="K1273" i="29"/>
  <c r="L1273" i="29"/>
  <c r="K1274" i="29"/>
  <c r="L1274" i="29"/>
  <c r="K1275" i="29"/>
  <c r="L1275" i="29"/>
  <c r="K1276" i="29"/>
  <c r="L1276" i="29"/>
  <c r="K1277" i="29"/>
  <c r="L1277" i="29"/>
  <c r="K1278" i="29"/>
  <c r="L1278" i="29"/>
  <c r="K1279" i="29"/>
  <c r="L1279" i="29"/>
  <c r="K1280" i="29"/>
  <c r="L1280" i="29"/>
  <c r="K1281" i="29"/>
  <c r="L1281" i="29"/>
  <c r="K1282" i="29"/>
  <c r="L1282" i="29"/>
  <c r="K1283" i="29"/>
  <c r="L1283" i="29"/>
  <c r="K1284" i="29"/>
  <c r="L1284" i="29"/>
  <c r="K1285" i="29"/>
  <c r="L1285" i="29"/>
  <c r="K1286" i="29"/>
  <c r="L1286" i="29"/>
  <c r="K1287" i="29"/>
  <c r="L1287" i="29"/>
  <c r="K1288" i="29"/>
  <c r="L1288" i="29"/>
  <c r="K1289" i="29"/>
  <c r="L1289" i="29"/>
  <c r="K1290" i="29"/>
  <c r="L1290" i="29"/>
  <c r="K1291" i="29"/>
  <c r="L1291" i="29"/>
  <c r="K1292" i="29"/>
  <c r="L1292" i="29"/>
  <c r="K1293" i="29"/>
  <c r="L1293" i="29"/>
  <c r="K1294" i="29"/>
  <c r="L1294" i="29"/>
  <c r="K1295" i="29"/>
  <c r="L1295" i="29"/>
  <c r="K1296" i="29"/>
  <c r="L1296" i="29"/>
  <c r="K1297" i="29"/>
  <c r="L1297" i="29"/>
  <c r="K1298" i="29"/>
  <c r="L1298" i="29"/>
  <c r="K1299" i="29"/>
  <c r="L1299" i="29"/>
  <c r="K1300" i="29"/>
  <c r="L1300" i="29"/>
  <c r="K1301" i="29"/>
  <c r="L1301" i="29"/>
  <c r="K1302" i="29"/>
  <c r="L1302" i="29"/>
  <c r="K1303" i="29"/>
  <c r="L1303" i="29"/>
  <c r="K1304" i="29"/>
  <c r="L1304" i="29"/>
  <c r="K1305" i="29"/>
  <c r="L1305" i="29"/>
  <c r="K1306" i="29"/>
  <c r="L1306" i="29"/>
  <c r="K1307" i="29"/>
  <c r="L1307" i="29"/>
  <c r="K1308" i="29"/>
  <c r="L1308" i="29"/>
  <c r="K1309" i="29"/>
  <c r="L1309" i="29"/>
  <c r="K1310" i="29"/>
  <c r="L1310" i="29"/>
  <c r="K1311" i="29"/>
  <c r="L1311" i="29"/>
  <c r="K1312" i="29"/>
  <c r="L1312" i="29"/>
  <c r="K1313" i="29"/>
  <c r="L1313" i="29"/>
  <c r="K1314" i="29"/>
  <c r="L1314" i="29"/>
  <c r="K1315" i="29"/>
  <c r="L1315" i="29"/>
  <c r="K1316" i="29"/>
  <c r="L1316" i="29"/>
  <c r="K1317" i="29"/>
  <c r="L1317" i="29"/>
  <c r="K1318" i="29"/>
  <c r="L1318" i="29"/>
  <c r="K1319" i="29"/>
  <c r="L1319" i="29"/>
  <c r="K1320" i="29"/>
  <c r="L1320" i="29"/>
  <c r="K1321" i="29"/>
  <c r="L1321" i="29"/>
  <c r="K1322" i="29"/>
  <c r="L1322" i="29"/>
  <c r="K1323" i="29"/>
  <c r="L1323" i="29"/>
  <c r="K1324" i="29"/>
  <c r="L1324" i="29"/>
  <c r="K1325" i="29"/>
  <c r="L1325" i="29"/>
  <c r="K1326" i="29"/>
  <c r="L1326" i="29"/>
  <c r="K1327" i="29"/>
  <c r="L1327" i="29"/>
  <c r="K1328" i="29"/>
  <c r="L1328" i="29"/>
  <c r="K1329" i="29"/>
  <c r="L1329" i="29"/>
  <c r="K1330" i="29"/>
  <c r="L1330" i="29"/>
  <c r="K1331" i="29"/>
  <c r="L1331" i="29"/>
  <c r="K1332" i="29"/>
  <c r="L1332" i="29"/>
  <c r="K1333" i="29"/>
  <c r="L1333" i="29"/>
  <c r="K1334" i="29"/>
  <c r="L1334" i="29"/>
  <c r="K1335" i="29"/>
  <c r="L1335" i="29"/>
  <c r="K1336" i="29"/>
  <c r="L1336" i="29"/>
  <c r="K1337" i="29"/>
  <c r="L1337" i="29"/>
  <c r="K1338" i="29"/>
  <c r="L1338" i="29"/>
  <c r="K1339" i="29"/>
  <c r="L1339" i="29"/>
  <c r="K1340" i="29"/>
  <c r="L1340" i="29"/>
  <c r="K1341" i="29"/>
  <c r="L1341" i="29"/>
  <c r="K1342" i="29"/>
  <c r="L1342" i="29"/>
  <c r="K1343" i="29"/>
  <c r="L1343" i="29"/>
  <c r="K1344" i="29"/>
  <c r="L1344" i="29"/>
  <c r="K1345" i="29"/>
  <c r="L1345" i="29"/>
  <c r="K1346" i="29"/>
  <c r="L1346" i="29"/>
  <c r="K1347" i="29"/>
  <c r="L1347" i="29"/>
  <c r="K1348" i="29"/>
  <c r="L1348" i="29"/>
  <c r="K1349" i="29"/>
  <c r="L1349" i="29"/>
  <c r="K1350" i="29"/>
  <c r="L1350" i="29"/>
  <c r="K1351" i="29"/>
  <c r="L1351" i="29"/>
  <c r="K1352" i="29"/>
  <c r="L1352" i="29"/>
  <c r="K1353" i="29"/>
  <c r="L1353" i="29"/>
  <c r="K1354" i="29"/>
  <c r="L1354" i="29"/>
  <c r="K1355" i="29"/>
  <c r="L1355" i="29"/>
  <c r="K1356" i="29"/>
  <c r="L1356" i="29"/>
  <c r="K1357" i="29"/>
  <c r="L1357" i="29"/>
  <c r="K1358" i="29"/>
  <c r="L1358" i="29"/>
  <c r="K1359" i="29"/>
  <c r="L1359" i="29"/>
  <c r="K1360" i="29"/>
  <c r="L1360" i="29"/>
  <c r="K1361" i="29"/>
  <c r="L1361" i="29"/>
  <c r="K1362" i="29"/>
  <c r="L1362" i="29"/>
  <c r="K1363" i="29"/>
  <c r="L1363" i="29"/>
  <c r="K1364" i="29"/>
  <c r="L1364" i="29"/>
  <c r="K1365" i="29"/>
  <c r="L1365" i="29"/>
  <c r="K1366" i="29"/>
  <c r="L1366" i="29"/>
  <c r="K1367" i="29"/>
  <c r="L1367" i="29"/>
  <c r="K1368" i="29"/>
  <c r="L1368" i="29"/>
  <c r="K1369" i="29"/>
  <c r="L1369" i="29"/>
  <c r="K1370" i="29"/>
  <c r="L1370" i="29"/>
  <c r="K1371" i="29"/>
  <c r="L1371" i="29"/>
  <c r="K1372" i="29"/>
  <c r="L1372" i="29"/>
  <c r="K1373" i="29"/>
  <c r="L1373" i="29"/>
  <c r="K1374" i="29"/>
  <c r="L1374" i="29"/>
  <c r="K1375" i="29"/>
  <c r="L1375" i="29"/>
  <c r="K1376" i="29"/>
  <c r="L1376" i="29"/>
  <c r="K1377" i="29"/>
  <c r="L1377" i="29"/>
  <c r="K1378" i="29"/>
  <c r="L1378" i="29"/>
  <c r="K1379" i="29"/>
  <c r="L1379" i="29"/>
  <c r="K1380" i="29"/>
  <c r="L1380" i="29"/>
  <c r="K1381" i="29"/>
  <c r="L1381" i="29"/>
  <c r="K1382" i="29"/>
  <c r="L1382" i="29"/>
  <c r="K1383" i="29"/>
  <c r="L1383" i="29"/>
  <c r="K1384" i="29"/>
  <c r="L1384" i="29"/>
  <c r="K1385" i="29"/>
  <c r="L1385" i="29"/>
  <c r="K1386" i="29"/>
  <c r="L1386" i="29"/>
  <c r="K1387" i="29"/>
  <c r="L1387" i="29"/>
  <c r="K1388" i="29"/>
  <c r="L1388" i="29"/>
  <c r="K1389" i="29"/>
  <c r="L1389" i="29"/>
  <c r="K1390" i="29"/>
  <c r="L1390" i="29"/>
  <c r="K1391" i="29"/>
  <c r="L1391" i="29"/>
  <c r="K1392" i="29"/>
  <c r="L1392" i="29"/>
  <c r="K1393" i="29"/>
  <c r="L1393" i="29"/>
  <c r="K1394" i="29"/>
  <c r="L1394" i="29"/>
  <c r="K1395" i="29"/>
  <c r="L1395" i="29"/>
  <c r="K1396" i="29"/>
  <c r="L1396" i="29"/>
  <c r="K1397" i="29"/>
  <c r="L1397" i="29"/>
  <c r="K1398" i="29"/>
  <c r="L1398" i="29"/>
  <c r="K1399" i="29"/>
  <c r="L1399" i="29"/>
  <c r="K1400" i="29"/>
  <c r="L1400" i="29"/>
  <c r="K1401" i="29"/>
  <c r="L1401" i="29"/>
  <c r="K1402" i="29"/>
  <c r="L1402" i="29"/>
  <c r="K1403" i="29"/>
  <c r="L1403" i="29"/>
  <c r="K1404" i="29"/>
  <c r="L1404" i="29"/>
  <c r="K1405" i="29"/>
  <c r="L1405" i="29"/>
  <c r="K1406" i="29"/>
  <c r="L1406" i="29"/>
  <c r="K1407" i="29"/>
  <c r="L1407" i="29"/>
  <c r="K1408" i="29"/>
  <c r="L1408" i="29"/>
  <c r="K1409" i="29"/>
  <c r="L1409" i="29"/>
  <c r="K1410" i="29"/>
  <c r="L1410" i="29"/>
  <c r="K1411" i="29"/>
  <c r="L1411" i="29"/>
  <c r="K1412" i="29"/>
  <c r="L1412" i="29"/>
  <c r="K1413" i="29"/>
  <c r="L1413" i="29"/>
  <c r="K1414" i="29"/>
  <c r="L1414" i="29"/>
  <c r="K1415" i="29"/>
  <c r="L1415" i="29"/>
  <c r="K1416" i="29"/>
  <c r="L1416" i="29"/>
  <c r="K1417" i="29"/>
  <c r="L1417" i="29"/>
  <c r="K1418" i="29"/>
  <c r="L1418" i="29"/>
  <c r="K1419" i="29"/>
  <c r="L1419" i="29"/>
  <c r="K1420" i="29"/>
  <c r="L1420" i="29"/>
  <c r="K1421" i="29"/>
  <c r="L1421" i="29"/>
  <c r="K1422" i="29"/>
  <c r="L1422" i="29"/>
  <c r="K1423" i="29"/>
  <c r="L1423" i="29"/>
  <c r="K1424" i="29"/>
  <c r="L1424" i="29"/>
  <c r="K1425" i="29"/>
  <c r="L1425" i="29"/>
  <c r="K1426" i="29"/>
  <c r="L1426" i="29"/>
  <c r="K1427" i="29"/>
  <c r="L1427" i="29"/>
  <c r="K1428" i="29"/>
  <c r="L1428" i="29"/>
  <c r="K1429" i="29"/>
  <c r="L1429" i="29"/>
  <c r="K1430" i="29"/>
  <c r="L1430" i="29"/>
  <c r="K1431" i="29"/>
  <c r="L1431" i="29"/>
  <c r="K1432" i="29"/>
  <c r="L1432" i="29"/>
  <c r="K1433" i="29"/>
  <c r="L1433" i="29"/>
  <c r="K1434" i="29"/>
  <c r="L1434" i="29"/>
  <c r="K1435" i="29"/>
  <c r="L1435" i="29"/>
  <c r="K1436" i="29"/>
  <c r="L1436" i="29"/>
  <c r="K1437" i="29"/>
  <c r="L1437" i="29"/>
  <c r="K1438" i="29"/>
  <c r="L1438" i="29"/>
  <c r="K1439" i="29"/>
  <c r="L1439" i="29"/>
  <c r="K1440" i="29"/>
  <c r="L1440" i="29"/>
  <c r="K1441" i="29"/>
  <c r="L1441" i="29"/>
  <c r="K1442" i="29"/>
  <c r="L1442" i="29"/>
  <c r="K1443" i="29"/>
  <c r="L1443" i="29"/>
  <c r="K1444" i="29"/>
  <c r="L1444" i="29"/>
  <c r="K1445" i="29"/>
  <c r="L1445" i="29"/>
  <c r="K1446" i="29"/>
  <c r="L1446" i="29"/>
  <c r="K1447" i="29"/>
  <c r="L1447" i="29"/>
  <c r="K1448" i="29"/>
  <c r="L1448" i="29"/>
  <c r="K1449" i="29"/>
  <c r="L1449" i="29"/>
  <c r="K1450" i="29"/>
  <c r="L1450" i="29"/>
  <c r="K1451" i="29"/>
  <c r="L1451" i="29"/>
  <c r="K1452" i="29"/>
  <c r="L1452" i="29"/>
  <c r="K1453" i="29"/>
  <c r="L1453" i="29"/>
  <c r="K1454" i="29"/>
  <c r="L1454" i="29"/>
  <c r="K1455" i="29"/>
  <c r="L1455" i="29"/>
  <c r="K1456" i="29"/>
  <c r="L1456" i="29"/>
  <c r="K1457" i="29"/>
  <c r="L1457" i="29"/>
  <c r="K1458" i="29"/>
  <c r="L1458" i="29"/>
  <c r="K1459" i="29"/>
  <c r="L1459" i="29"/>
  <c r="K1460" i="29"/>
  <c r="L1460" i="29"/>
  <c r="K1461" i="29"/>
  <c r="L1461" i="29"/>
  <c r="K1462" i="29"/>
  <c r="L1462" i="29"/>
  <c r="K1463" i="29"/>
  <c r="L1463" i="29"/>
  <c r="K1464" i="29"/>
  <c r="L1464" i="29"/>
  <c r="K1465" i="29"/>
  <c r="L1465" i="29"/>
  <c r="K1466" i="29"/>
  <c r="L1466" i="29"/>
  <c r="K1467" i="29"/>
  <c r="L1467" i="29"/>
  <c r="K1468" i="29"/>
  <c r="L1468" i="29"/>
  <c r="K1469" i="29"/>
  <c r="L1469" i="29"/>
  <c r="K1470" i="29"/>
  <c r="L1470" i="29"/>
  <c r="K1471" i="29"/>
  <c r="L1471" i="29"/>
  <c r="K1472" i="29"/>
  <c r="L1472" i="29"/>
  <c r="K1473" i="29"/>
  <c r="L1473" i="29"/>
  <c r="K1474" i="29"/>
  <c r="L1474" i="29"/>
  <c r="K1475" i="29"/>
  <c r="L1475" i="29"/>
  <c r="K1476" i="29"/>
  <c r="L1476" i="29"/>
  <c r="K1477" i="29"/>
  <c r="L1477" i="29"/>
  <c r="K1478" i="29"/>
  <c r="L1478" i="29"/>
  <c r="K1479" i="29"/>
  <c r="L1479" i="29"/>
  <c r="K1480" i="29"/>
  <c r="L1480" i="29"/>
  <c r="K1481" i="29"/>
  <c r="L1481" i="29"/>
  <c r="K1482" i="29"/>
  <c r="L1482" i="29"/>
  <c r="K1483" i="29"/>
  <c r="L1483" i="29"/>
  <c r="K1484" i="29"/>
  <c r="L1484" i="29"/>
  <c r="K1485" i="29"/>
  <c r="L1485" i="29"/>
  <c r="K1486" i="29"/>
  <c r="L1486" i="29"/>
  <c r="K1487" i="29"/>
  <c r="L1487" i="29"/>
  <c r="K1488" i="29"/>
  <c r="L1488" i="29"/>
  <c r="K1489" i="29"/>
  <c r="L1489" i="29"/>
  <c r="K1490" i="29"/>
  <c r="L1490" i="29"/>
  <c r="K1491" i="29"/>
  <c r="L1491" i="29"/>
  <c r="K1492" i="29"/>
  <c r="L1492" i="29"/>
  <c r="K1493" i="29"/>
  <c r="L1493" i="29"/>
  <c r="K1494" i="29"/>
  <c r="L1494" i="29"/>
  <c r="K1495" i="29"/>
  <c r="L1495" i="29"/>
  <c r="K1496" i="29"/>
  <c r="L1496" i="29"/>
  <c r="K1497" i="29"/>
  <c r="L1497" i="29"/>
  <c r="K1498" i="29"/>
  <c r="L1498" i="29"/>
  <c r="K7" i="24"/>
  <c r="L7" i="24" s="1"/>
  <c r="K8" i="24"/>
  <c r="L8" i="24" s="1"/>
  <c r="K9" i="24"/>
  <c r="L9" i="24" s="1"/>
  <c r="K10" i="24"/>
  <c r="L10" i="24" s="1"/>
  <c r="K11" i="24"/>
  <c r="L11" i="24" s="1"/>
  <c r="K12" i="24"/>
  <c r="L12" i="24" s="1"/>
  <c r="K13" i="24"/>
  <c r="L13" i="24" s="1"/>
  <c r="K14" i="24"/>
  <c r="L14" i="24" s="1"/>
  <c r="K15" i="24"/>
  <c r="L15" i="24" s="1"/>
  <c r="K16" i="24"/>
  <c r="L16" i="24"/>
  <c r="K17" i="24"/>
  <c r="L17" i="24"/>
  <c r="K18" i="24"/>
  <c r="L18" i="24"/>
  <c r="K19" i="24"/>
  <c r="L19" i="24" s="1"/>
  <c r="K20" i="24"/>
  <c r="L20" i="24" s="1"/>
  <c r="K21" i="24"/>
  <c r="L21" i="24" s="1"/>
  <c r="K22" i="24"/>
  <c r="L22" i="24" s="1"/>
  <c r="K23" i="24"/>
  <c r="L23" i="24" s="1"/>
  <c r="K24" i="24"/>
  <c r="L24" i="24" s="1"/>
  <c r="K25" i="24"/>
  <c r="L25" i="24" s="1"/>
  <c r="K26" i="24"/>
  <c r="L26" i="24" s="1"/>
  <c r="K27" i="24"/>
  <c r="L27" i="24" s="1"/>
  <c r="K28" i="24"/>
  <c r="L28" i="24" s="1"/>
  <c r="K29" i="24"/>
  <c r="L29" i="24" s="1"/>
  <c r="K30" i="24"/>
  <c r="L30" i="24"/>
  <c r="K31" i="24"/>
  <c r="L31" i="24" s="1"/>
  <c r="K32" i="24"/>
  <c r="L32" i="24" s="1"/>
  <c r="K33" i="24"/>
  <c r="L33" i="24" s="1"/>
  <c r="K34" i="24"/>
  <c r="L34" i="24" s="1"/>
  <c r="K35" i="24"/>
  <c r="L35" i="24" s="1"/>
  <c r="K36" i="24"/>
  <c r="L36" i="24" s="1"/>
  <c r="K37" i="24"/>
  <c r="L37" i="24" s="1"/>
  <c r="K38" i="24"/>
  <c r="L38" i="24" s="1"/>
  <c r="K39" i="24"/>
  <c r="L39" i="24" s="1"/>
  <c r="K40" i="24"/>
  <c r="L40" i="24"/>
  <c r="K41" i="24"/>
  <c r="L41" i="24" s="1"/>
  <c r="K42" i="24"/>
  <c r="L42" i="24" s="1"/>
  <c r="K43" i="24"/>
  <c r="L43" i="24" s="1"/>
  <c r="K44" i="24"/>
  <c r="L44" i="24" s="1"/>
  <c r="K45" i="24"/>
  <c r="L45" i="24" s="1"/>
  <c r="K46" i="24"/>
  <c r="L46" i="24" s="1"/>
  <c r="K47" i="24"/>
  <c r="L47" i="24" s="1"/>
  <c r="K48" i="24"/>
  <c r="L48" i="24"/>
  <c r="K49" i="24"/>
  <c r="L49" i="24"/>
  <c r="K50" i="24"/>
  <c r="L50" i="24"/>
  <c r="K51" i="24"/>
  <c r="L51" i="24" s="1"/>
  <c r="K52" i="24"/>
  <c r="L52" i="24" s="1"/>
  <c r="K53" i="24"/>
  <c r="L53" i="24" s="1"/>
  <c r="K54" i="24"/>
  <c r="L54" i="24"/>
  <c r="K55" i="24"/>
  <c r="L55" i="24" s="1"/>
  <c r="K56" i="24"/>
  <c r="L56" i="24" s="1"/>
  <c r="K57" i="24"/>
  <c r="L57" i="24" s="1"/>
  <c r="K58" i="24"/>
  <c r="L58" i="24" s="1"/>
  <c r="K59" i="24"/>
  <c r="L59" i="24" s="1"/>
  <c r="K60" i="24"/>
  <c r="L60" i="24"/>
  <c r="K61" i="24"/>
  <c r="L61" i="24" s="1"/>
  <c r="K62" i="24"/>
  <c r="L62" i="24" s="1"/>
  <c r="K63" i="24"/>
  <c r="L63" i="24" s="1"/>
  <c r="K64" i="24"/>
  <c r="L64" i="24"/>
  <c r="K65" i="24"/>
  <c r="L65" i="24"/>
  <c r="K66" i="24"/>
  <c r="L66" i="24"/>
  <c r="K67" i="24"/>
  <c r="L67" i="24" s="1"/>
  <c r="K68" i="24"/>
  <c r="L68" i="24" s="1"/>
  <c r="K69" i="24"/>
  <c r="L69" i="24" s="1"/>
  <c r="K70" i="24"/>
  <c r="L70" i="24"/>
  <c r="K71" i="24"/>
  <c r="L71" i="24" s="1"/>
  <c r="K72" i="24"/>
  <c r="L72" i="24" s="1"/>
  <c r="K73" i="24"/>
  <c r="L73" i="24" s="1"/>
  <c r="K74" i="24"/>
  <c r="L74" i="24"/>
  <c r="K75" i="24"/>
  <c r="L75" i="24" s="1"/>
  <c r="K76" i="24"/>
  <c r="L76" i="24" s="1"/>
  <c r="K77" i="24"/>
  <c r="L77" i="24" s="1"/>
  <c r="K78" i="24"/>
  <c r="L78" i="24" s="1"/>
  <c r="K79" i="24"/>
  <c r="L79" i="24" s="1"/>
  <c r="K80" i="24"/>
  <c r="L80" i="24"/>
  <c r="K81" i="24"/>
  <c r="L81" i="24"/>
  <c r="K82" i="24"/>
  <c r="L82" i="24" s="1"/>
  <c r="K83" i="24"/>
  <c r="L83" i="24" s="1"/>
  <c r="K84" i="24"/>
  <c r="L84" i="24"/>
  <c r="K85" i="24"/>
  <c r="L85" i="24" s="1"/>
  <c r="K86" i="24"/>
  <c r="L86" i="24" s="1"/>
  <c r="K87" i="24"/>
  <c r="L87" i="24" s="1"/>
  <c r="K88" i="24"/>
  <c r="L88" i="24" s="1"/>
  <c r="K89" i="24"/>
  <c r="L89" i="24" s="1"/>
  <c r="K90" i="24"/>
  <c r="L90" i="24"/>
  <c r="K91" i="24"/>
  <c r="L91" i="24" s="1"/>
  <c r="K92" i="24"/>
  <c r="L92" i="24" s="1"/>
  <c r="K93" i="24"/>
  <c r="L93" i="24" s="1"/>
  <c r="K94" i="24"/>
  <c r="L94" i="24"/>
  <c r="K95" i="24"/>
  <c r="L95" i="24"/>
  <c r="K96" i="24"/>
  <c r="L96" i="24"/>
  <c r="K97" i="24"/>
  <c r="L97" i="24" s="1"/>
  <c r="K98" i="24"/>
  <c r="L98" i="24" s="1"/>
  <c r="K99" i="24"/>
  <c r="L99" i="24" s="1"/>
  <c r="K100" i="24"/>
  <c r="L100" i="24"/>
  <c r="K101" i="24"/>
  <c r="L101" i="24" s="1"/>
  <c r="K102" i="24"/>
  <c r="L102" i="24" s="1"/>
  <c r="K103" i="24"/>
  <c r="L103" i="24" s="1"/>
  <c r="K104" i="24"/>
  <c r="L104" i="24" s="1"/>
  <c r="K105" i="24"/>
  <c r="L105" i="24" s="1"/>
  <c r="K106" i="24"/>
  <c r="L106" i="24"/>
  <c r="K107" i="24"/>
  <c r="L107" i="24" s="1"/>
  <c r="K108" i="24"/>
  <c r="L108" i="24" s="1"/>
  <c r="K109" i="24"/>
  <c r="L109" i="24" s="1"/>
  <c r="K110" i="24"/>
  <c r="L110" i="24"/>
  <c r="K111" i="24"/>
  <c r="L111" i="24"/>
  <c r="K112" i="24"/>
  <c r="L112" i="24"/>
  <c r="K113" i="24"/>
  <c r="L113" i="24" s="1"/>
  <c r="K114" i="24"/>
  <c r="L114" i="24" s="1"/>
  <c r="K115" i="24"/>
  <c r="L115" i="24" s="1"/>
  <c r="K116" i="24"/>
  <c r="L116" i="24"/>
  <c r="K117" i="24"/>
  <c r="L117" i="24" s="1"/>
  <c r="K118" i="24"/>
  <c r="L118" i="24" s="1"/>
  <c r="K119" i="24"/>
  <c r="L119" i="24" s="1"/>
  <c r="K120" i="24"/>
  <c r="L120" i="24" s="1"/>
  <c r="K121" i="24"/>
  <c r="L121" i="24" s="1"/>
  <c r="K122" i="24"/>
  <c r="L122" i="24"/>
  <c r="K123" i="24"/>
  <c r="L123" i="24" s="1"/>
  <c r="K124" i="24"/>
  <c r="L124" i="24" s="1"/>
  <c r="K125" i="24"/>
  <c r="L125" i="24" s="1"/>
  <c r="K126" i="24"/>
  <c r="L126" i="24"/>
  <c r="K127" i="24"/>
  <c r="L127" i="24"/>
  <c r="K128" i="24"/>
  <c r="L128" i="24"/>
  <c r="K129" i="24"/>
  <c r="L129" i="24" s="1"/>
  <c r="K130" i="24"/>
  <c r="L130" i="24" s="1"/>
  <c r="K131" i="24"/>
  <c r="L131" i="24" s="1"/>
  <c r="K132" i="24"/>
  <c r="L132" i="24"/>
  <c r="K133" i="24"/>
  <c r="L133" i="24" s="1"/>
  <c r="K134" i="24"/>
  <c r="L134" i="24" s="1"/>
  <c r="K135" i="24"/>
  <c r="L135" i="24" s="1"/>
  <c r="K136" i="24"/>
  <c r="L136" i="24" s="1"/>
  <c r="K137" i="24"/>
  <c r="L137" i="24" s="1"/>
  <c r="K138" i="24"/>
  <c r="L138" i="24"/>
  <c r="K139" i="24"/>
  <c r="L139" i="24" s="1"/>
  <c r="K140" i="24"/>
  <c r="L140" i="24" s="1"/>
  <c r="K141" i="24"/>
  <c r="L141" i="24" s="1"/>
  <c r="K142" i="24"/>
  <c r="L142" i="24"/>
  <c r="K143" i="24"/>
  <c r="L143" i="24"/>
  <c r="K144" i="24"/>
  <c r="L144" i="24"/>
  <c r="K145" i="24"/>
  <c r="L145" i="24" s="1"/>
  <c r="K146" i="24"/>
  <c r="L146" i="24" s="1"/>
  <c r="K147" i="24"/>
  <c r="L147" i="24" s="1"/>
  <c r="K148" i="24"/>
  <c r="L148" i="24"/>
  <c r="K149" i="24"/>
  <c r="L149" i="24" s="1"/>
  <c r="K150" i="24"/>
  <c r="L150" i="24" s="1"/>
  <c r="K151" i="24"/>
  <c r="L151" i="24" s="1"/>
  <c r="K152" i="24"/>
  <c r="L152" i="24" s="1"/>
  <c r="K153" i="24"/>
  <c r="L153" i="24" s="1"/>
  <c r="K154" i="24"/>
  <c r="L154" i="24"/>
  <c r="K155" i="24"/>
  <c r="L155" i="24" s="1"/>
  <c r="K156" i="24"/>
  <c r="L156" i="24" s="1"/>
  <c r="K157" i="24"/>
  <c r="L157" i="24" s="1"/>
  <c r="K158" i="24"/>
  <c r="L158" i="24"/>
  <c r="K159" i="24"/>
  <c r="L159" i="24"/>
  <c r="K160" i="24"/>
  <c r="L160" i="24"/>
  <c r="K161" i="24"/>
  <c r="L161" i="24" s="1"/>
  <c r="K162" i="24"/>
  <c r="L162" i="24" s="1"/>
  <c r="K163" i="24"/>
  <c r="L163" i="24" s="1"/>
  <c r="K164" i="24"/>
  <c r="L164" i="24"/>
  <c r="K165" i="24"/>
  <c r="L165" i="24" s="1"/>
  <c r="K166" i="24"/>
  <c r="L166" i="24" s="1"/>
  <c r="K167" i="24"/>
  <c r="L167" i="24" s="1"/>
  <c r="K168" i="24"/>
  <c r="L168" i="24" s="1"/>
  <c r="K169" i="24"/>
  <c r="L169" i="24" s="1"/>
  <c r="K170" i="24"/>
  <c r="L170" i="24"/>
  <c r="K171" i="24"/>
  <c r="L171" i="24" s="1"/>
  <c r="K172" i="24"/>
  <c r="L172" i="24" s="1"/>
  <c r="K173" i="24"/>
  <c r="L173" i="24" s="1"/>
  <c r="K174" i="24"/>
  <c r="L174" i="24"/>
  <c r="K175" i="24"/>
  <c r="L175" i="24"/>
  <c r="K176" i="24"/>
  <c r="L176" i="24"/>
  <c r="K177" i="24"/>
  <c r="L177" i="24" s="1"/>
  <c r="K178" i="24"/>
  <c r="L178" i="24" s="1"/>
  <c r="K179" i="24"/>
  <c r="L179" i="24" s="1"/>
  <c r="K180" i="24"/>
  <c r="L180" i="24"/>
  <c r="K181" i="24"/>
  <c r="L181" i="24" s="1"/>
  <c r="K182" i="24"/>
  <c r="L182" i="24" s="1"/>
  <c r="K183" i="24"/>
  <c r="L183" i="24" s="1"/>
  <c r="K184" i="24"/>
  <c r="L184" i="24" s="1"/>
  <c r="K185" i="24"/>
  <c r="L185" i="24" s="1"/>
  <c r="K186" i="24"/>
  <c r="L186" i="24"/>
  <c r="K187" i="24"/>
  <c r="L187" i="24" s="1"/>
  <c r="K188" i="24"/>
  <c r="L188" i="24" s="1"/>
  <c r="K189" i="24"/>
  <c r="L189" i="24" s="1"/>
  <c r="K190" i="24"/>
  <c r="L190" i="24"/>
  <c r="K191" i="24"/>
  <c r="L191" i="24"/>
  <c r="K192" i="24"/>
  <c r="L192" i="24"/>
  <c r="K193" i="24"/>
  <c r="L193" i="24" s="1"/>
  <c r="K194" i="24"/>
  <c r="L194" i="24" s="1"/>
  <c r="K195" i="24"/>
  <c r="L195" i="24" s="1"/>
  <c r="K196" i="24"/>
  <c r="L196" i="24"/>
  <c r="K197" i="24"/>
  <c r="L197" i="24" s="1"/>
  <c r="K198" i="24"/>
  <c r="L198" i="24" s="1"/>
  <c r="K199" i="24"/>
  <c r="L199" i="24" s="1"/>
  <c r="K200" i="24"/>
  <c r="L200" i="24" s="1"/>
  <c r="K201" i="24"/>
  <c r="L201" i="24" s="1"/>
  <c r="K202" i="24"/>
  <c r="L202" i="24"/>
  <c r="K203" i="24"/>
  <c r="L203" i="24" s="1"/>
  <c r="K204" i="24"/>
  <c r="L204" i="24" s="1"/>
  <c r="K205" i="24"/>
  <c r="L205" i="24" s="1"/>
  <c r="K206" i="24"/>
  <c r="L206" i="24"/>
  <c r="K207" i="24"/>
  <c r="L207" i="24"/>
  <c r="K208" i="24"/>
  <c r="L208" i="24"/>
  <c r="K209" i="24"/>
  <c r="L209" i="24" s="1"/>
  <c r="K210" i="24"/>
  <c r="L210" i="24" s="1"/>
  <c r="K211" i="24"/>
  <c r="L211" i="24" s="1"/>
  <c r="K212" i="24"/>
  <c r="L212" i="24"/>
  <c r="K213" i="24"/>
  <c r="L213" i="24" s="1"/>
  <c r="K214" i="24"/>
  <c r="L214" i="24" s="1"/>
  <c r="K215" i="24"/>
  <c r="L215" i="24" s="1"/>
  <c r="K216" i="24"/>
  <c r="L216" i="24" s="1"/>
  <c r="K217" i="24"/>
  <c r="L217" i="24" s="1"/>
  <c r="K218" i="24"/>
  <c r="L218" i="24"/>
  <c r="K219" i="24"/>
  <c r="L219" i="24" s="1"/>
  <c r="K220" i="24"/>
  <c r="L220" i="24" s="1"/>
  <c r="K221" i="24"/>
  <c r="L221" i="24" s="1"/>
  <c r="K222" i="24"/>
  <c r="L222" i="24"/>
  <c r="K223" i="24"/>
  <c r="L223" i="24"/>
  <c r="K224" i="24"/>
  <c r="L224" i="24"/>
  <c r="K225" i="24"/>
  <c r="L225" i="24" s="1"/>
  <c r="K226" i="24"/>
  <c r="L226" i="24" s="1"/>
  <c r="K227" i="24"/>
  <c r="L227" i="24" s="1"/>
  <c r="K228" i="24"/>
  <c r="L228" i="24"/>
  <c r="K229" i="24"/>
  <c r="L229" i="24" s="1"/>
  <c r="K230" i="24"/>
  <c r="L230" i="24" s="1"/>
  <c r="K231" i="24"/>
  <c r="L231" i="24" s="1"/>
  <c r="K232" i="24"/>
  <c r="L232" i="24" s="1"/>
  <c r="K233" i="24"/>
  <c r="L233" i="24" s="1"/>
  <c r="K234" i="24"/>
  <c r="L234" i="24"/>
  <c r="K235" i="24"/>
  <c r="L235" i="24" s="1"/>
  <c r="K236" i="24"/>
  <c r="L236" i="24" s="1"/>
  <c r="K237" i="24"/>
  <c r="L237" i="24" s="1"/>
  <c r="K238" i="24"/>
  <c r="L238" i="24"/>
  <c r="K239" i="24"/>
  <c r="L239" i="24"/>
  <c r="K240" i="24"/>
  <c r="L240" i="24"/>
  <c r="K241" i="24"/>
  <c r="L241" i="24" s="1"/>
  <c r="K242" i="24"/>
  <c r="L242" i="24" s="1"/>
  <c r="K243" i="24"/>
  <c r="L243" i="24" s="1"/>
  <c r="K244" i="24"/>
  <c r="L244" i="24"/>
  <c r="K245" i="24"/>
  <c r="L245" i="24" s="1"/>
  <c r="K246" i="24"/>
  <c r="L246" i="24" s="1"/>
  <c r="K247" i="24"/>
  <c r="L247" i="24" s="1"/>
  <c r="K248" i="24"/>
  <c r="L248" i="24" s="1"/>
  <c r="K249" i="24"/>
  <c r="L249" i="24" s="1"/>
  <c r="K250" i="24"/>
  <c r="L250" i="24"/>
  <c r="K251" i="24"/>
  <c r="L251" i="24" s="1"/>
  <c r="K252" i="24"/>
  <c r="L252" i="24" s="1"/>
  <c r="K253" i="24"/>
  <c r="L253" i="24" s="1"/>
  <c r="K254" i="24"/>
  <c r="L254" i="24"/>
  <c r="K255" i="24"/>
  <c r="L255" i="24"/>
  <c r="K256" i="24"/>
  <c r="L256" i="24"/>
  <c r="K257" i="24"/>
  <c r="L257" i="24" s="1"/>
  <c r="K258" i="24"/>
  <c r="L258" i="24" s="1"/>
  <c r="K259" i="24"/>
  <c r="L259" i="24" s="1"/>
  <c r="K260" i="24"/>
  <c r="L260" i="24"/>
  <c r="K261" i="24"/>
  <c r="L261" i="24" s="1"/>
  <c r="K262" i="24"/>
  <c r="L262" i="24" s="1"/>
  <c r="K263" i="24"/>
  <c r="L263" i="24" s="1"/>
  <c r="K264" i="24"/>
  <c r="L264" i="24" s="1"/>
  <c r="K265" i="24"/>
  <c r="L265" i="24" s="1"/>
  <c r="K266" i="24"/>
  <c r="L266" i="24"/>
  <c r="K267" i="24"/>
  <c r="L267" i="24" s="1"/>
  <c r="K268" i="24"/>
  <c r="L268" i="24" s="1"/>
  <c r="K269" i="24"/>
  <c r="L269" i="24" s="1"/>
  <c r="K270" i="24"/>
  <c r="L270" i="24"/>
  <c r="K271" i="24"/>
  <c r="L271" i="24"/>
  <c r="K272" i="24"/>
  <c r="L272" i="24"/>
  <c r="K273" i="24"/>
  <c r="L273" i="24" s="1"/>
  <c r="K274" i="24"/>
  <c r="L274" i="24" s="1"/>
  <c r="K275" i="24"/>
  <c r="L275" i="24" s="1"/>
  <c r="K276" i="24"/>
  <c r="L276" i="24"/>
  <c r="K277" i="24"/>
  <c r="L277" i="24" s="1"/>
  <c r="K278" i="24"/>
  <c r="L278" i="24" s="1"/>
  <c r="K279" i="24"/>
  <c r="L279" i="24" s="1"/>
  <c r="K280" i="24"/>
  <c r="L280" i="24" s="1"/>
  <c r="K281" i="24"/>
  <c r="L281" i="24" s="1"/>
  <c r="K282" i="24"/>
  <c r="L282" i="24" s="1"/>
  <c r="K283" i="24"/>
  <c r="L283" i="24" s="1"/>
  <c r="K284" i="24"/>
  <c r="L284" i="24" s="1"/>
  <c r="K285" i="24"/>
  <c r="L285" i="24" s="1"/>
  <c r="K286" i="24"/>
  <c r="L286" i="24" s="1"/>
  <c r="K287" i="24"/>
  <c r="L287" i="24" s="1"/>
  <c r="K288" i="24"/>
  <c r="L288" i="24" s="1"/>
  <c r="K289" i="24"/>
  <c r="L289" i="24" s="1"/>
  <c r="K290" i="24"/>
  <c r="L290" i="24" s="1"/>
  <c r="K291" i="24"/>
  <c r="L291" i="24" s="1"/>
  <c r="K292" i="24"/>
  <c r="L292" i="24" s="1"/>
  <c r="K293" i="24"/>
  <c r="L293" i="24" s="1"/>
  <c r="K294" i="24"/>
  <c r="L294" i="24" s="1"/>
  <c r="K295" i="24"/>
  <c r="L295" i="24" s="1"/>
  <c r="K296" i="24"/>
  <c r="L296" i="24" s="1"/>
  <c r="K297" i="24"/>
  <c r="L297" i="24" s="1"/>
  <c r="K298" i="24"/>
  <c r="L298" i="24" s="1"/>
  <c r="K299" i="24"/>
  <c r="L299" i="24" s="1"/>
  <c r="K300" i="24"/>
  <c r="L300" i="24" s="1"/>
  <c r="K301" i="24"/>
  <c r="L301" i="24" s="1"/>
  <c r="K302" i="24"/>
  <c r="L302" i="24" s="1"/>
  <c r="K303" i="24"/>
  <c r="L303" i="24" s="1"/>
  <c r="K304" i="24"/>
  <c r="L304" i="24" s="1"/>
  <c r="K305" i="24"/>
  <c r="L305" i="24" s="1"/>
  <c r="K306" i="24"/>
  <c r="L306" i="24" s="1"/>
  <c r="K307" i="24"/>
  <c r="L307" i="24" s="1"/>
  <c r="K308" i="24"/>
  <c r="L308" i="24" s="1"/>
  <c r="K309" i="24"/>
  <c r="L309" i="24" s="1"/>
  <c r="K310" i="24"/>
  <c r="L310" i="24" s="1"/>
  <c r="K311" i="24"/>
  <c r="L311" i="24" s="1"/>
  <c r="K312" i="24"/>
  <c r="L312" i="24" s="1"/>
  <c r="K313" i="24"/>
  <c r="L313" i="24" s="1"/>
  <c r="K314" i="24"/>
  <c r="L314" i="24" s="1"/>
  <c r="K315" i="24"/>
  <c r="L315" i="24" s="1"/>
  <c r="K316" i="24"/>
  <c r="L316" i="24" s="1"/>
  <c r="K317" i="24"/>
  <c r="L317" i="24" s="1"/>
  <c r="K318" i="24"/>
  <c r="L318" i="24" s="1"/>
  <c r="K319" i="24"/>
  <c r="L319" i="24" s="1"/>
  <c r="K320" i="24"/>
  <c r="L320" i="24" s="1"/>
  <c r="K321" i="24"/>
  <c r="L321" i="24" s="1"/>
  <c r="K322" i="24"/>
  <c r="L322" i="24" s="1"/>
  <c r="K323" i="24"/>
  <c r="L323" i="24" s="1"/>
  <c r="K324" i="24"/>
  <c r="L324" i="24" s="1"/>
  <c r="K325" i="24"/>
  <c r="L325" i="24" s="1"/>
  <c r="K326" i="24"/>
  <c r="L326" i="24" s="1"/>
  <c r="K327" i="24"/>
  <c r="L327" i="24" s="1"/>
  <c r="K328" i="24"/>
  <c r="L328" i="24" s="1"/>
  <c r="K329" i="24"/>
  <c r="L329" i="24" s="1"/>
  <c r="K330" i="24"/>
  <c r="L330" i="24" s="1"/>
  <c r="K331" i="24"/>
  <c r="L331" i="24" s="1"/>
  <c r="K332" i="24"/>
  <c r="L332" i="24" s="1"/>
  <c r="K333" i="24"/>
  <c r="L333" i="24" s="1"/>
  <c r="K334" i="24"/>
  <c r="L334" i="24"/>
  <c r="K335" i="24"/>
  <c r="L335" i="24" s="1"/>
  <c r="K336" i="24"/>
  <c r="L336" i="24" s="1"/>
  <c r="K337" i="24"/>
  <c r="L337" i="24" s="1"/>
  <c r="K338" i="24"/>
  <c r="L338" i="24" s="1"/>
  <c r="K339" i="24"/>
  <c r="L339" i="24" s="1"/>
  <c r="K340" i="24"/>
  <c r="L340" i="24" s="1"/>
  <c r="K341" i="24"/>
  <c r="L341" i="24" s="1"/>
  <c r="K342" i="24"/>
  <c r="L342" i="24"/>
  <c r="K343" i="24"/>
  <c r="L343" i="24" s="1"/>
  <c r="K344" i="24"/>
  <c r="L344" i="24" s="1"/>
  <c r="K345" i="24"/>
  <c r="L345" i="24" s="1"/>
  <c r="K346" i="24"/>
  <c r="L346" i="24" s="1"/>
  <c r="K347" i="24"/>
  <c r="L347" i="24" s="1"/>
  <c r="K348" i="24"/>
  <c r="L348" i="24" s="1"/>
  <c r="K349" i="24"/>
  <c r="L349" i="24" s="1"/>
  <c r="K350" i="24"/>
  <c r="L350" i="24"/>
  <c r="K351" i="24"/>
  <c r="L351" i="24" s="1"/>
  <c r="K352" i="24"/>
  <c r="L352" i="24" s="1"/>
  <c r="K353" i="24"/>
  <c r="L353" i="24" s="1"/>
  <c r="K354" i="24"/>
  <c r="L354" i="24" s="1"/>
  <c r="K355" i="24"/>
  <c r="L355" i="24" s="1"/>
  <c r="K356" i="24"/>
  <c r="L356" i="24" s="1"/>
  <c r="K357" i="24"/>
  <c r="L357" i="24" s="1"/>
  <c r="K358" i="24"/>
  <c r="L358" i="24"/>
  <c r="K359" i="24"/>
  <c r="L359" i="24" s="1"/>
  <c r="K360" i="24"/>
  <c r="L360" i="24" s="1"/>
  <c r="K361" i="24"/>
  <c r="L361" i="24" s="1"/>
  <c r="K362" i="24"/>
  <c r="L362" i="24" s="1"/>
  <c r="K363" i="24"/>
  <c r="L363" i="24" s="1"/>
  <c r="K364" i="24"/>
  <c r="L364" i="24" s="1"/>
  <c r="K365" i="24"/>
  <c r="L365" i="24" s="1"/>
  <c r="K366" i="24"/>
  <c r="L366" i="24"/>
  <c r="K367" i="24"/>
  <c r="L367" i="24" s="1"/>
  <c r="K368" i="24"/>
  <c r="L368" i="24" s="1"/>
  <c r="K369" i="24"/>
  <c r="L369" i="24" s="1"/>
  <c r="K370" i="24"/>
  <c r="L370" i="24" s="1"/>
  <c r="K371" i="24"/>
  <c r="L371" i="24" s="1"/>
  <c r="K372" i="24"/>
  <c r="L372" i="24"/>
  <c r="K373" i="24"/>
  <c r="L373" i="24" s="1"/>
  <c r="K374" i="24"/>
  <c r="L374" i="24" s="1"/>
  <c r="K375" i="24"/>
  <c r="L375" i="24" s="1"/>
  <c r="K376" i="24"/>
  <c r="L376" i="24"/>
  <c r="K377" i="24"/>
  <c r="L377" i="24" s="1"/>
  <c r="K378" i="24"/>
  <c r="L378" i="24" s="1"/>
  <c r="K379" i="24"/>
  <c r="L379" i="24" s="1"/>
  <c r="K380" i="24"/>
  <c r="L380" i="24"/>
  <c r="K381" i="24"/>
  <c r="L381" i="24" s="1"/>
  <c r="K382" i="24"/>
  <c r="L382" i="24" s="1"/>
  <c r="K383" i="24"/>
  <c r="L383" i="24" s="1"/>
  <c r="K384" i="24"/>
  <c r="L384" i="24"/>
  <c r="K385" i="24"/>
  <c r="L385" i="24" s="1"/>
  <c r="K386" i="24"/>
  <c r="L386" i="24" s="1"/>
  <c r="K387" i="24"/>
  <c r="L387" i="24" s="1"/>
  <c r="K388" i="24"/>
  <c r="L388" i="24"/>
  <c r="K389" i="24"/>
  <c r="L389" i="24" s="1"/>
  <c r="K390" i="24"/>
  <c r="L390" i="24" s="1"/>
  <c r="K391" i="24"/>
  <c r="L391" i="24" s="1"/>
  <c r="K392" i="24"/>
  <c r="L392" i="24"/>
  <c r="K393" i="24"/>
  <c r="L393" i="24" s="1"/>
  <c r="K394" i="24"/>
  <c r="L394" i="24" s="1"/>
  <c r="K395" i="24"/>
  <c r="L395" i="24" s="1"/>
  <c r="K396" i="24"/>
  <c r="L396" i="24"/>
  <c r="K397" i="24"/>
  <c r="L397" i="24" s="1"/>
  <c r="K398" i="24"/>
  <c r="L398" i="24" s="1"/>
  <c r="K399" i="24"/>
  <c r="L399" i="24" s="1"/>
  <c r="K400" i="24"/>
  <c r="L400" i="24"/>
  <c r="K401" i="24"/>
  <c r="L401" i="24" s="1"/>
  <c r="K402" i="24"/>
  <c r="L402" i="24" s="1"/>
  <c r="K403" i="24"/>
  <c r="L403" i="24" s="1"/>
  <c r="K404" i="24"/>
  <c r="L404" i="24"/>
  <c r="K405" i="24"/>
  <c r="L405" i="24" s="1"/>
  <c r="K406" i="24"/>
  <c r="L406" i="24" s="1"/>
  <c r="K407" i="24"/>
  <c r="L407" i="24" s="1"/>
  <c r="K408" i="24"/>
  <c r="L408" i="24"/>
  <c r="K409" i="24"/>
  <c r="L409" i="24" s="1"/>
  <c r="K410" i="24"/>
  <c r="L410" i="24" s="1"/>
  <c r="K411" i="24"/>
  <c r="L411" i="24" s="1"/>
  <c r="K412" i="24"/>
  <c r="L412" i="24"/>
  <c r="K413" i="24"/>
  <c r="L413" i="24" s="1"/>
  <c r="K414" i="24"/>
  <c r="L414" i="24" s="1"/>
  <c r="K415" i="24"/>
  <c r="L415" i="24" s="1"/>
  <c r="K416" i="24"/>
  <c r="L416" i="24"/>
  <c r="K417" i="24"/>
  <c r="L417" i="24" s="1"/>
  <c r="K418" i="24"/>
  <c r="L418" i="24" s="1"/>
  <c r="K419" i="24"/>
  <c r="L419" i="24" s="1"/>
  <c r="K420" i="24"/>
  <c r="L420" i="24"/>
  <c r="K421" i="24"/>
  <c r="L421" i="24" s="1"/>
  <c r="K422" i="24"/>
  <c r="L422" i="24" s="1"/>
  <c r="K423" i="24"/>
  <c r="L423" i="24" s="1"/>
  <c r="K424" i="24"/>
  <c r="L424" i="24"/>
  <c r="K425" i="24"/>
  <c r="L425" i="24" s="1"/>
  <c r="K426" i="24"/>
  <c r="L426" i="24" s="1"/>
  <c r="K427" i="24"/>
  <c r="L427" i="24" s="1"/>
  <c r="K428" i="24"/>
  <c r="L428" i="24"/>
  <c r="K429" i="24"/>
  <c r="L429" i="24" s="1"/>
  <c r="K430" i="24"/>
  <c r="L430" i="24" s="1"/>
  <c r="K431" i="24"/>
  <c r="L431" i="24" s="1"/>
  <c r="K432" i="24"/>
  <c r="L432" i="24"/>
  <c r="K433" i="24"/>
  <c r="L433" i="24" s="1"/>
  <c r="K434" i="24"/>
  <c r="L434" i="24" s="1"/>
  <c r="K435" i="24"/>
  <c r="L435" i="24" s="1"/>
  <c r="K436" i="24"/>
  <c r="L436" i="24"/>
  <c r="K437" i="24"/>
  <c r="L437" i="24" s="1"/>
  <c r="K438" i="24"/>
  <c r="L438" i="24" s="1"/>
  <c r="K439" i="24"/>
  <c r="L439" i="24" s="1"/>
  <c r="K440" i="24"/>
  <c r="L440" i="24"/>
  <c r="K441" i="24"/>
  <c r="L441" i="24" s="1"/>
  <c r="K442" i="24"/>
  <c r="L442" i="24" s="1"/>
  <c r="K443" i="24"/>
  <c r="L443" i="24" s="1"/>
  <c r="K444" i="24"/>
  <c r="L444" i="24"/>
  <c r="K445" i="24"/>
  <c r="L445" i="24" s="1"/>
  <c r="K446" i="24"/>
  <c r="L446" i="24" s="1"/>
  <c r="K447" i="24"/>
  <c r="L447" i="24" s="1"/>
  <c r="K448" i="24"/>
  <c r="L448" i="24"/>
  <c r="K449" i="24"/>
  <c r="L449" i="24" s="1"/>
  <c r="K450" i="24"/>
  <c r="L450" i="24" s="1"/>
  <c r="K451" i="24"/>
  <c r="L451" i="24" s="1"/>
  <c r="K452" i="24"/>
  <c r="L452" i="24"/>
  <c r="K453" i="24"/>
  <c r="L453" i="24" s="1"/>
  <c r="K454" i="24"/>
  <c r="L454" i="24" s="1"/>
  <c r="K455" i="24"/>
  <c r="L455" i="24" s="1"/>
  <c r="K456" i="24"/>
  <c r="L456" i="24"/>
  <c r="K457" i="24"/>
  <c r="L457" i="24" s="1"/>
  <c r="K458" i="24"/>
  <c r="L458" i="24" s="1"/>
  <c r="K459" i="24"/>
  <c r="L459" i="24" s="1"/>
  <c r="K460" i="24"/>
  <c r="L460" i="24"/>
  <c r="K461" i="24"/>
  <c r="L461" i="24" s="1"/>
  <c r="K462" i="24"/>
  <c r="L462" i="24" s="1"/>
  <c r="K463" i="24"/>
  <c r="L463" i="24" s="1"/>
  <c r="K464" i="24"/>
  <c r="L464" i="24"/>
  <c r="K465" i="24"/>
  <c r="L465" i="24" s="1"/>
  <c r="K466" i="24"/>
  <c r="L466" i="24" s="1"/>
  <c r="K467" i="24"/>
  <c r="L467" i="24" s="1"/>
  <c r="K468" i="24"/>
  <c r="L468" i="24"/>
  <c r="K469" i="24"/>
  <c r="L469" i="24" s="1"/>
  <c r="K470" i="24"/>
  <c r="L470" i="24" s="1"/>
  <c r="K471" i="24"/>
  <c r="L471" i="24" s="1"/>
  <c r="K472" i="24"/>
  <c r="L472" i="24"/>
  <c r="K473" i="24"/>
  <c r="L473" i="24" s="1"/>
  <c r="K474" i="24"/>
  <c r="L474" i="24" s="1"/>
  <c r="K475" i="24"/>
  <c r="L475" i="24" s="1"/>
  <c r="K476" i="24"/>
  <c r="L476" i="24"/>
  <c r="K477" i="24"/>
  <c r="L477" i="24" s="1"/>
  <c r="K478" i="24"/>
  <c r="L478" i="24" s="1"/>
  <c r="K479" i="24"/>
  <c r="L479" i="24" s="1"/>
  <c r="K480" i="24"/>
  <c r="L480" i="24"/>
  <c r="K481" i="24"/>
  <c r="L481" i="24" s="1"/>
  <c r="K482" i="24"/>
  <c r="L482" i="24" s="1"/>
  <c r="K483" i="24"/>
  <c r="L483" i="24" s="1"/>
  <c r="K484" i="24"/>
  <c r="L484" i="24"/>
  <c r="K485" i="24"/>
  <c r="L485" i="24" s="1"/>
  <c r="K486" i="24"/>
  <c r="L486" i="24" s="1"/>
  <c r="K487" i="24"/>
  <c r="L487" i="24" s="1"/>
  <c r="K488" i="24"/>
  <c r="L488" i="24"/>
  <c r="K489" i="24"/>
  <c r="L489" i="24" s="1"/>
  <c r="K490" i="24"/>
  <c r="L490" i="24" s="1"/>
  <c r="K491" i="24"/>
  <c r="L491" i="24" s="1"/>
  <c r="K492" i="24"/>
  <c r="L492" i="24"/>
  <c r="K493" i="24"/>
  <c r="L493" i="24" s="1"/>
  <c r="K494" i="24"/>
  <c r="L494" i="24" s="1"/>
  <c r="K495" i="24"/>
  <c r="L495" i="24" s="1"/>
  <c r="K496" i="24"/>
  <c r="L496" i="24"/>
  <c r="K497" i="24"/>
  <c r="L497" i="24" s="1"/>
  <c r="K498" i="24"/>
  <c r="L498" i="24" s="1"/>
  <c r="K499" i="24"/>
  <c r="L499" i="24" s="1"/>
  <c r="K500" i="24"/>
  <c r="L500" i="24"/>
  <c r="K501" i="24"/>
  <c r="L501" i="24" s="1"/>
  <c r="K502" i="24"/>
  <c r="L502" i="24" s="1"/>
  <c r="K503" i="24"/>
  <c r="L503" i="24" s="1"/>
  <c r="K504" i="24"/>
  <c r="L504" i="24"/>
  <c r="K505" i="24"/>
  <c r="L505" i="24" s="1"/>
  <c r="K506" i="24"/>
  <c r="L506" i="24" s="1"/>
  <c r="K507" i="24"/>
  <c r="L507" i="24" s="1"/>
  <c r="K508" i="24"/>
  <c r="L508" i="24"/>
  <c r="K509" i="24"/>
  <c r="L509" i="24" s="1"/>
  <c r="K510" i="24"/>
  <c r="L510" i="24" s="1"/>
  <c r="K511" i="24"/>
  <c r="L511" i="24" s="1"/>
  <c r="K512" i="24"/>
  <c r="L512" i="24"/>
  <c r="K513" i="24"/>
  <c r="L513" i="24" s="1"/>
  <c r="K514" i="24"/>
  <c r="L514" i="24" s="1"/>
  <c r="K515" i="24"/>
  <c r="L515" i="24" s="1"/>
  <c r="K516" i="24"/>
  <c r="L516" i="24"/>
  <c r="K517" i="24"/>
  <c r="L517" i="24" s="1"/>
  <c r="K518" i="24"/>
  <c r="L518" i="24" s="1"/>
  <c r="K519" i="24"/>
  <c r="L519" i="24" s="1"/>
  <c r="K520" i="24"/>
  <c r="L520" i="24"/>
  <c r="K521" i="24"/>
  <c r="L521" i="24" s="1"/>
  <c r="K522" i="24"/>
  <c r="L522" i="24" s="1"/>
  <c r="K523" i="24"/>
  <c r="L523" i="24" s="1"/>
  <c r="K524" i="24"/>
  <c r="L524" i="24"/>
  <c r="K525" i="24"/>
  <c r="L525" i="24" s="1"/>
  <c r="K526" i="24"/>
  <c r="L526" i="24" s="1"/>
  <c r="K527" i="24"/>
  <c r="L527" i="24" s="1"/>
  <c r="K528" i="24"/>
  <c r="L528" i="24"/>
  <c r="K529" i="24"/>
  <c r="L529" i="24" s="1"/>
  <c r="K530" i="24"/>
  <c r="L530" i="24" s="1"/>
  <c r="K531" i="24"/>
  <c r="L531" i="24" s="1"/>
  <c r="K532" i="24"/>
  <c r="L532" i="24"/>
  <c r="K533" i="24"/>
  <c r="L533" i="24" s="1"/>
  <c r="K534" i="24"/>
  <c r="L534" i="24" s="1"/>
  <c r="K535" i="24"/>
  <c r="L535" i="24" s="1"/>
  <c r="K536" i="24"/>
  <c r="L536" i="24"/>
  <c r="K537" i="24"/>
  <c r="L537" i="24" s="1"/>
  <c r="K538" i="24"/>
  <c r="L538" i="24" s="1"/>
  <c r="K539" i="24"/>
  <c r="L539" i="24" s="1"/>
  <c r="K540" i="24"/>
  <c r="L540" i="24"/>
  <c r="K541" i="24"/>
  <c r="L541" i="24" s="1"/>
  <c r="K542" i="24"/>
  <c r="L542" i="24" s="1"/>
  <c r="K543" i="24"/>
  <c r="L543" i="24" s="1"/>
  <c r="K544" i="24"/>
  <c r="L544" i="24"/>
  <c r="K545" i="24"/>
  <c r="L545" i="24" s="1"/>
  <c r="K546" i="24"/>
  <c r="L546" i="24" s="1"/>
  <c r="K547" i="24"/>
  <c r="L547" i="24" s="1"/>
  <c r="K548" i="24"/>
  <c r="L548" i="24"/>
  <c r="K549" i="24"/>
  <c r="L549" i="24" s="1"/>
  <c r="K550" i="24"/>
  <c r="L550" i="24" s="1"/>
  <c r="K551" i="24"/>
  <c r="L551" i="24" s="1"/>
  <c r="K552" i="24"/>
  <c r="L552" i="24"/>
  <c r="K553" i="24"/>
  <c r="L553" i="24" s="1"/>
  <c r="K554" i="24"/>
  <c r="L554" i="24" s="1"/>
  <c r="K555" i="24"/>
  <c r="L555" i="24" s="1"/>
  <c r="K556" i="24"/>
  <c r="L556" i="24"/>
  <c r="K557" i="24"/>
  <c r="L557" i="24" s="1"/>
  <c r="K558" i="24"/>
  <c r="L558" i="24" s="1"/>
  <c r="K559" i="24"/>
  <c r="L559" i="24" s="1"/>
  <c r="K560" i="24"/>
  <c r="L560" i="24"/>
  <c r="K561" i="24"/>
  <c r="L561" i="24" s="1"/>
  <c r="K562" i="24"/>
  <c r="L562" i="24" s="1"/>
  <c r="K563" i="24"/>
  <c r="L563" i="24" s="1"/>
  <c r="K564" i="24"/>
  <c r="L564" i="24"/>
  <c r="K565" i="24"/>
  <c r="L565" i="24" s="1"/>
  <c r="K566" i="24"/>
  <c r="L566" i="24" s="1"/>
  <c r="K567" i="24"/>
  <c r="L567" i="24" s="1"/>
  <c r="K568" i="24"/>
  <c r="L568" i="24"/>
  <c r="K569" i="24"/>
  <c r="L569" i="24" s="1"/>
  <c r="K570" i="24"/>
  <c r="L570" i="24" s="1"/>
  <c r="K571" i="24"/>
  <c r="L571" i="24" s="1"/>
  <c r="K572" i="24"/>
  <c r="L572" i="24"/>
  <c r="K573" i="24"/>
  <c r="L573" i="24" s="1"/>
  <c r="K574" i="24"/>
  <c r="L574" i="24" s="1"/>
  <c r="K575" i="24"/>
  <c r="L575" i="24" s="1"/>
  <c r="K576" i="24"/>
  <c r="L576" i="24"/>
  <c r="K577" i="24"/>
  <c r="L577" i="24" s="1"/>
  <c r="K578" i="24"/>
  <c r="L578" i="24" s="1"/>
  <c r="K579" i="24"/>
  <c r="L579" i="24" s="1"/>
  <c r="K580" i="24"/>
  <c r="L580" i="24"/>
  <c r="K581" i="24"/>
  <c r="L581" i="24" s="1"/>
  <c r="K582" i="24"/>
  <c r="L582" i="24" s="1"/>
  <c r="K583" i="24"/>
  <c r="L583" i="24" s="1"/>
  <c r="K584" i="24"/>
  <c r="L584" i="24"/>
  <c r="K585" i="24"/>
  <c r="L585" i="24" s="1"/>
  <c r="K586" i="24"/>
  <c r="L586" i="24" s="1"/>
  <c r="K587" i="24"/>
  <c r="L587" i="24" s="1"/>
  <c r="K588" i="24"/>
  <c r="L588" i="24"/>
  <c r="K589" i="24"/>
  <c r="L589" i="24" s="1"/>
  <c r="K590" i="24"/>
  <c r="L590" i="24" s="1"/>
  <c r="K591" i="24"/>
  <c r="L591" i="24" s="1"/>
  <c r="K592" i="24"/>
  <c r="L592" i="24"/>
  <c r="K593" i="24"/>
  <c r="L593" i="24" s="1"/>
  <c r="K594" i="24"/>
  <c r="L594" i="24" s="1"/>
  <c r="K595" i="24"/>
  <c r="L595" i="24" s="1"/>
  <c r="K596" i="24"/>
  <c r="L596" i="24"/>
  <c r="K597" i="24"/>
  <c r="L597" i="24" s="1"/>
  <c r="K598" i="24"/>
  <c r="L598" i="24" s="1"/>
  <c r="K599" i="24"/>
  <c r="L599" i="24" s="1"/>
  <c r="K600" i="24"/>
  <c r="L600" i="24"/>
  <c r="K601" i="24"/>
  <c r="L601" i="24" s="1"/>
  <c r="K602" i="24"/>
  <c r="L602" i="24" s="1"/>
  <c r="K603" i="24"/>
  <c r="L603" i="24" s="1"/>
  <c r="K604" i="24"/>
  <c r="L604" i="24"/>
  <c r="K605" i="24"/>
  <c r="L605" i="24" s="1"/>
  <c r="K606" i="24"/>
  <c r="L606" i="24" s="1"/>
  <c r="K607" i="24"/>
  <c r="L607" i="24" s="1"/>
  <c r="K608" i="24"/>
  <c r="L608" i="24"/>
  <c r="K609" i="24"/>
  <c r="L609" i="24" s="1"/>
  <c r="K610" i="24"/>
  <c r="L610" i="24" s="1"/>
  <c r="K611" i="24"/>
  <c r="L611" i="24" s="1"/>
  <c r="K612" i="24"/>
  <c r="L612" i="24"/>
  <c r="K613" i="24"/>
  <c r="L613" i="24" s="1"/>
  <c r="K614" i="24"/>
  <c r="L614" i="24" s="1"/>
  <c r="K615" i="24"/>
  <c r="L615" i="24" s="1"/>
  <c r="K616" i="24"/>
  <c r="L616" i="24"/>
  <c r="K617" i="24"/>
  <c r="L617" i="24" s="1"/>
  <c r="K618" i="24"/>
  <c r="L618" i="24" s="1"/>
  <c r="K619" i="24"/>
  <c r="L619" i="24" s="1"/>
  <c r="K620" i="24"/>
  <c r="L620" i="24"/>
  <c r="K621" i="24"/>
  <c r="L621" i="24" s="1"/>
  <c r="K622" i="24"/>
  <c r="L622" i="24" s="1"/>
  <c r="K623" i="24"/>
  <c r="L623" i="24" s="1"/>
  <c r="K624" i="24"/>
  <c r="L624" i="24"/>
  <c r="K625" i="24"/>
  <c r="L625" i="24" s="1"/>
  <c r="K626" i="24"/>
  <c r="L626" i="24" s="1"/>
  <c r="K627" i="24"/>
  <c r="L627" i="24" s="1"/>
  <c r="K628" i="24"/>
  <c r="L628" i="24"/>
  <c r="K629" i="24"/>
  <c r="L629" i="24" s="1"/>
  <c r="K630" i="24"/>
  <c r="L630" i="24" s="1"/>
  <c r="K631" i="24"/>
  <c r="L631" i="24" s="1"/>
  <c r="K632" i="24"/>
  <c r="L632" i="24"/>
  <c r="K633" i="24"/>
  <c r="L633" i="24" s="1"/>
  <c r="K634" i="24"/>
  <c r="L634" i="24" s="1"/>
  <c r="K635" i="24"/>
  <c r="L635" i="24" s="1"/>
  <c r="K636" i="24"/>
  <c r="L636" i="24"/>
  <c r="K637" i="24"/>
  <c r="L637" i="24" s="1"/>
  <c r="K638" i="24"/>
  <c r="L638" i="24" s="1"/>
  <c r="K639" i="24"/>
  <c r="L639" i="24" s="1"/>
  <c r="K640" i="24"/>
  <c r="L640" i="24"/>
  <c r="K641" i="24"/>
  <c r="L641" i="24" s="1"/>
  <c r="K642" i="24"/>
  <c r="L642" i="24" s="1"/>
  <c r="K643" i="24"/>
  <c r="L643" i="24" s="1"/>
  <c r="K644" i="24"/>
  <c r="L644" i="24"/>
  <c r="K645" i="24"/>
  <c r="L645" i="24" s="1"/>
  <c r="K646" i="24"/>
  <c r="L646" i="24" s="1"/>
  <c r="K647" i="24"/>
  <c r="L647" i="24" s="1"/>
  <c r="K648" i="24"/>
  <c r="L648" i="24"/>
  <c r="K649" i="24"/>
  <c r="L649" i="24" s="1"/>
  <c r="K650" i="24"/>
  <c r="L650" i="24" s="1"/>
  <c r="K651" i="24"/>
  <c r="L651" i="24" s="1"/>
  <c r="K652" i="24"/>
  <c r="L652" i="24"/>
  <c r="K653" i="24"/>
  <c r="L653" i="24" s="1"/>
  <c r="K654" i="24"/>
  <c r="L654" i="24" s="1"/>
  <c r="K655" i="24"/>
  <c r="L655" i="24" s="1"/>
  <c r="K656" i="24"/>
  <c r="L656" i="24"/>
  <c r="K657" i="24"/>
  <c r="L657" i="24" s="1"/>
  <c r="K658" i="24"/>
  <c r="L658" i="24" s="1"/>
  <c r="K659" i="24"/>
  <c r="L659" i="24" s="1"/>
  <c r="K660" i="24"/>
  <c r="L660" i="24"/>
  <c r="K661" i="24"/>
  <c r="L661" i="24" s="1"/>
  <c r="K662" i="24"/>
  <c r="L662" i="24" s="1"/>
  <c r="K663" i="24"/>
  <c r="L663" i="24" s="1"/>
  <c r="K664" i="24"/>
  <c r="L664" i="24"/>
  <c r="K665" i="24"/>
  <c r="L665" i="24" s="1"/>
  <c r="K666" i="24"/>
  <c r="L666" i="24" s="1"/>
  <c r="K667" i="24"/>
  <c r="L667" i="24" s="1"/>
  <c r="K668" i="24"/>
  <c r="L668" i="24"/>
  <c r="K669" i="24"/>
  <c r="L669" i="24" s="1"/>
  <c r="K670" i="24"/>
  <c r="L670" i="24" s="1"/>
  <c r="K671" i="24"/>
  <c r="L671" i="24" s="1"/>
  <c r="K672" i="24"/>
  <c r="L672" i="24"/>
  <c r="K673" i="24"/>
  <c r="L673" i="24" s="1"/>
  <c r="K674" i="24"/>
  <c r="L674" i="24" s="1"/>
  <c r="K675" i="24"/>
  <c r="L675" i="24" s="1"/>
  <c r="K676" i="24"/>
  <c r="L676" i="24"/>
  <c r="K677" i="24"/>
  <c r="L677" i="24" s="1"/>
  <c r="K678" i="24"/>
  <c r="L678" i="24" s="1"/>
  <c r="K679" i="24"/>
  <c r="L679" i="24" s="1"/>
  <c r="K680" i="24"/>
  <c r="L680" i="24"/>
  <c r="K681" i="24"/>
  <c r="L681" i="24" s="1"/>
  <c r="K682" i="24"/>
  <c r="L682" i="24" s="1"/>
  <c r="K683" i="24"/>
  <c r="L683" i="24" s="1"/>
  <c r="K684" i="24"/>
  <c r="L684" i="24"/>
  <c r="K685" i="24"/>
  <c r="L685" i="24" s="1"/>
  <c r="K686" i="24"/>
  <c r="L686" i="24" s="1"/>
  <c r="K687" i="24"/>
  <c r="L687" i="24" s="1"/>
  <c r="K688" i="24"/>
  <c r="L688" i="24"/>
  <c r="K689" i="24"/>
  <c r="L689" i="24" s="1"/>
  <c r="K690" i="24"/>
  <c r="L690" i="24" s="1"/>
  <c r="K691" i="24"/>
  <c r="L691" i="24" s="1"/>
  <c r="K692" i="24"/>
  <c r="L692" i="24"/>
  <c r="K693" i="24"/>
  <c r="L693" i="24" s="1"/>
  <c r="K694" i="24"/>
  <c r="L694" i="24" s="1"/>
  <c r="K695" i="24"/>
  <c r="L695" i="24" s="1"/>
  <c r="K696" i="24"/>
  <c r="L696" i="24"/>
  <c r="K697" i="24"/>
  <c r="L697" i="24" s="1"/>
  <c r="K698" i="24"/>
  <c r="L698" i="24" s="1"/>
  <c r="K699" i="24"/>
  <c r="L699" i="24" s="1"/>
  <c r="K700" i="24"/>
  <c r="L700" i="24"/>
  <c r="K701" i="24"/>
  <c r="L701" i="24" s="1"/>
  <c r="K702" i="24"/>
  <c r="L702" i="24" s="1"/>
  <c r="K703" i="24"/>
  <c r="L703" i="24" s="1"/>
  <c r="K704" i="24"/>
  <c r="L704" i="24"/>
  <c r="K705" i="24"/>
  <c r="L705" i="24" s="1"/>
  <c r="K706" i="24"/>
  <c r="L706" i="24" s="1"/>
  <c r="K707" i="24"/>
  <c r="L707" i="24" s="1"/>
  <c r="K708" i="24"/>
  <c r="L708" i="24"/>
  <c r="K709" i="24"/>
  <c r="L709" i="24" s="1"/>
  <c r="K710" i="24"/>
  <c r="L710" i="24" s="1"/>
  <c r="K711" i="24"/>
  <c r="L711" i="24" s="1"/>
  <c r="K712" i="24"/>
  <c r="L712" i="24"/>
  <c r="K713" i="24"/>
  <c r="L713" i="24" s="1"/>
  <c r="K714" i="24"/>
  <c r="L714" i="24" s="1"/>
  <c r="K715" i="24"/>
  <c r="L715" i="24" s="1"/>
  <c r="K716" i="24"/>
  <c r="L716" i="24"/>
  <c r="K717" i="24"/>
  <c r="L717" i="24" s="1"/>
  <c r="K718" i="24"/>
  <c r="L718" i="24" s="1"/>
  <c r="K719" i="24"/>
  <c r="L719" i="24" s="1"/>
  <c r="K720" i="24"/>
  <c r="L720" i="24"/>
  <c r="K721" i="24"/>
  <c r="L721" i="24" s="1"/>
  <c r="K722" i="24"/>
  <c r="L722" i="24" s="1"/>
  <c r="K723" i="24"/>
  <c r="L723" i="24" s="1"/>
  <c r="K724" i="24"/>
  <c r="L724" i="24"/>
  <c r="K725" i="24"/>
  <c r="L725" i="24" s="1"/>
  <c r="K726" i="24"/>
  <c r="L726" i="24" s="1"/>
  <c r="K727" i="24"/>
  <c r="L727" i="24" s="1"/>
  <c r="K728" i="24"/>
  <c r="L728" i="24"/>
  <c r="K729" i="24"/>
  <c r="L729" i="24" s="1"/>
  <c r="K730" i="24"/>
  <c r="L730" i="24" s="1"/>
  <c r="K731" i="24"/>
  <c r="L731" i="24" s="1"/>
  <c r="K732" i="24"/>
  <c r="L732" i="24"/>
  <c r="K733" i="24"/>
  <c r="L733" i="24" s="1"/>
  <c r="K734" i="24"/>
  <c r="L734" i="24" s="1"/>
  <c r="K735" i="24"/>
  <c r="L735" i="24" s="1"/>
  <c r="K736" i="24"/>
  <c r="L736" i="24"/>
  <c r="K737" i="24"/>
  <c r="L737" i="24" s="1"/>
  <c r="K738" i="24"/>
  <c r="L738" i="24" s="1"/>
  <c r="K739" i="24"/>
  <c r="L739" i="24" s="1"/>
  <c r="K740" i="24"/>
  <c r="L740" i="24"/>
  <c r="K741" i="24"/>
  <c r="L741" i="24" s="1"/>
  <c r="K742" i="24"/>
  <c r="L742" i="24" s="1"/>
  <c r="K743" i="24"/>
  <c r="L743" i="24" s="1"/>
  <c r="K744" i="24"/>
  <c r="L744" i="24"/>
  <c r="K745" i="24"/>
  <c r="L745" i="24" s="1"/>
  <c r="K746" i="24"/>
  <c r="L746" i="24" s="1"/>
  <c r="K747" i="24"/>
  <c r="L747" i="24" s="1"/>
  <c r="K748" i="24"/>
  <c r="L748" i="24"/>
  <c r="K749" i="24"/>
  <c r="L749" i="24" s="1"/>
  <c r="K750" i="24"/>
  <c r="L750" i="24" s="1"/>
  <c r="K751" i="24"/>
  <c r="L751" i="24" s="1"/>
  <c r="K752" i="24"/>
  <c r="L752" i="24"/>
  <c r="K753" i="24"/>
  <c r="L753" i="24" s="1"/>
  <c r="K754" i="24"/>
  <c r="L754" i="24" s="1"/>
  <c r="K755" i="24"/>
  <c r="L755" i="24" s="1"/>
  <c r="K756" i="24"/>
  <c r="L756" i="24"/>
  <c r="K757" i="24"/>
  <c r="L757" i="24" s="1"/>
  <c r="K758" i="24"/>
  <c r="L758" i="24" s="1"/>
  <c r="K759" i="24"/>
  <c r="L759" i="24" s="1"/>
  <c r="K760" i="24"/>
  <c r="L760" i="24"/>
  <c r="K761" i="24"/>
  <c r="L761" i="24" s="1"/>
  <c r="K762" i="24"/>
  <c r="L762" i="24" s="1"/>
  <c r="K763" i="24"/>
  <c r="L763" i="24" s="1"/>
  <c r="K764" i="24"/>
  <c r="L764" i="24"/>
  <c r="K765" i="24"/>
  <c r="L765" i="24" s="1"/>
  <c r="K766" i="24"/>
  <c r="L766" i="24" s="1"/>
  <c r="K767" i="24"/>
  <c r="L767" i="24" s="1"/>
  <c r="K768" i="24"/>
  <c r="L768" i="24"/>
  <c r="K769" i="24"/>
  <c r="L769" i="24" s="1"/>
  <c r="K770" i="24"/>
  <c r="L770" i="24" s="1"/>
  <c r="K771" i="24"/>
  <c r="L771" i="24" s="1"/>
  <c r="K772" i="24"/>
  <c r="L772" i="24"/>
  <c r="K773" i="24"/>
  <c r="L773" i="24" s="1"/>
  <c r="K774" i="24"/>
  <c r="L774" i="24" s="1"/>
  <c r="K775" i="24"/>
  <c r="L775" i="24" s="1"/>
  <c r="K776" i="24"/>
  <c r="L776" i="24"/>
  <c r="K777" i="24"/>
  <c r="L777" i="24" s="1"/>
  <c r="K778" i="24"/>
  <c r="L778" i="24" s="1"/>
  <c r="K779" i="24"/>
  <c r="L779" i="24" s="1"/>
  <c r="K780" i="24"/>
  <c r="L780" i="24"/>
  <c r="K781" i="24"/>
  <c r="L781" i="24" s="1"/>
  <c r="K782" i="24"/>
  <c r="L782" i="24" s="1"/>
  <c r="K783" i="24"/>
  <c r="L783" i="24" s="1"/>
  <c r="K784" i="24"/>
  <c r="L784" i="24"/>
  <c r="K785" i="24"/>
  <c r="L785" i="24" s="1"/>
  <c r="K786" i="24"/>
  <c r="L786" i="24" s="1"/>
  <c r="K787" i="24"/>
  <c r="L787" i="24" s="1"/>
  <c r="K788" i="24"/>
  <c r="L788" i="24"/>
  <c r="K789" i="24"/>
  <c r="L789" i="24" s="1"/>
  <c r="K790" i="24"/>
  <c r="L790" i="24" s="1"/>
  <c r="K791" i="24"/>
  <c r="L791" i="24" s="1"/>
  <c r="K792" i="24"/>
  <c r="L792" i="24"/>
  <c r="K793" i="24"/>
  <c r="L793" i="24" s="1"/>
  <c r="K794" i="24"/>
  <c r="L794" i="24" s="1"/>
  <c r="K795" i="24"/>
  <c r="L795" i="24" s="1"/>
  <c r="K796" i="24"/>
  <c r="L796" i="24"/>
  <c r="K797" i="24"/>
  <c r="L797" i="24" s="1"/>
  <c r="K798" i="24"/>
  <c r="L798" i="24" s="1"/>
  <c r="K799" i="24"/>
  <c r="L799" i="24" s="1"/>
  <c r="K800" i="24"/>
  <c r="L800" i="24"/>
  <c r="K801" i="24"/>
  <c r="L801" i="24" s="1"/>
  <c r="K802" i="24"/>
  <c r="L802" i="24" s="1"/>
  <c r="K803" i="24"/>
  <c r="L803" i="24" s="1"/>
  <c r="K804" i="24"/>
  <c r="L804" i="24"/>
  <c r="K805" i="24"/>
  <c r="L805" i="24" s="1"/>
  <c r="K806" i="24"/>
  <c r="L806" i="24" s="1"/>
  <c r="K807" i="24"/>
  <c r="L807" i="24" s="1"/>
  <c r="K808" i="24"/>
  <c r="L808" i="24"/>
  <c r="K809" i="24"/>
  <c r="L809" i="24" s="1"/>
  <c r="K810" i="24"/>
  <c r="L810" i="24" s="1"/>
  <c r="K811" i="24"/>
  <c r="L811" i="24" s="1"/>
  <c r="K812" i="24"/>
  <c r="L812" i="24"/>
  <c r="K813" i="24"/>
  <c r="L813" i="24" s="1"/>
  <c r="K814" i="24"/>
  <c r="L814" i="24" s="1"/>
  <c r="K815" i="24"/>
  <c r="L815" i="24" s="1"/>
  <c r="K816" i="24"/>
  <c r="L816" i="24"/>
  <c r="K817" i="24"/>
  <c r="L817" i="24" s="1"/>
  <c r="K818" i="24"/>
  <c r="L818" i="24" s="1"/>
  <c r="K819" i="24"/>
  <c r="L819" i="24" s="1"/>
  <c r="K820" i="24"/>
  <c r="L820" i="24"/>
  <c r="K821" i="24"/>
  <c r="L821" i="24" s="1"/>
  <c r="K822" i="24"/>
  <c r="L822" i="24" s="1"/>
  <c r="K823" i="24"/>
  <c r="L823" i="24" s="1"/>
  <c r="K824" i="24"/>
  <c r="L824" i="24"/>
  <c r="K825" i="24"/>
  <c r="L825" i="24" s="1"/>
  <c r="K826" i="24"/>
  <c r="L826" i="24" s="1"/>
  <c r="K827" i="24"/>
  <c r="L827" i="24" s="1"/>
  <c r="K828" i="24"/>
  <c r="L828" i="24"/>
  <c r="K829" i="24"/>
  <c r="L829" i="24" s="1"/>
  <c r="K830" i="24"/>
  <c r="L830" i="24" s="1"/>
  <c r="K831" i="24"/>
  <c r="L831" i="24" s="1"/>
  <c r="K832" i="24"/>
  <c r="L832" i="24"/>
  <c r="K833" i="24"/>
  <c r="L833" i="24" s="1"/>
  <c r="K834" i="24"/>
  <c r="L834" i="24" s="1"/>
  <c r="K835" i="24"/>
  <c r="L835" i="24" s="1"/>
  <c r="K836" i="24"/>
  <c r="L836" i="24"/>
  <c r="K837" i="24"/>
  <c r="L837" i="24" s="1"/>
  <c r="K838" i="24"/>
  <c r="L838" i="24" s="1"/>
  <c r="K839" i="24"/>
  <c r="L839" i="24" s="1"/>
  <c r="K840" i="24"/>
  <c r="L840" i="24"/>
  <c r="K841" i="24"/>
  <c r="L841" i="24" s="1"/>
  <c r="K842" i="24"/>
  <c r="L842" i="24" s="1"/>
  <c r="K843" i="24"/>
  <c r="L843" i="24" s="1"/>
  <c r="K844" i="24"/>
  <c r="L844" i="24"/>
  <c r="K845" i="24"/>
  <c r="L845" i="24" s="1"/>
  <c r="K846" i="24"/>
  <c r="L846" i="24" s="1"/>
  <c r="K847" i="24"/>
  <c r="L847" i="24" s="1"/>
  <c r="K848" i="24"/>
  <c r="L848" i="24"/>
  <c r="K849" i="24"/>
  <c r="L849" i="24" s="1"/>
  <c r="K850" i="24"/>
  <c r="L850" i="24" s="1"/>
  <c r="K851" i="24"/>
  <c r="L851" i="24" s="1"/>
  <c r="K852" i="24"/>
  <c r="L852" i="24"/>
  <c r="K853" i="24"/>
  <c r="L853" i="24" s="1"/>
  <c r="K854" i="24"/>
  <c r="L854" i="24" s="1"/>
  <c r="K855" i="24"/>
  <c r="L855" i="24" s="1"/>
  <c r="K856" i="24"/>
  <c r="L856" i="24"/>
  <c r="K857" i="24"/>
  <c r="L857" i="24"/>
  <c r="K858" i="24"/>
  <c r="L858" i="24"/>
  <c r="K859" i="24"/>
  <c r="L859" i="24"/>
  <c r="K860" i="24"/>
  <c r="L860" i="24"/>
  <c r="K861" i="24"/>
  <c r="L861" i="24"/>
  <c r="K862" i="24"/>
  <c r="L862" i="24"/>
  <c r="K863" i="24"/>
  <c r="L863" i="24"/>
  <c r="K864" i="24"/>
  <c r="L864" i="24"/>
  <c r="K865" i="24"/>
  <c r="L865" i="24"/>
  <c r="K866" i="24"/>
  <c r="L866" i="24"/>
  <c r="K867" i="24"/>
  <c r="L867" i="24"/>
  <c r="K868" i="24"/>
  <c r="L868" i="24"/>
  <c r="K869" i="24"/>
  <c r="L869" i="24"/>
  <c r="K870" i="24"/>
  <c r="L870" i="24"/>
  <c r="K871" i="24"/>
  <c r="L871" i="24"/>
  <c r="K872" i="24"/>
  <c r="L872" i="24"/>
  <c r="K873" i="24"/>
  <c r="L873" i="24"/>
  <c r="K874" i="24"/>
  <c r="L874" i="24"/>
  <c r="K875" i="24"/>
  <c r="L875" i="24"/>
  <c r="K876" i="24"/>
  <c r="L876" i="24"/>
  <c r="K877" i="24"/>
  <c r="L877" i="24"/>
  <c r="K878" i="24"/>
  <c r="L878" i="24"/>
  <c r="K879" i="24"/>
  <c r="L879" i="24"/>
  <c r="K880" i="24"/>
  <c r="L880" i="24"/>
  <c r="K881" i="24"/>
  <c r="L881" i="24"/>
  <c r="K882" i="24"/>
  <c r="L882" i="24"/>
  <c r="K883" i="24"/>
  <c r="L883" i="24"/>
  <c r="K884" i="24"/>
  <c r="L884" i="24"/>
  <c r="K885" i="24"/>
  <c r="L885" i="24"/>
  <c r="K886" i="24"/>
  <c r="L886" i="24"/>
  <c r="K887" i="24"/>
  <c r="L887" i="24"/>
  <c r="K888" i="24"/>
  <c r="L888" i="24"/>
  <c r="K889" i="24"/>
  <c r="L889" i="24"/>
  <c r="K890" i="24"/>
  <c r="L890" i="24"/>
  <c r="K891" i="24"/>
  <c r="L891" i="24"/>
  <c r="K892" i="24"/>
  <c r="L892" i="24"/>
  <c r="K893" i="24"/>
  <c r="L893" i="24"/>
  <c r="K894" i="24"/>
  <c r="L894" i="24"/>
  <c r="K895" i="24"/>
  <c r="L895" i="24"/>
  <c r="K896" i="24"/>
  <c r="L896" i="24"/>
  <c r="K897" i="24"/>
  <c r="L897" i="24"/>
  <c r="K898" i="24"/>
  <c r="L898" i="24"/>
  <c r="K899" i="24"/>
  <c r="L899" i="24"/>
  <c r="K900" i="24"/>
  <c r="L900" i="24"/>
  <c r="K901" i="24"/>
  <c r="L901" i="24"/>
  <c r="K902" i="24"/>
  <c r="L902" i="24"/>
  <c r="K903" i="24"/>
  <c r="L903" i="24"/>
  <c r="K904" i="24"/>
  <c r="L904" i="24"/>
  <c r="K905" i="24"/>
  <c r="L905" i="24"/>
  <c r="K906" i="24"/>
  <c r="L906" i="24"/>
  <c r="K907" i="24"/>
  <c r="L907" i="24"/>
  <c r="K908" i="24"/>
  <c r="L908" i="24"/>
  <c r="K909" i="24"/>
  <c r="L909" i="24"/>
  <c r="K910" i="24"/>
  <c r="L910" i="24"/>
  <c r="K911" i="24"/>
  <c r="L911" i="24"/>
  <c r="K912" i="24"/>
  <c r="L912" i="24"/>
  <c r="K913" i="24"/>
  <c r="L913" i="24"/>
  <c r="K914" i="24"/>
  <c r="L914" i="24"/>
  <c r="K915" i="24"/>
  <c r="L915" i="24"/>
  <c r="K916" i="24"/>
  <c r="L916" i="24"/>
  <c r="K917" i="24"/>
  <c r="L917" i="24"/>
  <c r="K918" i="24"/>
  <c r="L918" i="24"/>
  <c r="K919" i="24"/>
  <c r="L919" i="24"/>
  <c r="K920" i="24"/>
  <c r="L920" i="24"/>
  <c r="K921" i="24"/>
  <c r="L921" i="24"/>
  <c r="K922" i="24"/>
  <c r="L922" i="24"/>
  <c r="K923" i="24"/>
  <c r="L923" i="24"/>
  <c r="K924" i="24"/>
  <c r="L924" i="24"/>
  <c r="K925" i="24"/>
  <c r="L925" i="24"/>
  <c r="K926" i="24"/>
  <c r="L926" i="24"/>
  <c r="K927" i="24"/>
  <c r="L927" i="24"/>
  <c r="K928" i="24"/>
  <c r="L928" i="24"/>
  <c r="K929" i="24"/>
  <c r="L929" i="24"/>
  <c r="K930" i="24"/>
  <c r="L930" i="24"/>
  <c r="K931" i="24"/>
  <c r="L931" i="24"/>
  <c r="K932" i="24"/>
  <c r="L932" i="24"/>
  <c r="K933" i="24"/>
  <c r="L933" i="24"/>
  <c r="K934" i="24"/>
  <c r="L934" i="24"/>
  <c r="K935" i="24"/>
  <c r="L935" i="24"/>
  <c r="K936" i="24"/>
  <c r="L936" i="24"/>
  <c r="K937" i="24"/>
  <c r="L937" i="24"/>
  <c r="K938" i="24"/>
  <c r="L938" i="24"/>
  <c r="K939" i="24"/>
  <c r="L939" i="24"/>
  <c r="K940" i="24"/>
  <c r="L940" i="24"/>
  <c r="K941" i="24"/>
  <c r="L941" i="24"/>
  <c r="K942" i="24"/>
  <c r="L942" i="24"/>
  <c r="K943" i="24"/>
  <c r="L943" i="24"/>
  <c r="K944" i="24"/>
  <c r="L944" i="24"/>
  <c r="K945" i="24"/>
  <c r="L945" i="24"/>
  <c r="K946" i="24"/>
  <c r="L946" i="24"/>
  <c r="K947" i="24"/>
  <c r="L947" i="24"/>
  <c r="K948" i="24"/>
  <c r="L948" i="24"/>
  <c r="K949" i="24"/>
  <c r="L949" i="24"/>
  <c r="K950" i="24"/>
  <c r="L950" i="24"/>
  <c r="K951" i="24"/>
  <c r="L951" i="24"/>
  <c r="K952" i="24"/>
  <c r="L952" i="24"/>
  <c r="K953" i="24"/>
  <c r="L953" i="24"/>
  <c r="K954" i="24"/>
  <c r="L954" i="24"/>
  <c r="K955" i="24"/>
  <c r="L955" i="24"/>
  <c r="K956" i="24"/>
  <c r="L956" i="24"/>
  <c r="K957" i="24"/>
  <c r="L957" i="24"/>
  <c r="K958" i="24"/>
  <c r="L958" i="24"/>
  <c r="K959" i="24"/>
  <c r="L959" i="24"/>
  <c r="K960" i="24"/>
  <c r="L960" i="24"/>
  <c r="K961" i="24"/>
  <c r="L961" i="24"/>
  <c r="K962" i="24"/>
  <c r="L962" i="24"/>
  <c r="K963" i="24"/>
  <c r="L963" i="24"/>
  <c r="K964" i="24"/>
  <c r="L964" i="24"/>
  <c r="K965" i="24"/>
  <c r="L965" i="24"/>
  <c r="K966" i="24"/>
  <c r="L966" i="24"/>
  <c r="K967" i="24"/>
  <c r="L967" i="24"/>
  <c r="K968" i="24"/>
  <c r="L968" i="24"/>
  <c r="K969" i="24"/>
  <c r="L969" i="24"/>
  <c r="K970" i="24"/>
  <c r="L970" i="24"/>
  <c r="K971" i="24"/>
  <c r="L971" i="24"/>
  <c r="K972" i="24"/>
  <c r="L972" i="24"/>
  <c r="K973" i="24"/>
  <c r="L973" i="24"/>
  <c r="K974" i="24"/>
  <c r="L974" i="24"/>
  <c r="K975" i="24"/>
  <c r="L975" i="24"/>
  <c r="K976" i="24"/>
  <c r="L976" i="24"/>
  <c r="K977" i="24"/>
  <c r="L977" i="24"/>
  <c r="K978" i="24"/>
  <c r="L978" i="24"/>
  <c r="K979" i="24"/>
  <c r="L979" i="24"/>
  <c r="K980" i="24"/>
  <c r="L980" i="24"/>
  <c r="K981" i="24"/>
  <c r="L981" i="24"/>
  <c r="K982" i="24"/>
  <c r="L982" i="24"/>
  <c r="K983" i="24"/>
  <c r="L983" i="24"/>
  <c r="K984" i="24"/>
  <c r="L984" i="24"/>
  <c r="K985" i="24"/>
  <c r="L985" i="24"/>
  <c r="K986" i="24"/>
  <c r="L986" i="24"/>
  <c r="K987" i="24"/>
  <c r="L987" i="24"/>
  <c r="K988" i="24"/>
  <c r="L988" i="24"/>
  <c r="K989" i="24"/>
  <c r="L989" i="24"/>
  <c r="K990" i="24"/>
  <c r="L990" i="24"/>
  <c r="K991" i="24"/>
  <c r="L991" i="24"/>
  <c r="K992" i="24"/>
  <c r="L992" i="24"/>
  <c r="K993" i="24"/>
  <c r="L993" i="24"/>
  <c r="K994" i="24"/>
  <c r="L994" i="24"/>
  <c r="K995" i="24"/>
  <c r="L995" i="24"/>
  <c r="K996" i="24"/>
  <c r="L996" i="24"/>
  <c r="K997" i="24"/>
  <c r="L997" i="24"/>
  <c r="K998" i="24"/>
  <c r="L998" i="24"/>
  <c r="K999" i="24"/>
  <c r="L999" i="24"/>
  <c r="K1000" i="24"/>
  <c r="L1000" i="24"/>
  <c r="K1001" i="24"/>
  <c r="L1001" i="24"/>
  <c r="K1002" i="24"/>
  <c r="L1002" i="24"/>
  <c r="K1003" i="24"/>
  <c r="L1003" i="24"/>
  <c r="K1004" i="24"/>
  <c r="L1004" i="24"/>
  <c r="K1005" i="24"/>
  <c r="L1005" i="24"/>
  <c r="K1006" i="24"/>
  <c r="L1006" i="24"/>
  <c r="K1007" i="24"/>
  <c r="L1007" i="24"/>
  <c r="K1008" i="24"/>
  <c r="L1008" i="24"/>
  <c r="K1009" i="24"/>
  <c r="L1009" i="24"/>
  <c r="K1010" i="24"/>
  <c r="L1010" i="24"/>
  <c r="K1011" i="24"/>
  <c r="L1011" i="24"/>
  <c r="K1012" i="24"/>
  <c r="L1012" i="24"/>
  <c r="K1013" i="24"/>
  <c r="L1013" i="24"/>
  <c r="K1014" i="24"/>
  <c r="L1014" i="24"/>
  <c r="K1015" i="24"/>
  <c r="L1015" i="24"/>
  <c r="K1016" i="24"/>
  <c r="L1016" i="24"/>
  <c r="K1017" i="24"/>
  <c r="L1017" i="24"/>
  <c r="K1018" i="24"/>
  <c r="L1018" i="24"/>
  <c r="K1019" i="24"/>
  <c r="L1019" i="24"/>
  <c r="K1020" i="24"/>
  <c r="L1020" i="24"/>
  <c r="K1021" i="24"/>
  <c r="L1021" i="24"/>
  <c r="K1022" i="24"/>
  <c r="L1022" i="24"/>
  <c r="K1023" i="24"/>
  <c r="L1023" i="24"/>
  <c r="K1024" i="24"/>
  <c r="L1024" i="24"/>
  <c r="K1025" i="24"/>
  <c r="L1025" i="24"/>
  <c r="K1026" i="24"/>
  <c r="L1026" i="24"/>
  <c r="K1027" i="24"/>
  <c r="L1027" i="24"/>
  <c r="K1028" i="24"/>
  <c r="L1028" i="24"/>
  <c r="K1029" i="24"/>
  <c r="L1029" i="24"/>
  <c r="K1030" i="24"/>
  <c r="L1030" i="24"/>
  <c r="K1031" i="24"/>
  <c r="L1031" i="24"/>
  <c r="K1032" i="24"/>
  <c r="L1032" i="24"/>
  <c r="K1033" i="24"/>
  <c r="L1033" i="24"/>
  <c r="K1034" i="24"/>
  <c r="L1034" i="24"/>
  <c r="K1035" i="24"/>
  <c r="L1035" i="24"/>
  <c r="K1036" i="24"/>
  <c r="L1036" i="24"/>
  <c r="K1037" i="24"/>
  <c r="L1037" i="24"/>
  <c r="K1038" i="24"/>
  <c r="L1038" i="24"/>
  <c r="K1039" i="24"/>
  <c r="L1039" i="24"/>
  <c r="K1040" i="24"/>
  <c r="L1040" i="24"/>
  <c r="K1041" i="24"/>
  <c r="L1041" i="24"/>
  <c r="K1042" i="24"/>
  <c r="L1042" i="24"/>
  <c r="K1043" i="24"/>
  <c r="L1043" i="24"/>
  <c r="K1044" i="24"/>
  <c r="L1044" i="24"/>
  <c r="K1045" i="24"/>
  <c r="L1045" i="24"/>
  <c r="K1046" i="24"/>
  <c r="L1046" i="24"/>
  <c r="K1047" i="24"/>
  <c r="L1047" i="24"/>
  <c r="K1048" i="24"/>
  <c r="L1048" i="24"/>
  <c r="K1049" i="24"/>
  <c r="L1049" i="24"/>
  <c r="K1050" i="24"/>
  <c r="L1050" i="24"/>
  <c r="K1051" i="24"/>
  <c r="L1051" i="24"/>
  <c r="K1052" i="24"/>
  <c r="L1052" i="24"/>
  <c r="K1053" i="24"/>
  <c r="L1053" i="24"/>
  <c r="K1054" i="24"/>
  <c r="L1054" i="24"/>
  <c r="K1055" i="24"/>
  <c r="L1055" i="24"/>
  <c r="K1056" i="24"/>
  <c r="L1056" i="24"/>
  <c r="K1057" i="24"/>
  <c r="L1057" i="24"/>
  <c r="K1058" i="24"/>
  <c r="L1058" i="24"/>
  <c r="K1059" i="24"/>
  <c r="L1059" i="24"/>
  <c r="K1060" i="24"/>
  <c r="L1060" i="24"/>
  <c r="K1061" i="24"/>
  <c r="L1061" i="24"/>
  <c r="K1062" i="24"/>
  <c r="L1062" i="24"/>
  <c r="K1063" i="24"/>
  <c r="L1063" i="24"/>
  <c r="K1064" i="24"/>
  <c r="L1064" i="24"/>
  <c r="K1065" i="24"/>
  <c r="L1065" i="24"/>
  <c r="K1066" i="24"/>
  <c r="L1066" i="24"/>
  <c r="K1067" i="24"/>
  <c r="L1067" i="24"/>
  <c r="K1068" i="24"/>
  <c r="L1068" i="24"/>
  <c r="K1069" i="24"/>
  <c r="L1069" i="24"/>
  <c r="K1070" i="24"/>
  <c r="L1070" i="24"/>
  <c r="K1071" i="24"/>
  <c r="L1071" i="24"/>
  <c r="K1072" i="24"/>
  <c r="L1072" i="24"/>
  <c r="K1073" i="24"/>
  <c r="L1073" i="24"/>
  <c r="K1074" i="24"/>
  <c r="L1074" i="24"/>
  <c r="K1075" i="24"/>
  <c r="L1075" i="24"/>
  <c r="K1076" i="24"/>
  <c r="L1076" i="24"/>
  <c r="K1077" i="24"/>
  <c r="L1077" i="24"/>
  <c r="K1078" i="24"/>
  <c r="L1078" i="24"/>
  <c r="K1079" i="24"/>
  <c r="L1079" i="24"/>
  <c r="K1080" i="24"/>
  <c r="L1080" i="24"/>
  <c r="K1081" i="24"/>
  <c r="L1081" i="24"/>
  <c r="K1082" i="24"/>
  <c r="L1082" i="24"/>
  <c r="K1083" i="24"/>
  <c r="L1083" i="24"/>
  <c r="K1084" i="24"/>
  <c r="L1084" i="24"/>
  <c r="K1085" i="24"/>
  <c r="L1085" i="24"/>
  <c r="K1086" i="24"/>
  <c r="L1086" i="24"/>
  <c r="K1087" i="24"/>
  <c r="L1087" i="24"/>
  <c r="K1088" i="24"/>
  <c r="L1088" i="24"/>
  <c r="K1089" i="24"/>
  <c r="L1089" i="24"/>
  <c r="K1090" i="24"/>
  <c r="L1090" i="24"/>
  <c r="K1091" i="24"/>
  <c r="L1091" i="24"/>
  <c r="K1092" i="24"/>
  <c r="L1092" i="24"/>
  <c r="K1093" i="24"/>
  <c r="L1093" i="24"/>
  <c r="K1094" i="24"/>
  <c r="L1094" i="24"/>
  <c r="K1095" i="24"/>
  <c r="L1095" i="24"/>
  <c r="K1096" i="24"/>
  <c r="L1096" i="24"/>
  <c r="K1097" i="24"/>
  <c r="L1097" i="24"/>
  <c r="K1098" i="24"/>
  <c r="L1098" i="24"/>
  <c r="K1099" i="24"/>
  <c r="L1099" i="24"/>
  <c r="K1100" i="24"/>
  <c r="L1100" i="24"/>
  <c r="K1101" i="24"/>
  <c r="L1101" i="24"/>
  <c r="K1102" i="24"/>
  <c r="L1102" i="24"/>
  <c r="K1103" i="24"/>
  <c r="L1103" i="24"/>
  <c r="K1104" i="24"/>
  <c r="L1104" i="24"/>
  <c r="K1105" i="24"/>
  <c r="L1105" i="24"/>
  <c r="K1106" i="24"/>
  <c r="L1106" i="24"/>
  <c r="K1107" i="24"/>
  <c r="L1107" i="24"/>
  <c r="K1108" i="24"/>
  <c r="L1108" i="24"/>
  <c r="K1109" i="24"/>
  <c r="L1109" i="24"/>
  <c r="K1110" i="24"/>
  <c r="L1110" i="24"/>
  <c r="K1111" i="24"/>
  <c r="L1111" i="24"/>
  <c r="K1112" i="24"/>
  <c r="L1112" i="24"/>
  <c r="K1113" i="24"/>
  <c r="L1113" i="24"/>
  <c r="K1114" i="24"/>
  <c r="L1114" i="24"/>
  <c r="K1115" i="24"/>
  <c r="L1115" i="24"/>
  <c r="K1116" i="24"/>
  <c r="L1116" i="24"/>
  <c r="K1117" i="24"/>
  <c r="L1117" i="24"/>
  <c r="K1118" i="24"/>
  <c r="L1118" i="24"/>
  <c r="K1119" i="24"/>
  <c r="L1119" i="24"/>
  <c r="K1120" i="24"/>
  <c r="L1120" i="24"/>
  <c r="K1121" i="24"/>
  <c r="L1121" i="24"/>
  <c r="K1122" i="24"/>
  <c r="L1122" i="24"/>
  <c r="K1123" i="24"/>
  <c r="L1123" i="24"/>
  <c r="K1124" i="24"/>
  <c r="L1124" i="24"/>
  <c r="K1125" i="24"/>
  <c r="L1125" i="24"/>
  <c r="K1126" i="24"/>
  <c r="L1126" i="24"/>
  <c r="K1127" i="24"/>
  <c r="L1127" i="24"/>
  <c r="K1128" i="24"/>
  <c r="L1128" i="24"/>
  <c r="K1129" i="24"/>
  <c r="L1129" i="24"/>
  <c r="K1130" i="24"/>
  <c r="L1130" i="24"/>
  <c r="K1131" i="24"/>
  <c r="L1131" i="24"/>
  <c r="K1132" i="24"/>
  <c r="L1132" i="24"/>
  <c r="K1133" i="24"/>
  <c r="L1133" i="24"/>
  <c r="K1134" i="24"/>
  <c r="L1134" i="24"/>
  <c r="K1135" i="24"/>
  <c r="L1135" i="24"/>
  <c r="K1136" i="24"/>
  <c r="L1136" i="24"/>
  <c r="K1137" i="24"/>
  <c r="L1137" i="24"/>
  <c r="K1138" i="24"/>
  <c r="L1138" i="24"/>
  <c r="K1139" i="24"/>
  <c r="L1139" i="24"/>
  <c r="K1140" i="24"/>
  <c r="L1140" i="24"/>
  <c r="K1141" i="24"/>
  <c r="L1141" i="24"/>
  <c r="K1142" i="24"/>
  <c r="L1142" i="24"/>
  <c r="K1143" i="24"/>
  <c r="L1143" i="24"/>
  <c r="K1144" i="24"/>
  <c r="L1144" i="24"/>
  <c r="K1145" i="24"/>
  <c r="L1145" i="24"/>
  <c r="K1146" i="24"/>
  <c r="L1146" i="24"/>
  <c r="K1147" i="24"/>
  <c r="L1147" i="24"/>
  <c r="K1148" i="24"/>
  <c r="L1148" i="24"/>
  <c r="K1149" i="24"/>
  <c r="L1149" i="24"/>
  <c r="K1150" i="24"/>
  <c r="L1150" i="24"/>
  <c r="K1151" i="24"/>
  <c r="L1151" i="24"/>
  <c r="K1152" i="24"/>
  <c r="L1152" i="24"/>
  <c r="K1153" i="24"/>
  <c r="L1153" i="24"/>
  <c r="K1154" i="24"/>
  <c r="L1154" i="24"/>
  <c r="K1155" i="24"/>
  <c r="L1155" i="24"/>
  <c r="K1156" i="24"/>
  <c r="L1156" i="24"/>
  <c r="K1157" i="24"/>
  <c r="L1157" i="24"/>
  <c r="K1158" i="24"/>
  <c r="L1158" i="24"/>
  <c r="K1159" i="24"/>
  <c r="L1159" i="24"/>
  <c r="K1160" i="24"/>
  <c r="L1160" i="24"/>
  <c r="K1161" i="24"/>
  <c r="L1161" i="24"/>
  <c r="K1162" i="24"/>
  <c r="L1162" i="24"/>
  <c r="K1163" i="24"/>
  <c r="L1163" i="24"/>
  <c r="K1164" i="24"/>
  <c r="L1164" i="24"/>
  <c r="K1165" i="24"/>
  <c r="L1165" i="24"/>
  <c r="K1166" i="24"/>
  <c r="L1166" i="24"/>
  <c r="K1167" i="24"/>
  <c r="L1167" i="24"/>
  <c r="K1168" i="24"/>
  <c r="L1168" i="24"/>
  <c r="K1169" i="24"/>
  <c r="L1169" i="24"/>
  <c r="K1170" i="24"/>
  <c r="L1170" i="24"/>
  <c r="K1171" i="24"/>
  <c r="L1171" i="24"/>
  <c r="K1172" i="24"/>
  <c r="L1172" i="24"/>
  <c r="K1173" i="24"/>
  <c r="L1173" i="24"/>
  <c r="K1174" i="24"/>
  <c r="L1174" i="24"/>
  <c r="K1175" i="24"/>
  <c r="L1175" i="24"/>
  <c r="K1176" i="24"/>
  <c r="L1176" i="24"/>
  <c r="K1177" i="24"/>
  <c r="L1177" i="24"/>
  <c r="K1178" i="24"/>
  <c r="L1178" i="24"/>
  <c r="K1179" i="24"/>
  <c r="L1179" i="24"/>
  <c r="K1180" i="24"/>
  <c r="L1180" i="24"/>
  <c r="K1181" i="24"/>
  <c r="L1181" i="24"/>
  <c r="K1182" i="24"/>
  <c r="L1182" i="24"/>
  <c r="K1183" i="24"/>
  <c r="L1183" i="24"/>
  <c r="K1184" i="24"/>
  <c r="L1184" i="24"/>
  <c r="K1185" i="24"/>
  <c r="L1185" i="24"/>
  <c r="K1186" i="24"/>
  <c r="L1186" i="24"/>
  <c r="K1187" i="24"/>
  <c r="L1187" i="24"/>
  <c r="K1188" i="24"/>
  <c r="L1188" i="24"/>
  <c r="K1189" i="24"/>
  <c r="L1189" i="24"/>
  <c r="K1190" i="24"/>
  <c r="L1190" i="24"/>
  <c r="K1191" i="24"/>
  <c r="L1191" i="24"/>
  <c r="K1192" i="24"/>
  <c r="L1192" i="24"/>
  <c r="K1193" i="24"/>
  <c r="L1193" i="24"/>
  <c r="K1194" i="24"/>
  <c r="L1194" i="24"/>
  <c r="K1195" i="24"/>
  <c r="L1195" i="24"/>
  <c r="K1196" i="24"/>
  <c r="L1196" i="24"/>
  <c r="K1197" i="24"/>
  <c r="L1197" i="24"/>
  <c r="K1198" i="24"/>
  <c r="L1198" i="24"/>
  <c r="K1199" i="24"/>
  <c r="L1199" i="24"/>
  <c r="K1200" i="24"/>
  <c r="L1200" i="24"/>
  <c r="K1201" i="24"/>
  <c r="L1201" i="24"/>
  <c r="K1202" i="24"/>
  <c r="L1202" i="24"/>
  <c r="K1203" i="24"/>
  <c r="L1203" i="24"/>
  <c r="K1204" i="24"/>
  <c r="L1204" i="24"/>
  <c r="K1205" i="24"/>
  <c r="L1205" i="24"/>
  <c r="K1206" i="24"/>
  <c r="L1206" i="24"/>
  <c r="K1207" i="24"/>
  <c r="L1207" i="24"/>
  <c r="K1208" i="24"/>
  <c r="L1208" i="24"/>
  <c r="K1209" i="24"/>
  <c r="L1209" i="24"/>
  <c r="K1210" i="24"/>
  <c r="L1210" i="24"/>
  <c r="K1211" i="24"/>
  <c r="L1211" i="24"/>
  <c r="K1212" i="24"/>
  <c r="L1212" i="24"/>
  <c r="K1213" i="24"/>
  <c r="L1213" i="24"/>
  <c r="K1214" i="24"/>
  <c r="L1214" i="24"/>
  <c r="K1215" i="24"/>
  <c r="L1215" i="24"/>
  <c r="K1216" i="24"/>
  <c r="L1216" i="24"/>
  <c r="K1217" i="24"/>
  <c r="L1217" i="24"/>
  <c r="K1218" i="24"/>
  <c r="L1218" i="24"/>
  <c r="K1219" i="24"/>
  <c r="L1219" i="24"/>
  <c r="K1220" i="24"/>
  <c r="L1220" i="24"/>
  <c r="K1221" i="24"/>
  <c r="L1221" i="24"/>
  <c r="K1222" i="24"/>
  <c r="L1222" i="24"/>
  <c r="K1223" i="24"/>
  <c r="L1223" i="24"/>
  <c r="K1224" i="24"/>
  <c r="L1224" i="24"/>
  <c r="K1225" i="24"/>
  <c r="L1225" i="24"/>
  <c r="K1226" i="24"/>
  <c r="L1226" i="24"/>
  <c r="K1227" i="24"/>
  <c r="L1227" i="24"/>
  <c r="K1228" i="24"/>
  <c r="L1228" i="24"/>
  <c r="K1229" i="24"/>
  <c r="L1229" i="24"/>
  <c r="K1230" i="24"/>
  <c r="L1230" i="24"/>
  <c r="K1231" i="24"/>
  <c r="L1231" i="24"/>
  <c r="K1232" i="24"/>
  <c r="L1232" i="24"/>
  <c r="K1233" i="24"/>
  <c r="L1233" i="24"/>
  <c r="K1234" i="24"/>
  <c r="L1234" i="24"/>
  <c r="K1235" i="24"/>
  <c r="L1235" i="24"/>
  <c r="K1236" i="24"/>
  <c r="L1236" i="24"/>
  <c r="K1237" i="24"/>
  <c r="L1237" i="24"/>
  <c r="K1238" i="24"/>
  <c r="L1238" i="24"/>
  <c r="K1239" i="24"/>
  <c r="L1239" i="24"/>
  <c r="K1240" i="24"/>
  <c r="L1240" i="24"/>
  <c r="K1241" i="24"/>
  <c r="L1241" i="24"/>
  <c r="K1242" i="24"/>
  <c r="L1242" i="24"/>
  <c r="K1243" i="24"/>
  <c r="L1243" i="24"/>
  <c r="K1244" i="24"/>
  <c r="L1244" i="24"/>
  <c r="K1245" i="24"/>
  <c r="L1245" i="24"/>
  <c r="K1246" i="24"/>
  <c r="L1246" i="24"/>
  <c r="K1247" i="24"/>
  <c r="L1247" i="24"/>
  <c r="K1248" i="24"/>
  <c r="L1248" i="24"/>
  <c r="K1249" i="24"/>
  <c r="L1249" i="24"/>
  <c r="K1250" i="24"/>
  <c r="L1250" i="24"/>
  <c r="K1251" i="24"/>
  <c r="L1251" i="24"/>
  <c r="K1252" i="24"/>
  <c r="L1252" i="24"/>
  <c r="K1253" i="24"/>
  <c r="L1253" i="24"/>
  <c r="K1254" i="24"/>
  <c r="L1254" i="24"/>
  <c r="K1255" i="24"/>
  <c r="L1255" i="24"/>
  <c r="K1256" i="24"/>
  <c r="L1256" i="24"/>
  <c r="K1257" i="24"/>
  <c r="L1257" i="24"/>
  <c r="K1258" i="24"/>
  <c r="L1258" i="24"/>
  <c r="K1259" i="24"/>
  <c r="L1259" i="24"/>
  <c r="K1260" i="24"/>
  <c r="L1260" i="24"/>
  <c r="K1261" i="24"/>
  <c r="L1261" i="24"/>
  <c r="K1262" i="24"/>
  <c r="L1262" i="24"/>
  <c r="K1263" i="24"/>
  <c r="L1263" i="24"/>
  <c r="K1264" i="24"/>
  <c r="L1264" i="24"/>
  <c r="K1265" i="24"/>
  <c r="L1265" i="24"/>
  <c r="K1266" i="24"/>
  <c r="L1266" i="24"/>
  <c r="K1267" i="24"/>
  <c r="L1267" i="24"/>
  <c r="K1268" i="24"/>
  <c r="L1268" i="24"/>
  <c r="K1269" i="24"/>
  <c r="L1269" i="24"/>
  <c r="K1270" i="24"/>
  <c r="L1270" i="24"/>
  <c r="K1271" i="24"/>
  <c r="L1271" i="24"/>
  <c r="K1272" i="24"/>
  <c r="L1272" i="24"/>
  <c r="K1273" i="24"/>
  <c r="L1273" i="24"/>
  <c r="K1274" i="24"/>
  <c r="L1274" i="24"/>
  <c r="K1275" i="24"/>
  <c r="L1275" i="24"/>
  <c r="K1276" i="24"/>
  <c r="L1276" i="24"/>
  <c r="K1277" i="24"/>
  <c r="L1277" i="24"/>
  <c r="K1278" i="24"/>
  <c r="L1278" i="24"/>
  <c r="K1279" i="24"/>
  <c r="L1279" i="24"/>
  <c r="K1280" i="24"/>
  <c r="L1280" i="24"/>
  <c r="K1281" i="24"/>
  <c r="L1281" i="24"/>
  <c r="K1282" i="24"/>
  <c r="L1282" i="24"/>
  <c r="K1283" i="24"/>
  <c r="L1283" i="24"/>
  <c r="K1284" i="24"/>
  <c r="L1284" i="24"/>
  <c r="K1285" i="24"/>
  <c r="L1285" i="24"/>
  <c r="K1286" i="24"/>
  <c r="L1286" i="24"/>
  <c r="K1287" i="24"/>
  <c r="L1287" i="24"/>
  <c r="K1288" i="24"/>
  <c r="L1288" i="24"/>
  <c r="K1289" i="24"/>
  <c r="L1289" i="24"/>
  <c r="K1290" i="24"/>
  <c r="L1290" i="24"/>
  <c r="K1291" i="24"/>
  <c r="L1291" i="24"/>
  <c r="K1292" i="24"/>
  <c r="L1292" i="24"/>
  <c r="K1293" i="24"/>
  <c r="L1293" i="24"/>
  <c r="K1294" i="24"/>
  <c r="L1294" i="24"/>
  <c r="K1295" i="24"/>
  <c r="L1295" i="24"/>
  <c r="K1296" i="24"/>
  <c r="L1296" i="24"/>
  <c r="K1297" i="24"/>
  <c r="L1297" i="24"/>
  <c r="K1298" i="24"/>
  <c r="L1298" i="24"/>
  <c r="K1299" i="24"/>
  <c r="L1299" i="24"/>
  <c r="K1300" i="24"/>
  <c r="L1300" i="24"/>
  <c r="K1301" i="24"/>
  <c r="L1301" i="24"/>
  <c r="K1302" i="24"/>
  <c r="L1302" i="24"/>
  <c r="K1303" i="24"/>
  <c r="L1303" i="24"/>
  <c r="K1304" i="24"/>
  <c r="L1304" i="24"/>
  <c r="K1305" i="24"/>
  <c r="L1305" i="24"/>
  <c r="K1306" i="24"/>
  <c r="L1306" i="24"/>
  <c r="K1307" i="24"/>
  <c r="L1307" i="24"/>
  <c r="K1308" i="24"/>
  <c r="L1308" i="24"/>
  <c r="K1309" i="24"/>
  <c r="L1309" i="24"/>
  <c r="K1310" i="24"/>
  <c r="L1310" i="24"/>
  <c r="K1311" i="24"/>
  <c r="L1311" i="24"/>
  <c r="K1312" i="24"/>
  <c r="L1312" i="24"/>
  <c r="K1313" i="24"/>
  <c r="L1313" i="24"/>
  <c r="K1314" i="24"/>
  <c r="L1314" i="24"/>
  <c r="K1315" i="24"/>
  <c r="L1315" i="24"/>
  <c r="K1316" i="24"/>
  <c r="L1316" i="24"/>
  <c r="K1317" i="24"/>
  <c r="L1317" i="24"/>
  <c r="K1318" i="24"/>
  <c r="L1318" i="24"/>
  <c r="K1319" i="24"/>
  <c r="L1319" i="24"/>
  <c r="K1320" i="24"/>
  <c r="L1320" i="24"/>
  <c r="K1321" i="24"/>
  <c r="L1321" i="24"/>
  <c r="K1322" i="24"/>
  <c r="L1322" i="24"/>
  <c r="K1323" i="24"/>
  <c r="L1323" i="24"/>
  <c r="K1324" i="24"/>
  <c r="L1324" i="24"/>
  <c r="K1325" i="24"/>
  <c r="L1325" i="24"/>
  <c r="K1326" i="24"/>
  <c r="L1326" i="24"/>
  <c r="K1327" i="24"/>
  <c r="L1327" i="24"/>
  <c r="K1328" i="24"/>
  <c r="L1328" i="24"/>
  <c r="K1329" i="24"/>
  <c r="L1329" i="24"/>
  <c r="K1330" i="24"/>
  <c r="L1330" i="24"/>
  <c r="K1331" i="24"/>
  <c r="L1331" i="24"/>
  <c r="K1332" i="24"/>
  <c r="L1332" i="24"/>
  <c r="K1333" i="24"/>
  <c r="L1333" i="24"/>
  <c r="K1334" i="24"/>
  <c r="L1334" i="24"/>
  <c r="K1335" i="24"/>
  <c r="L1335" i="24"/>
  <c r="K1336" i="24"/>
  <c r="L1336" i="24"/>
  <c r="K1337" i="24"/>
  <c r="L1337" i="24"/>
  <c r="K1338" i="24"/>
  <c r="L1338" i="24"/>
  <c r="K1339" i="24"/>
  <c r="L1339" i="24"/>
  <c r="K1340" i="24"/>
  <c r="L1340" i="24"/>
  <c r="K1341" i="24"/>
  <c r="L1341" i="24"/>
  <c r="K1342" i="24"/>
  <c r="L1342" i="24"/>
  <c r="K1343" i="24"/>
  <c r="L1343" i="24"/>
  <c r="K1344" i="24"/>
  <c r="L1344" i="24"/>
  <c r="K1345" i="24"/>
  <c r="L1345" i="24"/>
  <c r="K1346" i="24"/>
  <c r="L1346" i="24"/>
  <c r="K1347" i="24"/>
  <c r="L1347" i="24"/>
  <c r="K1348" i="24"/>
  <c r="L1348" i="24"/>
  <c r="K1349" i="24"/>
  <c r="L1349" i="24"/>
  <c r="K1350" i="24"/>
  <c r="L1350" i="24"/>
  <c r="K1351" i="24"/>
  <c r="L1351" i="24"/>
  <c r="K1352" i="24"/>
  <c r="L1352" i="24"/>
  <c r="K1353" i="24"/>
  <c r="L1353" i="24"/>
  <c r="K1354" i="24"/>
  <c r="L1354" i="24"/>
  <c r="K1355" i="24"/>
  <c r="L1355" i="24"/>
  <c r="K1356" i="24"/>
  <c r="L1356" i="24"/>
  <c r="K1357" i="24"/>
  <c r="L1357" i="24"/>
  <c r="K1358" i="24"/>
  <c r="L1358" i="24"/>
  <c r="K1359" i="24"/>
  <c r="L1359" i="24"/>
  <c r="K1360" i="24"/>
  <c r="L1360" i="24"/>
  <c r="K1361" i="24"/>
  <c r="L1361" i="24"/>
  <c r="K1362" i="24"/>
  <c r="L1362" i="24"/>
  <c r="K1363" i="24"/>
  <c r="L1363" i="24"/>
  <c r="K1364" i="24"/>
  <c r="L1364" i="24"/>
  <c r="K1365" i="24"/>
  <c r="L1365" i="24"/>
  <c r="K1366" i="24"/>
  <c r="L1366" i="24"/>
  <c r="K1367" i="24"/>
  <c r="L1367" i="24"/>
  <c r="K1368" i="24"/>
  <c r="L1368" i="24"/>
  <c r="K1369" i="24"/>
  <c r="L1369" i="24"/>
  <c r="K1370" i="24"/>
  <c r="L1370" i="24"/>
  <c r="K1371" i="24"/>
  <c r="L1371" i="24"/>
  <c r="K1372" i="24"/>
  <c r="L1372" i="24"/>
  <c r="K1373" i="24"/>
  <c r="L1373" i="24"/>
  <c r="K1374" i="24"/>
  <c r="L1374" i="24"/>
  <c r="K1375" i="24"/>
  <c r="L1375" i="24"/>
  <c r="K1376" i="24"/>
  <c r="L1376" i="24"/>
  <c r="K1377" i="24"/>
  <c r="L1377" i="24"/>
  <c r="K1378" i="24"/>
  <c r="L1378" i="24"/>
  <c r="K1379" i="24"/>
  <c r="L1379" i="24"/>
  <c r="K1380" i="24"/>
  <c r="L1380" i="24"/>
  <c r="K1381" i="24"/>
  <c r="L1381" i="24"/>
  <c r="K1382" i="24"/>
  <c r="L1382" i="24"/>
  <c r="K1383" i="24"/>
  <c r="L1383" i="24"/>
  <c r="K1384" i="24"/>
  <c r="L1384" i="24"/>
  <c r="K1385" i="24"/>
  <c r="L1385" i="24"/>
  <c r="K1386" i="24"/>
  <c r="L1386" i="24"/>
  <c r="K1387" i="24"/>
  <c r="L1387" i="24"/>
  <c r="K1388" i="24"/>
  <c r="L1388" i="24"/>
  <c r="K1389" i="24"/>
  <c r="L1389" i="24"/>
  <c r="K1390" i="24"/>
  <c r="L1390" i="24"/>
  <c r="K1391" i="24"/>
  <c r="L1391" i="24"/>
  <c r="K1392" i="24"/>
  <c r="L1392" i="24"/>
  <c r="K1393" i="24"/>
  <c r="L1393" i="24"/>
  <c r="K1394" i="24"/>
  <c r="L1394" i="24"/>
  <c r="K1395" i="24"/>
  <c r="L1395" i="24"/>
  <c r="K1396" i="24"/>
  <c r="L1396" i="24"/>
  <c r="K1397" i="24"/>
  <c r="L1397" i="24"/>
  <c r="K1398" i="24"/>
  <c r="L1398" i="24"/>
  <c r="K1399" i="24"/>
  <c r="L1399" i="24"/>
  <c r="K1400" i="24"/>
  <c r="L1400" i="24"/>
  <c r="K1401" i="24"/>
  <c r="L1401" i="24"/>
  <c r="K1402" i="24"/>
  <c r="L1402" i="24"/>
  <c r="K1403" i="24"/>
  <c r="L1403" i="24"/>
  <c r="K1404" i="24"/>
  <c r="L1404" i="24"/>
  <c r="K1405" i="24"/>
  <c r="L1405" i="24"/>
  <c r="K1406" i="24"/>
  <c r="L1406" i="24"/>
  <c r="K1407" i="24"/>
  <c r="L1407" i="24"/>
  <c r="K1408" i="24"/>
  <c r="L1408" i="24"/>
  <c r="K1409" i="24"/>
  <c r="L1409" i="24"/>
  <c r="K1410" i="24"/>
  <c r="L1410" i="24"/>
  <c r="K1411" i="24"/>
  <c r="L1411" i="24"/>
  <c r="K1412" i="24"/>
  <c r="L1412" i="24"/>
  <c r="K1413" i="24"/>
  <c r="L1413" i="24"/>
  <c r="K1414" i="24"/>
  <c r="L1414" i="24"/>
  <c r="K1415" i="24"/>
  <c r="L1415" i="24"/>
  <c r="K1416" i="24"/>
  <c r="L1416" i="24"/>
  <c r="K1417" i="24"/>
  <c r="L1417" i="24"/>
  <c r="K1418" i="24"/>
  <c r="L1418" i="24"/>
  <c r="K1419" i="24"/>
  <c r="L1419" i="24"/>
  <c r="K1420" i="24"/>
  <c r="L1420" i="24"/>
  <c r="K1421" i="24"/>
  <c r="L1421" i="24"/>
  <c r="K1422" i="24"/>
  <c r="L1422" i="24"/>
  <c r="K1423" i="24"/>
  <c r="L1423" i="24"/>
  <c r="K1424" i="24"/>
  <c r="L1424" i="24"/>
  <c r="K1425" i="24"/>
  <c r="L1425" i="24"/>
  <c r="K1426" i="24"/>
  <c r="L1426" i="24"/>
  <c r="K1427" i="24"/>
  <c r="L1427" i="24"/>
  <c r="K1428" i="24"/>
  <c r="L1428" i="24"/>
  <c r="K1429" i="24"/>
  <c r="L1429" i="24"/>
  <c r="K1430" i="24"/>
  <c r="L1430" i="24"/>
  <c r="K1431" i="24"/>
  <c r="L1431" i="24"/>
  <c r="K1432" i="24"/>
  <c r="L1432" i="24"/>
  <c r="K1433" i="24"/>
  <c r="L1433" i="24"/>
  <c r="K1434" i="24"/>
  <c r="L1434" i="24"/>
  <c r="K1435" i="24"/>
  <c r="L1435" i="24"/>
  <c r="K1436" i="24"/>
  <c r="L1436" i="24"/>
  <c r="K1437" i="24"/>
  <c r="L1437" i="24"/>
  <c r="K1438" i="24"/>
  <c r="L1438" i="24"/>
  <c r="K1439" i="24"/>
  <c r="L1439" i="24"/>
  <c r="K1440" i="24"/>
  <c r="L1440" i="24"/>
  <c r="K1441" i="24"/>
  <c r="L1441" i="24"/>
  <c r="K1442" i="24"/>
  <c r="L1442" i="24"/>
  <c r="K1443" i="24"/>
  <c r="L1443" i="24"/>
  <c r="K1444" i="24"/>
  <c r="L1444" i="24"/>
  <c r="K1445" i="24"/>
  <c r="L1445" i="24"/>
  <c r="K1446" i="24"/>
  <c r="L1446" i="24"/>
  <c r="K1447" i="24"/>
  <c r="L1447" i="24"/>
  <c r="K1448" i="24"/>
  <c r="L1448" i="24"/>
  <c r="K1449" i="24"/>
  <c r="L1449" i="24"/>
  <c r="K1450" i="24"/>
  <c r="L1450" i="24"/>
  <c r="K1451" i="24"/>
  <c r="L1451" i="24"/>
  <c r="K1452" i="24"/>
  <c r="L1452" i="24"/>
  <c r="K1453" i="24"/>
  <c r="L1453" i="24"/>
  <c r="K1454" i="24"/>
  <c r="L1454" i="24"/>
  <c r="K1455" i="24"/>
  <c r="L1455" i="24"/>
  <c r="K1456" i="24"/>
  <c r="L1456" i="24"/>
  <c r="K1457" i="24"/>
  <c r="L1457" i="24"/>
  <c r="K1458" i="24"/>
  <c r="L1458" i="24"/>
  <c r="K1459" i="24"/>
  <c r="L1459" i="24"/>
  <c r="K1460" i="24"/>
  <c r="L1460" i="24"/>
  <c r="K1461" i="24"/>
  <c r="L1461" i="24"/>
  <c r="K1462" i="24"/>
  <c r="L1462" i="24"/>
  <c r="K1463" i="24"/>
  <c r="L1463" i="24"/>
  <c r="K1464" i="24"/>
  <c r="L1464" i="24"/>
  <c r="K1465" i="24"/>
  <c r="L1465" i="24"/>
  <c r="K1466" i="24"/>
  <c r="L1466" i="24"/>
  <c r="K1467" i="24"/>
  <c r="L1467" i="24"/>
  <c r="K1468" i="24"/>
  <c r="L1468" i="24"/>
  <c r="K1469" i="24"/>
  <c r="L1469" i="24"/>
  <c r="K1470" i="24"/>
  <c r="L1470" i="24"/>
  <c r="K1471" i="24"/>
  <c r="L1471" i="24"/>
  <c r="K1472" i="24"/>
  <c r="L1472" i="24"/>
  <c r="K1473" i="24"/>
  <c r="L1473" i="24"/>
  <c r="K1474" i="24"/>
  <c r="L1474" i="24"/>
  <c r="K1475" i="24"/>
  <c r="L1475" i="24"/>
  <c r="K1476" i="24"/>
  <c r="L1476" i="24"/>
  <c r="K1477" i="24"/>
  <c r="L1477" i="24"/>
  <c r="K1478" i="24"/>
  <c r="L1478" i="24"/>
  <c r="K1479" i="24"/>
  <c r="L1479" i="24"/>
  <c r="K1480" i="24"/>
  <c r="L1480" i="24"/>
  <c r="K1481" i="24"/>
  <c r="L1481" i="24"/>
  <c r="K1482" i="24"/>
  <c r="L1482" i="24"/>
  <c r="K1483" i="24"/>
  <c r="L1483" i="24"/>
  <c r="K1484" i="24"/>
  <c r="L1484" i="24"/>
  <c r="K1485" i="24"/>
  <c r="L1485" i="24"/>
  <c r="K1486" i="24"/>
  <c r="L1486" i="24"/>
  <c r="K1487" i="24"/>
  <c r="L1487" i="24"/>
  <c r="K1488" i="24"/>
  <c r="L1488" i="24"/>
  <c r="K1489" i="24"/>
  <c r="L1489" i="24"/>
  <c r="K1490" i="24"/>
  <c r="L1490" i="24"/>
  <c r="K1491" i="24"/>
  <c r="L1491" i="24"/>
  <c r="K1492" i="24"/>
  <c r="L1492" i="24"/>
  <c r="K1493" i="24"/>
  <c r="L1493" i="24"/>
  <c r="K1494" i="24"/>
  <c r="L1494" i="24"/>
  <c r="K1495" i="24"/>
  <c r="L1495" i="24"/>
  <c r="K1496" i="24"/>
  <c r="L1496" i="24"/>
  <c r="K1497" i="24"/>
  <c r="L1497" i="24"/>
  <c r="K1498" i="24"/>
  <c r="L1498" i="24"/>
  <c r="K6" i="26"/>
  <c r="L6" i="26" s="1"/>
  <c r="K6" i="27"/>
  <c r="L6" i="27" s="1"/>
  <c r="K6" i="28"/>
  <c r="L6" i="28" s="1"/>
  <c r="K6" i="29"/>
  <c r="L6" i="29" s="1"/>
  <c r="K6" i="24"/>
  <c r="L6" i="24" s="1"/>
  <c r="K7" i="23"/>
  <c r="L7" i="23" s="1"/>
  <c r="K8" i="23"/>
  <c r="L8" i="23" s="1"/>
  <c r="K9" i="23"/>
  <c r="L9" i="23" s="1"/>
  <c r="K10" i="23"/>
  <c r="L10" i="23" s="1"/>
  <c r="K11" i="23"/>
  <c r="L11" i="23" s="1"/>
  <c r="K12" i="23"/>
  <c r="L12" i="23" s="1"/>
  <c r="K13" i="23"/>
  <c r="L13" i="23" s="1"/>
  <c r="K14" i="23"/>
  <c r="L14" i="23" s="1"/>
  <c r="K15" i="23"/>
  <c r="L15" i="23" s="1"/>
  <c r="K16" i="23"/>
  <c r="L16" i="23" s="1"/>
  <c r="K17" i="23"/>
  <c r="L17" i="23" s="1"/>
  <c r="K18" i="23"/>
  <c r="L18" i="23" s="1"/>
  <c r="K19" i="23"/>
  <c r="L19" i="23" s="1"/>
  <c r="K20" i="23"/>
  <c r="L20" i="23" s="1"/>
  <c r="K21" i="23"/>
  <c r="L21" i="23" s="1"/>
  <c r="K22" i="23"/>
  <c r="L22" i="23" s="1"/>
  <c r="K23" i="23"/>
  <c r="L23" i="23" s="1"/>
  <c r="K24" i="23"/>
  <c r="L24" i="23" s="1"/>
  <c r="K25" i="23"/>
  <c r="L25" i="23" s="1"/>
  <c r="K26" i="23"/>
  <c r="L26" i="23" s="1"/>
  <c r="K27" i="23"/>
  <c r="L27" i="23" s="1"/>
  <c r="K28" i="23"/>
  <c r="L28" i="23" s="1"/>
  <c r="K29" i="23"/>
  <c r="L29" i="23" s="1"/>
  <c r="K30" i="23"/>
  <c r="L30" i="23" s="1"/>
  <c r="K31" i="23"/>
  <c r="L31" i="23" s="1"/>
  <c r="K32" i="23"/>
  <c r="L32" i="23" s="1"/>
  <c r="K33" i="23"/>
  <c r="L33" i="23" s="1"/>
  <c r="K34" i="23"/>
  <c r="L34" i="23" s="1"/>
  <c r="K35" i="23"/>
  <c r="L35" i="23" s="1"/>
  <c r="K36" i="23"/>
  <c r="L36" i="23" s="1"/>
  <c r="K37" i="23"/>
  <c r="L37" i="23" s="1"/>
  <c r="K38" i="23"/>
  <c r="L38" i="23" s="1"/>
  <c r="K39" i="23"/>
  <c r="L39" i="23" s="1"/>
  <c r="K40" i="23"/>
  <c r="L40" i="23" s="1"/>
  <c r="K41" i="23"/>
  <c r="L41" i="23" s="1"/>
  <c r="K42" i="23"/>
  <c r="L42" i="23" s="1"/>
  <c r="K43" i="23"/>
  <c r="L43" i="23" s="1"/>
  <c r="K44" i="23"/>
  <c r="L44" i="23" s="1"/>
  <c r="K45" i="23"/>
  <c r="L45" i="23" s="1"/>
  <c r="K46" i="23"/>
  <c r="L46" i="23" s="1"/>
  <c r="K47" i="23"/>
  <c r="L47" i="23" s="1"/>
  <c r="K48" i="23"/>
  <c r="L48" i="23" s="1"/>
  <c r="K49" i="23"/>
  <c r="L49" i="23" s="1"/>
  <c r="K50" i="23"/>
  <c r="L50" i="23" s="1"/>
  <c r="K51" i="23"/>
  <c r="L51" i="23" s="1"/>
  <c r="K52" i="23"/>
  <c r="L52" i="23" s="1"/>
  <c r="K53" i="23"/>
  <c r="L53" i="23" s="1"/>
  <c r="K54" i="23"/>
  <c r="L54" i="23" s="1"/>
  <c r="K55" i="23"/>
  <c r="L55" i="23" s="1"/>
  <c r="K56" i="23"/>
  <c r="L56" i="23" s="1"/>
  <c r="K57" i="23"/>
  <c r="L57" i="23" s="1"/>
  <c r="K58" i="23"/>
  <c r="L58" i="23" s="1"/>
  <c r="K59" i="23"/>
  <c r="L59" i="23" s="1"/>
  <c r="K60" i="23"/>
  <c r="L60" i="23" s="1"/>
  <c r="K61" i="23"/>
  <c r="L61" i="23" s="1"/>
  <c r="K62" i="23"/>
  <c r="L62" i="23" s="1"/>
  <c r="K63" i="23"/>
  <c r="L63" i="23" s="1"/>
  <c r="K64" i="23"/>
  <c r="L64" i="23" s="1"/>
  <c r="K65" i="23"/>
  <c r="L65" i="23" s="1"/>
  <c r="K66" i="23"/>
  <c r="L66" i="23" s="1"/>
  <c r="K67" i="23"/>
  <c r="L67" i="23" s="1"/>
  <c r="K68" i="23"/>
  <c r="L68" i="23" s="1"/>
  <c r="K69" i="23"/>
  <c r="L69" i="23" s="1"/>
  <c r="K70" i="23"/>
  <c r="L70" i="23" s="1"/>
  <c r="K71" i="23"/>
  <c r="L71" i="23" s="1"/>
  <c r="K72" i="23"/>
  <c r="L72" i="23" s="1"/>
  <c r="K73" i="23"/>
  <c r="L73" i="23" s="1"/>
  <c r="K74" i="23"/>
  <c r="L74" i="23" s="1"/>
  <c r="K75" i="23"/>
  <c r="L75" i="23" s="1"/>
  <c r="K76" i="23"/>
  <c r="L76" i="23" s="1"/>
  <c r="K77" i="23"/>
  <c r="L77" i="23" s="1"/>
  <c r="K78" i="23"/>
  <c r="L78" i="23" s="1"/>
  <c r="K79" i="23"/>
  <c r="L79" i="23" s="1"/>
  <c r="K80" i="23"/>
  <c r="L80" i="23" s="1"/>
  <c r="K81" i="23"/>
  <c r="L81" i="23" s="1"/>
  <c r="K82" i="23"/>
  <c r="L82" i="23" s="1"/>
  <c r="K83" i="23"/>
  <c r="L83" i="23" s="1"/>
  <c r="K84" i="23"/>
  <c r="L84" i="23" s="1"/>
  <c r="K85" i="23"/>
  <c r="L85" i="23" s="1"/>
  <c r="K86" i="23"/>
  <c r="L86" i="23" s="1"/>
  <c r="K87" i="23"/>
  <c r="L87" i="23" s="1"/>
  <c r="K88" i="23"/>
  <c r="L88" i="23" s="1"/>
  <c r="K89" i="23"/>
  <c r="L89" i="23" s="1"/>
  <c r="K90" i="23"/>
  <c r="L90" i="23" s="1"/>
  <c r="K91" i="23"/>
  <c r="L91" i="23" s="1"/>
  <c r="K92" i="23"/>
  <c r="L92" i="23" s="1"/>
  <c r="K93" i="23"/>
  <c r="L93" i="23" s="1"/>
  <c r="K94" i="23"/>
  <c r="L94" i="23" s="1"/>
  <c r="K95" i="23"/>
  <c r="L95" i="23" s="1"/>
  <c r="K96" i="23"/>
  <c r="L96" i="23" s="1"/>
  <c r="K97" i="23"/>
  <c r="L97" i="23" s="1"/>
  <c r="K98" i="23"/>
  <c r="L98" i="23" s="1"/>
  <c r="K99" i="23"/>
  <c r="L99" i="23" s="1"/>
  <c r="K100" i="23"/>
  <c r="L100" i="23" s="1"/>
  <c r="K101" i="23"/>
  <c r="L101" i="23" s="1"/>
  <c r="K102" i="23"/>
  <c r="L102" i="23" s="1"/>
  <c r="K103" i="23"/>
  <c r="L103" i="23" s="1"/>
  <c r="K104" i="23"/>
  <c r="L104" i="23" s="1"/>
  <c r="K105" i="23"/>
  <c r="L105" i="23" s="1"/>
  <c r="K106" i="23"/>
  <c r="L106" i="23" s="1"/>
  <c r="K107" i="23"/>
  <c r="L107" i="23" s="1"/>
  <c r="K108" i="23"/>
  <c r="L108" i="23" s="1"/>
  <c r="K109" i="23"/>
  <c r="L109" i="23" s="1"/>
  <c r="K110" i="23"/>
  <c r="L110" i="23" s="1"/>
  <c r="K111" i="23"/>
  <c r="L111" i="23" s="1"/>
  <c r="K112" i="23"/>
  <c r="L112" i="23" s="1"/>
  <c r="K113" i="23"/>
  <c r="L113" i="23" s="1"/>
  <c r="K114" i="23"/>
  <c r="L114" i="23" s="1"/>
  <c r="K115" i="23"/>
  <c r="L115" i="23" s="1"/>
  <c r="K116" i="23"/>
  <c r="L116" i="23" s="1"/>
  <c r="K117" i="23"/>
  <c r="L117" i="23" s="1"/>
  <c r="K118" i="23"/>
  <c r="L118" i="23" s="1"/>
  <c r="K119" i="23"/>
  <c r="L119" i="23" s="1"/>
  <c r="K120" i="23"/>
  <c r="L120" i="23" s="1"/>
  <c r="K121" i="23"/>
  <c r="L121" i="23" s="1"/>
  <c r="K122" i="23"/>
  <c r="L122" i="23" s="1"/>
  <c r="K123" i="23"/>
  <c r="L123" i="23" s="1"/>
  <c r="K124" i="23"/>
  <c r="L124" i="23" s="1"/>
  <c r="K125" i="23"/>
  <c r="L125" i="23" s="1"/>
  <c r="K126" i="23"/>
  <c r="L126" i="23" s="1"/>
  <c r="K127" i="23"/>
  <c r="L127" i="23" s="1"/>
  <c r="K128" i="23"/>
  <c r="L128" i="23" s="1"/>
  <c r="K129" i="23"/>
  <c r="L129" i="23" s="1"/>
  <c r="K130" i="23"/>
  <c r="L130" i="23" s="1"/>
  <c r="K131" i="23"/>
  <c r="L131" i="23" s="1"/>
  <c r="K132" i="23"/>
  <c r="L132" i="23" s="1"/>
  <c r="K133" i="23"/>
  <c r="L133" i="23" s="1"/>
  <c r="K134" i="23"/>
  <c r="L134" i="23"/>
  <c r="K135" i="23"/>
  <c r="L135" i="23" s="1"/>
  <c r="K136" i="23"/>
  <c r="L136" i="23" s="1"/>
  <c r="K137" i="23"/>
  <c r="L137" i="23" s="1"/>
  <c r="K138" i="23"/>
  <c r="L138" i="23" s="1"/>
  <c r="K139" i="23"/>
  <c r="L139" i="23" s="1"/>
  <c r="K140" i="23"/>
  <c r="L140" i="23" s="1"/>
  <c r="K141" i="23"/>
  <c r="L141" i="23" s="1"/>
  <c r="K142" i="23"/>
  <c r="L142" i="23" s="1"/>
  <c r="K143" i="23"/>
  <c r="L143" i="23" s="1"/>
  <c r="K144" i="23"/>
  <c r="L144" i="23" s="1"/>
  <c r="K145" i="23"/>
  <c r="L145" i="23" s="1"/>
  <c r="K146" i="23"/>
  <c r="L146" i="23" s="1"/>
  <c r="K147" i="23"/>
  <c r="L147" i="23" s="1"/>
  <c r="K148" i="23"/>
  <c r="L148" i="23" s="1"/>
  <c r="K149" i="23"/>
  <c r="L149" i="23" s="1"/>
  <c r="K150" i="23"/>
  <c r="L150" i="23" s="1"/>
  <c r="K151" i="23"/>
  <c r="L151" i="23"/>
  <c r="K152" i="23"/>
  <c r="L152" i="23" s="1"/>
  <c r="K153" i="23"/>
  <c r="L153" i="23" s="1"/>
  <c r="K154" i="23"/>
  <c r="L154" i="23" s="1"/>
  <c r="K155" i="23"/>
  <c r="L155" i="23" s="1"/>
  <c r="K156" i="23"/>
  <c r="L156" i="23"/>
  <c r="K157" i="23"/>
  <c r="L157" i="23" s="1"/>
  <c r="K158" i="23"/>
  <c r="L158" i="23" s="1"/>
  <c r="K159" i="23"/>
  <c r="L159" i="23"/>
  <c r="K160" i="23"/>
  <c r="L160" i="23" s="1"/>
  <c r="K161" i="23"/>
  <c r="L161" i="23" s="1"/>
  <c r="K162" i="23"/>
  <c r="L162" i="23" s="1"/>
  <c r="K163" i="23"/>
  <c r="L163" i="23" s="1"/>
  <c r="K164" i="23"/>
  <c r="L164" i="23" s="1"/>
  <c r="K165" i="23"/>
  <c r="L165" i="23" s="1"/>
  <c r="K166" i="23"/>
  <c r="L166" i="23" s="1"/>
  <c r="K167" i="23"/>
  <c r="L167" i="23"/>
  <c r="K168" i="23"/>
  <c r="L168" i="23" s="1"/>
  <c r="K169" i="23"/>
  <c r="L169" i="23" s="1"/>
  <c r="K170" i="23"/>
  <c r="L170" i="23" s="1"/>
  <c r="K171" i="23"/>
  <c r="L171" i="23" s="1"/>
  <c r="K172" i="23"/>
  <c r="L172" i="23"/>
  <c r="K173" i="23"/>
  <c r="L173" i="23" s="1"/>
  <c r="K174" i="23"/>
  <c r="L174" i="23" s="1"/>
  <c r="K175" i="23"/>
  <c r="L175" i="23" s="1"/>
  <c r="K176" i="23"/>
  <c r="L176" i="23" s="1"/>
  <c r="K177" i="23"/>
  <c r="L177" i="23" s="1"/>
  <c r="K178" i="23"/>
  <c r="L178" i="23"/>
  <c r="K179" i="23"/>
  <c r="L179" i="23" s="1"/>
  <c r="K180" i="23"/>
  <c r="L180" i="23" s="1"/>
  <c r="K181" i="23"/>
  <c r="L181" i="23" s="1"/>
  <c r="K182" i="23"/>
  <c r="L182" i="23"/>
  <c r="K183" i="23"/>
  <c r="L183" i="23" s="1"/>
  <c r="K184" i="23"/>
  <c r="L184" i="23" s="1"/>
  <c r="K185" i="23"/>
  <c r="L185" i="23" s="1"/>
  <c r="K186" i="23"/>
  <c r="L186" i="23"/>
  <c r="K187" i="23"/>
  <c r="L187" i="23" s="1"/>
  <c r="K188" i="23"/>
  <c r="L188" i="23" s="1"/>
  <c r="K189" i="23"/>
  <c r="L189" i="23" s="1"/>
  <c r="K190" i="23"/>
  <c r="L190" i="23"/>
  <c r="K191" i="23"/>
  <c r="L191" i="23" s="1"/>
  <c r="K192" i="23"/>
  <c r="L192" i="23" s="1"/>
  <c r="K193" i="23"/>
  <c r="L193" i="23" s="1"/>
  <c r="K194" i="23"/>
  <c r="L194" i="23"/>
  <c r="K195" i="23"/>
  <c r="L195" i="23" s="1"/>
  <c r="K196" i="23"/>
  <c r="L196" i="23" s="1"/>
  <c r="K197" i="23"/>
  <c r="L197" i="23" s="1"/>
  <c r="K198" i="23"/>
  <c r="L198" i="23"/>
  <c r="K199" i="23"/>
  <c r="L199" i="23" s="1"/>
  <c r="K200" i="23"/>
  <c r="L200" i="23" s="1"/>
  <c r="K201" i="23"/>
  <c r="L201" i="23" s="1"/>
  <c r="K202" i="23"/>
  <c r="L202" i="23"/>
  <c r="K203" i="23"/>
  <c r="L203" i="23" s="1"/>
  <c r="K204" i="23"/>
  <c r="L204" i="23" s="1"/>
  <c r="K205" i="23"/>
  <c r="L205" i="23" s="1"/>
  <c r="K206" i="23"/>
  <c r="L206" i="23"/>
  <c r="K207" i="23"/>
  <c r="L207" i="23" s="1"/>
  <c r="K208" i="23"/>
  <c r="L208" i="23" s="1"/>
  <c r="K209" i="23"/>
  <c r="L209" i="23" s="1"/>
  <c r="K210" i="23"/>
  <c r="L210" i="23"/>
  <c r="K211" i="23"/>
  <c r="L211" i="23" s="1"/>
  <c r="K212" i="23"/>
  <c r="L212" i="23" s="1"/>
  <c r="K213" i="23"/>
  <c r="L213" i="23" s="1"/>
  <c r="K214" i="23"/>
  <c r="L214" i="23"/>
  <c r="K215" i="23"/>
  <c r="L215" i="23" s="1"/>
  <c r="K216" i="23"/>
  <c r="L216" i="23" s="1"/>
  <c r="K217" i="23"/>
  <c r="L217" i="23" s="1"/>
  <c r="K218" i="23"/>
  <c r="L218" i="23"/>
  <c r="K219" i="23"/>
  <c r="L219" i="23" s="1"/>
  <c r="K220" i="23"/>
  <c r="L220" i="23" s="1"/>
  <c r="K221" i="23"/>
  <c r="L221" i="23" s="1"/>
  <c r="K222" i="23"/>
  <c r="L222" i="23"/>
  <c r="K223" i="23"/>
  <c r="L223" i="23" s="1"/>
  <c r="K224" i="23"/>
  <c r="L224" i="23" s="1"/>
  <c r="K225" i="23"/>
  <c r="L225" i="23" s="1"/>
  <c r="K226" i="23"/>
  <c r="L226" i="23"/>
  <c r="K227" i="23"/>
  <c r="L227" i="23" s="1"/>
  <c r="K228" i="23"/>
  <c r="L228" i="23" s="1"/>
  <c r="K229" i="23"/>
  <c r="L229" i="23" s="1"/>
  <c r="K230" i="23"/>
  <c r="L230" i="23"/>
  <c r="K231" i="23"/>
  <c r="L231" i="23" s="1"/>
  <c r="K232" i="23"/>
  <c r="L232" i="23" s="1"/>
  <c r="K233" i="23"/>
  <c r="L233" i="23" s="1"/>
  <c r="K234" i="23"/>
  <c r="L234" i="23"/>
  <c r="K235" i="23"/>
  <c r="L235" i="23" s="1"/>
  <c r="K236" i="23"/>
  <c r="L236" i="23" s="1"/>
  <c r="K237" i="23"/>
  <c r="L237" i="23" s="1"/>
  <c r="K238" i="23"/>
  <c r="L238" i="23"/>
  <c r="K239" i="23"/>
  <c r="L239" i="23" s="1"/>
  <c r="K240" i="23"/>
  <c r="L240" i="23" s="1"/>
  <c r="K241" i="23"/>
  <c r="L241" i="23" s="1"/>
  <c r="K242" i="23"/>
  <c r="L242" i="23"/>
  <c r="K243" i="23"/>
  <c r="L243" i="23" s="1"/>
  <c r="K244" i="23"/>
  <c r="L244" i="23" s="1"/>
  <c r="K245" i="23"/>
  <c r="L245" i="23" s="1"/>
  <c r="K246" i="23"/>
  <c r="L246" i="23" s="1"/>
  <c r="K247" i="23"/>
  <c r="L247" i="23" s="1"/>
  <c r="K248" i="23"/>
  <c r="L248" i="23"/>
  <c r="K249" i="23"/>
  <c r="L249" i="23" s="1"/>
  <c r="K250" i="23"/>
  <c r="L250" i="23" s="1"/>
  <c r="K251" i="23"/>
  <c r="L251" i="23" s="1"/>
  <c r="K252" i="23"/>
  <c r="L252" i="23" s="1"/>
  <c r="K253" i="23"/>
  <c r="L253" i="23" s="1"/>
  <c r="K254" i="23"/>
  <c r="L254" i="23"/>
  <c r="K255" i="23"/>
  <c r="L255" i="23" s="1"/>
  <c r="K256" i="23"/>
  <c r="L256" i="23" s="1"/>
  <c r="K257" i="23"/>
  <c r="L257" i="23" s="1"/>
  <c r="K258" i="23"/>
  <c r="L258" i="23"/>
  <c r="K259" i="23"/>
  <c r="L259" i="23" s="1"/>
  <c r="K260" i="23"/>
  <c r="L260" i="23" s="1"/>
  <c r="K261" i="23"/>
  <c r="L261" i="23" s="1"/>
  <c r="K262" i="23"/>
  <c r="L262" i="23" s="1"/>
  <c r="K263" i="23"/>
  <c r="L263" i="23" s="1"/>
  <c r="K264" i="23"/>
  <c r="L264" i="23"/>
  <c r="K265" i="23"/>
  <c r="L265" i="23" s="1"/>
  <c r="K266" i="23"/>
  <c r="L266" i="23" s="1"/>
  <c r="K267" i="23"/>
  <c r="L267" i="23" s="1"/>
  <c r="K268" i="23"/>
  <c r="L268" i="23" s="1"/>
  <c r="K269" i="23"/>
  <c r="L269" i="23" s="1"/>
  <c r="K270" i="23"/>
  <c r="L270" i="23"/>
  <c r="K271" i="23"/>
  <c r="L271" i="23" s="1"/>
  <c r="K272" i="23"/>
  <c r="L272" i="23" s="1"/>
  <c r="K273" i="23"/>
  <c r="L273" i="23" s="1"/>
  <c r="K274" i="23"/>
  <c r="L274" i="23"/>
  <c r="K275" i="23"/>
  <c r="L275" i="23" s="1"/>
  <c r="K276" i="23"/>
  <c r="L276" i="23" s="1"/>
  <c r="K277" i="23"/>
  <c r="L277" i="23" s="1"/>
  <c r="K278" i="23"/>
  <c r="L278" i="23" s="1"/>
  <c r="K279" i="23"/>
  <c r="L279" i="23" s="1"/>
  <c r="K280" i="23"/>
  <c r="L280" i="23" s="1"/>
  <c r="K281" i="23"/>
  <c r="L281" i="23" s="1"/>
  <c r="K282" i="23"/>
  <c r="L282" i="23"/>
  <c r="K283" i="23"/>
  <c r="L283" i="23" s="1"/>
  <c r="K284" i="23"/>
  <c r="L284" i="23" s="1"/>
  <c r="K285" i="23"/>
  <c r="L285" i="23" s="1"/>
  <c r="K286" i="23"/>
  <c r="L286" i="23" s="1"/>
  <c r="K287" i="23"/>
  <c r="L287" i="23" s="1"/>
  <c r="K288" i="23"/>
  <c r="L288" i="23" s="1"/>
  <c r="K289" i="23"/>
  <c r="L289" i="23" s="1"/>
  <c r="K290" i="23"/>
  <c r="L290" i="23" s="1"/>
  <c r="K291" i="23"/>
  <c r="L291" i="23" s="1"/>
  <c r="K292" i="23"/>
  <c r="L292" i="23"/>
  <c r="K293" i="23"/>
  <c r="L293" i="23" s="1"/>
  <c r="K294" i="23"/>
  <c r="L294" i="23" s="1"/>
  <c r="K295" i="23"/>
  <c r="L295" i="23" s="1"/>
  <c r="K296" i="23"/>
  <c r="L296" i="23" s="1"/>
  <c r="K297" i="23"/>
  <c r="L297" i="23" s="1"/>
  <c r="K298" i="23"/>
  <c r="L298" i="23"/>
  <c r="K299" i="23"/>
  <c r="L299" i="23"/>
  <c r="K300" i="23"/>
  <c r="L300" i="23"/>
  <c r="K301" i="23"/>
  <c r="L301" i="23"/>
  <c r="K302" i="23"/>
  <c r="L302" i="23"/>
  <c r="K303" i="23"/>
  <c r="L303" i="23"/>
  <c r="K304" i="23"/>
  <c r="L304" i="23"/>
  <c r="K305" i="23"/>
  <c r="L305" i="23"/>
  <c r="K306" i="23"/>
  <c r="L306" i="23"/>
  <c r="K307" i="23"/>
  <c r="L307" i="23" s="1"/>
  <c r="K308" i="23"/>
  <c r="L308" i="23" s="1"/>
  <c r="K309" i="23"/>
  <c r="L309" i="23" s="1"/>
  <c r="K310" i="23"/>
  <c r="L310" i="23" s="1"/>
  <c r="K311" i="23"/>
  <c r="L311" i="23" s="1"/>
  <c r="K312" i="23"/>
  <c r="L312" i="23" s="1"/>
  <c r="K313" i="23"/>
  <c r="L313" i="23" s="1"/>
  <c r="K314" i="23"/>
  <c r="L314" i="23"/>
  <c r="K315" i="23"/>
  <c r="L315" i="23"/>
  <c r="K316" i="23"/>
  <c r="L316" i="23"/>
  <c r="K317" i="23"/>
  <c r="L317" i="23"/>
  <c r="K318" i="23"/>
  <c r="L318" i="23"/>
  <c r="K319" i="23"/>
  <c r="L319" i="23"/>
  <c r="K320" i="23"/>
  <c r="L320" i="23"/>
  <c r="K321" i="23"/>
  <c r="L321" i="23"/>
  <c r="K322" i="23"/>
  <c r="L322" i="23"/>
  <c r="K323" i="23"/>
  <c r="L323" i="23" s="1"/>
  <c r="K324" i="23"/>
  <c r="L324" i="23" s="1"/>
  <c r="K325" i="23"/>
  <c r="L325" i="23" s="1"/>
  <c r="K326" i="23"/>
  <c r="L326" i="23" s="1"/>
  <c r="K327" i="23"/>
  <c r="L327" i="23" s="1"/>
  <c r="K328" i="23"/>
  <c r="L328" i="23" s="1"/>
  <c r="K329" i="23"/>
  <c r="L329" i="23" s="1"/>
  <c r="K330" i="23"/>
  <c r="L330" i="23"/>
  <c r="K331" i="23"/>
  <c r="L331" i="23"/>
  <c r="K332" i="23"/>
  <c r="L332" i="23"/>
  <c r="K333" i="23"/>
  <c r="L333" i="23"/>
  <c r="K334" i="23"/>
  <c r="L334" i="23"/>
  <c r="K335" i="23"/>
  <c r="L335" i="23"/>
  <c r="K336" i="23"/>
  <c r="L336" i="23"/>
  <c r="K337" i="23"/>
  <c r="L337" i="23"/>
  <c r="K338" i="23"/>
  <c r="L338" i="23"/>
  <c r="K339" i="23"/>
  <c r="L339" i="23"/>
  <c r="K340" i="23"/>
  <c r="L340" i="23"/>
  <c r="K341" i="23"/>
  <c r="L341" i="23"/>
  <c r="K342" i="23"/>
  <c r="L342" i="23"/>
  <c r="K343" i="23"/>
  <c r="L343" i="23"/>
  <c r="K344" i="23"/>
  <c r="L344" i="23"/>
  <c r="K345" i="23"/>
  <c r="L345" i="23"/>
  <c r="K346" i="23"/>
  <c r="L346" i="23"/>
  <c r="K347" i="23"/>
  <c r="L347" i="23"/>
  <c r="K348" i="23"/>
  <c r="L348" i="23"/>
  <c r="K349" i="23"/>
  <c r="L349" i="23"/>
  <c r="K350" i="23"/>
  <c r="L350" i="23"/>
  <c r="K351" i="23"/>
  <c r="L351" i="23"/>
  <c r="K352" i="23"/>
  <c r="L352" i="23"/>
  <c r="K353" i="23"/>
  <c r="L353" i="23"/>
  <c r="K354" i="23"/>
  <c r="L354" i="23"/>
  <c r="K355" i="23"/>
  <c r="L355" i="23"/>
  <c r="K356" i="23"/>
  <c r="L356" i="23"/>
  <c r="K357" i="23"/>
  <c r="L357" i="23"/>
  <c r="K358" i="23"/>
  <c r="L358" i="23"/>
  <c r="K359" i="23"/>
  <c r="L359" i="23"/>
  <c r="K360" i="23"/>
  <c r="L360" i="23"/>
  <c r="K361" i="23"/>
  <c r="L361" i="23"/>
  <c r="K362" i="23"/>
  <c r="L362" i="23"/>
  <c r="K363" i="23"/>
  <c r="L363" i="23"/>
  <c r="K364" i="23"/>
  <c r="L364" i="23"/>
  <c r="K365" i="23"/>
  <c r="L365" i="23"/>
  <c r="K366" i="23"/>
  <c r="L366" i="23"/>
  <c r="K367" i="23"/>
  <c r="L367" i="23"/>
  <c r="K368" i="23"/>
  <c r="L368" i="23"/>
  <c r="K369" i="23"/>
  <c r="L369" i="23"/>
  <c r="K370" i="23"/>
  <c r="L370" i="23"/>
  <c r="K371" i="23"/>
  <c r="L371" i="23"/>
  <c r="K372" i="23"/>
  <c r="L372" i="23"/>
  <c r="K373" i="23"/>
  <c r="L373" i="23"/>
  <c r="K374" i="23"/>
  <c r="L374" i="23"/>
  <c r="K375" i="23"/>
  <c r="L375" i="23"/>
  <c r="K376" i="23"/>
  <c r="L376" i="23"/>
  <c r="K377" i="23"/>
  <c r="L377" i="23"/>
  <c r="K378" i="23"/>
  <c r="L378" i="23"/>
  <c r="K379" i="23"/>
  <c r="L379" i="23"/>
  <c r="K380" i="23"/>
  <c r="L380" i="23"/>
  <c r="K381" i="23"/>
  <c r="L381" i="23"/>
  <c r="K382" i="23"/>
  <c r="L382" i="23"/>
  <c r="K383" i="23"/>
  <c r="L383" i="23"/>
  <c r="K384" i="23"/>
  <c r="L384" i="23" s="1"/>
  <c r="K385" i="23"/>
  <c r="L385" i="23" s="1"/>
  <c r="K386" i="23"/>
  <c r="L386" i="23" s="1"/>
  <c r="K387" i="23"/>
  <c r="L387" i="23"/>
  <c r="K388" i="23"/>
  <c r="L388" i="23" s="1"/>
  <c r="K389" i="23"/>
  <c r="L389" i="23" s="1"/>
  <c r="K390" i="23"/>
  <c r="L390" i="23" s="1"/>
  <c r="K391" i="23"/>
  <c r="L391" i="23"/>
  <c r="K392" i="23"/>
  <c r="L392" i="23" s="1"/>
  <c r="K393" i="23"/>
  <c r="L393" i="23" s="1"/>
  <c r="K394" i="23"/>
  <c r="L394" i="23" s="1"/>
  <c r="K395" i="23"/>
  <c r="L395" i="23"/>
  <c r="K396" i="23"/>
  <c r="L396" i="23" s="1"/>
  <c r="K397" i="23"/>
  <c r="L397" i="23" s="1"/>
  <c r="K398" i="23"/>
  <c r="L398" i="23" s="1"/>
  <c r="K399" i="23"/>
  <c r="L399" i="23"/>
  <c r="K400" i="23"/>
  <c r="L400" i="23" s="1"/>
  <c r="K401" i="23"/>
  <c r="L401" i="23" s="1"/>
  <c r="K402" i="23"/>
  <c r="L402" i="23" s="1"/>
  <c r="K403" i="23"/>
  <c r="L403" i="23"/>
  <c r="K404" i="23"/>
  <c r="L404" i="23" s="1"/>
  <c r="K405" i="23"/>
  <c r="L405" i="23" s="1"/>
  <c r="K406" i="23"/>
  <c r="L406" i="23" s="1"/>
  <c r="K407" i="23"/>
  <c r="L407" i="23"/>
  <c r="K408" i="23"/>
  <c r="L408" i="23" s="1"/>
  <c r="K409" i="23"/>
  <c r="L409" i="23" s="1"/>
  <c r="K410" i="23"/>
  <c r="L410" i="23" s="1"/>
  <c r="K411" i="23"/>
  <c r="L411" i="23"/>
  <c r="K412" i="23"/>
  <c r="L412" i="23" s="1"/>
  <c r="K413" i="23"/>
  <c r="L413" i="23" s="1"/>
  <c r="K414" i="23"/>
  <c r="L414" i="23" s="1"/>
  <c r="K415" i="23"/>
  <c r="L415" i="23"/>
  <c r="K416" i="23"/>
  <c r="L416" i="23" s="1"/>
  <c r="K417" i="23"/>
  <c r="L417" i="23" s="1"/>
  <c r="K418" i="23"/>
  <c r="L418" i="23" s="1"/>
  <c r="K419" i="23"/>
  <c r="L419" i="23"/>
  <c r="K420" i="23"/>
  <c r="L420" i="23" s="1"/>
  <c r="K421" i="23"/>
  <c r="L421" i="23" s="1"/>
  <c r="K422" i="23"/>
  <c r="L422" i="23" s="1"/>
  <c r="K423" i="23"/>
  <c r="L423" i="23"/>
  <c r="K424" i="23"/>
  <c r="L424" i="23" s="1"/>
  <c r="K425" i="23"/>
  <c r="L425" i="23" s="1"/>
  <c r="K426" i="23"/>
  <c r="L426" i="23" s="1"/>
  <c r="K427" i="23"/>
  <c r="L427" i="23"/>
  <c r="K428" i="23"/>
  <c r="L428" i="23" s="1"/>
  <c r="K429" i="23"/>
  <c r="L429" i="23" s="1"/>
  <c r="K430" i="23"/>
  <c r="L430" i="23" s="1"/>
  <c r="K431" i="23"/>
  <c r="L431" i="23"/>
  <c r="K432" i="23"/>
  <c r="L432" i="23" s="1"/>
  <c r="K433" i="23"/>
  <c r="L433" i="23" s="1"/>
  <c r="K434" i="23"/>
  <c r="L434" i="23" s="1"/>
  <c r="K435" i="23"/>
  <c r="L435" i="23"/>
  <c r="K436" i="23"/>
  <c r="L436" i="23" s="1"/>
  <c r="K437" i="23"/>
  <c r="L437" i="23" s="1"/>
  <c r="K438" i="23"/>
  <c r="L438" i="23" s="1"/>
  <c r="K439" i="23"/>
  <c r="L439" i="23"/>
  <c r="K440" i="23"/>
  <c r="L440" i="23" s="1"/>
  <c r="K441" i="23"/>
  <c r="L441" i="23" s="1"/>
  <c r="K442" i="23"/>
  <c r="L442" i="23" s="1"/>
  <c r="K443" i="23"/>
  <c r="L443" i="23"/>
  <c r="K444" i="23"/>
  <c r="L444" i="23" s="1"/>
  <c r="K445" i="23"/>
  <c r="L445" i="23" s="1"/>
  <c r="K446" i="23"/>
  <c r="L446" i="23" s="1"/>
  <c r="K447" i="23"/>
  <c r="L447" i="23"/>
  <c r="K448" i="23"/>
  <c r="L448" i="23" s="1"/>
  <c r="K449" i="23"/>
  <c r="L449" i="23" s="1"/>
  <c r="K450" i="23"/>
  <c r="L450" i="23" s="1"/>
  <c r="K451" i="23"/>
  <c r="L451" i="23"/>
  <c r="K452" i="23"/>
  <c r="L452" i="23" s="1"/>
  <c r="K453" i="23"/>
  <c r="L453" i="23" s="1"/>
  <c r="K454" i="23"/>
  <c r="L454" i="23" s="1"/>
  <c r="K455" i="23"/>
  <c r="L455" i="23"/>
  <c r="K456" i="23"/>
  <c r="L456" i="23" s="1"/>
  <c r="K457" i="23"/>
  <c r="L457" i="23" s="1"/>
  <c r="K458" i="23"/>
  <c r="L458" i="23" s="1"/>
  <c r="K459" i="23"/>
  <c r="L459" i="23"/>
  <c r="K460" i="23"/>
  <c r="L460" i="23" s="1"/>
  <c r="K461" i="23"/>
  <c r="L461" i="23" s="1"/>
  <c r="K462" i="23"/>
  <c r="L462" i="23" s="1"/>
  <c r="K463" i="23"/>
  <c r="L463" i="23"/>
  <c r="K464" i="23"/>
  <c r="L464" i="23" s="1"/>
  <c r="K465" i="23"/>
  <c r="L465" i="23" s="1"/>
  <c r="K466" i="23"/>
  <c r="L466" i="23" s="1"/>
  <c r="K467" i="23"/>
  <c r="L467" i="23"/>
  <c r="K468" i="23"/>
  <c r="L468" i="23" s="1"/>
  <c r="K469" i="23"/>
  <c r="L469" i="23" s="1"/>
  <c r="K470" i="23"/>
  <c r="L470" i="23" s="1"/>
  <c r="K471" i="23"/>
  <c r="L471" i="23"/>
  <c r="K472" i="23"/>
  <c r="L472" i="23" s="1"/>
  <c r="K473" i="23"/>
  <c r="L473" i="23" s="1"/>
  <c r="K474" i="23"/>
  <c r="L474" i="23" s="1"/>
  <c r="K475" i="23"/>
  <c r="L475" i="23"/>
  <c r="K476" i="23"/>
  <c r="L476" i="23" s="1"/>
  <c r="K477" i="23"/>
  <c r="L477" i="23" s="1"/>
  <c r="K478" i="23"/>
  <c r="L478" i="23" s="1"/>
  <c r="K479" i="23"/>
  <c r="L479" i="23"/>
  <c r="K480" i="23"/>
  <c r="L480" i="23" s="1"/>
  <c r="K481" i="23"/>
  <c r="L481" i="23" s="1"/>
  <c r="K482" i="23"/>
  <c r="L482" i="23" s="1"/>
  <c r="K483" i="23"/>
  <c r="L483" i="23"/>
  <c r="K484" i="23"/>
  <c r="L484" i="23" s="1"/>
  <c r="K485" i="23"/>
  <c r="L485" i="23" s="1"/>
  <c r="K486" i="23"/>
  <c r="L486" i="23" s="1"/>
  <c r="K487" i="23"/>
  <c r="L487" i="23"/>
  <c r="K488" i="23"/>
  <c r="L488" i="23" s="1"/>
  <c r="K489" i="23"/>
  <c r="L489" i="23" s="1"/>
  <c r="K490" i="23"/>
  <c r="L490" i="23" s="1"/>
  <c r="K491" i="23"/>
  <c r="L491" i="23"/>
  <c r="K492" i="23"/>
  <c r="L492" i="23" s="1"/>
  <c r="K493" i="23"/>
  <c r="L493" i="23" s="1"/>
  <c r="K494" i="23"/>
  <c r="L494" i="23" s="1"/>
  <c r="K495" i="23"/>
  <c r="L495" i="23"/>
  <c r="K496" i="23"/>
  <c r="L496" i="23" s="1"/>
  <c r="K497" i="23"/>
  <c r="L497" i="23" s="1"/>
  <c r="K498" i="23"/>
  <c r="L498" i="23" s="1"/>
  <c r="K499" i="23"/>
  <c r="L499" i="23"/>
  <c r="K500" i="23"/>
  <c r="L500" i="23" s="1"/>
  <c r="K501" i="23"/>
  <c r="L501" i="23" s="1"/>
  <c r="K502" i="23"/>
  <c r="L502" i="23" s="1"/>
  <c r="K503" i="23"/>
  <c r="L503" i="23"/>
  <c r="K504" i="23"/>
  <c r="L504" i="23" s="1"/>
  <c r="K505" i="23"/>
  <c r="L505" i="23" s="1"/>
  <c r="K506" i="23"/>
  <c r="L506" i="23" s="1"/>
  <c r="K507" i="23"/>
  <c r="L507" i="23"/>
  <c r="K508" i="23"/>
  <c r="L508" i="23" s="1"/>
  <c r="K509" i="23"/>
  <c r="L509" i="23" s="1"/>
  <c r="K510" i="23"/>
  <c r="L510" i="23" s="1"/>
  <c r="K511" i="23"/>
  <c r="L511" i="23"/>
  <c r="K512" i="23"/>
  <c r="L512" i="23" s="1"/>
  <c r="K513" i="23"/>
  <c r="L513" i="23" s="1"/>
  <c r="K514" i="23"/>
  <c r="L514" i="23" s="1"/>
  <c r="K515" i="23"/>
  <c r="L515" i="23"/>
  <c r="K516" i="23"/>
  <c r="L516" i="23" s="1"/>
  <c r="K517" i="23"/>
  <c r="L517" i="23" s="1"/>
  <c r="K518" i="23"/>
  <c r="L518" i="23" s="1"/>
  <c r="K519" i="23"/>
  <c r="L519" i="23"/>
  <c r="K520" i="23"/>
  <c r="L520" i="23" s="1"/>
  <c r="K521" i="23"/>
  <c r="L521" i="23" s="1"/>
  <c r="K522" i="23"/>
  <c r="L522" i="23" s="1"/>
  <c r="K523" i="23"/>
  <c r="L523" i="23"/>
  <c r="K524" i="23"/>
  <c r="L524" i="23" s="1"/>
  <c r="K525" i="23"/>
  <c r="L525" i="23" s="1"/>
  <c r="K526" i="23"/>
  <c r="L526" i="23" s="1"/>
  <c r="K527" i="23"/>
  <c r="L527" i="23"/>
  <c r="K528" i="23"/>
  <c r="L528" i="23" s="1"/>
  <c r="K529" i="23"/>
  <c r="L529" i="23" s="1"/>
  <c r="K530" i="23"/>
  <c r="L530" i="23" s="1"/>
  <c r="K531" i="23"/>
  <c r="L531" i="23"/>
  <c r="K532" i="23"/>
  <c r="L532" i="23" s="1"/>
  <c r="K533" i="23"/>
  <c r="L533" i="23" s="1"/>
  <c r="K534" i="23"/>
  <c r="L534" i="23" s="1"/>
  <c r="K535" i="23"/>
  <c r="L535" i="23"/>
  <c r="K536" i="23"/>
  <c r="L536" i="23" s="1"/>
  <c r="K537" i="23"/>
  <c r="L537" i="23" s="1"/>
  <c r="K538" i="23"/>
  <c r="L538" i="23" s="1"/>
  <c r="K539" i="23"/>
  <c r="L539" i="23"/>
  <c r="K540" i="23"/>
  <c r="L540" i="23" s="1"/>
  <c r="K541" i="23"/>
  <c r="L541" i="23" s="1"/>
  <c r="K542" i="23"/>
  <c r="L542" i="23" s="1"/>
  <c r="K543" i="23"/>
  <c r="L543" i="23"/>
  <c r="K544" i="23"/>
  <c r="L544" i="23" s="1"/>
  <c r="K545" i="23"/>
  <c r="L545" i="23" s="1"/>
  <c r="K546" i="23"/>
  <c r="L546" i="23" s="1"/>
  <c r="K547" i="23"/>
  <c r="L547" i="23"/>
  <c r="K548" i="23"/>
  <c r="L548" i="23" s="1"/>
  <c r="K549" i="23"/>
  <c r="L549" i="23" s="1"/>
  <c r="K550" i="23"/>
  <c r="L550" i="23" s="1"/>
  <c r="K551" i="23"/>
  <c r="L551" i="23"/>
  <c r="K552" i="23"/>
  <c r="L552" i="23" s="1"/>
  <c r="K553" i="23"/>
  <c r="L553" i="23" s="1"/>
  <c r="K554" i="23"/>
  <c r="L554" i="23" s="1"/>
  <c r="K555" i="23"/>
  <c r="L555" i="23"/>
  <c r="K556" i="23"/>
  <c r="L556" i="23" s="1"/>
  <c r="K557" i="23"/>
  <c r="L557" i="23" s="1"/>
  <c r="K558" i="23"/>
  <c r="L558" i="23" s="1"/>
  <c r="K559" i="23"/>
  <c r="L559" i="23"/>
  <c r="K560" i="23"/>
  <c r="L560" i="23" s="1"/>
  <c r="K561" i="23"/>
  <c r="L561" i="23" s="1"/>
  <c r="K562" i="23"/>
  <c r="L562" i="23" s="1"/>
  <c r="K563" i="23"/>
  <c r="L563" i="23"/>
  <c r="K564" i="23"/>
  <c r="L564" i="23" s="1"/>
  <c r="K565" i="23"/>
  <c r="L565" i="23" s="1"/>
  <c r="K566" i="23"/>
  <c r="L566" i="23" s="1"/>
  <c r="K567" i="23"/>
  <c r="L567" i="23"/>
  <c r="K568" i="23"/>
  <c r="L568" i="23" s="1"/>
  <c r="K569" i="23"/>
  <c r="L569" i="23" s="1"/>
  <c r="K570" i="23"/>
  <c r="L570" i="23" s="1"/>
  <c r="K571" i="23"/>
  <c r="L571" i="23"/>
  <c r="K572" i="23"/>
  <c r="L572" i="23" s="1"/>
  <c r="K573" i="23"/>
  <c r="L573" i="23" s="1"/>
  <c r="K574" i="23"/>
  <c r="L574" i="23" s="1"/>
  <c r="K575" i="23"/>
  <c r="L575" i="23"/>
  <c r="K576" i="23"/>
  <c r="L576" i="23" s="1"/>
  <c r="K577" i="23"/>
  <c r="L577" i="23" s="1"/>
  <c r="K578" i="23"/>
  <c r="L578" i="23" s="1"/>
  <c r="K579" i="23"/>
  <c r="L579" i="23"/>
  <c r="K580" i="23"/>
  <c r="L580" i="23" s="1"/>
  <c r="K581" i="23"/>
  <c r="L581" i="23" s="1"/>
  <c r="K582" i="23"/>
  <c r="L582" i="23" s="1"/>
  <c r="K583" i="23"/>
  <c r="L583" i="23"/>
  <c r="K584" i="23"/>
  <c r="L584" i="23" s="1"/>
  <c r="K585" i="23"/>
  <c r="L585" i="23" s="1"/>
  <c r="K586" i="23"/>
  <c r="L586" i="23" s="1"/>
  <c r="K587" i="23"/>
  <c r="L587" i="23" s="1"/>
  <c r="K588" i="23"/>
  <c r="L588" i="23" s="1"/>
  <c r="K589" i="23"/>
  <c r="L589" i="23" s="1"/>
  <c r="K590" i="23"/>
  <c r="L590" i="23" s="1"/>
  <c r="K591" i="23"/>
  <c r="L591" i="23"/>
  <c r="K592" i="23"/>
  <c r="L592" i="23" s="1"/>
  <c r="K593" i="23"/>
  <c r="L593" i="23" s="1"/>
  <c r="K594" i="23"/>
  <c r="L594" i="23" s="1"/>
  <c r="K595" i="23"/>
  <c r="L595" i="23"/>
  <c r="K596" i="23"/>
  <c r="L596" i="23" s="1"/>
  <c r="K597" i="23"/>
  <c r="L597" i="23" s="1"/>
  <c r="K598" i="23"/>
  <c r="L598" i="23" s="1"/>
  <c r="K599" i="23"/>
  <c r="L599" i="23" s="1"/>
  <c r="K600" i="23"/>
  <c r="L600" i="23" s="1"/>
  <c r="K601" i="23"/>
  <c r="L601" i="23"/>
  <c r="K602" i="23"/>
  <c r="L602" i="23" s="1"/>
  <c r="K603" i="23"/>
  <c r="L603" i="23" s="1"/>
  <c r="K604" i="23"/>
  <c r="L604" i="23" s="1"/>
  <c r="K605" i="23"/>
  <c r="L605" i="23" s="1"/>
  <c r="K606" i="23"/>
  <c r="L606" i="23" s="1"/>
  <c r="K607" i="23"/>
  <c r="L607" i="23" s="1"/>
  <c r="K608" i="23"/>
  <c r="L608" i="23" s="1"/>
  <c r="K609" i="23"/>
  <c r="L609" i="23"/>
  <c r="K610" i="23"/>
  <c r="L610" i="23" s="1"/>
  <c r="K611" i="23"/>
  <c r="L611" i="23" s="1"/>
  <c r="K612" i="23"/>
  <c r="L612" i="23" s="1"/>
  <c r="K613" i="23"/>
  <c r="L613" i="23" s="1"/>
  <c r="K614" i="23"/>
  <c r="L614" i="23" s="1"/>
  <c r="K615" i="23"/>
  <c r="L615" i="23"/>
  <c r="K616" i="23"/>
  <c r="L616" i="23" s="1"/>
  <c r="K617" i="23"/>
  <c r="L617" i="23" s="1"/>
  <c r="K618" i="23"/>
  <c r="L618" i="23" s="1"/>
  <c r="K619" i="23"/>
  <c r="L619" i="23" s="1"/>
  <c r="K620" i="23"/>
  <c r="L620" i="23" s="1"/>
  <c r="K621" i="23"/>
  <c r="L621" i="23" s="1"/>
  <c r="K622" i="23"/>
  <c r="L622" i="23" s="1"/>
  <c r="K623" i="23"/>
  <c r="L623" i="23" s="1"/>
  <c r="K624" i="23"/>
  <c r="L624" i="23" s="1"/>
  <c r="K625" i="23"/>
  <c r="L625" i="23"/>
  <c r="K626" i="23"/>
  <c r="L626" i="23" s="1"/>
  <c r="K627" i="23"/>
  <c r="L627" i="23" s="1"/>
  <c r="K628" i="23"/>
  <c r="L628" i="23" s="1"/>
  <c r="K629" i="23"/>
  <c r="L629" i="23" s="1"/>
  <c r="K630" i="23"/>
  <c r="L630" i="23" s="1"/>
  <c r="K631" i="23"/>
  <c r="L631" i="23"/>
  <c r="K632" i="23"/>
  <c r="L632" i="23" s="1"/>
  <c r="K633" i="23"/>
  <c r="L633" i="23" s="1"/>
  <c r="K634" i="23"/>
  <c r="L634" i="23" s="1"/>
  <c r="K635" i="23"/>
  <c r="L635" i="23" s="1"/>
  <c r="K636" i="23"/>
  <c r="L636" i="23" s="1"/>
  <c r="K637" i="23"/>
  <c r="L637" i="23" s="1"/>
  <c r="K638" i="23"/>
  <c r="L638" i="23" s="1"/>
  <c r="K639" i="23"/>
  <c r="L639" i="23" s="1"/>
  <c r="K640" i="23"/>
  <c r="L640" i="23" s="1"/>
  <c r="K641" i="23"/>
  <c r="L641" i="23"/>
  <c r="K642" i="23"/>
  <c r="L642" i="23" s="1"/>
  <c r="K643" i="23"/>
  <c r="L643" i="23" s="1"/>
  <c r="K644" i="23"/>
  <c r="L644" i="23" s="1"/>
  <c r="K645" i="23"/>
  <c r="L645" i="23" s="1"/>
  <c r="K646" i="23"/>
  <c r="L646" i="23" s="1"/>
  <c r="K647" i="23"/>
  <c r="L647" i="23"/>
  <c r="K648" i="23"/>
  <c r="L648" i="23" s="1"/>
  <c r="K649" i="23"/>
  <c r="L649" i="23" s="1"/>
  <c r="K650" i="23"/>
  <c r="L650" i="23" s="1"/>
  <c r="K651" i="23"/>
  <c r="L651" i="23" s="1"/>
  <c r="K652" i="23"/>
  <c r="L652" i="23" s="1"/>
  <c r="K653" i="23"/>
  <c r="L653" i="23" s="1"/>
  <c r="K654" i="23"/>
  <c r="L654" i="23" s="1"/>
  <c r="K655" i="23"/>
  <c r="L655" i="23" s="1"/>
  <c r="K656" i="23"/>
  <c r="L656" i="23" s="1"/>
  <c r="K657" i="23"/>
  <c r="L657" i="23"/>
  <c r="K658" i="23"/>
  <c r="L658" i="23" s="1"/>
  <c r="K659" i="23"/>
  <c r="L659" i="23" s="1"/>
  <c r="K660" i="23"/>
  <c r="L660" i="23" s="1"/>
  <c r="K661" i="23"/>
  <c r="L661" i="23" s="1"/>
  <c r="K662" i="23"/>
  <c r="L662" i="23" s="1"/>
  <c r="K663" i="23"/>
  <c r="L663" i="23"/>
  <c r="K664" i="23"/>
  <c r="L664" i="23" s="1"/>
  <c r="K665" i="23"/>
  <c r="L665" i="23" s="1"/>
  <c r="K666" i="23"/>
  <c r="L666" i="23" s="1"/>
  <c r="K667" i="23"/>
  <c r="L667" i="23" s="1"/>
  <c r="K668" i="23"/>
  <c r="L668" i="23" s="1"/>
  <c r="K669" i="23"/>
  <c r="L669" i="23" s="1"/>
  <c r="K670" i="23"/>
  <c r="L670" i="23" s="1"/>
  <c r="K671" i="23"/>
  <c r="L671" i="23"/>
  <c r="K672" i="23"/>
  <c r="L672" i="23" s="1"/>
  <c r="K673" i="23"/>
  <c r="L673" i="23" s="1"/>
  <c r="K674" i="23"/>
  <c r="L674" i="23" s="1"/>
  <c r="K675" i="23"/>
  <c r="L675" i="23"/>
  <c r="K676" i="23"/>
  <c r="L676" i="23" s="1"/>
  <c r="K677" i="23"/>
  <c r="L677" i="23" s="1"/>
  <c r="K678" i="23"/>
  <c r="L678" i="23" s="1"/>
  <c r="K679" i="23"/>
  <c r="L679" i="23" s="1"/>
  <c r="K680" i="23"/>
  <c r="L680" i="23" s="1"/>
  <c r="K681" i="23"/>
  <c r="L681" i="23"/>
  <c r="K682" i="23"/>
  <c r="L682" i="23" s="1"/>
  <c r="K683" i="23"/>
  <c r="L683" i="23" s="1"/>
  <c r="K684" i="23"/>
  <c r="L684" i="23" s="1"/>
  <c r="K685" i="23"/>
  <c r="L685" i="23" s="1"/>
  <c r="K686" i="23"/>
  <c r="L686" i="23" s="1"/>
  <c r="K687" i="23"/>
  <c r="L687" i="23" s="1"/>
  <c r="K688" i="23"/>
  <c r="L688" i="23" s="1"/>
  <c r="K689" i="23"/>
  <c r="L689" i="23"/>
  <c r="K690" i="23"/>
  <c r="L690" i="23" s="1"/>
  <c r="K691" i="23"/>
  <c r="L691" i="23" s="1"/>
  <c r="K692" i="23"/>
  <c r="L692" i="23" s="1"/>
  <c r="K693" i="23"/>
  <c r="L693" i="23" s="1"/>
  <c r="K694" i="23"/>
  <c r="L694" i="23" s="1"/>
  <c r="K695" i="23"/>
  <c r="L695" i="23"/>
  <c r="K696" i="23"/>
  <c r="L696" i="23" s="1"/>
  <c r="K697" i="23"/>
  <c r="L697" i="23" s="1"/>
  <c r="K698" i="23"/>
  <c r="L698" i="23" s="1"/>
  <c r="K699" i="23"/>
  <c r="L699" i="23"/>
  <c r="K700" i="23"/>
  <c r="L700" i="23"/>
  <c r="K701" i="23"/>
  <c r="L701" i="23" s="1"/>
  <c r="K702" i="23"/>
  <c r="L702" i="23" s="1"/>
  <c r="K703" i="23"/>
  <c r="L703" i="23" s="1"/>
  <c r="K704" i="23"/>
  <c r="L704" i="23"/>
  <c r="K705" i="23"/>
  <c r="L705" i="23"/>
  <c r="K706" i="23"/>
  <c r="L706" i="23"/>
  <c r="K707" i="23"/>
  <c r="L707" i="23"/>
  <c r="K708" i="23"/>
  <c r="L708" i="23"/>
  <c r="K709" i="23"/>
  <c r="L709" i="23"/>
  <c r="K710" i="23"/>
  <c r="L710" i="23" s="1"/>
  <c r="K711" i="23"/>
  <c r="L711" i="23" s="1"/>
  <c r="K712" i="23"/>
  <c r="L712" i="23" s="1"/>
  <c r="K713" i="23"/>
  <c r="L713" i="23"/>
  <c r="K714" i="23"/>
  <c r="L714" i="23" s="1"/>
  <c r="K715" i="23"/>
  <c r="L715" i="23" s="1"/>
  <c r="K716" i="23"/>
  <c r="L716" i="23" s="1"/>
  <c r="K717" i="23"/>
  <c r="L717" i="23" s="1"/>
  <c r="K718" i="23"/>
  <c r="L718" i="23"/>
  <c r="K719" i="23"/>
  <c r="L719" i="23" s="1"/>
  <c r="K720" i="23"/>
  <c r="L720" i="23" s="1"/>
  <c r="K721" i="23"/>
  <c r="L721" i="23" s="1"/>
  <c r="K722" i="23"/>
  <c r="L722" i="23" s="1"/>
  <c r="K723" i="23"/>
  <c r="L723" i="23" s="1"/>
  <c r="K724" i="23"/>
  <c r="L724" i="23" s="1"/>
  <c r="K725" i="23"/>
  <c r="L725" i="23" s="1"/>
  <c r="K726" i="23"/>
  <c r="L726" i="23" s="1"/>
  <c r="K727" i="23"/>
  <c r="L727" i="23"/>
  <c r="K728" i="23"/>
  <c r="L728" i="23" s="1"/>
  <c r="K729" i="23"/>
  <c r="L729" i="23" s="1"/>
  <c r="K730" i="23"/>
  <c r="L730" i="23" s="1"/>
  <c r="K731" i="23"/>
  <c r="L731" i="23"/>
  <c r="K732" i="23"/>
  <c r="L732" i="23"/>
  <c r="K733" i="23"/>
  <c r="L733" i="23" s="1"/>
  <c r="K734" i="23"/>
  <c r="L734" i="23" s="1"/>
  <c r="K735" i="23"/>
  <c r="L735" i="23" s="1"/>
  <c r="K736" i="23"/>
  <c r="L736" i="23"/>
  <c r="K737" i="23"/>
  <c r="L737" i="23"/>
  <c r="K738" i="23"/>
  <c r="L738" i="23"/>
  <c r="K739" i="23"/>
  <c r="L739" i="23"/>
  <c r="K740" i="23"/>
  <c r="L740" i="23"/>
  <c r="K741" i="23"/>
  <c r="L741" i="23"/>
  <c r="K742" i="23"/>
  <c r="L742" i="23" s="1"/>
  <c r="K743" i="23"/>
  <c r="L743" i="23" s="1"/>
  <c r="K744" i="23"/>
  <c r="L744" i="23" s="1"/>
  <c r="K745" i="23"/>
  <c r="L745" i="23"/>
  <c r="K746" i="23"/>
  <c r="L746" i="23" s="1"/>
  <c r="K747" i="23"/>
  <c r="L747" i="23" s="1"/>
  <c r="K748" i="23"/>
  <c r="L748" i="23" s="1"/>
  <c r="K749" i="23"/>
  <c r="L749" i="23" s="1"/>
  <c r="K750" i="23"/>
  <c r="L750" i="23"/>
  <c r="K751" i="23"/>
  <c r="L751" i="23" s="1"/>
  <c r="K752" i="23"/>
  <c r="L752" i="23" s="1"/>
  <c r="K753" i="23"/>
  <c r="L753" i="23" s="1"/>
  <c r="K754" i="23"/>
  <c r="L754" i="23" s="1"/>
  <c r="K755" i="23"/>
  <c r="L755" i="23" s="1"/>
  <c r="K756" i="23"/>
  <c r="L756" i="23" s="1"/>
  <c r="K757" i="23"/>
  <c r="L757" i="23" s="1"/>
  <c r="K758" i="23"/>
  <c r="L758" i="23" s="1"/>
  <c r="K759" i="23"/>
  <c r="L759" i="23"/>
  <c r="K760" i="23"/>
  <c r="L760" i="23" s="1"/>
  <c r="K761" i="23"/>
  <c r="L761" i="23" s="1"/>
  <c r="K762" i="23"/>
  <c r="L762" i="23" s="1"/>
  <c r="K763" i="23"/>
  <c r="L763" i="23"/>
  <c r="K764" i="23"/>
  <c r="L764" i="23"/>
  <c r="K765" i="23"/>
  <c r="L765" i="23" s="1"/>
  <c r="K766" i="23"/>
  <c r="L766" i="23" s="1"/>
  <c r="K767" i="23"/>
  <c r="L767" i="23" s="1"/>
  <c r="K768" i="23"/>
  <c r="L768" i="23"/>
  <c r="K769" i="23"/>
  <c r="L769" i="23"/>
  <c r="K770" i="23"/>
  <c r="L770" i="23"/>
  <c r="K771" i="23"/>
  <c r="L771" i="23"/>
  <c r="K772" i="23"/>
  <c r="L772" i="23"/>
  <c r="K773" i="23"/>
  <c r="L773" i="23"/>
  <c r="K774" i="23"/>
  <c r="L774" i="23" s="1"/>
  <c r="K775" i="23"/>
  <c r="L775" i="23" s="1"/>
  <c r="K776" i="23"/>
  <c r="L776" i="23" s="1"/>
  <c r="K777" i="23"/>
  <c r="L777" i="23"/>
  <c r="K778" i="23"/>
  <c r="L778" i="23"/>
  <c r="K779" i="23"/>
  <c r="L779" i="23"/>
  <c r="K780" i="23"/>
  <c r="L780" i="23"/>
  <c r="K781" i="23"/>
  <c r="L781" i="23" s="1"/>
  <c r="K782" i="23"/>
  <c r="L782" i="23" s="1"/>
  <c r="K783" i="23"/>
  <c r="L783" i="23" s="1"/>
  <c r="K784" i="23"/>
  <c r="L784" i="23"/>
  <c r="K785" i="23"/>
  <c r="L785" i="23" s="1"/>
  <c r="K786" i="23"/>
  <c r="L786" i="23" s="1"/>
  <c r="K787" i="23"/>
  <c r="L787" i="23" s="1"/>
  <c r="K788" i="23"/>
  <c r="L788" i="23" s="1"/>
  <c r="K789" i="23"/>
  <c r="L789" i="23" s="1"/>
  <c r="K790" i="23"/>
  <c r="L790" i="23" s="1"/>
  <c r="K791" i="23"/>
  <c r="L791" i="23"/>
  <c r="K792" i="23"/>
  <c r="L792" i="23" s="1"/>
  <c r="K793" i="23"/>
  <c r="L793" i="23" s="1"/>
  <c r="K794" i="23"/>
  <c r="L794" i="23" s="1"/>
  <c r="K795" i="23"/>
  <c r="L795" i="23"/>
  <c r="K796" i="23"/>
  <c r="L796" i="23"/>
  <c r="K797" i="23"/>
  <c r="L797" i="23" s="1"/>
  <c r="K798" i="23"/>
  <c r="L798" i="23" s="1"/>
  <c r="K799" i="23"/>
  <c r="L799" i="23" s="1"/>
  <c r="K800" i="23"/>
  <c r="L800" i="23"/>
  <c r="K801" i="23"/>
  <c r="L801" i="23" s="1"/>
  <c r="K802" i="23"/>
  <c r="L802" i="23" s="1"/>
  <c r="K803" i="23"/>
  <c r="L803" i="23" s="1"/>
  <c r="K804" i="23"/>
  <c r="L804" i="23" s="1"/>
  <c r="K805" i="23"/>
  <c r="L805" i="23" s="1"/>
  <c r="K806" i="23"/>
  <c r="L806" i="23" s="1"/>
  <c r="K807" i="23"/>
  <c r="L807" i="23"/>
  <c r="K808" i="23"/>
  <c r="L808" i="23" s="1"/>
  <c r="K809" i="23"/>
  <c r="L809" i="23" s="1"/>
  <c r="K810" i="23"/>
  <c r="L810" i="23" s="1"/>
  <c r="K811" i="23"/>
  <c r="L811" i="23" s="1"/>
  <c r="K812" i="23"/>
  <c r="L812" i="23" s="1"/>
  <c r="K813" i="23"/>
  <c r="L813" i="23" s="1"/>
  <c r="K814" i="23"/>
  <c r="L814" i="23"/>
  <c r="K815" i="23"/>
  <c r="L815" i="23" s="1"/>
  <c r="K816" i="23"/>
  <c r="L816" i="23" s="1"/>
  <c r="K817" i="23"/>
  <c r="L817" i="23" s="1"/>
  <c r="K818" i="23"/>
  <c r="L818" i="23"/>
  <c r="K819" i="23"/>
  <c r="L819" i="23"/>
  <c r="K820" i="23"/>
  <c r="L820" i="23"/>
  <c r="K821" i="23"/>
  <c r="L821" i="23"/>
  <c r="K822" i="23"/>
  <c r="L822" i="23" s="1"/>
  <c r="K823" i="23"/>
  <c r="L823" i="23" s="1"/>
  <c r="K824" i="23"/>
  <c r="L824" i="23" s="1"/>
  <c r="K825" i="23"/>
  <c r="L825" i="23"/>
  <c r="K826" i="23"/>
  <c r="L826" i="23" s="1"/>
  <c r="K827" i="23"/>
  <c r="L827" i="23" s="1"/>
  <c r="K828" i="23"/>
  <c r="L828" i="23" s="1"/>
  <c r="K829" i="23"/>
  <c r="L829" i="23" s="1"/>
  <c r="K830" i="23"/>
  <c r="L830" i="23"/>
  <c r="K831" i="23"/>
  <c r="L831" i="23" s="1"/>
  <c r="K832" i="23"/>
  <c r="L832" i="23" s="1"/>
  <c r="K833" i="23"/>
  <c r="L833" i="23" s="1"/>
  <c r="K834" i="23"/>
  <c r="L834" i="23" s="1"/>
  <c r="K835" i="23"/>
  <c r="L835" i="23" s="1"/>
  <c r="K836" i="23"/>
  <c r="L836" i="23" s="1"/>
  <c r="K837" i="23"/>
  <c r="L837" i="23" s="1"/>
  <c r="K838" i="23"/>
  <c r="L838" i="23" s="1"/>
  <c r="K839" i="23"/>
  <c r="L839" i="23"/>
  <c r="K840" i="23"/>
  <c r="L840" i="23" s="1"/>
  <c r="K841" i="23"/>
  <c r="L841" i="23" s="1"/>
  <c r="K842" i="23"/>
  <c r="L842" i="23" s="1"/>
  <c r="K843" i="23"/>
  <c r="L843" i="23"/>
  <c r="K844" i="23"/>
  <c r="L844" i="23"/>
  <c r="K845" i="23"/>
  <c r="L845" i="23" s="1"/>
  <c r="K846" i="23"/>
  <c r="L846" i="23" s="1"/>
  <c r="K847" i="23"/>
  <c r="L847" i="23" s="1"/>
  <c r="K848" i="23"/>
  <c r="L848" i="23"/>
  <c r="K849" i="23"/>
  <c r="L849" i="23" s="1"/>
  <c r="K850" i="23"/>
  <c r="L850" i="23" s="1"/>
  <c r="K851" i="23"/>
  <c r="L851" i="23" s="1"/>
  <c r="K852" i="23"/>
  <c r="L852" i="23" s="1"/>
  <c r="K853" i="23"/>
  <c r="L853" i="23" s="1"/>
  <c r="K854" i="23"/>
  <c r="L854" i="23" s="1"/>
  <c r="K855" i="23"/>
  <c r="L855" i="23" s="1"/>
  <c r="K856" i="23"/>
  <c r="L856" i="23" s="1"/>
  <c r="K857" i="23"/>
  <c r="L857" i="23" s="1"/>
  <c r="K858" i="23"/>
  <c r="L858" i="23" s="1"/>
  <c r="K859" i="23"/>
  <c r="L859" i="23"/>
  <c r="K860" i="23"/>
  <c r="L860" i="23"/>
  <c r="K861" i="23"/>
  <c r="L861" i="23" s="1"/>
  <c r="K862" i="23"/>
  <c r="L862" i="23" s="1"/>
  <c r="K863" i="23"/>
  <c r="L863" i="23" s="1"/>
  <c r="K864" i="23"/>
  <c r="L864" i="23" s="1"/>
  <c r="K865" i="23"/>
  <c r="L865" i="23" s="1"/>
  <c r="K866" i="23"/>
  <c r="L866" i="23" s="1"/>
  <c r="K867" i="23"/>
  <c r="L867" i="23"/>
  <c r="K868" i="23"/>
  <c r="L868" i="23"/>
  <c r="K869" i="23"/>
  <c r="L869" i="23"/>
  <c r="K870" i="23"/>
  <c r="L870" i="23" s="1"/>
  <c r="K871" i="23"/>
  <c r="L871" i="23" s="1"/>
  <c r="K872" i="23"/>
  <c r="L872" i="23" s="1"/>
  <c r="K873" i="23"/>
  <c r="L873" i="23" s="1"/>
  <c r="K874" i="23"/>
  <c r="L874" i="23"/>
  <c r="K875" i="23"/>
  <c r="L875" i="23"/>
  <c r="K876" i="23"/>
  <c r="L876" i="23"/>
  <c r="K877" i="23"/>
  <c r="L877" i="23" s="1"/>
  <c r="K878" i="23"/>
  <c r="L878" i="23" s="1"/>
  <c r="K879" i="23"/>
  <c r="L879" i="23" s="1"/>
  <c r="K880" i="23"/>
  <c r="L880" i="23" s="1"/>
  <c r="K881" i="23"/>
  <c r="L881" i="23" s="1"/>
  <c r="K882" i="23"/>
  <c r="L882" i="23" s="1"/>
  <c r="K883" i="23"/>
  <c r="L883" i="23"/>
  <c r="K884" i="23"/>
  <c r="L884" i="23"/>
  <c r="K885" i="23"/>
  <c r="L885" i="23"/>
  <c r="K886" i="23"/>
  <c r="L886" i="23" s="1"/>
  <c r="K887" i="23"/>
  <c r="L887" i="23" s="1"/>
  <c r="K888" i="23"/>
  <c r="L888" i="23" s="1"/>
  <c r="K889" i="23"/>
  <c r="L889" i="23" s="1"/>
  <c r="K890" i="23"/>
  <c r="L890" i="23" s="1"/>
  <c r="K891" i="23"/>
  <c r="L891" i="23" s="1"/>
  <c r="K892" i="23"/>
  <c r="L892" i="23" s="1"/>
  <c r="K893" i="23"/>
  <c r="L893" i="23" s="1"/>
  <c r="K894" i="23"/>
  <c r="L894" i="23"/>
  <c r="K895" i="23"/>
  <c r="L895" i="23" s="1"/>
  <c r="K896" i="23"/>
  <c r="L896" i="23" s="1"/>
  <c r="K897" i="23"/>
  <c r="L897" i="23"/>
  <c r="K898" i="23"/>
  <c r="L898" i="23" s="1"/>
  <c r="K899" i="23"/>
  <c r="L899" i="23" s="1"/>
  <c r="K900" i="23"/>
  <c r="L900" i="23" s="1"/>
  <c r="K901" i="23"/>
  <c r="L901" i="23" s="1"/>
  <c r="K902" i="23"/>
  <c r="L902" i="23" s="1"/>
  <c r="K903" i="23"/>
  <c r="L903" i="23" s="1"/>
  <c r="K904" i="23"/>
  <c r="L904" i="23" s="1"/>
  <c r="K905" i="23"/>
  <c r="L905" i="23" s="1"/>
  <c r="K906" i="23"/>
  <c r="L906" i="23" s="1"/>
  <c r="K907" i="23"/>
  <c r="L907" i="23" s="1"/>
  <c r="K908" i="23"/>
  <c r="L908" i="23" s="1"/>
  <c r="K909" i="23"/>
  <c r="L909" i="23" s="1"/>
  <c r="K910" i="23"/>
  <c r="L910" i="23"/>
  <c r="K911" i="23"/>
  <c r="L911" i="23" s="1"/>
  <c r="K912" i="23"/>
  <c r="L912" i="23" s="1"/>
  <c r="K913" i="23"/>
  <c r="L913" i="23"/>
  <c r="K914" i="23"/>
  <c r="L914" i="23" s="1"/>
  <c r="K915" i="23"/>
  <c r="L915" i="23" s="1"/>
  <c r="K916" i="23"/>
  <c r="L916" i="23" s="1"/>
  <c r="K917" i="23"/>
  <c r="L917" i="23" s="1"/>
  <c r="K918" i="23"/>
  <c r="L918" i="23" s="1"/>
  <c r="K919" i="23"/>
  <c r="L919" i="23" s="1"/>
  <c r="K920" i="23"/>
  <c r="L920" i="23" s="1"/>
  <c r="K921" i="23"/>
  <c r="L921" i="23" s="1"/>
  <c r="K922" i="23"/>
  <c r="L922" i="23" s="1"/>
  <c r="K923" i="23"/>
  <c r="L923" i="23" s="1"/>
  <c r="K924" i="23"/>
  <c r="L924" i="23" s="1"/>
  <c r="K925" i="23"/>
  <c r="L925" i="23" s="1"/>
  <c r="K926" i="23"/>
  <c r="L926" i="23"/>
  <c r="K927" i="23"/>
  <c r="L927" i="23" s="1"/>
  <c r="K928" i="23"/>
  <c r="L928" i="23" s="1"/>
  <c r="K929" i="23"/>
  <c r="L929" i="23"/>
  <c r="K930" i="23"/>
  <c r="L930" i="23" s="1"/>
  <c r="K931" i="23"/>
  <c r="L931" i="23" s="1"/>
  <c r="K932" i="23"/>
  <c r="L932" i="23" s="1"/>
  <c r="K933" i="23"/>
  <c r="L933" i="23" s="1"/>
  <c r="K934" i="23"/>
  <c r="L934" i="23" s="1"/>
  <c r="K935" i="23"/>
  <c r="L935" i="23" s="1"/>
  <c r="K936" i="23"/>
  <c r="L936" i="23" s="1"/>
  <c r="K937" i="23"/>
  <c r="L937" i="23" s="1"/>
  <c r="K938" i="23"/>
  <c r="L938" i="23" s="1"/>
  <c r="K939" i="23"/>
  <c r="L939" i="23" s="1"/>
  <c r="K940" i="23"/>
  <c r="L940" i="23" s="1"/>
  <c r="K941" i="23"/>
  <c r="L941" i="23" s="1"/>
  <c r="K942" i="23"/>
  <c r="L942" i="23"/>
  <c r="K943" i="23"/>
  <c r="L943" i="23" s="1"/>
  <c r="K944" i="23"/>
  <c r="L944" i="23" s="1"/>
  <c r="K945" i="23"/>
  <c r="L945" i="23"/>
  <c r="K946" i="23"/>
  <c r="L946" i="23" s="1"/>
  <c r="K947" i="23"/>
  <c r="L947" i="23" s="1"/>
  <c r="K948" i="23"/>
  <c r="L948" i="23" s="1"/>
  <c r="K949" i="23"/>
  <c r="L949" i="23" s="1"/>
  <c r="K950" i="23"/>
  <c r="L950" i="23" s="1"/>
  <c r="K951" i="23"/>
  <c r="L951" i="23" s="1"/>
  <c r="K952" i="23"/>
  <c r="L952" i="23" s="1"/>
  <c r="K953" i="23"/>
  <c r="L953" i="23" s="1"/>
  <c r="K954" i="23"/>
  <c r="L954" i="23" s="1"/>
  <c r="K955" i="23"/>
  <c r="L955" i="23" s="1"/>
  <c r="K956" i="23"/>
  <c r="L956" i="23" s="1"/>
  <c r="K957" i="23"/>
  <c r="L957" i="23" s="1"/>
  <c r="K958" i="23"/>
  <c r="L958" i="23"/>
  <c r="K959" i="23"/>
  <c r="L959" i="23" s="1"/>
  <c r="K960" i="23"/>
  <c r="L960" i="23" s="1"/>
  <c r="K961" i="23"/>
  <c r="L961" i="23"/>
  <c r="K962" i="23"/>
  <c r="L962" i="23" s="1"/>
  <c r="K963" i="23"/>
  <c r="L963" i="23" s="1"/>
  <c r="K964" i="23"/>
  <c r="L964" i="23" s="1"/>
  <c r="K965" i="23"/>
  <c r="L965" i="23" s="1"/>
  <c r="K966" i="23"/>
  <c r="L966" i="23" s="1"/>
  <c r="K967" i="23"/>
  <c r="L967" i="23" s="1"/>
  <c r="K968" i="23"/>
  <c r="L968" i="23" s="1"/>
  <c r="K969" i="23"/>
  <c r="L969" i="23" s="1"/>
  <c r="K970" i="23"/>
  <c r="L970" i="23" s="1"/>
  <c r="K971" i="23"/>
  <c r="L971" i="23" s="1"/>
  <c r="K972" i="23"/>
  <c r="L972" i="23" s="1"/>
  <c r="K973" i="23"/>
  <c r="L973" i="23" s="1"/>
  <c r="K974" i="23"/>
  <c r="L974" i="23" s="1"/>
  <c r="K975" i="23"/>
  <c r="L975" i="23" s="1"/>
  <c r="K976" i="23"/>
  <c r="L976" i="23" s="1"/>
  <c r="K977" i="23"/>
  <c r="L977" i="23" s="1"/>
  <c r="K978" i="23"/>
  <c r="L978" i="23" s="1"/>
  <c r="K979" i="23"/>
  <c r="L979" i="23"/>
  <c r="K980" i="23"/>
  <c r="L980" i="23"/>
  <c r="K981" i="23"/>
  <c r="L981" i="23"/>
  <c r="K982" i="23"/>
  <c r="L982" i="23" s="1"/>
  <c r="K983" i="23"/>
  <c r="L983" i="23" s="1"/>
  <c r="K984" i="23"/>
  <c r="L984" i="23" s="1"/>
  <c r="K985" i="23"/>
  <c r="L985" i="23" s="1"/>
  <c r="K986" i="23"/>
  <c r="L986" i="23"/>
  <c r="K987" i="23"/>
  <c r="L987" i="23"/>
  <c r="K988" i="23"/>
  <c r="L988" i="23" s="1"/>
  <c r="K989" i="23"/>
  <c r="L989" i="23" s="1"/>
  <c r="K990" i="23"/>
  <c r="L990" i="23"/>
  <c r="K991" i="23"/>
  <c r="L991" i="23" s="1"/>
  <c r="K992" i="23"/>
  <c r="L992" i="23" s="1"/>
  <c r="K993" i="23"/>
  <c r="L993" i="23"/>
  <c r="K994" i="23"/>
  <c r="L994" i="23" s="1"/>
  <c r="K995" i="23"/>
  <c r="L995" i="23" s="1"/>
  <c r="K996" i="23"/>
  <c r="L996" i="23" s="1"/>
  <c r="K997" i="23"/>
  <c r="L997" i="23" s="1"/>
  <c r="K998" i="23"/>
  <c r="L998" i="23" s="1"/>
  <c r="K999" i="23"/>
  <c r="L999" i="23" s="1"/>
  <c r="K1000" i="23"/>
  <c r="L1000" i="23" s="1"/>
  <c r="K1001" i="23"/>
  <c r="L1001" i="23" s="1"/>
  <c r="K1002" i="23"/>
  <c r="L1002" i="23" s="1"/>
  <c r="K1003" i="23"/>
  <c r="L1003" i="23" s="1"/>
  <c r="K1004" i="23"/>
  <c r="L1004" i="23" s="1"/>
  <c r="K1005" i="23"/>
  <c r="L1005" i="23" s="1"/>
  <c r="K1006" i="23"/>
  <c r="L1006" i="23" s="1"/>
  <c r="K1007" i="23"/>
  <c r="L1007" i="23" s="1"/>
  <c r="K1008" i="23"/>
  <c r="L1008" i="23" s="1"/>
  <c r="K1009" i="23"/>
  <c r="L1009" i="23" s="1"/>
  <c r="K1010" i="23"/>
  <c r="L1010" i="23" s="1"/>
  <c r="K1011" i="23"/>
  <c r="L1011" i="23"/>
  <c r="K1012" i="23"/>
  <c r="L1012" i="23"/>
  <c r="K1013" i="23"/>
  <c r="L1013" i="23"/>
  <c r="K1014" i="23"/>
  <c r="L1014" i="23" s="1"/>
  <c r="K1015" i="23"/>
  <c r="L1015" i="23" s="1"/>
  <c r="K1016" i="23"/>
  <c r="L1016" i="23" s="1"/>
  <c r="K1017" i="23"/>
  <c r="L1017" i="23" s="1"/>
  <c r="K1018" i="23"/>
  <c r="L1018" i="23"/>
  <c r="K1019" i="23"/>
  <c r="L1019" i="23"/>
  <c r="K1020" i="23"/>
  <c r="L1020" i="23" s="1"/>
  <c r="K1021" i="23"/>
  <c r="L1021" i="23" s="1"/>
  <c r="K1022" i="23"/>
  <c r="L1022" i="23"/>
  <c r="K1023" i="23"/>
  <c r="L1023" i="23" s="1"/>
  <c r="K1024" i="23"/>
  <c r="L1024" i="23" s="1"/>
  <c r="K1025" i="23"/>
  <c r="L1025" i="23"/>
  <c r="K1026" i="23"/>
  <c r="L1026" i="23" s="1"/>
  <c r="K1027" i="23"/>
  <c r="L1027" i="23" s="1"/>
  <c r="K1028" i="23"/>
  <c r="L1028" i="23" s="1"/>
  <c r="K1029" i="23"/>
  <c r="L1029" i="23" s="1"/>
  <c r="K1030" i="23"/>
  <c r="L1030" i="23" s="1"/>
  <c r="K1031" i="23"/>
  <c r="L1031" i="23" s="1"/>
  <c r="K1032" i="23"/>
  <c r="L1032" i="23" s="1"/>
  <c r="K1033" i="23"/>
  <c r="L1033" i="23" s="1"/>
  <c r="K1034" i="23"/>
  <c r="L1034" i="23" s="1"/>
  <c r="K1035" i="23"/>
  <c r="L1035" i="23" s="1"/>
  <c r="K1036" i="23"/>
  <c r="L1036" i="23" s="1"/>
  <c r="K1037" i="23"/>
  <c r="L1037" i="23" s="1"/>
  <c r="K1038" i="23"/>
  <c r="L1038" i="23" s="1"/>
  <c r="K1039" i="23"/>
  <c r="L1039" i="23" s="1"/>
  <c r="K1040" i="23"/>
  <c r="L1040" i="23" s="1"/>
  <c r="K1041" i="23"/>
  <c r="L1041" i="23" s="1"/>
  <c r="K1042" i="23"/>
  <c r="L1042" i="23" s="1"/>
  <c r="K1043" i="23"/>
  <c r="L1043" i="23"/>
  <c r="K1044" i="23"/>
  <c r="L1044" i="23"/>
  <c r="K1045" i="23"/>
  <c r="L1045" i="23"/>
  <c r="K1046" i="23"/>
  <c r="L1046" i="23" s="1"/>
  <c r="K1047" i="23"/>
  <c r="L1047" i="23" s="1"/>
  <c r="K1048" i="23"/>
  <c r="L1048" i="23" s="1"/>
  <c r="K1049" i="23"/>
  <c r="L1049" i="23" s="1"/>
  <c r="K1050" i="23"/>
  <c r="L1050" i="23"/>
  <c r="K1051" i="23"/>
  <c r="L1051" i="23"/>
  <c r="K1052" i="23"/>
  <c r="L1052" i="23" s="1"/>
  <c r="K1053" i="23"/>
  <c r="L1053" i="23" s="1"/>
  <c r="K1054" i="23"/>
  <c r="L1054" i="23"/>
  <c r="K1055" i="23"/>
  <c r="L1055" i="23" s="1"/>
  <c r="K1056" i="23"/>
  <c r="L1056" i="23" s="1"/>
  <c r="K1057" i="23"/>
  <c r="L1057" i="23"/>
  <c r="K1058" i="23"/>
  <c r="L1058" i="23" s="1"/>
  <c r="K1059" i="23"/>
  <c r="L1059" i="23" s="1"/>
  <c r="K1060" i="23"/>
  <c r="L1060" i="23" s="1"/>
  <c r="K1061" i="23"/>
  <c r="L1061" i="23" s="1"/>
  <c r="K1062" i="23"/>
  <c r="L1062" i="23" s="1"/>
  <c r="K1063" i="23"/>
  <c r="L1063" i="23" s="1"/>
  <c r="K1064" i="23"/>
  <c r="L1064" i="23" s="1"/>
  <c r="K1065" i="23"/>
  <c r="L1065" i="23" s="1"/>
  <c r="K1066" i="23"/>
  <c r="L1066" i="23" s="1"/>
  <c r="K1067" i="23"/>
  <c r="L1067" i="23" s="1"/>
  <c r="K1068" i="23"/>
  <c r="L1068" i="23" s="1"/>
  <c r="K1069" i="23"/>
  <c r="L1069" i="23" s="1"/>
  <c r="K1070" i="23"/>
  <c r="L1070" i="23" s="1"/>
  <c r="K1071" i="23"/>
  <c r="L1071" i="23" s="1"/>
  <c r="K1072" i="23"/>
  <c r="L1072" i="23" s="1"/>
  <c r="K1073" i="23"/>
  <c r="L1073" i="23"/>
  <c r="K1074" i="23"/>
  <c r="L1074" i="23" s="1"/>
  <c r="K1075" i="23"/>
  <c r="L1075" i="23"/>
  <c r="K1076" i="23"/>
  <c r="L1076" i="23"/>
  <c r="K1077" i="23"/>
  <c r="L1077" i="23"/>
  <c r="K1078" i="23"/>
  <c r="L1078" i="23" s="1"/>
  <c r="K1079" i="23"/>
  <c r="L1079" i="23" s="1"/>
  <c r="K1080" i="23"/>
  <c r="L1080" i="23" s="1"/>
  <c r="K1081" i="23"/>
  <c r="L1081" i="23" s="1"/>
  <c r="K1082" i="23"/>
  <c r="L1082" i="23"/>
  <c r="K1083" i="23"/>
  <c r="L1083" i="23"/>
  <c r="K1084" i="23"/>
  <c r="L1084" i="23" s="1"/>
  <c r="K1085" i="23"/>
  <c r="L1085" i="23" s="1"/>
  <c r="K1086" i="23"/>
  <c r="L1086" i="23"/>
  <c r="K1087" i="23"/>
  <c r="L1087" i="23" s="1"/>
  <c r="K1088" i="23"/>
  <c r="L1088" i="23" s="1"/>
  <c r="K1089" i="23"/>
  <c r="L1089" i="23"/>
  <c r="K1090" i="23"/>
  <c r="L1090" i="23" s="1"/>
  <c r="K1091" i="23"/>
  <c r="L1091" i="23" s="1"/>
  <c r="K1092" i="23"/>
  <c r="L1092" i="23" s="1"/>
  <c r="K1093" i="23"/>
  <c r="L1093" i="23" s="1"/>
  <c r="K1094" i="23"/>
  <c r="L1094" i="23" s="1"/>
  <c r="K1095" i="23"/>
  <c r="L1095" i="23" s="1"/>
  <c r="K1096" i="23"/>
  <c r="L1096" i="23" s="1"/>
  <c r="K1097" i="23"/>
  <c r="L1097" i="23" s="1"/>
  <c r="K1098" i="23"/>
  <c r="L1098" i="23" s="1"/>
  <c r="K1099" i="23"/>
  <c r="L1099" i="23" s="1"/>
  <c r="K1100" i="23"/>
  <c r="L1100" i="23" s="1"/>
  <c r="K1101" i="23"/>
  <c r="L1101" i="23" s="1"/>
  <c r="K1102" i="23"/>
  <c r="L1102" i="23" s="1"/>
  <c r="K1103" i="23"/>
  <c r="L1103" i="23" s="1"/>
  <c r="K1104" i="23"/>
  <c r="L1104" i="23" s="1"/>
  <c r="K1105" i="23"/>
  <c r="L1105" i="23" s="1"/>
  <c r="K1106" i="23"/>
  <c r="L1106" i="23" s="1"/>
  <c r="K1107" i="23"/>
  <c r="L1107" i="23"/>
  <c r="K1108" i="23"/>
  <c r="L1108" i="23"/>
  <c r="K1109" i="23"/>
  <c r="L1109" i="23"/>
  <c r="K1110" i="23"/>
  <c r="L1110" i="23" s="1"/>
  <c r="K1111" i="23"/>
  <c r="L1111" i="23" s="1"/>
  <c r="K1112" i="23"/>
  <c r="L1112" i="23" s="1"/>
  <c r="K1113" i="23"/>
  <c r="L1113" i="23" s="1"/>
  <c r="K1114" i="23"/>
  <c r="L1114" i="23"/>
  <c r="K1115" i="23"/>
  <c r="L1115" i="23"/>
  <c r="K1116" i="23"/>
  <c r="L1116" i="23" s="1"/>
  <c r="K1117" i="23"/>
  <c r="L1117" i="23" s="1"/>
  <c r="K1118" i="23"/>
  <c r="L1118" i="23"/>
  <c r="K1119" i="23"/>
  <c r="L1119" i="23" s="1"/>
  <c r="K1120" i="23"/>
  <c r="L1120" i="23" s="1"/>
  <c r="K1121" i="23"/>
  <c r="L1121" i="23"/>
  <c r="K1122" i="23"/>
  <c r="L1122" i="23" s="1"/>
  <c r="K1123" i="23"/>
  <c r="L1123" i="23" s="1"/>
  <c r="K1124" i="23"/>
  <c r="L1124" i="23" s="1"/>
  <c r="K1125" i="23"/>
  <c r="L1125" i="23" s="1"/>
  <c r="K1126" i="23"/>
  <c r="L1126" i="23" s="1"/>
  <c r="K1127" i="23"/>
  <c r="L1127" i="23" s="1"/>
  <c r="K1128" i="23"/>
  <c r="L1128" i="23" s="1"/>
  <c r="K1129" i="23"/>
  <c r="L1129" i="23" s="1"/>
  <c r="K1130" i="23"/>
  <c r="L1130" i="23" s="1"/>
  <c r="K1131" i="23"/>
  <c r="L1131" i="23" s="1"/>
  <c r="K1132" i="23"/>
  <c r="L1132" i="23" s="1"/>
  <c r="K1133" i="23"/>
  <c r="L1133" i="23" s="1"/>
  <c r="K1134" i="23"/>
  <c r="L1134" i="23"/>
  <c r="K1135" i="23"/>
  <c r="L1135" i="23"/>
  <c r="K1136" i="23"/>
  <c r="L1136" i="23" s="1"/>
  <c r="K1137" i="23"/>
  <c r="L1137" i="23" s="1"/>
  <c r="K1138" i="23"/>
  <c r="L1138" i="23" s="1"/>
  <c r="K1139" i="23"/>
  <c r="L1139" i="23" s="1"/>
  <c r="K1140" i="23"/>
  <c r="L1140" i="23" s="1"/>
  <c r="K1141" i="23"/>
  <c r="L1141" i="23" s="1"/>
  <c r="K1142" i="23"/>
  <c r="L1142" i="23" s="1"/>
  <c r="K1143" i="23"/>
  <c r="L1143" i="23" s="1"/>
  <c r="K1144" i="23"/>
  <c r="L1144" i="23" s="1"/>
  <c r="K1145" i="23"/>
  <c r="L1145" i="23" s="1"/>
  <c r="K1146" i="23"/>
  <c r="L1146" i="23" s="1"/>
  <c r="K1147" i="23"/>
  <c r="L1147" i="23" s="1"/>
  <c r="K1148" i="23"/>
  <c r="L1148" i="23" s="1"/>
  <c r="K1149" i="23"/>
  <c r="L1149" i="23" s="1"/>
  <c r="K1150" i="23"/>
  <c r="L1150" i="23"/>
  <c r="K1151" i="23"/>
  <c r="L1151" i="23"/>
  <c r="K1152" i="23"/>
  <c r="L1152" i="23" s="1"/>
  <c r="K1153" i="23"/>
  <c r="L1153" i="23" s="1"/>
  <c r="K1154" i="23"/>
  <c r="L1154" i="23" s="1"/>
  <c r="K1155" i="23"/>
  <c r="L1155" i="23" s="1"/>
  <c r="K1156" i="23"/>
  <c r="L1156" i="23" s="1"/>
  <c r="K1157" i="23"/>
  <c r="L1157" i="23" s="1"/>
  <c r="K1158" i="23"/>
  <c r="L1158" i="23" s="1"/>
  <c r="K1159" i="23"/>
  <c r="L1159" i="23" s="1"/>
  <c r="K1160" i="23"/>
  <c r="L1160" i="23" s="1"/>
  <c r="K1161" i="23"/>
  <c r="L1161" i="23" s="1"/>
  <c r="K1162" i="23"/>
  <c r="L1162" i="23" s="1"/>
  <c r="K1163" i="23"/>
  <c r="L1163" i="23" s="1"/>
  <c r="K1164" i="23"/>
  <c r="L1164" i="23" s="1"/>
  <c r="K1165" i="23"/>
  <c r="L1165" i="23" s="1"/>
  <c r="K1166" i="23"/>
  <c r="L1166" i="23" s="1"/>
  <c r="K1167" i="23"/>
  <c r="L1167" i="23" s="1"/>
  <c r="K1168" i="23"/>
  <c r="L1168" i="23"/>
  <c r="K1169" i="23"/>
  <c r="L1169" i="23"/>
  <c r="K1170" i="23"/>
  <c r="L1170" i="23" s="1"/>
  <c r="K1171" i="23"/>
  <c r="L1171" i="23" s="1"/>
  <c r="K1172" i="23"/>
  <c r="L1172" i="23" s="1"/>
  <c r="K1173" i="23"/>
  <c r="L1173" i="23" s="1"/>
  <c r="K1174" i="23"/>
  <c r="L1174" i="23" s="1"/>
  <c r="K1175" i="23"/>
  <c r="L1175" i="23" s="1"/>
  <c r="K1176" i="23"/>
  <c r="L1176" i="23" s="1"/>
  <c r="K1177" i="23"/>
  <c r="L1177" i="23"/>
  <c r="K1178" i="23"/>
  <c r="L1178" i="23" s="1"/>
  <c r="K1179" i="23"/>
  <c r="L1179" i="23" s="1"/>
  <c r="K1180" i="23"/>
  <c r="L1180" i="23" s="1"/>
  <c r="K1181" i="23"/>
  <c r="L1181" i="23" s="1"/>
  <c r="K1182" i="23"/>
  <c r="L1182" i="23" s="1"/>
  <c r="K1183" i="23"/>
  <c r="L1183" i="23" s="1"/>
  <c r="K1184" i="23"/>
  <c r="L1184" i="23"/>
  <c r="K1185" i="23"/>
  <c r="L1185" i="23"/>
  <c r="K1186" i="23"/>
  <c r="L1186" i="23"/>
  <c r="K1187" i="23"/>
  <c r="L1187" i="23" s="1"/>
  <c r="K1188" i="23"/>
  <c r="L1188" i="23" s="1"/>
  <c r="K1189" i="23"/>
  <c r="L1189" i="23" s="1"/>
  <c r="K1190" i="23"/>
  <c r="L1190" i="23" s="1"/>
  <c r="K1191" i="23"/>
  <c r="L1191" i="23"/>
  <c r="K1192" i="23"/>
  <c r="L1192" i="23"/>
  <c r="K1193" i="23"/>
  <c r="L1193" i="23" s="1"/>
  <c r="K1194" i="23"/>
  <c r="L1194" i="23" s="1"/>
  <c r="K1195" i="23"/>
  <c r="L1195" i="23"/>
  <c r="K1196" i="23"/>
  <c r="L1196" i="23"/>
  <c r="K1197" i="23"/>
  <c r="L1197" i="23" s="1"/>
  <c r="K1198" i="23"/>
  <c r="L1198" i="23" s="1"/>
  <c r="K1199" i="23"/>
  <c r="L1199" i="23" s="1"/>
  <c r="K1200" i="23"/>
  <c r="L1200" i="23" s="1"/>
  <c r="K1201" i="23"/>
  <c r="L1201" i="23" s="1"/>
  <c r="K1202" i="23"/>
  <c r="L1202" i="23" s="1"/>
  <c r="K1203" i="23"/>
  <c r="L1203" i="23" s="1"/>
  <c r="K1204" i="23"/>
  <c r="L1204" i="23" s="1"/>
  <c r="K1205" i="23"/>
  <c r="L1205" i="23" s="1"/>
  <c r="K1206" i="23"/>
  <c r="L1206" i="23" s="1"/>
  <c r="K1207" i="23"/>
  <c r="L1207" i="23" s="1"/>
  <c r="K1208" i="23"/>
  <c r="L1208" i="23" s="1"/>
  <c r="K1209" i="23"/>
  <c r="L1209" i="23" s="1"/>
  <c r="K1210" i="23"/>
  <c r="L1210" i="23" s="1"/>
  <c r="K1211" i="23"/>
  <c r="L1211" i="23" s="1"/>
  <c r="K1212" i="23"/>
  <c r="L1212" i="23" s="1"/>
  <c r="K1213" i="23"/>
  <c r="L1213" i="23" s="1"/>
  <c r="K1214" i="23"/>
  <c r="L1214" i="23" s="1"/>
  <c r="K1215" i="23"/>
  <c r="L1215" i="23" s="1"/>
  <c r="K1216" i="23"/>
  <c r="L1216" i="23" s="1"/>
  <c r="K1217" i="23"/>
  <c r="L1217" i="23" s="1"/>
  <c r="K1218" i="23"/>
  <c r="L1218" i="23"/>
  <c r="K1219" i="23"/>
  <c r="L1219" i="23"/>
  <c r="K1220" i="23"/>
  <c r="L1220" i="23"/>
  <c r="K1221" i="23"/>
  <c r="L1221" i="23"/>
  <c r="K1222" i="23"/>
  <c r="L1222" i="23" s="1"/>
  <c r="K1223" i="23"/>
  <c r="L1223" i="23" s="1"/>
  <c r="K1224" i="23"/>
  <c r="L1224" i="23" s="1"/>
  <c r="K1225" i="23"/>
  <c r="L1225" i="23"/>
  <c r="K1226" i="23"/>
  <c r="L1226" i="23"/>
  <c r="K1227" i="23"/>
  <c r="L1227" i="23"/>
  <c r="K1228" i="23"/>
  <c r="L1228" i="23"/>
  <c r="K1229" i="23"/>
  <c r="L1229" i="23" s="1"/>
  <c r="K1230" i="23"/>
  <c r="L1230" i="23" s="1"/>
  <c r="K1231" i="23"/>
  <c r="L1231" i="23" s="1"/>
  <c r="K1232" i="23"/>
  <c r="L1232" i="23" s="1"/>
  <c r="K1233" i="23"/>
  <c r="L1233" i="23" s="1"/>
  <c r="K1234" i="23"/>
  <c r="L1234" i="23" s="1"/>
  <c r="K1235" i="23"/>
  <c r="L1235" i="23" s="1"/>
  <c r="K1236" i="23"/>
  <c r="L1236" i="23" s="1"/>
  <c r="K1237" i="23"/>
  <c r="L1237" i="23"/>
  <c r="K1238" i="23"/>
  <c r="L1238" i="23"/>
  <c r="K1239" i="23"/>
  <c r="L1239" i="23"/>
  <c r="K1240" i="23"/>
  <c r="L1240" i="23"/>
  <c r="K1241" i="23"/>
  <c r="L1241" i="23"/>
  <c r="K1242" i="23"/>
  <c r="L1242" i="23" s="1"/>
  <c r="K1243" i="23"/>
  <c r="L1243" i="23" s="1"/>
  <c r="K1244" i="23"/>
  <c r="L1244" i="23"/>
  <c r="K1245" i="23"/>
  <c r="L1245" i="23" s="1"/>
  <c r="K1246" i="23"/>
  <c r="L1246" i="23" s="1"/>
  <c r="K1247" i="23"/>
  <c r="L1247" i="23" s="1"/>
  <c r="K1248" i="23"/>
  <c r="L1248" i="23" s="1"/>
  <c r="K1249" i="23"/>
  <c r="L1249" i="23" s="1"/>
  <c r="K1250" i="23"/>
  <c r="L1250" i="23" s="1"/>
  <c r="K1251" i="23"/>
  <c r="L1251" i="23" s="1"/>
  <c r="K1252" i="23"/>
  <c r="L1252" i="23" s="1"/>
  <c r="K1253" i="23"/>
  <c r="L1253" i="23"/>
  <c r="K1254" i="23"/>
  <c r="L1254" i="23"/>
  <c r="K1255" i="23"/>
  <c r="L1255" i="23"/>
  <c r="K1256" i="23"/>
  <c r="L1256" i="23"/>
  <c r="K1257" i="23"/>
  <c r="L1257" i="23"/>
  <c r="K1258" i="23"/>
  <c r="L1258" i="23" s="1"/>
  <c r="K1259" i="23"/>
  <c r="L1259" i="23" s="1"/>
  <c r="K1260" i="23"/>
  <c r="L1260" i="23"/>
  <c r="K1261" i="23"/>
  <c r="L1261" i="23" s="1"/>
  <c r="K1262" i="23"/>
  <c r="L1262" i="23" s="1"/>
  <c r="K1263" i="23"/>
  <c r="L1263" i="23" s="1"/>
  <c r="K1264" i="23"/>
  <c r="L1264" i="23" s="1"/>
  <c r="K1265" i="23"/>
  <c r="L1265" i="23" s="1"/>
  <c r="K1266" i="23"/>
  <c r="L1266" i="23" s="1"/>
  <c r="K1267" i="23"/>
  <c r="L1267" i="23" s="1"/>
  <c r="K1268" i="23"/>
  <c r="L1268" i="23" s="1"/>
  <c r="K1269" i="23"/>
  <c r="L1269" i="23"/>
  <c r="K1270" i="23"/>
  <c r="L1270" i="23"/>
  <c r="K1271" i="23"/>
  <c r="L1271" i="23"/>
  <c r="K1272" i="23"/>
  <c r="L1272" i="23"/>
  <c r="K1273" i="23"/>
  <c r="L1273" i="23"/>
  <c r="K1274" i="23"/>
  <c r="L1274" i="23" s="1"/>
  <c r="K1275" i="23"/>
  <c r="L1275" i="23" s="1"/>
  <c r="K1276" i="23"/>
  <c r="L1276" i="23"/>
  <c r="K1277" i="23"/>
  <c r="L1277" i="23" s="1"/>
  <c r="K1278" i="23"/>
  <c r="L1278" i="23" s="1"/>
  <c r="K1279" i="23"/>
  <c r="L1279" i="23" s="1"/>
  <c r="K1280" i="23"/>
  <c r="L1280" i="23" s="1"/>
  <c r="K1281" i="23"/>
  <c r="L1281" i="23" s="1"/>
  <c r="K1282" i="23"/>
  <c r="L1282" i="23" s="1"/>
  <c r="K1283" i="23"/>
  <c r="L1283" i="23" s="1"/>
  <c r="K1284" i="23"/>
  <c r="L1284" i="23" s="1"/>
  <c r="K1285" i="23"/>
  <c r="L1285" i="23"/>
  <c r="K1286" i="23"/>
  <c r="L1286" i="23"/>
  <c r="K1287" i="23"/>
  <c r="L1287" i="23"/>
  <c r="K1288" i="23"/>
  <c r="L1288" i="23"/>
  <c r="K1289" i="23"/>
  <c r="L1289" i="23"/>
  <c r="K1290" i="23"/>
  <c r="L1290" i="23" s="1"/>
  <c r="K1291" i="23"/>
  <c r="L1291" i="23" s="1"/>
  <c r="K1292" i="23"/>
  <c r="L1292" i="23"/>
  <c r="K1293" i="23"/>
  <c r="L1293" i="23" s="1"/>
  <c r="K1294" i="23"/>
  <c r="L1294" i="23" s="1"/>
  <c r="K1295" i="23"/>
  <c r="L1295" i="23" s="1"/>
  <c r="K1296" i="23"/>
  <c r="L1296" i="23" s="1"/>
  <c r="K1297" i="23"/>
  <c r="L1297" i="23" s="1"/>
  <c r="K1298" i="23"/>
  <c r="L1298" i="23" s="1"/>
  <c r="K1299" i="23"/>
  <c r="L1299" i="23" s="1"/>
  <c r="K1300" i="23"/>
  <c r="L1300" i="23" s="1"/>
  <c r="K1301" i="23"/>
  <c r="L1301" i="23"/>
  <c r="K1302" i="23"/>
  <c r="L1302" i="23"/>
  <c r="K1303" i="23"/>
  <c r="L1303" i="23"/>
  <c r="K1304" i="23"/>
  <c r="L1304" i="23"/>
  <c r="K1305" i="23"/>
  <c r="L1305" i="23"/>
  <c r="K1306" i="23"/>
  <c r="L1306" i="23" s="1"/>
  <c r="K1307" i="23"/>
  <c r="L1307" i="23" s="1"/>
  <c r="K1308" i="23"/>
  <c r="L1308" i="23"/>
  <c r="K1309" i="23"/>
  <c r="L1309" i="23" s="1"/>
  <c r="K1310" i="23"/>
  <c r="L1310" i="23" s="1"/>
  <c r="K1311" i="23"/>
  <c r="L1311" i="23" s="1"/>
  <c r="K1312" i="23"/>
  <c r="L1312" i="23" s="1"/>
  <c r="K1313" i="23"/>
  <c r="L1313" i="23" s="1"/>
  <c r="K1314" i="23"/>
  <c r="L1314" i="23" s="1"/>
  <c r="K1315" i="23"/>
  <c r="L1315" i="23" s="1"/>
  <c r="K1316" i="23"/>
  <c r="L1316" i="23" s="1"/>
  <c r="K1317" i="23"/>
  <c r="L1317" i="23"/>
  <c r="K1318" i="23"/>
  <c r="L1318" i="23"/>
  <c r="K1319" i="23"/>
  <c r="L1319" i="23"/>
  <c r="K1320" i="23"/>
  <c r="L1320" i="23"/>
  <c r="K1321" i="23"/>
  <c r="L1321" i="23"/>
  <c r="K1322" i="23"/>
  <c r="L1322" i="23" s="1"/>
  <c r="K1323" i="23"/>
  <c r="L1323" i="23" s="1"/>
  <c r="K1324" i="23"/>
  <c r="L1324" i="23"/>
  <c r="K1325" i="23"/>
  <c r="L1325" i="23" s="1"/>
  <c r="K1326" i="23"/>
  <c r="L1326" i="23" s="1"/>
  <c r="K1327" i="23"/>
  <c r="L1327" i="23" s="1"/>
  <c r="K1328" i="23"/>
  <c r="L1328" i="23" s="1"/>
  <c r="K1329" i="23"/>
  <c r="L1329" i="23" s="1"/>
  <c r="K1330" i="23"/>
  <c r="L1330" i="23" s="1"/>
  <c r="K1331" i="23"/>
  <c r="L1331" i="23" s="1"/>
  <c r="K1332" i="23"/>
  <c r="L1332" i="23" s="1"/>
  <c r="K1333" i="23"/>
  <c r="L1333" i="23"/>
  <c r="K1334" i="23"/>
  <c r="L1334" i="23"/>
  <c r="K1335" i="23"/>
  <c r="L1335" i="23"/>
  <c r="K1336" i="23"/>
  <c r="L1336" i="23"/>
  <c r="K1337" i="23"/>
  <c r="L1337" i="23"/>
  <c r="K1338" i="23"/>
  <c r="L1338" i="23" s="1"/>
  <c r="K1339" i="23"/>
  <c r="L1339" i="23" s="1"/>
  <c r="K1340" i="23"/>
  <c r="L1340" i="23"/>
  <c r="K1341" i="23"/>
  <c r="L1341" i="23" s="1"/>
  <c r="K1342" i="23"/>
  <c r="L1342" i="23" s="1"/>
  <c r="K1343" i="23"/>
  <c r="L1343" i="23" s="1"/>
  <c r="K1344" i="23"/>
  <c r="L1344" i="23" s="1"/>
  <c r="K1345" i="23"/>
  <c r="L1345" i="23" s="1"/>
  <c r="K1346" i="23"/>
  <c r="L1346" i="23" s="1"/>
  <c r="K1347" i="23"/>
  <c r="L1347" i="23" s="1"/>
  <c r="K1348" i="23"/>
  <c r="L1348" i="23" s="1"/>
  <c r="K1349" i="23"/>
  <c r="L1349" i="23"/>
  <c r="K1350" i="23"/>
  <c r="L1350" i="23"/>
  <c r="K1351" i="23"/>
  <c r="L1351" i="23"/>
  <c r="K1352" i="23"/>
  <c r="L1352" i="23"/>
  <c r="K1353" i="23"/>
  <c r="L1353" i="23"/>
  <c r="K1354" i="23"/>
  <c r="L1354" i="23" s="1"/>
  <c r="K1355" i="23"/>
  <c r="L1355" i="23" s="1"/>
  <c r="K1356" i="23"/>
  <c r="L1356" i="23"/>
  <c r="K1357" i="23"/>
  <c r="L1357" i="23" s="1"/>
  <c r="K1358" i="23"/>
  <c r="L1358" i="23" s="1"/>
  <c r="K1359" i="23"/>
  <c r="L1359" i="23" s="1"/>
  <c r="K1360" i="23"/>
  <c r="L1360" i="23" s="1"/>
  <c r="K1361" i="23"/>
  <c r="L1361" i="23" s="1"/>
  <c r="K1362" i="23"/>
  <c r="L1362" i="23" s="1"/>
  <c r="K1363" i="23"/>
  <c r="L1363" i="23" s="1"/>
  <c r="K1364" i="23"/>
  <c r="L1364" i="23" s="1"/>
  <c r="K1365" i="23"/>
  <c r="L1365" i="23"/>
  <c r="K1366" i="23"/>
  <c r="L1366" i="23"/>
  <c r="K1367" i="23"/>
  <c r="L1367" i="23"/>
  <c r="K1368" i="23"/>
  <c r="L1368" i="23"/>
  <c r="K1369" i="23"/>
  <c r="L1369" i="23"/>
  <c r="K1370" i="23"/>
  <c r="L1370" i="23" s="1"/>
  <c r="K1371" i="23"/>
  <c r="L1371" i="23" s="1"/>
  <c r="K1372" i="23"/>
  <c r="L1372" i="23"/>
  <c r="K1373" i="23"/>
  <c r="L1373" i="23" s="1"/>
  <c r="K1374" i="23"/>
  <c r="L1374" i="23" s="1"/>
  <c r="K1375" i="23"/>
  <c r="L1375" i="23" s="1"/>
  <c r="K1376" i="23"/>
  <c r="L1376" i="23" s="1"/>
  <c r="K1377" i="23"/>
  <c r="L1377" i="23" s="1"/>
  <c r="K1378" i="23"/>
  <c r="L1378" i="23" s="1"/>
  <c r="K1379" i="23"/>
  <c r="L1379" i="23" s="1"/>
  <c r="K1380" i="23"/>
  <c r="L1380" i="23" s="1"/>
  <c r="K1381" i="23"/>
  <c r="L1381" i="23"/>
  <c r="K1382" i="23"/>
  <c r="L1382" i="23"/>
  <c r="K1383" i="23"/>
  <c r="L1383" i="23"/>
  <c r="K1384" i="23"/>
  <c r="L1384" i="23"/>
  <c r="K1385" i="23"/>
  <c r="L1385" i="23"/>
  <c r="K1386" i="23"/>
  <c r="L1386" i="23" s="1"/>
  <c r="K1387" i="23"/>
  <c r="L1387" i="23" s="1"/>
  <c r="K1388" i="23"/>
  <c r="L1388" i="23"/>
  <c r="K1389" i="23"/>
  <c r="L1389" i="23" s="1"/>
  <c r="K1390" i="23"/>
  <c r="L1390" i="23" s="1"/>
  <c r="K1391" i="23"/>
  <c r="L1391" i="23" s="1"/>
  <c r="K1392" i="23"/>
  <c r="L1392" i="23" s="1"/>
  <c r="K1393" i="23"/>
  <c r="L1393" i="23" s="1"/>
  <c r="K1394" i="23"/>
  <c r="L1394" i="23" s="1"/>
  <c r="K1395" i="23"/>
  <c r="L1395" i="23" s="1"/>
  <c r="K1396" i="23"/>
  <c r="L1396" i="23" s="1"/>
  <c r="K1397" i="23"/>
  <c r="L1397" i="23"/>
  <c r="K1398" i="23"/>
  <c r="L1398" i="23"/>
  <c r="K1399" i="23"/>
  <c r="L1399" i="23"/>
  <c r="K1400" i="23"/>
  <c r="L1400" i="23"/>
  <c r="K1401" i="23"/>
  <c r="L1401" i="23"/>
  <c r="K1402" i="23"/>
  <c r="L1402" i="23" s="1"/>
  <c r="K1403" i="23"/>
  <c r="L1403" i="23" s="1"/>
  <c r="K1404" i="23"/>
  <c r="L1404" i="23"/>
  <c r="K1405" i="23"/>
  <c r="L1405" i="23" s="1"/>
  <c r="K1406" i="23"/>
  <c r="L1406" i="23" s="1"/>
  <c r="K1407" i="23"/>
  <c r="L1407" i="23" s="1"/>
  <c r="K1408" i="23"/>
  <c r="L1408" i="23" s="1"/>
  <c r="K1409" i="23"/>
  <c r="L1409" i="23" s="1"/>
  <c r="K1410" i="23"/>
  <c r="L1410" i="23" s="1"/>
  <c r="K1411" i="23"/>
  <c r="L1411" i="23" s="1"/>
  <c r="K1412" i="23"/>
  <c r="L1412" i="23" s="1"/>
  <c r="K1413" i="23"/>
  <c r="L1413" i="23"/>
  <c r="K1414" i="23"/>
  <c r="L1414" i="23"/>
  <c r="K1415" i="23"/>
  <c r="L1415" i="23"/>
  <c r="K1416" i="23"/>
  <c r="L1416" i="23"/>
  <c r="K1417" i="23"/>
  <c r="L1417" i="23"/>
  <c r="K1418" i="23"/>
  <c r="L1418" i="23" s="1"/>
  <c r="K1419" i="23"/>
  <c r="L1419" i="23" s="1"/>
  <c r="K1420" i="23"/>
  <c r="L1420" i="23"/>
  <c r="K1421" i="23"/>
  <c r="L1421" i="23" s="1"/>
  <c r="K1422" i="23"/>
  <c r="L1422" i="23" s="1"/>
  <c r="K1423" i="23"/>
  <c r="L1423" i="23" s="1"/>
  <c r="K1424" i="23"/>
  <c r="L1424" i="23" s="1"/>
  <c r="K1425" i="23"/>
  <c r="L1425" i="23" s="1"/>
  <c r="K1426" i="23"/>
  <c r="L1426" i="23" s="1"/>
  <c r="K1427" i="23"/>
  <c r="L1427" i="23" s="1"/>
  <c r="K1428" i="23"/>
  <c r="L1428" i="23" s="1"/>
  <c r="K1429" i="23"/>
  <c r="L1429" i="23"/>
  <c r="K1430" i="23"/>
  <c r="L1430" i="23"/>
  <c r="K1431" i="23"/>
  <c r="L1431" i="23"/>
  <c r="K1432" i="23"/>
  <c r="L1432" i="23"/>
  <c r="K1433" i="23"/>
  <c r="L1433" i="23"/>
  <c r="K1434" i="23"/>
  <c r="L1434" i="23" s="1"/>
  <c r="K1435" i="23"/>
  <c r="L1435" i="23" s="1"/>
  <c r="K1436" i="23"/>
  <c r="L1436" i="23"/>
  <c r="K1437" i="23"/>
  <c r="L1437" i="23" s="1"/>
  <c r="K1438" i="23"/>
  <c r="L1438" i="23" s="1"/>
  <c r="K1439" i="23"/>
  <c r="L1439" i="23" s="1"/>
  <c r="K1440" i="23"/>
  <c r="L1440" i="23" s="1"/>
  <c r="K1441" i="23"/>
  <c r="L1441" i="23" s="1"/>
  <c r="K1442" i="23"/>
  <c r="L1442" i="23" s="1"/>
  <c r="K1443" i="23"/>
  <c r="L1443" i="23" s="1"/>
  <c r="K1444" i="23"/>
  <c r="L1444" i="23" s="1"/>
  <c r="K1445" i="23"/>
  <c r="L1445" i="23"/>
  <c r="K1446" i="23"/>
  <c r="L1446" i="23"/>
  <c r="K1447" i="23"/>
  <c r="L1447" i="23"/>
  <c r="K1448" i="23"/>
  <c r="L1448" i="23"/>
  <c r="K1449" i="23"/>
  <c r="L1449" i="23"/>
  <c r="K1450" i="23"/>
  <c r="L1450" i="23" s="1"/>
  <c r="K1451" i="23"/>
  <c r="L1451" i="23" s="1"/>
  <c r="K1452" i="23"/>
  <c r="L1452" i="23"/>
  <c r="K1453" i="23"/>
  <c r="L1453" i="23" s="1"/>
  <c r="K1454" i="23"/>
  <c r="L1454" i="23" s="1"/>
  <c r="K1455" i="23"/>
  <c r="L1455" i="23" s="1"/>
  <c r="K1456" i="23"/>
  <c r="L1456" i="23" s="1"/>
  <c r="K1457" i="23"/>
  <c r="L1457" i="23" s="1"/>
  <c r="K1458" i="23"/>
  <c r="L1458" i="23" s="1"/>
  <c r="K1459" i="23"/>
  <c r="L1459" i="23" s="1"/>
  <c r="K1460" i="23"/>
  <c r="L1460" i="23" s="1"/>
  <c r="K1461" i="23"/>
  <c r="L1461" i="23"/>
  <c r="K1462" i="23"/>
  <c r="L1462" i="23"/>
  <c r="K1463" i="23"/>
  <c r="L1463" i="23"/>
  <c r="K1464" i="23"/>
  <c r="L1464" i="23"/>
  <c r="K1465" i="23"/>
  <c r="L1465" i="23"/>
  <c r="K1466" i="23"/>
  <c r="L1466" i="23" s="1"/>
  <c r="K1467" i="23"/>
  <c r="L1467" i="23" s="1"/>
  <c r="K1468" i="23"/>
  <c r="L1468" i="23"/>
  <c r="K1469" i="23"/>
  <c r="L1469" i="23" s="1"/>
  <c r="K1470" i="23"/>
  <c r="L1470" i="23" s="1"/>
  <c r="K1471" i="23"/>
  <c r="L1471" i="23" s="1"/>
  <c r="K1472" i="23"/>
  <c r="L1472" i="23" s="1"/>
  <c r="K1473" i="23"/>
  <c r="L1473" i="23" s="1"/>
  <c r="K1474" i="23"/>
  <c r="L1474" i="23" s="1"/>
  <c r="K1475" i="23"/>
  <c r="L1475" i="23" s="1"/>
  <c r="K1476" i="23"/>
  <c r="L1476" i="23" s="1"/>
  <c r="K1477" i="23"/>
  <c r="L1477" i="23"/>
  <c r="K1478" i="23"/>
  <c r="L1478" i="23"/>
  <c r="K1479" i="23"/>
  <c r="L1479" i="23"/>
  <c r="K1480" i="23"/>
  <c r="L1480" i="23"/>
  <c r="K1481" i="23"/>
  <c r="L1481" i="23"/>
  <c r="K1482" i="23"/>
  <c r="L1482" i="23" s="1"/>
  <c r="K1483" i="23"/>
  <c r="L1483" i="23" s="1"/>
  <c r="K1484" i="23"/>
  <c r="L1484" i="23"/>
  <c r="K1485" i="23"/>
  <c r="L1485" i="23" s="1"/>
  <c r="K1486" i="23"/>
  <c r="L1486" i="23" s="1"/>
  <c r="K1487" i="23"/>
  <c r="L1487" i="23" s="1"/>
  <c r="K1488" i="23"/>
  <c r="L1488" i="23" s="1"/>
  <c r="K1489" i="23"/>
  <c r="L1489" i="23" s="1"/>
  <c r="K1490" i="23"/>
  <c r="L1490" i="23" s="1"/>
  <c r="K1491" i="23"/>
  <c r="L1491" i="23" s="1"/>
  <c r="K1492" i="23"/>
  <c r="L1492" i="23" s="1"/>
  <c r="K1493" i="23"/>
  <c r="L1493" i="23" s="1"/>
  <c r="K1494" i="23"/>
  <c r="L1494" i="23" s="1"/>
  <c r="K1495" i="23"/>
  <c r="L1495" i="23" s="1"/>
  <c r="K1496" i="23"/>
  <c r="L1496" i="23" s="1"/>
  <c r="K1497" i="23"/>
  <c r="L1497" i="23" s="1"/>
  <c r="K1498" i="23"/>
  <c r="L1498" i="23" s="1"/>
  <c r="B74" i="11" l="1"/>
  <c r="C76" i="11" l="1"/>
  <c r="C89" i="11"/>
  <c r="C88" i="11"/>
  <c r="C87" i="11"/>
  <c r="C86" i="11"/>
  <c r="C85" i="11"/>
  <c r="C84" i="11"/>
  <c r="C83" i="11"/>
  <c r="C81" i="11"/>
  <c r="C80" i="11"/>
  <c r="C79" i="11"/>
  <c r="C78" i="11"/>
  <c r="C77" i="11"/>
  <c r="C82" i="11" l="1"/>
  <c r="D5" i="11" l="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4" i="11"/>
  <c r="K6" i="23" l="1"/>
  <c r="L6" i="23" s="1"/>
  <c r="C5" i="11" l="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4" i="11"/>
  <c r="E68" i="11" l="1"/>
  <c r="E59" i="11"/>
  <c r="E51" i="11"/>
  <c r="E43" i="11"/>
  <c r="E35" i="11"/>
  <c r="E27" i="11"/>
  <c r="E19" i="11"/>
  <c r="E11" i="11"/>
  <c r="E60" i="11"/>
  <c r="E50" i="11"/>
  <c r="E34" i="11"/>
  <c r="E26" i="11"/>
  <c r="E18" i="11"/>
  <c r="E10" i="11"/>
  <c r="E36" i="11"/>
  <c r="E58" i="11"/>
  <c r="E57" i="11"/>
  <c r="E49" i="11"/>
  <c r="E41" i="11"/>
  <c r="E33" i="11"/>
  <c r="E25" i="11"/>
  <c r="E17" i="11"/>
  <c r="E9" i="11"/>
  <c r="E44" i="11"/>
  <c r="E12" i="11"/>
  <c r="E65" i="11"/>
  <c r="E64" i="11"/>
  <c r="E56" i="11"/>
  <c r="E48" i="11"/>
  <c r="E40" i="11"/>
  <c r="E32" i="11"/>
  <c r="E24" i="11"/>
  <c r="E16" i="11"/>
  <c r="E8" i="11"/>
  <c r="E28" i="11"/>
  <c r="E66" i="11"/>
  <c r="E72" i="11"/>
  <c r="E71" i="11"/>
  <c r="E63" i="11"/>
  <c r="E55" i="11"/>
  <c r="E47" i="11"/>
  <c r="E39" i="11"/>
  <c r="E31" i="11"/>
  <c r="E23" i="11"/>
  <c r="E15" i="11"/>
  <c r="E7" i="11"/>
  <c r="E52" i="11"/>
  <c r="E67" i="11"/>
  <c r="E4" i="11"/>
  <c r="E70" i="11"/>
  <c r="E62" i="11"/>
  <c r="E54" i="11"/>
  <c r="E46" i="11"/>
  <c r="E38" i="11"/>
  <c r="E30" i="11"/>
  <c r="E22" i="11"/>
  <c r="E14" i="11"/>
  <c r="E6" i="11"/>
  <c r="E20" i="11"/>
  <c r="E42" i="11"/>
  <c r="E69" i="11"/>
  <c r="E61" i="11"/>
  <c r="E53" i="11"/>
  <c r="E45" i="11"/>
  <c r="E37" i="11"/>
  <c r="E29" i="11"/>
  <c r="E21" i="11"/>
  <c r="E13" i="11"/>
  <c r="E5" i="11"/>
  <c r="F19" i="2"/>
  <c r="F6" i="2"/>
  <c r="F7" i="2"/>
  <c r="F8" i="2"/>
  <c r="F10" i="2"/>
  <c r="F11" i="2"/>
  <c r="F12" i="2"/>
  <c r="F13" i="2"/>
  <c r="F14" i="2"/>
  <c r="F15" i="2"/>
  <c r="F16" i="2"/>
  <c r="F17" i="2"/>
  <c r="F5" i="2"/>
  <c r="C2" i="31"/>
  <c r="E3" i="11" l="1"/>
  <c r="F24" i="25"/>
  <c r="F3" i="26" l="1"/>
  <c r="E3" i="26"/>
  <c r="F3" i="27"/>
  <c r="E3" i="27"/>
  <c r="F3" i="28"/>
  <c r="E3" i="28"/>
  <c r="F3" i="29"/>
  <c r="E3" i="29"/>
  <c r="F3" i="24"/>
  <c r="E3" i="24"/>
  <c r="G22" i="25"/>
  <c r="I22" i="25"/>
  <c r="E13" i="25"/>
  <c r="G13" i="25"/>
  <c r="I13" i="25"/>
  <c r="G1" i="24" l="1"/>
  <c r="G1" i="26"/>
  <c r="G1" i="27"/>
  <c r="G1" i="28"/>
  <c r="G1" i="29"/>
  <c r="G1" i="23"/>
  <c r="E41" i="25" l="1"/>
  <c r="F3" i="23"/>
  <c r="E3" i="23"/>
  <c r="D37" i="2" l="1"/>
  <c r="D36" i="2"/>
  <c r="D34" i="2"/>
  <c r="D32" i="2"/>
  <c r="D29" i="2"/>
  <c r="D28" i="2"/>
  <c r="D27" i="2"/>
  <c r="D24" i="2"/>
  <c r="D43" i="30" l="1"/>
  <c r="D35" i="2" s="1"/>
  <c r="D41" i="30"/>
  <c r="D34" i="30"/>
  <c r="D31" i="2" s="1"/>
  <c r="D31" i="30"/>
  <c r="D22" i="30"/>
  <c r="D25" i="2" s="1"/>
  <c r="D16" i="30"/>
  <c r="D13" i="30"/>
  <c r="J53" i="25"/>
  <c r="H53" i="25"/>
  <c r="F53" i="25"/>
  <c r="F52" i="25"/>
  <c r="F51" i="25"/>
  <c r="F50" i="25"/>
  <c r="F49" i="25"/>
  <c r="F48" i="25"/>
  <c r="F45" i="25"/>
  <c r="F44" i="25"/>
  <c r="J43" i="25"/>
  <c r="H43" i="25"/>
  <c r="F43" i="25"/>
  <c r="J42" i="25"/>
  <c r="H42" i="25"/>
  <c r="F42" i="25"/>
  <c r="J39" i="25"/>
  <c r="H39" i="25"/>
  <c r="F39" i="25"/>
  <c r="J38" i="25"/>
  <c r="H38" i="25"/>
  <c r="F38" i="25"/>
  <c r="J37" i="25"/>
  <c r="H37" i="25"/>
  <c r="F37" i="25"/>
  <c r="F36" i="25"/>
  <c r="F33" i="25"/>
  <c r="F32" i="25"/>
  <c r="J31" i="25"/>
  <c r="J22" i="25" s="1"/>
  <c r="H31" i="25"/>
  <c r="F31" i="25"/>
  <c r="H30" i="25"/>
  <c r="F29" i="25"/>
  <c r="F28" i="25"/>
  <c r="F27" i="25"/>
  <c r="F26" i="25"/>
  <c r="F25" i="25"/>
  <c r="F23" i="25"/>
  <c r="F20" i="25"/>
  <c r="F19" i="25"/>
  <c r="J18" i="25"/>
  <c r="H18" i="25"/>
  <c r="F18" i="25"/>
  <c r="J17" i="25"/>
  <c r="H17" i="25"/>
  <c r="F17" i="25"/>
  <c r="J16" i="25"/>
  <c r="H16" i="25"/>
  <c r="F16" i="25"/>
  <c r="J15" i="25"/>
  <c r="H15" i="25"/>
  <c r="F15" i="25"/>
  <c r="F14" i="25"/>
  <c r="J14" i="25"/>
  <c r="H14" i="25"/>
  <c r="J10" i="25"/>
  <c r="H10" i="25"/>
  <c r="F10" i="25"/>
  <c r="H22" i="25" l="1"/>
  <c r="H13" i="25"/>
  <c r="J13" i="25"/>
  <c r="F22" i="25"/>
  <c r="D27" i="30"/>
  <c r="D30" i="2"/>
  <c r="D10" i="30"/>
  <c r="H1499" i="29"/>
  <c r="F1499" i="29"/>
  <c r="E1499" i="29"/>
  <c r="H1499" i="28"/>
  <c r="F1499" i="28"/>
  <c r="E1499" i="28"/>
  <c r="H1499" i="27"/>
  <c r="F1499" i="27"/>
  <c r="E1499" i="27"/>
  <c r="H1499" i="26"/>
  <c r="F1499" i="26"/>
  <c r="E1499" i="26"/>
  <c r="D55" i="25"/>
  <c r="D53" i="25"/>
  <c r="D52" i="25"/>
  <c r="D51" i="25"/>
  <c r="D50" i="25"/>
  <c r="D49" i="25"/>
  <c r="D48" i="25"/>
  <c r="J47" i="25"/>
  <c r="I47" i="25"/>
  <c r="H47" i="25"/>
  <c r="G47" i="25"/>
  <c r="F47" i="25"/>
  <c r="E47" i="25"/>
  <c r="D45" i="25"/>
  <c r="D44" i="25"/>
  <c r="D43" i="25"/>
  <c r="D42" i="25"/>
  <c r="J41" i="25"/>
  <c r="I41" i="25"/>
  <c r="H41" i="25"/>
  <c r="G41" i="25"/>
  <c r="F41" i="25"/>
  <c r="D39" i="25"/>
  <c r="D38" i="25"/>
  <c r="D37" i="25"/>
  <c r="D36" i="25"/>
  <c r="J35" i="25"/>
  <c r="I35" i="25"/>
  <c r="H35" i="25"/>
  <c r="G35" i="25"/>
  <c r="F35" i="25"/>
  <c r="E35" i="25"/>
  <c r="D33" i="25"/>
  <c r="D32" i="25"/>
  <c r="D31" i="25"/>
  <c r="D30" i="25"/>
  <c r="D29" i="25"/>
  <c r="D28" i="25"/>
  <c r="D27" i="25"/>
  <c r="D26" i="25"/>
  <c r="D25" i="25"/>
  <c r="D24" i="25"/>
  <c r="D23" i="25"/>
  <c r="E22" i="25"/>
  <c r="D20" i="25"/>
  <c r="S23" i="25"/>
  <c r="Q23" i="25"/>
  <c r="E19" i="2" s="1"/>
  <c r="H19" i="2" s="1"/>
  <c r="P23" i="25"/>
  <c r="D19" i="2" s="1"/>
  <c r="D19" i="25"/>
  <c r="S22" i="25"/>
  <c r="Q22" i="25"/>
  <c r="E17" i="2" s="1"/>
  <c r="H17" i="2" s="1"/>
  <c r="P22" i="25"/>
  <c r="S21" i="25"/>
  <c r="Q21" i="25"/>
  <c r="E16" i="2" s="1"/>
  <c r="H16" i="2" s="1"/>
  <c r="P21" i="25"/>
  <c r="S20" i="25"/>
  <c r="Q20" i="25"/>
  <c r="E15" i="2" s="1"/>
  <c r="H15" i="2" s="1"/>
  <c r="P20" i="25"/>
  <c r="S19" i="25"/>
  <c r="Q19" i="25"/>
  <c r="E14" i="2" s="1"/>
  <c r="H14" i="2" s="1"/>
  <c r="P19" i="25"/>
  <c r="S18" i="25"/>
  <c r="D18" i="25"/>
  <c r="S17" i="25"/>
  <c r="D17" i="25"/>
  <c r="S16" i="25"/>
  <c r="P16" i="25"/>
  <c r="D16" i="25"/>
  <c r="S15" i="25"/>
  <c r="Q15" i="25"/>
  <c r="E10" i="2" s="1"/>
  <c r="H10" i="2" s="1"/>
  <c r="P15" i="25"/>
  <c r="D10" i="2" s="1"/>
  <c r="D15" i="25"/>
  <c r="S14" i="25"/>
  <c r="Q14" i="25"/>
  <c r="E9" i="2" s="1"/>
  <c r="H9" i="2" s="1"/>
  <c r="P14" i="25"/>
  <c r="D14" i="25"/>
  <c r="S13" i="25"/>
  <c r="Q13" i="25"/>
  <c r="E8" i="2" s="1"/>
  <c r="H8" i="2" s="1"/>
  <c r="P13" i="25"/>
  <c r="D8" i="2" s="1"/>
  <c r="F13" i="25"/>
  <c r="S12" i="25"/>
  <c r="Q12" i="25"/>
  <c r="E7" i="2" s="1"/>
  <c r="H7" i="2" s="1"/>
  <c r="P12" i="25"/>
  <c r="S11" i="25"/>
  <c r="Q11" i="25"/>
  <c r="E6" i="2" s="1"/>
  <c r="H6" i="2" s="1"/>
  <c r="P11" i="25"/>
  <c r="D6" i="2" s="1"/>
  <c r="S10" i="25"/>
  <c r="Q10" i="25"/>
  <c r="E5" i="2" s="1"/>
  <c r="H5" i="2" s="1"/>
  <c r="P10" i="25"/>
  <c r="D5" i="2" s="1"/>
  <c r="F9" i="25"/>
  <c r="J9" i="25"/>
  <c r="I9" i="25"/>
  <c r="H9" i="25"/>
  <c r="G9" i="25"/>
  <c r="E9" i="25"/>
  <c r="D9" i="2" l="1"/>
  <c r="D16" i="2"/>
  <c r="D17" i="2"/>
  <c r="D11" i="2"/>
  <c r="D7" i="2"/>
  <c r="D14" i="2"/>
  <c r="G9" i="2"/>
  <c r="D15" i="2"/>
  <c r="G6" i="2"/>
  <c r="G19" i="2"/>
  <c r="G16" i="2"/>
  <c r="G8" i="2"/>
  <c r="G10" i="2"/>
  <c r="G7" i="2"/>
  <c r="G14" i="2"/>
  <c r="G17" i="2"/>
  <c r="G5" i="2"/>
  <c r="G15" i="2"/>
  <c r="D11" i="25"/>
  <c r="D9" i="30"/>
  <c r="B8" i="30" s="1"/>
  <c r="D23" i="2"/>
  <c r="D34" i="25"/>
  <c r="D40" i="25"/>
  <c r="D46" i="25"/>
  <c r="D54" i="25"/>
  <c r="D41" i="25"/>
  <c r="J12" i="25"/>
  <c r="Q18" i="25" s="1"/>
  <c r="E13" i="2" s="1"/>
  <c r="H13" i="2" s="1"/>
  <c r="I12" i="25"/>
  <c r="P18" i="25" s="1"/>
  <c r="D13" i="2" s="1"/>
  <c r="D22" i="25"/>
  <c r="D47" i="25"/>
  <c r="D35" i="25"/>
  <c r="G12" i="25"/>
  <c r="P17" i="25" s="1"/>
  <c r="D12" i="2" s="1"/>
  <c r="H12" i="25"/>
  <c r="Q17" i="25" s="1"/>
  <c r="E12" i="2" s="1"/>
  <c r="H12" i="2" s="1"/>
  <c r="E12" i="25"/>
  <c r="D13" i="25"/>
  <c r="F12" i="25"/>
  <c r="D10" i="25"/>
  <c r="Q16" i="25"/>
  <c r="E11" i="2" s="1"/>
  <c r="H11" i="2" s="1"/>
  <c r="G13" i="2" l="1"/>
  <c r="G11" i="2"/>
  <c r="G12" i="2"/>
  <c r="D9" i="25"/>
  <c r="H1499" i="24" l="1"/>
  <c r="F1499" i="24"/>
  <c r="E1499" i="24"/>
  <c r="H1499" i="23"/>
  <c r="F1499" i="23"/>
  <c r="E1499" i="23"/>
  <c r="D21" i="25" l="1"/>
  <c r="D12" i="25"/>
  <c r="D70" i="25" s="1"/>
  <c r="D52" i="30" l="1"/>
  <c r="C35" i="21"/>
  <c r="F18" i="2" l="1"/>
  <c r="F4" i="2"/>
  <c r="F3" i="2" s="1"/>
  <c r="C27" i="21" s="1"/>
  <c r="D22" i="2" l="1"/>
  <c r="D33" i="2"/>
  <c r="D26" i="2"/>
  <c r="D18" i="2" l="1"/>
  <c r="E28" i="21" l="1"/>
  <c r="C28" i="21" s="1"/>
  <c r="C16" i="2" l="1"/>
  <c r="C15" i="2"/>
  <c r="E18" i="2"/>
  <c r="C8" i="2"/>
  <c r="C9" i="2"/>
  <c r="C7" i="2"/>
  <c r="C14" i="2"/>
  <c r="C17" i="2"/>
  <c r="C19" i="2" l="1"/>
  <c r="C5" i="2"/>
  <c r="C6" i="2"/>
  <c r="C18" i="2" l="1"/>
  <c r="C11" i="2"/>
  <c r="E4" i="2" l="1"/>
  <c r="E3" i="2" s="1"/>
  <c r="C13" i="2"/>
  <c r="D4" i="2"/>
  <c r="D3" i="2" s="1"/>
  <c r="D27" i="21" l="1"/>
  <c r="H3" i="2"/>
  <c r="G3" i="2" s="1"/>
  <c r="D7" i="30"/>
  <c r="D50" i="30" s="1"/>
  <c r="C12" i="2"/>
  <c r="C29" i="21" l="1"/>
  <c r="F27" i="21"/>
  <c r="C30" i="21"/>
  <c r="E27" i="21"/>
  <c r="D54" i="30"/>
  <c r="C34" i="21"/>
  <c r="C36" i="21" s="1"/>
  <c r="C37" i="21" s="1"/>
  <c r="C4" i="2"/>
  <c r="C3" i="2" s="1"/>
  <c r="C41" i="21" l="1"/>
  <c r="F29" i="21"/>
  <c r="E29" i="21"/>
</calcChain>
</file>

<file path=xl/sharedStrings.xml><?xml version="1.0" encoding="utf-8"?>
<sst xmlns="http://schemas.openxmlformats.org/spreadsheetml/2006/main" count="650" uniqueCount="460">
  <si>
    <t xml:space="preserve"> ROZPOČET  PROJEKTU</t>
  </si>
  <si>
    <t>Žadatel</t>
  </si>
  <si>
    <t>Je žadatel plátcem DPH?</t>
  </si>
  <si>
    <t>Tematický okruh</t>
  </si>
  <si>
    <t>NÁKLADY</t>
  </si>
  <si>
    <t>I.</t>
  </si>
  <si>
    <t>1.1.</t>
  </si>
  <si>
    <t>II.</t>
  </si>
  <si>
    <r>
      <t>Další přímé náklady celkem</t>
    </r>
    <r>
      <rPr>
        <sz val="10"/>
        <color theme="1"/>
        <rFont val="Arial"/>
        <family val="2"/>
        <charset val="238"/>
      </rPr>
      <t xml:space="preserve"> (včetně mezd, platů a OON neuměleckých profesí vč. odvodů) </t>
    </r>
  </si>
  <si>
    <t>2.</t>
  </si>
  <si>
    <t>Náklady na realizaci projektu</t>
  </si>
  <si>
    <t>2.1.</t>
  </si>
  <si>
    <t>2.2.</t>
  </si>
  <si>
    <t>2.3.</t>
  </si>
  <si>
    <t>2.4.</t>
  </si>
  <si>
    <t>2.5.</t>
  </si>
  <si>
    <t>2.6.</t>
  </si>
  <si>
    <t>2.7.</t>
  </si>
  <si>
    <t>Produkce a technické zajištění</t>
  </si>
  <si>
    <t>3.1.</t>
  </si>
  <si>
    <t>produkce</t>
  </si>
  <si>
    <t>3.2.</t>
  </si>
  <si>
    <t>3.3.</t>
  </si>
  <si>
    <t>3.4.</t>
  </si>
  <si>
    <t>3.5.</t>
  </si>
  <si>
    <t>3.6.</t>
  </si>
  <si>
    <t>3.7.</t>
  </si>
  <si>
    <t>3.8.</t>
  </si>
  <si>
    <t>4.</t>
  </si>
  <si>
    <t>4.1.</t>
  </si>
  <si>
    <t>4.2.</t>
  </si>
  <si>
    <t>4.3.</t>
  </si>
  <si>
    <t>5.</t>
  </si>
  <si>
    <t>5.1.</t>
  </si>
  <si>
    <t>5.2.</t>
  </si>
  <si>
    <t>5.3.</t>
  </si>
  <si>
    <t>Propagace</t>
  </si>
  <si>
    <t>6.1.</t>
  </si>
  <si>
    <t>6.2.</t>
  </si>
  <si>
    <t>6.3.</t>
  </si>
  <si>
    <t>6.4.</t>
  </si>
  <si>
    <t>6.5.</t>
  </si>
  <si>
    <t>6.6.</t>
  </si>
  <si>
    <t>Další náklady</t>
  </si>
  <si>
    <t>7.1.</t>
  </si>
  <si>
    <t>7.3.</t>
  </si>
  <si>
    <t>7.4.</t>
  </si>
  <si>
    <t>pojištění</t>
  </si>
  <si>
    <t>7.5.</t>
  </si>
  <si>
    <t>7.6.</t>
  </si>
  <si>
    <t>7.7.</t>
  </si>
  <si>
    <t>III.</t>
  </si>
  <si>
    <t>Nepřímé – režijní náklady</t>
  </si>
  <si>
    <t>nájem kancelářských prostor</t>
  </si>
  <si>
    <t>kancelářské potřeby</t>
  </si>
  <si>
    <t>spoje (poštovné, telefony, internet)</t>
  </si>
  <si>
    <t>IV.</t>
  </si>
  <si>
    <t>NEUZNATELNÉ NÁKLADY</t>
  </si>
  <si>
    <t>pohonné hmoty</t>
  </si>
  <si>
    <t>bankovní poplatky</t>
  </si>
  <si>
    <t>zpracování projektu</t>
  </si>
  <si>
    <t>právní služby</t>
  </si>
  <si>
    <t>věcná a finanční ocenění</t>
  </si>
  <si>
    <t>A</t>
  </si>
  <si>
    <t>ZDROJE FINANCOVÁNÍ</t>
  </si>
  <si>
    <t>Příjmy z realizace projektu</t>
  </si>
  <si>
    <t>vstupné</t>
  </si>
  <si>
    <t>účastnické, konferenční poplatky, kurzovné</t>
  </si>
  <si>
    <t xml:space="preserve">prodej časopisů </t>
  </si>
  <si>
    <t xml:space="preserve">    - volný prodej</t>
  </si>
  <si>
    <t xml:space="preserve">    - předplatné</t>
  </si>
  <si>
    <t>prodej dalších tiskovin (programy, katalogy, plakáty)</t>
  </si>
  <si>
    <r>
      <t xml:space="preserve">ostatní příjmy - </t>
    </r>
    <r>
      <rPr>
        <b/>
        <sz val="10"/>
        <rFont val="Arial"/>
        <family val="2"/>
        <charset val="238"/>
      </rPr>
      <t>specifikujte</t>
    </r>
  </si>
  <si>
    <t>Další zdroje</t>
  </si>
  <si>
    <t>B</t>
  </si>
  <si>
    <t>C</t>
  </si>
  <si>
    <t>Celkem</t>
  </si>
  <si>
    <t>spotřeba energie</t>
  </si>
  <si>
    <t>inspice</t>
  </si>
  <si>
    <t xml:space="preserve">3. </t>
  </si>
  <si>
    <t>3.10.</t>
  </si>
  <si>
    <t>autorské a licenční poplatky (OSA, DILIA…), služby uměleckých agentur</t>
  </si>
  <si>
    <t>spotřeba energie v kancelářských prostorách</t>
  </si>
  <si>
    <t>správa webových stránek</t>
  </si>
  <si>
    <t>účetnictví</t>
  </si>
  <si>
    <t>administrativa</t>
  </si>
  <si>
    <t>5.4.</t>
  </si>
  <si>
    <t>pohoštění, občerstvení</t>
  </si>
  <si>
    <t>7.8.</t>
  </si>
  <si>
    <t>7.9.</t>
  </si>
  <si>
    <t xml:space="preserve">7.2. </t>
  </si>
  <si>
    <t>7.10.</t>
  </si>
  <si>
    <t>7.11.</t>
  </si>
  <si>
    <t>7.12.</t>
  </si>
  <si>
    <t xml:space="preserve">7.13. </t>
  </si>
  <si>
    <t>ostatní náklady z činnosti (549)</t>
  </si>
  <si>
    <t>NÁKLADY CELKEM</t>
  </si>
  <si>
    <t>Kód položky</t>
  </si>
  <si>
    <t>Název</t>
  </si>
  <si>
    <t>Celkové náklady projektu</t>
  </si>
  <si>
    <t>Náklady projektu hrazené mimo dotaci</t>
  </si>
  <si>
    <t>NV02 - sk.50 - 54</t>
  </si>
  <si>
    <t>NV03 - 501</t>
  </si>
  <si>
    <t>NV04 - 502</t>
  </si>
  <si>
    <t>NV06 - 504</t>
  </si>
  <si>
    <t>NV10 - 511</t>
  </si>
  <si>
    <t>NV11 - 512</t>
  </si>
  <si>
    <t>NV12 - 513</t>
  </si>
  <si>
    <t>NV14 - 518</t>
  </si>
  <si>
    <t>NV15 - 521</t>
  </si>
  <si>
    <t>NV16 - 524</t>
  </si>
  <si>
    <t>NV17 - 525</t>
  </si>
  <si>
    <t>NV18 - 527</t>
  </si>
  <si>
    <t>NV19 - 528</t>
  </si>
  <si>
    <t>NV37 - 549</t>
  </si>
  <si>
    <t>NV38 - sk.56</t>
  </si>
  <si>
    <t>Ostatní náklady z činnosti</t>
  </si>
  <si>
    <t>Finanční náklady</t>
  </si>
  <si>
    <t>Ostatní finanční náklady</t>
  </si>
  <si>
    <t>NV43 - 569</t>
  </si>
  <si>
    <t>Jiné sociální náklady</t>
  </si>
  <si>
    <t>Zákonné sociální náklady</t>
  </si>
  <si>
    <t>Jiné sociální pojištění</t>
  </si>
  <si>
    <t>Mzdové náklady</t>
  </si>
  <si>
    <t>Ostatní služby</t>
  </si>
  <si>
    <t>Náklady na reprezentaci</t>
  </si>
  <si>
    <t>Cestovné</t>
  </si>
  <si>
    <t>Opravy a udržování</t>
  </si>
  <si>
    <t>Prodané zboží</t>
  </si>
  <si>
    <t>Spotřeba energie</t>
  </si>
  <si>
    <t>Spotřeba materiálu</t>
  </si>
  <si>
    <t>Náklady z činnosti</t>
  </si>
  <si>
    <t>NV01 - tř.5</t>
  </si>
  <si>
    <t>opravy a udržování (511)</t>
  </si>
  <si>
    <t>prodané zboží (504)</t>
  </si>
  <si>
    <t>jiné sociállní náklady (528)</t>
  </si>
  <si>
    <t>Faktury a smlouvy mimo dotaci</t>
  </si>
  <si>
    <t>Komentář</t>
  </si>
  <si>
    <t xml:space="preserve">Mzdy a OON mimo dotaci </t>
  </si>
  <si>
    <t>Zákonné odvody mimo dotaci</t>
  </si>
  <si>
    <t>Z dotace</t>
  </si>
  <si>
    <t>Mimo dotaci</t>
  </si>
  <si>
    <t>nájem prostor souvisejících s realizací projektu</t>
  </si>
  <si>
    <t>3.11.</t>
  </si>
  <si>
    <t>poplatky za prodej vstupenek (agenturní provize apod.)</t>
  </si>
  <si>
    <t>služby související s realizací projektu (např. ladění - specifikujte)</t>
  </si>
  <si>
    <t>úhrada domén, údržba webu, správa databází</t>
  </si>
  <si>
    <t>další náklady na reprezentaci (květiny apod.)</t>
  </si>
  <si>
    <t>distribuce či digitální distribuce knih, časopisů, dalších nosičů</t>
  </si>
  <si>
    <t>Příjmy z hlavní činnosti</t>
  </si>
  <si>
    <t>prodej vystavovaného exponátu</t>
  </si>
  <si>
    <t xml:space="preserve">prodej publikací, hudebnin, CD, DVD </t>
  </si>
  <si>
    <t xml:space="preserve">    - prodej publikací, hudebnin, CD, DVD (v prvním roce realizace)</t>
  </si>
  <si>
    <t xml:space="preserve">    - prodej publikací, hudebnin, CD, DVD (v dalších letech)</t>
  </si>
  <si>
    <r>
      <t>Umělecké honoráře</t>
    </r>
    <r>
      <rPr>
        <sz val="10"/>
        <rFont val="Arial"/>
        <family val="2"/>
        <charset val="238"/>
      </rPr>
      <t xml:space="preserve"> </t>
    </r>
  </si>
  <si>
    <t>Příjmy z doplňkové činnosti</t>
  </si>
  <si>
    <t>Ostatní výnosy</t>
  </si>
  <si>
    <t>C.2.</t>
  </si>
  <si>
    <t>C.1.</t>
  </si>
  <si>
    <t>příjmy z reklamy (včetně pronájmu reklamích ploch)</t>
  </si>
  <si>
    <t>prodej propagačních a reprezentačních předmětů</t>
  </si>
  <si>
    <t>Příjmy z realizace</t>
  </si>
  <si>
    <t>Veřejné zdroje</t>
  </si>
  <si>
    <t>Dotace jiných odborů MK</t>
  </si>
  <si>
    <t>Dotace jiných ústředních orgánů (ministerstva bez MK)</t>
  </si>
  <si>
    <t>Státní fond kultury</t>
  </si>
  <si>
    <t>Dotace orgánů samosprávy</t>
  </si>
  <si>
    <t>Zahraniční zdroje (EU, ambasády, fondy apod.)</t>
  </si>
  <si>
    <t>Ostatní dotace</t>
  </si>
  <si>
    <t>Vlastní vklad žadatele</t>
  </si>
  <si>
    <t>Sponzoři celkem</t>
  </si>
  <si>
    <t>Dary mimo nadací a nadačních fondů</t>
  </si>
  <si>
    <t>Dary nadací nebo nadačních fondů</t>
  </si>
  <si>
    <t>A01</t>
  </si>
  <si>
    <t>A02</t>
  </si>
  <si>
    <t>A03</t>
  </si>
  <si>
    <t>B01</t>
  </si>
  <si>
    <t>B02</t>
  </si>
  <si>
    <t>B03</t>
  </si>
  <si>
    <t>B04</t>
  </si>
  <si>
    <t>B05</t>
  </si>
  <si>
    <t>B06</t>
  </si>
  <si>
    <t>C01</t>
  </si>
  <si>
    <t>C02</t>
  </si>
  <si>
    <t>C03</t>
  </si>
  <si>
    <t>C04</t>
  </si>
  <si>
    <t>A.I</t>
  </si>
  <si>
    <t>A.II</t>
  </si>
  <si>
    <t>A.III</t>
  </si>
  <si>
    <t>B.1.</t>
  </si>
  <si>
    <t>C.3.</t>
  </si>
  <si>
    <t>B.2.</t>
  </si>
  <si>
    <r>
      <rPr>
        <sz val="10"/>
        <color rgb="FF000000"/>
        <rFont val="Arial"/>
        <family val="2"/>
        <charset val="238"/>
      </rPr>
      <t>Dotace z jiných odborů MK</t>
    </r>
    <r>
      <rPr>
        <sz val="10"/>
        <color indexed="8"/>
        <rFont val="Arial"/>
        <family val="2"/>
        <charset val="238"/>
      </rPr>
      <t xml:space="preserve"> –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v komentáři rozepište na jednotlivé útvary MK</t>
    </r>
    <r>
      <rPr>
        <sz val="10"/>
        <color indexed="8"/>
        <rFont val="Arial"/>
        <family val="2"/>
        <charset val="238"/>
      </rPr>
      <t xml:space="preserve"> (odd. umění, odd. literatury a knihoven, odbor regionální a národnostní kultury, odbor mezinárodních vztahů a Evropské unie atd.)</t>
    </r>
  </si>
  <si>
    <t>B.3.</t>
  </si>
  <si>
    <t xml:space="preserve">B.4. </t>
  </si>
  <si>
    <t xml:space="preserve">     - dotace od kraje</t>
  </si>
  <si>
    <t xml:space="preserve">     - dotace od měst, obcí, městských částí</t>
  </si>
  <si>
    <t>B.5.</t>
  </si>
  <si>
    <t xml:space="preserve">     - EU</t>
  </si>
  <si>
    <t xml:space="preserve">     - ambasády a kulturní centra</t>
  </si>
  <si>
    <t xml:space="preserve">     - fondy</t>
  </si>
  <si>
    <t xml:space="preserve">     - jiné</t>
  </si>
  <si>
    <t>C.4.</t>
  </si>
  <si>
    <t>A.III.1</t>
  </si>
  <si>
    <t>A.III.2</t>
  </si>
  <si>
    <t>A.III.3</t>
  </si>
  <si>
    <t>A.I.6</t>
  </si>
  <si>
    <t>A.I.5</t>
  </si>
  <si>
    <t>A.I.4</t>
  </si>
  <si>
    <t>A.I.3</t>
  </si>
  <si>
    <t>A.I.2</t>
  </si>
  <si>
    <t>A.I.1</t>
  </si>
  <si>
    <t xml:space="preserve">    - z toho smlouva o reklamě</t>
  </si>
  <si>
    <t xml:space="preserve">    - z toho dar</t>
  </si>
  <si>
    <t xml:space="preserve">    - z toho barter</t>
  </si>
  <si>
    <t>B.6.</t>
  </si>
  <si>
    <t>Ostatní dotace - specifikujte v komentáři</t>
  </si>
  <si>
    <t xml:space="preserve">Zdroje finacování </t>
  </si>
  <si>
    <t>Ano</t>
  </si>
  <si>
    <t>Ne</t>
  </si>
  <si>
    <t>Bez nároku na odpočet</t>
  </si>
  <si>
    <t xml:space="preserve"> - vyberte ze seznamu - </t>
  </si>
  <si>
    <t>01 Hudební festivaly</t>
  </si>
  <si>
    <t>02 Koncertní akce v oblasti soudobé hudby</t>
  </si>
  <si>
    <t>03 Koncertní akce v oblasti historicky poučené interpretace staré hudby</t>
  </si>
  <si>
    <t>04 Koncertní akce výjimečné dramaturgické objevnosti (i v rámci festivalu či cyklu)</t>
  </si>
  <si>
    <t>05 Kontinuální činnost stálých profesionálních souborů</t>
  </si>
  <si>
    <t>06 Tvůrčí dílny, kurzy, soutěže</t>
  </si>
  <si>
    <t>07 Odborné neperiodické publikace</t>
  </si>
  <si>
    <t>08 Odborné periodické publikace</t>
  </si>
  <si>
    <t>09 Zvukové a audiovizuální nosiče</t>
  </si>
  <si>
    <t>10 Hudebně informační a dokumentační činnost</t>
  </si>
  <si>
    <t>11 Hudební konference</t>
  </si>
  <si>
    <t>Pokyny k vyplnění</t>
  </si>
  <si>
    <t>Neuznatelné náklady</t>
  </si>
  <si>
    <t>Účet</t>
  </si>
  <si>
    <t>jiné sociální pojištění (525)</t>
  </si>
  <si>
    <t>zákonné sociální náklady (527)</t>
  </si>
  <si>
    <t>Upozornění</t>
  </si>
  <si>
    <t>Namísto</t>
  </si>
  <si>
    <t>54 - Jiné provozní náklady</t>
  </si>
  <si>
    <t>má být skupina</t>
  </si>
  <si>
    <t>56 - Finanční náklady</t>
  </si>
  <si>
    <t>Náklady celkem (I, II, III, IV)</t>
  </si>
  <si>
    <t xml:space="preserve">Upozornění: V tomto fomuláři není dovoleno přidávat ani odebírat řádky, protože by jinak byly narušeny jeho funkce. </t>
  </si>
  <si>
    <t>účet prv</t>
  </si>
  <si>
    <t>x</t>
  </si>
  <si>
    <t>tisk či výroba (pouze knihy)</t>
  </si>
  <si>
    <t>tisk či výroba (časopisy, programy, jiné nosiče)</t>
  </si>
  <si>
    <t>Náklady projektu požadované hradit z dotace podle Rozhodnutí</t>
  </si>
  <si>
    <r>
      <rPr>
        <b/>
        <sz val="18"/>
        <color theme="4"/>
        <rFont val="Calibri"/>
        <family val="2"/>
        <charset val="238"/>
        <scheme val="minor"/>
      </rPr>
      <t>Vyúčtování projektu</t>
    </r>
    <r>
      <rPr>
        <sz val="18"/>
        <color theme="4"/>
        <rFont val="Calibri"/>
        <family val="2"/>
        <charset val="238"/>
        <scheme val="minor"/>
      </rPr>
      <t xml:space="preserve">  (náklady)</t>
    </r>
  </si>
  <si>
    <t>Vyúčtování projektu za rok</t>
  </si>
  <si>
    <t>1. alternativní hudba</t>
  </si>
  <si>
    <t>2. divadlo</t>
  </si>
  <si>
    <t>3. klasická hudba</t>
  </si>
  <si>
    <t>5. výtvarné umění</t>
  </si>
  <si>
    <t>Číslo řádku</t>
  </si>
  <si>
    <t>A) Údaje o příjemci dotace</t>
  </si>
  <si>
    <t>6. program festivalů</t>
  </si>
  <si>
    <t>1.</t>
  </si>
  <si>
    <t xml:space="preserve"> Název příjemce:</t>
  </si>
  <si>
    <t>Zde vyberte oblast:</t>
  </si>
  <si>
    <t xml:space="preserve"> IČ:</t>
  </si>
  <si>
    <t>3.</t>
  </si>
  <si>
    <t xml:space="preserve"> Telefon:</t>
  </si>
  <si>
    <t xml:space="preserve"> E-mail:</t>
  </si>
  <si>
    <t>6.</t>
  </si>
  <si>
    <t xml:space="preserve"> Vyúčtování provedl:</t>
  </si>
  <si>
    <t>7.</t>
  </si>
  <si>
    <t xml:space="preserve"> Tel.:</t>
  </si>
  <si>
    <t>8.</t>
  </si>
  <si>
    <t>B) Údaje o projektu</t>
  </si>
  <si>
    <t xml:space="preserve"> Název projektu:</t>
  </si>
  <si>
    <t>10.</t>
  </si>
  <si>
    <t xml:space="preserve"> Datum  realizace projektu:</t>
  </si>
  <si>
    <t xml:space="preserve"> Číslo bankovního účtu vč. kódu banky:</t>
  </si>
  <si>
    <t>12.</t>
  </si>
  <si>
    <r>
      <t>C) Struktura dotace dle rozhodnutí</t>
    </r>
    <r>
      <rPr>
        <sz val="10"/>
        <rFont val="Arial"/>
        <family val="2"/>
        <charset val="238"/>
      </rPr>
      <t xml:space="preserve"> </t>
    </r>
  </si>
  <si>
    <r>
      <rPr>
        <b/>
        <sz val="10"/>
        <rFont val="Arial"/>
        <family val="2"/>
        <charset val="238"/>
      </rPr>
      <t>Čerpání</t>
    </r>
    <r>
      <rPr>
        <sz val="10"/>
        <rFont val="Arial"/>
        <family val="2"/>
        <charset val="238"/>
      </rPr>
      <t xml:space="preserve"> (údaje se přenášejí automaticky)</t>
    </r>
  </si>
  <si>
    <t>Dotace</t>
  </si>
  <si>
    <t>14.</t>
  </si>
  <si>
    <t>17.</t>
  </si>
  <si>
    <t xml:space="preserve"> Podíl dotace na celkových nákladech projektu </t>
  </si>
  <si>
    <t>18.</t>
  </si>
  <si>
    <t xml:space="preserve"> Nedočerpaná dotace podléhající vratce</t>
  </si>
  <si>
    <r>
      <t>D) Zdroje a náklady projektu</t>
    </r>
    <r>
      <rPr>
        <sz val="10"/>
        <rFont val="Arial"/>
        <family val="2"/>
        <charset val="238"/>
      </rPr>
      <t xml:space="preserve"> </t>
    </r>
  </si>
  <si>
    <t>(údaje se přenášejí automaticky)</t>
  </si>
  <si>
    <t>19.</t>
  </si>
  <si>
    <t xml:space="preserve"> Zdroje projektu:</t>
  </si>
  <si>
    <t>20.</t>
  </si>
  <si>
    <t xml:space="preserve"> Náklady projektu:</t>
  </si>
  <si>
    <t>21.</t>
  </si>
  <si>
    <t xml:space="preserve"> Rozdíl:</t>
  </si>
  <si>
    <t>22.</t>
  </si>
  <si>
    <t xml:space="preserve"> Zisk podléhající vratce</t>
  </si>
  <si>
    <r>
      <t>E) Vrácené prostředky z dotace</t>
    </r>
    <r>
      <rPr>
        <sz val="10"/>
        <rFont val="Arial"/>
        <family val="2"/>
        <charset val="238"/>
      </rPr>
      <t xml:space="preserve"> </t>
    </r>
  </si>
  <si>
    <t>(vyplňte pouze v případě vratky)</t>
  </si>
  <si>
    <t>23.</t>
  </si>
  <si>
    <t xml:space="preserve"> Výše vratky (součet  řádku 18+22):</t>
  </si>
  <si>
    <t>24.</t>
  </si>
  <si>
    <t xml:space="preserve"> Datum odepsání z účtu:</t>
  </si>
  <si>
    <t xml:space="preserve"> Variabilní symbol transakce:</t>
  </si>
  <si>
    <t xml:space="preserve"> Příjemce  je/není plátcem DPH:</t>
  </si>
  <si>
    <t xml:space="preserve"> Č. j. rozhodnutí o poskytnutí dotace:</t>
  </si>
  <si>
    <t xml:space="preserve">9. </t>
  </si>
  <si>
    <t xml:space="preserve">11. </t>
  </si>
  <si>
    <t xml:space="preserve">13. </t>
  </si>
  <si>
    <t xml:space="preserve">Registrační číslo projektu: </t>
  </si>
  <si>
    <t>SEZNAM DOKLADŮ HRAZENÝCH Z DOTACE</t>
  </si>
  <si>
    <t>Číslo účetního
dokladu</t>
  </si>
  <si>
    <t>Druh prvotního dokladu</t>
  </si>
  <si>
    <t>Druh nákladu</t>
  </si>
  <si>
    <t>Fakturovaná částka</t>
  </si>
  <si>
    <t>Z toho</t>
  </si>
  <si>
    <t>Datum úhrady</t>
  </si>
  <si>
    <t>nikoli č. pořadové</t>
  </si>
  <si>
    <t>resp. účetního dokladu</t>
  </si>
  <si>
    <r>
      <rPr>
        <b/>
        <u/>
        <sz val="9"/>
        <rFont val="Arial"/>
        <family val="2"/>
        <charset val="238"/>
      </rPr>
      <t>komu</t>
    </r>
    <r>
      <rPr>
        <sz val="9"/>
        <rFont val="Arial"/>
        <family val="2"/>
        <charset val="238"/>
      </rPr>
      <t xml:space="preserve"> bylo hrazeno, resp. dodavatel</t>
    </r>
  </si>
  <si>
    <r>
      <t xml:space="preserve">za </t>
    </r>
    <r>
      <rPr>
        <b/>
        <u/>
        <sz val="9"/>
        <rFont val="Arial"/>
        <family val="2"/>
        <charset val="238"/>
      </rPr>
      <t>co</t>
    </r>
    <r>
      <rPr>
        <sz val="9"/>
        <rFont val="Arial"/>
        <family val="2"/>
        <charset val="238"/>
      </rPr>
      <t xml:space="preserve"> bylo hrazeno, resp. předmět plnění</t>
    </r>
  </si>
  <si>
    <t>CELKEM 
v Kč</t>
  </si>
  <si>
    <t>HRAZENO Z DOTACE
v Kč</t>
  </si>
  <si>
    <t>datum odečtení z účtu</t>
  </si>
  <si>
    <t>Kontrola data úhrady</t>
  </si>
  <si>
    <t>Kontrola úhrady z dotace k fakturované částce</t>
  </si>
  <si>
    <t>Součet</t>
  </si>
  <si>
    <t>Umělecké honoráře celkem</t>
  </si>
  <si>
    <t xml:space="preserve">Mzdy a OON hrazeno z dotace </t>
  </si>
  <si>
    <t>Faktury a smlouvy hrazeno z dotace</t>
  </si>
  <si>
    <t>Zákonné odvody hrazeno z dotace</t>
  </si>
  <si>
    <t>vyberte ze seznamu</t>
  </si>
  <si>
    <t>UPOZORNĚNÍ</t>
  </si>
  <si>
    <t>Náklady projektu hrazené z dotace</t>
  </si>
  <si>
    <t>technické zajištění, osvětlení, ozvučení</t>
  </si>
  <si>
    <t>pořadatelská služba, ostraha, úklid</t>
  </si>
  <si>
    <t>nájem techniky, vybavení / půjčovné</t>
  </si>
  <si>
    <t>spotřeba materiálu (včetně úklid. prostředků), nákupy drobného majetku</t>
  </si>
  <si>
    <t>doprava</t>
  </si>
  <si>
    <t>ubytování</t>
  </si>
  <si>
    <t>tištěná propagace, placená inzerce</t>
  </si>
  <si>
    <t>PR, marketing, online reklama (sociální sítě apod.)</t>
  </si>
  <si>
    <t>grafická úprava a sazba prop. materiálů, výroba spotů, videoukázek apod.</t>
  </si>
  <si>
    <t xml:space="preserve">4.4. </t>
  </si>
  <si>
    <t xml:space="preserve">3.9. </t>
  </si>
  <si>
    <t>lektoři kurzů, dílen, doprovod. programů, přednášející na konferencích</t>
  </si>
  <si>
    <t>překlady, redakce, odborné texty, tlumočení</t>
  </si>
  <si>
    <t>grafický návrh obálky, sazba, pořízení záznamu, fotodokumentace</t>
  </si>
  <si>
    <t>Dotace MK - oddělení umění</t>
  </si>
  <si>
    <t>Zdroje financování (včetně dotace OU MK) celkem</t>
  </si>
  <si>
    <t>Náklady projektu</t>
  </si>
  <si>
    <t>Zisk/Ztráta</t>
  </si>
  <si>
    <t>Struktura dotace</t>
  </si>
  <si>
    <r>
      <rPr>
        <b/>
        <sz val="10"/>
        <rFont val="Arial"/>
        <family val="2"/>
        <charset val="238"/>
      </rPr>
      <t>Rozhodnutí</t>
    </r>
    <r>
      <rPr>
        <sz val="10"/>
        <rFont val="Arial"/>
        <family val="2"/>
        <charset val="238"/>
      </rPr>
      <t xml:space="preserve"> (údaje se přenášejí automaticky)</t>
    </r>
  </si>
  <si>
    <r>
      <t>Zákonné sociální pojištění</t>
    </r>
    <r>
      <rPr>
        <sz val="11"/>
        <color theme="1"/>
        <rFont val="Calibri"/>
        <family val="2"/>
        <charset val="238"/>
      </rPr>
      <t>*</t>
    </r>
  </si>
  <si>
    <r>
      <rPr>
        <i/>
        <sz val="10"/>
        <color theme="1"/>
        <rFont val="Calibri"/>
        <family val="2"/>
        <charset val="238"/>
        <scheme val="minor"/>
      </rPr>
      <t>* Zákonné sociální pojištění =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Sociální a zdravotní pojištění</t>
    </r>
  </si>
  <si>
    <r>
      <t xml:space="preserve">cestovní náhrady zaměstnancům </t>
    </r>
    <r>
      <rPr>
        <i/>
        <sz val="10"/>
        <color theme="1"/>
        <rFont val="Arial"/>
        <family val="2"/>
        <charset val="238"/>
      </rPr>
      <t>(vyplňujte do sloupce G)</t>
    </r>
  </si>
  <si>
    <t>V rozpočtu ve formuláři žádosti v DPMK (tzn. i na listu 2. Vyúčtování k vyplnění v DPMK) došlo k nepřesnému označení u těchto položek:</t>
  </si>
  <si>
    <r>
      <rPr>
        <b/>
        <sz val="10"/>
        <color theme="1"/>
        <rFont val="Arial"/>
        <family val="2"/>
        <charset val="238"/>
      </rPr>
      <t>Faktury a smlouvy</t>
    </r>
    <r>
      <rPr>
        <sz val="10"/>
        <color theme="1"/>
        <rFont val="Arial"/>
        <family val="2"/>
        <charset val="238"/>
      </rPr>
      <t xml:space="preserve"> = veškeré faktury, paragony i odměny vyplácené na základě smlouvy o dílo, licenční smlouvy, příkazní smlouvy apod. </t>
    </r>
  </si>
  <si>
    <r>
      <rPr>
        <b/>
        <sz val="10"/>
        <color theme="1"/>
        <rFont val="Arial"/>
        <family val="2"/>
        <charset val="238"/>
      </rPr>
      <t>Mzdy</t>
    </r>
    <r>
      <rPr>
        <sz val="10"/>
        <color theme="1"/>
        <rFont val="Arial"/>
        <family val="2"/>
        <charset val="238"/>
      </rPr>
      <t xml:space="preserve"> = mzdy a OON = mzdy, platy či odměny vyplácené na základě pracovních smluv, dohod o provedení práce a dohod o pracovní činnosti</t>
    </r>
  </si>
  <si>
    <t xml:space="preserve">Tisk je nastaven na 7 stran, v případě potřeby si oblast tisku upravte. </t>
  </si>
  <si>
    <t>15.</t>
  </si>
  <si>
    <t>16.</t>
  </si>
  <si>
    <t>STRUKTURA DOTACE</t>
  </si>
  <si>
    <t xml:space="preserve">NV04 - 502 </t>
  </si>
  <si>
    <t xml:space="preserve">NV14 - 518 </t>
  </si>
  <si>
    <t>Zákonné sociální pojištění</t>
  </si>
  <si>
    <t>Přidělená neinvestiční dotace (v Kč)</t>
  </si>
  <si>
    <t>Výzva:</t>
  </si>
  <si>
    <r>
      <t xml:space="preserve">Upozornění: Do listu </t>
    </r>
    <r>
      <rPr>
        <b/>
        <u/>
        <sz val="10"/>
        <color rgb="FFFF0000"/>
        <rFont val="Arial"/>
        <family val="2"/>
        <charset val="238"/>
      </rPr>
      <t>2. Vyúčtování k vyplnění v DPMK</t>
    </r>
    <r>
      <rPr>
        <b/>
        <sz val="10"/>
        <color rgb="FFFF0000"/>
        <rFont val="Arial"/>
        <family val="2"/>
        <charset val="238"/>
      </rPr>
      <t xml:space="preserve"> se nic nevyplňuje. List </t>
    </r>
    <r>
      <rPr>
        <b/>
        <u/>
        <sz val="10"/>
        <color rgb="FFFF0000"/>
        <rFont val="Arial"/>
        <family val="2"/>
        <charset val="238"/>
      </rPr>
      <t>2</t>
    </r>
    <r>
      <rPr>
        <b/>
        <sz val="10"/>
        <color rgb="FFFF0000"/>
        <rFont val="Arial"/>
        <family val="2"/>
        <charset val="238"/>
      </rPr>
      <t xml:space="preserve"> slouží k vyplnění karet „Rozpočet projektu“ a „Zdroje projektu“ ve formuláři monitorovací zprávy. </t>
    </r>
  </si>
  <si>
    <r>
      <t>Příjemce dotace vyplňuje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4"/>
        <rFont val="Arial"/>
        <family val="2"/>
        <charset val="238"/>
      </rPr>
      <t>pouze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bílé, nebarevné buňky! V celém formuláři</t>
    </r>
    <r>
      <rPr>
        <b/>
        <sz val="10"/>
        <color rgb="FF00B050"/>
        <rFont val="Arial"/>
        <family val="2"/>
        <charset val="238"/>
      </rPr>
      <t xml:space="preserve"> </t>
    </r>
    <r>
      <rPr>
        <b/>
        <sz val="10"/>
        <color theme="4"/>
        <rFont val="Arial"/>
        <family val="2"/>
        <charset val="238"/>
      </rPr>
      <t>není dovoleno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přidávat řádky, ani manipulovat se sloupci, protože jinak NEBUDE formulář fungovat správně! Bílé buňky vyplňuje žadatel na listech </t>
    </r>
    <r>
      <rPr>
        <b/>
        <u/>
        <sz val="10"/>
        <color theme="1"/>
        <rFont val="Arial"/>
        <family val="2"/>
        <charset val="238"/>
      </rPr>
      <t>0, 1, 3</t>
    </r>
    <r>
      <rPr>
        <b/>
        <sz val="10"/>
        <color theme="1"/>
        <rFont val="Arial"/>
        <family val="2"/>
        <charset val="238"/>
      </rPr>
      <t xml:space="preserve"> a </t>
    </r>
    <r>
      <rPr>
        <b/>
        <u/>
        <sz val="10"/>
        <color theme="1"/>
        <rFont val="Arial"/>
        <family val="2"/>
        <charset val="238"/>
      </rPr>
      <t>4</t>
    </r>
    <r>
      <rPr>
        <b/>
        <sz val="10"/>
        <color theme="1"/>
        <rFont val="Arial"/>
        <family val="2"/>
        <charset val="238"/>
      </rPr>
      <t xml:space="preserve">. Náklady hrazené z dotace (sloupce F, H a J) se na listu </t>
    </r>
    <r>
      <rPr>
        <b/>
        <u/>
        <sz val="10"/>
        <color theme="1"/>
        <rFont val="Arial"/>
        <family val="2"/>
        <charset val="238"/>
      </rPr>
      <t>3. Náklady</t>
    </r>
    <r>
      <rPr>
        <b/>
        <sz val="10"/>
        <color theme="1"/>
        <rFont val="Arial"/>
        <family val="2"/>
        <charset val="238"/>
      </rPr>
      <t xml:space="preserve"> počítají na základě vyplnění konkrétních dokladů do listů </t>
    </r>
    <r>
      <rPr>
        <b/>
        <u/>
        <sz val="10"/>
        <color theme="1"/>
        <rFont val="Arial"/>
        <family val="2"/>
        <charset val="238"/>
      </rPr>
      <t>3.1–3.6. Doklady...</t>
    </r>
    <r>
      <rPr>
        <b/>
        <sz val="10"/>
        <color theme="1"/>
        <rFont val="Arial"/>
        <family val="2"/>
        <charset val="238"/>
      </rPr>
      <t xml:space="preserve">, náklady hrazené mimo dotaci (sloupce E, G a I) vyplňujte přímo na listu </t>
    </r>
    <r>
      <rPr>
        <b/>
        <u/>
        <sz val="10"/>
        <color theme="1"/>
        <rFont val="Arial"/>
        <family val="2"/>
        <charset val="238"/>
      </rPr>
      <t>3. Náklady</t>
    </r>
    <r>
      <rPr>
        <b/>
        <sz val="10"/>
        <color theme="1"/>
        <rFont val="Arial"/>
        <family val="2"/>
        <charset val="238"/>
      </rPr>
      <t xml:space="preserve">. </t>
    </r>
  </si>
  <si>
    <r>
      <t>Náklad</t>
    </r>
    <r>
      <rPr>
        <sz val="10"/>
        <color rgb="FF00B05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„3.8. cestovní náhrady zaměstnancům“ na listu </t>
    </r>
    <r>
      <rPr>
        <u/>
        <sz val="10"/>
        <color theme="1"/>
        <rFont val="Arial"/>
        <family val="2"/>
        <charset val="238"/>
      </rPr>
      <t>3. Náklady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theme="4"/>
        <rFont val="Arial"/>
        <family val="2"/>
        <charset val="238"/>
      </rPr>
      <t>vyplňte</t>
    </r>
    <r>
      <rPr>
        <sz val="10"/>
        <color theme="1"/>
        <rFont val="Arial"/>
        <family val="2"/>
        <charset val="238"/>
      </rPr>
      <t xml:space="preserve"> do sloupce G. 
Cestovní náhrady</t>
    </r>
    <r>
      <rPr>
        <sz val="10"/>
        <color theme="4"/>
        <rFont val="Arial"/>
        <family val="2"/>
        <charset val="238"/>
      </rPr>
      <t>, které budete prokazovat doklady, vyplňte</t>
    </r>
    <r>
      <rPr>
        <sz val="10"/>
        <color theme="1"/>
        <rFont val="Arial"/>
        <family val="2"/>
        <charset val="238"/>
      </rPr>
      <t xml:space="preserve"> do sloupce H (účtová třída 512). </t>
    </r>
  </si>
  <si>
    <t>1.1. Umělecké honoráře celkem - faktury a smlouvy (A)</t>
  </si>
  <si>
    <t>1.1. Umělecké honoráře celkem - zákonné odvody (B)</t>
  </si>
  <si>
    <t>1.1. Umělecké honoráře celkem - mzdy a OON (B)</t>
  </si>
  <si>
    <t>2.1. produkce - mzdy a OON (B)</t>
  </si>
  <si>
    <t>2.1. produkce - zákonné odvody (B)</t>
  </si>
  <si>
    <t>2.2. administrativa - mzdy a OON (B)</t>
  </si>
  <si>
    <t>2.2. administrativa - zákonné odvody (B)</t>
  </si>
  <si>
    <t>2.3. technické zajištění, osvětlení, ozvučení - mzdy a OON (B)</t>
  </si>
  <si>
    <t>2.3. technické zajištění, osvětlení, ozvučení - zákonné odvody (B)</t>
  </si>
  <si>
    <t>2.4. inspice - faktury a smlouvy - mzdy a OON (B)</t>
  </si>
  <si>
    <t>2.4. inspice - faktury a smlouvy - zákonné odvody (B)</t>
  </si>
  <si>
    <t>2.5. pořadatelská služba, ostraha, úklid - mzdy a OON (B)</t>
  </si>
  <si>
    <t>2.5. pořadatelská služba, ostraha, úklid - zákonné odvody (B)</t>
  </si>
  <si>
    <t>3.9.  grafický návrh obálky, sazba, pořízení záznamu, fotodokumentace - mzdy a OON (B)</t>
  </si>
  <si>
    <t>3.9.  grafický návrh obálky, sazba, pořízení záznamu, fotodokumentace - zákonné odvody (B)</t>
  </si>
  <si>
    <t>4.2. PR, marketing, online reklama (sociální sítě apod.) - mzdy a OON (B)</t>
  </si>
  <si>
    <t>4.2. PR, marketing, online reklama (sociální sítě apod.) - zákonné odvody (B)</t>
  </si>
  <si>
    <t>4.3. grafická úprava a sazba prop. materiálů, výroba spotů, videoukázek apod. - mzdy a OON (B)</t>
  </si>
  <si>
    <t>4.3. grafická úprava a sazba prop. materiálů, výroba spotů, videoukázek apod. - zákonné odvody (B)</t>
  </si>
  <si>
    <t>4.4.  správa webových stránek - mzdy a OON (B)</t>
  </si>
  <si>
    <t>4.4.  správa webových stránek - zákonné odvody (B)</t>
  </si>
  <si>
    <t>5.1. lektoři kurzů, dílen, doprovod. programů, přednášející na konferencích - mzdy a OON (B)</t>
  </si>
  <si>
    <t>5.1. lektoři kurzů, dílen, doprovod. programů, přednášející na konferencích - zákonné odvody (B)</t>
  </si>
  <si>
    <t>5.2. překlady, redakce, odborné texty, tlumočení - mzdy a OON (B)</t>
  </si>
  <si>
    <t>5.2. překlady, redakce, odborné texty, tlumočení - zákonné odvody (B)</t>
  </si>
  <si>
    <t>6.6. účetnictví - mzdy a OON (B)</t>
  </si>
  <si>
    <t>6.6. účetnictví - zákonné odvody (B)</t>
  </si>
  <si>
    <t>2.1. produkce - faktury a smlouvy (A)</t>
  </si>
  <si>
    <t>2.2. administrativa - faktury a smlouvy (A)</t>
  </si>
  <si>
    <t>2.3. technické zajištění, osvětlení, ozvučení - faktury a smlouvy (A)</t>
  </si>
  <si>
    <t>2.4. inspice - faktury a smlouvy - faktury a smlouvy (A)</t>
  </si>
  <si>
    <t>2.5. pořadatelská služba, ostraha, úklid - faktury a smlouvy (A)</t>
  </si>
  <si>
    <t>2.6. poplatky za prodej vstupenek (agenturní provize apod.) - faktury a smlouvy (A)</t>
  </si>
  <si>
    <t>2.7. distribuce či digitální distribuce knih, časopisů, dalších nosičů - faktury a smlouvy (A)</t>
  </si>
  <si>
    <t>3.1. nájem prostor souvisejících s realizací projektu - faktury a smlouvy (A)</t>
  </si>
  <si>
    <t>3.2. nájem techniky, vybavení / půjčovné - faktury a smlouvy (A)</t>
  </si>
  <si>
    <t>3.3. služby související s realizací projektu (např. ladění - specifikujte) - faktury a smlouvy (A)</t>
  </si>
  <si>
    <t>3.4. spotřeba energie - faktury a smlouvy (A)</t>
  </si>
  <si>
    <t>3.5. spotřeba materiálu (včetně úklid. prostředků), nákupy drobného majetku - faktury a smlouvy (A)</t>
  </si>
  <si>
    <t>3.6. doprava - faktury a smlouvy (A)</t>
  </si>
  <si>
    <t>3.7. ubytování - faktury a smlouvy (A)</t>
  </si>
  <si>
    <t>3.8. cestovní náhrady zaměstnancům (vyplní se do sloupce H - třída 512) (A)</t>
  </si>
  <si>
    <t>3.9.  grafický návrh obálky, sazba, pořízení záznamu, fotodokumentace - faktury a smlouvy (A)</t>
  </si>
  <si>
    <t>3.10. tisk či výroba (pouze knihy) - faktury a smlouvy (A)</t>
  </si>
  <si>
    <t>3.11. tisk či výroba (časopisy, programy, jiné nosiče) - faktury a smlouvy (A)</t>
  </si>
  <si>
    <t>4.1. tištěná propagace, placená inzerce - faktury a smlouvy (A)</t>
  </si>
  <si>
    <t>4.2. PR, marketing, online reklama (sociální sítě apod.) - faktury a smlouvy (A)</t>
  </si>
  <si>
    <t>4.3. grafická úprava a sazba prop. materiálů, výroba spotů, videoukázek apod. - faktury a smlouvy (A)</t>
  </si>
  <si>
    <t>4.4.  správa webových stránek - faktury a smlouvy (A)</t>
  </si>
  <si>
    <t>5.1. lektoři kurzů, dílen, doprovod. programů, přednášející na konferencích - faktury a smlouvy (A)</t>
  </si>
  <si>
    <t>5.2. překlady, redakce, odborné texty, tlumočení - faktury a smlouvy (A)</t>
  </si>
  <si>
    <t>5.3. autorské a licenční poplatky (OSA, DILIA…), služby uměleckých agentur (A)</t>
  </si>
  <si>
    <t>5.4. pojištění (A)</t>
  </si>
  <si>
    <t>6.1. nájem kancelářských prostor - faktury a smlouvy (A)</t>
  </si>
  <si>
    <t>6.2. kancelářské potřeby - faktury a smlouvy (A)</t>
  </si>
  <si>
    <t>6.3. spoje (poštovné, telefony, internet) - faktury a smlouvy (A)</t>
  </si>
  <si>
    <t>6.4. spotřeba energie v kancelářských prostorách - faktury a smlouvy (A)</t>
  </si>
  <si>
    <t>6.5. úhrada domén, údržba webu, správa databází - faktury a smlouvy (A)</t>
  </si>
  <si>
    <t>6.6. účetnictví - faktury a smlouvy (A)</t>
  </si>
  <si>
    <t>mzdy a oon</t>
  </si>
  <si>
    <t>zákonné odvody</t>
  </si>
  <si>
    <t>Var 1</t>
  </si>
  <si>
    <t>Svátek</t>
  </si>
  <si>
    <t>Měsíc</t>
  </si>
  <si>
    <t>Den</t>
  </si>
  <si>
    <t>Nový rok</t>
  </si>
  <si>
    <t>Velikonoční pátek</t>
  </si>
  <si>
    <t>Velikonoční pondělí</t>
  </si>
  <si>
    <t>Květen 1</t>
  </si>
  <si>
    <t>Květen 8</t>
  </si>
  <si>
    <t>Jan Hus</t>
  </si>
  <si>
    <t>Cyril a Metoděj</t>
  </si>
  <si>
    <t>Září 28</t>
  </si>
  <si>
    <t>Říjen 28</t>
  </si>
  <si>
    <t>Listopad 28</t>
  </si>
  <si>
    <t>Štědrý den</t>
  </si>
  <si>
    <t>Prosinec 25</t>
  </si>
  <si>
    <t>Prosinec 26</t>
  </si>
  <si>
    <t>1501 - Program státní podpory festivalů profesionálního umění</t>
  </si>
  <si>
    <t>1502 - Kulturní aktivity v oblasti profesionálního umění - Klasická hudba</t>
  </si>
  <si>
    <t>1504 - Kulturní aktivity v oblasti profesionálního umění - Alternativní hudba</t>
  </si>
  <si>
    <t>1505 - Kulturní aktivity v oblasti profesionálního umění - Divadlo</t>
  </si>
  <si>
    <t>1506 - Kulturní aktivity v oblasti profesionálního umění - Tanec, pohybové a nonverbální umění</t>
  </si>
  <si>
    <t>1514 - Kulturní aktivity v oblasti profesionálního umění - Výtvarné umění - okruhy 1 a 2</t>
  </si>
  <si>
    <t>1515 - Kulturní aktivity v oblasti profesionálního umění - Výtvarné umění - okruh 3</t>
  </si>
  <si>
    <t>1516 - Kulturní aktivity v oblasti profesionálního umění - Výtvarné umění - okruhy 4, 5 a 6</t>
  </si>
  <si>
    <t>Program Kulturní aktivity a Státní podpora festivalů profesionálního umění</t>
  </si>
  <si>
    <r>
      <rPr>
        <b/>
        <sz val="10"/>
        <color theme="1"/>
        <rFont val="Arial"/>
        <family val="2"/>
        <charset val="238"/>
      </rPr>
      <t>Zákonné odvody</t>
    </r>
    <r>
      <rPr>
        <sz val="10"/>
        <color theme="1"/>
        <rFont val="Arial"/>
        <family val="2"/>
        <charset val="238"/>
      </rPr>
      <t xml:space="preserve"> = veškeré zákonné (</t>
    </r>
    <r>
      <rPr>
        <sz val="10"/>
        <color theme="9" tint="-0.249977111117893"/>
        <rFont val="Arial"/>
        <family val="2"/>
        <charset val="238"/>
      </rPr>
      <t>sociální a zdravotní)</t>
    </r>
    <r>
      <rPr>
        <sz val="10"/>
        <color theme="1"/>
        <rFont val="Arial"/>
        <family val="2"/>
        <charset val="238"/>
      </rPr>
      <t xml:space="preserve"> pojištění hrazené </t>
    </r>
    <r>
      <rPr>
        <sz val="10"/>
        <color theme="9" tint="-0.249977111117893"/>
        <rFont val="Arial"/>
        <family val="2"/>
        <charset val="238"/>
      </rPr>
      <t>zaměstnavatelem</t>
    </r>
    <r>
      <rPr>
        <sz val="10"/>
        <color theme="1"/>
        <rFont val="Arial"/>
        <family val="2"/>
        <charset val="238"/>
      </rPr>
      <t xml:space="preserve"> z mezd, platů a odměn vyplácených na základě pracovních smluv, dohod o provedení práce (DPP) a dohod o pracovní činnosti (DPČ) podle předpisů platných v roce 2025</t>
    </r>
  </si>
  <si>
    <r>
      <rPr>
        <b/>
        <sz val="10"/>
        <color theme="1"/>
        <rFont val="Arial"/>
        <family val="2"/>
        <charset val="238"/>
      </rPr>
      <t xml:space="preserve">Doporučený postup pro vyplnění formuláře: </t>
    </r>
    <r>
      <rPr>
        <sz val="10"/>
        <color theme="1"/>
        <rFont val="Arial"/>
        <family val="2"/>
        <charset val="238"/>
      </rPr>
      <t xml:space="preserve">
1) Vyplňte na listu </t>
    </r>
    <r>
      <rPr>
        <u/>
        <sz val="10"/>
        <color theme="1"/>
        <rFont val="Arial"/>
        <family val="2"/>
        <charset val="238"/>
      </rPr>
      <t>0. Struktura dotace</t>
    </r>
    <r>
      <rPr>
        <sz val="10"/>
        <color theme="1"/>
        <rFont val="Arial"/>
        <family val="2"/>
        <charset val="238"/>
      </rPr>
      <t xml:space="preserve"> sloupec C údaji z tabuky struktury dotace z rozhodnutí.
2) Vyplňte identifikační údaje na listu </t>
    </r>
    <r>
      <rPr>
        <u/>
        <sz val="10"/>
        <color theme="1"/>
        <rFont val="Arial"/>
        <family val="2"/>
        <charset val="238"/>
      </rPr>
      <t>1. Informace o projektu.</t>
    </r>
    <r>
      <rPr>
        <sz val="10"/>
        <color theme="1"/>
        <rFont val="Arial"/>
        <family val="2"/>
        <charset val="238"/>
      </rPr>
      <t xml:space="preserve">
3) Vyplňte listy </t>
    </r>
    <r>
      <rPr>
        <u/>
        <sz val="10"/>
        <color theme="1"/>
        <rFont val="Arial"/>
        <family val="2"/>
        <charset val="238"/>
      </rPr>
      <t>3.1.–3.6. Doklady.</t>
    </r>
    <r>
      <rPr>
        <sz val="10"/>
        <color theme="1"/>
        <rFont val="Arial"/>
        <family val="2"/>
        <charset val="238"/>
      </rPr>
      <t xml:space="preserve">
   </t>
    </r>
    <r>
      <rPr>
        <b/>
        <sz val="10"/>
        <color rgb="FFFF0000"/>
        <rFont val="Arial"/>
        <family val="2"/>
        <charset val="238"/>
      </rPr>
      <t xml:space="preserve">  POZOR! </t>
    </r>
    <r>
      <rPr>
        <sz val="10"/>
        <rFont val="Arial"/>
        <family val="2"/>
        <charset val="238"/>
      </rPr>
      <t>N</t>
    </r>
    <r>
      <rPr>
        <sz val="10"/>
        <color theme="1"/>
        <rFont val="Arial"/>
        <family val="2"/>
        <charset val="238"/>
      </rPr>
      <t xml:space="preserve">a každém listu se vyplňuje jedna ze šesti sekcí nákladů uvedených na listu </t>
    </r>
    <r>
      <rPr>
        <u/>
        <sz val="10"/>
        <color theme="1"/>
        <rFont val="Arial"/>
        <family val="2"/>
        <charset val="238"/>
      </rPr>
      <t>3. Náklady</t>
    </r>
    <r>
      <rPr>
        <sz val="10"/>
        <color theme="1"/>
        <rFont val="Arial"/>
        <family val="2"/>
        <charset val="238"/>
      </rPr>
      <t xml:space="preserve"> - tedy I. 1. Umělecké honoráře (</t>
    </r>
    <r>
      <rPr>
        <u/>
        <sz val="10"/>
        <color theme="1"/>
        <rFont val="Arial"/>
        <family val="2"/>
        <charset val="238"/>
      </rPr>
      <t>3.1.</t>
    </r>
    <r>
      <rPr>
        <sz val="10"/>
        <color theme="1"/>
        <rFont val="Arial"/>
        <family val="2"/>
        <charset val="238"/>
      </rPr>
      <t>), II. 2. Produkce a technické zajištění (</t>
    </r>
    <r>
      <rPr>
        <u/>
        <sz val="10"/>
        <color theme="1"/>
        <rFont val="Arial"/>
        <family val="2"/>
        <charset val="238"/>
      </rPr>
      <t>3.2.</t>
    </r>
    <r>
      <rPr>
        <sz val="10"/>
        <color theme="1"/>
        <rFont val="Arial"/>
        <family val="2"/>
        <charset val="238"/>
      </rPr>
      <t>), II. 3. Náklady na realizaci projektu (</t>
    </r>
    <r>
      <rPr>
        <u/>
        <sz val="10"/>
        <color theme="1"/>
        <rFont val="Arial"/>
        <family val="2"/>
        <charset val="238"/>
      </rPr>
      <t>3.3.</t>
    </r>
    <r>
      <rPr>
        <sz val="10"/>
        <color theme="1"/>
        <rFont val="Arial"/>
        <family val="2"/>
        <charset val="238"/>
      </rPr>
      <t>), II. 4. Propagace (</t>
    </r>
    <r>
      <rPr>
        <u/>
        <sz val="10"/>
        <color theme="1"/>
        <rFont val="Arial"/>
        <family val="2"/>
        <charset val="238"/>
      </rPr>
      <t>3.4.</t>
    </r>
    <r>
      <rPr>
        <sz val="10"/>
        <color theme="1"/>
        <rFont val="Arial"/>
        <family val="2"/>
        <charset val="238"/>
      </rPr>
      <t xml:space="preserve">), II. 5. Další náklady (3.5.), III. 6. Nepřímé – režijní náklady (3.6.). 
   </t>
    </r>
    <r>
      <rPr>
        <b/>
        <sz val="10"/>
        <color rgb="FFFF0000"/>
        <rFont val="Arial"/>
        <family val="2"/>
        <charset val="238"/>
      </rPr>
      <t xml:space="preserve"> Upozornění! </t>
    </r>
    <r>
      <rPr>
        <sz val="10"/>
        <color theme="1"/>
        <rFont val="Arial"/>
        <family val="2"/>
        <charset val="238"/>
      </rPr>
      <t xml:space="preserve">U každého konkrétního nákladu máte volbu podle jeho druhu na: - faktury a smlouvy, - mzdy a - zákonné odvody (viz nápověda níže). Mzdy tedy mohou být </t>
    </r>
    <r>
      <rPr>
        <sz val="10"/>
        <color theme="4"/>
        <rFont val="Arial"/>
        <family val="2"/>
        <charset val="238"/>
      </rPr>
      <t>na listech</t>
    </r>
    <r>
      <rPr>
        <sz val="10"/>
        <color rgb="FFFF0000"/>
        <rFont val="Arial"/>
        <family val="2"/>
        <charset val="238"/>
      </rPr>
      <t xml:space="preserve"> </t>
    </r>
    <r>
      <rPr>
        <u/>
        <sz val="10"/>
        <color theme="1"/>
        <rFont val="Arial"/>
        <family val="2"/>
        <charset val="238"/>
      </rPr>
      <t>3.1.–3.5.</t>
    </r>
    <r>
      <rPr>
        <sz val="10"/>
        <color theme="1"/>
        <rFont val="Arial"/>
        <family val="2"/>
        <charset val="238"/>
      </rPr>
      <t xml:space="preserve"> podle povahy vykonávané práce, stejně tak DPP (dohody o provedení práce) a DPČ (dohody o pracovní činnosti), tedy jinými slovy Ostatní osobní náklady (OON), které patří do mezd!
4) Vyplňte náklady projektu hrazené mimo dotaci do listu </t>
    </r>
    <r>
      <rPr>
        <u/>
        <sz val="10"/>
        <color theme="1"/>
        <rFont val="Arial"/>
        <family val="2"/>
        <charset val="238"/>
      </rPr>
      <t>3. Náklady projektu.</t>
    </r>
    <r>
      <rPr>
        <sz val="10"/>
        <color theme="1"/>
        <rFont val="Arial"/>
        <family val="2"/>
        <charset val="238"/>
      </rPr>
      <t xml:space="preserve">
5) Vyplňte zdroje projektu na listu </t>
    </r>
    <r>
      <rPr>
        <u/>
        <sz val="10"/>
        <color theme="1"/>
        <rFont val="Arial"/>
        <family val="2"/>
        <charset val="238"/>
      </rPr>
      <t>4. Zdroje projektu.</t>
    </r>
    <r>
      <rPr>
        <sz val="10"/>
        <color theme="1"/>
        <rFont val="Arial"/>
        <family val="2"/>
        <charset val="238"/>
      </rPr>
      <t xml:space="preserve">
6) Zkontrolujte, zda na žádném z listů nemáte vykřičníky či varovná upozornění.
7) Použijte list </t>
    </r>
    <r>
      <rPr>
        <u/>
        <sz val="10"/>
        <color theme="1"/>
        <rFont val="Arial"/>
        <family val="2"/>
        <charset val="238"/>
      </rPr>
      <t>2. Vyúčtování</t>
    </r>
    <r>
      <rPr>
        <sz val="10"/>
        <color theme="1"/>
        <rFont val="Arial"/>
        <family val="2"/>
        <charset val="238"/>
      </rPr>
      <t xml:space="preserve"> k vyplnění záložek „Rozpočet projektu“ a „Zdroje projektu“ ve formuláři závěrečné monitorovací zprávy v DPMK.</t>
    </r>
    <r>
      <rPr>
        <b/>
        <sz val="10"/>
        <color theme="1"/>
        <rFont val="Arial"/>
        <family val="2"/>
        <charset val="238"/>
      </rPr>
      <t xml:space="preserve"> Údaje se musejí shodovat – shoda údajů se bude kontrolovat!</t>
    </r>
  </si>
  <si>
    <t xml:space="preserve">Náklady dotace v účtových třídách 504 Prodané zboží, 511 Opravy a udržování, 525 Jiné sociální pojištění, 527 Zákonné sociální náklady, 528 Jiné sociální náklady a 549 Ostatní náklady z činnosti nejsou způsobilé.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</si>
</sst>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d/mm/yyyy\ ddd"/>
  </numFmts>
  <fonts count="6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8"/>
      <color theme="4"/>
      <name val="Calibri"/>
      <family val="2"/>
      <charset val="238"/>
      <scheme val="minor"/>
    </font>
    <font>
      <sz val="18"/>
      <color theme="4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b/>
      <sz val="11"/>
      <color rgb="FF252525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u/>
      <sz val="16"/>
      <name val="Arial"/>
      <family val="2"/>
      <charset val="238"/>
    </font>
    <font>
      <sz val="11"/>
      <color theme="0"/>
      <name val="Calibri"/>
      <family val="2"/>
      <scheme val="minor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color theme="1"/>
      <name val="Calibri"/>
      <family val="2"/>
      <scheme val="minor"/>
    </font>
    <font>
      <b/>
      <sz val="12"/>
      <color theme="4" tint="-0.249977111117893"/>
      <name val="Arial"/>
      <family val="2"/>
      <charset val="238"/>
    </font>
    <font>
      <sz val="8"/>
      <color theme="1"/>
      <name val="Calibri"/>
      <family val="2"/>
      <scheme val="minor"/>
    </font>
    <font>
      <sz val="11"/>
      <color rgb="FFC7254E"/>
      <name val="Courier New"/>
      <family val="3"/>
      <charset val="238"/>
    </font>
    <font>
      <sz val="16"/>
      <color theme="1"/>
      <name val="Calibri"/>
      <family val="2"/>
      <scheme val="minor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333333"/>
      <name val="Trebuchet MS"/>
      <family val="2"/>
      <charset val="238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4" tint="-0.249977111117893"/>
      <name val="Cambria"/>
      <family val="1"/>
      <charset val="238"/>
    </font>
    <font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0"/>
      <color theme="4"/>
      <name val="Arial"/>
      <family val="2"/>
      <charset val="238"/>
    </font>
    <font>
      <sz val="10"/>
      <color theme="4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9" fontId="21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423">
    <xf numFmtId="0" fontId="0" fillId="0" borderId="0" xfId="0"/>
    <xf numFmtId="49" fontId="8" fillId="0" borderId="1" xfId="1" applyNumberFormat="1" applyFont="1" applyBorder="1" applyAlignment="1">
      <alignment vertical="center" wrapText="1"/>
    </xf>
    <xf numFmtId="0" fontId="4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vertical="center" wrapText="1"/>
      <protection locked="0"/>
    </xf>
    <xf numFmtId="4" fontId="10" fillId="0" borderId="0" xfId="0" applyNumberFormat="1" applyFont="1" applyAlignment="1" applyProtection="1">
      <alignment horizontal="right" vertical="center" wrapText="1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0" fillId="8" borderId="8" xfId="0" applyFill="1" applyBorder="1"/>
    <xf numFmtId="0" fontId="15" fillId="8" borderId="8" xfId="0" applyFont="1" applyFill="1" applyBorder="1" applyAlignment="1" applyProtection="1">
      <alignment vertical="center"/>
      <protection locked="0"/>
    </xf>
    <xf numFmtId="3" fontId="9" fillId="0" borderId="2" xfId="1" applyNumberFormat="1" applyFont="1" applyBorder="1" applyAlignment="1" applyProtection="1">
      <alignment vertical="center" wrapText="1"/>
      <protection locked="0"/>
    </xf>
    <xf numFmtId="0" fontId="4" fillId="19" borderId="0" xfId="0" applyFont="1" applyFill="1"/>
    <xf numFmtId="0" fontId="0" fillId="18" borderId="0" xfId="0" applyFill="1"/>
    <xf numFmtId="0" fontId="0" fillId="18" borderId="15" xfId="0" applyFill="1" applyBorder="1"/>
    <xf numFmtId="0" fontId="20" fillId="18" borderId="0" xfId="0" applyFont="1" applyFill="1"/>
    <xf numFmtId="0" fontId="20" fillId="18" borderId="15" xfId="0" applyFont="1" applyFill="1" applyBorder="1"/>
    <xf numFmtId="0" fontId="0" fillId="18" borderId="17" xfId="0" applyFill="1" applyBorder="1"/>
    <xf numFmtId="0" fontId="0" fillId="18" borderId="18" xfId="0" applyFill="1" applyBorder="1"/>
    <xf numFmtId="0" fontId="0" fillId="8" borderId="0" xfId="0" applyFill="1"/>
    <xf numFmtId="0" fontId="4" fillId="8" borderId="0" xfId="0" applyFont="1" applyFill="1"/>
    <xf numFmtId="0" fontId="30" fillId="19" borderId="0" xfId="0" applyFont="1" applyFill="1"/>
    <xf numFmtId="0" fontId="31" fillId="19" borderId="0" xfId="0" applyFont="1" applyFill="1"/>
    <xf numFmtId="0" fontId="4" fillId="8" borderId="8" xfId="0" applyFont="1" applyFill="1" applyBorder="1"/>
    <xf numFmtId="0" fontId="29" fillId="8" borderId="8" xfId="0" applyFont="1" applyFill="1" applyBorder="1"/>
    <xf numFmtId="49" fontId="3" fillId="0" borderId="0" xfId="1" applyNumberFormat="1" applyFont="1" applyAlignment="1" applyProtection="1">
      <alignment vertical="center"/>
      <protection locked="0"/>
    </xf>
    <xf numFmtId="49" fontId="3" fillId="0" borderId="0" xfId="1" applyNumberFormat="1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49" fontId="5" fillId="0" borderId="0" xfId="1" applyNumberFormat="1" applyFont="1" applyAlignment="1" applyProtection="1">
      <alignment horizontal="center" vertical="center" wrapText="1"/>
      <protection locked="0"/>
    </xf>
    <xf numFmtId="3" fontId="6" fillId="0" borderId="0" xfId="1" applyNumberFormat="1" applyFont="1" applyAlignment="1" applyProtection="1">
      <alignment horizontal="left" vertical="center" wrapText="1"/>
      <protection locked="0"/>
    </xf>
    <xf numFmtId="49" fontId="7" fillId="0" borderId="0" xfId="1" applyNumberFormat="1" applyFont="1" applyAlignment="1" applyProtection="1">
      <alignment vertical="center"/>
      <protection locked="0"/>
    </xf>
    <xf numFmtId="49" fontId="8" fillId="0" borderId="21" xfId="1" applyNumberFormat="1" applyFont="1" applyBorder="1" applyAlignment="1" applyProtection="1">
      <alignment vertical="center" wrapText="1"/>
      <protection locked="0"/>
    </xf>
    <xf numFmtId="49" fontId="12" fillId="0" borderId="0" xfId="1" applyNumberFormat="1" applyFont="1" applyAlignment="1" applyProtection="1">
      <alignment horizontal="left" vertical="center" wrapText="1"/>
      <protection locked="0"/>
    </xf>
    <xf numFmtId="49" fontId="13" fillId="4" borderId="0" xfId="0" applyNumberFormat="1" applyFont="1" applyFill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5" fillId="5" borderId="5" xfId="0" applyFont="1" applyFill="1" applyBorder="1" applyAlignment="1" applyProtection="1">
      <alignment horizontal="right" vertical="center"/>
      <protection locked="0"/>
    </xf>
    <xf numFmtId="0" fontId="20" fillId="0" borderId="0" xfId="0" applyFont="1" applyProtection="1">
      <protection locked="0"/>
    </xf>
    <xf numFmtId="0" fontId="15" fillId="11" borderId="0" xfId="0" applyFont="1" applyFill="1" applyAlignment="1" applyProtection="1">
      <alignment horizontal="right" vertical="center"/>
      <protection locked="0"/>
    </xf>
    <xf numFmtId="49" fontId="7" fillId="11" borderId="7" xfId="1" applyNumberFormat="1" applyFont="1" applyFill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14" fillId="0" borderId="0" xfId="0" applyFont="1" applyProtection="1">
      <protection locked="0"/>
    </xf>
    <xf numFmtId="0" fontId="15" fillId="4" borderId="5" xfId="0" applyFont="1" applyFill="1" applyBorder="1" applyAlignment="1" applyProtection="1">
      <alignment horizontal="right" vertical="center"/>
      <protection locked="0"/>
    </xf>
    <xf numFmtId="0" fontId="15" fillId="6" borderId="10" xfId="0" applyFont="1" applyFill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right" vertical="center"/>
      <protection locked="0"/>
    </xf>
    <xf numFmtId="0" fontId="15" fillId="6" borderId="8" xfId="0" applyFont="1" applyFill="1" applyBorder="1" applyAlignment="1" applyProtection="1">
      <alignment horizontal="right" vertical="center"/>
      <protection locked="0"/>
    </xf>
    <xf numFmtId="0" fontId="4" fillId="12" borderId="8" xfId="0" applyFont="1" applyFill="1" applyBorder="1" applyAlignment="1" applyProtection="1">
      <alignment horizontal="left" vertical="center"/>
      <protection locked="0"/>
    </xf>
    <xf numFmtId="0" fontId="7" fillId="13" borderId="8" xfId="0" applyFont="1" applyFill="1" applyBorder="1" applyAlignment="1" applyProtection="1">
      <alignment horizontal="right" vertical="center"/>
      <protection locked="0"/>
    </xf>
    <xf numFmtId="0" fontId="15" fillId="2" borderId="8" xfId="0" applyFont="1" applyFill="1" applyBorder="1" applyAlignment="1" applyProtection="1">
      <alignment horizontal="right"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0" fontId="8" fillId="12" borderId="0" xfId="0" applyFont="1" applyFill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5" fillId="8" borderId="8" xfId="0" applyFont="1" applyFill="1" applyBorder="1" applyAlignment="1" applyProtection="1">
      <alignment horizontal="left" vertical="center"/>
      <protection locked="0"/>
    </xf>
    <xf numFmtId="0" fontId="15" fillId="12" borderId="8" xfId="0" applyFont="1" applyFill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vertical="center"/>
      <protection locked="0"/>
    </xf>
    <xf numFmtId="0" fontId="15" fillId="0" borderId="8" xfId="0" applyFont="1" applyBorder="1" applyAlignment="1" applyProtection="1">
      <alignment vertical="center"/>
      <protection locked="0"/>
    </xf>
    <xf numFmtId="0" fontId="11" fillId="12" borderId="0" xfId="0" applyFont="1" applyFill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19" fillId="12" borderId="0" xfId="0" applyFont="1" applyFill="1" applyAlignment="1" applyProtection="1">
      <alignment horizontal="right" vertical="center"/>
      <protection locked="0"/>
    </xf>
    <xf numFmtId="0" fontId="4" fillId="12" borderId="8" xfId="0" applyFont="1" applyFill="1" applyBorder="1" applyAlignment="1" applyProtection="1">
      <alignment vertical="center"/>
      <protection locked="0"/>
    </xf>
    <xf numFmtId="0" fontId="0" fillId="12" borderId="8" xfId="0" applyFill="1" applyBorder="1" applyProtection="1">
      <protection locked="0"/>
    </xf>
    <xf numFmtId="0" fontId="0" fillId="12" borderId="0" xfId="0" applyFill="1" applyProtection="1">
      <protection locked="0"/>
    </xf>
    <xf numFmtId="0" fontId="15" fillId="15" borderId="8" xfId="0" applyFont="1" applyFill="1" applyBorder="1" applyAlignment="1" applyProtection="1">
      <alignment horizontal="center" vertical="center"/>
      <protection locked="0"/>
    </xf>
    <xf numFmtId="0" fontId="7" fillId="6" borderId="9" xfId="0" applyFont="1" applyFill="1" applyBorder="1" applyAlignment="1" applyProtection="1">
      <alignment horizontal="center" vertical="center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3" fontId="9" fillId="16" borderId="0" xfId="1" applyNumberFormat="1" applyFont="1" applyFill="1" applyAlignment="1" applyProtection="1">
      <alignment vertical="center" wrapText="1"/>
      <protection locked="0"/>
    </xf>
    <xf numFmtId="0" fontId="0" fillId="16" borderId="0" xfId="0" applyFill="1" applyProtection="1">
      <protection locked="0"/>
    </xf>
    <xf numFmtId="49" fontId="32" fillId="16" borderId="0" xfId="1" applyNumberFormat="1" applyFont="1" applyFill="1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3" fontId="14" fillId="19" borderId="0" xfId="0" applyNumberFormat="1" applyFont="1" applyFill="1" applyProtection="1">
      <protection locked="0"/>
    </xf>
    <xf numFmtId="3" fontId="11" fillId="0" borderId="0" xfId="0" applyNumberFormat="1" applyFont="1" applyProtection="1">
      <protection locked="0"/>
    </xf>
    <xf numFmtId="0" fontId="33" fillId="0" borderId="0" xfId="3" applyProtection="1">
      <protection locked="0"/>
    </xf>
    <xf numFmtId="0" fontId="9" fillId="0" borderId="25" xfId="3" applyFont="1" applyBorder="1" applyAlignment="1" applyProtection="1">
      <alignment vertical="top" wrapText="1"/>
      <protection locked="0"/>
    </xf>
    <xf numFmtId="49" fontId="14" fillId="0" borderId="0" xfId="0" applyNumberFormat="1" applyFont="1" applyAlignment="1" applyProtection="1">
      <alignment horizontal="left" vertical="center" wrapText="1"/>
      <protection locked="0"/>
    </xf>
    <xf numFmtId="49" fontId="15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15" fillId="4" borderId="19" xfId="0" applyNumberFormat="1" applyFont="1" applyFill="1" applyBorder="1" applyAlignment="1" applyProtection="1">
      <alignment horizontal="left" vertical="center" wrapText="1"/>
      <protection locked="0"/>
    </xf>
    <xf numFmtId="49" fontId="15" fillId="6" borderId="10" xfId="0" applyNumberFormat="1" applyFont="1" applyFill="1" applyBorder="1" applyAlignment="1" applyProtection="1">
      <alignment horizontal="left" vertical="center"/>
      <protection locked="0"/>
    </xf>
    <xf numFmtId="0" fontId="9" fillId="0" borderId="31" xfId="3" applyFont="1" applyBorder="1" applyAlignment="1" applyProtection="1">
      <alignment vertical="top" wrapText="1"/>
      <protection locked="0"/>
    </xf>
    <xf numFmtId="0" fontId="9" fillId="0" borderId="40" xfId="3" applyFont="1" applyBorder="1" applyAlignment="1" applyProtection="1">
      <alignment vertical="top" wrapText="1"/>
      <protection locked="0"/>
    </xf>
    <xf numFmtId="0" fontId="9" fillId="0" borderId="10" xfId="3" applyFont="1" applyBorder="1" applyAlignment="1" applyProtection="1">
      <alignment vertical="top" wrapText="1"/>
      <protection locked="0"/>
    </xf>
    <xf numFmtId="4" fontId="9" fillId="0" borderId="10" xfId="3" applyNumberFormat="1" applyFont="1" applyBorder="1" applyAlignment="1" applyProtection="1">
      <alignment vertical="top" wrapText="1"/>
      <protection locked="0"/>
    </xf>
    <xf numFmtId="14" fontId="10" fillId="0" borderId="10" xfId="3" applyNumberFormat="1" applyFont="1" applyBorder="1" applyProtection="1">
      <protection locked="0"/>
    </xf>
    <xf numFmtId="0" fontId="9" fillId="0" borderId="8" xfId="3" applyFont="1" applyBorder="1" applyAlignment="1" applyProtection="1">
      <alignment vertical="top" wrapText="1"/>
      <protection locked="0"/>
    </xf>
    <xf numFmtId="4" fontId="9" fillId="0" borderId="8" xfId="3" applyNumberFormat="1" applyFont="1" applyBorder="1" applyAlignment="1" applyProtection="1">
      <alignment vertical="top" wrapText="1"/>
      <protection locked="0"/>
    </xf>
    <xf numFmtId="1" fontId="33" fillId="0" borderId="0" xfId="3" applyNumberFormat="1" applyProtection="1">
      <protection locked="0"/>
    </xf>
    <xf numFmtId="4" fontId="5" fillId="2" borderId="44" xfId="3" applyNumberFormat="1" applyFont="1" applyFill="1" applyBorder="1" applyAlignment="1">
      <alignment horizontal="right" vertical="top" wrapText="1"/>
    </xf>
    <xf numFmtId="4" fontId="5" fillId="2" borderId="24" xfId="3" applyNumberFormat="1" applyFont="1" applyFill="1" applyBorder="1" applyAlignment="1">
      <alignment horizontal="center" vertical="center" wrapText="1"/>
    </xf>
    <xf numFmtId="0" fontId="50" fillId="14" borderId="10" xfId="3" applyFont="1" applyFill="1" applyBorder="1" applyAlignment="1">
      <alignment horizontal="left"/>
    </xf>
    <xf numFmtId="0" fontId="51" fillId="0" borderId="0" xfId="3" applyFont="1" applyProtection="1">
      <protection locked="0"/>
    </xf>
    <xf numFmtId="0" fontId="33" fillId="0" borderId="34" xfId="3" applyBorder="1" applyProtection="1">
      <protection locked="0"/>
    </xf>
    <xf numFmtId="0" fontId="33" fillId="0" borderId="41" xfId="3" applyBorder="1" applyProtection="1">
      <protection locked="0"/>
    </xf>
    <xf numFmtId="0" fontId="52" fillId="0" borderId="41" xfId="3" applyFont="1" applyBorder="1" applyProtection="1">
      <protection locked="0"/>
    </xf>
    <xf numFmtId="0" fontId="16" fillId="12" borderId="0" xfId="0" applyFont="1" applyFill="1" applyAlignment="1" applyProtection="1">
      <alignment horizontal="center" vertical="center"/>
      <protection locked="0"/>
    </xf>
    <xf numFmtId="4" fontId="14" fillId="0" borderId="0" xfId="0" applyNumberFormat="1" applyFont="1" applyProtection="1">
      <protection locked="0"/>
    </xf>
    <xf numFmtId="4" fontId="11" fillId="8" borderId="8" xfId="0" applyNumberFormat="1" applyFont="1" applyFill="1" applyBorder="1"/>
    <xf numFmtId="4" fontId="11" fillId="2" borderId="8" xfId="0" applyNumberFormat="1" applyFont="1" applyFill="1" applyBorder="1"/>
    <xf numFmtId="4" fontId="14" fillId="0" borderId="8" xfId="0" applyNumberFormat="1" applyFont="1" applyBorder="1" applyProtection="1">
      <protection locked="0"/>
    </xf>
    <xf numFmtId="4" fontId="4" fillId="2" borderId="8" xfId="0" applyNumberFormat="1" applyFont="1" applyFill="1" applyBorder="1"/>
    <xf numFmtId="4" fontId="11" fillId="0" borderId="8" xfId="0" applyNumberFormat="1" applyFont="1" applyBorder="1" applyProtection="1">
      <protection locked="0"/>
    </xf>
    <xf numFmtId="4" fontId="11" fillId="12" borderId="8" xfId="0" applyNumberFormat="1" applyFont="1" applyFill="1" applyBorder="1" applyProtection="1">
      <protection locked="0"/>
    </xf>
    <xf numFmtId="4" fontId="14" fillId="2" borderId="8" xfId="0" applyNumberFormat="1" applyFont="1" applyFill="1" applyBorder="1"/>
    <xf numFmtId="4" fontId="11" fillId="2" borderId="8" xfId="0" applyNumberFormat="1" applyFont="1" applyFill="1" applyBorder="1" applyAlignment="1">
      <alignment horizontal="right"/>
    </xf>
    <xf numFmtId="0" fontId="14" fillId="12" borderId="0" xfId="0" applyFont="1" applyFill="1" applyProtection="1">
      <protection locked="0"/>
    </xf>
    <xf numFmtId="0" fontId="25" fillId="12" borderId="0" xfId="0" applyFont="1" applyFill="1" applyProtection="1">
      <protection locked="0"/>
    </xf>
    <xf numFmtId="3" fontId="11" fillId="12" borderId="0" xfId="0" applyNumberFormat="1" applyFont="1" applyFill="1" applyProtection="1">
      <protection locked="0"/>
    </xf>
    <xf numFmtId="0" fontId="35" fillId="8" borderId="8" xfId="0" applyFont="1" applyFill="1" applyBorder="1" applyAlignment="1" applyProtection="1">
      <alignment horizontal="center"/>
      <protection locked="0"/>
    </xf>
    <xf numFmtId="0" fontId="14" fillId="19" borderId="0" xfId="0" applyFont="1" applyFill="1" applyProtection="1">
      <protection locked="0"/>
    </xf>
    <xf numFmtId="0" fontId="16" fillId="19" borderId="0" xfId="0" applyFont="1" applyFill="1" applyAlignment="1" applyProtection="1">
      <alignment vertical="center"/>
      <protection locked="0"/>
    </xf>
    <xf numFmtId="0" fontId="0" fillId="19" borderId="0" xfId="0" applyFill="1" applyProtection="1">
      <protection locked="0"/>
    </xf>
    <xf numFmtId="0" fontId="4" fillId="19" borderId="0" xfId="0" applyFont="1" applyFill="1" applyAlignment="1" applyProtection="1">
      <alignment horizontal="center" vertical="center"/>
      <protection locked="0"/>
    </xf>
    <xf numFmtId="0" fontId="4" fillId="19" borderId="0" xfId="0" applyFont="1" applyFill="1" applyAlignment="1" applyProtection="1">
      <alignment horizontal="center" vertical="center" wrapText="1"/>
      <protection locked="0"/>
    </xf>
    <xf numFmtId="0" fontId="15" fillId="19" borderId="0" xfId="0" applyFont="1" applyFill="1" applyAlignment="1" applyProtection="1">
      <alignment horizontal="left" vertical="center"/>
      <protection locked="0"/>
    </xf>
    <xf numFmtId="0" fontId="4" fillId="19" borderId="0" xfId="0" applyFont="1" applyFill="1" applyAlignment="1" applyProtection="1">
      <alignment vertical="center"/>
      <protection locked="0"/>
    </xf>
    <xf numFmtId="0" fontId="15" fillId="19" borderId="0" xfId="0" applyFont="1" applyFill="1" applyAlignment="1" applyProtection="1">
      <alignment vertical="center"/>
      <protection locked="0"/>
    </xf>
    <xf numFmtId="3" fontId="11" fillId="19" borderId="0" xfId="0" applyNumberFormat="1" applyFont="1" applyFill="1" applyProtection="1">
      <protection locked="0"/>
    </xf>
    <xf numFmtId="4" fontId="10" fillId="19" borderId="0" xfId="0" applyNumberFormat="1" applyFont="1" applyFill="1" applyAlignment="1" applyProtection="1">
      <alignment horizontal="right" vertical="center" wrapText="1"/>
      <protection locked="0"/>
    </xf>
    <xf numFmtId="0" fontId="4" fillId="19" borderId="0" xfId="0" applyFont="1" applyFill="1" applyAlignment="1" applyProtection="1">
      <alignment horizontal="left" vertical="center"/>
      <protection locked="0"/>
    </xf>
    <xf numFmtId="0" fontId="11" fillId="19" borderId="0" xfId="0" applyFont="1" applyFill="1" applyAlignment="1" applyProtection="1">
      <alignment horizontal="right" vertical="center"/>
      <protection locked="0"/>
    </xf>
    <xf numFmtId="0" fontId="4" fillId="19" borderId="0" xfId="0" applyFont="1" applyFill="1" applyAlignment="1" applyProtection="1">
      <alignment horizontal="right" vertical="center"/>
      <protection locked="0"/>
    </xf>
    <xf numFmtId="0" fontId="19" fillId="19" borderId="0" xfId="0" applyFont="1" applyFill="1" applyAlignment="1" applyProtection="1">
      <alignment horizontal="right" vertical="center"/>
      <protection locked="0"/>
    </xf>
    <xf numFmtId="0" fontId="25" fillId="19" borderId="0" xfId="0" applyFont="1" applyFill="1" applyProtection="1">
      <protection locked="0"/>
    </xf>
    <xf numFmtId="4" fontId="9" fillId="0" borderId="41" xfId="3" applyNumberFormat="1" applyFont="1" applyBorder="1" applyAlignment="1" applyProtection="1">
      <alignment vertical="top" wrapText="1"/>
      <protection locked="0"/>
    </xf>
    <xf numFmtId="4" fontId="48" fillId="0" borderId="47" xfId="3" applyNumberFormat="1" applyFont="1" applyBorder="1" applyProtection="1">
      <protection locked="0"/>
    </xf>
    <xf numFmtId="4" fontId="48" fillId="0" borderId="5" xfId="3" applyNumberFormat="1" applyFont="1" applyBorder="1" applyProtection="1">
      <protection locked="0"/>
    </xf>
    <xf numFmtId="4" fontId="48" fillId="0" borderId="5" xfId="3" applyNumberFormat="1" applyFont="1" applyBorder="1" applyAlignment="1" applyProtection="1">
      <alignment vertical="top" wrapText="1"/>
      <protection locked="0"/>
    </xf>
    <xf numFmtId="4" fontId="48" fillId="0" borderId="45" xfId="3" applyNumberFormat="1" applyFont="1" applyBorder="1" applyProtection="1">
      <protection locked="0"/>
    </xf>
    <xf numFmtId="0" fontId="43" fillId="0" borderId="5" xfId="3" applyFont="1" applyBorder="1" applyProtection="1">
      <protection locked="0"/>
    </xf>
    <xf numFmtId="0" fontId="43" fillId="0" borderId="48" xfId="3" applyFont="1" applyBorder="1" applyProtection="1">
      <protection locked="0"/>
    </xf>
    <xf numFmtId="49" fontId="4" fillId="12" borderId="5" xfId="0" applyNumberFormat="1" applyFont="1" applyFill="1" applyBorder="1" applyAlignment="1" applyProtection="1">
      <alignment horizontal="left" vertical="center"/>
      <protection locked="0"/>
    </xf>
    <xf numFmtId="49" fontId="4" fillId="12" borderId="19" xfId="0" applyNumberFormat="1" applyFont="1" applyFill="1" applyBorder="1" applyAlignment="1" applyProtection="1">
      <alignment horizontal="left" vertical="center"/>
      <protection locked="0"/>
    </xf>
    <xf numFmtId="49" fontId="15" fillId="6" borderId="5" xfId="0" applyNumberFormat="1" applyFont="1" applyFill="1" applyBorder="1" applyAlignment="1" applyProtection="1">
      <alignment horizontal="left" vertical="center"/>
      <protection locked="0"/>
    </xf>
    <xf numFmtId="49" fontId="15" fillId="6" borderId="19" xfId="0" applyNumberFormat="1" applyFont="1" applyFill="1" applyBorder="1" applyAlignment="1" applyProtection="1">
      <alignment horizontal="left" vertical="center"/>
      <protection locked="0"/>
    </xf>
    <xf numFmtId="49" fontId="7" fillId="19" borderId="0" xfId="0" applyNumberFormat="1" applyFont="1" applyFill="1" applyAlignment="1" applyProtection="1">
      <alignment horizontal="center" vertical="center" wrapText="1"/>
      <protection locked="0"/>
    </xf>
    <xf numFmtId="49" fontId="10" fillId="19" borderId="0" xfId="0" applyNumberFormat="1" applyFont="1" applyFill="1" applyAlignment="1" applyProtection="1">
      <alignment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7" fillId="13" borderId="5" xfId="0" applyNumberFormat="1" applyFont="1" applyFill="1" applyBorder="1" applyAlignment="1" applyProtection="1">
      <alignment horizontal="left" vertical="center"/>
      <protection locked="0"/>
    </xf>
    <xf numFmtId="49" fontId="7" fillId="13" borderId="19" xfId="0" applyNumberFormat="1" applyFont="1" applyFill="1" applyBorder="1" applyAlignment="1" applyProtection="1">
      <alignment horizontal="left" vertical="center"/>
      <protection locked="0"/>
    </xf>
    <xf numFmtId="49" fontId="15" fillId="2" borderId="8" xfId="0" applyNumberFormat="1" applyFont="1" applyFill="1" applyBorder="1" applyAlignment="1" applyProtection="1">
      <alignment vertical="center"/>
      <protection locked="0"/>
    </xf>
    <xf numFmtId="0" fontId="36" fillId="0" borderId="0" xfId="3" applyFont="1" applyProtection="1">
      <protection locked="0"/>
    </xf>
    <xf numFmtId="0" fontId="5" fillId="0" borderId="0" xfId="3" applyFont="1" applyAlignment="1" applyProtection="1">
      <alignment horizontal="right"/>
      <protection locked="0"/>
    </xf>
    <xf numFmtId="0" fontId="37" fillId="0" borderId="23" xfId="3" applyFont="1" applyBorder="1" applyAlignment="1" applyProtection="1">
      <alignment horizontal="center"/>
      <protection locked="0"/>
    </xf>
    <xf numFmtId="0" fontId="6" fillId="0" borderId="0" xfId="3" applyFont="1" applyProtection="1">
      <protection locked="0"/>
    </xf>
    <xf numFmtId="0" fontId="38" fillId="0" borderId="0" xfId="3" applyFont="1" applyProtection="1">
      <protection locked="0"/>
    </xf>
    <xf numFmtId="0" fontId="8" fillId="0" borderId="0" xfId="3" applyFont="1" applyProtection="1">
      <protection locked="0"/>
    </xf>
    <xf numFmtId="0" fontId="8" fillId="0" borderId="0" xfId="3" applyFont="1" applyAlignment="1" applyProtection="1">
      <alignment horizontal="left"/>
      <protection locked="0"/>
    </xf>
    <xf numFmtId="0" fontId="5" fillId="0" borderId="0" xfId="3" applyFont="1" applyAlignment="1" applyProtection="1">
      <alignment horizontal="center"/>
      <protection locked="0"/>
    </xf>
    <xf numFmtId="0" fontId="5" fillId="0" borderId="0" xfId="3" applyFont="1" applyProtection="1">
      <protection locked="0"/>
    </xf>
    <xf numFmtId="0" fontId="9" fillId="0" borderId="0" xfId="3" applyFont="1" applyProtection="1">
      <protection locked="0"/>
    </xf>
    <xf numFmtId="0" fontId="9" fillId="0" borderId="0" xfId="3" applyFont="1" applyAlignment="1" applyProtection="1">
      <alignment horizontal="left"/>
      <protection locked="0"/>
    </xf>
    <xf numFmtId="0" fontId="39" fillId="0" borderId="0" xfId="3" applyFont="1" applyAlignment="1" applyProtection="1">
      <alignment wrapText="1"/>
      <protection locked="0"/>
    </xf>
    <xf numFmtId="0" fontId="40" fillId="20" borderId="28" xfId="3" applyFont="1" applyFill="1" applyBorder="1" applyAlignment="1" applyProtection="1">
      <alignment horizontal="center"/>
      <protection locked="0"/>
    </xf>
    <xf numFmtId="0" fontId="8" fillId="20" borderId="13" xfId="3" applyFont="1" applyFill="1" applyBorder="1" applyAlignment="1" applyProtection="1">
      <alignment horizontal="center" vertical="center"/>
      <protection locked="0"/>
    </xf>
    <xf numFmtId="0" fontId="41" fillId="20" borderId="25" xfId="3" applyFont="1" applyFill="1" applyBorder="1" applyAlignment="1" applyProtection="1">
      <alignment horizontal="center"/>
      <protection locked="0"/>
    </xf>
    <xf numFmtId="0" fontId="8" fillId="20" borderId="26" xfId="3" applyFont="1" applyFill="1" applyBorder="1" applyAlignment="1" applyProtection="1">
      <alignment horizontal="center" vertical="center"/>
      <protection locked="0"/>
    </xf>
    <xf numFmtId="0" fontId="41" fillId="20" borderId="34" xfId="3" applyFont="1" applyFill="1" applyBorder="1" applyAlignment="1" applyProtection="1">
      <alignment horizontal="center"/>
      <protection locked="0"/>
    </xf>
    <xf numFmtId="0" fontId="8" fillId="20" borderId="35" xfId="3" applyFont="1" applyFill="1" applyBorder="1" applyAlignment="1" applyProtection="1">
      <alignment horizontal="center" vertical="center"/>
      <protection locked="0"/>
    </xf>
    <xf numFmtId="0" fontId="43" fillId="0" borderId="0" xfId="3" applyFont="1" applyProtection="1">
      <protection locked="0"/>
    </xf>
    <xf numFmtId="0" fontId="8" fillId="0" borderId="0" xfId="3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center" vertical="center"/>
      <protection locked="0"/>
    </xf>
    <xf numFmtId="0" fontId="40" fillId="20" borderId="31" xfId="3" applyFont="1" applyFill="1" applyBorder="1" applyAlignment="1" applyProtection="1">
      <alignment horizontal="center"/>
      <protection locked="0"/>
    </xf>
    <xf numFmtId="0" fontId="8" fillId="20" borderId="32" xfId="3" applyFont="1" applyFill="1" applyBorder="1" applyAlignment="1" applyProtection="1">
      <alignment horizontal="center" vertical="center"/>
      <protection locked="0"/>
    </xf>
    <xf numFmtId="0" fontId="40" fillId="20" borderId="25" xfId="3" applyFont="1" applyFill="1" applyBorder="1" applyAlignment="1" applyProtection="1">
      <alignment horizontal="center"/>
      <protection locked="0"/>
    </xf>
    <xf numFmtId="0" fontId="8" fillId="20" borderId="27" xfId="3" applyFont="1" applyFill="1" applyBorder="1" applyAlignment="1" applyProtection="1">
      <alignment vertical="center"/>
      <protection locked="0"/>
    </xf>
    <xf numFmtId="0" fontId="34" fillId="0" borderId="0" xfId="3" applyFont="1" applyProtection="1">
      <protection locked="0"/>
    </xf>
    <xf numFmtId="0" fontId="10" fillId="0" borderId="39" xfId="3" applyFont="1" applyBorder="1" applyAlignment="1" applyProtection="1">
      <alignment horizontal="center" wrapText="1"/>
      <protection locked="0"/>
    </xf>
    <xf numFmtId="0" fontId="41" fillId="20" borderId="31" xfId="3" applyFont="1" applyFill="1" applyBorder="1" applyAlignment="1" applyProtection="1">
      <alignment horizontal="center"/>
      <protection locked="0"/>
    </xf>
    <xf numFmtId="0" fontId="5" fillId="20" borderId="40" xfId="3" applyFont="1" applyFill="1" applyBorder="1" applyAlignment="1" applyProtection="1">
      <alignment horizontal="center"/>
      <protection locked="0"/>
    </xf>
    <xf numFmtId="0" fontId="45" fillId="0" borderId="0" xfId="3" applyFont="1" applyAlignment="1" applyProtection="1">
      <alignment wrapText="1"/>
      <protection locked="0"/>
    </xf>
    <xf numFmtId="0" fontId="8" fillId="20" borderId="8" xfId="3" applyFont="1" applyFill="1" applyBorder="1" applyAlignment="1" applyProtection="1">
      <alignment horizontal="center" vertical="center"/>
      <protection locked="0"/>
    </xf>
    <xf numFmtId="0" fontId="46" fillId="0" borderId="0" xfId="3" applyFont="1" applyAlignment="1" applyProtection="1">
      <alignment horizontal="left" vertical="center"/>
      <protection locked="0"/>
    </xf>
    <xf numFmtId="0" fontId="8" fillId="20" borderId="41" xfId="3" applyFont="1" applyFill="1" applyBorder="1" applyAlignment="1" applyProtection="1">
      <alignment horizontal="center" vertical="center"/>
      <protection locked="0"/>
    </xf>
    <xf numFmtId="4" fontId="47" fillId="0" borderId="0" xfId="3" applyNumberFormat="1" applyFont="1" applyAlignment="1" applyProtection="1">
      <alignment horizontal="center"/>
      <protection locked="0"/>
    </xf>
    <xf numFmtId="0" fontId="10" fillId="0" borderId="0" xfId="3" applyFont="1" applyAlignment="1" applyProtection="1">
      <alignment horizontal="center"/>
      <protection locked="0"/>
    </xf>
    <xf numFmtId="0" fontId="8" fillId="20" borderId="40" xfId="3" applyFont="1" applyFill="1" applyBorder="1" applyAlignment="1" applyProtection="1">
      <alignment horizontal="center" vertical="center"/>
      <protection locked="0"/>
    </xf>
    <xf numFmtId="0" fontId="47" fillId="0" borderId="0" xfId="3" applyFont="1" applyAlignment="1" applyProtection="1">
      <alignment horizontal="center"/>
      <protection locked="0"/>
    </xf>
    <xf numFmtId="4" fontId="33" fillId="0" borderId="0" xfId="3" applyNumberFormat="1" applyProtection="1">
      <protection locked="0"/>
    </xf>
    <xf numFmtId="0" fontId="24" fillId="0" borderId="0" xfId="0" applyFont="1" applyProtection="1">
      <protection locked="0"/>
    </xf>
    <xf numFmtId="0" fontId="1" fillId="14" borderId="8" xfId="0" applyFont="1" applyFill="1" applyBorder="1" applyAlignment="1" applyProtection="1">
      <alignment horizontal="center" vertical="center" wrapText="1"/>
      <protection locked="0"/>
    </xf>
    <xf numFmtId="0" fontId="1" fillId="8" borderId="8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8" borderId="8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53" fillId="0" borderId="0" xfId="0" applyFont="1" applyAlignment="1" applyProtection="1">
      <alignment horizontal="center"/>
      <protection locked="0"/>
    </xf>
    <xf numFmtId="0" fontId="23" fillId="12" borderId="0" xfId="0" applyFont="1" applyFill="1" applyProtection="1">
      <protection locked="0"/>
    </xf>
    <xf numFmtId="0" fontId="0" fillId="0" borderId="0" xfId="0" applyAlignment="1">
      <alignment horizontal="center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18" borderId="12" xfId="0" applyFont="1" applyFill="1" applyBorder="1" applyAlignment="1" applyProtection="1">
      <alignment horizontal="center" vertical="center" wrapText="1"/>
      <protection locked="0"/>
    </xf>
    <xf numFmtId="0" fontId="1" fillId="18" borderId="13" xfId="0" applyFont="1" applyFill="1" applyBorder="1" applyAlignment="1" applyProtection="1">
      <alignment horizontal="center" vertical="center" wrapText="1"/>
      <protection locked="0"/>
    </xf>
    <xf numFmtId="0" fontId="1" fillId="18" borderId="22" xfId="0" applyFont="1" applyFill="1" applyBorder="1" applyAlignment="1" applyProtection="1">
      <alignment horizontal="center" vertical="center" wrapText="1"/>
      <protection locked="0"/>
    </xf>
    <xf numFmtId="0" fontId="0" fillId="17" borderId="0" xfId="0" applyFill="1" applyProtection="1">
      <protection locked="0"/>
    </xf>
    <xf numFmtId="0" fontId="0" fillId="18" borderId="14" xfId="0" applyFill="1" applyBorder="1" applyProtection="1">
      <protection locked="0"/>
    </xf>
    <xf numFmtId="0" fontId="0" fillId="18" borderId="0" xfId="0" applyFill="1" applyProtection="1">
      <protection locked="0"/>
    </xf>
    <xf numFmtId="0" fontId="0" fillId="18" borderId="15" xfId="0" applyFill="1" applyBorder="1" applyProtection="1">
      <protection locked="0"/>
    </xf>
    <xf numFmtId="0" fontId="20" fillId="18" borderId="14" xfId="0" applyFont="1" applyFill="1" applyBorder="1" applyProtection="1">
      <protection locked="0"/>
    </xf>
    <xf numFmtId="0" fontId="0" fillId="18" borderId="16" xfId="0" applyFill="1" applyBorder="1" applyProtection="1">
      <protection locked="0"/>
    </xf>
    <xf numFmtId="3" fontId="4" fillId="19" borderId="0" xfId="0" applyNumberFormat="1" applyFont="1" applyFill="1" applyProtection="1">
      <protection locked="0"/>
    </xf>
    <xf numFmtId="3" fontId="11" fillId="19" borderId="0" xfId="0" applyNumberFormat="1" applyFont="1" applyFill="1" applyAlignment="1" applyProtection="1">
      <alignment horizontal="right"/>
      <protection locked="0"/>
    </xf>
    <xf numFmtId="10" fontId="11" fillId="19" borderId="0" xfId="2" applyNumberFormat="1" applyFont="1" applyFill="1" applyBorder="1" applyProtection="1">
      <protection locked="0"/>
    </xf>
    <xf numFmtId="3" fontId="11" fillId="0" borderId="0" xfId="0" applyNumberFormat="1" applyFont="1" applyAlignment="1">
      <alignment horizontal="center"/>
    </xf>
    <xf numFmtId="0" fontId="33" fillId="0" borderId="23" xfId="3" applyBorder="1" applyProtection="1">
      <protection locked="0"/>
    </xf>
    <xf numFmtId="0" fontId="5" fillId="0" borderId="30" xfId="3" applyFont="1" applyBorder="1" applyAlignment="1" applyProtection="1">
      <alignment horizontal="right"/>
      <protection locked="0"/>
    </xf>
    <xf numFmtId="0" fontId="8" fillId="2" borderId="24" xfId="3" applyFont="1" applyFill="1" applyBorder="1" applyAlignment="1" applyProtection="1">
      <alignment horizontal="center" vertical="center" wrapText="1"/>
      <protection locked="0"/>
    </xf>
    <xf numFmtId="0" fontId="8" fillId="2" borderId="39" xfId="3" applyFont="1" applyFill="1" applyBorder="1" applyAlignment="1" applyProtection="1">
      <alignment horizontal="center" vertical="center" wrapText="1"/>
      <protection locked="0"/>
    </xf>
    <xf numFmtId="0" fontId="48" fillId="19" borderId="24" xfId="3" applyFont="1" applyFill="1" applyBorder="1" applyAlignment="1" applyProtection="1">
      <alignment horizontal="center" vertical="center" wrapText="1"/>
      <protection locked="0"/>
    </xf>
    <xf numFmtId="0" fontId="48" fillId="19" borderId="23" xfId="3" applyFont="1" applyFill="1" applyBorder="1" applyAlignment="1" applyProtection="1">
      <alignment horizontal="center" vertical="center" wrapText="1"/>
      <protection locked="0"/>
    </xf>
    <xf numFmtId="0" fontId="33" fillId="0" borderId="8" xfId="3" applyBorder="1" applyAlignment="1" applyProtection="1">
      <alignment horizontal="left" vertical="center"/>
      <protection locked="0"/>
    </xf>
    <xf numFmtId="0" fontId="33" fillId="0" borderId="8" xfId="3" applyBorder="1" applyAlignment="1" applyProtection="1">
      <alignment horizontal="right" vertical="center"/>
      <protection locked="0"/>
    </xf>
    <xf numFmtId="0" fontId="33" fillId="0" borderId="8" xfId="3" applyBorder="1" applyProtection="1">
      <protection locked="0"/>
    </xf>
    <xf numFmtId="4" fontId="5" fillId="2" borderId="44" xfId="3" applyNumberFormat="1" applyFont="1" applyFill="1" applyBorder="1" applyAlignment="1" applyProtection="1">
      <alignment horizontal="right" vertical="top" wrapText="1"/>
      <protection locked="0"/>
    </xf>
    <xf numFmtId="0" fontId="54" fillId="0" borderId="24" xfId="0" applyFont="1" applyBorder="1" applyAlignment="1">
      <alignment horizontal="center"/>
    </xf>
    <xf numFmtId="10" fontId="11" fillId="12" borderId="0" xfId="2" applyNumberFormat="1" applyFont="1" applyFill="1" applyBorder="1" applyProtection="1">
      <protection locked="0"/>
    </xf>
    <xf numFmtId="0" fontId="43" fillId="0" borderId="0" xfId="3" applyFont="1" applyAlignment="1" applyProtection="1">
      <alignment horizontal="center"/>
      <protection locked="0"/>
    </xf>
    <xf numFmtId="4" fontId="11" fillId="11" borderId="8" xfId="0" applyNumberFormat="1" applyFont="1" applyFill="1" applyBorder="1" applyAlignment="1">
      <alignment horizontal="right"/>
    </xf>
    <xf numFmtId="4" fontId="14" fillId="11" borderId="8" xfId="0" applyNumberFormat="1" applyFont="1" applyFill="1" applyBorder="1" applyAlignment="1">
      <alignment horizontal="right" wrapText="1"/>
    </xf>
    <xf numFmtId="4" fontId="14" fillId="21" borderId="8" xfId="0" applyNumberFormat="1" applyFont="1" applyFill="1" applyBorder="1"/>
    <xf numFmtId="4" fontId="15" fillId="0" borderId="0" xfId="0" applyNumberFormat="1" applyFont="1" applyAlignment="1">
      <alignment horizontal="center"/>
    </xf>
    <xf numFmtId="4" fontId="11" fillId="11" borderId="8" xfId="0" applyNumberFormat="1" applyFont="1" applyFill="1" applyBorder="1" applyAlignment="1">
      <alignment horizontal="right" wrapText="1"/>
    </xf>
    <xf numFmtId="4" fontId="11" fillId="6" borderId="10" xfId="0" applyNumberFormat="1" applyFont="1" applyFill="1" applyBorder="1" applyAlignment="1">
      <alignment horizontal="right"/>
    </xf>
    <xf numFmtId="4" fontId="14" fillId="6" borderId="10" xfId="0" applyNumberFormat="1" applyFont="1" applyFill="1" applyBorder="1" applyAlignment="1">
      <alignment horizontal="right"/>
    </xf>
    <xf numFmtId="4" fontId="14" fillId="12" borderId="8" xfId="0" applyNumberFormat="1" applyFont="1" applyFill="1" applyBorder="1" applyAlignment="1" applyProtection="1">
      <alignment horizontal="center" wrapText="1"/>
      <protection locked="0"/>
    </xf>
    <xf numFmtId="4" fontId="14" fillId="21" borderId="8" xfId="0" applyNumberFormat="1" applyFont="1" applyFill="1" applyBorder="1" applyAlignment="1">
      <alignment horizontal="right" wrapText="1"/>
    </xf>
    <xf numFmtId="4" fontId="14" fillId="2" borderId="8" xfId="0" applyNumberFormat="1" applyFont="1" applyFill="1" applyBorder="1" applyAlignment="1" applyProtection="1">
      <alignment horizontal="center" wrapText="1"/>
      <protection locked="0"/>
    </xf>
    <xf numFmtId="4" fontId="11" fillId="12" borderId="0" xfId="0" applyNumberFormat="1" applyFont="1" applyFill="1" applyAlignment="1">
      <alignment horizontal="center"/>
    </xf>
    <xf numFmtId="4" fontId="14" fillId="12" borderId="0" xfId="0" applyNumberFormat="1" applyFont="1" applyFill="1" applyAlignment="1" applyProtection="1">
      <alignment horizontal="center" wrapText="1"/>
      <protection locked="0"/>
    </xf>
    <xf numFmtId="4" fontId="11" fillId="6" borderId="8" xfId="0" applyNumberFormat="1" applyFont="1" applyFill="1" applyBorder="1"/>
    <xf numFmtId="4" fontId="14" fillId="6" borderId="8" xfId="0" applyNumberFormat="1" applyFont="1" applyFill="1" applyBorder="1"/>
    <xf numFmtId="4" fontId="14" fillId="2" borderId="8" xfId="0" applyNumberFormat="1" applyFont="1" applyFill="1" applyBorder="1" applyProtection="1">
      <protection locked="0"/>
    </xf>
    <xf numFmtId="4" fontId="14" fillId="12" borderId="8" xfId="0" applyNumberFormat="1" applyFont="1" applyFill="1" applyBorder="1" applyProtection="1">
      <protection locked="0"/>
    </xf>
    <xf numFmtId="4" fontId="11" fillId="13" borderId="8" xfId="0" applyNumberFormat="1" applyFont="1" applyFill="1" applyBorder="1"/>
    <xf numFmtId="4" fontId="14" fillId="13" borderId="8" xfId="0" applyNumberFormat="1" applyFont="1" applyFill="1" applyBorder="1"/>
    <xf numFmtId="4" fontId="0" fillId="0" borderId="0" xfId="0" applyNumberFormat="1" applyProtection="1">
      <protection locked="0"/>
    </xf>
    <xf numFmtId="4" fontId="11" fillId="0" borderId="8" xfId="0" applyNumberFormat="1" applyFont="1" applyBorder="1"/>
    <xf numFmtId="0" fontId="4" fillId="19" borderId="0" xfId="0" applyFont="1" applyFill="1" applyAlignment="1">
      <alignment horizontal="left"/>
    </xf>
    <xf numFmtId="0" fontId="4" fillId="19" borderId="0" xfId="0" applyFont="1" applyFill="1" applyAlignment="1">
      <alignment horizontal="left" wrapText="1"/>
    </xf>
    <xf numFmtId="0" fontId="15" fillId="19" borderId="0" xfId="0" applyFont="1" applyFill="1" applyAlignment="1">
      <alignment horizontal="left" wrapText="1"/>
    </xf>
    <xf numFmtId="0" fontId="1" fillId="0" borderId="0" xfId="0" applyFont="1" applyProtection="1">
      <protection locked="0"/>
    </xf>
    <xf numFmtId="4" fontId="0" fillId="0" borderId="8" xfId="0" applyNumberFormat="1" applyBorder="1" applyProtection="1">
      <protection locked="0"/>
    </xf>
    <xf numFmtId="14" fontId="33" fillId="0" borderId="0" xfId="3" applyNumberFormat="1" applyProtection="1">
      <protection locked="0"/>
    </xf>
    <xf numFmtId="0" fontId="64" fillId="13" borderId="10" xfId="3" applyFont="1" applyFill="1" applyBorder="1" applyAlignment="1">
      <alignment horizontal="center" vertical="center"/>
    </xf>
    <xf numFmtId="14" fontId="52" fillId="0" borderId="41" xfId="3" applyNumberFormat="1" applyFont="1" applyBorder="1" applyProtection="1">
      <protection locked="0"/>
    </xf>
    <xf numFmtId="164" fontId="43" fillId="0" borderId="5" xfId="3" applyNumberFormat="1" applyFont="1" applyBorder="1" applyProtection="1">
      <protection locked="0"/>
    </xf>
    <xf numFmtId="0" fontId="20" fillId="0" borderId="0" xfId="0" applyFont="1"/>
    <xf numFmtId="0" fontId="20" fillId="0" borderId="11" xfId="0" applyFont="1" applyBorder="1"/>
    <xf numFmtId="0" fontId="20" fillId="0" borderId="46" xfId="0" applyFont="1" applyBorder="1" applyAlignment="1">
      <alignment horizontal="center"/>
    </xf>
    <xf numFmtId="0" fontId="66" fillId="0" borderId="22" xfId="0" applyFont="1" applyBorder="1"/>
    <xf numFmtId="0" fontId="20" fillId="0" borderId="14" xfId="0" applyFont="1" applyBorder="1"/>
    <xf numFmtId="0" fontId="20" fillId="0" borderId="0" xfId="0" applyFont="1" applyBorder="1" applyAlignment="1">
      <alignment horizontal="center"/>
    </xf>
    <xf numFmtId="0" fontId="20" fillId="0" borderId="15" xfId="0" applyFont="1" applyBorder="1"/>
    <xf numFmtId="0" fontId="20" fillId="0" borderId="16" xfId="0" applyFont="1" applyBorder="1"/>
    <xf numFmtId="0" fontId="20" fillId="0" borderId="17" xfId="0" applyFont="1" applyBorder="1" applyAlignment="1">
      <alignment horizontal="center"/>
    </xf>
    <xf numFmtId="0" fontId="20" fillId="0" borderId="18" xfId="0" applyFont="1" applyBorder="1"/>
    <xf numFmtId="0" fontId="21" fillId="0" borderId="0" xfId="6" applyBorder="1" applyProtection="1">
      <protection locked="0"/>
    </xf>
    <xf numFmtId="0" fontId="65" fillId="0" borderId="0" xfId="6" applyFont="1" applyBorder="1" applyProtection="1"/>
    <xf numFmtId="0" fontId="21" fillId="0" borderId="8" xfId="6" applyBorder="1" applyProtection="1">
      <protection locked="0"/>
    </xf>
    <xf numFmtId="0" fontId="0" fillId="0" borderId="8" xfId="6" applyNumberFormat="1" applyFont="1" applyBorder="1" applyProtection="1">
      <protection locked="0"/>
    </xf>
    <xf numFmtId="165" fontId="65" fillId="0" borderId="8" xfId="6" applyNumberFormat="1" applyFont="1" applyBorder="1" applyProtection="1"/>
    <xf numFmtId="49" fontId="21" fillId="0" borderId="8" xfId="6" applyNumberFormat="1" applyBorder="1" applyProtection="1">
      <protection locked="0"/>
    </xf>
    <xf numFmtId="165" fontId="67" fillId="0" borderId="8" xfId="6" applyNumberFormat="1" applyFont="1" applyBorder="1" applyProtection="1"/>
    <xf numFmtId="14" fontId="20" fillId="0" borderId="0" xfId="0" applyNumberFormat="1" applyFont="1" applyFill="1" applyBorder="1"/>
    <xf numFmtId="14" fontId="0" fillId="0" borderId="0" xfId="0" applyNumberFormat="1" applyAlignment="1">
      <alignment horizontal="center"/>
    </xf>
    <xf numFmtId="0" fontId="68" fillId="0" borderId="8" xfId="3" applyFont="1" applyBorder="1" applyAlignment="1" applyProtection="1">
      <alignment horizontal="center"/>
      <protection locked="0"/>
    </xf>
    <xf numFmtId="0" fontId="50" fillId="14" borderId="10" xfId="3" applyFont="1" applyFill="1" applyBorder="1" applyAlignment="1">
      <alignment horizontal="center" vertical="center"/>
    </xf>
    <xf numFmtId="4" fontId="48" fillId="0" borderId="8" xfId="3" applyNumberFormat="1" applyFont="1" applyBorder="1" applyProtection="1">
      <protection locked="0"/>
    </xf>
    <xf numFmtId="0" fontId="33" fillId="0" borderId="19" xfId="3" applyBorder="1" applyAlignment="1" applyProtection="1">
      <alignment horizontal="left" vertical="center"/>
      <protection locked="0"/>
    </xf>
    <xf numFmtId="4" fontId="48" fillId="0" borderId="10" xfId="3" applyNumberFormat="1" applyFont="1" applyBorder="1" applyProtection="1">
      <protection locked="0"/>
    </xf>
    <xf numFmtId="49" fontId="7" fillId="6" borderId="49" xfId="0" applyNumberFormat="1" applyFont="1" applyFill="1" applyBorder="1" applyAlignment="1" applyProtection="1">
      <alignment vertical="center" wrapText="1"/>
      <protection locked="0"/>
    </xf>
    <xf numFmtId="4" fontId="11" fillId="8" borderId="9" xfId="0" applyNumberFormat="1" applyFont="1" applyFill="1" applyBorder="1" applyAlignment="1">
      <alignment horizontal="right" vertical="center"/>
    </xf>
    <xf numFmtId="0" fontId="0" fillId="0" borderId="9" xfId="0" applyBorder="1" applyProtection="1">
      <protection locked="0"/>
    </xf>
    <xf numFmtId="4" fontId="11" fillId="8" borderId="10" xfId="0" applyNumberFormat="1" applyFont="1" applyFill="1" applyBorder="1"/>
    <xf numFmtId="0" fontId="0" fillId="0" borderId="10" xfId="0" applyBorder="1" applyProtection="1">
      <protection locked="0"/>
    </xf>
    <xf numFmtId="0" fontId="0" fillId="0" borderId="0" xfId="0" applyFont="1" applyProtection="1">
      <protection locked="0"/>
    </xf>
    <xf numFmtId="0" fontId="12" fillId="6" borderId="5" xfId="0" applyFont="1" applyFill="1" applyBorder="1" applyAlignment="1" applyProtection="1">
      <alignment vertical="center"/>
    </xf>
    <xf numFmtId="4" fontId="15" fillId="6" borderId="6" xfId="0" applyNumberFormat="1" applyFont="1" applyFill="1" applyBorder="1" applyProtection="1">
      <protection locked="0"/>
    </xf>
    <xf numFmtId="0" fontId="0" fillId="6" borderId="19" xfId="0" applyFill="1" applyBorder="1" applyProtection="1">
      <protection locked="0"/>
    </xf>
    <xf numFmtId="0" fontId="37" fillId="23" borderId="30" xfId="3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0" fillId="2" borderId="0" xfId="0" applyFill="1"/>
    <xf numFmtId="4" fontId="44" fillId="14" borderId="32" xfId="4" applyNumberFormat="1" applyFont="1" applyFill="1" applyBorder="1" applyAlignment="1" applyProtection="1">
      <alignment horizontal="center" vertical="center"/>
    </xf>
    <xf numFmtId="0" fontId="4" fillId="19" borderId="0" xfId="0" applyFont="1" applyFill="1" applyAlignment="1">
      <alignment horizontal="left" wrapText="1"/>
    </xf>
    <xf numFmtId="0" fontId="4" fillId="19" borderId="0" xfId="0" applyFont="1" applyFill="1" applyAlignment="1">
      <alignment horizontal="left"/>
    </xf>
    <xf numFmtId="0" fontId="26" fillId="19" borderId="0" xfId="0" applyFont="1" applyFill="1" applyAlignment="1">
      <alignment horizontal="center"/>
    </xf>
    <xf numFmtId="0" fontId="15" fillId="7" borderId="0" xfId="0" applyFont="1" applyFill="1" applyAlignment="1">
      <alignment horizontal="left" wrapText="1"/>
    </xf>
    <xf numFmtId="0" fontId="4" fillId="7" borderId="0" xfId="0" applyFont="1" applyFill="1" applyAlignment="1">
      <alignment horizontal="left" wrapText="1"/>
    </xf>
    <xf numFmtId="0" fontId="12" fillId="19" borderId="0" xfId="0" applyFont="1" applyFill="1" applyAlignment="1">
      <alignment horizontal="left" wrapText="1"/>
    </xf>
    <xf numFmtId="4" fontId="44" fillId="14" borderId="40" xfId="4" applyNumberFormat="1" applyFont="1" applyFill="1" applyBorder="1" applyAlignment="1" applyProtection="1">
      <alignment horizontal="center" vertical="center"/>
    </xf>
    <xf numFmtId="4" fontId="44" fillId="14" borderId="32" xfId="4" applyNumberFormat="1" applyFont="1" applyFill="1" applyBorder="1" applyAlignment="1" applyProtection="1">
      <alignment horizontal="center" vertical="center"/>
    </xf>
    <xf numFmtId="14" fontId="5" fillId="0" borderId="8" xfId="3" applyNumberFormat="1" applyFont="1" applyBorder="1" applyAlignment="1" applyProtection="1">
      <alignment horizontal="center" vertical="center"/>
      <protection locked="0"/>
    </xf>
    <xf numFmtId="14" fontId="5" fillId="0" borderId="26" xfId="3" applyNumberFormat="1" applyFont="1" applyBorder="1" applyAlignment="1" applyProtection="1">
      <alignment horizontal="center" vertical="center"/>
      <protection locked="0"/>
    </xf>
    <xf numFmtId="0" fontId="5" fillId="0" borderId="41" xfId="3" applyFont="1" applyBorder="1" applyAlignment="1" applyProtection="1">
      <alignment horizontal="center" vertical="center"/>
      <protection locked="0"/>
    </xf>
    <xf numFmtId="0" fontId="5" fillId="0" borderId="35" xfId="3" applyFont="1" applyBorder="1" applyAlignment="1" applyProtection="1">
      <alignment horizontal="center" vertical="center"/>
      <protection locked="0"/>
    </xf>
    <xf numFmtId="0" fontId="9" fillId="0" borderId="42" xfId="3" applyFont="1" applyBorder="1" applyAlignment="1" applyProtection="1">
      <alignment horizontal="center" vertical="center" wrapText="1"/>
      <protection locked="0"/>
    </xf>
    <xf numFmtId="0" fontId="9" fillId="0" borderId="43" xfId="3" applyFont="1" applyBorder="1" applyAlignment="1" applyProtection="1">
      <alignment horizontal="center" vertical="center" wrapText="1"/>
      <protection locked="0"/>
    </xf>
    <xf numFmtId="0" fontId="9" fillId="0" borderId="37" xfId="3" applyFont="1" applyBorder="1" applyAlignment="1" applyProtection="1">
      <alignment horizontal="center" vertical="center" wrapText="1"/>
      <protection locked="0"/>
    </xf>
    <xf numFmtId="0" fontId="9" fillId="0" borderId="38" xfId="3" applyFont="1" applyBorder="1" applyAlignment="1" applyProtection="1">
      <alignment horizontal="center" vertical="center" wrapText="1"/>
      <protection locked="0"/>
    </xf>
    <xf numFmtId="10" fontId="44" fillId="14" borderId="8" xfId="4" applyNumberFormat="1" applyFont="1" applyFill="1" applyBorder="1" applyAlignment="1" applyProtection="1">
      <alignment horizontal="center" vertical="center"/>
    </xf>
    <xf numFmtId="10" fontId="44" fillId="14" borderId="26" xfId="4" applyNumberFormat="1" applyFont="1" applyFill="1" applyBorder="1" applyAlignment="1" applyProtection="1">
      <alignment horizontal="center" vertical="center"/>
    </xf>
    <xf numFmtId="4" fontId="44" fillId="14" borderId="41" xfId="4" applyNumberFormat="1" applyFont="1" applyFill="1" applyBorder="1" applyAlignment="1" applyProtection="1">
      <alignment horizontal="center" vertical="center"/>
    </xf>
    <xf numFmtId="4" fontId="44" fillId="14" borderId="35" xfId="4" applyNumberFormat="1" applyFont="1" applyFill="1" applyBorder="1" applyAlignment="1" applyProtection="1">
      <alignment horizontal="center" vertical="center"/>
    </xf>
    <xf numFmtId="4" fontId="44" fillId="14" borderId="8" xfId="4" applyNumberFormat="1" applyFont="1" applyFill="1" applyBorder="1" applyAlignment="1" applyProtection="1">
      <alignment horizontal="center" vertical="center"/>
    </xf>
    <xf numFmtId="4" fontId="44" fillId="14" borderId="26" xfId="4" applyNumberFormat="1" applyFont="1" applyFill="1" applyBorder="1" applyAlignment="1" applyProtection="1">
      <alignment horizontal="center" vertical="center"/>
    </xf>
    <xf numFmtId="14" fontId="9" fillId="0" borderId="19" xfId="3" applyNumberFormat="1" applyFont="1" applyBorder="1" applyAlignment="1" applyProtection="1">
      <alignment horizontal="center" vertical="center"/>
      <protection locked="0"/>
    </xf>
    <xf numFmtId="14" fontId="9" fillId="0" borderId="26" xfId="3" applyNumberFormat="1" applyFont="1" applyBorder="1" applyAlignment="1" applyProtection="1">
      <alignment horizontal="center" vertical="center"/>
      <protection locked="0"/>
    </xf>
    <xf numFmtId="49" fontId="9" fillId="0" borderId="37" xfId="3" applyNumberFormat="1" applyFont="1" applyBorder="1" applyAlignment="1" applyProtection="1">
      <alignment horizontal="center" vertical="center"/>
      <protection locked="0"/>
    </xf>
    <xf numFmtId="49" fontId="9" fillId="0" borderId="38" xfId="3" applyNumberFormat="1" applyFont="1" applyBorder="1" applyAlignment="1" applyProtection="1">
      <alignment horizontal="center" vertical="center"/>
      <protection locked="0"/>
    </xf>
    <xf numFmtId="0" fontId="9" fillId="0" borderId="36" xfId="3" applyFont="1" applyBorder="1" applyAlignment="1" applyProtection="1">
      <alignment horizontal="center" vertical="center"/>
      <protection locked="0"/>
    </xf>
    <xf numFmtId="0" fontId="9" fillId="0" borderId="35" xfId="3" applyFont="1" applyBorder="1" applyAlignment="1" applyProtection="1">
      <alignment horizontal="center" vertical="center"/>
      <protection locked="0"/>
    </xf>
    <xf numFmtId="4" fontId="44" fillId="14" borderId="5" xfId="4" applyNumberFormat="1" applyFont="1" applyFill="1" applyBorder="1" applyAlignment="1" applyProtection="1">
      <alignment horizontal="center" vertical="center"/>
    </xf>
    <xf numFmtId="4" fontId="44" fillId="14" borderId="38" xfId="4" applyNumberFormat="1" applyFont="1" applyFill="1" applyBorder="1" applyAlignment="1" applyProtection="1">
      <alignment horizontal="center" vertical="center"/>
    </xf>
    <xf numFmtId="0" fontId="42" fillId="0" borderId="36" xfId="5" applyBorder="1" applyAlignment="1" applyProtection="1">
      <alignment horizontal="center" vertical="center"/>
      <protection locked="0"/>
    </xf>
    <xf numFmtId="0" fontId="13" fillId="2" borderId="23" xfId="3" applyFont="1" applyFill="1" applyBorder="1" applyAlignment="1" applyProtection="1">
      <alignment horizontal="center" wrapText="1"/>
      <protection locked="0"/>
    </xf>
    <xf numFmtId="0" fontId="13" fillId="2" borderId="29" xfId="3" applyFont="1" applyFill="1" applyBorder="1" applyAlignment="1" applyProtection="1">
      <alignment horizontal="center" wrapText="1"/>
      <protection locked="0"/>
    </xf>
    <xf numFmtId="0" fontId="13" fillId="2" borderId="30" xfId="3" applyFont="1" applyFill="1" applyBorder="1" applyAlignment="1" applyProtection="1">
      <alignment horizontal="center" wrapText="1"/>
      <protection locked="0"/>
    </xf>
    <xf numFmtId="0" fontId="9" fillId="0" borderId="33" xfId="3" applyFont="1" applyBorder="1" applyAlignment="1" applyProtection="1">
      <alignment horizontal="center" vertical="center" wrapText="1"/>
      <protection locked="0"/>
    </xf>
    <xf numFmtId="0" fontId="9" fillId="0" borderId="32" xfId="3" applyFont="1" applyBorder="1" applyAlignment="1" applyProtection="1">
      <alignment horizontal="center" vertical="center" wrapText="1"/>
      <protection locked="0"/>
    </xf>
    <xf numFmtId="49" fontId="9" fillId="0" borderId="19" xfId="3" applyNumberFormat="1" applyFont="1" applyBorder="1" applyAlignment="1" applyProtection="1">
      <alignment horizontal="center" vertical="center"/>
      <protection locked="0"/>
    </xf>
    <xf numFmtId="49" fontId="9" fillId="0" borderId="26" xfId="3" applyNumberFormat="1" applyFont="1" applyBorder="1" applyAlignment="1" applyProtection="1">
      <alignment horizontal="center" vertical="center"/>
      <protection locked="0"/>
    </xf>
    <xf numFmtId="0" fontId="9" fillId="0" borderId="19" xfId="3" applyFont="1" applyBorder="1" applyAlignment="1" applyProtection="1">
      <alignment horizontal="center" vertical="center"/>
      <protection locked="0"/>
    </xf>
    <xf numFmtId="0" fontId="9" fillId="0" borderId="26" xfId="3" applyFont="1" applyBorder="1" applyAlignment="1" applyProtection="1">
      <alignment horizontal="center" vertical="center"/>
      <protection locked="0"/>
    </xf>
    <xf numFmtId="49" fontId="10" fillId="0" borderId="19" xfId="5" applyNumberFormat="1" applyFont="1" applyBorder="1" applyAlignment="1" applyProtection="1">
      <alignment horizontal="center" vertical="center"/>
      <protection locked="0"/>
    </xf>
    <xf numFmtId="49" fontId="10" fillId="0" borderId="26" xfId="5" applyNumberFormat="1" applyFont="1" applyBorder="1" applyAlignment="1" applyProtection="1">
      <alignment horizontal="center" vertical="center"/>
      <protection locked="0"/>
    </xf>
    <xf numFmtId="0" fontId="8" fillId="23" borderId="11" xfId="3" applyFont="1" applyFill="1" applyBorder="1" applyAlignment="1" applyProtection="1">
      <alignment horizontal="center" wrapText="1"/>
      <protection locked="0"/>
    </xf>
    <xf numFmtId="0" fontId="8" fillId="23" borderId="22" xfId="3" applyFont="1" applyFill="1" applyBorder="1" applyAlignment="1" applyProtection="1">
      <alignment horizontal="center" wrapText="1"/>
      <protection locked="0"/>
    </xf>
    <xf numFmtId="0" fontId="8" fillId="23" borderId="16" xfId="3" applyFont="1" applyFill="1" applyBorder="1" applyAlignment="1" applyProtection="1">
      <alignment horizontal="center" wrapText="1"/>
      <protection locked="0"/>
    </xf>
    <xf numFmtId="0" fontId="8" fillId="23" borderId="18" xfId="3" applyFont="1" applyFill="1" applyBorder="1" applyAlignment="1" applyProtection="1">
      <alignment horizontal="center" wrapText="1"/>
      <protection locked="0"/>
    </xf>
    <xf numFmtId="0" fontId="0" fillId="0" borderId="8" xfId="0" applyBorder="1" applyAlignment="1" applyProtection="1">
      <alignment horizontal="left"/>
      <protection locked="0"/>
    </xf>
    <xf numFmtId="0" fontId="1" fillId="8" borderId="8" xfId="0" applyFont="1" applyFill="1" applyBorder="1" applyAlignment="1" applyProtection="1">
      <alignment horizontal="left"/>
      <protection locked="0"/>
    </xf>
    <xf numFmtId="49" fontId="10" fillId="0" borderId="5" xfId="0" applyNumberFormat="1" applyFont="1" applyBorder="1" applyAlignment="1" applyProtection="1">
      <alignment horizontal="left" vertical="center"/>
      <protection locked="0"/>
    </xf>
    <xf numFmtId="49" fontId="10" fillId="0" borderId="19" xfId="0" applyNumberFormat="1" applyFont="1" applyBorder="1" applyAlignment="1" applyProtection="1">
      <alignment horizontal="left" vertical="center"/>
      <protection locked="0"/>
    </xf>
    <xf numFmtId="49" fontId="4" fillId="12" borderId="5" xfId="0" applyNumberFormat="1" applyFont="1" applyFill="1" applyBorder="1" applyAlignment="1" applyProtection="1">
      <alignment horizontal="left" vertical="center"/>
      <protection locked="0"/>
    </xf>
    <xf numFmtId="49" fontId="4" fillId="12" borderId="19" xfId="0" applyNumberFormat="1" applyFont="1" applyFill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left" vertical="center"/>
      <protection locked="0"/>
    </xf>
    <xf numFmtId="49" fontId="4" fillId="0" borderId="19" xfId="0" applyNumberFormat="1" applyFont="1" applyBorder="1" applyAlignment="1" applyProtection="1">
      <alignment horizontal="left" vertical="center"/>
      <protection locked="0"/>
    </xf>
    <xf numFmtId="49" fontId="15" fillId="6" borderId="5" xfId="0" applyNumberFormat="1" applyFont="1" applyFill="1" applyBorder="1" applyAlignment="1" applyProtection="1">
      <alignment horizontal="left" vertical="center"/>
      <protection locked="0"/>
    </xf>
    <xf numFmtId="49" fontId="15" fillId="6" borderId="19" xfId="0" applyNumberFormat="1" applyFont="1" applyFill="1" applyBorder="1" applyAlignment="1" applyProtection="1">
      <alignment horizontal="left" vertical="center"/>
      <protection locked="0"/>
    </xf>
    <xf numFmtId="49" fontId="15" fillId="0" borderId="6" xfId="0" applyNumberFormat="1" applyFont="1" applyBorder="1" applyAlignment="1" applyProtection="1">
      <alignment horizontal="left" vertical="center" wrapText="1"/>
      <protection locked="0"/>
    </xf>
    <xf numFmtId="49" fontId="4" fillId="12" borderId="5" xfId="0" applyNumberFormat="1" applyFont="1" applyFill="1" applyBorder="1" applyAlignment="1" applyProtection="1">
      <alignment horizontal="left" vertical="center" wrapText="1"/>
      <protection locked="0"/>
    </xf>
    <xf numFmtId="49" fontId="4" fillId="12" borderId="19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49" fontId="15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49" fontId="4" fillId="0" borderId="19" xfId="0" applyNumberFormat="1" applyFont="1" applyBorder="1" applyAlignment="1" applyProtection="1">
      <alignment horizontal="left" vertical="center" wrapText="1"/>
      <protection locked="0"/>
    </xf>
    <xf numFmtId="0" fontId="25" fillId="19" borderId="0" xfId="0" applyFont="1" applyFill="1" applyAlignment="1" applyProtection="1">
      <alignment horizontal="left"/>
      <protection locked="0"/>
    </xf>
    <xf numFmtId="49" fontId="7" fillId="19" borderId="0" xfId="0" applyNumberFormat="1" applyFont="1" applyFill="1" applyAlignment="1" applyProtection="1">
      <alignment horizontal="center" vertical="center" wrapText="1"/>
      <protection locked="0"/>
    </xf>
    <xf numFmtId="49" fontId="11" fillId="19" borderId="0" xfId="0" applyNumberFormat="1" applyFont="1" applyFill="1" applyAlignment="1" applyProtection="1">
      <alignment horizontal="left" vertical="center"/>
      <protection locked="0"/>
    </xf>
    <xf numFmtId="49" fontId="4" fillId="19" borderId="0" xfId="0" applyNumberFormat="1" applyFont="1" applyFill="1" applyAlignment="1" applyProtection="1">
      <alignment horizontal="left" vertical="center" wrapText="1"/>
      <protection locked="0"/>
    </xf>
    <xf numFmtId="49" fontId="19" fillId="19" borderId="0" xfId="0" applyNumberFormat="1" applyFont="1" applyFill="1" applyAlignment="1" applyProtection="1">
      <alignment horizontal="left" vertical="center"/>
      <protection locked="0"/>
    </xf>
    <xf numFmtId="0" fontId="4" fillId="19" borderId="0" xfId="0" applyFont="1" applyFill="1" applyAlignment="1" applyProtection="1">
      <alignment horizontal="left"/>
      <protection locked="0"/>
    </xf>
    <xf numFmtId="49" fontId="17" fillId="19" borderId="0" xfId="0" applyNumberFormat="1" applyFont="1" applyFill="1" applyAlignment="1" applyProtection="1">
      <alignment horizontal="left" vertical="center" wrapText="1"/>
      <protection locked="0"/>
    </xf>
    <xf numFmtId="49" fontId="8" fillId="19" borderId="0" xfId="0" applyNumberFormat="1" applyFont="1" applyFill="1" applyAlignment="1" applyProtection="1">
      <alignment horizontal="left" vertical="center" wrapText="1"/>
      <protection locked="0"/>
    </xf>
    <xf numFmtId="49" fontId="10" fillId="19" borderId="0" xfId="0" applyNumberFormat="1" applyFont="1" applyFill="1" applyAlignment="1" applyProtection="1">
      <alignment horizontal="left" vertical="center"/>
      <protection locked="0"/>
    </xf>
    <xf numFmtId="49" fontId="7" fillId="19" borderId="0" xfId="0" applyNumberFormat="1" applyFont="1" applyFill="1" applyAlignment="1" applyProtection="1">
      <alignment horizontal="left" vertical="center"/>
      <protection locked="0"/>
    </xf>
    <xf numFmtId="49" fontId="10" fillId="19" borderId="0" xfId="0" applyNumberFormat="1" applyFont="1" applyFill="1" applyAlignment="1" applyProtection="1">
      <alignment vertical="center"/>
      <protection locked="0"/>
    </xf>
    <xf numFmtId="0" fontId="14" fillId="19" borderId="0" xfId="0" applyFont="1" applyFill="1" applyAlignment="1" applyProtection="1">
      <alignment horizontal="left" vertical="center"/>
      <protection locked="0"/>
    </xf>
    <xf numFmtId="49" fontId="7" fillId="19" borderId="0" xfId="0" applyNumberFormat="1" applyFont="1" applyFill="1" applyAlignment="1" applyProtection="1">
      <alignment horizontal="left" vertical="center" wrapText="1"/>
      <protection locked="0"/>
    </xf>
    <xf numFmtId="49" fontId="10" fillId="19" borderId="0" xfId="0" applyNumberFormat="1" applyFont="1" applyFill="1" applyAlignment="1" applyProtection="1">
      <alignment vertical="center" wrapText="1"/>
      <protection locked="0"/>
    </xf>
    <xf numFmtId="49" fontId="17" fillId="19" borderId="0" xfId="0" applyNumberFormat="1" applyFont="1" applyFill="1" applyAlignment="1" applyProtection="1">
      <alignment vertical="center"/>
      <protection locked="0"/>
    </xf>
    <xf numFmtId="49" fontId="10" fillId="19" borderId="0" xfId="0" applyNumberFormat="1" applyFont="1" applyFill="1" applyAlignment="1" applyProtection="1">
      <alignment horizontal="left" vertical="center" wrapText="1"/>
      <protection locked="0"/>
    </xf>
    <xf numFmtId="0" fontId="16" fillId="19" borderId="0" xfId="0" applyFont="1" applyFill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/>
      <protection locked="0"/>
    </xf>
    <xf numFmtId="0" fontId="8" fillId="4" borderId="8" xfId="0" applyFont="1" applyFill="1" applyBorder="1" applyAlignment="1" applyProtection="1">
      <alignment horizontal="left" vertical="center" wrapText="1"/>
      <protection locked="0"/>
    </xf>
    <xf numFmtId="49" fontId="7" fillId="0" borderId="3" xfId="1" applyNumberFormat="1" applyFont="1" applyBorder="1" applyAlignment="1" applyProtection="1">
      <alignment horizontal="center" vertical="center"/>
      <protection locked="0"/>
    </xf>
    <xf numFmtId="49" fontId="7" fillId="0" borderId="4" xfId="1" applyNumberFormat="1" applyFont="1" applyBorder="1" applyAlignment="1" applyProtection="1">
      <alignment horizontal="center" vertical="center"/>
      <protection locked="0"/>
    </xf>
    <xf numFmtId="49" fontId="7" fillId="5" borderId="6" xfId="1" applyNumberFormat="1" applyFont="1" applyFill="1" applyBorder="1" applyAlignment="1" applyProtection="1">
      <alignment horizontal="left" vertical="center"/>
      <protection locked="0"/>
    </xf>
    <xf numFmtId="49" fontId="10" fillId="12" borderId="8" xfId="1" applyNumberFormat="1" applyFont="1" applyFill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0" fillId="22" borderId="16" xfId="0" applyFill="1" applyBorder="1" applyAlignment="1" applyProtection="1">
      <alignment horizontal="center"/>
      <protection locked="0"/>
    </xf>
    <xf numFmtId="0" fontId="0" fillId="22" borderId="17" xfId="0" applyFill="1" applyBorder="1" applyAlignment="1" applyProtection="1">
      <alignment horizontal="center"/>
      <protection locked="0"/>
    </xf>
    <xf numFmtId="0" fontId="0" fillId="22" borderId="18" xfId="0" applyFill="1" applyBorder="1" applyAlignment="1" applyProtection="1">
      <alignment horizontal="center"/>
      <protection locked="0"/>
    </xf>
    <xf numFmtId="0" fontId="33" fillId="22" borderId="11" xfId="3" applyFill="1" applyBorder="1" applyAlignment="1" applyProtection="1">
      <alignment horizontal="center"/>
      <protection locked="0"/>
    </xf>
    <xf numFmtId="0" fontId="33" fillId="22" borderId="46" xfId="3" applyFill="1" applyBorder="1" applyAlignment="1" applyProtection="1">
      <alignment horizontal="center"/>
      <protection locked="0"/>
    </xf>
    <xf numFmtId="0" fontId="33" fillId="22" borderId="22" xfId="3" applyFill="1" applyBorder="1" applyAlignment="1" applyProtection="1">
      <alignment horizontal="center"/>
      <protection locked="0"/>
    </xf>
    <xf numFmtId="0" fontId="5" fillId="2" borderId="16" xfId="3" applyFont="1" applyFill="1" applyBorder="1" applyAlignment="1" applyProtection="1">
      <alignment horizontal="right" vertical="top" wrapText="1"/>
      <protection locked="0"/>
    </xf>
    <xf numFmtId="0" fontId="5" fillId="2" borderId="17" xfId="3" applyFont="1" applyFill="1" applyBorder="1" applyAlignment="1" applyProtection="1">
      <alignment horizontal="right" vertical="top" wrapText="1"/>
      <protection locked="0"/>
    </xf>
    <xf numFmtId="0" fontId="5" fillId="2" borderId="18" xfId="3" applyFont="1" applyFill="1" applyBorder="1" applyAlignment="1" applyProtection="1">
      <alignment horizontal="right" vertical="top" wrapText="1"/>
      <protection locked="0"/>
    </xf>
    <xf numFmtId="0" fontId="5" fillId="2" borderId="23" xfId="3" applyFont="1" applyFill="1" applyBorder="1" applyAlignment="1" applyProtection="1">
      <alignment horizontal="right" vertical="top" wrapText="1"/>
      <protection locked="0"/>
    </xf>
    <xf numFmtId="0" fontId="5" fillId="2" borderId="29" xfId="3" applyFont="1" applyFill="1" applyBorder="1" applyAlignment="1" applyProtection="1">
      <alignment horizontal="right" vertical="top" wrapText="1"/>
      <protection locked="0"/>
    </xf>
    <xf numFmtId="0" fontId="5" fillId="2" borderId="30" xfId="3" applyFont="1" applyFill="1" applyBorder="1" applyAlignment="1" applyProtection="1">
      <alignment horizontal="right" vertical="top" wrapText="1"/>
      <protection locked="0"/>
    </xf>
    <xf numFmtId="0" fontId="8" fillId="2" borderId="23" xfId="3" applyFont="1" applyFill="1" applyBorder="1" applyAlignment="1" applyProtection="1">
      <alignment horizontal="center" vertical="center"/>
      <protection locked="0"/>
    </xf>
    <xf numFmtId="0" fontId="8" fillId="2" borderId="29" xfId="3" applyFont="1" applyFill="1" applyBorder="1" applyAlignment="1" applyProtection="1">
      <alignment horizontal="center" vertical="center"/>
      <protection locked="0"/>
    </xf>
    <xf numFmtId="0" fontId="8" fillId="2" borderId="30" xfId="3" applyFont="1" applyFill="1" applyBorder="1" applyAlignment="1" applyProtection="1">
      <alignment horizontal="center" vertical="center"/>
      <protection locked="0"/>
    </xf>
    <xf numFmtId="0" fontId="15" fillId="8" borderId="45" xfId="0" applyFont="1" applyFill="1" applyBorder="1" applyAlignment="1" applyProtection="1">
      <alignment horizontal="left" vertical="center"/>
      <protection locked="0"/>
    </xf>
    <xf numFmtId="0" fontId="15" fillId="8" borderId="50" xfId="0" applyFont="1" applyFill="1" applyBorder="1" applyAlignment="1" applyProtection="1">
      <alignment horizontal="left" vertical="center"/>
      <protection locked="0"/>
    </xf>
    <xf numFmtId="49" fontId="10" fillId="0" borderId="8" xfId="0" applyNumberFormat="1" applyFont="1" applyBorder="1" applyAlignment="1" applyProtection="1">
      <alignment vertical="center" wrapText="1"/>
      <protection locked="0"/>
    </xf>
    <xf numFmtId="0" fontId="16" fillId="7" borderId="0" xfId="0" applyFont="1" applyFill="1" applyAlignment="1" applyProtection="1">
      <alignment horizontal="center" vertical="center"/>
      <protection locked="0"/>
    </xf>
    <xf numFmtId="49" fontId="7" fillId="8" borderId="1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Alignment="1" applyProtection="1">
      <alignment horizontal="left" vertical="center"/>
      <protection locked="0"/>
    </xf>
    <xf numFmtId="49" fontId="7" fillId="0" borderId="19" xfId="0" applyNumberFormat="1" applyFont="1" applyBorder="1" applyAlignment="1" applyProtection="1">
      <alignment horizontal="left" vertical="center"/>
      <protection locked="0"/>
    </xf>
    <xf numFmtId="49" fontId="7" fillId="12" borderId="5" xfId="0" applyNumberFormat="1" applyFont="1" applyFill="1" applyBorder="1" applyAlignment="1" applyProtection="1">
      <alignment horizontal="left" vertical="center" wrapText="1"/>
      <protection locked="0"/>
    </xf>
    <xf numFmtId="49" fontId="7" fillId="12" borderId="19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8" xfId="0" applyNumberFormat="1" applyFont="1" applyBorder="1" applyAlignment="1" applyProtection="1">
      <alignment horizontal="left" vertical="center"/>
      <protection locked="0"/>
    </xf>
    <xf numFmtId="49" fontId="10" fillId="0" borderId="8" xfId="0" applyNumberFormat="1" applyFont="1" applyBorder="1" applyAlignment="1" applyProtection="1">
      <alignment horizontal="left" vertical="center" wrapText="1"/>
      <protection locked="0"/>
    </xf>
    <xf numFmtId="49" fontId="7" fillId="8" borderId="5" xfId="0" applyNumberFormat="1" applyFont="1" applyFill="1" applyBorder="1" applyAlignment="1" applyProtection="1">
      <alignment horizontal="left" vertical="center" wrapText="1"/>
      <protection locked="0"/>
    </xf>
    <xf numFmtId="49" fontId="7" fillId="8" borderId="19" xfId="0" applyNumberFormat="1" applyFont="1" applyFill="1" applyBorder="1" applyAlignment="1" applyProtection="1">
      <alignment horizontal="left" vertical="center" wrapText="1"/>
      <protection locked="0"/>
    </xf>
    <xf numFmtId="49" fontId="17" fillId="0" borderId="8" xfId="0" applyNumberFormat="1" applyFont="1" applyBorder="1" applyAlignment="1" applyProtection="1">
      <alignment vertical="center"/>
      <protection locked="0"/>
    </xf>
    <xf numFmtId="49" fontId="10" fillId="0" borderId="8" xfId="0" applyNumberFormat="1" applyFont="1" applyBorder="1" applyAlignment="1" applyProtection="1">
      <alignment vertical="center"/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0" fontId="14" fillId="0" borderId="19" xfId="0" applyFont="1" applyBorder="1" applyAlignment="1" applyProtection="1">
      <alignment horizontal="left" vertical="center"/>
      <protection locked="0"/>
    </xf>
    <xf numFmtId="49" fontId="11" fillId="0" borderId="7" xfId="0" applyNumberFormat="1" applyFont="1" applyBorder="1" applyAlignment="1" applyProtection="1">
      <alignment horizontal="left" vertical="center"/>
      <protection locked="0"/>
    </xf>
    <xf numFmtId="49" fontId="7" fillId="0" borderId="6" xfId="0" applyNumberFormat="1" applyFont="1" applyBorder="1" applyAlignment="1" applyProtection="1">
      <alignment horizontal="center" vertical="center" wrapText="1"/>
      <protection locked="0"/>
    </xf>
    <xf numFmtId="49" fontId="11" fillId="10" borderId="8" xfId="0" applyNumberFormat="1" applyFont="1" applyFill="1" applyBorder="1" applyAlignment="1" applyProtection="1">
      <alignment horizontal="left" vertical="center"/>
      <protection locked="0"/>
    </xf>
    <xf numFmtId="49" fontId="7" fillId="8" borderId="8" xfId="0" applyNumberFormat="1" applyFont="1" applyFill="1" applyBorder="1" applyAlignment="1" applyProtection="1">
      <alignment horizontal="left" vertical="center"/>
      <protection locked="0"/>
    </xf>
    <xf numFmtId="49" fontId="11" fillId="4" borderId="8" xfId="0" applyNumberFormat="1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19" fillId="12" borderId="0" xfId="0" applyNumberFormat="1" applyFont="1" applyFill="1" applyAlignment="1" applyProtection="1">
      <alignment horizontal="left" vertical="center"/>
      <protection locked="0"/>
    </xf>
    <xf numFmtId="0" fontId="25" fillId="12" borderId="0" xfId="0" applyFont="1" applyFill="1" applyAlignment="1" applyProtection="1">
      <alignment horizontal="left"/>
      <protection locked="0"/>
    </xf>
    <xf numFmtId="49" fontId="10" fillId="0" borderId="3" xfId="0" applyNumberFormat="1" applyFont="1" applyBorder="1" applyAlignment="1" applyProtection="1">
      <alignment horizontal="left" vertical="center"/>
      <protection locked="0"/>
    </xf>
    <xf numFmtId="49" fontId="17" fillId="0" borderId="3" xfId="0" applyNumberFormat="1" applyFont="1" applyBorder="1" applyAlignment="1" applyProtection="1">
      <alignment horizontal="left" vertical="center" wrapText="1"/>
      <protection locked="0"/>
    </xf>
    <xf numFmtId="49" fontId="8" fillId="9" borderId="8" xfId="0" applyNumberFormat="1" applyFont="1" applyFill="1" applyBorder="1" applyAlignment="1" applyProtection="1">
      <alignment horizontal="left" vertical="center" wrapText="1"/>
      <protection locked="0"/>
    </xf>
    <xf numFmtId="0" fontId="45" fillId="0" borderId="0" xfId="3" applyFont="1" applyAlignment="1" applyProtection="1">
      <alignment wrapText="1"/>
    </xf>
    <xf numFmtId="0" fontId="14" fillId="0" borderId="0" xfId="3" applyFont="1" applyAlignment="1" applyProtection="1">
      <alignment wrapText="1"/>
    </xf>
    <xf numFmtId="0" fontId="1" fillId="0" borderId="0" xfId="0" applyFont="1" applyProtection="1"/>
    <xf numFmtId="4" fontId="1" fillId="0" borderId="8" xfId="0" applyNumberFormat="1" applyFont="1" applyBorder="1" applyProtection="1"/>
    <xf numFmtId="0" fontId="0" fillId="0" borderId="0" xfId="0" applyProtection="1"/>
    <xf numFmtId="0" fontId="0" fillId="0" borderId="8" xfId="0" applyBorder="1" applyProtection="1"/>
    <xf numFmtId="4" fontId="0" fillId="2" borderId="8" xfId="0" applyNumberFormat="1" applyFill="1" applyBorder="1" applyProtection="1"/>
    <xf numFmtId="0" fontId="0" fillId="2" borderId="0" xfId="0" applyFill="1" applyAlignment="1" applyProtection="1">
      <alignment horizontal="left" wrapText="1"/>
    </xf>
    <xf numFmtId="4" fontId="1" fillId="8" borderId="8" xfId="0" applyNumberFormat="1" applyFont="1" applyFill="1" applyBorder="1" applyProtection="1"/>
    <xf numFmtId="0" fontId="0" fillId="0" borderId="0" xfId="0" applyAlignment="1" applyProtection="1">
      <alignment horizontal="center"/>
    </xf>
    <xf numFmtId="4" fontId="0" fillId="8" borderId="8" xfId="0" applyNumberFormat="1" applyFill="1" applyBorder="1" applyProtection="1"/>
    <xf numFmtId="4" fontId="0" fillId="3" borderId="8" xfId="0" applyNumberFormat="1" applyFill="1" applyBorder="1" applyProtection="1"/>
  </cellXfs>
  <cellStyles count="7">
    <cellStyle name="Hypertextový odkaz" xfId="5" builtinId="8"/>
    <cellStyle name="Normální" xfId="0" builtinId="0"/>
    <cellStyle name="Normální 2" xfId="1" xr:uid="{3EE744AD-BF73-4958-AFE4-F534F5E65E27}"/>
    <cellStyle name="Normální 3" xfId="3" xr:uid="{00000000-0005-0000-0000-000031000000}"/>
    <cellStyle name="Normální 3 2" xfId="6" xr:uid="{89005412-A818-4445-AC52-967DD0023CF5}"/>
    <cellStyle name="Procenta" xfId="2" builtinId="5"/>
    <cellStyle name="Procenta 2" xfId="4" xr:uid="{00000000-0005-0000-0000-000032000000}"/>
  </cellStyles>
  <dxfs count="36">
    <dxf>
      <font>
        <color rgb="FF0099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9" tint="-0.499984740745262"/>
      </font>
    </dxf>
    <dxf>
      <font>
        <color theme="6" tint="-0.499984740745262"/>
      </font>
    </dxf>
    <dxf>
      <font>
        <b/>
        <i val="0"/>
        <strike val="0"/>
        <color rgb="FFFF0000"/>
      </font>
      <fill>
        <patternFill>
          <bgColor theme="7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color theme="4" tint="-0.24994659260841701"/>
      </font>
      <fill>
        <patternFill>
          <bgColor rgb="FFFFCCCC"/>
        </patternFill>
      </fill>
    </dxf>
    <dxf>
      <font>
        <color theme="4" tint="-0.24994659260841701"/>
      </font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9FF99"/>
      <color rgb="FF66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C0CEC-39FB-4DAA-9BFE-4D41CFD1899C}">
  <sheetPr>
    <tabColor theme="0" tint="-0.14999847407452621"/>
    <pageSetUpPr fitToPage="1"/>
  </sheetPr>
  <dimension ref="A1:M142"/>
  <sheetViews>
    <sheetView zoomScale="122" zoomScaleNormal="122" workbookViewId="0">
      <selection activeCell="A11" sqref="A11:M11"/>
    </sheetView>
  </sheetViews>
  <sheetFormatPr defaultRowHeight="15" x14ac:dyDescent="0.25"/>
  <cols>
    <col min="2" max="2" width="11.28515625" customWidth="1"/>
    <col min="4" max="4" width="9.5703125" customWidth="1"/>
    <col min="5" max="5" width="9.28515625" customWidth="1"/>
    <col min="6" max="7" width="10.42578125" customWidth="1"/>
    <col min="8" max="8" width="9.7109375" customWidth="1"/>
    <col min="10" max="10" width="10" customWidth="1"/>
    <col min="13" max="13" width="12.28515625" customWidth="1"/>
  </cols>
  <sheetData>
    <row r="1" spans="1:13" ht="23.25" x14ac:dyDescent="0.35">
      <c r="A1" s="280" t="s">
        <v>233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</row>
    <row r="2" spans="1:13" ht="17.649999999999999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54.75" customHeight="1" x14ac:dyDescent="0.25">
      <c r="A3" s="281" t="s">
        <v>368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</row>
    <row r="4" spans="1:13" ht="18" customHeight="1" x14ac:dyDescent="0.25">
      <c r="A4" s="234"/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</row>
    <row r="5" spans="1:13" ht="29.25" customHeight="1" x14ac:dyDescent="0.25">
      <c r="A5" s="283" t="s">
        <v>367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</row>
    <row r="6" spans="1:13" ht="197.25" customHeight="1" x14ac:dyDescent="0.25">
      <c r="A6" s="278" t="s">
        <v>458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</row>
    <row r="7" spans="1:13" ht="13.5" customHeight="1" x14ac:dyDescent="0.25">
      <c r="A7" s="232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</row>
    <row r="8" spans="1:13" ht="15" customHeight="1" x14ac:dyDescent="0.25">
      <c r="A8" s="278" t="s">
        <v>356</v>
      </c>
      <c r="B8" s="278"/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</row>
    <row r="9" spans="1:13" ht="15" customHeight="1" x14ac:dyDescent="0.25">
      <c r="A9" s="278" t="s">
        <v>357</v>
      </c>
      <c r="B9" s="278"/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</row>
    <row r="10" spans="1:13" ht="26.45" customHeight="1" x14ac:dyDescent="0.25">
      <c r="A10" s="278" t="s">
        <v>457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</row>
    <row r="11" spans="1:13" ht="30.75" customHeight="1" x14ac:dyDescent="0.25">
      <c r="A11" s="278" t="s">
        <v>369</v>
      </c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</row>
    <row r="12" spans="1:13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x14ac:dyDescent="0.25">
      <c r="A13" s="18" t="s">
        <v>238</v>
      </c>
      <c r="B13" s="18"/>
      <c r="C13" s="18"/>
      <c r="D13" s="18"/>
      <c r="E13" s="18"/>
      <c r="F13" s="18"/>
      <c r="G13" s="18"/>
      <c r="H13" s="19"/>
      <c r="I13" s="9"/>
      <c r="J13" s="9"/>
      <c r="K13" s="9"/>
      <c r="L13" s="9"/>
      <c r="M13" s="9"/>
    </row>
    <row r="14" spans="1:13" x14ac:dyDescent="0.25">
      <c r="A14" s="18" t="s">
        <v>355</v>
      </c>
      <c r="B14" s="18"/>
      <c r="C14" s="18"/>
      <c r="D14" s="18"/>
      <c r="E14" s="18"/>
      <c r="F14" s="18"/>
      <c r="G14" s="18"/>
      <c r="H14" s="19"/>
      <c r="I14" s="9"/>
      <c r="J14" s="9"/>
      <c r="K14" s="9"/>
      <c r="L14" s="9"/>
      <c r="M14" s="9"/>
    </row>
    <row r="15" spans="1:13" x14ac:dyDescent="0.25">
      <c r="A15" s="9" t="s">
        <v>239</v>
      </c>
      <c r="B15" s="6" t="s">
        <v>114</v>
      </c>
      <c r="C15" s="6" t="s">
        <v>116</v>
      </c>
      <c r="D15" s="6"/>
      <c r="E15" s="20"/>
      <c r="F15" s="17" t="s">
        <v>241</v>
      </c>
      <c r="G15" s="16"/>
      <c r="H15" s="21" t="s">
        <v>240</v>
      </c>
      <c r="I15" s="20"/>
      <c r="J15" s="20"/>
      <c r="K15" s="9"/>
      <c r="L15" s="9"/>
      <c r="M15" s="9"/>
    </row>
    <row r="16" spans="1:13" x14ac:dyDescent="0.25">
      <c r="A16" s="9" t="s">
        <v>239</v>
      </c>
      <c r="B16" s="6" t="s">
        <v>119</v>
      </c>
      <c r="C16" s="6" t="s">
        <v>118</v>
      </c>
      <c r="D16" s="6"/>
      <c r="E16" s="20"/>
      <c r="F16" s="17" t="s">
        <v>241</v>
      </c>
      <c r="G16" s="17"/>
      <c r="H16" s="21" t="s">
        <v>242</v>
      </c>
      <c r="I16" s="20"/>
      <c r="J16" s="20"/>
      <c r="K16" s="9"/>
      <c r="L16" s="9"/>
      <c r="M16" s="9"/>
    </row>
    <row r="17" spans="1:13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3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13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13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13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13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13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13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3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3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13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13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13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3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13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</row>
    <row r="135" spans="1:13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</row>
    <row r="136" spans="1:13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13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13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13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13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13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3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</sheetData>
  <sheetProtection sheet="1" selectLockedCells="1"/>
  <mergeCells count="8">
    <mergeCell ref="A11:M11"/>
    <mergeCell ref="A6:M6"/>
    <mergeCell ref="A1:M1"/>
    <mergeCell ref="A3:M3"/>
    <mergeCell ref="A8:M8"/>
    <mergeCell ref="A9:M9"/>
    <mergeCell ref="A10:M10"/>
    <mergeCell ref="A5:M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ABB2-EB2F-494C-B2CD-7BDAF42CA317}">
  <sheetPr>
    <pageSetUpPr fitToPage="1"/>
  </sheetPr>
  <dimension ref="A1:P1499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12.5703125" style="71" customWidth="1"/>
    <col min="2" max="2" width="11.5703125" style="71" customWidth="1"/>
    <col min="3" max="3" width="16.140625" style="71" customWidth="1"/>
    <col min="4" max="4" width="26.7109375" style="71" customWidth="1"/>
    <col min="5" max="5" width="15" style="71" customWidth="1"/>
    <col min="6" max="6" width="16" style="71" customWidth="1"/>
    <col min="7" max="7" width="12.42578125" style="71" customWidth="1"/>
    <col min="8" max="8" width="72.7109375" style="71" customWidth="1"/>
    <col min="9" max="9" width="5.28515625" style="71" customWidth="1"/>
    <col min="10" max="10" width="19" style="71" customWidth="1"/>
    <col min="11" max="11" width="5.28515625" style="71" customWidth="1"/>
    <col min="12" max="12" width="42.7109375" style="71" customWidth="1"/>
    <col min="13" max="16" width="9.140625" style="71"/>
    <col min="17" max="17" width="6" style="71" customWidth="1"/>
    <col min="18" max="16384" width="9.140625" style="71"/>
  </cols>
  <sheetData>
    <row r="1" spans="1:16" ht="18.75" thickBot="1" x14ac:dyDescent="0.3">
      <c r="A1" s="146" t="s">
        <v>308</v>
      </c>
      <c r="B1" s="146"/>
      <c r="C1" s="146"/>
      <c r="F1" s="199"/>
      <c r="G1" s="209" t="str">
        <f ca="1">MID(CELL("filename",G1),FIND("]",CELL("filename",G1))+1,LEN(CELL("filename",G1))-FIND("]",CELL("filename",G1)))</f>
        <v>3.4 Doklady II.4. Propagace</v>
      </c>
      <c r="H1" s="200"/>
      <c r="J1" s="371" t="s">
        <v>330</v>
      </c>
      <c r="K1" s="372"/>
      <c r="L1" s="373"/>
    </row>
    <row r="2" spans="1:16" ht="16.5" thickBot="1" x14ac:dyDescent="0.3">
      <c r="A2" s="147"/>
      <c r="B2" s="146"/>
      <c r="C2" s="146"/>
      <c r="G2" s="139"/>
      <c r="H2" s="139"/>
      <c r="J2" s="368" t="s">
        <v>358</v>
      </c>
      <c r="K2" s="369"/>
      <c r="L2" s="370"/>
    </row>
    <row r="3" spans="1:16" ht="15.75" customHeight="1" thickBot="1" x14ac:dyDescent="0.3">
      <c r="A3" s="377" t="s">
        <v>324</v>
      </c>
      <c r="B3" s="378"/>
      <c r="C3" s="378"/>
      <c r="D3" s="379"/>
      <c r="E3" s="86">
        <f>SUM(E6:E1498)</f>
        <v>0</v>
      </c>
      <c r="F3" s="86">
        <f>SUM(F6:F1498)</f>
        <v>0</v>
      </c>
      <c r="H3" s="139"/>
    </row>
    <row r="4" spans="1:16" ht="45.75" customHeight="1" thickBot="1" x14ac:dyDescent="0.3">
      <c r="A4" s="201" t="s">
        <v>309</v>
      </c>
      <c r="B4" s="201" t="s">
        <v>310</v>
      </c>
      <c r="C4" s="380" t="s">
        <v>311</v>
      </c>
      <c r="D4" s="382"/>
      <c r="E4" s="202" t="s">
        <v>312</v>
      </c>
      <c r="F4" s="202" t="s">
        <v>313</v>
      </c>
      <c r="G4" s="201" t="s">
        <v>314</v>
      </c>
      <c r="H4" s="202" t="s">
        <v>311</v>
      </c>
    </row>
    <row r="5" spans="1:16" ht="39.75" customHeight="1" thickBot="1" x14ac:dyDescent="0.3">
      <c r="A5" s="203" t="s">
        <v>315</v>
      </c>
      <c r="B5" s="203" t="s">
        <v>316</v>
      </c>
      <c r="C5" s="203" t="s">
        <v>317</v>
      </c>
      <c r="D5" s="203" t="s">
        <v>318</v>
      </c>
      <c r="E5" s="203" t="s">
        <v>319</v>
      </c>
      <c r="F5" s="203" t="s">
        <v>320</v>
      </c>
      <c r="G5" s="203" t="s">
        <v>321</v>
      </c>
      <c r="H5" s="204" t="s">
        <v>329</v>
      </c>
      <c r="I5" s="205"/>
      <c r="J5" s="206" t="s">
        <v>322</v>
      </c>
      <c r="K5" s="207"/>
      <c r="L5" s="206" t="s">
        <v>323</v>
      </c>
    </row>
    <row r="6" spans="1:16" x14ac:dyDescent="0.25">
      <c r="A6" s="77"/>
      <c r="B6" s="78"/>
      <c r="C6" s="78"/>
      <c r="D6" s="79"/>
      <c r="E6" s="80"/>
      <c r="F6" s="80"/>
      <c r="G6" s="81"/>
      <c r="H6" s="122"/>
      <c r="I6" s="238" t="str">
        <f>IF(ISNUMBER(F6),_xlfn.IFS(RIGHT(H6,3)="(b)",IF(AND(G6&gt;=DATE('1. Informace o projektu'!$C$3,1,1),G6&lt;=WORKDAY(DATE('1. Informace o projektu'!$C$3+1,1,31)-1,1)),"OK","!!"),RIGHT(H6,3)="(a)",IF(AND(G6&gt;=DATE('1. Informace o projektu'!$C$3,1,1),G6&lt;=WORKDAY(DATE('1. Informace o projektu'!$C$3,12,31)-1,1,'6. Data'!$C$76:$C$89)),"OK","!!"),ISBLANK(G6),"!",ISBLANK(H6),"!!!",H6='6. Data'!$B$3,"vyberte druh nákladu")," ")</f>
        <v xml:space="preserve"> </v>
      </c>
      <c r="J6" s="261" t="str">
        <f>_xlfn.IFS(I6="!","Zapište datum úhrady",I6="ok"," ",I6=" "," ",I6="!!!","vyberte druh nákladu",I6="!!","nepovolené datum úhrady",I6="vyberte druh nákladu","vyberte druh nákladu")</f>
        <v xml:space="preserve"> </v>
      </c>
      <c r="K6" s="238" t="str">
        <f>IF(ISNUMBER(F6),IF(E6&gt;=F6,"OK","!")," ")</f>
        <v xml:space="preserve"> </v>
      </c>
      <c r="L6" s="87" t="str">
        <f>_xlfn.IFS(K6="!","Hrazeno z dotace je vyšší než fakturovaná částka",K6="ok"," ",K6=" "," ")</f>
        <v xml:space="preserve"> </v>
      </c>
    </row>
    <row r="7" spans="1:16" x14ac:dyDescent="0.25">
      <c r="A7" s="72"/>
      <c r="B7" s="82"/>
      <c r="C7" s="82"/>
      <c r="D7" s="79"/>
      <c r="E7" s="83"/>
      <c r="F7" s="83"/>
      <c r="G7" s="81"/>
      <c r="H7" s="123"/>
      <c r="I7" s="238" t="str">
        <f>IF(ISNUMBER(F7),_xlfn.IFS(RIGHT(H7,3)="(b)",IF(AND(G7&gt;=DATE('1. Informace o projektu'!$C$3,1,1),G7&lt;=WORKDAY(DATE('1. Informace o projektu'!$C$3+1,1,31)-1,1)),"OK","!!"),RIGHT(H7,3)="(a)",IF(AND(G7&gt;=DATE('1. Informace o projektu'!$C$3,1,1),G7&lt;=WORKDAY(DATE('1. Informace o projektu'!$C$3,12,31)-1,1,'6. Data'!$C$76:$C$89)),"OK","!!"),ISBLANK(G7),"!",ISBLANK(H7),"!!!",H7='6. Data'!$B$3,"vyberte druh nákladu")," ")</f>
        <v xml:space="preserve"> </v>
      </c>
      <c r="J7" s="261" t="str">
        <f t="shared" ref="J7:J70" si="0">_xlfn.IFS(I7="!","Zapište datum úhrady",I7="ok"," ",I7=" "," ",I7="!!!","vyberte druh nákladu",I7="!!","nepovolené datum úhrady",I7="vyberte druh nákladu","vyberte druh nákladu")</f>
        <v xml:space="preserve"> </v>
      </c>
      <c r="K7" s="238" t="str">
        <f t="shared" ref="K7:K70" si="1">IF(ISNUMBER(F7),IF(E7&gt;=F7,"OK","!")," ")</f>
        <v xml:space="preserve"> </v>
      </c>
      <c r="L7" s="87" t="str">
        <f t="shared" ref="L7:L70" si="2">_xlfn.IFS(K7="!","Hrazeno z dotace je vyšší než fakturovaná částka",K7="ok"," ",K7=" "," ")</f>
        <v xml:space="preserve"> </v>
      </c>
    </row>
    <row r="8" spans="1:16" ht="15.75" x14ac:dyDescent="0.3">
      <c r="A8" s="72"/>
      <c r="B8" s="82"/>
      <c r="C8" s="82"/>
      <c r="D8" s="79"/>
      <c r="E8" s="83"/>
      <c r="F8" s="83"/>
      <c r="G8" s="81"/>
      <c r="H8" s="123"/>
      <c r="I8" s="238" t="str">
        <f>IF(ISNUMBER(F8),_xlfn.IFS(RIGHT(H8,3)="(b)",IF(AND(G8&gt;=DATE('1. Informace o projektu'!$C$3,1,1),G8&lt;=WORKDAY(DATE('1. Informace o projektu'!$C$3+1,1,31)-1,1)),"OK","!!"),RIGHT(H8,3)="(a)",IF(AND(G8&gt;=DATE('1. Informace o projektu'!$C$3,1,1),G8&lt;=WORKDAY(DATE('1. Informace o projektu'!$C$3,12,31)-1,1,'6. Data'!$C$76:$C$89)),"OK","!!"),ISBLANK(G8),"!",ISBLANK(H8),"!!!",H8='6. Data'!$B$3,"vyberte druh nákladu")," ")</f>
        <v xml:space="preserve"> </v>
      </c>
      <c r="J8" s="261" t="str">
        <f t="shared" si="0"/>
        <v xml:space="preserve"> </v>
      </c>
      <c r="K8" s="238" t="str">
        <f t="shared" si="1"/>
        <v xml:space="preserve"> </v>
      </c>
      <c r="L8" s="87" t="str">
        <f t="shared" si="2"/>
        <v xml:space="preserve"> </v>
      </c>
      <c r="M8" s="88"/>
    </row>
    <row r="9" spans="1:16" x14ac:dyDescent="0.25">
      <c r="A9" s="72"/>
      <c r="B9" s="82"/>
      <c r="C9" s="82"/>
      <c r="D9" s="79"/>
      <c r="E9" s="83"/>
      <c r="F9" s="83"/>
      <c r="G9" s="81"/>
      <c r="H9" s="123"/>
      <c r="I9" s="238" t="str">
        <f>IF(ISNUMBER(F9),_xlfn.IFS(RIGHT(H9,3)="(b)",IF(AND(G9&gt;=DATE('1. Informace o projektu'!$C$3,1,1),G9&lt;=WORKDAY(DATE('1. Informace o projektu'!$C$3+1,1,31)-1,1)),"OK","!!"),RIGHT(H9,3)="(a)",IF(AND(G9&gt;=DATE('1. Informace o projektu'!$C$3,1,1),G9&lt;=WORKDAY(DATE('1. Informace o projektu'!$C$3,12,31)-1,1,'6. Data'!$C$76:$C$89)),"OK","!!"),ISBLANK(G9),"!",ISBLANK(H9),"!!!",H9='6. Data'!$B$3,"vyberte druh nákladu")," ")</f>
        <v xml:space="preserve"> </v>
      </c>
      <c r="J9" s="261" t="str">
        <f t="shared" si="0"/>
        <v xml:space="preserve"> </v>
      </c>
      <c r="K9" s="238" t="str">
        <f t="shared" si="1"/>
        <v xml:space="preserve"> </v>
      </c>
      <c r="L9" s="87" t="str">
        <f t="shared" si="2"/>
        <v xml:space="preserve"> </v>
      </c>
    </row>
    <row r="10" spans="1:16" x14ac:dyDescent="0.25">
      <c r="A10" s="72"/>
      <c r="B10" s="82"/>
      <c r="C10" s="82"/>
      <c r="D10" s="79"/>
      <c r="E10" s="83"/>
      <c r="F10" s="83"/>
      <c r="G10" s="81"/>
      <c r="H10" s="123"/>
      <c r="I10" s="238" t="str">
        <f>IF(ISNUMBER(F10),_xlfn.IFS(RIGHT(H10,3)="(b)",IF(AND(G10&gt;=DATE('1. Informace o projektu'!$C$3,1,1),G10&lt;=WORKDAY(DATE('1. Informace o projektu'!$C$3+1,1,31)-1,1)),"OK","!!"),RIGHT(H10,3)="(a)",IF(AND(G10&gt;=DATE('1. Informace o projektu'!$C$3,1,1),G10&lt;=WORKDAY(DATE('1. Informace o projektu'!$C$3,12,31)-1,1,'6. Data'!$C$76:$C$89)),"OK","!!"),ISBLANK(G10),"!",ISBLANK(H10),"!!!",H10='6. Data'!$B$3,"vyberte druh nákladu")," ")</f>
        <v xml:space="preserve"> </v>
      </c>
      <c r="J10" s="261" t="str">
        <f t="shared" si="0"/>
        <v xml:space="preserve"> </v>
      </c>
      <c r="K10" s="238" t="str">
        <f t="shared" si="1"/>
        <v xml:space="preserve"> </v>
      </c>
      <c r="L10" s="87" t="str">
        <f t="shared" si="2"/>
        <v xml:space="preserve"> </v>
      </c>
    </row>
    <row r="11" spans="1:16" x14ac:dyDescent="0.25">
      <c r="A11" s="72"/>
      <c r="B11" s="82"/>
      <c r="C11" s="82"/>
      <c r="D11" s="79"/>
      <c r="E11" s="83"/>
      <c r="F11" s="83"/>
      <c r="G11" s="81"/>
      <c r="H11" s="123"/>
      <c r="I11" s="238" t="str">
        <f>IF(ISNUMBER(F11),_xlfn.IFS(RIGHT(H11,3)="(b)",IF(AND(G11&gt;=DATE('1. Informace o projektu'!$C$3,1,1),G11&lt;=WORKDAY(DATE('1. Informace o projektu'!$C$3+1,1,31)-1,1)),"OK","!!"),RIGHT(H11,3)="(a)",IF(AND(G11&gt;=DATE('1. Informace o projektu'!$C$3,1,1),G11&lt;=WORKDAY(DATE('1. Informace o projektu'!$C$3,12,31)-1,1,'6. Data'!$C$76:$C$89)),"OK","!!"),ISBLANK(G11),"!",ISBLANK(H11),"!!!",H11='6. Data'!$B$3,"vyberte druh nákladu")," ")</f>
        <v xml:space="preserve"> </v>
      </c>
      <c r="J11" s="261" t="str">
        <f t="shared" si="0"/>
        <v xml:space="preserve"> </v>
      </c>
      <c r="K11" s="238" t="str">
        <f t="shared" si="1"/>
        <v xml:space="preserve"> </v>
      </c>
      <c r="L11" s="87" t="str">
        <f t="shared" si="2"/>
        <v xml:space="preserve"> </v>
      </c>
    </row>
    <row r="12" spans="1:16" x14ac:dyDescent="0.25">
      <c r="A12" s="72"/>
      <c r="B12" s="82"/>
      <c r="C12" s="82"/>
      <c r="D12" s="79"/>
      <c r="E12" s="83"/>
      <c r="F12" s="83"/>
      <c r="G12" s="81"/>
      <c r="H12" s="123"/>
      <c r="I12" s="238" t="str">
        <f>IF(ISNUMBER(F12),_xlfn.IFS(RIGHT(H12,3)="(b)",IF(AND(G12&gt;=DATE('1. Informace o projektu'!$C$3,1,1),G12&lt;=WORKDAY(DATE('1. Informace o projektu'!$C$3+1,1,31)-1,1)),"OK","!!"),RIGHT(H12,3)="(a)",IF(AND(G12&gt;=DATE('1. Informace o projektu'!$C$3,1,1),G12&lt;=WORKDAY(DATE('1. Informace o projektu'!$C$3,12,31)-1,1,'6. Data'!$C$76:$C$89)),"OK","!!"),ISBLANK(G12),"!",ISBLANK(H12),"!!!",H12='6. Data'!$B$3,"vyberte druh nákladu")," ")</f>
        <v xml:space="preserve"> </v>
      </c>
      <c r="J12" s="261" t="str">
        <f t="shared" si="0"/>
        <v xml:space="preserve"> </v>
      </c>
      <c r="K12" s="238" t="str">
        <f t="shared" si="1"/>
        <v xml:space="preserve"> </v>
      </c>
      <c r="L12" s="87" t="str">
        <f t="shared" si="2"/>
        <v xml:space="preserve"> </v>
      </c>
    </row>
    <row r="13" spans="1:16" x14ac:dyDescent="0.25">
      <c r="A13" s="72"/>
      <c r="B13" s="82"/>
      <c r="C13" s="82"/>
      <c r="D13" s="79"/>
      <c r="E13" s="83"/>
      <c r="F13" s="83"/>
      <c r="G13" s="81"/>
      <c r="H13" s="123"/>
      <c r="I13" s="238" t="str">
        <f>IF(ISNUMBER(F13),_xlfn.IFS(RIGHT(H13,3)="(b)",IF(AND(G13&gt;=DATE('1. Informace o projektu'!$C$3,1,1),G13&lt;=WORKDAY(DATE('1. Informace o projektu'!$C$3+1,1,31)-1,1)),"OK","!!"),RIGHT(H13,3)="(a)",IF(AND(G13&gt;=DATE('1. Informace o projektu'!$C$3,1,1),G13&lt;=WORKDAY(DATE('1. Informace o projektu'!$C$3,12,31)-1,1,'6. Data'!$C$76:$C$89)),"OK","!!"),ISBLANK(G13),"!",ISBLANK(H13),"!!!",H13='6. Data'!$B$3,"vyberte druh nákladu")," ")</f>
        <v xml:space="preserve"> </v>
      </c>
      <c r="J13" s="261" t="str">
        <f t="shared" si="0"/>
        <v xml:space="preserve"> </v>
      </c>
      <c r="K13" s="238" t="str">
        <f t="shared" si="1"/>
        <v xml:space="preserve"> </v>
      </c>
      <c r="L13" s="87" t="str">
        <f t="shared" si="2"/>
        <v xml:space="preserve"> </v>
      </c>
      <c r="O13" s="84"/>
      <c r="P13" s="84"/>
    </row>
    <row r="14" spans="1:16" x14ac:dyDescent="0.25">
      <c r="A14" s="72"/>
      <c r="B14" s="82"/>
      <c r="C14" s="82"/>
      <c r="D14" s="79"/>
      <c r="E14" s="83"/>
      <c r="F14" s="83"/>
      <c r="G14" s="81"/>
      <c r="H14" s="123"/>
      <c r="I14" s="238" t="str">
        <f>IF(ISNUMBER(F14),_xlfn.IFS(RIGHT(H14,3)="(b)",IF(AND(G14&gt;=DATE('1. Informace o projektu'!$C$3,1,1),G14&lt;=WORKDAY(DATE('1. Informace o projektu'!$C$3+1,1,31)-1,1)),"OK","!!"),RIGHT(H14,3)="(a)",IF(AND(G14&gt;=DATE('1. Informace o projektu'!$C$3,1,1),G14&lt;=WORKDAY(DATE('1. Informace o projektu'!$C$3,12,31)-1,1,'6. Data'!$C$76:$C$89)),"OK","!!"),ISBLANK(G14),"!",ISBLANK(H14),"!!!",H14='6. Data'!$B$3,"vyberte druh nákladu")," ")</f>
        <v xml:space="preserve"> </v>
      </c>
      <c r="J14" s="261" t="str">
        <f t="shared" si="0"/>
        <v xml:space="preserve"> </v>
      </c>
      <c r="K14" s="238" t="str">
        <f t="shared" si="1"/>
        <v xml:space="preserve"> </v>
      </c>
      <c r="L14" s="87" t="str">
        <f t="shared" si="2"/>
        <v xml:space="preserve"> </v>
      </c>
    </row>
    <row r="15" spans="1:16" x14ac:dyDescent="0.25">
      <c r="A15" s="72"/>
      <c r="B15" s="82"/>
      <c r="C15" s="82"/>
      <c r="D15" s="79"/>
      <c r="E15" s="83"/>
      <c r="F15" s="83"/>
      <c r="G15" s="81"/>
      <c r="H15" s="123"/>
      <c r="I15" s="238" t="str">
        <f>IF(ISNUMBER(F15),_xlfn.IFS(RIGHT(H15,3)="(b)",IF(AND(G15&gt;=DATE('1. Informace o projektu'!$C$3,1,1),G15&lt;=WORKDAY(DATE('1. Informace o projektu'!$C$3+1,1,31)-1,1)),"OK","!!"),RIGHT(H15,3)="(a)",IF(AND(G15&gt;=DATE('1. Informace o projektu'!$C$3,1,1),G15&lt;=WORKDAY(DATE('1. Informace o projektu'!$C$3,12,31)-1,1,'6. Data'!$C$76:$C$89)),"OK","!!"),ISBLANK(G15),"!",ISBLANK(H15),"!!!",H15='6. Data'!$B$3,"vyberte druh nákladu")," ")</f>
        <v xml:space="preserve"> </v>
      </c>
      <c r="J15" s="261" t="str">
        <f t="shared" si="0"/>
        <v xml:space="preserve"> </v>
      </c>
      <c r="K15" s="238" t="str">
        <f t="shared" si="1"/>
        <v xml:space="preserve"> </v>
      </c>
      <c r="L15" s="87" t="str">
        <f t="shared" si="2"/>
        <v xml:space="preserve"> </v>
      </c>
    </row>
    <row r="16" spans="1:16" x14ac:dyDescent="0.25">
      <c r="A16" s="72"/>
      <c r="B16" s="82"/>
      <c r="C16" s="82"/>
      <c r="D16" s="79"/>
      <c r="E16" s="83"/>
      <c r="F16" s="83"/>
      <c r="G16" s="81"/>
      <c r="H16" s="123"/>
      <c r="I16" s="238" t="str">
        <f>IF(ISNUMBER(F16),_xlfn.IFS(RIGHT(H16,3)="(b)",IF(AND(G16&gt;=DATE('1. Informace o projektu'!$C$3,1,1),G16&lt;=WORKDAY(DATE('1. Informace o projektu'!$C$3+1,1,31)-1,1)),"OK","!!"),RIGHT(H16,3)="(a)",IF(AND(G16&gt;=DATE('1. Informace o projektu'!$C$3,1,1),G16&lt;=WORKDAY(DATE('1. Informace o projektu'!$C$3,12,31)-1,1,'6. Data'!$C$76:$C$89)),"OK","!!"),ISBLANK(G16),"!",ISBLANK(H16),"!!!",H16='6. Data'!$B$3,"vyberte druh nákladu")," ")</f>
        <v xml:space="preserve"> </v>
      </c>
      <c r="J16" s="261" t="str">
        <f t="shared" si="0"/>
        <v xml:space="preserve"> </v>
      </c>
      <c r="K16" s="238" t="str">
        <f t="shared" si="1"/>
        <v xml:space="preserve"> </v>
      </c>
      <c r="L16" s="87" t="str">
        <f t="shared" si="2"/>
        <v xml:space="preserve"> </v>
      </c>
    </row>
    <row r="17" spans="1:12" x14ac:dyDescent="0.25">
      <c r="A17" s="72"/>
      <c r="B17" s="82"/>
      <c r="C17" s="82"/>
      <c r="D17" s="79"/>
      <c r="E17" s="83"/>
      <c r="F17" s="83"/>
      <c r="G17" s="81"/>
      <c r="H17" s="123"/>
      <c r="I17" s="238" t="str">
        <f>IF(ISNUMBER(F17),_xlfn.IFS(RIGHT(H17,3)="(b)",IF(AND(G17&gt;=DATE('1. Informace o projektu'!$C$3,1,1),G17&lt;=WORKDAY(DATE('1. Informace o projektu'!$C$3+1,1,31)-1,1)),"OK","!!"),RIGHT(H17,3)="(a)",IF(AND(G17&gt;=DATE('1. Informace o projektu'!$C$3,1,1),G17&lt;=WORKDAY(DATE('1. Informace o projektu'!$C$3,12,31)-1,1,'6. Data'!$C$76:$C$89)),"OK","!!"),ISBLANK(G17),"!",ISBLANK(H17),"!!!",H17='6. Data'!$B$3,"vyberte druh nákladu")," ")</f>
        <v xml:space="preserve"> </v>
      </c>
      <c r="J17" s="261" t="str">
        <f t="shared" si="0"/>
        <v xml:space="preserve"> </v>
      </c>
      <c r="K17" s="238" t="str">
        <f t="shared" si="1"/>
        <v xml:space="preserve"> </v>
      </c>
      <c r="L17" s="87" t="str">
        <f t="shared" si="2"/>
        <v xml:space="preserve"> </v>
      </c>
    </row>
    <row r="18" spans="1:12" x14ac:dyDescent="0.25">
      <c r="A18" s="72"/>
      <c r="B18" s="82"/>
      <c r="C18" s="82"/>
      <c r="D18" s="79"/>
      <c r="E18" s="83"/>
      <c r="F18" s="83"/>
      <c r="G18" s="81"/>
      <c r="H18" s="123"/>
      <c r="I18" s="238" t="str">
        <f>IF(ISNUMBER(F18),_xlfn.IFS(RIGHT(H18,3)="(b)",IF(AND(G18&gt;=DATE('1. Informace o projektu'!$C$3,1,1),G18&lt;=WORKDAY(DATE('1. Informace o projektu'!$C$3+1,1,31)-1,1)),"OK","!!"),RIGHT(H18,3)="(a)",IF(AND(G18&gt;=DATE('1. Informace o projektu'!$C$3,1,1),G18&lt;=WORKDAY(DATE('1. Informace o projektu'!$C$3,12,31)-1,1,'6. Data'!$C$76:$C$89)),"OK","!!"),ISBLANK(G18),"!",ISBLANK(H18),"!!!",H18='6. Data'!$B$3,"vyberte druh nákladu")," ")</f>
        <v xml:space="preserve"> </v>
      </c>
      <c r="J18" s="261" t="str">
        <f t="shared" si="0"/>
        <v xml:space="preserve"> </v>
      </c>
      <c r="K18" s="238" t="str">
        <f t="shared" si="1"/>
        <v xml:space="preserve"> </v>
      </c>
      <c r="L18" s="87" t="str">
        <f t="shared" si="2"/>
        <v xml:space="preserve"> </v>
      </c>
    </row>
    <row r="19" spans="1:12" x14ac:dyDescent="0.25">
      <c r="A19" s="72"/>
      <c r="B19" s="82"/>
      <c r="C19" s="82"/>
      <c r="D19" s="79"/>
      <c r="E19" s="83"/>
      <c r="F19" s="83"/>
      <c r="G19" s="81"/>
      <c r="H19" s="123"/>
      <c r="I19" s="238" t="str">
        <f>IF(ISNUMBER(F19),_xlfn.IFS(RIGHT(H19,3)="(b)",IF(AND(G19&gt;=DATE('1. Informace o projektu'!$C$3,1,1),G19&lt;=WORKDAY(DATE('1. Informace o projektu'!$C$3+1,1,31)-1,1)),"OK","!!"),RIGHT(H19,3)="(a)",IF(AND(G19&gt;=DATE('1. Informace o projektu'!$C$3,1,1),G19&lt;=WORKDAY(DATE('1. Informace o projektu'!$C$3,12,31)-1,1,'6. Data'!$C$76:$C$89)),"OK","!!"),ISBLANK(G19),"!",ISBLANK(H19),"!!!",H19='6. Data'!$B$3,"vyberte druh nákladu")," ")</f>
        <v xml:space="preserve"> </v>
      </c>
      <c r="J19" s="261" t="str">
        <f t="shared" si="0"/>
        <v xml:space="preserve"> </v>
      </c>
      <c r="K19" s="238" t="str">
        <f t="shared" si="1"/>
        <v xml:space="preserve"> </v>
      </c>
      <c r="L19" s="87" t="str">
        <f t="shared" si="2"/>
        <v xml:space="preserve"> </v>
      </c>
    </row>
    <row r="20" spans="1:12" x14ac:dyDescent="0.25">
      <c r="A20" s="72"/>
      <c r="B20" s="82"/>
      <c r="C20" s="82"/>
      <c r="D20" s="79"/>
      <c r="E20" s="83"/>
      <c r="F20" s="83"/>
      <c r="G20" s="81"/>
      <c r="H20" s="123"/>
      <c r="I20" s="238" t="str">
        <f>IF(ISNUMBER(F20),_xlfn.IFS(RIGHT(H20,3)="(b)",IF(AND(G20&gt;=DATE('1. Informace o projektu'!$C$3,1,1),G20&lt;=WORKDAY(DATE('1. Informace o projektu'!$C$3+1,1,31)-1,1)),"OK","!!"),RIGHT(H20,3)="(a)",IF(AND(G20&gt;=DATE('1. Informace o projektu'!$C$3,1,1),G20&lt;=WORKDAY(DATE('1. Informace o projektu'!$C$3,12,31)-1,1,'6. Data'!$C$76:$C$89)),"OK","!!"),ISBLANK(G20),"!",ISBLANK(H20),"!!!",H20='6. Data'!$B$3,"vyberte druh nákladu")," ")</f>
        <v xml:space="preserve"> </v>
      </c>
      <c r="J20" s="261" t="str">
        <f t="shared" si="0"/>
        <v xml:space="preserve"> </v>
      </c>
      <c r="K20" s="238" t="str">
        <f t="shared" si="1"/>
        <v xml:space="preserve"> </v>
      </c>
      <c r="L20" s="87" t="str">
        <f t="shared" si="2"/>
        <v xml:space="preserve"> </v>
      </c>
    </row>
    <row r="21" spans="1:12" x14ac:dyDescent="0.25">
      <c r="A21" s="72"/>
      <c r="B21" s="82"/>
      <c r="C21" s="82"/>
      <c r="D21" s="79"/>
      <c r="E21" s="83"/>
      <c r="F21" s="83"/>
      <c r="G21" s="81"/>
      <c r="H21" s="123"/>
      <c r="I21" s="238" t="str">
        <f>IF(ISNUMBER(F21),_xlfn.IFS(RIGHT(H21,3)="(b)",IF(AND(G21&gt;=DATE('1. Informace o projektu'!$C$3,1,1),G21&lt;=WORKDAY(DATE('1. Informace o projektu'!$C$3+1,1,31)-1,1)),"OK","!!"),RIGHT(H21,3)="(a)",IF(AND(G21&gt;=DATE('1. Informace o projektu'!$C$3,1,1),G21&lt;=WORKDAY(DATE('1. Informace o projektu'!$C$3,12,31)-1,1,'6. Data'!$C$76:$C$89)),"OK","!!"),ISBLANK(G21),"!",ISBLANK(H21),"!!!",H21='6. Data'!$B$3,"vyberte druh nákladu")," ")</f>
        <v xml:space="preserve"> </v>
      </c>
      <c r="J21" s="261" t="str">
        <f t="shared" si="0"/>
        <v xml:space="preserve"> </v>
      </c>
      <c r="K21" s="238" t="str">
        <f t="shared" si="1"/>
        <v xml:space="preserve"> </v>
      </c>
      <c r="L21" s="87" t="str">
        <f t="shared" si="2"/>
        <v xml:space="preserve"> </v>
      </c>
    </row>
    <row r="22" spans="1:12" x14ac:dyDescent="0.25">
      <c r="A22" s="72"/>
      <c r="B22" s="82"/>
      <c r="C22" s="82"/>
      <c r="D22" s="79"/>
      <c r="E22" s="83"/>
      <c r="F22" s="83"/>
      <c r="G22" s="81"/>
      <c r="H22" s="123"/>
      <c r="I22" s="238" t="str">
        <f>IF(ISNUMBER(F22),_xlfn.IFS(RIGHT(H22,3)="(b)",IF(AND(G22&gt;=DATE('1. Informace o projektu'!$C$3,1,1),G22&lt;=WORKDAY(DATE('1. Informace o projektu'!$C$3+1,1,31)-1,1)),"OK","!!"),RIGHT(H22,3)="(a)",IF(AND(G22&gt;=DATE('1. Informace o projektu'!$C$3,1,1),G22&lt;=WORKDAY(DATE('1. Informace o projektu'!$C$3,12,31)-1,1,'6. Data'!$C$76:$C$89)),"OK","!!"),ISBLANK(G22),"!",ISBLANK(H22),"!!!",H22='6. Data'!$B$3,"vyberte druh nákladu")," ")</f>
        <v xml:space="preserve"> </v>
      </c>
      <c r="J22" s="261" t="str">
        <f t="shared" si="0"/>
        <v xml:space="preserve"> </v>
      </c>
      <c r="K22" s="238" t="str">
        <f t="shared" si="1"/>
        <v xml:space="preserve"> </v>
      </c>
      <c r="L22" s="87" t="str">
        <f t="shared" si="2"/>
        <v xml:space="preserve"> </v>
      </c>
    </row>
    <row r="23" spans="1:12" x14ac:dyDescent="0.25">
      <c r="A23" s="72"/>
      <c r="B23" s="82"/>
      <c r="C23" s="82"/>
      <c r="D23" s="79"/>
      <c r="E23" s="83"/>
      <c r="F23" s="83"/>
      <c r="G23" s="81"/>
      <c r="H23" s="123"/>
      <c r="I23" s="238" t="str">
        <f>IF(ISNUMBER(F23),_xlfn.IFS(RIGHT(H23,3)="(b)",IF(AND(G23&gt;=DATE('1. Informace o projektu'!$C$3,1,1),G23&lt;=WORKDAY(DATE('1. Informace o projektu'!$C$3+1,1,31)-1,1)),"OK","!!"),RIGHT(H23,3)="(a)",IF(AND(G23&gt;=DATE('1. Informace o projektu'!$C$3,1,1),G23&lt;=WORKDAY(DATE('1. Informace o projektu'!$C$3,12,31)-1,1,'6. Data'!$C$76:$C$89)),"OK","!!"),ISBLANK(G23),"!",ISBLANK(H23),"!!!",H23='6. Data'!$B$3,"vyberte druh nákladu")," ")</f>
        <v xml:space="preserve"> </v>
      </c>
      <c r="J23" s="261" t="str">
        <f t="shared" si="0"/>
        <v xml:space="preserve"> </v>
      </c>
      <c r="K23" s="238" t="str">
        <f t="shared" si="1"/>
        <v xml:space="preserve"> </v>
      </c>
      <c r="L23" s="87" t="str">
        <f t="shared" si="2"/>
        <v xml:space="preserve"> </v>
      </c>
    </row>
    <row r="24" spans="1:12" x14ac:dyDescent="0.25">
      <c r="A24" s="72"/>
      <c r="B24" s="82"/>
      <c r="C24" s="82"/>
      <c r="D24" s="79"/>
      <c r="E24" s="83"/>
      <c r="F24" s="83"/>
      <c r="G24" s="81"/>
      <c r="H24" s="123"/>
      <c r="I24" s="238" t="str">
        <f>IF(ISNUMBER(F24),_xlfn.IFS(RIGHT(H24,3)="(b)",IF(AND(G24&gt;=DATE('1. Informace o projektu'!$C$3,1,1),G24&lt;=WORKDAY(DATE('1. Informace o projektu'!$C$3+1,1,31)-1,1)),"OK","!!"),RIGHT(H24,3)="(a)",IF(AND(G24&gt;=DATE('1. Informace o projektu'!$C$3,1,1),G24&lt;=WORKDAY(DATE('1. Informace o projektu'!$C$3,12,31)-1,1,'6. Data'!$C$76:$C$89)),"OK","!!"),ISBLANK(G24),"!",ISBLANK(H24),"!!!",H24='6. Data'!$B$3,"vyberte druh nákladu")," ")</f>
        <v xml:space="preserve"> </v>
      </c>
      <c r="J24" s="261" t="str">
        <f t="shared" si="0"/>
        <v xml:space="preserve"> </v>
      </c>
      <c r="K24" s="238" t="str">
        <f t="shared" si="1"/>
        <v xml:space="preserve"> </v>
      </c>
      <c r="L24" s="87" t="str">
        <f t="shared" si="2"/>
        <v xml:space="preserve"> </v>
      </c>
    </row>
    <row r="25" spans="1:12" x14ac:dyDescent="0.25">
      <c r="A25" s="72"/>
      <c r="B25" s="82"/>
      <c r="C25" s="82"/>
      <c r="D25" s="79"/>
      <c r="E25" s="83"/>
      <c r="F25" s="83"/>
      <c r="G25" s="81"/>
      <c r="H25" s="123"/>
      <c r="I25" s="238" t="str">
        <f>IF(ISNUMBER(F25),_xlfn.IFS(RIGHT(H25,3)="(b)",IF(AND(G25&gt;=DATE('1. Informace o projektu'!$C$3,1,1),G25&lt;=WORKDAY(DATE('1. Informace o projektu'!$C$3+1,1,31)-1,1)),"OK","!!"),RIGHT(H25,3)="(a)",IF(AND(G25&gt;=DATE('1. Informace o projektu'!$C$3,1,1),G25&lt;=WORKDAY(DATE('1. Informace o projektu'!$C$3,12,31)-1,1,'6. Data'!$C$76:$C$89)),"OK","!!"),ISBLANK(G25),"!",ISBLANK(H25),"!!!",H25='6. Data'!$B$3,"vyberte druh nákladu")," ")</f>
        <v xml:space="preserve"> </v>
      </c>
      <c r="J25" s="261" t="str">
        <f t="shared" si="0"/>
        <v xml:space="preserve"> </v>
      </c>
      <c r="K25" s="238" t="str">
        <f t="shared" si="1"/>
        <v xml:space="preserve"> </v>
      </c>
      <c r="L25" s="87" t="str">
        <f t="shared" si="2"/>
        <v xml:space="preserve"> </v>
      </c>
    </row>
    <row r="26" spans="1:12" x14ac:dyDescent="0.25">
      <c r="A26" s="72"/>
      <c r="B26" s="82"/>
      <c r="C26" s="82"/>
      <c r="D26" s="79"/>
      <c r="E26" s="83"/>
      <c r="F26" s="83"/>
      <c r="G26" s="81"/>
      <c r="H26" s="123"/>
      <c r="I26" s="238" t="str">
        <f>IF(ISNUMBER(F26),_xlfn.IFS(RIGHT(H26,3)="(b)",IF(AND(G26&gt;=DATE('1. Informace o projektu'!$C$3,1,1),G26&lt;=WORKDAY(DATE('1. Informace o projektu'!$C$3+1,1,31)-1,1)),"OK","!!"),RIGHT(H26,3)="(a)",IF(AND(G26&gt;=DATE('1. Informace o projektu'!$C$3,1,1),G26&lt;=WORKDAY(DATE('1. Informace o projektu'!$C$3,12,31)-1,1,'6. Data'!$C$76:$C$89)),"OK","!!"),ISBLANK(G26),"!",ISBLANK(H26),"!!!",H26='6. Data'!$B$3,"vyberte druh nákladu")," ")</f>
        <v xml:space="preserve"> </v>
      </c>
      <c r="J26" s="261" t="str">
        <f t="shared" si="0"/>
        <v xml:space="preserve"> </v>
      </c>
      <c r="K26" s="238" t="str">
        <f t="shared" si="1"/>
        <v xml:space="preserve"> </v>
      </c>
      <c r="L26" s="87" t="str">
        <f t="shared" si="2"/>
        <v xml:space="preserve"> </v>
      </c>
    </row>
    <row r="27" spans="1:12" x14ac:dyDescent="0.25">
      <c r="A27" s="72"/>
      <c r="B27" s="82"/>
      <c r="C27" s="82"/>
      <c r="D27" s="79"/>
      <c r="E27" s="83"/>
      <c r="F27" s="83"/>
      <c r="G27" s="81"/>
      <c r="H27" s="123"/>
      <c r="I27" s="238" t="str">
        <f>IF(ISNUMBER(F27),_xlfn.IFS(RIGHT(H27,3)="(b)",IF(AND(G27&gt;=DATE('1. Informace o projektu'!$C$3,1,1),G27&lt;=WORKDAY(DATE('1. Informace o projektu'!$C$3+1,1,31)-1,1)),"OK","!!"),RIGHT(H27,3)="(a)",IF(AND(G27&gt;=DATE('1. Informace o projektu'!$C$3,1,1),G27&lt;=WORKDAY(DATE('1. Informace o projektu'!$C$3,12,31)-1,1,'6. Data'!$C$76:$C$89)),"OK","!!"),ISBLANK(G27),"!",ISBLANK(H27),"!!!",H27='6. Data'!$B$3,"vyberte druh nákladu")," ")</f>
        <v xml:space="preserve"> </v>
      </c>
      <c r="J27" s="261" t="str">
        <f t="shared" si="0"/>
        <v xml:space="preserve"> </v>
      </c>
      <c r="K27" s="238" t="str">
        <f t="shared" si="1"/>
        <v xml:space="preserve"> </v>
      </c>
      <c r="L27" s="87" t="str">
        <f t="shared" si="2"/>
        <v xml:space="preserve"> </v>
      </c>
    </row>
    <row r="28" spans="1:12" x14ac:dyDescent="0.25">
      <c r="A28" s="72"/>
      <c r="B28" s="82"/>
      <c r="C28" s="82"/>
      <c r="D28" s="79"/>
      <c r="E28" s="83"/>
      <c r="F28" s="83"/>
      <c r="G28" s="81"/>
      <c r="H28" s="123"/>
      <c r="I28" s="238" t="str">
        <f>IF(ISNUMBER(F28),_xlfn.IFS(RIGHT(H28,3)="(b)",IF(AND(G28&gt;=DATE('1. Informace o projektu'!$C$3,1,1),G28&lt;=WORKDAY(DATE('1. Informace o projektu'!$C$3+1,1,31)-1,1)),"OK","!!"),RIGHT(H28,3)="(a)",IF(AND(G28&gt;=DATE('1. Informace o projektu'!$C$3,1,1),G28&lt;=WORKDAY(DATE('1. Informace o projektu'!$C$3,12,31)-1,1,'6. Data'!$C$76:$C$89)),"OK","!!"),ISBLANK(G28),"!",ISBLANK(H28),"!!!",H28='6. Data'!$B$3,"vyberte druh nákladu")," ")</f>
        <v xml:space="preserve"> </v>
      </c>
      <c r="J28" s="261" t="str">
        <f t="shared" si="0"/>
        <v xml:space="preserve"> </v>
      </c>
      <c r="K28" s="238" t="str">
        <f t="shared" si="1"/>
        <v xml:space="preserve"> </v>
      </c>
      <c r="L28" s="87" t="str">
        <f t="shared" si="2"/>
        <v xml:space="preserve"> </v>
      </c>
    </row>
    <row r="29" spans="1:12" x14ac:dyDescent="0.25">
      <c r="A29" s="72"/>
      <c r="B29" s="82"/>
      <c r="C29" s="82"/>
      <c r="D29" s="79"/>
      <c r="E29" s="83"/>
      <c r="F29" s="83"/>
      <c r="G29" s="81"/>
      <c r="H29" s="123"/>
      <c r="I29" s="238" t="str">
        <f>IF(ISNUMBER(F29),_xlfn.IFS(RIGHT(H29,3)="(b)",IF(AND(G29&gt;=DATE('1. Informace o projektu'!$C$3,1,1),G29&lt;=WORKDAY(DATE('1. Informace o projektu'!$C$3+1,1,31)-1,1)),"OK","!!"),RIGHT(H29,3)="(a)",IF(AND(G29&gt;=DATE('1. Informace o projektu'!$C$3,1,1),G29&lt;=WORKDAY(DATE('1. Informace o projektu'!$C$3,12,31)-1,1,'6. Data'!$C$76:$C$89)),"OK","!!"),ISBLANK(G29),"!",ISBLANK(H29),"!!!",H29='6. Data'!$B$3,"vyberte druh nákladu")," ")</f>
        <v xml:space="preserve"> </v>
      </c>
      <c r="J29" s="261" t="str">
        <f t="shared" si="0"/>
        <v xml:space="preserve"> </v>
      </c>
      <c r="K29" s="238" t="str">
        <f t="shared" si="1"/>
        <v xml:space="preserve"> </v>
      </c>
      <c r="L29" s="87" t="str">
        <f t="shared" si="2"/>
        <v xml:space="preserve"> </v>
      </c>
    </row>
    <row r="30" spans="1:12" x14ac:dyDescent="0.25">
      <c r="A30" s="72"/>
      <c r="B30" s="82"/>
      <c r="C30" s="82"/>
      <c r="D30" s="79"/>
      <c r="E30" s="83"/>
      <c r="F30" s="83"/>
      <c r="G30" s="81"/>
      <c r="H30" s="123"/>
      <c r="I30" s="238" t="str">
        <f>IF(ISNUMBER(F30),_xlfn.IFS(RIGHT(H30,3)="(b)",IF(AND(G30&gt;=DATE('1. Informace o projektu'!$C$3,1,1),G30&lt;=WORKDAY(DATE('1. Informace o projektu'!$C$3+1,1,31)-1,1)),"OK","!!"),RIGHT(H30,3)="(a)",IF(AND(G30&gt;=DATE('1. Informace o projektu'!$C$3,1,1),G30&lt;=WORKDAY(DATE('1. Informace o projektu'!$C$3,12,31)-1,1,'6. Data'!$C$76:$C$89)),"OK","!!"),ISBLANK(G30),"!",ISBLANK(H30),"!!!",H30='6. Data'!$B$3,"vyberte druh nákladu")," ")</f>
        <v xml:space="preserve"> </v>
      </c>
      <c r="J30" s="261" t="str">
        <f t="shared" si="0"/>
        <v xml:space="preserve"> </v>
      </c>
      <c r="K30" s="238" t="str">
        <f t="shared" si="1"/>
        <v xml:space="preserve"> </v>
      </c>
      <c r="L30" s="87" t="str">
        <f t="shared" si="2"/>
        <v xml:space="preserve"> </v>
      </c>
    </row>
    <row r="31" spans="1:12" x14ac:dyDescent="0.25">
      <c r="A31" s="72"/>
      <c r="B31" s="82"/>
      <c r="C31" s="82"/>
      <c r="D31" s="79"/>
      <c r="E31" s="83"/>
      <c r="F31" s="83"/>
      <c r="G31" s="81"/>
      <c r="H31" s="123"/>
      <c r="I31" s="238" t="str">
        <f>IF(ISNUMBER(F31),_xlfn.IFS(RIGHT(H31,3)="(b)",IF(AND(G31&gt;=DATE('1. Informace o projektu'!$C$3,1,1),G31&lt;=WORKDAY(DATE('1. Informace o projektu'!$C$3+1,1,31)-1,1)),"OK","!!"),RIGHT(H31,3)="(a)",IF(AND(G31&gt;=DATE('1. Informace o projektu'!$C$3,1,1),G31&lt;=WORKDAY(DATE('1. Informace o projektu'!$C$3,12,31)-1,1,'6. Data'!$C$76:$C$89)),"OK","!!"),ISBLANK(G31),"!",ISBLANK(H31),"!!!",H31='6. Data'!$B$3,"vyberte druh nákladu")," ")</f>
        <v xml:space="preserve"> </v>
      </c>
      <c r="J31" s="261" t="str">
        <f t="shared" si="0"/>
        <v xml:space="preserve"> </v>
      </c>
      <c r="K31" s="238" t="str">
        <f t="shared" si="1"/>
        <v xml:space="preserve"> </v>
      </c>
      <c r="L31" s="87" t="str">
        <f t="shared" si="2"/>
        <v xml:space="preserve"> </v>
      </c>
    </row>
    <row r="32" spans="1:12" x14ac:dyDescent="0.25">
      <c r="A32" s="72"/>
      <c r="B32" s="82"/>
      <c r="C32" s="82"/>
      <c r="D32" s="79"/>
      <c r="E32" s="83"/>
      <c r="F32" s="83"/>
      <c r="G32" s="81"/>
      <c r="H32" s="123"/>
      <c r="I32" s="238" t="str">
        <f>IF(ISNUMBER(F32),_xlfn.IFS(RIGHT(H32,3)="(b)",IF(AND(G32&gt;=DATE('1. Informace o projektu'!$C$3,1,1),G32&lt;=WORKDAY(DATE('1. Informace o projektu'!$C$3+1,1,31)-1,1)),"OK","!!"),RIGHT(H32,3)="(a)",IF(AND(G32&gt;=DATE('1. Informace o projektu'!$C$3,1,1),G32&lt;=WORKDAY(DATE('1. Informace o projektu'!$C$3,12,31)-1,1,'6. Data'!$C$76:$C$89)),"OK","!!"),ISBLANK(G32),"!",ISBLANK(H32),"!!!",H32='6. Data'!$B$3,"vyberte druh nákladu")," ")</f>
        <v xml:space="preserve"> </v>
      </c>
      <c r="J32" s="261" t="str">
        <f t="shared" si="0"/>
        <v xml:space="preserve"> </v>
      </c>
      <c r="K32" s="238" t="str">
        <f t="shared" si="1"/>
        <v xml:space="preserve"> </v>
      </c>
      <c r="L32" s="87" t="str">
        <f t="shared" si="2"/>
        <v xml:space="preserve"> </v>
      </c>
    </row>
    <row r="33" spans="1:12" x14ac:dyDescent="0.25">
      <c r="A33" s="72"/>
      <c r="B33" s="82"/>
      <c r="C33" s="82"/>
      <c r="D33" s="79"/>
      <c r="E33" s="83"/>
      <c r="F33" s="83"/>
      <c r="G33" s="81"/>
      <c r="H33" s="123"/>
      <c r="I33" s="238" t="str">
        <f>IF(ISNUMBER(F33),_xlfn.IFS(RIGHT(H33,3)="(b)",IF(AND(G33&gt;=DATE('1. Informace o projektu'!$C$3,1,1),G33&lt;=WORKDAY(DATE('1. Informace o projektu'!$C$3+1,1,31)-1,1)),"OK","!!"),RIGHT(H33,3)="(a)",IF(AND(G33&gt;=DATE('1. Informace o projektu'!$C$3,1,1),G33&lt;=WORKDAY(DATE('1. Informace o projektu'!$C$3,12,31)-1,1,'6. Data'!$C$76:$C$89)),"OK","!!"),ISBLANK(G33),"!",ISBLANK(H33),"!!!",H33='6. Data'!$B$3,"vyberte druh nákladu")," ")</f>
        <v xml:space="preserve"> </v>
      </c>
      <c r="J33" s="261" t="str">
        <f t="shared" si="0"/>
        <v xml:space="preserve"> </v>
      </c>
      <c r="K33" s="238" t="str">
        <f t="shared" si="1"/>
        <v xml:space="preserve"> </v>
      </c>
      <c r="L33" s="87" t="str">
        <f t="shared" si="2"/>
        <v xml:space="preserve"> </v>
      </c>
    </row>
    <row r="34" spans="1:12" x14ac:dyDescent="0.25">
      <c r="A34" s="72"/>
      <c r="B34" s="82"/>
      <c r="C34" s="82"/>
      <c r="D34" s="79"/>
      <c r="E34" s="83"/>
      <c r="F34" s="83"/>
      <c r="G34" s="81"/>
      <c r="H34" s="123"/>
      <c r="I34" s="238" t="str">
        <f>IF(ISNUMBER(F34),_xlfn.IFS(RIGHT(H34,3)="(b)",IF(AND(G34&gt;=DATE('1. Informace o projektu'!$C$3,1,1),G34&lt;=WORKDAY(DATE('1. Informace o projektu'!$C$3+1,1,31)-1,1)),"OK","!!"),RIGHT(H34,3)="(a)",IF(AND(G34&gt;=DATE('1. Informace o projektu'!$C$3,1,1),G34&lt;=WORKDAY(DATE('1. Informace o projektu'!$C$3,12,31)-1,1,'6. Data'!$C$76:$C$89)),"OK","!!"),ISBLANK(G34),"!",ISBLANK(H34),"!!!",H34='6. Data'!$B$3,"vyberte druh nákladu")," ")</f>
        <v xml:space="preserve"> </v>
      </c>
      <c r="J34" s="261" t="str">
        <f t="shared" si="0"/>
        <v xml:space="preserve"> </v>
      </c>
      <c r="K34" s="238" t="str">
        <f t="shared" si="1"/>
        <v xml:space="preserve"> </v>
      </c>
      <c r="L34" s="87" t="str">
        <f t="shared" si="2"/>
        <v xml:space="preserve"> </v>
      </c>
    </row>
    <row r="35" spans="1:12" x14ac:dyDescent="0.25">
      <c r="A35" s="72"/>
      <c r="B35" s="82"/>
      <c r="C35" s="82"/>
      <c r="D35" s="79"/>
      <c r="E35" s="83"/>
      <c r="F35" s="83"/>
      <c r="G35" s="81"/>
      <c r="H35" s="123"/>
      <c r="I35" s="238" t="str">
        <f>IF(ISNUMBER(F35),_xlfn.IFS(RIGHT(H35,3)="(b)",IF(AND(G35&gt;=DATE('1. Informace o projektu'!$C$3,1,1),G35&lt;=WORKDAY(DATE('1. Informace o projektu'!$C$3+1,1,31)-1,1)),"OK","!!"),RIGHT(H35,3)="(a)",IF(AND(G35&gt;=DATE('1. Informace o projektu'!$C$3,1,1),G35&lt;=WORKDAY(DATE('1. Informace o projektu'!$C$3,12,31)-1,1,'6. Data'!$C$76:$C$89)),"OK","!!"),ISBLANK(G35),"!",ISBLANK(H35),"!!!",H35='6. Data'!$B$3,"vyberte druh nákladu")," ")</f>
        <v xml:space="preserve"> </v>
      </c>
      <c r="J35" s="261" t="str">
        <f t="shared" si="0"/>
        <v xml:space="preserve"> </v>
      </c>
      <c r="K35" s="238" t="str">
        <f t="shared" si="1"/>
        <v xml:space="preserve"> </v>
      </c>
      <c r="L35" s="87" t="str">
        <f t="shared" si="2"/>
        <v xml:space="preserve"> </v>
      </c>
    </row>
    <row r="36" spans="1:12" x14ac:dyDescent="0.25">
      <c r="A36" s="72"/>
      <c r="B36" s="82"/>
      <c r="C36" s="82"/>
      <c r="D36" s="79"/>
      <c r="E36" s="83"/>
      <c r="F36" s="83"/>
      <c r="G36" s="81"/>
      <c r="H36" s="123"/>
      <c r="I36" s="238" t="str">
        <f>IF(ISNUMBER(F36),_xlfn.IFS(RIGHT(H36,3)="(b)",IF(AND(G36&gt;=DATE('1. Informace o projektu'!$C$3,1,1),G36&lt;=WORKDAY(DATE('1. Informace o projektu'!$C$3+1,1,31)-1,1)),"OK","!!"),RIGHT(H36,3)="(a)",IF(AND(G36&gt;=DATE('1. Informace o projektu'!$C$3,1,1),G36&lt;=WORKDAY(DATE('1. Informace o projektu'!$C$3,12,31)-1,1,'6. Data'!$C$76:$C$89)),"OK","!!"),ISBLANK(G36),"!",ISBLANK(H36),"!!!",H36='6. Data'!$B$3,"vyberte druh nákladu")," ")</f>
        <v xml:space="preserve"> </v>
      </c>
      <c r="J36" s="261" t="str">
        <f t="shared" si="0"/>
        <v xml:space="preserve"> </v>
      </c>
      <c r="K36" s="238" t="str">
        <f t="shared" si="1"/>
        <v xml:space="preserve"> </v>
      </c>
      <c r="L36" s="87" t="str">
        <f t="shared" si="2"/>
        <v xml:space="preserve"> </v>
      </c>
    </row>
    <row r="37" spans="1:12" x14ac:dyDescent="0.25">
      <c r="A37" s="72"/>
      <c r="B37" s="82"/>
      <c r="C37" s="82"/>
      <c r="D37" s="79"/>
      <c r="E37" s="83"/>
      <c r="F37" s="83"/>
      <c r="G37" s="81"/>
      <c r="H37" s="123"/>
      <c r="I37" s="238" t="str">
        <f>IF(ISNUMBER(F37),_xlfn.IFS(RIGHT(H37,3)="(b)",IF(AND(G37&gt;=DATE('1. Informace o projektu'!$C$3,1,1),G37&lt;=WORKDAY(DATE('1. Informace o projektu'!$C$3+1,1,31)-1,1)),"OK","!!"),RIGHT(H37,3)="(a)",IF(AND(G37&gt;=DATE('1. Informace o projektu'!$C$3,1,1),G37&lt;=WORKDAY(DATE('1. Informace o projektu'!$C$3,12,31)-1,1,'6. Data'!$C$76:$C$89)),"OK","!!"),ISBLANK(G37),"!",ISBLANK(H37),"!!!",H37='6. Data'!$B$3,"vyberte druh nákladu")," ")</f>
        <v xml:space="preserve"> </v>
      </c>
      <c r="J37" s="261" t="str">
        <f t="shared" si="0"/>
        <v xml:space="preserve"> </v>
      </c>
      <c r="K37" s="238" t="str">
        <f t="shared" si="1"/>
        <v xml:space="preserve"> </v>
      </c>
      <c r="L37" s="87" t="str">
        <f t="shared" si="2"/>
        <v xml:space="preserve"> </v>
      </c>
    </row>
    <row r="38" spans="1:12" x14ac:dyDescent="0.25">
      <c r="A38" s="72"/>
      <c r="B38" s="82"/>
      <c r="C38" s="82"/>
      <c r="D38" s="79"/>
      <c r="E38" s="83"/>
      <c r="F38" s="83"/>
      <c r="G38" s="81"/>
      <c r="H38" s="123"/>
      <c r="I38" s="238" t="str">
        <f>IF(ISNUMBER(F38),_xlfn.IFS(RIGHT(H38,3)="(b)",IF(AND(G38&gt;=DATE('1. Informace o projektu'!$C$3,1,1),G38&lt;=WORKDAY(DATE('1. Informace o projektu'!$C$3+1,1,31)-1,1)),"OK","!!"),RIGHT(H38,3)="(a)",IF(AND(G38&gt;=DATE('1. Informace o projektu'!$C$3,1,1),G38&lt;=WORKDAY(DATE('1. Informace o projektu'!$C$3,12,31)-1,1,'6. Data'!$C$76:$C$89)),"OK","!!"),ISBLANK(G38),"!",ISBLANK(H38),"!!!",H38='6. Data'!$B$3,"vyberte druh nákladu")," ")</f>
        <v xml:space="preserve"> </v>
      </c>
      <c r="J38" s="261" t="str">
        <f t="shared" si="0"/>
        <v xml:space="preserve"> </v>
      </c>
      <c r="K38" s="238" t="str">
        <f t="shared" si="1"/>
        <v xml:space="preserve"> </v>
      </c>
      <c r="L38" s="87" t="str">
        <f t="shared" si="2"/>
        <v xml:space="preserve"> </v>
      </c>
    </row>
    <row r="39" spans="1:12" x14ac:dyDescent="0.25">
      <c r="A39" s="72"/>
      <c r="B39" s="82"/>
      <c r="C39" s="82"/>
      <c r="D39" s="79"/>
      <c r="E39" s="83"/>
      <c r="F39" s="83"/>
      <c r="G39" s="81"/>
      <c r="H39" s="123"/>
      <c r="I39" s="238" t="str">
        <f>IF(ISNUMBER(F39),_xlfn.IFS(RIGHT(H39,3)="(b)",IF(AND(G39&gt;=DATE('1. Informace o projektu'!$C$3,1,1),G39&lt;=WORKDAY(DATE('1. Informace o projektu'!$C$3+1,1,31)-1,1)),"OK","!!"),RIGHT(H39,3)="(a)",IF(AND(G39&gt;=DATE('1. Informace o projektu'!$C$3,1,1),G39&lt;=WORKDAY(DATE('1. Informace o projektu'!$C$3,12,31)-1,1,'6. Data'!$C$76:$C$89)),"OK","!!"),ISBLANK(G39),"!",ISBLANK(H39),"!!!",H39='6. Data'!$B$3,"vyberte druh nákladu")," ")</f>
        <v xml:space="preserve"> </v>
      </c>
      <c r="J39" s="261" t="str">
        <f t="shared" si="0"/>
        <v xml:space="preserve"> </v>
      </c>
      <c r="K39" s="238" t="str">
        <f t="shared" si="1"/>
        <v xml:space="preserve"> </v>
      </c>
      <c r="L39" s="87" t="str">
        <f t="shared" si="2"/>
        <v xml:space="preserve"> </v>
      </c>
    </row>
    <row r="40" spans="1:12" x14ac:dyDescent="0.25">
      <c r="A40" s="72"/>
      <c r="B40" s="82"/>
      <c r="C40" s="82"/>
      <c r="D40" s="79"/>
      <c r="E40" s="83"/>
      <c r="F40" s="83"/>
      <c r="G40" s="81"/>
      <c r="H40" s="123"/>
      <c r="I40" s="238" t="str">
        <f>IF(ISNUMBER(F40),_xlfn.IFS(RIGHT(H40,3)="(b)",IF(AND(G40&gt;=DATE('1. Informace o projektu'!$C$3,1,1),G40&lt;=WORKDAY(DATE('1. Informace o projektu'!$C$3+1,1,31)-1,1)),"OK","!!"),RIGHT(H40,3)="(a)",IF(AND(G40&gt;=DATE('1. Informace o projektu'!$C$3,1,1),G40&lt;=WORKDAY(DATE('1. Informace o projektu'!$C$3,12,31)-1,1,'6. Data'!$C$76:$C$89)),"OK","!!"),ISBLANK(G40),"!",ISBLANK(H40),"!!!",H40='6. Data'!$B$3,"vyberte druh nákladu")," ")</f>
        <v xml:space="preserve"> </v>
      </c>
      <c r="J40" s="261" t="str">
        <f t="shared" si="0"/>
        <v xml:space="preserve"> </v>
      </c>
      <c r="K40" s="238" t="str">
        <f t="shared" si="1"/>
        <v xml:space="preserve"> </v>
      </c>
      <c r="L40" s="87" t="str">
        <f t="shared" si="2"/>
        <v xml:space="preserve"> </v>
      </c>
    </row>
    <row r="41" spans="1:12" x14ac:dyDescent="0.25">
      <c r="A41" s="72"/>
      <c r="B41" s="82"/>
      <c r="C41" s="82"/>
      <c r="D41" s="79"/>
      <c r="E41" s="83"/>
      <c r="F41" s="83"/>
      <c r="G41" s="81"/>
      <c r="H41" s="123"/>
      <c r="I41" s="238" t="str">
        <f>IF(ISNUMBER(F41),_xlfn.IFS(RIGHT(H41,3)="(b)",IF(AND(G41&gt;=DATE('1. Informace o projektu'!$C$3,1,1),G41&lt;=WORKDAY(DATE('1. Informace o projektu'!$C$3+1,1,31)-1,1)),"OK","!!"),RIGHT(H41,3)="(a)",IF(AND(G41&gt;=DATE('1. Informace o projektu'!$C$3,1,1),G41&lt;=WORKDAY(DATE('1. Informace o projektu'!$C$3,12,31)-1,1,'6. Data'!$C$76:$C$89)),"OK","!!"),ISBLANK(G41),"!",ISBLANK(H41),"!!!",H41='6. Data'!$B$3,"vyberte druh nákladu")," ")</f>
        <v xml:space="preserve"> </v>
      </c>
      <c r="J41" s="261" t="str">
        <f t="shared" si="0"/>
        <v xml:space="preserve"> </v>
      </c>
      <c r="K41" s="238" t="str">
        <f t="shared" si="1"/>
        <v xml:space="preserve"> </v>
      </c>
      <c r="L41" s="87" t="str">
        <f t="shared" si="2"/>
        <v xml:space="preserve"> </v>
      </c>
    </row>
    <row r="42" spans="1:12" x14ac:dyDescent="0.25">
      <c r="A42" s="72"/>
      <c r="B42" s="82"/>
      <c r="C42" s="82"/>
      <c r="D42" s="79"/>
      <c r="E42" s="83"/>
      <c r="F42" s="83"/>
      <c r="G42" s="81"/>
      <c r="H42" s="123"/>
      <c r="I42" s="238" t="str">
        <f>IF(ISNUMBER(F42),_xlfn.IFS(RIGHT(H42,3)="(b)",IF(AND(G42&gt;=DATE('1. Informace o projektu'!$C$3,1,1),G42&lt;=WORKDAY(DATE('1. Informace o projektu'!$C$3+1,1,31)-1,1)),"OK","!!"),RIGHT(H42,3)="(a)",IF(AND(G42&gt;=DATE('1. Informace o projektu'!$C$3,1,1),G42&lt;=WORKDAY(DATE('1. Informace o projektu'!$C$3,12,31)-1,1,'6. Data'!$C$76:$C$89)),"OK","!!"),ISBLANK(G42),"!",ISBLANK(H42),"!!!",H42='6. Data'!$B$3,"vyberte druh nákladu")," ")</f>
        <v xml:space="preserve"> </v>
      </c>
      <c r="J42" s="261" t="str">
        <f t="shared" si="0"/>
        <v xml:space="preserve"> </v>
      </c>
      <c r="K42" s="238" t="str">
        <f t="shared" si="1"/>
        <v xml:space="preserve"> </v>
      </c>
      <c r="L42" s="87" t="str">
        <f t="shared" si="2"/>
        <v xml:space="preserve"> </v>
      </c>
    </row>
    <row r="43" spans="1:12" x14ac:dyDescent="0.25">
      <c r="A43" s="72"/>
      <c r="B43" s="82"/>
      <c r="C43" s="82"/>
      <c r="D43" s="79"/>
      <c r="E43" s="83"/>
      <c r="F43" s="83"/>
      <c r="G43" s="81"/>
      <c r="H43" s="123"/>
      <c r="I43" s="238" t="str">
        <f>IF(ISNUMBER(F43),_xlfn.IFS(RIGHT(H43,3)="(b)",IF(AND(G43&gt;=DATE('1. Informace o projektu'!$C$3,1,1),G43&lt;=WORKDAY(DATE('1. Informace o projektu'!$C$3+1,1,31)-1,1)),"OK","!!"),RIGHT(H43,3)="(a)",IF(AND(G43&gt;=DATE('1. Informace o projektu'!$C$3,1,1),G43&lt;=WORKDAY(DATE('1. Informace o projektu'!$C$3,12,31)-1,1,'6. Data'!$C$76:$C$89)),"OK","!!"),ISBLANK(G43),"!",ISBLANK(H43),"!!!",H43='6. Data'!$B$3,"vyberte druh nákladu")," ")</f>
        <v xml:space="preserve"> </v>
      </c>
      <c r="J43" s="261" t="str">
        <f t="shared" si="0"/>
        <v xml:space="preserve"> </v>
      </c>
      <c r="K43" s="238" t="str">
        <f t="shared" si="1"/>
        <v xml:space="preserve"> </v>
      </c>
      <c r="L43" s="87" t="str">
        <f t="shared" si="2"/>
        <v xml:space="preserve"> </v>
      </c>
    </row>
    <row r="44" spans="1:12" x14ac:dyDescent="0.25">
      <c r="A44" s="72"/>
      <c r="B44" s="82"/>
      <c r="C44" s="82"/>
      <c r="D44" s="79"/>
      <c r="E44" s="83"/>
      <c r="F44" s="83"/>
      <c r="G44" s="81"/>
      <c r="H44" s="123"/>
      <c r="I44" s="238" t="str">
        <f>IF(ISNUMBER(F44),_xlfn.IFS(RIGHT(H44,3)="(b)",IF(AND(G44&gt;=DATE('1. Informace o projektu'!$C$3,1,1),G44&lt;=WORKDAY(DATE('1. Informace o projektu'!$C$3+1,1,31)-1,1)),"OK","!!"),RIGHT(H44,3)="(a)",IF(AND(G44&gt;=DATE('1. Informace o projektu'!$C$3,1,1),G44&lt;=WORKDAY(DATE('1. Informace o projektu'!$C$3,12,31)-1,1,'6. Data'!$C$76:$C$89)),"OK","!!"),ISBLANK(G44),"!",ISBLANK(H44),"!!!",H44='6. Data'!$B$3,"vyberte druh nákladu")," ")</f>
        <v xml:space="preserve"> </v>
      </c>
      <c r="J44" s="261" t="str">
        <f t="shared" si="0"/>
        <v xml:space="preserve"> </v>
      </c>
      <c r="K44" s="238" t="str">
        <f t="shared" si="1"/>
        <v xml:space="preserve"> </v>
      </c>
      <c r="L44" s="87" t="str">
        <f t="shared" si="2"/>
        <v xml:space="preserve"> </v>
      </c>
    </row>
    <row r="45" spans="1:12" x14ac:dyDescent="0.25">
      <c r="A45" s="72"/>
      <c r="B45" s="82"/>
      <c r="C45" s="82"/>
      <c r="D45" s="79"/>
      <c r="E45" s="83"/>
      <c r="F45" s="83"/>
      <c r="G45" s="81"/>
      <c r="H45" s="123"/>
      <c r="I45" s="238" t="str">
        <f>IF(ISNUMBER(F45),_xlfn.IFS(RIGHT(H45,3)="(b)",IF(AND(G45&gt;=DATE('1. Informace o projektu'!$C$3,1,1),G45&lt;=WORKDAY(DATE('1. Informace o projektu'!$C$3+1,1,31)-1,1)),"OK","!!"),RIGHT(H45,3)="(a)",IF(AND(G45&gt;=DATE('1. Informace o projektu'!$C$3,1,1),G45&lt;=WORKDAY(DATE('1. Informace o projektu'!$C$3,12,31)-1,1,'6. Data'!$C$76:$C$89)),"OK","!!"),ISBLANK(G45),"!",ISBLANK(H45),"!!!",H45='6. Data'!$B$3,"vyberte druh nákladu")," ")</f>
        <v xml:space="preserve"> </v>
      </c>
      <c r="J45" s="261" t="str">
        <f t="shared" si="0"/>
        <v xml:space="preserve"> </v>
      </c>
      <c r="K45" s="238" t="str">
        <f t="shared" si="1"/>
        <v xml:space="preserve"> </v>
      </c>
      <c r="L45" s="87" t="str">
        <f t="shared" si="2"/>
        <v xml:space="preserve"> </v>
      </c>
    </row>
    <row r="46" spans="1:12" x14ac:dyDescent="0.25">
      <c r="A46" s="72"/>
      <c r="B46" s="82"/>
      <c r="C46" s="82"/>
      <c r="D46" s="79"/>
      <c r="E46" s="83"/>
      <c r="F46" s="83"/>
      <c r="G46" s="81"/>
      <c r="H46" s="123"/>
      <c r="I46" s="238" t="str">
        <f>IF(ISNUMBER(F46),_xlfn.IFS(RIGHT(H46,3)="(b)",IF(AND(G46&gt;=DATE('1. Informace o projektu'!$C$3,1,1),G46&lt;=WORKDAY(DATE('1. Informace o projektu'!$C$3+1,1,31)-1,1)),"OK","!!"),RIGHT(H46,3)="(a)",IF(AND(G46&gt;=DATE('1. Informace o projektu'!$C$3,1,1),G46&lt;=WORKDAY(DATE('1. Informace o projektu'!$C$3,12,31)-1,1,'6. Data'!$C$76:$C$89)),"OK","!!"),ISBLANK(G46),"!",ISBLANK(H46),"!!!",H46='6. Data'!$B$3,"vyberte druh nákladu")," ")</f>
        <v xml:space="preserve"> </v>
      </c>
      <c r="J46" s="261" t="str">
        <f t="shared" si="0"/>
        <v xml:space="preserve"> </v>
      </c>
      <c r="K46" s="238" t="str">
        <f t="shared" si="1"/>
        <v xml:space="preserve"> </v>
      </c>
      <c r="L46" s="87" t="str">
        <f t="shared" si="2"/>
        <v xml:space="preserve"> </v>
      </c>
    </row>
    <row r="47" spans="1:12" x14ac:dyDescent="0.25">
      <c r="A47" s="72"/>
      <c r="B47" s="82"/>
      <c r="C47" s="82"/>
      <c r="D47" s="79"/>
      <c r="E47" s="83"/>
      <c r="F47" s="83"/>
      <c r="G47" s="81"/>
      <c r="H47" s="123"/>
      <c r="I47" s="238" t="str">
        <f>IF(ISNUMBER(F47),_xlfn.IFS(RIGHT(H47,3)="(b)",IF(AND(G47&gt;=DATE('1. Informace o projektu'!$C$3,1,1),G47&lt;=WORKDAY(DATE('1. Informace o projektu'!$C$3+1,1,31)-1,1)),"OK","!!"),RIGHT(H47,3)="(a)",IF(AND(G47&gt;=DATE('1. Informace o projektu'!$C$3,1,1),G47&lt;=WORKDAY(DATE('1. Informace o projektu'!$C$3,12,31)-1,1,'6. Data'!$C$76:$C$89)),"OK","!!"),ISBLANK(G47),"!",ISBLANK(H47),"!!!",H47='6. Data'!$B$3,"vyberte druh nákladu")," ")</f>
        <v xml:space="preserve"> </v>
      </c>
      <c r="J47" s="261" t="str">
        <f t="shared" si="0"/>
        <v xml:space="preserve"> </v>
      </c>
      <c r="K47" s="238" t="str">
        <f t="shared" si="1"/>
        <v xml:space="preserve"> </v>
      </c>
      <c r="L47" s="87" t="str">
        <f t="shared" si="2"/>
        <v xml:space="preserve"> </v>
      </c>
    </row>
    <row r="48" spans="1:12" x14ac:dyDescent="0.25">
      <c r="A48" s="72"/>
      <c r="B48" s="82"/>
      <c r="C48" s="82"/>
      <c r="D48" s="79"/>
      <c r="E48" s="83"/>
      <c r="F48" s="83"/>
      <c r="G48" s="81"/>
      <c r="H48" s="123"/>
      <c r="I48" s="238" t="str">
        <f>IF(ISNUMBER(F48),_xlfn.IFS(RIGHT(H48,3)="(b)",IF(AND(G48&gt;=DATE('1. Informace o projektu'!$C$3,1,1),G48&lt;=WORKDAY(DATE('1. Informace o projektu'!$C$3+1,1,31)-1,1)),"OK","!!"),RIGHT(H48,3)="(a)",IF(AND(G48&gt;=DATE('1. Informace o projektu'!$C$3,1,1),G48&lt;=WORKDAY(DATE('1. Informace o projektu'!$C$3,12,31)-1,1,'6. Data'!$C$76:$C$89)),"OK","!!"),ISBLANK(G48),"!",ISBLANK(H48),"!!!",H48='6. Data'!$B$3,"vyberte druh nákladu")," ")</f>
        <v xml:space="preserve"> </v>
      </c>
      <c r="J48" s="261" t="str">
        <f t="shared" si="0"/>
        <v xml:space="preserve"> </v>
      </c>
      <c r="K48" s="238" t="str">
        <f t="shared" si="1"/>
        <v xml:space="preserve"> </v>
      </c>
      <c r="L48" s="87" t="str">
        <f t="shared" si="2"/>
        <v xml:space="preserve"> </v>
      </c>
    </row>
    <row r="49" spans="1:12" x14ac:dyDescent="0.25">
      <c r="A49" s="72"/>
      <c r="B49" s="82"/>
      <c r="C49" s="82"/>
      <c r="D49" s="79"/>
      <c r="E49" s="83"/>
      <c r="F49" s="83"/>
      <c r="G49" s="81"/>
      <c r="H49" s="123"/>
      <c r="I49" s="238" t="str">
        <f>IF(ISNUMBER(F49),_xlfn.IFS(RIGHT(H49,3)="(b)",IF(AND(G49&gt;=DATE('1. Informace o projektu'!$C$3,1,1),G49&lt;=WORKDAY(DATE('1. Informace o projektu'!$C$3+1,1,31)-1,1)),"OK","!!"),RIGHT(H49,3)="(a)",IF(AND(G49&gt;=DATE('1. Informace o projektu'!$C$3,1,1),G49&lt;=WORKDAY(DATE('1. Informace o projektu'!$C$3,12,31)-1,1,'6. Data'!$C$76:$C$89)),"OK","!!"),ISBLANK(G49),"!",ISBLANK(H49),"!!!",H49='6. Data'!$B$3,"vyberte druh nákladu")," ")</f>
        <v xml:space="preserve"> </v>
      </c>
      <c r="J49" s="261" t="str">
        <f t="shared" si="0"/>
        <v xml:space="preserve"> </v>
      </c>
      <c r="K49" s="238" t="str">
        <f t="shared" si="1"/>
        <v xml:space="preserve"> </v>
      </c>
      <c r="L49" s="87" t="str">
        <f t="shared" si="2"/>
        <v xml:space="preserve"> </v>
      </c>
    </row>
    <row r="50" spans="1:12" x14ac:dyDescent="0.25">
      <c r="A50" s="72"/>
      <c r="B50" s="82"/>
      <c r="C50" s="82"/>
      <c r="D50" s="79"/>
      <c r="E50" s="83"/>
      <c r="F50" s="83"/>
      <c r="G50" s="81"/>
      <c r="H50" s="123"/>
      <c r="I50" s="238" t="str">
        <f>IF(ISNUMBER(F50),_xlfn.IFS(RIGHT(H50,3)="(b)",IF(AND(G50&gt;=DATE('1. Informace o projektu'!$C$3,1,1),G50&lt;=WORKDAY(DATE('1. Informace o projektu'!$C$3+1,1,31)-1,1)),"OK","!!"),RIGHT(H50,3)="(a)",IF(AND(G50&gt;=DATE('1. Informace o projektu'!$C$3,1,1),G50&lt;=WORKDAY(DATE('1. Informace o projektu'!$C$3,12,31)-1,1,'6. Data'!$C$76:$C$89)),"OK","!!"),ISBLANK(G50),"!",ISBLANK(H50),"!!!",H50='6. Data'!$B$3,"vyberte druh nákladu")," ")</f>
        <v xml:space="preserve"> </v>
      </c>
      <c r="J50" s="261" t="str">
        <f t="shared" si="0"/>
        <v xml:space="preserve"> </v>
      </c>
      <c r="K50" s="238" t="str">
        <f t="shared" si="1"/>
        <v xml:space="preserve"> </v>
      </c>
      <c r="L50" s="87" t="str">
        <f t="shared" si="2"/>
        <v xml:space="preserve"> </v>
      </c>
    </row>
    <row r="51" spans="1:12" x14ac:dyDescent="0.25">
      <c r="A51" s="72"/>
      <c r="B51" s="82"/>
      <c r="C51" s="82"/>
      <c r="D51" s="79"/>
      <c r="E51" s="83"/>
      <c r="F51" s="83"/>
      <c r="G51" s="81"/>
      <c r="H51" s="123"/>
      <c r="I51" s="238" t="str">
        <f>IF(ISNUMBER(F51),_xlfn.IFS(RIGHT(H51,3)="(b)",IF(AND(G51&gt;=DATE('1. Informace o projektu'!$C$3,1,1),G51&lt;=WORKDAY(DATE('1. Informace o projektu'!$C$3+1,1,31)-1,1)),"OK","!!"),RIGHT(H51,3)="(a)",IF(AND(G51&gt;=DATE('1. Informace o projektu'!$C$3,1,1),G51&lt;=WORKDAY(DATE('1. Informace o projektu'!$C$3,12,31)-1,1,'6. Data'!$C$76:$C$89)),"OK","!!"),ISBLANK(G51),"!",ISBLANK(H51),"!!!",H51='6. Data'!$B$3,"vyberte druh nákladu")," ")</f>
        <v xml:space="preserve"> </v>
      </c>
      <c r="J51" s="261" t="str">
        <f t="shared" si="0"/>
        <v xml:space="preserve"> </v>
      </c>
      <c r="K51" s="238" t="str">
        <f t="shared" si="1"/>
        <v xml:space="preserve"> </v>
      </c>
      <c r="L51" s="87" t="str">
        <f t="shared" si="2"/>
        <v xml:space="preserve"> </v>
      </c>
    </row>
    <row r="52" spans="1:12" x14ac:dyDescent="0.25">
      <c r="A52" s="72"/>
      <c r="B52" s="82"/>
      <c r="C52" s="82"/>
      <c r="D52" s="79"/>
      <c r="E52" s="83"/>
      <c r="F52" s="83"/>
      <c r="G52" s="81"/>
      <c r="H52" s="123"/>
      <c r="I52" s="238" t="str">
        <f>IF(ISNUMBER(F52),_xlfn.IFS(RIGHT(H52,3)="(b)",IF(AND(G52&gt;=DATE('1. Informace o projektu'!$C$3,1,1),G52&lt;=WORKDAY(DATE('1. Informace o projektu'!$C$3+1,1,31)-1,1)),"OK","!!"),RIGHT(H52,3)="(a)",IF(AND(G52&gt;=DATE('1. Informace o projektu'!$C$3,1,1),G52&lt;=WORKDAY(DATE('1. Informace o projektu'!$C$3,12,31)-1,1,'6. Data'!$C$76:$C$89)),"OK","!!"),ISBLANK(G52),"!",ISBLANK(H52),"!!!",H52='6. Data'!$B$3,"vyberte druh nákladu")," ")</f>
        <v xml:space="preserve"> </v>
      </c>
      <c r="J52" s="261" t="str">
        <f t="shared" si="0"/>
        <v xml:space="preserve"> </v>
      </c>
      <c r="K52" s="238" t="str">
        <f t="shared" si="1"/>
        <v xml:space="preserve"> </v>
      </c>
      <c r="L52" s="87" t="str">
        <f t="shared" si="2"/>
        <v xml:space="preserve"> </v>
      </c>
    </row>
    <row r="53" spans="1:12" x14ac:dyDescent="0.25">
      <c r="A53" s="72"/>
      <c r="B53" s="82"/>
      <c r="C53" s="82"/>
      <c r="D53" s="79"/>
      <c r="E53" s="83"/>
      <c r="F53" s="83"/>
      <c r="G53" s="81"/>
      <c r="H53" s="123"/>
      <c r="I53" s="238" t="str">
        <f>IF(ISNUMBER(F53),_xlfn.IFS(RIGHT(H53,3)="(b)",IF(AND(G53&gt;=DATE('1. Informace o projektu'!$C$3,1,1),G53&lt;=WORKDAY(DATE('1. Informace o projektu'!$C$3+1,1,31)-1,1)),"OK","!!"),RIGHT(H53,3)="(a)",IF(AND(G53&gt;=DATE('1. Informace o projektu'!$C$3,1,1),G53&lt;=WORKDAY(DATE('1. Informace o projektu'!$C$3,12,31)-1,1,'6. Data'!$C$76:$C$89)),"OK","!!"),ISBLANK(G53),"!",ISBLANK(H53),"!!!",H53='6. Data'!$B$3,"vyberte druh nákladu")," ")</f>
        <v xml:space="preserve"> </v>
      </c>
      <c r="J53" s="261" t="str">
        <f t="shared" si="0"/>
        <v xml:space="preserve"> </v>
      </c>
      <c r="K53" s="238" t="str">
        <f t="shared" si="1"/>
        <v xml:space="preserve"> </v>
      </c>
      <c r="L53" s="87" t="str">
        <f t="shared" si="2"/>
        <v xml:space="preserve"> </v>
      </c>
    </row>
    <row r="54" spans="1:12" x14ac:dyDescent="0.25">
      <c r="A54" s="72"/>
      <c r="B54" s="82"/>
      <c r="C54" s="82"/>
      <c r="D54" s="79"/>
      <c r="E54" s="83"/>
      <c r="F54" s="83"/>
      <c r="G54" s="81"/>
      <c r="H54" s="123"/>
      <c r="I54" s="238" t="str">
        <f>IF(ISNUMBER(F54),_xlfn.IFS(RIGHT(H54,3)="(b)",IF(AND(G54&gt;=DATE('1. Informace o projektu'!$C$3,1,1),G54&lt;=WORKDAY(DATE('1. Informace o projektu'!$C$3+1,1,31)-1,1)),"OK","!!"),RIGHT(H54,3)="(a)",IF(AND(G54&gt;=DATE('1. Informace o projektu'!$C$3,1,1),G54&lt;=WORKDAY(DATE('1. Informace o projektu'!$C$3,12,31)-1,1,'6. Data'!$C$76:$C$89)),"OK","!!"),ISBLANK(G54),"!",ISBLANK(H54),"!!!",H54='6. Data'!$B$3,"vyberte druh nákladu")," ")</f>
        <v xml:space="preserve"> </v>
      </c>
      <c r="J54" s="261" t="str">
        <f t="shared" si="0"/>
        <v xml:space="preserve"> </v>
      </c>
      <c r="K54" s="238" t="str">
        <f t="shared" si="1"/>
        <v xml:space="preserve"> </v>
      </c>
      <c r="L54" s="87" t="str">
        <f t="shared" si="2"/>
        <v xml:space="preserve"> </v>
      </c>
    </row>
    <row r="55" spans="1:12" x14ac:dyDescent="0.25">
      <c r="A55" s="72"/>
      <c r="B55" s="82"/>
      <c r="C55" s="82"/>
      <c r="D55" s="79"/>
      <c r="E55" s="83"/>
      <c r="F55" s="83"/>
      <c r="G55" s="81"/>
      <c r="H55" s="123"/>
      <c r="I55" s="238" t="str">
        <f>IF(ISNUMBER(F55),_xlfn.IFS(RIGHT(H55,3)="(b)",IF(AND(G55&gt;=DATE('1. Informace o projektu'!$C$3,1,1),G55&lt;=WORKDAY(DATE('1. Informace o projektu'!$C$3+1,1,31)-1,1)),"OK","!!"),RIGHT(H55,3)="(a)",IF(AND(G55&gt;=DATE('1. Informace o projektu'!$C$3,1,1),G55&lt;=WORKDAY(DATE('1. Informace o projektu'!$C$3,12,31)-1,1,'6. Data'!$C$76:$C$89)),"OK","!!"),ISBLANK(G55),"!",ISBLANK(H55),"!!!",H55='6. Data'!$B$3,"vyberte druh nákladu")," ")</f>
        <v xml:space="preserve"> </v>
      </c>
      <c r="J55" s="261" t="str">
        <f t="shared" si="0"/>
        <v xml:space="preserve"> </v>
      </c>
      <c r="K55" s="238" t="str">
        <f t="shared" si="1"/>
        <v xml:space="preserve"> </v>
      </c>
      <c r="L55" s="87" t="str">
        <f t="shared" si="2"/>
        <v xml:space="preserve"> </v>
      </c>
    </row>
    <row r="56" spans="1:12" x14ac:dyDescent="0.25">
      <c r="A56" s="72"/>
      <c r="B56" s="82"/>
      <c r="C56" s="82"/>
      <c r="D56" s="79"/>
      <c r="E56" s="83"/>
      <c r="F56" s="83"/>
      <c r="G56" s="81"/>
      <c r="H56" s="123"/>
      <c r="I56" s="238" t="str">
        <f>IF(ISNUMBER(F56),_xlfn.IFS(RIGHT(H56,3)="(b)",IF(AND(G56&gt;=DATE('1. Informace o projektu'!$C$3,1,1),G56&lt;=WORKDAY(DATE('1. Informace o projektu'!$C$3+1,1,31)-1,1)),"OK","!!"),RIGHT(H56,3)="(a)",IF(AND(G56&gt;=DATE('1. Informace o projektu'!$C$3,1,1),G56&lt;=WORKDAY(DATE('1. Informace o projektu'!$C$3,12,31)-1,1,'6. Data'!$C$76:$C$89)),"OK","!!"),ISBLANK(G56),"!",ISBLANK(H56),"!!!",H56='6. Data'!$B$3,"vyberte druh nákladu")," ")</f>
        <v xml:space="preserve"> </v>
      </c>
      <c r="J56" s="261" t="str">
        <f t="shared" si="0"/>
        <v xml:space="preserve"> </v>
      </c>
      <c r="K56" s="238" t="str">
        <f t="shared" si="1"/>
        <v xml:space="preserve"> </v>
      </c>
      <c r="L56" s="87" t="str">
        <f t="shared" si="2"/>
        <v xml:space="preserve"> </v>
      </c>
    </row>
    <row r="57" spans="1:12" x14ac:dyDescent="0.25">
      <c r="A57" s="72"/>
      <c r="B57" s="82"/>
      <c r="C57" s="82"/>
      <c r="D57" s="79"/>
      <c r="E57" s="83"/>
      <c r="F57" s="83"/>
      <c r="G57" s="81"/>
      <c r="H57" s="123"/>
      <c r="I57" s="238" t="str">
        <f>IF(ISNUMBER(F57),_xlfn.IFS(RIGHT(H57,3)="(b)",IF(AND(G57&gt;=DATE('1. Informace o projektu'!$C$3,1,1),G57&lt;=WORKDAY(DATE('1. Informace o projektu'!$C$3+1,1,31)-1,1)),"OK","!!"),RIGHT(H57,3)="(a)",IF(AND(G57&gt;=DATE('1. Informace o projektu'!$C$3,1,1),G57&lt;=WORKDAY(DATE('1. Informace o projektu'!$C$3,12,31)-1,1,'6. Data'!$C$76:$C$89)),"OK","!!"),ISBLANK(G57),"!",ISBLANK(H57),"!!!",H57='6. Data'!$B$3,"vyberte druh nákladu")," ")</f>
        <v xml:space="preserve"> </v>
      </c>
      <c r="J57" s="261" t="str">
        <f t="shared" si="0"/>
        <v xml:space="preserve"> </v>
      </c>
      <c r="K57" s="238" t="str">
        <f t="shared" si="1"/>
        <v xml:space="preserve"> </v>
      </c>
      <c r="L57" s="87" t="str">
        <f t="shared" si="2"/>
        <v xml:space="preserve"> </v>
      </c>
    </row>
    <row r="58" spans="1:12" x14ac:dyDescent="0.25">
      <c r="A58" s="72"/>
      <c r="B58" s="82"/>
      <c r="C58" s="82"/>
      <c r="D58" s="79"/>
      <c r="E58" s="83"/>
      <c r="F58" s="83"/>
      <c r="G58" s="81"/>
      <c r="H58" s="123"/>
      <c r="I58" s="238" t="str">
        <f>IF(ISNUMBER(F58),_xlfn.IFS(RIGHT(H58,3)="(b)",IF(AND(G58&gt;=DATE('1. Informace o projektu'!$C$3,1,1),G58&lt;=WORKDAY(DATE('1. Informace o projektu'!$C$3+1,1,31)-1,1)),"OK","!!"),RIGHT(H58,3)="(a)",IF(AND(G58&gt;=DATE('1. Informace o projektu'!$C$3,1,1),G58&lt;=WORKDAY(DATE('1. Informace o projektu'!$C$3,12,31)-1,1,'6. Data'!$C$76:$C$89)),"OK","!!"),ISBLANK(G58),"!",ISBLANK(H58),"!!!",H58='6. Data'!$B$3,"vyberte druh nákladu")," ")</f>
        <v xml:space="preserve"> </v>
      </c>
      <c r="J58" s="261" t="str">
        <f t="shared" si="0"/>
        <v xml:space="preserve"> </v>
      </c>
      <c r="K58" s="238" t="str">
        <f t="shared" si="1"/>
        <v xml:space="preserve"> </v>
      </c>
      <c r="L58" s="87" t="str">
        <f t="shared" si="2"/>
        <v xml:space="preserve"> </v>
      </c>
    </row>
    <row r="59" spans="1:12" x14ac:dyDescent="0.25">
      <c r="A59" s="72"/>
      <c r="B59" s="82"/>
      <c r="C59" s="82"/>
      <c r="D59" s="79"/>
      <c r="E59" s="83"/>
      <c r="F59" s="83"/>
      <c r="G59" s="81"/>
      <c r="H59" s="123"/>
      <c r="I59" s="238" t="str">
        <f>IF(ISNUMBER(F59),_xlfn.IFS(RIGHT(H59,3)="(b)",IF(AND(G59&gt;=DATE('1. Informace o projektu'!$C$3,1,1),G59&lt;=WORKDAY(DATE('1. Informace o projektu'!$C$3+1,1,31)-1,1)),"OK","!!"),RIGHT(H59,3)="(a)",IF(AND(G59&gt;=DATE('1. Informace o projektu'!$C$3,1,1),G59&lt;=WORKDAY(DATE('1. Informace o projektu'!$C$3,12,31)-1,1,'6. Data'!$C$76:$C$89)),"OK","!!"),ISBLANK(G59),"!",ISBLANK(H59),"!!!",H59='6. Data'!$B$3,"vyberte druh nákladu")," ")</f>
        <v xml:space="preserve"> </v>
      </c>
      <c r="J59" s="261" t="str">
        <f t="shared" si="0"/>
        <v xml:space="preserve"> </v>
      </c>
      <c r="K59" s="238" t="str">
        <f t="shared" si="1"/>
        <v xml:space="preserve"> </v>
      </c>
      <c r="L59" s="87" t="str">
        <f t="shared" si="2"/>
        <v xml:space="preserve"> </v>
      </c>
    </row>
    <row r="60" spans="1:12" x14ac:dyDescent="0.25">
      <c r="A60" s="72"/>
      <c r="B60" s="82"/>
      <c r="C60" s="82"/>
      <c r="D60" s="79"/>
      <c r="E60" s="83"/>
      <c r="F60" s="83"/>
      <c r="G60" s="81"/>
      <c r="H60" s="123"/>
      <c r="I60" s="238" t="str">
        <f>IF(ISNUMBER(F60),_xlfn.IFS(RIGHT(H60,3)="(b)",IF(AND(G60&gt;=DATE('1. Informace o projektu'!$C$3,1,1),G60&lt;=WORKDAY(DATE('1. Informace o projektu'!$C$3+1,1,31)-1,1)),"OK","!!"),RIGHT(H60,3)="(a)",IF(AND(G60&gt;=DATE('1. Informace o projektu'!$C$3,1,1),G60&lt;=WORKDAY(DATE('1. Informace o projektu'!$C$3,12,31)-1,1,'6. Data'!$C$76:$C$89)),"OK","!!"),ISBLANK(G60),"!",ISBLANK(H60),"!!!",H60='6. Data'!$B$3,"vyberte druh nákladu")," ")</f>
        <v xml:space="preserve"> </v>
      </c>
      <c r="J60" s="261" t="str">
        <f t="shared" si="0"/>
        <v xml:space="preserve"> </v>
      </c>
      <c r="K60" s="238" t="str">
        <f t="shared" si="1"/>
        <v xml:space="preserve"> </v>
      </c>
      <c r="L60" s="87" t="str">
        <f t="shared" si="2"/>
        <v xml:space="preserve"> </v>
      </c>
    </row>
    <row r="61" spans="1:12" x14ac:dyDescent="0.25">
      <c r="A61" s="72"/>
      <c r="B61" s="82"/>
      <c r="C61" s="82"/>
      <c r="D61" s="79"/>
      <c r="E61" s="83"/>
      <c r="F61" s="83"/>
      <c r="G61" s="81"/>
      <c r="H61" s="123"/>
      <c r="I61" s="238" t="str">
        <f>IF(ISNUMBER(F61),_xlfn.IFS(RIGHT(H61,3)="(b)",IF(AND(G61&gt;=DATE('1. Informace o projektu'!$C$3,1,1),G61&lt;=WORKDAY(DATE('1. Informace o projektu'!$C$3+1,1,31)-1,1)),"OK","!!"),RIGHT(H61,3)="(a)",IF(AND(G61&gt;=DATE('1. Informace o projektu'!$C$3,1,1),G61&lt;=WORKDAY(DATE('1. Informace o projektu'!$C$3,12,31)-1,1,'6. Data'!$C$76:$C$89)),"OK","!!"),ISBLANK(G61),"!",ISBLANK(H61),"!!!",H61='6. Data'!$B$3,"vyberte druh nákladu")," ")</f>
        <v xml:space="preserve"> </v>
      </c>
      <c r="J61" s="261" t="str">
        <f t="shared" si="0"/>
        <v xml:space="preserve"> </v>
      </c>
      <c r="K61" s="238" t="str">
        <f t="shared" si="1"/>
        <v xml:space="preserve"> </v>
      </c>
      <c r="L61" s="87" t="str">
        <f t="shared" si="2"/>
        <v xml:space="preserve"> </v>
      </c>
    </row>
    <row r="62" spans="1:12" x14ac:dyDescent="0.25">
      <c r="A62" s="72"/>
      <c r="B62" s="82"/>
      <c r="C62" s="82"/>
      <c r="D62" s="79"/>
      <c r="E62" s="83"/>
      <c r="F62" s="83"/>
      <c r="G62" s="81"/>
      <c r="H62" s="123"/>
      <c r="I62" s="238" t="str">
        <f>IF(ISNUMBER(F62),_xlfn.IFS(RIGHT(H62,3)="(b)",IF(AND(G62&gt;=DATE('1. Informace o projektu'!$C$3,1,1),G62&lt;=WORKDAY(DATE('1. Informace o projektu'!$C$3+1,1,31)-1,1)),"OK","!!"),RIGHT(H62,3)="(a)",IF(AND(G62&gt;=DATE('1. Informace o projektu'!$C$3,1,1),G62&lt;=WORKDAY(DATE('1. Informace o projektu'!$C$3,12,31)-1,1,'6. Data'!$C$76:$C$89)),"OK","!!"),ISBLANK(G62),"!",ISBLANK(H62),"!!!",H62='6. Data'!$B$3,"vyberte druh nákladu")," ")</f>
        <v xml:space="preserve"> </v>
      </c>
      <c r="J62" s="261" t="str">
        <f t="shared" si="0"/>
        <v xml:space="preserve"> </v>
      </c>
      <c r="K62" s="238" t="str">
        <f t="shared" si="1"/>
        <v xml:space="preserve"> </v>
      </c>
      <c r="L62" s="87" t="str">
        <f t="shared" si="2"/>
        <v xml:space="preserve"> </v>
      </c>
    </row>
    <row r="63" spans="1:12" x14ac:dyDescent="0.25">
      <c r="A63" s="72"/>
      <c r="B63" s="82"/>
      <c r="C63" s="82"/>
      <c r="D63" s="79"/>
      <c r="E63" s="83"/>
      <c r="F63" s="83"/>
      <c r="G63" s="81"/>
      <c r="H63" s="123"/>
      <c r="I63" s="238" t="str">
        <f>IF(ISNUMBER(F63),_xlfn.IFS(RIGHT(H63,3)="(b)",IF(AND(G63&gt;=DATE('1. Informace o projektu'!$C$3,1,1),G63&lt;=WORKDAY(DATE('1. Informace o projektu'!$C$3+1,1,31)-1,1)),"OK","!!"),RIGHT(H63,3)="(a)",IF(AND(G63&gt;=DATE('1. Informace o projektu'!$C$3,1,1),G63&lt;=WORKDAY(DATE('1. Informace o projektu'!$C$3,12,31)-1,1,'6. Data'!$C$76:$C$89)),"OK","!!"),ISBLANK(G63),"!",ISBLANK(H63),"!!!",H63='6. Data'!$B$3,"vyberte druh nákladu")," ")</f>
        <v xml:space="preserve"> </v>
      </c>
      <c r="J63" s="261" t="str">
        <f t="shared" si="0"/>
        <v xml:space="preserve"> </v>
      </c>
      <c r="K63" s="238" t="str">
        <f t="shared" si="1"/>
        <v xml:space="preserve"> </v>
      </c>
      <c r="L63" s="87" t="str">
        <f t="shared" si="2"/>
        <v xml:space="preserve"> </v>
      </c>
    </row>
    <row r="64" spans="1:12" x14ac:dyDescent="0.25">
      <c r="A64" s="72"/>
      <c r="B64" s="82"/>
      <c r="C64" s="82"/>
      <c r="D64" s="79"/>
      <c r="E64" s="83"/>
      <c r="F64" s="83"/>
      <c r="G64" s="81"/>
      <c r="H64" s="123"/>
      <c r="I64" s="238" t="str">
        <f>IF(ISNUMBER(F64),_xlfn.IFS(RIGHT(H64,3)="(b)",IF(AND(G64&gt;=DATE('1. Informace o projektu'!$C$3,1,1),G64&lt;=WORKDAY(DATE('1. Informace o projektu'!$C$3+1,1,31)-1,1)),"OK","!!"),RIGHT(H64,3)="(a)",IF(AND(G64&gt;=DATE('1. Informace o projektu'!$C$3,1,1),G64&lt;=WORKDAY(DATE('1. Informace o projektu'!$C$3,12,31)-1,1,'6. Data'!$C$76:$C$89)),"OK","!!"),ISBLANK(G64),"!",ISBLANK(H64),"!!!",H64='6. Data'!$B$3,"vyberte druh nákladu")," ")</f>
        <v xml:space="preserve"> </v>
      </c>
      <c r="J64" s="261" t="str">
        <f t="shared" si="0"/>
        <v xml:space="preserve"> </v>
      </c>
      <c r="K64" s="238" t="str">
        <f t="shared" si="1"/>
        <v xml:space="preserve"> </v>
      </c>
      <c r="L64" s="87" t="str">
        <f t="shared" si="2"/>
        <v xml:space="preserve"> </v>
      </c>
    </row>
    <row r="65" spans="1:12" x14ac:dyDescent="0.25">
      <c r="A65" s="72"/>
      <c r="B65" s="82"/>
      <c r="C65" s="82"/>
      <c r="D65" s="79"/>
      <c r="E65" s="83"/>
      <c r="F65" s="83"/>
      <c r="G65" s="81"/>
      <c r="H65" s="123"/>
      <c r="I65" s="238" t="str">
        <f>IF(ISNUMBER(F65),_xlfn.IFS(RIGHT(H65,3)="(b)",IF(AND(G65&gt;=DATE('1. Informace o projektu'!$C$3,1,1),G65&lt;=WORKDAY(DATE('1. Informace o projektu'!$C$3+1,1,31)-1,1)),"OK","!!"),RIGHT(H65,3)="(a)",IF(AND(G65&gt;=DATE('1. Informace o projektu'!$C$3,1,1),G65&lt;=WORKDAY(DATE('1. Informace o projektu'!$C$3,12,31)-1,1,'6. Data'!$C$76:$C$89)),"OK","!!"),ISBLANK(G65),"!",ISBLANK(H65),"!!!",H65='6. Data'!$B$3,"vyberte druh nákladu")," ")</f>
        <v xml:space="preserve"> </v>
      </c>
      <c r="J65" s="261" t="str">
        <f t="shared" si="0"/>
        <v xml:space="preserve"> </v>
      </c>
      <c r="K65" s="238" t="str">
        <f t="shared" si="1"/>
        <v xml:space="preserve"> </v>
      </c>
      <c r="L65" s="87" t="str">
        <f t="shared" si="2"/>
        <v xml:space="preserve"> </v>
      </c>
    </row>
    <row r="66" spans="1:12" x14ac:dyDescent="0.25">
      <c r="A66" s="72"/>
      <c r="B66" s="82"/>
      <c r="C66" s="82"/>
      <c r="D66" s="79"/>
      <c r="E66" s="83"/>
      <c r="F66" s="83"/>
      <c r="G66" s="81"/>
      <c r="H66" s="123"/>
      <c r="I66" s="238" t="str">
        <f>IF(ISNUMBER(F66),_xlfn.IFS(RIGHT(H66,3)="(b)",IF(AND(G66&gt;=DATE('1. Informace o projektu'!$C$3,1,1),G66&lt;=WORKDAY(DATE('1. Informace o projektu'!$C$3+1,1,31)-1,1)),"OK","!!"),RIGHT(H66,3)="(a)",IF(AND(G66&gt;=DATE('1. Informace o projektu'!$C$3,1,1),G66&lt;=WORKDAY(DATE('1. Informace o projektu'!$C$3,12,31)-1,1,'6. Data'!$C$76:$C$89)),"OK","!!"),ISBLANK(G66),"!",ISBLANK(H66),"!!!",H66='6. Data'!$B$3,"vyberte druh nákladu")," ")</f>
        <v xml:space="preserve"> </v>
      </c>
      <c r="J66" s="261" t="str">
        <f t="shared" si="0"/>
        <v xml:space="preserve"> </v>
      </c>
      <c r="K66" s="238" t="str">
        <f t="shared" si="1"/>
        <v xml:space="preserve"> </v>
      </c>
      <c r="L66" s="87" t="str">
        <f t="shared" si="2"/>
        <v xml:space="preserve"> </v>
      </c>
    </row>
    <row r="67" spans="1:12" x14ac:dyDescent="0.25">
      <c r="A67" s="72"/>
      <c r="B67" s="82"/>
      <c r="C67" s="82"/>
      <c r="D67" s="79"/>
      <c r="E67" s="83"/>
      <c r="F67" s="83"/>
      <c r="G67" s="81"/>
      <c r="H67" s="123"/>
      <c r="I67" s="238" t="str">
        <f>IF(ISNUMBER(F67),_xlfn.IFS(RIGHT(H67,3)="(b)",IF(AND(G67&gt;=DATE('1. Informace o projektu'!$C$3,1,1),G67&lt;=WORKDAY(DATE('1. Informace o projektu'!$C$3+1,1,31)-1,1)),"OK","!!"),RIGHT(H67,3)="(a)",IF(AND(G67&gt;=DATE('1. Informace o projektu'!$C$3,1,1),G67&lt;=WORKDAY(DATE('1. Informace o projektu'!$C$3,12,31)-1,1,'6. Data'!$C$76:$C$89)),"OK","!!"),ISBLANK(G67),"!",ISBLANK(H67),"!!!",H67='6. Data'!$B$3,"vyberte druh nákladu")," ")</f>
        <v xml:space="preserve"> </v>
      </c>
      <c r="J67" s="261" t="str">
        <f t="shared" si="0"/>
        <v xml:space="preserve"> </v>
      </c>
      <c r="K67" s="238" t="str">
        <f t="shared" si="1"/>
        <v xml:space="preserve"> </v>
      </c>
      <c r="L67" s="87" t="str">
        <f t="shared" si="2"/>
        <v xml:space="preserve"> </v>
      </c>
    </row>
    <row r="68" spans="1:12" x14ac:dyDescent="0.25">
      <c r="A68" s="72"/>
      <c r="B68" s="82"/>
      <c r="C68" s="82"/>
      <c r="D68" s="79"/>
      <c r="E68" s="83"/>
      <c r="F68" s="83"/>
      <c r="G68" s="81"/>
      <c r="H68" s="123"/>
      <c r="I68" s="238" t="str">
        <f>IF(ISNUMBER(F68),_xlfn.IFS(RIGHT(H68,3)="(b)",IF(AND(G68&gt;=DATE('1. Informace o projektu'!$C$3,1,1),G68&lt;=WORKDAY(DATE('1. Informace o projektu'!$C$3+1,1,31)-1,1)),"OK","!!"),RIGHT(H68,3)="(a)",IF(AND(G68&gt;=DATE('1. Informace o projektu'!$C$3,1,1),G68&lt;=WORKDAY(DATE('1. Informace o projektu'!$C$3,12,31)-1,1,'6. Data'!$C$76:$C$89)),"OK","!!"),ISBLANK(G68),"!",ISBLANK(H68),"!!!",H68='6. Data'!$B$3,"vyberte druh nákladu")," ")</f>
        <v xml:space="preserve"> </v>
      </c>
      <c r="J68" s="261" t="str">
        <f t="shared" si="0"/>
        <v xml:space="preserve"> </v>
      </c>
      <c r="K68" s="238" t="str">
        <f t="shared" si="1"/>
        <v xml:space="preserve"> </v>
      </c>
      <c r="L68" s="87" t="str">
        <f t="shared" si="2"/>
        <v xml:space="preserve"> </v>
      </c>
    </row>
    <row r="69" spans="1:12" x14ac:dyDescent="0.25">
      <c r="A69" s="72"/>
      <c r="B69" s="82"/>
      <c r="C69" s="82"/>
      <c r="D69" s="79"/>
      <c r="E69" s="83"/>
      <c r="F69" s="83"/>
      <c r="G69" s="81"/>
      <c r="H69" s="123"/>
      <c r="I69" s="238" t="str">
        <f>IF(ISNUMBER(F69),_xlfn.IFS(RIGHT(H69,3)="(b)",IF(AND(G69&gt;=DATE('1. Informace o projektu'!$C$3,1,1),G69&lt;=WORKDAY(DATE('1. Informace o projektu'!$C$3+1,1,31)-1,1)),"OK","!!"),RIGHT(H69,3)="(a)",IF(AND(G69&gt;=DATE('1. Informace o projektu'!$C$3,1,1),G69&lt;=WORKDAY(DATE('1. Informace o projektu'!$C$3,12,31)-1,1,'6. Data'!$C$76:$C$89)),"OK","!!"),ISBLANK(G69),"!",ISBLANK(H69),"!!!",H69='6. Data'!$B$3,"vyberte druh nákladu")," ")</f>
        <v xml:space="preserve"> </v>
      </c>
      <c r="J69" s="261" t="str">
        <f t="shared" si="0"/>
        <v xml:space="preserve"> </v>
      </c>
      <c r="K69" s="238" t="str">
        <f t="shared" si="1"/>
        <v xml:space="preserve"> </v>
      </c>
      <c r="L69" s="87" t="str">
        <f t="shared" si="2"/>
        <v xml:space="preserve"> </v>
      </c>
    </row>
    <row r="70" spans="1:12" x14ac:dyDescent="0.25">
      <c r="A70" s="72"/>
      <c r="B70" s="82"/>
      <c r="C70" s="82"/>
      <c r="D70" s="79"/>
      <c r="E70" s="83"/>
      <c r="F70" s="83"/>
      <c r="G70" s="81"/>
      <c r="H70" s="123"/>
      <c r="I70" s="238" t="str">
        <f>IF(ISNUMBER(F70),_xlfn.IFS(RIGHT(H70,3)="(b)",IF(AND(G70&gt;=DATE('1. Informace o projektu'!$C$3,1,1),G70&lt;=WORKDAY(DATE('1. Informace o projektu'!$C$3+1,1,31)-1,1)),"OK","!!"),RIGHT(H70,3)="(a)",IF(AND(G70&gt;=DATE('1. Informace o projektu'!$C$3,1,1),G70&lt;=WORKDAY(DATE('1. Informace o projektu'!$C$3,12,31)-1,1,'6. Data'!$C$76:$C$89)),"OK","!!"),ISBLANK(G70),"!",ISBLANK(H70),"!!!",H70='6. Data'!$B$3,"vyberte druh nákladu")," ")</f>
        <v xml:space="preserve"> </v>
      </c>
      <c r="J70" s="261" t="str">
        <f t="shared" si="0"/>
        <v xml:space="preserve"> </v>
      </c>
      <c r="K70" s="238" t="str">
        <f t="shared" si="1"/>
        <v xml:space="preserve"> </v>
      </c>
      <c r="L70" s="87" t="str">
        <f t="shared" si="2"/>
        <v xml:space="preserve"> </v>
      </c>
    </row>
    <row r="71" spans="1:12" x14ac:dyDescent="0.25">
      <c r="A71" s="72"/>
      <c r="B71" s="82"/>
      <c r="C71" s="82"/>
      <c r="D71" s="79"/>
      <c r="E71" s="83"/>
      <c r="F71" s="83"/>
      <c r="G71" s="81"/>
      <c r="H71" s="123"/>
      <c r="I71" s="238" t="str">
        <f>IF(ISNUMBER(F71),_xlfn.IFS(RIGHT(H71,3)="(b)",IF(AND(G71&gt;=DATE('1. Informace o projektu'!$C$3,1,1),G71&lt;=WORKDAY(DATE('1. Informace o projektu'!$C$3+1,1,31)-1,1)),"OK","!!"),RIGHT(H71,3)="(a)",IF(AND(G71&gt;=DATE('1. Informace o projektu'!$C$3,1,1),G71&lt;=WORKDAY(DATE('1. Informace o projektu'!$C$3,12,31)-1,1,'6. Data'!$C$76:$C$89)),"OK","!!"),ISBLANK(G71),"!",ISBLANK(H71),"!!!",H71='6. Data'!$B$3,"vyberte druh nákladu")," ")</f>
        <v xml:space="preserve"> </v>
      </c>
      <c r="J71" s="261" t="str">
        <f t="shared" ref="J71:J134" si="3">_xlfn.IFS(I71="!","Zapište datum úhrady",I71="ok"," ",I71=" "," ",I71="!!!","vyberte druh nákladu",I71="!!","nepovolené datum úhrady",I71="vyberte druh nákladu","vyberte druh nákladu")</f>
        <v xml:space="preserve"> </v>
      </c>
      <c r="K71" s="238" t="str">
        <f t="shared" ref="K71:K134" si="4">IF(ISNUMBER(F71),IF(E71&gt;=F71,"OK","!")," ")</f>
        <v xml:space="preserve"> </v>
      </c>
      <c r="L71" s="87" t="str">
        <f t="shared" ref="L71:L134" si="5">_xlfn.IFS(K71="!","Hrazeno z dotace je vyšší než fakturovaná částka",K71="ok"," ",K71=" "," ")</f>
        <v xml:space="preserve"> </v>
      </c>
    </row>
    <row r="72" spans="1:12" x14ac:dyDescent="0.25">
      <c r="A72" s="72"/>
      <c r="B72" s="82"/>
      <c r="C72" s="82"/>
      <c r="D72" s="79"/>
      <c r="E72" s="83"/>
      <c r="F72" s="83"/>
      <c r="G72" s="81"/>
      <c r="H72" s="123"/>
      <c r="I72" s="238" t="str">
        <f>IF(ISNUMBER(F72),_xlfn.IFS(RIGHT(H72,3)="(b)",IF(AND(G72&gt;=DATE('1. Informace o projektu'!$C$3,1,1),G72&lt;=WORKDAY(DATE('1. Informace o projektu'!$C$3+1,1,31)-1,1)),"OK","!!"),RIGHT(H72,3)="(a)",IF(AND(G72&gt;=DATE('1. Informace o projektu'!$C$3,1,1),G72&lt;=WORKDAY(DATE('1. Informace o projektu'!$C$3,12,31)-1,1,'6. Data'!$C$76:$C$89)),"OK","!!"),ISBLANK(G72),"!",ISBLANK(H72),"!!!",H72='6. Data'!$B$3,"vyberte druh nákladu")," ")</f>
        <v xml:space="preserve"> </v>
      </c>
      <c r="J72" s="261" t="str">
        <f t="shared" si="3"/>
        <v xml:space="preserve"> </v>
      </c>
      <c r="K72" s="238" t="str">
        <f t="shared" si="4"/>
        <v xml:space="preserve"> </v>
      </c>
      <c r="L72" s="87" t="str">
        <f t="shared" si="5"/>
        <v xml:space="preserve"> </v>
      </c>
    </row>
    <row r="73" spans="1:12" x14ac:dyDescent="0.25">
      <c r="A73" s="72"/>
      <c r="B73" s="82"/>
      <c r="C73" s="82"/>
      <c r="D73" s="79"/>
      <c r="E73" s="83"/>
      <c r="F73" s="83"/>
      <c r="G73" s="81"/>
      <c r="H73" s="123"/>
      <c r="I73" s="238" t="str">
        <f>IF(ISNUMBER(F73),_xlfn.IFS(RIGHT(H73,3)="(b)",IF(AND(G73&gt;=DATE('1. Informace o projektu'!$C$3,1,1),G73&lt;=WORKDAY(DATE('1. Informace o projektu'!$C$3+1,1,31)-1,1)),"OK","!!"),RIGHT(H73,3)="(a)",IF(AND(G73&gt;=DATE('1. Informace o projektu'!$C$3,1,1),G73&lt;=WORKDAY(DATE('1. Informace o projektu'!$C$3,12,31)-1,1,'6. Data'!$C$76:$C$89)),"OK","!!"),ISBLANK(G73),"!",ISBLANK(H73),"!!!",H73='6. Data'!$B$3,"vyberte druh nákladu")," ")</f>
        <v xml:space="preserve"> </v>
      </c>
      <c r="J73" s="261" t="str">
        <f t="shared" si="3"/>
        <v xml:space="preserve"> </v>
      </c>
      <c r="K73" s="238" t="str">
        <f t="shared" si="4"/>
        <v xml:space="preserve"> </v>
      </c>
      <c r="L73" s="87" t="str">
        <f t="shared" si="5"/>
        <v xml:space="preserve"> </v>
      </c>
    </row>
    <row r="74" spans="1:12" x14ac:dyDescent="0.25">
      <c r="A74" s="72"/>
      <c r="B74" s="82"/>
      <c r="C74" s="82"/>
      <c r="D74" s="79"/>
      <c r="E74" s="83"/>
      <c r="F74" s="83"/>
      <c r="G74" s="81"/>
      <c r="H74" s="123"/>
      <c r="I74" s="238" t="str">
        <f>IF(ISNUMBER(F74),_xlfn.IFS(RIGHT(H74,3)="(b)",IF(AND(G74&gt;=DATE('1. Informace o projektu'!$C$3,1,1),G74&lt;=WORKDAY(DATE('1. Informace o projektu'!$C$3+1,1,31)-1,1)),"OK","!!"),RIGHT(H74,3)="(a)",IF(AND(G74&gt;=DATE('1. Informace o projektu'!$C$3,1,1),G74&lt;=WORKDAY(DATE('1. Informace o projektu'!$C$3,12,31)-1,1,'6. Data'!$C$76:$C$89)),"OK","!!"),ISBLANK(G74),"!",ISBLANK(H74),"!!!",H74='6. Data'!$B$3,"vyberte druh nákladu")," ")</f>
        <v xml:space="preserve"> </v>
      </c>
      <c r="J74" s="261" t="str">
        <f t="shared" si="3"/>
        <v xml:space="preserve"> </v>
      </c>
      <c r="K74" s="238" t="str">
        <f t="shared" si="4"/>
        <v xml:space="preserve"> </v>
      </c>
      <c r="L74" s="87" t="str">
        <f t="shared" si="5"/>
        <v xml:space="preserve"> </v>
      </c>
    </row>
    <row r="75" spans="1:12" x14ac:dyDescent="0.25">
      <c r="A75" s="72"/>
      <c r="B75" s="82"/>
      <c r="C75" s="82"/>
      <c r="D75" s="79"/>
      <c r="E75" s="83"/>
      <c r="F75" s="83"/>
      <c r="G75" s="81"/>
      <c r="H75" s="123"/>
      <c r="I75" s="238" t="str">
        <f>IF(ISNUMBER(F75),_xlfn.IFS(RIGHT(H75,3)="(b)",IF(AND(G75&gt;=DATE('1. Informace o projektu'!$C$3,1,1),G75&lt;=WORKDAY(DATE('1. Informace o projektu'!$C$3+1,1,31)-1,1)),"OK","!!"),RIGHT(H75,3)="(a)",IF(AND(G75&gt;=DATE('1. Informace o projektu'!$C$3,1,1),G75&lt;=WORKDAY(DATE('1. Informace o projektu'!$C$3,12,31)-1,1,'6. Data'!$C$76:$C$89)),"OK","!!"),ISBLANK(G75),"!",ISBLANK(H75),"!!!",H75='6. Data'!$B$3,"vyberte druh nákladu")," ")</f>
        <v xml:space="preserve"> </v>
      </c>
      <c r="J75" s="261" t="str">
        <f t="shared" si="3"/>
        <v xml:space="preserve"> </v>
      </c>
      <c r="K75" s="238" t="str">
        <f t="shared" si="4"/>
        <v xml:space="preserve"> </v>
      </c>
      <c r="L75" s="87" t="str">
        <f t="shared" si="5"/>
        <v xml:space="preserve"> </v>
      </c>
    </row>
    <row r="76" spans="1:12" x14ac:dyDescent="0.25">
      <c r="A76" s="72"/>
      <c r="B76" s="82"/>
      <c r="C76" s="82"/>
      <c r="D76" s="79"/>
      <c r="E76" s="83"/>
      <c r="F76" s="83"/>
      <c r="G76" s="81"/>
      <c r="H76" s="123"/>
      <c r="I76" s="238" t="str">
        <f>IF(ISNUMBER(F76),_xlfn.IFS(RIGHT(H76,3)="(b)",IF(AND(G76&gt;=DATE('1. Informace o projektu'!$C$3,1,1),G76&lt;=WORKDAY(DATE('1. Informace o projektu'!$C$3+1,1,31)-1,1)),"OK","!!"),RIGHT(H76,3)="(a)",IF(AND(G76&gt;=DATE('1. Informace o projektu'!$C$3,1,1),G76&lt;=WORKDAY(DATE('1. Informace o projektu'!$C$3,12,31)-1,1,'6. Data'!$C$76:$C$89)),"OK","!!"),ISBLANK(G76),"!",ISBLANK(H76),"!!!",H76='6. Data'!$B$3,"vyberte druh nákladu")," ")</f>
        <v xml:space="preserve"> </v>
      </c>
      <c r="J76" s="261" t="str">
        <f t="shared" si="3"/>
        <v xml:space="preserve"> </v>
      </c>
      <c r="K76" s="238" t="str">
        <f t="shared" si="4"/>
        <v xml:space="preserve"> </v>
      </c>
      <c r="L76" s="87" t="str">
        <f t="shared" si="5"/>
        <v xml:space="preserve"> </v>
      </c>
    </row>
    <row r="77" spans="1:12" x14ac:dyDescent="0.25">
      <c r="A77" s="72"/>
      <c r="B77" s="82"/>
      <c r="C77" s="82"/>
      <c r="D77" s="79"/>
      <c r="E77" s="83"/>
      <c r="F77" s="83"/>
      <c r="G77" s="81"/>
      <c r="H77" s="123"/>
      <c r="I77" s="238" t="str">
        <f>IF(ISNUMBER(F77),_xlfn.IFS(RIGHT(H77,3)="(b)",IF(AND(G77&gt;=DATE('1. Informace o projektu'!$C$3,1,1),G77&lt;=WORKDAY(DATE('1. Informace o projektu'!$C$3+1,1,31)-1,1)),"OK","!!"),RIGHT(H77,3)="(a)",IF(AND(G77&gt;=DATE('1. Informace o projektu'!$C$3,1,1),G77&lt;=WORKDAY(DATE('1. Informace o projektu'!$C$3,12,31)-1,1,'6. Data'!$C$76:$C$89)),"OK","!!"),ISBLANK(G77),"!",ISBLANK(H77),"!!!",H77='6. Data'!$B$3,"vyberte druh nákladu")," ")</f>
        <v xml:space="preserve"> </v>
      </c>
      <c r="J77" s="261" t="str">
        <f t="shared" si="3"/>
        <v xml:space="preserve"> </v>
      </c>
      <c r="K77" s="238" t="str">
        <f t="shared" si="4"/>
        <v xml:space="preserve"> </v>
      </c>
      <c r="L77" s="87" t="str">
        <f t="shared" si="5"/>
        <v xml:space="preserve"> </v>
      </c>
    </row>
    <row r="78" spans="1:12" x14ac:dyDescent="0.25">
      <c r="A78" s="72"/>
      <c r="B78" s="82"/>
      <c r="C78" s="82"/>
      <c r="D78" s="79"/>
      <c r="E78" s="83"/>
      <c r="F78" s="83"/>
      <c r="G78" s="81"/>
      <c r="H78" s="123"/>
      <c r="I78" s="238" t="str">
        <f>IF(ISNUMBER(F78),_xlfn.IFS(RIGHT(H78,3)="(b)",IF(AND(G78&gt;=DATE('1. Informace o projektu'!$C$3,1,1),G78&lt;=WORKDAY(DATE('1. Informace o projektu'!$C$3+1,1,31)-1,1)),"OK","!!"),RIGHT(H78,3)="(a)",IF(AND(G78&gt;=DATE('1. Informace o projektu'!$C$3,1,1),G78&lt;=WORKDAY(DATE('1. Informace o projektu'!$C$3,12,31)-1,1,'6. Data'!$C$76:$C$89)),"OK","!!"),ISBLANK(G78),"!",ISBLANK(H78),"!!!",H78='6. Data'!$B$3,"vyberte druh nákladu")," ")</f>
        <v xml:space="preserve"> </v>
      </c>
      <c r="J78" s="261" t="str">
        <f t="shared" si="3"/>
        <v xml:space="preserve"> </v>
      </c>
      <c r="K78" s="238" t="str">
        <f t="shared" si="4"/>
        <v xml:space="preserve"> </v>
      </c>
      <c r="L78" s="87" t="str">
        <f t="shared" si="5"/>
        <v xml:space="preserve"> </v>
      </c>
    </row>
    <row r="79" spans="1:12" x14ac:dyDescent="0.25">
      <c r="A79" s="72"/>
      <c r="B79" s="82"/>
      <c r="C79" s="82"/>
      <c r="D79" s="79"/>
      <c r="E79" s="83"/>
      <c r="F79" s="83"/>
      <c r="G79" s="81"/>
      <c r="H79" s="123"/>
      <c r="I79" s="238" t="str">
        <f>IF(ISNUMBER(F79),_xlfn.IFS(RIGHT(H79,3)="(b)",IF(AND(G79&gt;=DATE('1. Informace o projektu'!$C$3,1,1),G79&lt;=WORKDAY(DATE('1. Informace o projektu'!$C$3+1,1,31)-1,1)),"OK","!!"),RIGHT(H79,3)="(a)",IF(AND(G79&gt;=DATE('1. Informace o projektu'!$C$3,1,1),G79&lt;=WORKDAY(DATE('1. Informace o projektu'!$C$3,12,31)-1,1,'6. Data'!$C$76:$C$89)),"OK","!!"),ISBLANK(G79),"!",ISBLANK(H79),"!!!",H79='6. Data'!$B$3,"vyberte druh nákladu")," ")</f>
        <v xml:space="preserve"> </v>
      </c>
      <c r="J79" s="261" t="str">
        <f t="shared" si="3"/>
        <v xml:space="preserve"> </v>
      </c>
      <c r="K79" s="238" t="str">
        <f t="shared" si="4"/>
        <v xml:space="preserve"> </v>
      </c>
      <c r="L79" s="87" t="str">
        <f t="shared" si="5"/>
        <v xml:space="preserve"> </v>
      </c>
    </row>
    <row r="80" spans="1:12" x14ac:dyDescent="0.25">
      <c r="A80" s="72"/>
      <c r="B80" s="82"/>
      <c r="C80" s="82"/>
      <c r="D80" s="79"/>
      <c r="E80" s="83"/>
      <c r="F80" s="83"/>
      <c r="G80" s="81"/>
      <c r="H80" s="123"/>
      <c r="I80" s="238" t="str">
        <f>IF(ISNUMBER(F80),_xlfn.IFS(RIGHT(H80,3)="(b)",IF(AND(G80&gt;=DATE('1. Informace o projektu'!$C$3,1,1),G80&lt;=WORKDAY(DATE('1. Informace o projektu'!$C$3+1,1,31)-1,1)),"OK","!!"),RIGHT(H80,3)="(a)",IF(AND(G80&gt;=DATE('1. Informace o projektu'!$C$3,1,1),G80&lt;=WORKDAY(DATE('1. Informace o projektu'!$C$3,12,31)-1,1,'6. Data'!$C$76:$C$89)),"OK","!!"),ISBLANK(G80),"!",ISBLANK(H80),"!!!",H80='6. Data'!$B$3,"vyberte druh nákladu")," ")</f>
        <v xml:space="preserve"> </v>
      </c>
      <c r="J80" s="261" t="str">
        <f t="shared" si="3"/>
        <v xml:space="preserve"> </v>
      </c>
      <c r="K80" s="238" t="str">
        <f t="shared" si="4"/>
        <v xml:space="preserve"> </v>
      </c>
      <c r="L80" s="87" t="str">
        <f t="shared" si="5"/>
        <v xml:space="preserve"> </v>
      </c>
    </row>
    <row r="81" spans="1:12" x14ac:dyDescent="0.25">
      <c r="A81" s="72"/>
      <c r="B81" s="82"/>
      <c r="C81" s="82"/>
      <c r="D81" s="79"/>
      <c r="E81" s="83"/>
      <c r="F81" s="83"/>
      <c r="G81" s="81"/>
      <c r="H81" s="123"/>
      <c r="I81" s="238" t="str">
        <f>IF(ISNUMBER(F81),_xlfn.IFS(RIGHT(H81,3)="(b)",IF(AND(G81&gt;=DATE('1. Informace o projektu'!$C$3,1,1),G81&lt;=WORKDAY(DATE('1. Informace o projektu'!$C$3+1,1,31)-1,1)),"OK","!!"),RIGHT(H81,3)="(a)",IF(AND(G81&gt;=DATE('1. Informace o projektu'!$C$3,1,1),G81&lt;=WORKDAY(DATE('1. Informace o projektu'!$C$3,12,31)-1,1,'6. Data'!$C$76:$C$89)),"OK","!!"),ISBLANK(G81),"!",ISBLANK(H81),"!!!",H81='6. Data'!$B$3,"vyberte druh nákladu")," ")</f>
        <v xml:space="preserve"> </v>
      </c>
      <c r="J81" s="261" t="str">
        <f t="shared" si="3"/>
        <v xml:space="preserve"> </v>
      </c>
      <c r="K81" s="238" t="str">
        <f t="shared" si="4"/>
        <v xml:space="preserve"> </v>
      </c>
      <c r="L81" s="87" t="str">
        <f t="shared" si="5"/>
        <v xml:space="preserve"> </v>
      </c>
    </row>
    <row r="82" spans="1:12" x14ac:dyDescent="0.25">
      <c r="A82" s="72"/>
      <c r="B82" s="82"/>
      <c r="C82" s="82"/>
      <c r="D82" s="79"/>
      <c r="E82" s="83"/>
      <c r="F82" s="83"/>
      <c r="G82" s="81"/>
      <c r="H82" s="123"/>
      <c r="I82" s="238" t="str">
        <f>IF(ISNUMBER(F82),_xlfn.IFS(RIGHT(H82,3)="(b)",IF(AND(G82&gt;=DATE('1. Informace o projektu'!$C$3,1,1),G82&lt;=WORKDAY(DATE('1. Informace o projektu'!$C$3+1,1,31)-1,1)),"OK","!!"),RIGHT(H82,3)="(a)",IF(AND(G82&gt;=DATE('1. Informace o projektu'!$C$3,1,1),G82&lt;=WORKDAY(DATE('1. Informace o projektu'!$C$3,12,31)-1,1,'6. Data'!$C$76:$C$89)),"OK","!!"),ISBLANK(G82),"!",ISBLANK(H82),"!!!",H82='6. Data'!$B$3,"vyberte druh nákladu")," ")</f>
        <v xml:space="preserve"> </v>
      </c>
      <c r="J82" s="261" t="str">
        <f t="shared" si="3"/>
        <v xml:space="preserve"> </v>
      </c>
      <c r="K82" s="238" t="str">
        <f t="shared" si="4"/>
        <v xml:space="preserve"> </v>
      </c>
      <c r="L82" s="87" t="str">
        <f t="shared" si="5"/>
        <v xml:space="preserve"> </v>
      </c>
    </row>
    <row r="83" spans="1:12" x14ac:dyDescent="0.25">
      <c r="A83" s="72"/>
      <c r="B83" s="82"/>
      <c r="C83" s="82"/>
      <c r="D83" s="79"/>
      <c r="E83" s="83"/>
      <c r="F83" s="83"/>
      <c r="G83" s="81"/>
      <c r="H83" s="123"/>
      <c r="I83" s="238" t="str">
        <f>IF(ISNUMBER(F83),_xlfn.IFS(RIGHT(H83,3)="(b)",IF(AND(G83&gt;=DATE('1. Informace o projektu'!$C$3,1,1),G83&lt;=WORKDAY(DATE('1. Informace o projektu'!$C$3+1,1,31)-1,1)),"OK","!!"),RIGHT(H83,3)="(a)",IF(AND(G83&gt;=DATE('1. Informace o projektu'!$C$3,1,1),G83&lt;=WORKDAY(DATE('1. Informace o projektu'!$C$3,12,31)-1,1,'6. Data'!$C$76:$C$89)),"OK","!!"),ISBLANK(G83),"!",ISBLANK(H83),"!!!",H83='6. Data'!$B$3,"vyberte druh nákladu")," ")</f>
        <v xml:space="preserve"> </v>
      </c>
      <c r="J83" s="261" t="str">
        <f t="shared" si="3"/>
        <v xml:space="preserve"> </v>
      </c>
      <c r="K83" s="238" t="str">
        <f t="shared" si="4"/>
        <v xml:space="preserve"> </v>
      </c>
      <c r="L83" s="87" t="str">
        <f t="shared" si="5"/>
        <v xml:space="preserve"> </v>
      </c>
    </row>
    <row r="84" spans="1:12" x14ac:dyDescent="0.25">
      <c r="A84" s="72"/>
      <c r="B84" s="82"/>
      <c r="C84" s="82"/>
      <c r="D84" s="79"/>
      <c r="E84" s="83"/>
      <c r="F84" s="83"/>
      <c r="G84" s="81"/>
      <c r="H84" s="123"/>
      <c r="I84" s="238" t="str">
        <f>IF(ISNUMBER(F84),_xlfn.IFS(RIGHT(H84,3)="(b)",IF(AND(G84&gt;=DATE('1. Informace o projektu'!$C$3,1,1),G84&lt;=WORKDAY(DATE('1. Informace o projektu'!$C$3+1,1,31)-1,1)),"OK","!!"),RIGHT(H84,3)="(a)",IF(AND(G84&gt;=DATE('1. Informace o projektu'!$C$3,1,1),G84&lt;=WORKDAY(DATE('1. Informace o projektu'!$C$3,12,31)-1,1,'6. Data'!$C$76:$C$89)),"OK","!!"),ISBLANK(G84),"!",ISBLANK(H84),"!!!",H84='6. Data'!$B$3,"vyberte druh nákladu")," ")</f>
        <v xml:space="preserve"> </v>
      </c>
      <c r="J84" s="261" t="str">
        <f t="shared" si="3"/>
        <v xml:space="preserve"> </v>
      </c>
      <c r="K84" s="238" t="str">
        <f t="shared" si="4"/>
        <v xml:space="preserve"> </v>
      </c>
      <c r="L84" s="87" t="str">
        <f t="shared" si="5"/>
        <v xml:space="preserve"> </v>
      </c>
    </row>
    <row r="85" spans="1:12" x14ac:dyDescent="0.25">
      <c r="A85" s="72"/>
      <c r="B85" s="82"/>
      <c r="C85" s="82"/>
      <c r="D85" s="79"/>
      <c r="E85" s="83"/>
      <c r="F85" s="83"/>
      <c r="G85" s="81"/>
      <c r="H85" s="123"/>
      <c r="I85" s="238" t="str">
        <f>IF(ISNUMBER(F85),_xlfn.IFS(RIGHT(H85,3)="(b)",IF(AND(G85&gt;=DATE('1. Informace o projektu'!$C$3,1,1),G85&lt;=WORKDAY(DATE('1. Informace o projektu'!$C$3+1,1,31)-1,1)),"OK","!!"),RIGHT(H85,3)="(a)",IF(AND(G85&gt;=DATE('1. Informace o projektu'!$C$3,1,1),G85&lt;=WORKDAY(DATE('1. Informace o projektu'!$C$3,12,31)-1,1,'6. Data'!$C$76:$C$89)),"OK","!!"),ISBLANK(G85),"!",ISBLANK(H85),"!!!",H85='6. Data'!$B$3,"vyberte druh nákladu")," ")</f>
        <v xml:space="preserve"> </v>
      </c>
      <c r="J85" s="261" t="str">
        <f t="shared" si="3"/>
        <v xml:space="preserve"> </v>
      </c>
      <c r="K85" s="238" t="str">
        <f t="shared" si="4"/>
        <v xml:space="preserve"> </v>
      </c>
      <c r="L85" s="87" t="str">
        <f t="shared" si="5"/>
        <v xml:space="preserve"> </v>
      </c>
    </row>
    <row r="86" spans="1:12" x14ac:dyDescent="0.25">
      <c r="A86" s="72"/>
      <c r="B86" s="82"/>
      <c r="C86" s="82"/>
      <c r="D86" s="79"/>
      <c r="E86" s="83"/>
      <c r="F86" s="83"/>
      <c r="G86" s="81"/>
      <c r="H86" s="123"/>
      <c r="I86" s="238" t="str">
        <f>IF(ISNUMBER(F86),_xlfn.IFS(RIGHT(H86,3)="(b)",IF(AND(G86&gt;=DATE('1. Informace o projektu'!$C$3,1,1),G86&lt;=WORKDAY(DATE('1. Informace o projektu'!$C$3+1,1,31)-1,1)),"OK","!!"),RIGHT(H86,3)="(a)",IF(AND(G86&gt;=DATE('1. Informace o projektu'!$C$3,1,1),G86&lt;=WORKDAY(DATE('1. Informace o projektu'!$C$3,12,31)-1,1,'6. Data'!$C$76:$C$89)),"OK","!!"),ISBLANK(G86),"!",ISBLANK(H86),"!!!",H86='6. Data'!$B$3,"vyberte druh nákladu")," ")</f>
        <v xml:space="preserve"> </v>
      </c>
      <c r="J86" s="261" t="str">
        <f t="shared" si="3"/>
        <v xml:space="preserve"> </v>
      </c>
      <c r="K86" s="238" t="str">
        <f t="shared" si="4"/>
        <v xml:space="preserve"> </v>
      </c>
      <c r="L86" s="87" t="str">
        <f t="shared" si="5"/>
        <v xml:space="preserve"> </v>
      </c>
    </row>
    <row r="87" spans="1:12" x14ac:dyDescent="0.25">
      <c r="A87" s="72"/>
      <c r="B87" s="82"/>
      <c r="C87" s="82"/>
      <c r="D87" s="79"/>
      <c r="E87" s="83"/>
      <c r="F87" s="83"/>
      <c r="G87" s="81"/>
      <c r="H87" s="123"/>
      <c r="I87" s="238" t="str">
        <f>IF(ISNUMBER(F87),_xlfn.IFS(RIGHT(H87,3)="(b)",IF(AND(G87&gt;=DATE('1. Informace o projektu'!$C$3,1,1),G87&lt;=WORKDAY(DATE('1. Informace o projektu'!$C$3+1,1,31)-1,1)),"OK","!!"),RIGHT(H87,3)="(a)",IF(AND(G87&gt;=DATE('1. Informace o projektu'!$C$3,1,1),G87&lt;=WORKDAY(DATE('1. Informace o projektu'!$C$3,12,31)-1,1,'6. Data'!$C$76:$C$89)),"OK","!!"),ISBLANK(G87),"!",ISBLANK(H87),"!!!",H87='6. Data'!$B$3,"vyberte druh nákladu")," ")</f>
        <v xml:space="preserve"> </v>
      </c>
      <c r="J87" s="261" t="str">
        <f t="shared" si="3"/>
        <v xml:space="preserve"> </v>
      </c>
      <c r="K87" s="238" t="str">
        <f t="shared" si="4"/>
        <v xml:space="preserve"> </v>
      </c>
      <c r="L87" s="87" t="str">
        <f t="shared" si="5"/>
        <v xml:space="preserve"> </v>
      </c>
    </row>
    <row r="88" spans="1:12" x14ac:dyDescent="0.25">
      <c r="A88" s="72"/>
      <c r="B88" s="82"/>
      <c r="C88" s="82"/>
      <c r="D88" s="79"/>
      <c r="E88" s="83"/>
      <c r="F88" s="83"/>
      <c r="G88" s="81"/>
      <c r="H88" s="123"/>
      <c r="I88" s="238" t="str">
        <f>IF(ISNUMBER(F88),_xlfn.IFS(RIGHT(H88,3)="(b)",IF(AND(G88&gt;=DATE('1. Informace o projektu'!$C$3,1,1),G88&lt;=WORKDAY(DATE('1. Informace o projektu'!$C$3+1,1,31)-1,1)),"OK","!!"),RIGHT(H88,3)="(a)",IF(AND(G88&gt;=DATE('1. Informace o projektu'!$C$3,1,1),G88&lt;=WORKDAY(DATE('1. Informace o projektu'!$C$3,12,31)-1,1,'6. Data'!$C$76:$C$89)),"OK","!!"),ISBLANK(G88),"!",ISBLANK(H88),"!!!",H88='6. Data'!$B$3,"vyberte druh nákladu")," ")</f>
        <v xml:space="preserve"> </v>
      </c>
      <c r="J88" s="261" t="str">
        <f t="shared" si="3"/>
        <v xml:space="preserve"> </v>
      </c>
      <c r="K88" s="238" t="str">
        <f t="shared" si="4"/>
        <v xml:space="preserve"> </v>
      </c>
      <c r="L88" s="87" t="str">
        <f t="shared" si="5"/>
        <v xml:space="preserve"> </v>
      </c>
    </row>
    <row r="89" spans="1:12" x14ac:dyDescent="0.25">
      <c r="A89" s="72"/>
      <c r="B89" s="82"/>
      <c r="C89" s="82"/>
      <c r="D89" s="79"/>
      <c r="E89" s="83"/>
      <c r="F89" s="83"/>
      <c r="G89" s="81"/>
      <c r="H89" s="123"/>
      <c r="I89" s="238" t="str">
        <f>IF(ISNUMBER(F89),_xlfn.IFS(RIGHT(H89,3)="(b)",IF(AND(G89&gt;=DATE('1. Informace o projektu'!$C$3,1,1),G89&lt;=WORKDAY(DATE('1. Informace o projektu'!$C$3+1,1,31)-1,1)),"OK","!!"),RIGHT(H89,3)="(a)",IF(AND(G89&gt;=DATE('1. Informace o projektu'!$C$3,1,1),G89&lt;=WORKDAY(DATE('1. Informace o projektu'!$C$3,12,31)-1,1,'6. Data'!$C$76:$C$89)),"OK","!!"),ISBLANK(G89),"!",ISBLANK(H89),"!!!",H89='6. Data'!$B$3,"vyberte druh nákladu")," ")</f>
        <v xml:space="preserve"> </v>
      </c>
      <c r="J89" s="261" t="str">
        <f t="shared" si="3"/>
        <v xml:space="preserve"> </v>
      </c>
      <c r="K89" s="238" t="str">
        <f t="shared" si="4"/>
        <v xml:space="preserve"> </v>
      </c>
      <c r="L89" s="87" t="str">
        <f t="shared" si="5"/>
        <v xml:space="preserve"> </v>
      </c>
    </row>
    <row r="90" spans="1:12" x14ac:dyDescent="0.25">
      <c r="A90" s="72"/>
      <c r="B90" s="82"/>
      <c r="C90" s="82"/>
      <c r="D90" s="79"/>
      <c r="E90" s="83"/>
      <c r="F90" s="83"/>
      <c r="G90" s="81"/>
      <c r="H90" s="123"/>
      <c r="I90" s="238" t="str">
        <f>IF(ISNUMBER(F90),_xlfn.IFS(RIGHT(H90,3)="(b)",IF(AND(G90&gt;=DATE('1. Informace o projektu'!$C$3,1,1),G90&lt;=WORKDAY(DATE('1. Informace o projektu'!$C$3+1,1,31)-1,1)),"OK","!!"),RIGHT(H90,3)="(a)",IF(AND(G90&gt;=DATE('1. Informace o projektu'!$C$3,1,1),G90&lt;=WORKDAY(DATE('1. Informace o projektu'!$C$3,12,31)-1,1,'6. Data'!$C$76:$C$89)),"OK","!!"),ISBLANK(G90),"!",ISBLANK(H90),"!!!",H90='6. Data'!$B$3,"vyberte druh nákladu")," ")</f>
        <v xml:space="preserve"> </v>
      </c>
      <c r="J90" s="261" t="str">
        <f t="shared" si="3"/>
        <v xml:space="preserve"> </v>
      </c>
      <c r="K90" s="238" t="str">
        <f t="shared" si="4"/>
        <v xml:space="preserve"> </v>
      </c>
      <c r="L90" s="87" t="str">
        <f t="shared" si="5"/>
        <v xml:space="preserve"> </v>
      </c>
    </row>
    <row r="91" spans="1:12" x14ac:dyDescent="0.25">
      <c r="A91" s="72"/>
      <c r="B91" s="82"/>
      <c r="C91" s="82"/>
      <c r="D91" s="79"/>
      <c r="E91" s="83"/>
      <c r="F91" s="83"/>
      <c r="G91" s="81"/>
      <c r="H91" s="123"/>
      <c r="I91" s="238" t="str">
        <f>IF(ISNUMBER(F91),_xlfn.IFS(RIGHT(H91,3)="(b)",IF(AND(G91&gt;=DATE('1. Informace o projektu'!$C$3,1,1),G91&lt;=WORKDAY(DATE('1. Informace o projektu'!$C$3+1,1,31)-1,1)),"OK","!!"),RIGHT(H91,3)="(a)",IF(AND(G91&gt;=DATE('1. Informace o projektu'!$C$3,1,1),G91&lt;=WORKDAY(DATE('1. Informace o projektu'!$C$3,12,31)-1,1,'6. Data'!$C$76:$C$89)),"OK","!!"),ISBLANK(G91),"!",ISBLANK(H91),"!!!",H91='6. Data'!$B$3,"vyberte druh nákladu")," ")</f>
        <v xml:space="preserve"> </v>
      </c>
      <c r="J91" s="261" t="str">
        <f t="shared" si="3"/>
        <v xml:space="preserve"> </v>
      </c>
      <c r="K91" s="238" t="str">
        <f t="shared" si="4"/>
        <v xml:space="preserve"> </v>
      </c>
      <c r="L91" s="87" t="str">
        <f t="shared" si="5"/>
        <v xml:space="preserve"> </v>
      </c>
    </row>
    <row r="92" spans="1:12" x14ac:dyDescent="0.25">
      <c r="A92" s="72"/>
      <c r="B92" s="82"/>
      <c r="C92" s="82"/>
      <c r="D92" s="79"/>
      <c r="E92" s="83"/>
      <c r="F92" s="83"/>
      <c r="G92" s="81"/>
      <c r="H92" s="123"/>
      <c r="I92" s="238" t="str">
        <f>IF(ISNUMBER(F92),_xlfn.IFS(RIGHT(H92,3)="(b)",IF(AND(G92&gt;=DATE('1. Informace o projektu'!$C$3,1,1),G92&lt;=WORKDAY(DATE('1. Informace o projektu'!$C$3+1,1,31)-1,1)),"OK","!!"),RIGHT(H92,3)="(a)",IF(AND(G92&gt;=DATE('1. Informace o projektu'!$C$3,1,1),G92&lt;=WORKDAY(DATE('1. Informace o projektu'!$C$3,12,31)-1,1,'6. Data'!$C$76:$C$89)),"OK","!!"),ISBLANK(G92),"!",ISBLANK(H92),"!!!",H92='6. Data'!$B$3,"vyberte druh nákladu")," ")</f>
        <v xml:space="preserve"> </v>
      </c>
      <c r="J92" s="261" t="str">
        <f t="shared" si="3"/>
        <v xml:space="preserve"> </v>
      </c>
      <c r="K92" s="238" t="str">
        <f t="shared" si="4"/>
        <v xml:space="preserve"> </v>
      </c>
      <c r="L92" s="87" t="str">
        <f t="shared" si="5"/>
        <v xml:space="preserve"> </v>
      </c>
    </row>
    <row r="93" spans="1:12" x14ac:dyDescent="0.25">
      <c r="A93" s="72"/>
      <c r="B93" s="82"/>
      <c r="C93" s="82"/>
      <c r="D93" s="79"/>
      <c r="E93" s="83"/>
      <c r="F93" s="83"/>
      <c r="G93" s="81"/>
      <c r="H93" s="123"/>
      <c r="I93" s="238" t="str">
        <f>IF(ISNUMBER(F93),_xlfn.IFS(RIGHT(H93,3)="(b)",IF(AND(G93&gt;=DATE('1. Informace o projektu'!$C$3,1,1),G93&lt;=WORKDAY(DATE('1. Informace o projektu'!$C$3+1,1,31)-1,1)),"OK","!!"),RIGHT(H93,3)="(a)",IF(AND(G93&gt;=DATE('1. Informace o projektu'!$C$3,1,1),G93&lt;=WORKDAY(DATE('1. Informace o projektu'!$C$3,12,31)-1,1,'6. Data'!$C$76:$C$89)),"OK","!!"),ISBLANK(G93),"!",ISBLANK(H93),"!!!",H93='6. Data'!$B$3,"vyberte druh nákladu")," ")</f>
        <v xml:space="preserve"> </v>
      </c>
      <c r="J93" s="261" t="str">
        <f t="shared" si="3"/>
        <v xml:space="preserve"> </v>
      </c>
      <c r="K93" s="238" t="str">
        <f t="shared" si="4"/>
        <v xml:space="preserve"> </v>
      </c>
      <c r="L93" s="87" t="str">
        <f t="shared" si="5"/>
        <v xml:space="preserve"> </v>
      </c>
    </row>
    <row r="94" spans="1:12" x14ac:dyDescent="0.25">
      <c r="A94" s="72"/>
      <c r="B94" s="82"/>
      <c r="C94" s="82"/>
      <c r="D94" s="79"/>
      <c r="E94" s="83"/>
      <c r="F94" s="83"/>
      <c r="G94" s="81"/>
      <c r="H94" s="123"/>
      <c r="I94" s="238" t="str">
        <f>IF(ISNUMBER(F94),_xlfn.IFS(RIGHT(H94,3)="(b)",IF(AND(G94&gt;=DATE('1. Informace o projektu'!$C$3,1,1),G94&lt;=WORKDAY(DATE('1. Informace o projektu'!$C$3+1,1,31)-1,1)),"OK","!!"),RIGHT(H94,3)="(a)",IF(AND(G94&gt;=DATE('1. Informace o projektu'!$C$3,1,1),G94&lt;=WORKDAY(DATE('1. Informace o projektu'!$C$3,12,31)-1,1,'6. Data'!$C$76:$C$89)),"OK","!!"),ISBLANK(G94),"!",ISBLANK(H94),"!!!",H94='6. Data'!$B$3,"vyberte druh nákladu")," ")</f>
        <v xml:space="preserve"> </v>
      </c>
      <c r="J94" s="261" t="str">
        <f t="shared" si="3"/>
        <v xml:space="preserve"> </v>
      </c>
      <c r="K94" s="238" t="str">
        <f t="shared" si="4"/>
        <v xml:space="preserve"> </v>
      </c>
      <c r="L94" s="87" t="str">
        <f t="shared" si="5"/>
        <v xml:space="preserve"> </v>
      </c>
    </row>
    <row r="95" spans="1:12" x14ac:dyDescent="0.25">
      <c r="A95" s="72"/>
      <c r="B95" s="82"/>
      <c r="C95" s="82"/>
      <c r="D95" s="79"/>
      <c r="E95" s="83"/>
      <c r="F95" s="83"/>
      <c r="G95" s="81"/>
      <c r="H95" s="123"/>
      <c r="I95" s="238" t="str">
        <f>IF(ISNUMBER(F95),_xlfn.IFS(RIGHT(H95,3)="(b)",IF(AND(G95&gt;=DATE('1. Informace o projektu'!$C$3,1,1),G95&lt;=WORKDAY(DATE('1. Informace o projektu'!$C$3+1,1,31)-1,1)),"OK","!!"),RIGHT(H95,3)="(a)",IF(AND(G95&gt;=DATE('1. Informace o projektu'!$C$3,1,1),G95&lt;=WORKDAY(DATE('1. Informace o projektu'!$C$3,12,31)-1,1,'6. Data'!$C$76:$C$89)),"OK","!!"),ISBLANK(G95),"!",ISBLANK(H95),"!!!",H95='6. Data'!$B$3,"vyberte druh nákladu")," ")</f>
        <v xml:space="preserve"> </v>
      </c>
      <c r="J95" s="261" t="str">
        <f t="shared" si="3"/>
        <v xml:space="preserve"> </v>
      </c>
      <c r="K95" s="238" t="str">
        <f t="shared" si="4"/>
        <v xml:space="preserve"> </v>
      </c>
      <c r="L95" s="87" t="str">
        <f t="shared" si="5"/>
        <v xml:space="preserve"> </v>
      </c>
    </row>
    <row r="96" spans="1:12" x14ac:dyDescent="0.25">
      <c r="A96" s="72"/>
      <c r="B96" s="82"/>
      <c r="C96" s="82"/>
      <c r="D96" s="79"/>
      <c r="E96" s="83"/>
      <c r="F96" s="83"/>
      <c r="G96" s="81"/>
      <c r="H96" s="123"/>
      <c r="I96" s="238" t="str">
        <f>IF(ISNUMBER(F96),_xlfn.IFS(RIGHT(H96,3)="(b)",IF(AND(G96&gt;=DATE('1. Informace o projektu'!$C$3,1,1),G96&lt;=WORKDAY(DATE('1. Informace o projektu'!$C$3+1,1,31)-1,1)),"OK","!!"),RIGHT(H96,3)="(a)",IF(AND(G96&gt;=DATE('1. Informace o projektu'!$C$3,1,1),G96&lt;=WORKDAY(DATE('1. Informace o projektu'!$C$3,12,31)-1,1,'6. Data'!$C$76:$C$89)),"OK","!!"),ISBLANK(G96),"!",ISBLANK(H96),"!!!",H96='6. Data'!$B$3,"vyberte druh nákladu")," ")</f>
        <v xml:space="preserve"> </v>
      </c>
      <c r="J96" s="261" t="str">
        <f t="shared" si="3"/>
        <v xml:space="preserve"> </v>
      </c>
      <c r="K96" s="238" t="str">
        <f t="shared" si="4"/>
        <v xml:space="preserve"> </v>
      </c>
      <c r="L96" s="87" t="str">
        <f t="shared" si="5"/>
        <v xml:space="preserve"> </v>
      </c>
    </row>
    <row r="97" spans="1:12" x14ac:dyDescent="0.25">
      <c r="A97" s="72"/>
      <c r="B97" s="82"/>
      <c r="C97" s="82"/>
      <c r="D97" s="79"/>
      <c r="E97" s="83"/>
      <c r="F97" s="83"/>
      <c r="G97" s="81"/>
      <c r="H97" s="123"/>
      <c r="I97" s="238" t="str">
        <f>IF(ISNUMBER(F97),_xlfn.IFS(RIGHT(H97,3)="(b)",IF(AND(G97&gt;=DATE('1. Informace o projektu'!$C$3,1,1),G97&lt;=WORKDAY(DATE('1. Informace o projektu'!$C$3+1,1,31)-1,1)),"OK","!!"),RIGHT(H97,3)="(a)",IF(AND(G97&gt;=DATE('1. Informace o projektu'!$C$3,1,1),G97&lt;=WORKDAY(DATE('1. Informace o projektu'!$C$3,12,31)-1,1,'6. Data'!$C$76:$C$89)),"OK","!!"),ISBLANK(G97),"!",ISBLANK(H97),"!!!",H97='6. Data'!$B$3,"vyberte druh nákladu")," ")</f>
        <v xml:space="preserve"> </v>
      </c>
      <c r="J97" s="261" t="str">
        <f t="shared" si="3"/>
        <v xml:space="preserve"> </v>
      </c>
      <c r="K97" s="238" t="str">
        <f t="shared" si="4"/>
        <v xml:space="preserve"> </v>
      </c>
      <c r="L97" s="87" t="str">
        <f t="shared" si="5"/>
        <v xml:space="preserve"> </v>
      </c>
    </row>
    <row r="98" spans="1:12" x14ac:dyDescent="0.25">
      <c r="A98" s="72"/>
      <c r="B98" s="82"/>
      <c r="C98" s="82"/>
      <c r="D98" s="79"/>
      <c r="E98" s="83"/>
      <c r="F98" s="83"/>
      <c r="G98" s="81"/>
      <c r="H98" s="123"/>
      <c r="I98" s="238" t="str">
        <f>IF(ISNUMBER(F98),_xlfn.IFS(RIGHT(H98,3)="(b)",IF(AND(G98&gt;=DATE('1. Informace o projektu'!$C$3,1,1),G98&lt;=WORKDAY(DATE('1. Informace o projektu'!$C$3+1,1,31)-1,1)),"OK","!!"),RIGHT(H98,3)="(a)",IF(AND(G98&gt;=DATE('1. Informace o projektu'!$C$3,1,1),G98&lt;=WORKDAY(DATE('1. Informace o projektu'!$C$3,12,31)-1,1,'6. Data'!$C$76:$C$89)),"OK","!!"),ISBLANK(G98),"!",ISBLANK(H98),"!!!",H98='6. Data'!$B$3,"vyberte druh nákladu")," ")</f>
        <v xml:space="preserve"> </v>
      </c>
      <c r="J98" s="261" t="str">
        <f t="shared" si="3"/>
        <v xml:space="preserve"> </v>
      </c>
      <c r="K98" s="238" t="str">
        <f t="shared" si="4"/>
        <v xml:space="preserve"> </v>
      </c>
      <c r="L98" s="87" t="str">
        <f t="shared" si="5"/>
        <v xml:space="preserve"> </v>
      </c>
    </row>
    <row r="99" spans="1:12" x14ac:dyDescent="0.25">
      <c r="A99" s="72"/>
      <c r="B99" s="82"/>
      <c r="C99" s="82"/>
      <c r="D99" s="79"/>
      <c r="E99" s="83"/>
      <c r="F99" s="83"/>
      <c r="G99" s="81"/>
      <c r="H99" s="123"/>
      <c r="I99" s="238" t="str">
        <f>IF(ISNUMBER(F99),_xlfn.IFS(RIGHT(H99,3)="(b)",IF(AND(G99&gt;=DATE('1. Informace o projektu'!$C$3,1,1),G99&lt;=WORKDAY(DATE('1. Informace o projektu'!$C$3+1,1,31)-1,1)),"OK","!!"),RIGHT(H99,3)="(a)",IF(AND(G99&gt;=DATE('1. Informace o projektu'!$C$3,1,1),G99&lt;=WORKDAY(DATE('1. Informace o projektu'!$C$3,12,31)-1,1,'6. Data'!$C$76:$C$89)),"OK","!!"),ISBLANK(G99),"!",ISBLANK(H99),"!!!",H99='6. Data'!$B$3,"vyberte druh nákladu")," ")</f>
        <v xml:space="preserve"> </v>
      </c>
      <c r="J99" s="261" t="str">
        <f t="shared" si="3"/>
        <v xml:space="preserve"> </v>
      </c>
      <c r="K99" s="238" t="str">
        <f t="shared" si="4"/>
        <v xml:space="preserve"> </v>
      </c>
      <c r="L99" s="87" t="str">
        <f t="shared" si="5"/>
        <v xml:space="preserve"> </v>
      </c>
    </row>
    <row r="100" spans="1:12" x14ac:dyDescent="0.25">
      <c r="A100" s="72"/>
      <c r="B100" s="82"/>
      <c r="C100" s="82"/>
      <c r="D100" s="79"/>
      <c r="E100" s="83"/>
      <c r="F100" s="83"/>
      <c r="G100" s="81"/>
      <c r="H100" s="123"/>
      <c r="I100" s="238" t="str">
        <f>IF(ISNUMBER(F100),_xlfn.IFS(RIGHT(H100,3)="(b)",IF(AND(G100&gt;=DATE('1. Informace o projektu'!$C$3,1,1),G100&lt;=WORKDAY(DATE('1. Informace o projektu'!$C$3+1,1,31)-1,1)),"OK","!!"),RIGHT(H100,3)="(a)",IF(AND(G100&gt;=DATE('1. Informace o projektu'!$C$3,1,1),G100&lt;=WORKDAY(DATE('1. Informace o projektu'!$C$3,12,31)-1,1,'6. Data'!$C$76:$C$89)),"OK","!!"),ISBLANK(G100),"!",ISBLANK(H100),"!!!",H100='6. Data'!$B$3,"vyberte druh nákladu")," ")</f>
        <v xml:space="preserve"> </v>
      </c>
      <c r="J100" s="261" t="str">
        <f t="shared" si="3"/>
        <v xml:space="preserve"> </v>
      </c>
      <c r="K100" s="238" t="str">
        <f t="shared" si="4"/>
        <v xml:space="preserve"> </v>
      </c>
      <c r="L100" s="87" t="str">
        <f t="shared" si="5"/>
        <v xml:space="preserve"> </v>
      </c>
    </row>
    <row r="101" spans="1:12" x14ac:dyDescent="0.25">
      <c r="A101" s="72"/>
      <c r="B101" s="82"/>
      <c r="C101" s="82"/>
      <c r="D101" s="79"/>
      <c r="E101" s="83"/>
      <c r="F101" s="83"/>
      <c r="G101" s="81"/>
      <c r="H101" s="123"/>
      <c r="I101" s="238" t="str">
        <f>IF(ISNUMBER(F101),_xlfn.IFS(RIGHT(H101,3)="(b)",IF(AND(G101&gt;=DATE('1. Informace o projektu'!$C$3,1,1),G101&lt;=WORKDAY(DATE('1. Informace o projektu'!$C$3+1,1,31)-1,1)),"OK","!!"),RIGHT(H101,3)="(a)",IF(AND(G101&gt;=DATE('1. Informace o projektu'!$C$3,1,1),G101&lt;=WORKDAY(DATE('1. Informace o projektu'!$C$3,12,31)-1,1,'6. Data'!$C$76:$C$89)),"OK","!!"),ISBLANK(G101),"!",ISBLANK(H101),"!!!",H101='6. Data'!$B$3,"vyberte druh nákladu")," ")</f>
        <v xml:space="preserve"> </v>
      </c>
      <c r="J101" s="261" t="str">
        <f t="shared" si="3"/>
        <v xml:space="preserve"> </v>
      </c>
      <c r="K101" s="238" t="str">
        <f t="shared" si="4"/>
        <v xml:space="preserve"> </v>
      </c>
      <c r="L101" s="87" t="str">
        <f t="shared" si="5"/>
        <v xml:space="preserve"> </v>
      </c>
    </row>
    <row r="102" spans="1:12" x14ac:dyDescent="0.25">
      <c r="A102" s="72"/>
      <c r="B102" s="82"/>
      <c r="C102" s="82"/>
      <c r="D102" s="79"/>
      <c r="E102" s="83"/>
      <c r="F102" s="83"/>
      <c r="G102" s="81"/>
      <c r="H102" s="123"/>
      <c r="I102" s="238" t="str">
        <f>IF(ISNUMBER(F102),_xlfn.IFS(RIGHT(H102,3)="(b)",IF(AND(G102&gt;=DATE('1. Informace o projektu'!$C$3,1,1),G102&lt;=WORKDAY(DATE('1. Informace o projektu'!$C$3+1,1,31)-1,1)),"OK","!!"),RIGHT(H102,3)="(a)",IF(AND(G102&gt;=DATE('1. Informace o projektu'!$C$3,1,1),G102&lt;=WORKDAY(DATE('1. Informace o projektu'!$C$3,12,31)-1,1,'6. Data'!$C$76:$C$89)),"OK","!!"),ISBLANK(G102),"!",ISBLANK(H102),"!!!",H102='6. Data'!$B$3,"vyberte druh nákladu")," ")</f>
        <v xml:space="preserve"> </v>
      </c>
      <c r="J102" s="261" t="str">
        <f t="shared" si="3"/>
        <v xml:space="preserve"> </v>
      </c>
      <c r="K102" s="238" t="str">
        <f t="shared" si="4"/>
        <v xml:space="preserve"> </v>
      </c>
      <c r="L102" s="87" t="str">
        <f t="shared" si="5"/>
        <v xml:space="preserve"> </v>
      </c>
    </row>
    <row r="103" spans="1:12" x14ac:dyDescent="0.25">
      <c r="A103" s="72"/>
      <c r="B103" s="82"/>
      <c r="C103" s="82"/>
      <c r="D103" s="79"/>
      <c r="E103" s="83"/>
      <c r="F103" s="83"/>
      <c r="G103" s="81"/>
      <c r="H103" s="123"/>
      <c r="I103" s="238" t="str">
        <f>IF(ISNUMBER(F103),_xlfn.IFS(RIGHT(H103,3)="(b)",IF(AND(G103&gt;=DATE('1. Informace o projektu'!$C$3,1,1),G103&lt;=WORKDAY(DATE('1. Informace o projektu'!$C$3+1,1,31)-1,1)),"OK","!!"),RIGHT(H103,3)="(a)",IF(AND(G103&gt;=DATE('1. Informace o projektu'!$C$3,1,1),G103&lt;=WORKDAY(DATE('1. Informace o projektu'!$C$3,12,31)-1,1,'6. Data'!$C$76:$C$89)),"OK","!!"),ISBLANK(G103),"!",ISBLANK(H103),"!!!",H103='6. Data'!$B$3,"vyberte druh nákladu")," ")</f>
        <v xml:space="preserve"> </v>
      </c>
      <c r="J103" s="261" t="str">
        <f t="shared" si="3"/>
        <v xml:space="preserve"> </v>
      </c>
      <c r="K103" s="238" t="str">
        <f t="shared" si="4"/>
        <v xml:space="preserve"> </v>
      </c>
      <c r="L103" s="87" t="str">
        <f t="shared" si="5"/>
        <v xml:space="preserve"> </v>
      </c>
    </row>
    <row r="104" spans="1:12" x14ac:dyDescent="0.25">
      <c r="A104" s="72"/>
      <c r="B104" s="82"/>
      <c r="C104" s="82"/>
      <c r="D104" s="79"/>
      <c r="E104" s="83"/>
      <c r="F104" s="83"/>
      <c r="G104" s="81"/>
      <c r="H104" s="123"/>
      <c r="I104" s="238" t="str">
        <f>IF(ISNUMBER(F104),_xlfn.IFS(RIGHT(H104,3)="(b)",IF(AND(G104&gt;=DATE('1. Informace o projektu'!$C$3,1,1),G104&lt;=WORKDAY(DATE('1. Informace o projektu'!$C$3+1,1,31)-1,1)),"OK","!!"),RIGHT(H104,3)="(a)",IF(AND(G104&gt;=DATE('1. Informace o projektu'!$C$3,1,1),G104&lt;=WORKDAY(DATE('1. Informace o projektu'!$C$3,12,31)-1,1,'6. Data'!$C$76:$C$89)),"OK","!!"),ISBLANK(G104),"!",ISBLANK(H104),"!!!",H104='6. Data'!$B$3,"vyberte druh nákladu")," ")</f>
        <v xml:space="preserve"> </v>
      </c>
      <c r="J104" s="261" t="str">
        <f t="shared" si="3"/>
        <v xml:space="preserve"> </v>
      </c>
      <c r="K104" s="238" t="str">
        <f t="shared" si="4"/>
        <v xml:space="preserve"> </v>
      </c>
      <c r="L104" s="87" t="str">
        <f t="shared" si="5"/>
        <v xml:space="preserve"> </v>
      </c>
    </row>
    <row r="105" spans="1:12" x14ac:dyDescent="0.25">
      <c r="A105" s="72"/>
      <c r="B105" s="82"/>
      <c r="C105" s="82"/>
      <c r="D105" s="79"/>
      <c r="E105" s="83"/>
      <c r="F105" s="83"/>
      <c r="G105" s="81"/>
      <c r="H105" s="123"/>
      <c r="I105" s="238" t="str">
        <f>IF(ISNUMBER(F105),_xlfn.IFS(RIGHT(H105,3)="(b)",IF(AND(G105&gt;=DATE('1. Informace o projektu'!$C$3,1,1),G105&lt;=WORKDAY(DATE('1. Informace o projektu'!$C$3+1,1,31)-1,1)),"OK","!!"),RIGHT(H105,3)="(a)",IF(AND(G105&gt;=DATE('1. Informace o projektu'!$C$3,1,1),G105&lt;=WORKDAY(DATE('1. Informace o projektu'!$C$3,12,31)-1,1,'6. Data'!$C$76:$C$89)),"OK","!!"),ISBLANK(G105),"!",ISBLANK(H105),"!!!",H105='6. Data'!$B$3,"vyberte druh nákladu")," ")</f>
        <v xml:space="preserve"> </v>
      </c>
      <c r="J105" s="261" t="str">
        <f t="shared" si="3"/>
        <v xml:space="preserve"> </v>
      </c>
      <c r="K105" s="238" t="str">
        <f t="shared" si="4"/>
        <v xml:space="preserve"> </v>
      </c>
      <c r="L105" s="87" t="str">
        <f t="shared" si="5"/>
        <v xml:space="preserve"> </v>
      </c>
    </row>
    <row r="106" spans="1:12" x14ac:dyDescent="0.25">
      <c r="A106" s="72"/>
      <c r="B106" s="82"/>
      <c r="C106" s="82"/>
      <c r="D106" s="79"/>
      <c r="E106" s="83"/>
      <c r="F106" s="83"/>
      <c r="G106" s="81"/>
      <c r="H106" s="123"/>
      <c r="I106" s="238" t="str">
        <f>IF(ISNUMBER(F106),_xlfn.IFS(RIGHT(H106,3)="(b)",IF(AND(G106&gt;=DATE('1. Informace o projektu'!$C$3,1,1),G106&lt;=WORKDAY(DATE('1. Informace o projektu'!$C$3+1,1,31)-1,1)),"OK","!!"),RIGHT(H106,3)="(a)",IF(AND(G106&gt;=DATE('1. Informace o projektu'!$C$3,1,1),G106&lt;=WORKDAY(DATE('1. Informace o projektu'!$C$3,12,31)-1,1,'6. Data'!$C$76:$C$89)),"OK","!!"),ISBLANK(G106),"!",ISBLANK(H106),"!!!",H106='6. Data'!$B$3,"vyberte druh nákladu")," ")</f>
        <v xml:space="preserve"> </v>
      </c>
      <c r="J106" s="261" t="str">
        <f t="shared" si="3"/>
        <v xml:space="preserve"> </v>
      </c>
      <c r="K106" s="238" t="str">
        <f t="shared" si="4"/>
        <v xml:space="preserve"> </v>
      </c>
      <c r="L106" s="87" t="str">
        <f t="shared" si="5"/>
        <v xml:space="preserve"> </v>
      </c>
    </row>
    <row r="107" spans="1:12" x14ac:dyDescent="0.25">
      <c r="A107" s="72"/>
      <c r="B107" s="82"/>
      <c r="C107" s="82"/>
      <c r="D107" s="79"/>
      <c r="E107" s="83"/>
      <c r="F107" s="83"/>
      <c r="G107" s="81"/>
      <c r="H107" s="123"/>
      <c r="I107" s="238" t="str">
        <f>IF(ISNUMBER(F107),_xlfn.IFS(RIGHT(H107,3)="(b)",IF(AND(G107&gt;=DATE('1. Informace o projektu'!$C$3,1,1),G107&lt;=WORKDAY(DATE('1. Informace o projektu'!$C$3+1,1,31)-1,1)),"OK","!!"),RIGHT(H107,3)="(a)",IF(AND(G107&gt;=DATE('1. Informace o projektu'!$C$3,1,1),G107&lt;=WORKDAY(DATE('1. Informace o projektu'!$C$3,12,31)-1,1,'6. Data'!$C$76:$C$89)),"OK","!!"),ISBLANK(G107),"!",ISBLANK(H107),"!!!",H107='6. Data'!$B$3,"vyberte druh nákladu")," ")</f>
        <v xml:space="preserve"> </v>
      </c>
      <c r="J107" s="261" t="str">
        <f t="shared" si="3"/>
        <v xml:space="preserve"> </v>
      </c>
      <c r="K107" s="238" t="str">
        <f t="shared" si="4"/>
        <v xml:space="preserve"> </v>
      </c>
      <c r="L107" s="87" t="str">
        <f t="shared" si="5"/>
        <v xml:space="preserve"> </v>
      </c>
    </row>
    <row r="108" spans="1:12" x14ac:dyDescent="0.25">
      <c r="A108" s="72"/>
      <c r="B108" s="82"/>
      <c r="C108" s="82"/>
      <c r="D108" s="79"/>
      <c r="E108" s="83"/>
      <c r="F108" s="83"/>
      <c r="G108" s="81"/>
      <c r="H108" s="123"/>
      <c r="I108" s="238" t="str">
        <f>IF(ISNUMBER(F108),_xlfn.IFS(RIGHT(H108,3)="(b)",IF(AND(G108&gt;=DATE('1. Informace o projektu'!$C$3,1,1),G108&lt;=WORKDAY(DATE('1. Informace o projektu'!$C$3+1,1,31)-1,1)),"OK","!!"),RIGHT(H108,3)="(a)",IF(AND(G108&gt;=DATE('1. Informace o projektu'!$C$3,1,1),G108&lt;=WORKDAY(DATE('1. Informace o projektu'!$C$3,12,31)-1,1,'6. Data'!$C$76:$C$89)),"OK","!!"),ISBLANK(G108),"!",ISBLANK(H108),"!!!",H108='6. Data'!$B$3,"vyberte druh nákladu")," ")</f>
        <v xml:space="preserve"> </v>
      </c>
      <c r="J108" s="261" t="str">
        <f t="shared" si="3"/>
        <v xml:space="preserve"> </v>
      </c>
      <c r="K108" s="238" t="str">
        <f t="shared" si="4"/>
        <v xml:space="preserve"> </v>
      </c>
      <c r="L108" s="87" t="str">
        <f t="shared" si="5"/>
        <v xml:space="preserve"> </v>
      </c>
    </row>
    <row r="109" spans="1:12" x14ac:dyDescent="0.25">
      <c r="A109" s="72"/>
      <c r="B109" s="82"/>
      <c r="C109" s="82"/>
      <c r="D109" s="79"/>
      <c r="E109" s="83"/>
      <c r="F109" s="83"/>
      <c r="G109" s="81"/>
      <c r="H109" s="123"/>
      <c r="I109" s="238" t="str">
        <f>IF(ISNUMBER(F109),_xlfn.IFS(RIGHT(H109,3)="(b)",IF(AND(G109&gt;=DATE('1. Informace o projektu'!$C$3,1,1),G109&lt;=WORKDAY(DATE('1. Informace o projektu'!$C$3+1,1,31)-1,1)),"OK","!!"),RIGHT(H109,3)="(a)",IF(AND(G109&gt;=DATE('1. Informace o projektu'!$C$3,1,1),G109&lt;=WORKDAY(DATE('1. Informace o projektu'!$C$3,12,31)-1,1,'6. Data'!$C$76:$C$89)),"OK","!!"),ISBLANK(G109),"!",ISBLANK(H109),"!!!",H109='6. Data'!$B$3,"vyberte druh nákladu")," ")</f>
        <v xml:space="preserve"> </v>
      </c>
      <c r="J109" s="261" t="str">
        <f t="shared" si="3"/>
        <v xml:space="preserve"> </v>
      </c>
      <c r="K109" s="238" t="str">
        <f t="shared" si="4"/>
        <v xml:space="preserve"> </v>
      </c>
      <c r="L109" s="87" t="str">
        <f t="shared" si="5"/>
        <v xml:space="preserve"> </v>
      </c>
    </row>
    <row r="110" spans="1:12" x14ac:dyDescent="0.25">
      <c r="A110" s="72"/>
      <c r="B110" s="82"/>
      <c r="C110" s="82"/>
      <c r="D110" s="79"/>
      <c r="E110" s="83"/>
      <c r="F110" s="83"/>
      <c r="G110" s="81"/>
      <c r="H110" s="123"/>
      <c r="I110" s="238" t="str">
        <f>IF(ISNUMBER(F110),_xlfn.IFS(RIGHT(H110,3)="(b)",IF(AND(G110&gt;=DATE('1. Informace o projektu'!$C$3,1,1),G110&lt;=WORKDAY(DATE('1. Informace o projektu'!$C$3+1,1,31)-1,1)),"OK","!!"),RIGHT(H110,3)="(a)",IF(AND(G110&gt;=DATE('1. Informace o projektu'!$C$3,1,1),G110&lt;=WORKDAY(DATE('1. Informace o projektu'!$C$3,12,31)-1,1,'6. Data'!$C$76:$C$89)),"OK","!!"),ISBLANK(G110),"!",ISBLANK(H110),"!!!",H110='6. Data'!$B$3,"vyberte druh nákladu")," ")</f>
        <v xml:space="preserve"> </v>
      </c>
      <c r="J110" s="261" t="str">
        <f t="shared" si="3"/>
        <v xml:space="preserve"> </v>
      </c>
      <c r="K110" s="238" t="str">
        <f t="shared" si="4"/>
        <v xml:space="preserve"> </v>
      </c>
      <c r="L110" s="87" t="str">
        <f t="shared" si="5"/>
        <v xml:space="preserve"> </v>
      </c>
    </row>
    <row r="111" spans="1:12" x14ac:dyDescent="0.25">
      <c r="A111" s="72"/>
      <c r="B111" s="82"/>
      <c r="C111" s="82"/>
      <c r="D111" s="79"/>
      <c r="E111" s="83"/>
      <c r="F111" s="83"/>
      <c r="G111" s="81"/>
      <c r="H111" s="123"/>
      <c r="I111" s="238" t="str">
        <f>IF(ISNUMBER(F111),_xlfn.IFS(RIGHT(H111,3)="(b)",IF(AND(G111&gt;=DATE('1. Informace o projektu'!$C$3,1,1),G111&lt;=WORKDAY(DATE('1. Informace o projektu'!$C$3+1,1,31)-1,1)),"OK","!!"),RIGHT(H111,3)="(a)",IF(AND(G111&gt;=DATE('1. Informace o projektu'!$C$3,1,1),G111&lt;=WORKDAY(DATE('1. Informace o projektu'!$C$3,12,31)-1,1,'6. Data'!$C$76:$C$89)),"OK","!!"),ISBLANK(G111),"!",ISBLANK(H111),"!!!",H111='6. Data'!$B$3,"vyberte druh nákladu")," ")</f>
        <v xml:space="preserve"> </v>
      </c>
      <c r="J111" s="261" t="str">
        <f t="shared" si="3"/>
        <v xml:space="preserve"> </v>
      </c>
      <c r="K111" s="238" t="str">
        <f t="shared" si="4"/>
        <v xml:space="preserve"> </v>
      </c>
      <c r="L111" s="87" t="str">
        <f t="shared" si="5"/>
        <v xml:space="preserve"> </v>
      </c>
    </row>
    <row r="112" spans="1:12" x14ac:dyDescent="0.25">
      <c r="A112" s="72"/>
      <c r="B112" s="82"/>
      <c r="C112" s="82"/>
      <c r="D112" s="79"/>
      <c r="E112" s="83"/>
      <c r="F112" s="83"/>
      <c r="G112" s="81"/>
      <c r="H112" s="123"/>
      <c r="I112" s="238" t="str">
        <f>IF(ISNUMBER(F112),_xlfn.IFS(RIGHT(H112,3)="(b)",IF(AND(G112&gt;=DATE('1. Informace o projektu'!$C$3,1,1),G112&lt;=WORKDAY(DATE('1. Informace o projektu'!$C$3+1,1,31)-1,1)),"OK","!!"),RIGHT(H112,3)="(a)",IF(AND(G112&gt;=DATE('1. Informace o projektu'!$C$3,1,1),G112&lt;=WORKDAY(DATE('1. Informace o projektu'!$C$3,12,31)-1,1,'6. Data'!$C$76:$C$89)),"OK","!!"),ISBLANK(G112),"!",ISBLANK(H112),"!!!",H112='6. Data'!$B$3,"vyberte druh nákladu")," ")</f>
        <v xml:space="preserve"> </v>
      </c>
      <c r="J112" s="261" t="str">
        <f t="shared" si="3"/>
        <v xml:space="preserve"> </v>
      </c>
      <c r="K112" s="238" t="str">
        <f t="shared" si="4"/>
        <v xml:space="preserve"> </v>
      </c>
      <c r="L112" s="87" t="str">
        <f t="shared" si="5"/>
        <v xml:space="preserve"> </v>
      </c>
    </row>
    <row r="113" spans="1:12" x14ac:dyDescent="0.25">
      <c r="A113" s="72"/>
      <c r="B113" s="82"/>
      <c r="C113" s="82"/>
      <c r="D113" s="79"/>
      <c r="E113" s="83"/>
      <c r="F113" s="83"/>
      <c r="G113" s="81"/>
      <c r="H113" s="123"/>
      <c r="I113" s="238" t="str">
        <f>IF(ISNUMBER(F113),_xlfn.IFS(RIGHT(H113,3)="(b)",IF(AND(G113&gt;=DATE('1. Informace o projektu'!$C$3,1,1),G113&lt;=WORKDAY(DATE('1. Informace o projektu'!$C$3+1,1,31)-1,1)),"OK","!!"),RIGHT(H113,3)="(a)",IF(AND(G113&gt;=DATE('1. Informace o projektu'!$C$3,1,1),G113&lt;=WORKDAY(DATE('1. Informace o projektu'!$C$3,12,31)-1,1,'6. Data'!$C$76:$C$89)),"OK","!!"),ISBLANK(G113),"!",ISBLANK(H113),"!!!",H113='6. Data'!$B$3,"vyberte druh nákladu")," ")</f>
        <v xml:space="preserve"> </v>
      </c>
      <c r="J113" s="261" t="str">
        <f t="shared" si="3"/>
        <v xml:space="preserve"> </v>
      </c>
      <c r="K113" s="238" t="str">
        <f t="shared" si="4"/>
        <v xml:space="preserve"> </v>
      </c>
      <c r="L113" s="87" t="str">
        <f t="shared" si="5"/>
        <v xml:space="preserve"> </v>
      </c>
    </row>
    <row r="114" spans="1:12" x14ac:dyDescent="0.25">
      <c r="A114" s="72"/>
      <c r="B114" s="82"/>
      <c r="C114" s="82"/>
      <c r="D114" s="79"/>
      <c r="E114" s="83"/>
      <c r="F114" s="83"/>
      <c r="G114" s="81"/>
      <c r="H114" s="123"/>
      <c r="I114" s="238" t="str">
        <f>IF(ISNUMBER(F114),_xlfn.IFS(RIGHT(H114,3)="(b)",IF(AND(G114&gt;=DATE('1. Informace o projektu'!$C$3,1,1),G114&lt;=WORKDAY(DATE('1. Informace o projektu'!$C$3+1,1,31)-1,1)),"OK","!!"),RIGHT(H114,3)="(a)",IF(AND(G114&gt;=DATE('1. Informace o projektu'!$C$3,1,1),G114&lt;=WORKDAY(DATE('1. Informace o projektu'!$C$3,12,31)-1,1,'6. Data'!$C$76:$C$89)),"OK","!!"),ISBLANK(G114),"!",ISBLANK(H114),"!!!",H114='6. Data'!$B$3,"vyberte druh nákladu")," ")</f>
        <v xml:space="preserve"> </v>
      </c>
      <c r="J114" s="261" t="str">
        <f t="shared" si="3"/>
        <v xml:space="preserve"> </v>
      </c>
      <c r="K114" s="238" t="str">
        <f t="shared" si="4"/>
        <v xml:space="preserve"> </v>
      </c>
      <c r="L114" s="87" t="str">
        <f t="shared" si="5"/>
        <v xml:space="preserve"> </v>
      </c>
    </row>
    <row r="115" spans="1:12" x14ac:dyDescent="0.25">
      <c r="A115" s="72"/>
      <c r="B115" s="82"/>
      <c r="C115" s="82"/>
      <c r="D115" s="79"/>
      <c r="E115" s="83"/>
      <c r="F115" s="83"/>
      <c r="G115" s="81"/>
      <c r="H115" s="123"/>
      <c r="I115" s="238" t="str">
        <f>IF(ISNUMBER(F115),_xlfn.IFS(RIGHT(H115,3)="(b)",IF(AND(G115&gt;=DATE('1. Informace o projektu'!$C$3,1,1),G115&lt;=WORKDAY(DATE('1. Informace o projektu'!$C$3+1,1,31)-1,1)),"OK","!!"),RIGHT(H115,3)="(a)",IF(AND(G115&gt;=DATE('1. Informace o projektu'!$C$3,1,1),G115&lt;=WORKDAY(DATE('1. Informace o projektu'!$C$3,12,31)-1,1,'6. Data'!$C$76:$C$89)),"OK","!!"),ISBLANK(G115),"!",ISBLANK(H115),"!!!",H115='6. Data'!$B$3,"vyberte druh nákladu")," ")</f>
        <v xml:space="preserve"> </v>
      </c>
      <c r="J115" s="261" t="str">
        <f t="shared" si="3"/>
        <v xml:space="preserve"> </v>
      </c>
      <c r="K115" s="238" t="str">
        <f t="shared" si="4"/>
        <v xml:space="preserve"> </v>
      </c>
      <c r="L115" s="87" t="str">
        <f t="shared" si="5"/>
        <v xml:space="preserve"> </v>
      </c>
    </row>
    <row r="116" spans="1:12" x14ac:dyDescent="0.25">
      <c r="A116" s="72"/>
      <c r="B116" s="82"/>
      <c r="C116" s="82"/>
      <c r="D116" s="79"/>
      <c r="E116" s="83"/>
      <c r="F116" s="83"/>
      <c r="G116" s="81"/>
      <c r="H116" s="123"/>
      <c r="I116" s="238" t="str">
        <f>IF(ISNUMBER(F116),_xlfn.IFS(RIGHT(H116,3)="(b)",IF(AND(G116&gt;=DATE('1. Informace o projektu'!$C$3,1,1),G116&lt;=WORKDAY(DATE('1. Informace o projektu'!$C$3+1,1,31)-1,1)),"OK","!!"),RIGHT(H116,3)="(a)",IF(AND(G116&gt;=DATE('1. Informace o projektu'!$C$3,1,1),G116&lt;=WORKDAY(DATE('1. Informace o projektu'!$C$3,12,31)-1,1,'6. Data'!$C$76:$C$89)),"OK","!!"),ISBLANK(G116),"!",ISBLANK(H116),"!!!",H116='6. Data'!$B$3,"vyberte druh nákladu")," ")</f>
        <v xml:space="preserve"> </v>
      </c>
      <c r="J116" s="261" t="str">
        <f t="shared" si="3"/>
        <v xml:space="preserve"> </v>
      </c>
      <c r="K116" s="238" t="str">
        <f t="shared" si="4"/>
        <v xml:space="preserve"> </v>
      </c>
      <c r="L116" s="87" t="str">
        <f t="shared" si="5"/>
        <v xml:space="preserve"> </v>
      </c>
    </row>
    <row r="117" spans="1:12" x14ac:dyDescent="0.25">
      <c r="A117" s="72"/>
      <c r="B117" s="82"/>
      <c r="C117" s="82"/>
      <c r="D117" s="79"/>
      <c r="E117" s="83"/>
      <c r="F117" s="83"/>
      <c r="G117" s="81"/>
      <c r="H117" s="123"/>
      <c r="I117" s="238" t="str">
        <f>IF(ISNUMBER(F117),_xlfn.IFS(RIGHT(H117,3)="(b)",IF(AND(G117&gt;=DATE('1. Informace o projektu'!$C$3,1,1),G117&lt;=WORKDAY(DATE('1. Informace o projektu'!$C$3+1,1,31)-1,1)),"OK","!!"),RIGHT(H117,3)="(a)",IF(AND(G117&gt;=DATE('1. Informace o projektu'!$C$3,1,1),G117&lt;=WORKDAY(DATE('1. Informace o projektu'!$C$3,12,31)-1,1,'6. Data'!$C$76:$C$89)),"OK","!!"),ISBLANK(G117),"!",ISBLANK(H117),"!!!",H117='6. Data'!$B$3,"vyberte druh nákladu")," ")</f>
        <v xml:space="preserve"> </v>
      </c>
      <c r="J117" s="261" t="str">
        <f t="shared" si="3"/>
        <v xml:space="preserve"> </v>
      </c>
      <c r="K117" s="238" t="str">
        <f t="shared" si="4"/>
        <v xml:space="preserve"> </v>
      </c>
      <c r="L117" s="87" t="str">
        <f t="shared" si="5"/>
        <v xml:space="preserve"> </v>
      </c>
    </row>
    <row r="118" spans="1:12" x14ac:dyDescent="0.25">
      <c r="A118" s="72"/>
      <c r="B118" s="82"/>
      <c r="C118" s="82"/>
      <c r="D118" s="79"/>
      <c r="E118" s="83"/>
      <c r="F118" s="83"/>
      <c r="G118" s="81"/>
      <c r="H118" s="123"/>
      <c r="I118" s="238" t="str">
        <f>IF(ISNUMBER(F118),_xlfn.IFS(RIGHT(H118,3)="(b)",IF(AND(G118&gt;=DATE('1. Informace o projektu'!$C$3,1,1),G118&lt;=WORKDAY(DATE('1. Informace o projektu'!$C$3+1,1,31)-1,1)),"OK","!!"),RIGHT(H118,3)="(a)",IF(AND(G118&gt;=DATE('1. Informace o projektu'!$C$3,1,1),G118&lt;=WORKDAY(DATE('1. Informace o projektu'!$C$3,12,31)-1,1,'6. Data'!$C$76:$C$89)),"OK","!!"),ISBLANK(G118),"!",ISBLANK(H118),"!!!",H118='6. Data'!$B$3,"vyberte druh nákladu")," ")</f>
        <v xml:space="preserve"> </v>
      </c>
      <c r="J118" s="261" t="str">
        <f t="shared" si="3"/>
        <v xml:space="preserve"> </v>
      </c>
      <c r="K118" s="238" t="str">
        <f t="shared" si="4"/>
        <v xml:space="preserve"> </v>
      </c>
      <c r="L118" s="87" t="str">
        <f t="shared" si="5"/>
        <v xml:space="preserve"> </v>
      </c>
    </row>
    <row r="119" spans="1:12" x14ac:dyDescent="0.25">
      <c r="A119" s="72"/>
      <c r="B119" s="82"/>
      <c r="C119" s="82"/>
      <c r="D119" s="79"/>
      <c r="E119" s="83"/>
      <c r="F119" s="83"/>
      <c r="G119" s="81"/>
      <c r="H119" s="123"/>
      <c r="I119" s="238" t="str">
        <f>IF(ISNUMBER(F119),_xlfn.IFS(RIGHT(H119,3)="(b)",IF(AND(G119&gt;=DATE('1. Informace o projektu'!$C$3,1,1),G119&lt;=WORKDAY(DATE('1. Informace o projektu'!$C$3+1,1,31)-1,1)),"OK","!!"),RIGHT(H119,3)="(a)",IF(AND(G119&gt;=DATE('1. Informace o projektu'!$C$3,1,1),G119&lt;=WORKDAY(DATE('1. Informace o projektu'!$C$3,12,31)-1,1,'6. Data'!$C$76:$C$89)),"OK","!!"),ISBLANK(G119),"!",ISBLANK(H119),"!!!",H119='6. Data'!$B$3,"vyberte druh nákladu")," ")</f>
        <v xml:space="preserve"> </v>
      </c>
      <c r="J119" s="261" t="str">
        <f t="shared" si="3"/>
        <v xml:space="preserve"> </v>
      </c>
      <c r="K119" s="238" t="str">
        <f t="shared" si="4"/>
        <v xml:space="preserve"> </v>
      </c>
      <c r="L119" s="87" t="str">
        <f t="shared" si="5"/>
        <v xml:space="preserve"> </v>
      </c>
    </row>
    <row r="120" spans="1:12" x14ac:dyDescent="0.25">
      <c r="A120" s="72"/>
      <c r="B120" s="82"/>
      <c r="C120" s="82"/>
      <c r="D120" s="79"/>
      <c r="E120" s="83"/>
      <c r="F120" s="83"/>
      <c r="G120" s="81"/>
      <c r="H120" s="123"/>
      <c r="I120" s="238" t="str">
        <f>IF(ISNUMBER(F120),_xlfn.IFS(RIGHT(H120,3)="(b)",IF(AND(G120&gt;=DATE('1. Informace o projektu'!$C$3,1,1),G120&lt;=WORKDAY(DATE('1. Informace o projektu'!$C$3+1,1,31)-1,1)),"OK","!!"),RIGHT(H120,3)="(a)",IF(AND(G120&gt;=DATE('1. Informace o projektu'!$C$3,1,1),G120&lt;=WORKDAY(DATE('1. Informace o projektu'!$C$3,12,31)-1,1,'6. Data'!$C$76:$C$89)),"OK","!!"),ISBLANK(G120),"!",ISBLANK(H120),"!!!",H120='6. Data'!$B$3,"vyberte druh nákladu")," ")</f>
        <v xml:space="preserve"> </v>
      </c>
      <c r="J120" s="261" t="str">
        <f t="shared" si="3"/>
        <v xml:space="preserve"> </v>
      </c>
      <c r="K120" s="238" t="str">
        <f t="shared" si="4"/>
        <v xml:space="preserve"> </v>
      </c>
      <c r="L120" s="87" t="str">
        <f t="shared" si="5"/>
        <v xml:space="preserve"> </v>
      </c>
    </row>
    <row r="121" spans="1:12" x14ac:dyDescent="0.25">
      <c r="A121" s="72"/>
      <c r="B121" s="82"/>
      <c r="C121" s="82"/>
      <c r="D121" s="79"/>
      <c r="E121" s="83"/>
      <c r="F121" s="83"/>
      <c r="G121" s="81"/>
      <c r="H121" s="123"/>
      <c r="I121" s="238" t="str">
        <f>IF(ISNUMBER(F121),_xlfn.IFS(RIGHT(H121,3)="(b)",IF(AND(G121&gt;=DATE('1. Informace o projektu'!$C$3,1,1),G121&lt;=WORKDAY(DATE('1. Informace o projektu'!$C$3+1,1,31)-1,1)),"OK","!!"),RIGHT(H121,3)="(a)",IF(AND(G121&gt;=DATE('1. Informace o projektu'!$C$3,1,1),G121&lt;=WORKDAY(DATE('1. Informace o projektu'!$C$3,12,31)-1,1,'6. Data'!$C$76:$C$89)),"OK","!!"),ISBLANK(G121),"!",ISBLANK(H121),"!!!",H121='6. Data'!$B$3,"vyberte druh nákladu")," ")</f>
        <v xml:space="preserve"> </v>
      </c>
      <c r="J121" s="261" t="str">
        <f t="shared" si="3"/>
        <v xml:space="preserve"> </v>
      </c>
      <c r="K121" s="238" t="str">
        <f t="shared" si="4"/>
        <v xml:space="preserve"> </v>
      </c>
      <c r="L121" s="87" t="str">
        <f t="shared" si="5"/>
        <v xml:space="preserve"> </v>
      </c>
    </row>
    <row r="122" spans="1:12" x14ac:dyDescent="0.25">
      <c r="A122" s="72"/>
      <c r="B122" s="82"/>
      <c r="C122" s="82"/>
      <c r="D122" s="79"/>
      <c r="E122" s="83"/>
      <c r="F122" s="83"/>
      <c r="G122" s="81"/>
      <c r="H122" s="123"/>
      <c r="I122" s="238" t="str">
        <f>IF(ISNUMBER(F122),_xlfn.IFS(RIGHT(H122,3)="(b)",IF(AND(G122&gt;=DATE('1. Informace o projektu'!$C$3,1,1),G122&lt;=WORKDAY(DATE('1. Informace o projektu'!$C$3+1,1,31)-1,1)),"OK","!!"),RIGHT(H122,3)="(a)",IF(AND(G122&gt;=DATE('1. Informace o projektu'!$C$3,1,1),G122&lt;=WORKDAY(DATE('1. Informace o projektu'!$C$3,12,31)-1,1,'6. Data'!$C$76:$C$89)),"OK","!!"),ISBLANK(G122),"!",ISBLANK(H122),"!!!",H122='6. Data'!$B$3,"vyberte druh nákladu")," ")</f>
        <v xml:space="preserve"> </v>
      </c>
      <c r="J122" s="261" t="str">
        <f t="shared" si="3"/>
        <v xml:space="preserve"> </v>
      </c>
      <c r="K122" s="238" t="str">
        <f t="shared" si="4"/>
        <v xml:space="preserve"> </v>
      </c>
      <c r="L122" s="87" t="str">
        <f t="shared" si="5"/>
        <v xml:space="preserve"> </v>
      </c>
    </row>
    <row r="123" spans="1:12" x14ac:dyDescent="0.25">
      <c r="A123" s="72"/>
      <c r="B123" s="82"/>
      <c r="C123" s="82"/>
      <c r="D123" s="79"/>
      <c r="E123" s="83"/>
      <c r="F123" s="83"/>
      <c r="G123" s="81"/>
      <c r="H123" s="123"/>
      <c r="I123" s="238" t="str">
        <f>IF(ISNUMBER(F123),_xlfn.IFS(RIGHT(H123,3)="(b)",IF(AND(G123&gt;=DATE('1. Informace o projektu'!$C$3,1,1),G123&lt;=WORKDAY(DATE('1. Informace o projektu'!$C$3+1,1,31)-1,1)),"OK","!!"),RIGHT(H123,3)="(a)",IF(AND(G123&gt;=DATE('1. Informace o projektu'!$C$3,1,1),G123&lt;=WORKDAY(DATE('1. Informace o projektu'!$C$3,12,31)-1,1,'6. Data'!$C$76:$C$89)),"OK","!!"),ISBLANK(G123),"!",ISBLANK(H123),"!!!",H123='6. Data'!$B$3,"vyberte druh nákladu")," ")</f>
        <v xml:space="preserve"> </v>
      </c>
      <c r="J123" s="261" t="str">
        <f t="shared" si="3"/>
        <v xml:space="preserve"> </v>
      </c>
      <c r="K123" s="238" t="str">
        <f t="shared" si="4"/>
        <v xml:space="preserve"> </v>
      </c>
      <c r="L123" s="87" t="str">
        <f t="shared" si="5"/>
        <v xml:space="preserve"> </v>
      </c>
    </row>
    <row r="124" spans="1:12" x14ac:dyDescent="0.25">
      <c r="A124" s="72"/>
      <c r="B124" s="82"/>
      <c r="C124" s="82"/>
      <c r="D124" s="79"/>
      <c r="E124" s="83"/>
      <c r="F124" s="83"/>
      <c r="G124" s="81"/>
      <c r="H124" s="123"/>
      <c r="I124" s="238" t="str">
        <f>IF(ISNUMBER(F124),_xlfn.IFS(RIGHT(H124,3)="(b)",IF(AND(G124&gt;=DATE('1. Informace o projektu'!$C$3,1,1),G124&lt;=WORKDAY(DATE('1. Informace o projektu'!$C$3+1,1,31)-1,1)),"OK","!!"),RIGHT(H124,3)="(a)",IF(AND(G124&gt;=DATE('1. Informace o projektu'!$C$3,1,1),G124&lt;=WORKDAY(DATE('1. Informace o projektu'!$C$3,12,31)-1,1,'6. Data'!$C$76:$C$89)),"OK","!!"),ISBLANK(G124),"!",ISBLANK(H124),"!!!",H124='6. Data'!$B$3,"vyberte druh nákladu")," ")</f>
        <v xml:space="preserve"> </v>
      </c>
      <c r="J124" s="261" t="str">
        <f t="shared" si="3"/>
        <v xml:space="preserve"> </v>
      </c>
      <c r="K124" s="238" t="str">
        <f t="shared" si="4"/>
        <v xml:space="preserve"> </v>
      </c>
      <c r="L124" s="87" t="str">
        <f t="shared" si="5"/>
        <v xml:space="preserve"> </v>
      </c>
    </row>
    <row r="125" spans="1:12" x14ac:dyDescent="0.25">
      <c r="A125" s="72"/>
      <c r="B125" s="82"/>
      <c r="C125" s="82"/>
      <c r="D125" s="79"/>
      <c r="E125" s="83"/>
      <c r="F125" s="83"/>
      <c r="G125" s="81"/>
      <c r="H125" s="123"/>
      <c r="I125" s="238" t="str">
        <f>IF(ISNUMBER(F125),_xlfn.IFS(RIGHT(H125,3)="(b)",IF(AND(G125&gt;=DATE('1. Informace o projektu'!$C$3,1,1),G125&lt;=WORKDAY(DATE('1. Informace o projektu'!$C$3+1,1,31)-1,1)),"OK","!!"),RIGHT(H125,3)="(a)",IF(AND(G125&gt;=DATE('1. Informace o projektu'!$C$3,1,1),G125&lt;=WORKDAY(DATE('1. Informace o projektu'!$C$3,12,31)-1,1,'6. Data'!$C$76:$C$89)),"OK","!!"),ISBLANK(G125),"!",ISBLANK(H125),"!!!",H125='6. Data'!$B$3,"vyberte druh nákladu")," ")</f>
        <v xml:space="preserve"> </v>
      </c>
      <c r="J125" s="261" t="str">
        <f t="shared" si="3"/>
        <v xml:space="preserve"> </v>
      </c>
      <c r="K125" s="238" t="str">
        <f t="shared" si="4"/>
        <v xml:space="preserve"> </v>
      </c>
      <c r="L125" s="87" t="str">
        <f t="shared" si="5"/>
        <v xml:space="preserve"> </v>
      </c>
    </row>
    <row r="126" spans="1:12" x14ac:dyDescent="0.25">
      <c r="A126" s="72"/>
      <c r="B126" s="82"/>
      <c r="C126" s="82"/>
      <c r="D126" s="79"/>
      <c r="E126" s="83"/>
      <c r="F126" s="83"/>
      <c r="G126" s="81"/>
      <c r="H126" s="123"/>
      <c r="I126" s="238" t="str">
        <f>IF(ISNUMBER(F126),_xlfn.IFS(RIGHT(H126,3)="(b)",IF(AND(G126&gt;=DATE('1. Informace o projektu'!$C$3,1,1),G126&lt;=WORKDAY(DATE('1. Informace o projektu'!$C$3+1,1,31)-1,1)),"OK","!!"),RIGHT(H126,3)="(a)",IF(AND(G126&gt;=DATE('1. Informace o projektu'!$C$3,1,1),G126&lt;=WORKDAY(DATE('1. Informace o projektu'!$C$3,12,31)-1,1,'6. Data'!$C$76:$C$89)),"OK","!!"),ISBLANK(G126),"!",ISBLANK(H126),"!!!",H126='6. Data'!$B$3,"vyberte druh nákladu")," ")</f>
        <v xml:space="preserve"> </v>
      </c>
      <c r="J126" s="261" t="str">
        <f t="shared" si="3"/>
        <v xml:space="preserve"> </v>
      </c>
      <c r="K126" s="238" t="str">
        <f t="shared" si="4"/>
        <v xml:space="preserve"> </v>
      </c>
      <c r="L126" s="87" t="str">
        <f t="shared" si="5"/>
        <v xml:space="preserve"> </v>
      </c>
    </row>
    <row r="127" spans="1:12" x14ac:dyDescent="0.25">
      <c r="A127" s="72"/>
      <c r="B127" s="82"/>
      <c r="C127" s="82"/>
      <c r="D127" s="79"/>
      <c r="E127" s="83"/>
      <c r="F127" s="83"/>
      <c r="G127" s="81"/>
      <c r="H127" s="123"/>
      <c r="I127" s="238" t="str">
        <f>IF(ISNUMBER(F127),_xlfn.IFS(RIGHT(H127,3)="(b)",IF(AND(G127&gt;=DATE('1. Informace o projektu'!$C$3,1,1),G127&lt;=WORKDAY(DATE('1. Informace o projektu'!$C$3+1,1,31)-1,1)),"OK","!!"),RIGHT(H127,3)="(a)",IF(AND(G127&gt;=DATE('1. Informace o projektu'!$C$3,1,1),G127&lt;=WORKDAY(DATE('1. Informace o projektu'!$C$3,12,31)-1,1,'6. Data'!$C$76:$C$89)),"OK","!!"),ISBLANK(G127),"!",ISBLANK(H127),"!!!",H127='6. Data'!$B$3,"vyberte druh nákladu")," ")</f>
        <v xml:space="preserve"> </v>
      </c>
      <c r="J127" s="261" t="str">
        <f t="shared" si="3"/>
        <v xml:space="preserve"> </v>
      </c>
      <c r="K127" s="238" t="str">
        <f t="shared" si="4"/>
        <v xml:space="preserve"> </v>
      </c>
      <c r="L127" s="87" t="str">
        <f t="shared" si="5"/>
        <v xml:space="preserve"> </v>
      </c>
    </row>
    <row r="128" spans="1:12" x14ac:dyDescent="0.25">
      <c r="A128" s="72"/>
      <c r="B128" s="82"/>
      <c r="C128" s="82"/>
      <c r="D128" s="79"/>
      <c r="E128" s="83"/>
      <c r="F128" s="83"/>
      <c r="G128" s="81"/>
      <c r="H128" s="123"/>
      <c r="I128" s="238" t="str">
        <f>IF(ISNUMBER(F128),_xlfn.IFS(RIGHT(H128,3)="(b)",IF(AND(G128&gt;=DATE('1. Informace o projektu'!$C$3,1,1),G128&lt;=WORKDAY(DATE('1. Informace o projektu'!$C$3+1,1,31)-1,1)),"OK","!!"),RIGHT(H128,3)="(a)",IF(AND(G128&gt;=DATE('1. Informace o projektu'!$C$3,1,1),G128&lt;=WORKDAY(DATE('1. Informace o projektu'!$C$3,12,31)-1,1,'6. Data'!$C$76:$C$89)),"OK","!!"),ISBLANK(G128),"!",ISBLANK(H128),"!!!",H128='6. Data'!$B$3,"vyberte druh nákladu")," ")</f>
        <v xml:space="preserve"> </v>
      </c>
      <c r="J128" s="261" t="str">
        <f t="shared" si="3"/>
        <v xml:space="preserve"> </v>
      </c>
      <c r="K128" s="238" t="str">
        <f t="shared" si="4"/>
        <v xml:space="preserve"> </v>
      </c>
      <c r="L128" s="87" t="str">
        <f t="shared" si="5"/>
        <v xml:space="preserve"> </v>
      </c>
    </row>
    <row r="129" spans="1:12" x14ac:dyDescent="0.25">
      <c r="A129" s="72"/>
      <c r="B129" s="82"/>
      <c r="C129" s="82"/>
      <c r="D129" s="79"/>
      <c r="E129" s="83"/>
      <c r="F129" s="83"/>
      <c r="G129" s="81"/>
      <c r="H129" s="123"/>
      <c r="I129" s="238" t="str">
        <f>IF(ISNUMBER(F129),_xlfn.IFS(RIGHT(H129,3)="(b)",IF(AND(G129&gt;=DATE('1. Informace o projektu'!$C$3,1,1),G129&lt;=WORKDAY(DATE('1. Informace o projektu'!$C$3+1,1,31)-1,1)),"OK","!!"),RIGHT(H129,3)="(a)",IF(AND(G129&gt;=DATE('1. Informace o projektu'!$C$3,1,1),G129&lt;=WORKDAY(DATE('1. Informace o projektu'!$C$3,12,31)-1,1,'6. Data'!$C$76:$C$89)),"OK","!!"),ISBLANK(G129),"!",ISBLANK(H129),"!!!",H129='6. Data'!$B$3,"vyberte druh nákladu")," ")</f>
        <v xml:space="preserve"> </v>
      </c>
      <c r="J129" s="261" t="str">
        <f t="shared" si="3"/>
        <v xml:space="preserve"> </v>
      </c>
      <c r="K129" s="238" t="str">
        <f t="shared" si="4"/>
        <v xml:space="preserve"> </v>
      </c>
      <c r="L129" s="87" t="str">
        <f t="shared" si="5"/>
        <v xml:space="preserve"> </v>
      </c>
    </row>
    <row r="130" spans="1:12" x14ac:dyDescent="0.25">
      <c r="A130" s="72"/>
      <c r="B130" s="82"/>
      <c r="C130" s="82"/>
      <c r="D130" s="79"/>
      <c r="E130" s="83"/>
      <c r="F130" s="83"/>
      <c r="G130" s="81"/>
      <c r="H130" s="123"/>
      <c r="I130" s="238" t="str">
        <f>IF(ISNUMBER(F130),_xlfn.IFS(RIGHT(H130,3)="(b)",IF(AND(G130&gt;=DATE('1. Informace o projektu'!$C$3,1,1),G130&lt;=WORKDAY(DATE('1. Informace o projektu'!$C$3+1,1,31)-1,1)),"OK","!!"),RIGHT(H130,3)="(a)",IF(AND(G130&gt;=DATE('1. Informace o projektu'!$C$3,1,1),G130&lt;=WORKDAY(DATE('1. Informace o projektu'!$C$3,12,31)-1,1,'6. Data'!$C$76:$C$89)),"OK","!!"),ISBLANK(G130),"!",ISBLANK(H130),"!!!",H130='6. Data'!$B$3,"vyberte druh nákladu")," ")</f>
        <v xml:space="preserve"> </v>
      </c>
      <c r="J130" s="261" t="str">
        <f t="shared" si="3"/>
        <v xml:space="preserve"> </v>
      </c>
      <c r="K130" s="238" t="str">
        <f t="shared" si="4"/>
        <v xml:space="preserve"> </v>
      </c>
      <c r="L130" s="87" t="str">
        <f t="shared" si="5"/>
        <v xml:space="preserve"> </v>
      </c>
    </row>
    <row r="131" spans="1:12" x14ac:dyDescent="0.25">
      <c r="A131" s="72"/>
      <c r="B131" s="82"/>
      <c r="C131" s="82"/>
      <c r="D131" s="79"/>
      <c r="E131" s="83"/>
      <c r="F131" s="83"/>
      <c r="G131" s="81"/>
      <c r="H131" s="123"/>
      <c r="I131" s="238" t="str">
        <f>IF(ISNUMBER(F131),_xlfn.IFS(RIGHT(H131,3)="(b)",IF(AND(G131&gt;=DATE('1. Informace o projektu'!$C$3,1,1),G131&lt;=WORKDAY(DATE('1. Informace o projektu'!$C$3+1,1,31)-1,1)),"OK","!!"),RIGHT(H131,3)="(a)",IF(AND(G131&gt;=DATE('1. Informace o projektu'!$C$3,1,1),G131&lt;=WORKDAY(DATE('1. Informace o projektu'!$C$3,12,31)-1,1,'6. Data'!$C$76:$C$89)),"OK","!!"),ISBLANK(G131),"!",ISBLANK(H131),"!!!",H131='6. Data'!$B$3,"vyberte druh nákladu")," ")</f>
        <v xml:space="preserve"> </v>
      </c>
      <c r="J131" s="261" t="str">
        <f t="shared" si="3"/>
        <v xml:space="preserve"> </v>
      </c>
      <c r="K131" s="238" t="str">
        <f t="shared" si="4"/>
        <v xml:space="preserve"> </v>
      </c>
      <c r="L131" s="87" t="str">
        <f t="shared" si="5"/>
        <v xml:space="preserve"> </v>
      </c>
    </row>
    <row r="132" spans="1:12" x14ac:dyDescent="0.25">
      <c r="A132" s="72"/>
      <c r="B132" s="82"/>
      <c r="C132" s="82"/>
      <c r="D132" s="79"/>
      <c r="E132" s="83"/>
      <c r="F132" s="83"/>
      <c r="G132" s="81"/>
      <c r="H132" s="123"/>
      <c r="I132" s="238" t="str">
        <f>IF(ISNUMBER(F132),_xlfn.IFS(RIGHT(H132,3)="(b)",IF(AND(G132&gt;=DATE('1. Informace o projektu'!$C$3,1,1),G132&lt;=WORKDAY(DATE('1. Informace o projektu'!$C$3+1,1,31)-1,1)),"OK","!!"),RIGHT(H132,3)="(a)",IF(AND(G132&gt;=DATE('1. Informace o projektu'!$C$3,1,1),G132&lt;=WORKDAY(DATE('1. Informace o projektu'!$C$3,12,31)-1,1,'6. Data'!$C$76:$C$89)),"OK","!!"),ISBLANK(G132),"!",ISBLANK(H132),"!!!",H132='6. Data'!$B$3,"vyberte druh nákladu")," ")</f>
        <v xml:space="preserve"> </v>
      </c>
      <c r="J132" s="261" t="str">
        <f t="shared" si="3"/>
        <v xml:space="preserve"> </v>
      </c>
      <c r="K132" s="238" t="str">
        <f t="shared" si="4"/>
        <v xml:space="preserve"> </v>
      </c>
      <c r="L132" s="87" t="str">
        <f t="shared" si="5"/>
        <v xml:space="preserve"> </v>
      </c>
    </row>
    <row r="133" spans="1:12" x14ac:dyDescent="0.25">
      <c r="A133" s="72"/>
      <c r="B133" s="82"/>
      <c r="C133" s="82"/>
      <c r="D133" s="79"/>
      <c r="E133" s="83"/>
      <c r="F133" s="83"/>
      <c r="G133" s="81"/>
      <c r="H133" s="123"/>
      <c r="I133" s="238" t="str">
        <f>IF(ISNUMBER(F133),_xlfn.IFS(RIGHT(H133,3)="(b)",IF(AND(G133&gt;=DATE('1. Informace o projektu'!$C$3,1,1),G133&lt;=WORKDAY(DATE('1. Informace o projektu'!$C$3+1,1,31)-1,1)),"OK","!!"),RIGHT(H133,3)="(a)",IF(AND(G133&gt;=DATE('1. Informace o projektu'!$C$3,1,1),G133&lt;=WORKDAY(DATE('1. Informace o projektu'!$C$3,12,31)-1,1,'6. Data'!$C$76:$C$89)),"OK","!!"),ISBLANK(G133),"!",ISBLANK(H133),"!!!",H133='6. Data'!$B$3,"vyberte druh nákladu")," ")</f>
        <v xml:space="preserve"> </v>
      </c>
      <c r="J133" s="261" t="str">
        <f t="shared" si="3"/>
        <v xml:space="preserve"> </v>
      </c>
      <c r="K133" s="238" t="str">
        <f t="shared" si="4"/>
        <v xml:space="preserve"> </v>
      </c>
      <c r="L133" s="87" t="str">
        <f t="shared" si="5"/>
        <v xml:space="preserve"> </v>
      </c>
    </row>
    <row r="134" spans="1:12" x14ac:dyDescent="0.25">
      <c r="A134" s="72"/>
      <c r="B134" s="82"/>
      <c r="C134" s="82"/>
      <c r="D134" s="79"/>
      <c r="E134" s="83"/>
      <c r="F134" s="83"/>
      <c r="G134" s="81"/>
      <c r="H134" s="123"/>
      <c r="I134" s="238" t="str">
        <f>IF(ISNUMBER(F134),_xlfn.IFS(RIGHT(H134,3)="(b)",IF(AND(G134&gt;=DATE('1. Informace o projektu'!$C$3,1,1),G134&lt;=WORKDAY(DATE('1. Informace o projektu'!$C$3+1,1,31)-1,1)),"OK","!!"),RIGHT(H134,3)="(a)",IF(AND(G134&gt;=DATE('1. Informace o projektu'!$C$3,1,1),G134&lt;=WORKDAY(DATE('1. Informace o projektu'!$C$3,12,31)-1,1,'6. Data'!$C$76:$C$89)),"OK","!!"),ISBLANK(G134),"!",ISBLANK(H134),"!!!",H134='6. Data'!$B$3,"vyberte druh nákladu")," ")</f>
        <v xml:space="preserve"> </v>
      </c>
      <c r="J134" s="261" t="str">
        <f t="shared" si="3"/>
        <v xml:space="preserve"> </v>
      </c>
      <c r="K134" s="238" t="str">
        <f t="shared" si="4"/>
        <v xml:space="preserve"> </v>
      </c>
      <c r="L134" s="87" t="str">
        <f t="shared" si="5"/>
        <v xml:space="preserve"> </v>
      </c>
    </row>
    <row r="135" spans="1:12" x14ac:dyDescent="0.25">
      <c r="A135" s="72"/>
      <c r="B135" s="82"/>
      <c r="C135" s="82"/>
      <c r="D135" s="79"/>
      <c r="E135" s="83"/>
      <c r="F135" s="83"/>
      <c r="G135" s="81"/>
      <c r="H135" s="123"/>
      <c r="I135" s="238" t="str">
        <f>IF(ISNUMBER(F135),_xlfn.IFS(RIGHT(H135,3)="(b)",IF(AND(G135&gt;=DATE('1. Informace o projektu'!$C$3,1,1),G135&lt;=WORKDAY(DATE('1. Informace o projektu'!$C$3+1,1,31)-1,1)),"OK","!!"),RIGHT(H135,3)="(a)",IF(AND(G135&gt;=DATE('1. Informace o projektu'!$C$3,1,1),G135&lt;=WORKDAY(DATE('1. Informace o projektu'!$C$3,12,31)-1,1,'6. Data'!$C$76:$C$89)),"OK","!!"),ISBLANK(G135),"!",ISBLANK(H135),"!!!",H135='6. Data'!$B$3,"vyberte druh nákladu")," ")</f>
        <v xml:space="preserve"> </v>
      </c>
      <c r="J135" s="261" t="str">
        <f t="shared" ref="J135:J198" si="6">_xlfn.IFS(I135="!","Zapište datum úhrady",I135="ok"," ",I135=" "," ",I135="!!!","vyberte druh nákladu",I135="!!","nepovolené datum úhrady",I135="vyberte druh nákladu","vyberte druh nákladu")</f>
        <v xml:space="preserve"> </v>
      </c>
      <c r="K135" s="238" t="str">
        <f t="shared" ref="K135:K198" si="7">IF(ISNUMBER(F135),IF(E135&gt;=F135,"OK","!")," ")</f>
        <v xml:space="preserve"> </v>
      </c>
      <c r="L135" s="87" t="str">
        <f t="shared" ref="L135:L198" si="8">_xlfn.IFS(K135="!","Hrazeno z dotace je vyšší než fakturovaná částka",K135="ok"," ",K135=" "," ")</f>
        <v xml:space="preserve"> </v>
      </c>
    </row>
    <row r="136" spans="1:12" x14ac:dyDescent="0.25">
      <c r="A136" s="72"/>
      <c r="B136" s="82"/>
      <c r="C136" s="82"/>
      <c r="D136" s="79"/>
      <c r="E136" s="83"/>
      <c r="F136" s="83"/>
      <c r="G136" s="81"/>
      <c r="H136" s="123"/>
      <c r="I136" s="238" t="str">
        <f>IF(ISNUMBER(F136),_xlfn.IFS(RIGHT(H136,3)="(b)",IF(AND(G136&gt;=DATE('1. Informace o projektu'!$C$3,1,1),G136&lt;=WORKDAY(DATE('1. Informace o projektu'!$C$3+1,1,31)-1,1)),"OK","!!"),RIGHT(H136,3)="(a)",IF(AND(G136&gt;=DATE('1. Informace o projektu'!$C$3,1,1),G136&lt;=WORKDAY(DATE('1. Informace o projektu'!$C$3,12,31)-1,1,'6. Data'!$C$76:$C$89)),"OK","!!"),ISBLANK(G136),"!",ISBLANK(H136),"!!!",H136='6. Data'!$B$3,"vyberte druh nákladu")," ")</f>
        <v xml:space="preserve"> </v>
      </c>
      <c r="J136" s="261" t="str">
        <f t="shared" si="6"/>
        <v xml:space="preserve"> </v>
      </c>
      <c r="K136" s="238" t="str">
        <f t="shared" si="7"/>
        <v xml:space="preserve"> </v>
      </c>
      <c r="L136" s="87" t="str">
        <f t="shared" si="8"/>
        <v xml:space="preserve"> </v>
      </c>
    </row>
    <row r="137" spans="1:12" x14ac:dyDescent="0.25">
      <c r="A137" s="72"/>
      <c r="B137" s="82"/>
      <c r="C137" s="82"/>
      <c r="D137" s="79"/>
      <c r="E137" s="83"/>
      <c r="F137" s="83"/>
      <c r="G137" s="81"/>
      <c r="H137" s="123"/>
      <c r="I137" s="238" t="str">
        <f>IF(ISNUMBER(F137),_xlfn.IFS(RIGHT(H137,3)="(b)",IF(AND(G137&gt;=DATE('1. Informace o projektu'!$C$3,1,1),G137&lt;=WORKDAY(DATE('1. Informace o projektu'!$C$3+1,1,31)-1,1)),"OK","!!"),RIGHT(H137,3)="(a)",IF(AND(G137&gt;=DATE('1. Informace o projektu'!$C$3,1,1),G137&lt;=WORKDAY(DATE('1. Informace o projektu'!$C$3,12,31)-1,1,'6. Data'!$C$76:$C$89)),"OK","!!"),ISBLANK(G137),"!",ISBLANK(H137),"!!!",H137='6. Data'!$B$3,"vyberte druh nákladu")," ")</f>
        <v xml:space="preserve"> </v>
      </c>
      <c r="J137" s="261" t="str">
        <f t="shared" si="6"/>
        <v xml:space="preserve"> </v>
      </c>
      <c r="K137" s="238" t="str">
        <f t="shared" si="7"/>
        <v xml:space="preserve"> </v>
      </c>
      <c r="L137" s="87" t="str">
        <f t="shared" si="8"/>
        <v xml:space="preserve"> </v>
      </c>
    </row>
    <row r="138" spans="1:12" x14ac:dyDescent="0.25">
      <c r="A138" s="72"/>
      <c r="B138" s="82"/>
      <c r="C138" s="82"/>
      <c r="D138" s="79"/>
      <c r="E138" s="83"/>
      <c r="F138" s="83"/>
      <c r="G138" s="81"/>
      <c r="H138" s="123"/>
      <c r="I138" s="238" t="str">
        <f>IF(ISNUMBER(F138),_xlfn.IFS(RIGHT(H138,3)="(b)",IF(AND(G138&gt;=DATE('1. Informace o projektu'!$C$3,1,1),G138&lt;=WORKDAY(DATE('1. Informace o projektu'!$C$3+1,1,31)-1,1)),"OK","!!"),RIGHT(H138,3)="(a)",IF(AND(G138&gt;=DATE('1. Informace o projektu'!$C$3,1,1),G138&lt;=WORKDAY(DATE('1. Informace o projektu'!$C$3,12,31)-1,1,'6. Data'!$C$76:$C$89)),"OK","!!"),ISBLANK(G138),"!",ISBLANK(H138),"!!!",H138='6. Data'!$B$3,"vyberte druh nákladu")," ")</f>
        <v xml:space="preserve"> </v>
      </c>
      <c r="J138" s="261" t="str">
        <f t="shared" si="6"/>
        <v xml:space="preserve"> </v>
      </c>
      <c r="K138" s="238" t="str">
        <f t="shared" si="7"/>
        <v xml:space="preserve"> </v>
      </c>
      <c r="L138" s="87" t="str">
        <f t="shared" si="8"/>
        <v xml:space="preserve"> </v>
      </c>
    </row>
    <row r="139" spans="1:12" x14ac:dyDescent="0.25">
      <c r="A139" s="72"/>
      <c r="B139" s="82"/>
      <c r="C139" s="82"/>
      <c r="D139" s="79"/>
      <c r="E139" s="83"/>
      <c r="F139" s="83"/>
      <c r="G139" s="81"/>
      <c r="H139" s="123"/>
      <c r="I139" s="238" t="str">
        <f>IF(ISNUMBER(F139),_xlfn.IFS(RIGHT(H139,3)="(b)",IF(AND(G139&gt;=DATE('1. Informace o projektu'!$C$3,1,1),G139&lt;=WORKDAY(DATE('1. Informace o projektu'!$C$3+1,1,31)-1,1)),"OK","!!"),RIGHT(H139,3)="(a)",IF(AND(G139&gt;=DATE('1. Informace o projektu'!$C$3,1,1),G139&lt;=WORKDAY(DATE('1. Informace o projektu'!$C$3,12,31)-1,1,'6. Data'!$C$76:$C$89)),"OK","!!"),ISBLANK(G139),"!",ISBLANK(H139),"!!!",H139='6. Data'!$B$3,"vyberte druh nákladu")," ")</f>
        <v xml:space="preserve"> </v>
      </c>
      <c r="J139" s="261" t="str">
        <f t="shared" si="6"/>
        <v xml:space="preserve"> </v>
      </c>
      <c r="K139" s="238" t="str">
        <f t="shared" si="7"/>
        <v xml:space="preserve"> </v>
      </c>
      <c r="L139" s="87" t="str">
        <f t="shared" si="8"/>
        <v xml:space="preserve"> </v>
      </c>
    </row>
    <row r="140" spans="1:12" x14ac:dyDescent="0.25">
      <c r="A140" s="72"/>
      <c r="B140" s="82"/>
      <c r="C140" s="82"/>
      <c r="D140" s="79"/>
      <c r="E140" s="83"/>
      <c r="F140" s="83"/>
      <c r="G140" s="81"/>
      <c r="H140" s="123"/>
      <c r="I140" s="238" t="str">
        <f>IF(ISNUMBER(F140),_xlfn.IFS(RIGHT(H140,3)="(b)",IF(AND(G140&gt;=DATE('1. Informace o projektu'!$C$3,1,1),G140&lt;=WORKDAY(DATE('1. Informace o projektu'!$C$3+1,1,31)-1,1)),"OK","!!"),RIGHT(H140,3)="(a)",IF(AND(G140&gt;=DATE('1. Informace o projektu'!$C$3,1,1),G140&lt;=WORKDAY(DATE('1. Informace o projektu'!$C$3,12,31)-1,1,'6. Data'!$C$76:$C$89)),"OK","!!"),ISBLANK(G140),"!",ISBLANK(H140),"!!!",H140='6. Data'!$B$3,"vyberte druh nákladu")," ")</f>
        <v xml:space="preserve"> </v>
      </c>
      <c r="J140" s="261" t="str">
        <f t="shared" si="6"/>
        <v xml:space="preserve"> </v>
      </c>
      <c r="K140" s="238" t="str">
        <f t="shared" si="7"/>
        <v xml:space="preserve"> </v>
      </c>
      <c r="L140" s="87" t="str">
        <f t="shared" si="8"/>
        <v xml:space="preserve"> </v>
      </c>
    </row>
    <row r="141" spans="1:12" x14ac:dyDescent="0.25">
      <c r="A141" s="72"/>
      <c r="B141" s="82"/>
      <c r="C141" s="82"/>
      <c r="D141" s="79"/>
      <c r="E141" s="83"/>
      <c r="F141" s="83"/>
      <c r="G141" s="81"/>
      <c r="H141" s="123"/>
      <c r="I141" s="238" t="str">
        <f>IF(ISNUMBER(F141),_xlfn.IFS(RIGHT(H141,3)="(b)",IF(AND(G141&gt;=DATE('1. Informace o projektu'!$C$3,1,1),G141&lt;=WORKDAY(DATE('1. Informace o projektu'!$C$3+1,1,31)-1,1)),"OK","!!"),RIGHT(H141,3)="(a)",IF(AND(G141&gt;=DATE('1. Informace o projektu'!$C$3,1,1),G141&lt;=WORKDAY(DATE('1. Informace o projektu'!$C$3,12,31)-1,1,'6. Data'!$C$76:$C$89)),"OK","!!"),ISBLANK(G141),"!",ISBLANK(H141),"!!!",H141='6. Data'!$B$3,"vyberte druh nákladu")," ")</f>
        <v xml:space="preserve"> </v>
      </c>
      <c r="J141" s="261" t="str">
        <f t="shared" si="6"/>
        <v xml:space="preserve"> </v>
      </c>
      <c r="K141" s="238" t="str">
        <f t="shared" si="7"/>
        <v xml:space="preserve"> </v>
      </c>
      <c r="L141" s="87" t="str">
        <f t="shared" si="8"/>
        <v xml:space="preserve"> </v>
      </c>
    </row>
    <row r="142" spans="1:12" x14ac:dyDescent="0.25">
      <c r="A142" s="72"/>
      <c r="B142" s="82"/>
      <c r="C142" s="82"/>
      <c r="D142" s="79"/>
      <c r="E142" s="83"/>
      <c r="F142" s="83"/>
      <c r="G142" s="81"/>
      <c r="H142" s="123"/>
      <c r="I142" s="238" t="str">
        <f>IF(ISNUMBER(F142),_xlfn.IFS(RIGHT(H142,3)="(b)",IF(AND(G142&gt;=DATE('1. Informace o projektu'!$C$3,1,1),G142&lt;=WORKDAY(DATE('1. Informace o projektu'!$C$3+1,1,31)-1,1)),"OK","!!"),RIGHT(H142,3)="(a)",IF(AND(G142&gt;=DATE('1. Informace o projektu'!$C$3,1,1),G142&lt;=WORKDAY(DATE('1. Informace o projektu'!$C$3,12,31)-1,1,'6. Data'!$C$76:$C$89)),"OK","!!"),ISBLANK(G142),"!",ISBLANK(H142),"!!!",H142='6. Data'!$B$3,"vyberte druh nákladu")," ")</f>
        <v xml:space="preserve"> </v>
      </c>
      <c r="J142" s="261" t="str">
        <f t="shared" si="6"/>
        <v xml:space="preserve"> </v>
      </c>
      <c r="K142" s="238" t="str">
        <f t="shared" si="7"/>
        <v xml:space="preserve"> </v>
      </c>
      <c r="L142" s="87" t="str">
        <f t="shared" si="8"/>
        <v xml:space="preserve"> </v>
      </c>
    </row>
    <row r="143" spans="1:12" x14ac:dyDescent="0.25">
      <c r="A143" s="72"/>
      <c r="B143" s="82"/>
      <c r="C143" s="82"/>
      <c r="D143" s="79"/>
      <c r="E143" s="83"/>
      <c r="F143" s="83"/>
      <c r="G143" s="81"/>
      <c r="H143" s="123"/>
      <c r="I143" s="238" t="str">
        <f>IF(ISNUMBER(F143),_xlfn.IFS(RIGHT(H143,3)="(b)",IF(AND(G143&gt;=DATE('1. Informace o projektu'!$C$3,1,1),G143&lt;=WORKDAY(DATE('1. Informace o projektu'!$C$3+1,1,31)-1,1)),"OK","!!"),RIGHT(H143,3)="(a)",IF(AND(G143&gt;=DATE('1. Informace o projektu'!$C$3,1,1),G143&lt;=WORKDAY(DATE('1. Informace o projektu'!$C$3,12,31)-1,1,'6. Data'!$C$76:$C$89)),"OK","!!"),ISBLANK(G143),"!",ISBLANK(H143),"!!!",H143='6. Data'!$B$3,"vyberte druh nákladu")," ")</f>
        <v xml:space="preserve"> </v>
      </c>
      <c r="J143" s="261" t="str">
        <f t="shared" si="6"/>
        <v xml:space="preserve"> </v>
      </c>
      <c r="K143" s="238" t="str">
        <f t="shared" si="7"/>
        <v xml:space="preserve"> </v>
      </c>
      <c r="L143" s="87" t="str">
        <f t="shared" si="8"/>
        <v xml:space="preserve"> </v>
      </c>
    </row>
    <row r="144" spans="1:12" x14ac:dyDescent="0.25">
      <c r="A144" s="72"/>
      <c r="B144" s="82"/>
      <c r="C144" s="82"/>
      <c r="D144" s="79"/>
      <c r="E144" s="83"/>
      <c r="F144" s="83"/>
      <c r="G144" s="81"/>
      <c r="H144" s="123"/>
      <c r="I144" s="238" t="str">
        <f>IF(ISNUMBER(F144),_xlfn.IFS(RIGHT(H144,3)="(b)",IF(AND(G144&gt;=DATE('1. Informace o projektu'!$C$3,1,1),G144&lt;=WORKDAY(DATE('1. Informace o projektu'!$C$3+1,1,31)-1,1)),"OK","!!"),RIGHT(H144,3)="(a)",IF(AND(G144&gt;=DATE('1. Informace o projektu'!$C$3,1,1),G144&lt;=WORKDAY(DATE('1. Informace o projektu'!$C$3,12,31)-1,1,'6. Data'!$C$76:$C$89)),"OK","!!"),ISBLANK(G144),"!",ISBLANK(H144),"!!!",H144='6. Data'!$B$3,"vyberte druh nákladu")," ")</f>
        <v xml:space="preserve"> </v>
      </c>
      <c r="J144" s="261" t="str">
        <f t="shared" si="6"/>
        <v xml:space="preserve"> </v>
      </c>
      <c r="K144" s="238" t="str">
        <f t="shared" si="7"/>
        <v xml:space="preserve"> </v>
      </c>
      <c r="L144" s="87" t="str">
        <f t="shared" si="8"/>
        <v xml:space="preserve"> </v>
      </c>
    </row>
    <row r="145" spans="1:12" x14ac:dyDescent="0.25">
      <c r="A145" s="72"/>
      <c r="B145" s="82"/>
      <c r="C145" s="82"/>
      <c r="D145" s="79"/>
      <c r="E145" s="83"/>
      <c r="F145" s="83"/>
      <c r="G145" s="81"/>
      <c r="H145" s="123"/>
      <c r="I145" s="238" t="str">
        <f>IF(ISNUMBER(F145),_xlfn.IFS(RIGHT(H145,3)="(b)",IF(AND(G145&gt;=DATE('1. Informace o projektu'!$C$3,1,1),G145&lt;=WORKDAY(DATE('1. Informace o projektu'!$C$3+1,1,31)-1,1)),"OK","!!"),RIGHT(H145,3)="(a)",IF(AND(G145&gt;=DATE('1. Informace o projektu'!$C$3,1,1),G145&lt;=WORKDAY(DATE('1. Informace o projektu'!$C$3,12,31)-1,1,'6. Data'!$C$76:$C$89)),"OK","!!"),ISBLANK(G145),"!",ISBLANK(H145),"!!!",H145='6. Data'!$B$3,"vyberte druh nákladu")," ")</f>
        <v xml:space="preserve"> </v>
      </c>
      <c r="J145" s="261" t="str">
        <f t="shared" si="6"/>
        <v xml:space="preserve"> </v>
      </c>
      <c r="K145" s="238" t="str">
        <f t="shared" si="7"/>
        <v xml:space="preserve"> </v>
      </c>
      <c r="L145" s="87" t="str">
        <f t="shared" si="8"/>
        <v xml:space="preserve"> </v>
      </c>
    </row>
    <row r="146" spans="1:12" x14ac:dyDescent="0.25">
      <c r="A146" s="72"/>
      <c r="B146" s="82"/>
      <c r="C146" s="82"/>
      <c r="D146" s="79"/>
      <c r="E146" s="83"/>
      <c r="F146" s="83"/>
      <c r="G146" s="81"/>
      <c r="H146" s="123"/>
      <c r="I146" s="238" t="str">
        <f>IF(ISNUMBER(F146),_xlfn.IFS(RIGHT(H146,3)="(b)",IF(AND(G146&gt;=DATE('1. Informace o projektu'!$C$3,1,1),G146&lt;=WORKDAY(DATE('1. Informace o projektu'!$C$3+1,1,31)-1,1)),"OK","!!"),RIGHT(H146,3)="(a)",IF(AND(G146&gt;=DATE('1. Informace o projektu'!$C$3,1,1),G146&lt;=WORKDAY(DATE('1. Informace o projektu'!$C$3,12,31)-1,1,'6. Data'!$C$76:$C$89)),"OK","!!"),ISBLANK(G146),"!",ISBLANK(H146),"!!!",H146='6. Data'!$B$3,"vyberte druh nákladu")," ")</f>
        <v xml:space="preserve"> </v>
      </c>
      <c r="J146" s="261" t="str">
        <f t="shared" si="6"/>
        <v xml:space="preserve"> </v>
      </c>
      <c r="K146" s="238" t="str">
        <f t="shared" si="7"/>
        <v xml:space="preserve"> </v>
      </c>
      <c r="L146" s="87" t="str">
        <f t="shared" si="8"/>
        <v xml:space="preserve"> </v>
      </c>
    </row>
    <row r="147" spans="1:12" x14ac:dyDescent="0.25">
      <c r="A147" s="72"/>
      <c r="B147" s="82"/>
      <c r="C147" s="82"/>
      <c r="D147" s="79"/>
      <c r="E147" s="83"/>
      <c r="F147" s="83"/>
      <c r="G147" s="81"/>
      <c r="H147" s="123"/>
      <c r="I147" s="238" t="str">
        <f>IF(ISNUMBER(F147),_xlfn.IFS(RIGHT(H147,3)="(b)",IF(AND(G147&gt;=DATE('1. Informace o projektu'!$C$3,1,1),G147&lt;=WORKDAY(DATE('1. Informace o projektu'!$C$3+1,1,31)-1,1)),"OK","!!"),RIGHT(H147,3)="(a)",IF(AND(G147&gt;=DATE('1. Informace o projektu'!$C$3,1,1),G147&lt;=WORKDAY(DATE('1. Informace o projektu'!$C$3,12,31)-1,1,'6. Data'!$C$76:$C$89)),"OK","!!"),ISBLANK(G147),"!",ISBLANK(H147),"!!!",H147='6. Data'!$B$3,"vyberte druh nákladu")," ")</f>
        <v xml:space="preserve"> </v>
      </c>
      <c r="J147" s="261" t="str">
        <f t="shared" si="6"/>
        <v xml:space="preserve"> </v>
      </c>
      <c r="K147" s="238" t="str">
        <f t="shared" si="7"/>
        <v xml:space="preserve"> </v>
      </c>
      <c r="L147" s="87" t="str">
        <f t="shared" si="8"/>
        <v xml:space="preserve"> </v>
      </c>
    </row>
    <row r="148" spans="1:12" x14ac:dyDescent="0.25">
      <c r="A148" s="72"/>
      <c r="B148" s="82"/>
      <c r="C148" s="82"/>
      <c r="D148" s="79"/>
      <c r="E148" s="83"/>
      <c r="F148" s="83"/>
      <c r="G148" s="81"/>
      <c r="H148" s="123"/>
      <c r="I148" s="238" t="str">
        <f>IF(ISNUMBER(F148),_xlfn.IFS(RIGHT(H148,3)="(b)",IF(AND(G148&gt;=DATE('1. Informace o projektu'!$C$3,1,1),G148&lt;=WORKDAY(DATE('1. Informace o projektu'!$C$3+1,1,31)-1,1)),"OK","!!"),RIGHT(H148,3)="(a)",IF(AND(G148&gt;=DATE('1. Informace o projektu'!$C$3,1,1),G148&lt;=WORKDAY(DATE('1. Informace o projektu'!$C$3,12,31)-1,1,'6. Data'!$C$76:$C$89)),"OK","!!"),ISBLANK(G148),"!",ISBLANK(H148),"!!!",H148='6. Data'!$B$3,"vyberte druh nákladu")," ")</f>
        <v xml:space="preserve"> </v>
      </c>
      <c r="J148" s="261" t="str">
        <f t="shared" si="6"/>
        <v xml:space="preserve"> </v>
      </c>
      <c r="K148" s="238" t="str">
        <f t="shared" si="7"/>
        <v xml:space="preserve"> </v>
      </c>
      <c r="L148" s="87" t="str">
        <f t="shared" si="8"/>
        <v xml:space="preserve"> </v>
      </c>
    </row>
    <row r="149" spans="1:12" x14ac:dyDescent="0.25">
      <c r="A149" s="72"/>
      <c r="B149" s="82"/>
      <c r="C149" s="82"/>
      <c r="D149" s="79"/>
      <c r="E149" s="83"/>
      <c r="F149" s="83"/>
      <c r="G149" s="81"/>
      <c r="H149" s="123"/>
      <c r="I149" s="238" t="str">
        <f>IF(ISNUMBER(F149),_xlfn.IFS(RIGHT(H149,3)="(b)",IF(AND(G149&gt;=DATE('1. Informace o projektu'!$C$3,1,1),G149&lt;=WORKDAY(DATE('1. Informace o projektu'!$C$3+1,1,31)-1,1)),"OK","!!"),RIGHT(H149,3)="(a)",IF(AND(G149&gt;=DATE('1. Informace o projektu'!$C$3,1,1),G149&lt;=WORKDAY(DATE('1. Informace o projektu'!$C$3,12,31)-1,1,'6. Data'!$C$76:$C$89)),"OK","!!"),ISBLANK(G149),"!",ISBLANK(H149),"!!!",H149='6. Data'!$B$3,"vyberte druh nákladu")," ")</f>
        <v xml:space="preserve"> </v>
      </c>
      <c r="J149" s="261" t="str">
        <f t="shared" si="6"/>
        <v xml:space="preserve"> </v>
      </c>
      <c r="K149" s="238" t="str">
        <f t="shared" si="7"/>
        <v xml:space="preserve"> </v>
      </c>
      <c r="L149" s="87" t="str">
        <f t="shared" si="8"/>
        <v xml:space="preserve"> </v>
      </c>
    </row>
    <row r="150" spans="1:12" x14ac:dyDescent="0.25">
      <c r="A150" s="72"/>
      <c r="B150" s="82"/>
      <c r="C150" s="82"/>
      <c r="D150" s="79"/>
      <c r="E150" s="83"/>
      <c r="F150" s="83"/>
      <c r="G150" s="81"/>
      <c r="H150" s="123"/>
      <c r="I150" s="238" t="str">
        <f>IF(ISNUMBER(F150),_xlfn.IFS(RIGHT(H150,3)="(b)",IF(AND(G150&gt;=DATE('1. Informace o projektu'!$C$3,1,1),G150&lt;=WORKDAY(DATE('1. Informace o projektu'!$C$3+1,1,31)-1,1)),"OK","!!"),RIGHT(H150,3)="(a)",IF(AND(G150&gt;=DATE('1. Informace o projektu'!$C$3,1,1),G150&lt;=WORKDAY(DATE('1. Informace o projektu'!$C$3,12,31)-1,1,'6. Data'!$C$76:$C$89)),"OK","!!"),ISBLANK(G150),"!",ISBLANK(H150),"!!!",H150='6. Data'!$B$3,"vyberte druh nákladu")," ")</f>
        <v xml:space="preserve"> </v>
      </c>
      <c r="J150" s="261" t="str">
        <f t="shared" si="6"/>
        <v xml:space="preserve"> </v>
      </c>
      <c r="K150" s="238" t="str">
        <f t="shared" si="7"/>
        <v xml:space="preserve"> </v>
      </c>
      <c r="L150" s="87" t="str">
        <f t="shared" si="8"/>
        <v xml:space="preserve"> </v>
      </c>
    </row>
    <row r="151" spans="1:12" x14ac:dyDescent="0.25">
      <c r="A151" s="72"/>
      <c r="B151" s="82"/>
      <c r="C151" s="82"/>
      <c r="D151" s="79"/>
      <c r="E151" s="83"/>
      <c r="F151" s="83"/>
      <c r="G151" s="81"/>
      <c r="H151" s="123"/>
      <c r="I151" s="238" t="str">
        <f>IF(ISNUMBER(F151),_xlfn.IFS(RIGHT(H151,3)="(b)",IF(AND(G151&gt;=DATE('1. Informace o projektu'!$C$3,1,1),G151&lt;=WORKDAY(DATE('1. Informace o projektu'!$C$3+1,1,31)-1,1)),"OK","!!"),RIGHT(H151,3)="(a)",IF(AND(G151&gt;=DATE('1. Informace o projektu'!$C$3,1,1),G151&lt;=WORKDAY(DATE('1. Informace o projektu'!$C$3,12,31)-1,1,'6. Data'!$C$76:$C$89)),"OK","!!"),ISBLANK(G151),"!",ISBLANK(H151),"!!!",H151='6. Data'!$B$3,"vyberte druh nákladu")," ")</f>
        <v xml:space="preserve"> </v>
      </c>
      <c r="J151" s="261" t="str">
        <f t="shared" si="6"/>
        <v xml:space="preserve"> </v>
      </c>
      <c r="K151" s="238" t="str">
        <f t="shared" si="7"/>
        <v xml:space="preserve"> </v>
      </c>
      <c r="L151" s="87" t="str">
        <f t="shared" si="8"/>
        <v xml:space="preserve"> </v>
      </c>
    </row>
    <row r="152" spans="1:12" x14ac:dyDescent="0.25">
      <c r="A152" s="72"/>
      <c r="B152" s="82"/>
      <c r="C152" s="82"/>
      <c r="D152" s="79"/>
      <c r="E152" s="83"/>
      <c r="F152" s="83"/>
      <c r="G152" s="81"/>
      <c r="H152" s="123"/>
      <c r="I152" s="238" t="str">
        <f>IF(ISNUMBER(F152),_xlfn.IFS(RIGHT(H152,3)="(b)",IF(AND(G152&gt;=DATE('1. Informace o projektu'!$C$3,1,1),G152&lt;=WORKDAY(DATE('1. Informace o projektu'!$C$3+1,1,31)-1,1)),"OK","!!"),RIGHT(H152,3)="(a)",IF(AND(G152&gt;=DATE('1. Informace o projektu'!$C$3,1,1),G152&lt;=WORKDAY(DATE('1. Informace o projektu'!$C$3,12,31)-1,1,'6. Data'!$C$76:$C$89)),"OK","!!"),ISBLANK(G152),"!",ISBLANK(H152),"!!!",H152='6. Data'!$B$3,"vyberte druh nákladu")," ")</f>
        <v xml:space="preserve"> </v>
      </c>
      <c r="J152" s="261" t="str">
        <f t="shared" si="6"/>
        <v xml:space="preserve"> </v>
      </c>
      <c r="K152" s="238" t="str">
        <f t="shared" si="7"/>
        <v xml:space="preserve"> </v>
      </c>
      <c r="L152" s="87" t="str">
        <f t="shared" si="8"/>
        <v xml:space="preserve"> </v>
      </c>
    </row>
    <row r="153" spans="1:12" x14ac:dyDescent="0.25">
      <c r="A153" s="72"/>
      <c r="B153" s="82"/>
      <c r="C153" s="82"/>
      <c r="D153" s="79"/>
      <c r="E153" s="83"/>
      <c r="F153" s="83"/>
      <c r="G153" s="81"/>
      <c r="H153" s="123"/>
      <c r="I153" s="238" t="str">
        <f>IF(ISNUMBER(F153),_xlfn.IFS(RIGHT(H153,3)="(b)",IF(AND(G153&gt;=DATE('1. Informace o projektu'!$C$3,1,1),G153&lt;=WORKDAY(DATE('1. Informace o projektu'!$C$3+1,1,31)-1,1)),"OK","!!"),RIGHT(H153,3)="(a)",IF(AND(G153&gt;=DATE('1. Informace o projektu'!$C$3,1,1),G153&lt;=WORKDAY(DATE('1. Informace o projektu'!$C$3,12,31)-1,1,'6. Data'!$C$76:$C$89)),"OK","!!"),ISBLANK(G153),"!",ISBLANK(H153),"!!!",H153='6. Data'!$B$3,"vyberte druh nákladu")," ")</f>
        <v xml:space="preserve"> </v>
      </c>
      <c r="J153" s="261" t="str">
        <f t="shared" si="6"/>
        <v xml:space="preserve"> </v>
      </c>
      <c r="K153" s="238" t="str">
        <f t="shared" si="7"/>
        <v xml:space="preserve"> </v>
      </c>
      <c r="L153" s="87" t="str">
        <f t="shared" si="8"/>
        <v xml:space="preserve"> </v>
      </c>
    </row>
    <row r="154" spans="1:12" x14ac:dyDescent="0.25">
      <c r="A154" s="72"/>
      <c r="B154" s="82"/>
      <c r="C154" s="82"/>
      <c r="D154" s="79"/>
      <c r="E154" s="83"/>
      <c r="F154" s="83"/>
      <c r="G154" s="81"/>
      <c r="H154" s="123"/>
      <c r="I154" s="238" t="str">
        <f>IF(ISNUMBER(F154),_xlfn.IFS(RIGHT(H154,3)="(b)",IF(AND(G154&gt;=DATE('1. Informace o projektu'!$C$3,1,1),G154&lt;=WORKDAY(DATE('1. Informace o projektu'!$C$3+1,1,31)-1,1)),"OK","!!"),RIGHT(H154,3)="(a)",IF(AND(G154&gt;=DATE('1. Informace o projektu'!$C$3,1,1),G154&lt;=WORKDAY(DATE('1. Informace o projektu'!$C$3,12,31)-1,1,'6. Data'!$C$76:$C$89)),"OK","!!"),ISBLANK(G154),"!",ISBLANK(H154),"!!!",H154='6. Data'!$B$3,"vyberte druh nákladu")," ")</f>
        <v xml:space="preserve"> </v>
      </c>
      <c r="J154" s="261" t="str">
        <f t="shared" si="6"/>
        <v xml:space="preserve"> </v>
      </c>
      <c r="K154" s="238" t="str">
        <f t="shared" si="7"/>
        <v xml:space="preserve"> </v>
      </c>
      <c r="L154" s="87" t="str">
        <f t="shared" si="8"/>
        <v xml:space="preserve"> </v>
      </c>
    </row>
    <row r="155" spans="1:12" x14ac:dyDescent="0.25">
      <c r="A155" s="72"/>
      <c r="B155" s="82"/>
      <c r="C155" s="82"/>
      <c r="D155" s="79"/>
      <c r="E155" s="83"/>
      <c r="F155" s="83"/>
      <c r="G155" s="81"/>
      <c r="H155" s="123"/>
      <c r="I155" s="238" t="str">
        <f>IF(ISNUMBER(F155),_xlfn.IFS(RIGHT(H155,3)="(b)",IF(AND(G155&gt;=DATE('1. Informace o projektu'!$C$3,1,1),G155&lt;=WORKDAY(DATE('1. Informace o projektu'!$C$3+1,1,31)-1,1)),"OK","!!"),RIGHT(H155,3)="(a)",IF(AND(G155&gt;=DATE('1. Informace o projektu'!$C$3,1,1),G155&lt;=WORKDAY(DATE('1. Informace o projektu'!$C$3,12,31)-1,1,'6. Data'!$C$76:$C$89)),"OK","!!"),ISBLANK(G155),"!",ISBLANK(H155),"!!!",H155='6. Data'!$B$3,"vyberte druh nákladu")," ")</f>
        <v xml:space="preserve"> </v>
      </c>
      <c r="J155" s="261" t="str">
        <f t="shared" si="6"/>
        <v xml:space="preserve"> </v>
      </c>
      <c r="K155" s="238" t="str">
        <f t="shared" si="7"/>
        <v xml:space="preserve"> </v>
      </c>
      <c r="L155" s="87" t="str">
        <f t="shared" si="8"/>
        <v xml:space="preserve"> </v>
      </c>
    </row>
    <row r="156" spans="1:12" x14ac:dyDescent="0.25">
      <c r="A156" s="72"/>
      <c r="B156" s="82"/>
      <c r="C156" s="82"/>
      <c r="D156" s="79"/>
      <c r="E156" s="83"/>
      <c r="F156" s="83"/>
      <c r="G156" s="81"/>
      <c r="H156" s="123"/>
      <c r="I156" s="238" t="str">
        <f>IF(ISNUMBER(F156),_xlfn.IFS(RIGHT(H156,3)="(b)",IF(AND(G156&gt;=DATE('1. Informace o projektu'!$C$3,1,1),G156&lt;=WORKDAY(DATE('1. Informace o projektu'!$C$3+1,1,31)-1,1)),"OK","!!"),RIGHT(H156,3)="(a)",IF(AND(G156&gt;=DATE('1. Informace o projektu'!$C$3,1,1),G156&lt;=WORKDAY(DATE('1. Informace o projektu'!$C$3,12,31)-1,1,'6. Data'!$C$76:$C$89)),"OK","!!"),ISBLANK(G156),"!",ISBLANK(H156),"!!!",H156='6. Data'!$B$3,"vyberte druh nákladu")," ")</f>
        <v xml:space="preserve"> </v>
      </c>
      <c r="J156" s="261" t="str">
        <f t="shared" si="6"/>
        <v xml:space="preserve"> </v>
      </c>
      <c r="K156" s="238" t="str">
        <f t="shared" si="7"/>
        <v xml:space="preserve"> </v>
      </c>
      <c r="L156" s="87" t="str">
        <f t="shared" si="8"/>
        <v xml:space="preserve"> </v>
      </c>
    </row>
    <row r="157" spans="1:12" x14ac:dyDescent="0.25">
      <c r="A157" s="72"/>
      <c r="B157" s="82"/>
      <c r="C157" s="82"/>
      <c r="D157" s="79"/>
      <c r="E157" s="83"/>
      <c r="F157" s="83"/>
      <c r="G157" s="81"/>
      <c r="H157" s="123"/>
      <c r="I157" s="238" t="str">
        <f>IF(ISNUMBER(F157),_xlfn.IFS(RIGHT(H157,3)="(b)",IF(AND(G157&gt;=DATE('1. Informace o projektu'!$C$3,1,1),G157&lt;=WORKDAY(DATE('1. Informace o projektu'!$C$3+1,1,31)-1,1)),"OK","!!"),RIGHT(H157,3)="(a)",IF(AND(G157&gt;=DATE('1. Informace o projektu'!$C$3,1,1),G157&lt;=WORKDAY(DATE('1. Informace o projektu'!$C$3,12,31)-1,1,'6. Data'!$C$76:$C$89)),"OK","!!"),ISBLANK(G157),"!",ISBLANK(H157),"!!!",H157='6. Data'!$B$3,"vyberte druh nákladu")," ")</f>
        <v xml:space="preserve"> </v>
      </c>
      <c r="J157" s="261" t="str">
        <f t="shared" si="6"/>
        <v xml:space="preserve"> </v>
      </c>
      <c r="K157" s="238" t="str">
        <f t="shared" si="7"/>
        <v xml:space="preserve"> </v>
      </c>
      <c r="L157" s="87" t="str">
        <f t="shared" si="8"/>
        <v xml:space="preserve"> </v>
      </c>
    </row>
    <row r="158" spans="1:12" x14ac:dyDescent="0.25">
      <c r="A158" s="72"/>
      <c r="B158" s="82"/>
      <c r="C158" s="82"/>
      <c r="D158" s="79"/>
      <c r="E158" s="83"/>
      <c r="F158" s="83"/>
      <c r="G158" s="81"/>
      <c r="H158" s="123"/>
      <c r="I158" s="238" t="str">
        <f>IF(ISNUMBER(F158),_xlfn.IFS(RIGHT(H158,3)="(b)",IF(AND(G158&gt;=DATE('1. Informace o projektu'!$C$3,1,1),G158&lt;=WORKDAY(DATE('1. Informace o projektu'!$C$3+1,1,31)-1,1)),"OK","!!"),RIGHT(H158,3)="(a)",IF(AND(G158&gt;=DATE('1. Informace o projektu'!$C$3,1,1),G158&lt;=WORKDAY(DATE('1. Informace o projektu'!$C$3,12,31)-1,1,'6. Data'!$C$76:$C$89)),"OK","!!"),ISBLANK(G158),"!",ISBLANK(H158),"!!!",H158='6. Data'!$B$3,"vyberte druh nákladu")," ")</f>
        <v xml:space="preserve"> </v>
      </c>
      <c r="J158" s="261" t="str">
        <f t="shared" si="6"/>
        <v xml:space="preserve"> </v>
      </c>
      <c r="K158" s="238" t="str">
        <f t="shared" si="7"/>
        <v xml:space="preserve"> </v>
      </c>
      <c r="L158" s="87" t="str">
        <f t="shared" si="8"/>
        <v xml:space="preserve"> </v>
      </c>
    </row>
    <row r="159" spans="1:12" x14ac:dyDescent="0.25">
      <c r="A159" s="72"/>
      <c r="B159" s="82"/>
      <c r="C159" s="82"/>
      <c r="D159" s="79"/>
      <c r="E159" s="83"/>
      <c r="F159" s="83"/>
      <c r="G159" s="81"/>
      <c r="H159" s="123"/>
      <c r="I159" s="238" t="str">
        <f>IF(ISNUMBER(F159),_xlfn.IFS(RIGHT(H159,3)="(b)",IF(AND(G159&gt;=DATE('1. Informace o projektu'!$C$3,1,1),G159&lt;=WORKDAY(DATE('1. Informace o projektu'!$C$3+1,1,31)-1,1)),"OK","!!"),RIGHT(H159,3)="(a)",IF(AND(G159&gt;=DATE('1. Informace o projektu'!$C$3,1,1),G159&lt;=WORKDAY(DATE('1. Informace o projektu'!$C$3,12,31)-1,1,'6. Data'!$C$76:$C$89)),"OK","!!"),ISBLANK(G159),"!",ISBLANK(H159),"!!!",H159='6. Data'!$B$3,"vyberte druh nákladu")," ")</f>
        <v xml:space="preserve"> </v>
      </c>
      <c r="J159" s="261" t="str">
        <f t="shared" si="6"/>
        <v xml:space="preserve"> </v>
      </c>
      <c r="K159" s="238" t="str">
        <f t="shared" si="7"/>
        <v xml:space="preserve"> </v>
      </c>
      <c r="L159" s="87" t="str">
        <f t="shared" si="8"/>
        <v xml:space="preserve"> </v>
      </c>
    </row>
    <row r="160" spans="1:12" x14ac:dyDescent="0.25">
      <c r="A160" s="72"/>
      <c r="B160" s="82"/>
      <c r="C160" s="82"/>
      <c r="D160" s="79"/>
      <c r="E160" s="83"/>
      <c r="F160" s="83"/>
      <c r="G160" s="81"/>
      <c r="H160" s="123"/>
      <c r="I160" s="238" t="str">
        <f>IF(ISNUMBER(F160),_xlfn.IFS(RIGHT(H160,3)="(b)",IF(AND(G160&gt;=DATE('1. Informace o projektu'!$C$3,1,1),G160&lt;=WORKDAY(DATE('1. Informace o projektu'!$C$3+1,1,31)-1,1)),"OK","!!"),RIGHT(H160,3)="(a)",IF(AND(G160&gt;=DATE('1. Informace o projektu'!$C$3,1,1),G160&lt;=WORKDAY(DATE('1. Informace o projektu'!$C$3,12,31)-1,1,'6. Data'!$C$76:$C$89)),"OK","!!"),ISBLANK(G160),"!",ISBLANK(H160),"!!!",H160='6. Data'!$B$3,"vyberte druh nákladu")," ")</f>
        <v xml:space="preserve"> </v>
      </c>
      <c r="J160" s="261" t="str">
        <f t="shared" si="6"/>
        <v xml:space="preserve"> </v>
      </c>
      <c r="K160" s="238" t="str">
        <f t="shared" si="7"/>
        <v xml:space="preserve"> </v>
      </c>
      <c r="L160" s="87" t="str">
        <f t="shared" si="8"/>
        <v xml:space="preserve"> </v>
      </c>
    </row>
    <row r="161" spans="1:12" x14ac:dyDescent="0.25">
      <c r="A161" s="72"/>
      <c r="B161" s="82"/>
      <c r="C161" s="82"/>
      <c r="D161" s="79"/>
      <c r="E161" s="83"/>
      <c r="F161" s="83"/>
      <c r="G161" s="81"/>
      <c r="H161" s="123"/>
      <c r="I161" s="238" t="str">
        <f>IF(ISNUMBER(F161),_xlfn.IFS(RIGHT(H161,3)="(b)",IF(AND(G161&gt;=DATE('1. Informace o projektu'!$C$3,1,1),G161&lt;=WORKDAY(DATE('1. Informace o projektu'!$C$3+1,1,31)-1,1)),"OK","!!"),RIGHT(H161,3)="(a)",IF(AND(G161&gt;=DATE('1. Informace o projektu'!$C$3,1,1),G161&lt;=WORKDAY(DATE('1. Informace o projektu'!$C$3,12,31)-1,1,'6. Data'!$C$76:$C$89)),"OK","!!"),ISBLANK(G161),"!",ISBLANK(H161),"!!!",H161='6. Data'!$B$3,"vyberte druh nákladu")," ")</f>
        <v xml:space="preserve"> </v>
      </c>
      <c r="J161" s="261" t="str">
        <f t="shared" si="6"/>
        <v xml:space="preserve"> </v>
      </c>
      <c r="K161" s="238" t="str">
        <f t="shared" si="7"/>
        <v xml:space="preserve"> </v>
      </c>
      <c r="L161" s="87" t="str">
        <f t="shared" si="8"/>
        <v xml:space="preserve"> </v>
      </c>
    </row>
    <row r="162" spans="1:12" x14ac:dyDescent="0.25">
      <c r="A162" s="72"/>
      <c r="B162" s="82"/>
      <c r="C162" s="82"/>
      <c r="D162" s="79"/>
      <c r="E162" s="83"/>
      <c r="F162" s="83"/>
      <c r="G162" s="81"/>
      <c r="H162" s="123"/>
      <c r="I162" s="238" t="str">
        <f>IF(ISNUMBER(F162),_xlfn.IFS(RIGHT(H162,3)="(b)",IF(AND(G162&gt;=DATE('1. Informace o projektu'!$C$3,1,1),G162&lt;=WORKDAY(DATE('1. Informace o projektu'!$C$3+1,1,31)-1,1)),"OK","!!"),RIGHT(H162,3)="(a)",IF(AND(G162&gt;=DATE('1. Informace o projektu'!$C$3,1,1),G162&lt;=WORKDAY(DATE('1. Informace o projektu'!$C$3,12,31)-1,1,'6. Data'!$C$76:$C$89)),"OK","!!"),ISBLANK(G162),"!",ISBLANK(H162),"!!!",H162='6. Data'!$B$3,"vyberte druh nákladu")," ")</f>
        <v xml:space="preserve"> </v>
      </c>
      <c r="J162" s="261" t="str">
        <f t="shared" si="6"/>
        <v xml:space="preserve"> </v>
      </c>
      <c r="K162" s="238" t="str">
        <f t="shared" si="7"/>
        <v xml:space="preserve"> </v>
      </c>
      <c r="L162" s="87" t="str">
        <f t="shared" si="8"/>
        <v xml:space="preserve"> </v>
      </c>
    </row>
    <row r="163" spans="1:12" x14ac:dyDescent="0.25">
      <c r="A163" s="72"/>
      <c r="B163" s="82"/>
      <c r="C163" s="82"/>
      <c r="D163" s="79"/>
      <c r="E163" s="83"/>
      <c r="F163" s="83"/>
      <c r="G163" s="81"/>
      <c r="H163" s="123"/>
      <c r="I163" s="238" t="str">
        <f>IF(ISNUMBER(F163),_xlfn.IFS(RIGHT(H163,3)="(b)",IF(AND(G163&gt;=DATE('1. Informace o projektu'!$C$3,1,1),G163&lt;=WORKDAY(DATE('1. Informace o projektu'!$C$3+1,1,31)-1,1)),"OK","!!"),RIGHT(H163,3)="(a)",IF(AND(G163&gt;=DATE('1. Informace o projektu'!$C$3,1,1),G163&lt;=WORKDAY(DATE('1. Informace o projektu'!$C$3,12,31)-1,1,'6. Data'!$C$76:$C$89)),"OK","!!"),ISBLANK(G163),"!",ISBLANK(H163),"!!!",H163='6. Data'!$B$3,"vyberte druh nákladu")," ")</f>
        <v xml:space="preserve"> </v>
      </c>
      <c r="J163" s="261" t="str">
        <f t="shared" si="6"/>
        <v xml:space="preserve"> </v>
      </c>
      <c r="K163" s="238" t="str">
        <f t="shared" si="7"/>
        <v xml:space="preserve"> </v>
      </c>
      <c r="L163" s="87" t="str">
        <f t="shared" si="8"/>
        <v xml:space="preserve"> </v>
      </c>
    </row>
    <row r="164" spans="1:12" x14ac:dyDescent="0.25">
      <c r="A164" s="72"/>
      <c r="B164" s="82"/>
      <c r="C164" s="82"/>
      <c r="D164" s="79"/>
      <c r="E164" s="83"/>
      <c r="F164" s="83"/>
      <c r="G164" s="81"/>
      <c r="H164" s="123"/>
      <c r="I164" s="238" t="str">
        <f>IF(ISNUMBER(F164),_xlfn.IFS(RIGHT(H164,3)="(b)",IF(AND(G164&gt;=DATE('1. Informace o projektu'!$C$3,1,1),G164&lt;=WORKDAY(DATE('1. Informace o projektu'!$C$3+1,1,31)-1,1)),"OK","!!"),RIGHT(H164,3)="(a)",IF(AND(G164&gt;=DATE('1. Informace o projektu'!$C$3,1,1),G164&lt;=WORKDAY(DATE('1. Informace o projektu'!$C$3,12,31)-1,1,'6. Data'!$C$76:$C$89)),"OK","!!"),ISBLANK(G164),"!",ISBLANK(H164),"!!!",H164='6. Data'!$B$3,"vyberte druh nákladu")," ")</f>
        <v xml:space="preserve"> </v>
      </c>
      <c r="J164" s="261" t="str">
        <f t="shared" si="6"/>
        <v xml:space="preserve"> </v>
      </c>
      <c r="K164" s="238" t="str">
        <f t="shared" si="7"/>
        <v xml:space="preserve"> </v>
      </c>
      <c r="L164" s="87" t="str">
        <f t="shared" si="8"/>
        <v xml:space="preserve"> </v>
      </c>
    </row>
    <row r="165" spans="1:12" x14ac:dyDescent="0.25">
      <c r="A165" s="72"/>
      <c r="B165" s="82"/>
      <c r="C165" s="82"/>
      <c r="D165" s="79"/>
      <c r="E165" s="83"/>
      <c r="F165" s="83"/>
      <c r="G165" s="81"/>
      <c r="H165" s="123"/>
      <c r="I165" s="238" t="str">
        <f>IF(ISNUMBER(F165),_xlfn.IFS(RIGHT(H165,3)="(b)",IF(AND(G165&gt;=DATE('1. Informace o projektu'!$C$3,1,1),G165&lt;=WORKDAY(DATE('1. Informace o projektu'!$C$3+1,1,31)-1,1)),"OK","!!"),RIGHT(H165,3)="(a)",IF(AND(G165&gt;=DATE('1. Informace o projektu'!$C$3,1,1),G165&lt;=WORKDAY(DATE('1. Informace o projektu'!$C$3,12,31)-1,1,'6. Data'!$C$76:$C$89)),"OK","!!"),ISBLANK(G165),"!",ISBLANK(H165),"!!!",H165='6. Data'!$B$3,"vyberte druh nákladu")," ")</f>
        <v xml:space="preserve"> </v>
      </c>
      <c r="J165" s="261" t="str">
        <f t="shared" si="6"/>
        <v xml:space="preserve"> </v>
      </c>
      <c r="K165" s="238" t="str">
        <f t="shared" si="7"/>
        <v xml:space="preserve"> </v>
      </c>
      <c r="L165" s="87" t="str">
        <f t="shared" si="8"/>
        <v xml:space="preserve"> </v>
      </c>
    </row>
    <row r="166" spans="1:12" x14ac:dyDescent="0.25">
      <c r="A166" s="72"/>
      <c r="B166" s="82"/>
      <c r="C166" s="82"/>
      <c r="D166" s="79"/>
      <c r="E166" s="83"/>
      <c r="F166" s="83"/>
      <c r="G166" s="81"/>
      <c r="H166" s="123"/>
      <c r="I166" s="238" t="str">
        <f>IF(ISNUMBER(F166),_xlfn.IFS(RIGHT(H166,3)="(b)",IF(AND(G166&gt;=DATE('1. Informace o projektu'!$C$3,1,1),G166&lt;=WORKDAY(DATE('1. Informace o projektu'!$C$3+1,1,31)-1,1)),"OK","!!"),RIGHT(H166,3)="(a)",IF(AND(G166&gt;=DATE('1. Informace o projektu'!$C$3,1,1),G166&lt;=WORKDAY(DATE('1. Informace o projektu'!$C$3,12,31)-1,1,'6. Data'!$C$76:$C$89)),"OK","!!"),ISBLANK(G166),"!",ISBLANK(H166),"!!!",H166='6. Data'!$B$3,"vyberte druh nákladu")," ")</f>
        <v xml:space="preserve"> </v>
      </c>
      <c r="J166" s="261" t="str">
        <f t="shared" si="6"/>
        <v xml:space="preserve"> </v>
      </c>
      <c r="K166" s="238" t="str">
        <f t="shared" si="7"/>
        <v xml:space="preserve"> </v>
      </c>
      <c r="L166" s="87" t="str">
        <f t="shared" si="8"/>
        <v xml:space="preserve"> </v>
      </c>
    </row>
    <row r="167" spans="1:12" x14ac:dyDescent="0.25">
      <c r="A167" s="72"/>
      <c r="B167" s="82"/>
      <c r="C167" s="82"/>
      <c r="D167" s="79"/>
      <c r="E167" s="83"/>
      <c r="F167" s="83"/>
      <c r="G167" s="81"/>
      <c r="H167" s="123"/>
      <c r="I167" s="238" t="str">
        <f>IF(ISNUMBER(F167),_xlfn.IFS(RIGHT(H167,3)="(b)",IF(AND(G167&gt;=DATE('1. Informace o projektu'!$C$3,1,1),G167&lt;=WORKDAY(DATE('1. Informace o projektu'!$C$3+1,1,31)-1,1)),"OK","!!"),RIGHT(H167,3)="(a)",IF(AND(G167&gt;=DATE('1. Informace o projektu'!$C$3,1,1),G167&lt;=WORKDAY(DATE('1. Informace o projektu'!$C$3,12,31)-1,1,'6. Data'!$C$76:$C$89)),"OK","!!"),ISBLANK(G167),"!",ISBLANK(H167),"!!!",H167='6. Data'!$B$3,"vyberte druh nákladu")," ")</f>
        <v xml:space="preserve"> </v>
      </c>
      <c r="J167" s="261" t="str">
        <f t="shared" si="6"/>
        <v xml:space="preserve"> </v>
      </c>
      <c r="K167" s="238" t="str">
        <f t="shared" si="7"/>
        <v xml:space="preserve"> </v>
      </c>
      <c r="L167" s="87" t="str">
        <f t="shared" si="8"/>
        <v xml:space="preserve"> </v>
      </c>
    </row>
    <row r="168" spans="1:12" x14ac:dyDescent="0.25">
      <c r="A168" s="72"/>
      <c r="B168" s="82"/>
      <c r="C168" s="82"/>
      <c r="D168" s="79"/>
      <c r="E168" s="83"/>
      <c r="F168" s="83"/>
      <c r="G168" s="81"/>
      <c r="H168" s="123"/>
      <c r="I168" s="238" t="str">
        <f>IF(ISNUMBER(F168),_xlfn.IFS(RIGHT(H168,3)="(b)",IF(AND(G168&gt;=DATE('1. Informace o projektu'!$C$3,1,1),G168&lt;=WORKDAY(DATE('1. Informace o projektu'!$C$3+1,1,31)-1,1)),"OK","!!"),RIGHT(H168,3)="(a)",IF(AND(G168&gt;=DATE('1. Informace o projektu'!$C$3,1,1),G168&lt;=WORKDAY(DATE('1. Informace o projektu'!$C$3,12,31)-1,1,'6. Data'!$C$76:$C$89)),"OK","!!"),ISBLANK(G168),"!",ISBLANK(H168),"!!!",H168='6. Data'!$B$3,"vyberte druh nákladu")," ")</f>
        <v xml:space="preserve"> </v>
      </c>
      <c r="J168" s="261" t="str">
        <f t="shared" si="6"/>
        <v xml:space="preserve"> </v>
      </c>
      <c r="K168" s="238" t="str">
        <f t="shared" si="7"/>
        <v xml:space="preserve"> </v>
      </c>
      <c r="L168" s="87" t="str">
        <f t="shared" si="8"/>
        <v xml:space="preserve"> </v>
      </c>
    </row>
    <row r="169" spans="1:12" x14ac:dyDescent="0.25">
      <c r="A169" s="72"/>
      <c r="B169" s="82"/>
      <c r="C169" s="82"/>
      <c r="D169" s="79"/>
      <c r="E169" s="83"/>
      <c r="F169" s="83"/>
      <c r="G169" s="81"/>
      <c r="H169" s="123"/>
      <c r="I169" s="238" t="str">
        <f>IF(ISNUMBER(F169),_xlfn.IFS(RIGHT(H169,3)="(b)",IF(AND(G169&gt;=DATE('1. Informace o projektu'!$C$3,1,1),G169&lt;=WORKDAY(DATE('1. Informace o projektu'!$C$3+1,1,31)-1,1)),"OK","!!"),RIGHT(H169,3)="(a)",IF(AND(G169&gt;=DATE('1. Informace o projektu'!$C$3,1,1),G169&lt;=WORKDAY(DATE('1. Informace o projektu'!$C$3,12,31)-1,1,'6. Data'!$C$76:$C$89)),"OK","!!"),ISBLANK(G169),"!",ISBLANK(H169),"!!!",H169='6. Data'!$B$3,"vyberte druh nákladu")," ")</f>
        <v xml:space="preserve"> </v>
      </c>
      <c r="J169" s="261" t="str">
        <f t="shared" si="6"/>
        <v xml:space="preserve"> </v>
      </c>
      <c r="K169" s="238" t="str">
        <f t="shared" si="7"/>
        <v xml:space="preserve"> </v>
      </c>
      <c r="L169" s="87" t="str">
        <f t="shared" si="8"/>
        <v xml:space="preserve"> </v>
      </c>
    </row>
    <row r="170" spans="1:12" x14ac:dyDescent="0.25">
      <c r="A170" s="72"/>
      <c r="B170" s="82"/>
      <c r="C170" s="82"/>
      <c r="D170" s="79"/>
      <c r="E170" s="83"/>
      <c r="F170" s="83"/>
      <c r="G170" s="81"/>
      <c r="H170" s="123"/>
      <c r="I170" s="238" t="str">
        <f>IF(ISNUMBER(F170),_xlfn.IFS(RIGHT(H170,3)="(b)",IF(AND(G170&gt;=DATE('1. Informace o projektu'!$C$3,1,1),G170&lt;=WORKDAY(DATE('1. Informace o projektu'!$C$3+1,1,31)-1,1)),"OK","!!"),RIGHT(H170,3)="(a)",IF(AND(G170&gt;=DATE('1. Informace o projektu'!$C$3,1,1),G170&lt;=WORKDAY(DATE('1. Informace o projektu'!$C$3,12,31)-1,1,'6. Data'!$C$76:$C$89)),"OK","!!"),ISBLANK(G170),"!",ISBLANK(H170),"!!!",H170='6. Data'!$B$3,"vyberte druh nákladu")," ")</f>
        <v xml:space="preserve"> </v>
      </c>
      <c r="J170" s="261" t="str">
        <f t="shared" si="6"/>
        <v xml:space="preserve"> </v>
      </c>
      <c r="K170" s="238" t="str">
        <f t="shared" si="7"/>
        <v xml:space="preserve"> </v>
      </c>
      <c r="L170" s="87" t="str">
        <f t="shared" si="8"/>
        <v xml:space="preserve"> </v>
      </c>
    </row>
    <row r="171" spans="1:12" x14ac:dyDescent="0.25">
      <c r="A171" s="72"/>
      <c r="B171" s="82"/>
      <c r="C171" s="82"/>
      <c r="D171" s="79"/>
      <c r="E171" s="83"/>
      <c r="F171" s="83"/>
      <c r="G171" s="81"/>
      <c r="H171" s="123"/>
      <c r="I171" s="238" t="str">
        <f>IF(ISNUMBER(F171),_xlfn.IFS(RIGHT(H171,3)="(b)",IF(AND(G171&gt;=DATE('1. Informace o projektu'!$C$3,1,1),G171&lt;=WORKDAY(DATE('1. Informace o projektu'!$C$3+1,1,31)-1,1)),"OK","!!"),RIGHT(H171,3)="(a)",IF(AND(G171&gt;=DATE('1. Informace o projektu'!$C$3,1,1),G171&lt;=WORKDAY(DATE('1. Informace o projektu'!$C$3,12,31)-1,1,'6. Data'!$C$76:$C$89)),"OK","!!"),ISBLANK(G171),"!",ISBLANK(H171),"!!!",H171='6. Data'!$B$3,"vyberte druh nákladu")," ")</f>
        <v xml:space="preserve"> </v>
      </c>
      <c r="J171" s="261" t="str">
        <f t="shared" si="6"/>
        <v xml:space="preserve"> </v>
      </c>
      <c r="K171" s="238" t="str">
        <f t="shared" si="7"/>
        <v xml:space="preserve"> </v>
      </c>
      <c r="L171" s="87" t="str">
        <f t="shared" si="8"/>
        <v xml:space="preserve"> </v>
      </c>
    </row>
    <row r="172" spans="1:12" x14ac:dyDescent="0.25">
      <c r="A172" s="72"/>
      <c r="B172" s="82"/>
      <c r="C172" s="82"/>
      <c r="D172" s="79"/>
      <c r="E172" s="83"/>
      <c r="F172" s="83"/>
      <c r="G172" s="81"/>
      <c r="H172" s="123"/>
      <c r="I172" s="238" t="str">
        <f>IF(ISNUMBER(F172),_xlfn.IFS(RIGHT(H172,3)="(b)",IF(AND(G172&gt;=DATE('1. Informace o projektu'!$C$3,1,1),G172&lt;=WORKDAY(DATE('1. Informace o projektu'!$C$3+1,1,31)-1,1)),"OK","!!"),RIGHT(H172,3)="(a)",IF(AND(G172&gt;=DATE('1. Informace o projektu'!$C$3,1,1),G172&lt;=WORKDAY(DATE('1. Informace o projektu'!$C$3,12,31)-1,1,'6. Data'!$C$76:$C$89)),"OK","!!"),ISBLANK(G172),"!",ISBLANK(H172),"!!!",H172='6. Data'!$B$3,"vyberte druh nákladu")," ")</f>
        <v xml:space="preserve"> </v>
      </c>
      <c r="J172" s="261" t="str">
        <f t="shared" si="6"/>
        <v xml:space="preserve"> </v>
      </c>
      <c r="K172" s="238" t="str">
        <f t="shared" si="7"/>
        <v xml:space="preserve"> </v>
      </c>
      <c r="L172" s="87" t="str">
        <f t="shared" si="8"/>
        <v xml:space="preserve"> </v>
      </c>
    </row>
    <row r="173" spans="1:12" x14ac:dyDescent="0.25">
      <c r="A173" s="72"/>
      <c r="B173" s="82"/>
      <c r="C173" s="82"/>
      <c r="D173" s="79"/>
      <c r="E173" s="83"/>
      <c r="F173" s="83"/>
      <c r="G173" s="81"/>
      <c r="H173" s="123"/>
      <c r="I173" s="238" t="str">
        <f>IF(ISNUMBER(F173),_xlfn.IFS(RIGHT(H173,3)="(b)",IF(AND(G173&gt;=DATE('1. Informace o projektu'!$C$3,1,1),G173&lt;=WORKDAY(DATE('1. Informace o projektu'!$C$3+1,1,31)-1,1)),"OK","!!"),RIGHT(H173,3)="(a)",IF(AND(G173&gt;=DATE('1. Informace o projektu'!$C$3,1,1),G173&lt;=WORKDAY(DATE('1. Informace o projektu'!$C$3,12,31)-1,1,'6. Data'!$C$76:$C$89)),"OK","!!"),ISBLANK(G173),"!",ISBLANK(H173),"!!!",H173='6. Data'!$B$3,"vyberte druh nákladu")," ")</f>
        <v xml:space="preserve"> </v>
      </c>
      <c r="J173" s="261" t="str">
        <f t="shared" si="6"/>
        <v xml:space="preserve"> </v>
      </c>
      <c r="K173" s="238" t="str">
        <f t="shared" si="7"/>
        <v xml:space="preserve"> </v>
      </c>
      <c r="L173" s="87" t="str">
        <f t="shared" si="8"/>
        <v xml:space="preserve"> </v>
      </c>
    </row>
    <row r="174" spans="1:12" x14ac:dyDescent="0.25">
      <c r="A174" s="72"/>
      <c r="B174" s="82"/>
      <c r="C174" s="82"/>
      <c r="D174" s="79"/>
      <c r="E174" s="83"/>
      <c r="F174" s="83"/>
      <c r="G174" s="81"/>
      <c r="H174" s="123"/>
      <c r="I174" s="238" t="str">
        <f>IF(ISNUMBER(F174),_xlfn.IFS(RIGHT(H174,3)="(b)",IF(AND(G174&gt;=DATE('1. Informace o projektu'!$C$3,1,1),G174&lt;=WORKDAY(DATE('1. Informace o projektu'!$C$3+1,1,31)-1,1)),"OK","!!"),RIGHT(H174,3)="(a)",IF(AND(G174&gt;=DATE('1. Informace o projektu'!$C$3,1,1),G174&lt;=WORKDAY(DATE('1. Informace o projektu'!$C$3,12,31)-1,1,'6. Data'!$C$76:$C$89)),"OK","!!"),ISBLANK(G174),"!",ISBLANK(H174),"!!!",H174='6. Data'!$B$3,"vyberte druh nákladu")," ")</f>
        <v xml:space="preserve"> </v>
      </c>
      <c r="J174" s="261" t="str">
        <f t="shared" si="6"/>
        <v xml:space="preserve"> </v>
      </c>
      <c r="K174" s="238" t="str">
        <f t="shared" si="7"/>
        <v xml:space="preserve"> </v>
      </c>
      <c r="L174" s="87" t="str">
        <f t="shared" si="8"/>
        <v xml:space="preserve"> </v>
      </c>
    </row>
    <row r="175" spans="1:12" x14ac:dyDescent="0.25">
      <c r="A175" s="72"/>
      <c r="B175" s="82"/>
      <c r="C175" s="82"/>
      <c r="D175" s="79"/>
      <c r="E175" s="83"/>
      <c r="F175" s="83"/>
      <c r="G175" s="81"/>
      <c r="H175" s="123"/>
      <c r="I175" s="238" t="str">
        <f>IF(ISNUMBER(F175),_xlfn.IFS(RIGHT(H175,3)="(b)",IF(AND(G175&gt;=DATE('1. Informace o projektu'!$C$3,1,1),G175&lt;=WORKDAY(DATE('1. Informace o projektu'!$C$3+1,1,31)-1,1)),"OK","!!"),RIGHT(H175,3)="(a)",IF(AND(G175&gt;=DATE('1. Informace o projektu'!$C$3,1,1),G175&lt;=WORKDAY(DATE('1. Informace o projektu'!$C$3,12,31)-1,1,'6. Data'!$C$76:$C$89)),"OK","!!"),ISBLANK(G175),"!",ISBLANK(H175),"!!!",H175='6. Data'!$B$3,"vyberte druh nákladu")," ")</f>
        <v xml:space="preserve"> </v>
      </c>
      <c r="J175" s="261" t="str">
        <f t="shared" si="6"/>
        <v xml:space="preserve"> </v>
      </c>
      <c r="K175" s="238" t="str">
        <f t="shared" si="7"/>
        <v xml:space="preserve"> </v>
      </c>
      <c r="L175" s="87" t="str">
        <f t="shared" si="8"/>
        <v xml:space="preserve"> </v>
      </c>
    </row>
    <row r="176" spans="1:12" x14ac:dyDescent="0.25">
      <c r="A176" s="72"/>
      <c r="B176" s="82"/>
      <c r="C176" s="82"/>
      <c r="D176" s="79"/>
      <c r="E176" s="83"/>
      <c r="F176" s="83"/>
      <c r="G176" s="81"/>
      <c r="H176" s="123"/>
      <c r="I176" s="238" t="str">
        <f>IF(ISNUMBER(F176),_xlfn.IFS(RIGHT(H176,3)="(b)",IF(AND(G176&gt;=DATE('1. Informace o projektu'!$C$3,1,1),G176&lt;=WORKDAY(DATE('1. Informace o projektu'!$C$3+1,1,31)-1,1)),"OK","!!"),RIGHT(H176,3)="(a)",IF(AND(G176&gt;=DATE('1. Informace o projektu'!$C$3,1,1),G176&lt;=WORKDAY(DATE('1. Informace o projektu'!$C$3,12,31)-1,1,'6. Data'!$C$76:$C$89)),"OK","!!"),ISBLANK(G176),"!",ISBLANK(H176),"!!!",H176='6. Data'!$B$3,"vyberte druh nákladu")," ")</f>
        <v xml:space="preserve"> </v>
      </c>
      <c r="J176" s="261" t="str">
        <f t="shared" si="6"/>
        <v xml:space="preserve"> </v>
      </c>
      <c r="K176" s="238" t="str">
        <f t="shared" si="7"/>
        <v xml:space="preserve"> </v>
      </c>
      <c r="L176" s="87" t="str">
        <f t="shared" si="8"/>
        <v xml:space="preserve"> </v>
      </c>
    </row>
    <row r="177" spans="1:12" x14ac:dyDescent="0.25">
      <c r="A177" s="72"/>
      <c r="B177" s="82"/>
      <c r="C177" s="82"/>
      <c r="D177" s="79"/>
      <c r="E177" s="83"/>
      <c r="F177" s="83"/>
      <c r="G177" s="81"/>
      <c r="H177" s="123"/>
      <c r="I177" s="238" t="str">
        <f>IF(ISNUMBER(F177),_xlfn.IFS(RIGHT(H177,3)="(b)",IF(AND(G177&gt;=DATE('1. Informace o projektu'!$C$3,1,1),G177&lt;=WORKDAY(DATE('1. Informace o projektu'!$C$3+1,1,31)-1,1)),"OK","!!"),RIGHT(H177,3)="(a)",IF(AND(G177&gt;=DATE('1. Informace o projektu'!$C$3,1,1),G177&lt;=WORKDAY(DATE('1. Informace o projektu'!$C$3,12,31)-1,1,'6. Data'!$C$76:$C$89)),"OK","!!"),ISBLANK(G177),"!",ISBLANK(H177),"!!!",H177='6. Data'!$B$3,"vyberte druh nákladu")," ")</f>
        <v xml:space="preserve"> </v>
      </c>
      <c r="J177" s="261" t="str">
        <f t="shared" si="6"/>
        <v xml:space="preserve"> </v>
      </c>
      <c r="K177" s="238" t="str">
        <f t="shared" si="7"/>
        <v xml:space="preserve"> </v>
      </c>
      <c r="L177" s="87" t="str">
        <f t="shared" si="8"/>
        <v xml:space="preserve"> </v>
      </c>
    </row>
    <row r="178" spans="1:12" x14ac:dyDescent="0.25">
      <c r="A178" s="72"/>
      <c r="B178" s="82"/>
      <c r="C178" s="82"/>
      <c r="D178" s="79"/>
      <c r="E178" s="83"/>
      <c r="F178" s="83"/>
      <c r="G178" s="81"/>
      <c r="H178" s="123"/>
      <c r="I178" s="238" t="str">
        <f>IF(ISNUMBER(F178),_xlfn.IFS(RIGHT(H178,3)="(b)",IF(AND(G178&gt;=DATE('1. Informace o projektu'!$C$3,1,1),G178&lt;=WORKDAY(DATE('1. Informace o projektu'!$C$3+1,1,31)-1,1)),"OK","!!"),RIGHT(H178,3)="(a)",IF(AND(G178&gt;=DATE('1. Informace o projektu'!$C$3,1,1),G178&lt;=WORKDAY(DATE('1. Informace o projektu'!$C$3,12,31)-1,1,'6. Data'!$C$76:$C$89)),"OK","!!"),ISBLANK(G178),"!",ISBLANK(H178),"!!!",H178='6. Data'!$B$3,"vyberte druh nákladu")," ")</f>
        <v xml:space="preserve"> </v>
      </c>
      <c r="J178" s="261" t="str">
        <f t="shared" si="6"/>
        <v xml:space="preserve"> </v>
      </c>
      <c r="K178" s="238" t="str">
        <f t="shared" si="7"/>
        <v xml:space="preserve"> </v>
      </c>
      <c r="L178" s="87" t="str">
        <f t="shared" si="8"/>
        <v xml:space="preserve"> </v>
      </c>
    </row>
    <row r="179" spans="1:12" x14ac:dyDescent="0.25">
      <c r="A179" s="72"/>
      <c r="B179" s="82"/>
      <c r="C179" s="82"/>
      <c r="D179" s="79"/>
      <c r="E179" s="83"/>
      <c r="F179" s="83"/>
      <c r="G179" s="81"/>
      <c r="H179" s="123"/>
      <c r="I179" s="238" t="str">
        <f>IF(ISNUMBER(F179),_xlfn.IFS(RIGHT(H179,3)="(b)",IF(AND(G179&gt;=DATE('1. Informace o projektu'!$C$3,1,1),G179&lt;=WORKDAY(DATE('1. Informace o projektu'!$C$3+1,1,31)-1,1)),"OK","!!"),RIGHT(H179,3)="(a)",IF(AND(G179&gt;=DATE('1. Informace o projektu'!$C$3,1,1),G179&lt;=WORKDAY(DATE('1. Informace o projektu'!$C$3,12,31)-1,1,'6. Data'!$C$76:$C$89)),"OK","!!"),ISBLANK(G179),"!",ISBLANK(H179),"!!!",H179='6. Data'!$B$3,"vyberte druh nákladu")," ")</f>
        <v xml:space="preserve"> </v>
      </c>
      <c r="J179" s="261" t="str">
        <f t="shared" si="6"/>
        <v xml:space="preserve"> </v>
      </c>
      <c r="K179" s="238" t="str">
        <f t="shared" si="7"/>
        <v xml:space="preserve"> </v>
      </c>
      <c r="L179" s="87" t="str">
        <f t="shared" si="8"/>
        <v xml:space="preserve"> </v>
      </c>
    </row>
    <row r="180" spans="1:12" x14ac:dyDescent="0.25">
      <c r="A180" s="72"/>
      <c r="B180" s="82"/>
      <c r="C180" s="82"/>
      <c r="D180" s="79"/>
      <c r="E180" s="83"/>
      <c r="F180" s="83"/>
      <c r="G180" s="81"/>
      <c r="H180" s="123"/>
      <c r="I180" s="238" t="str">
        <f>IF(ISNUMBER(F180),_xlfn.IFS(RIGHT(H180,3)="(b)",IF(AND(G180&gt;=DATE('1. Informace o projektu'!$C$3,1,1),G180&lt;=WORKDAY(DATE('1. Informace o projektu'!$C$3+1,1,31)-1,1)),"OK","!!"),RIGHT(H180,3)="(a)",IF(AND(G180&gt;=DATE('1. Informace o projektu'!$C$3,1,1),G180&lt;=WORKDAY(DATE('1. Informace o projektu'!$C$3,12,31)-1,1,'6. Data'!$C$76:$C$89)),"OK","!!"),ISBLANK(G180),"!",ISBLANK(H180),"!!!",H180='6. Data'!$B$3,"vyberte druh nákladu")," ")</f>
        <v xml:space="preserve"> </v>
      </c>
      <c r="J180" s="261" t="str">
        <f t="shared" si="6"/>
        <v xml:space="preserve"> </v>
      </c>
      <c r="K180" s="238" t="str">
        <f t="shared" si="7"/>
        <v xml:space="preserve"> </v>
      </c>
      <c r="L180" s="87" t="str">
        <f t="shared" si="8"/>
        <v xml:space="preserve"> </v>
      </c>
    </row>
    <row r="181" spans="1:12" x14ac:dyDescent="0.25">
      <c r="A181" s="72"/>
      <c r="B181" s="82"/>
      <c r="C181" s="82"/>
      <c r="D181" s="79"/>
      <c r="E181" s="83"/>
      <c r="F181" s="83"/>
      <c r="G181" s="81"/>
      <c r="H181" s="123"/>
      <c r="I181" s="238" t="str">
        <f>IF(ISNUMBER(F181),_xlfn.IFS(RIGHT(H181,3)="(b)",IF(AND(G181&gt;=DATE('1. Informace o projektu'!$C$3,1,1),G181&lt;=WORKDAY(DATE('1. Informace o projektu'!$C$3+1,1,31)-1,1)),"OK","!!"),RIGHT(H181,3)="(a)",IF(AND(G181&gt;=DATE('1. Informace o projektu'!$C$3,1,1),G181&lt;=WORKDAY(DATE('1. Informace o projektu'!$C$3,12,31)-1,1,'6. Data'!$C$76:$C$89)),"OK","!!"),ISBLANK(G181),"!",ISBLANK(H181),"!!!",H181='6. Data'!$B$3,"vyberte druh nákladu")," ")</f>
        <v xml:space="preserve"> </v>
      </c>
      <c r="J181" s="261" t="str">
        <f t="shared" si="6"/>
        <v xml:space="preserve"> </v>
      </c>
      <c r="K181" s="238" t="str">
        <f t="shared" si="7"/>
        <v xml:space="preserve"> </v>
      </c>
      <c r="L181" s="87" t="str">
        <f t="shared" si="8"/>
        <v xml:space="preserve"> </v>
      </c>
    </row>
    <row r="182" spans="1:12" x14ac:dyDescent="0.25">
      <c r="A182" s="72"/>
      <c r="B182" s="82"/>
      <c r="C182" s="82"/>
      <c r="D182" s="79"/>
      <c r="E182" s="83"/>
      <c r="F182" s="83"/>
      <c r="G182" s="81"/>
      <c r="H182" s="123"/>
      <c r="I182" s="238" t="str">
        <f>IF(ISNUMBER(F182),_xlfn.IFS(RIGHT(H182,3)="(b)",IF(AND(G182&gt;=DATE('1. Informace o projektu'!$C$3,1,1),G182&lt;=WORKDAY(DATE('1. Informace o projektu'!$C$3+1,1,31)-1,1)),"OK","!!"),RIGHT(H182,3)="(a)",IF(AND(G182&gt;=DATE('1. Informace o projektu'!$C$3,1,1),G182&lt;=WORKDAY(DATE('1. Informace o projektu'!$C$3,12,31)-1,1,'6. Data'!$C$76:$C$89)),"OK","!!"),ISBLANK(G182),"!",ISBLANK(H182),"!!!",H182='6. Data'!$B$3,"vyberte druh nákladu")," ")</f>
        <v xml:space="preserve"> </v>
      </c>
      <c r="J182" s="261" t="str">
        <f t="shared" si="6"/>
        <v xml:space="preserve"> </v>
      </c>
      <c r="K182" s="238" t="str">
        <f t="shared" si="7"/>
        <v xml:space="preserve"> </v>
      </c>
      <c r="L182" s="87" t="str">
        <f t="shared" si="8"/>
        <v xml:space="preserve"> </v>
      </c>
    </row>
    <row r="183" spans="1:12" x14ac:dyDescent="0.25">
      <c r="A183" s="72"/>
      <c r="B183" s="82"/>
      <c r="C183" s="82"/>
      <c r="D183" s="79"/>
      <c r="E183" s="83"/>
      <c r="F183" s="83"/>
      <c r="G183" s="81"/>
      <c r="H183" s="123"/>
      <c r="I183" s="238" t="str">
        <f>IF(ISNUMBER(F183),_xlfn.IFS(RIGHT(H183,3)="(b)",IF(AND(G183&gt;=DATE('1. Informace o projektu'!$C$3,1,1),G183&lt;=WORKDAY(DATE('1. Informace o projektu'!$C$3+1,1,31)-1,1)),"OK","!!"),RIGHT(H183,3)="(a)",IF(AND(G183&gt;=DATE('1. Informace o projektu'!$C$3,1,1),G183&lt;=WORKDAY(DATE('1. Informace o projektu'!$C$3,12,31)-1,1,'6. Data'!$C$76:$C$89)),"OK","!!"),ISBLANK(G183),"!",ISBLANK(H183),"!!!",H183='6. Data'!$B$3,"vyberte druh nákladu")," ")</f>
        <v xml:space="preserve"> </v>
      </c>
      <c r="J183" s="261" t="str">
        <f t="shared" si="6"/>
        <v xml:space="preserve"> </v>
      </c>
      <c r="K183" s="238" t="str">
        <f t="shared" si="7"/>
        <v xml:space="preserve"> </v>
      </c>
      <c r="L183" s="87" t="str">
        <f t="shared" si="8"/>
        <v xml:space="preserve"> </v>
      </c>
    </row>
    <row r="184" spans="1:12" x14ac:dyDescent="0.25">
      <c r="A184" s="72"/>
      <c r="B184" s="82"/>
      <c r="C184" s="82"/>
      <c r="D184" s="79"/>
      <c r="E184" s="83"/>
      <c r="F184" s="83"/>
      <c r="G184" s="81"/>
      <c r="H184" s="123"/>
      <c r="I184" s="238" t="str">
        <f>IF(ISNUMBER(F184),_xlfn.IFS(RIGHT(H184,3)="(b)",IF(AND(G184&gt;=DATE('1. Informace o projektu'!$C$3,1,1),G184&lt;=WORKDAY(DATE('1. Informace o projektu'!$C$3+1,1,31)-1,1)),"OK","!!"),RIGHT(H184,3)="(a)",IF(AND(G184&gt;=DATE('1. Informace o projektu'!$C$3,1,1),G184&lt;=WORKDAY(DATE('1. Informace o projektu'!$C$3,12,31)-1,1,'6. Data'!$C$76:$C$89)),"OK","!!"),ISBLANK(G184),"!",ISBLANK(H184),"!!!",H184='6. Data'!$B$3,"vyberte druh nákladu")," ")</f>
        <v xml:space="preserve"> </v>
      </c>
      <c r="J184" s="261" t="str">
        <f t="shared" si="6"/>
        <v xml:space="preserve"> </v>
      </c>
      <c r="K184" s="238" t="str">
        <f t="shared" si="7"/>
        <v xml:space="preserve"> </v>
      </c>
      <c r="L184" s="87" t="str">
        <f t="shared" si="8"/>
        <v xml:space="preserve"> </v>
      </c>
    </row>
    <row r="185" spans="1:12" x14ac:dyDescent="0.25">
      <c r="A185" s="72"/>
      <c r="B185" s="82"/>
      <c r="C185" s="82"/>
      <c r="D185" s="79"/>
      <c r="E185" s="83"/>
      <c r="F185" s="83"/>
      <c r="G185" s="81"/>
      <c r="H185" s="123"/>
      <c r="I185" s="238" t="str">
        <f>IF(ISNUMBER(F185),_xlfn.IFS(RIGHT(H185,3)="(b)",IF(AND(G185&gt;=DATE('1. Informace o projektu'!$C$3,1,1),G185&lt;=WORKDAY(DATE('1. Informace o projektu'!$C$3+1,1,31)-1,1)),"OK","!!"),RIGHT(H185,3)="(a)",IF(AND(G185&gt;=DATE('1. Informace o projektu'!$C$3,1,1),G185&lt;=WORKDAY(DATE('1. Informace o projektu'!$C$3,12,31)-1,1,'6. Data'!$C$76:$C$89)),"OK","!!"),ISBLANK(G185),"!",ISBLANK(H185),"!!!",H185='6. Data'!$B$3,"vyberte druh nákladu")," ")</f>
        <v xml:space="preserve"> </v>
      </c>
      <c r="J185" s="261" t="str">
        <f t="shared" si="6"/>
        <v xml:space="preserve"> </v>
      </c>
      <c r="K185" s="238" t="str">
        <f t="shared" si="7"/>
        <v xml:space="preserve"> </v>
      </c>
      <c r="L185" s="87" t="str">
        <f t="shared" si="8"/>
        <v xml:space="preserve"> </v>
      </c>
    </row>
    <row r="186" spans="1:12" x14ac:dyDescent="0.25">
      <c r="A186" s="72"/>
      <c r="B186" s="82"/>
      <c r="C186" s="82"/>
      <c r="D186" s="79"/>
      <c r="E186" s="83"/>
      <c r="F186" s="83"/>
      <c r="G186" s="81"/>
      <c r="H186" s="123"/>
      <c r="I186" s="238" t="str">
        <f>IF(ISNUMBER(F186),_xlfn.IFS(RIGHT(H186,3)="(b)",IF(AND(G186&gt;=DATE('1. Informace o projektu'!$C$3,1,1),G186&lt;=WORKDAY(DATE('1. Informace o projektu'!$C$3+1,1,31)-1,1)),"OK","!!"),RIGHT(H186,3)="(a)",IF(AND(G186&gt;=DATE('1. Informace o projektu'!$C$3,1,1),G186&lt;=WORKDAY(DATE('1. Informace o projektu'!$C$3,12,31)-1,1,'6. Data'!$C$76:$C$89)),"OK","!!"),ISBLANK(G186),"!",ISBLANK(H186),"!!!",H186='6. Data'!$B$3,"vyberte druh nákladu")," ")</f>
        <v xml:space="preserve"> </v>
      </c>
      <c r="J186" s="261" t="str">
        <f t="shared" si="6"/>
        <v xml:space="preserve"> </v>
      </c>
      <c r="K186" s="238" t="str">
        <f t="shared" si="7"/>
        <v xml:space="preserve"> </v>
      </c>
      <c r="L186" s="87" t="str">
        <f t="shared" si="8"/>
        <v xml:space="preserve"> </v>
      </c>
    </row>
    <row r="187" spans="1:12" x14ac:dyDescent="0.25">
      <c r="A187" s="72"/>
      <c r="B187" s="82"/>
      <c r="C187" s="82"/>
      <c r="D187" s="79"/>
      <c r="E187" s="83"/>
      <c r="F187" s="83"/>
      <c r="G187" s="81"/>
      <c r="H187" s="123"/>
      <c r="I187" s="238" t="str">
        <f>IF(ISNUMBER(F187),_xlfn.IFS(RIGHT(H187,3)="(b)",IF(AND(G187&gt;=DATE('1. Informace o projektu'!$C$3,1,1),G187&lt;=WORKDAY(DATE('1. Informace o projektu'!$C$3+1,1,31)-1,1)),"OK","!!"),RIGHT(H187,3)="(a)",IF(AND(G187&gt;=DATE('1. Informace o projektu'!$C$3,1,1),G187&lt;=WORKDAY(DATE('1. Informace o projektu'!$C$3,12,31)-1,1,'6. Data'!$C$76:$C$89)),"OK","!!"),ISBLANK(G187),"!",ISBLANK(H187),"!!!",H187='6. Data'!$B$3,"vyberte druh nákladu")," ")</f>
        <v xml:space="preserve"> </v>
      </c>
      <c r="J187" s="261" t="str">
        <f t="shared" si="6"/>
        <v xml:space="preserve"> </v>
      </c>
      <c r="K187" s="238" t="str">
        <f t="shared" si="7"/>
        <v xml:space="preserve"> </v>
      </c>
      <c r="L187" s="87" t="str">
        <f t="shared" si="8"/>
        <v xml:space="preserve"> </v>
      </c>
    </row>
    <row r="188" spans="1:12" x14ac:dyDescent="0.25">
      <c r="A188" s="72"/>
      <c r="B188" s="82"/>
      <c r="C188" s="82"/>
      <c r="D188" s="79"/>
      <c r="E188" s="83"/>
      <c r="F188" s="83"/>
      <c r="G188" s="81"/>
      <c r="H188" s="123"/>
      <c r="I188" s="238" t="str">
        <f>IF(ISNUMBER(F188),_xlfn.IFS(RIGHT(H188,3)="(b)",IF(AND(G188&gt;=DATE('1. Informace o projektu'!$C$3,1,1),G188&lt;=WORKDAY(DATE('1. Informace o projektu'!$C$3+1,1,31)-1,1)),"OK","!!"),RIGHT(H188,3)="(a)",IF(AND(G188&gt;=DATE('1. Informace o projektu'!$C$3,1,1),G188&lt;=WORKDAY(DATE('1. Informace o projektu'!$C$3,12,31)-1,1,'6. Data'!$C$76:$C$89)),"OK","!!"),ISBLANK(G188),"!",ISBLANK(H188),"!!!",H188='6. Data'!$B$3,"vyberte druh nákladu")," ")</f>
        <v xml:space="preserve"> </v>
      </c>
      <c r="J188" s="261" t="str">
        <f t="shared" si="6"/>
        <v xml:space="preserve"> </v>
      </c>
      <c r="K188" s="238" t="str">
        <f t="shared" si="7"/>
        <v xml:space="preserve"> </v>
      </c>
      <c r="L188" s="87" t="str">
        <f t="shared" si="8"/>
        <v xml:space="preserve"> </v>
      </c>
    </row>
    <row r="189" spans="1:12" x14ac:dyDescent="0.25">
      <c r="A189" s="72"/>
      <c r="B189" s="82"/>
      <c r="C189" s="82"/>
      <c r="D189" s="79"/>
      <c r="E189" s="83"/>
      <c r="F189" s="83"/>
      <c r="G189" s="81"/>
      <c r="H189" s="123"/>
      <c r="I189" s="238" t="str">
        <f>IF(ISNUMBER(F189),_xlfn.IFS(RIGHT(H189,3)="(b)",IF(AND(G189&gt;=DATE('1. Informace o projektu'!$C$3,1,1),G189&lt;=WORKDAY(DATE('1. Informace o projektu'!$C$3+1,1,31)-1,1)),"OK","!!"),RIGHT(H189,3)="(a)",IF(AND(G189&gt;=DATE('1. Informace o projektu'!$C$3,1,1),G189&lt;=WORKDAY(DATE('1. Informace o projektu'!$C$3,12,31)-1,1,'6. Data'!$C$76:$C$89)),"OK","!!"),ISBLANK(G189),"!",ISBLANK(H189),"!!!",H189='6. Data'!$B$3,"vyberte druh nákladu")," ")</f>
        <v xml:space="preserve"> </v>
      </c>
      <c r="J189" s="261" t="str">
        <f t="shared" si="6"/>
        <v xml:space="preserve"> </v>
      </c>
      <c r="K189" s="238" t="str">
        <f t="shared" si="7"/>
        <v xml:space="preserve"> </v>
      </c>
      <c r="L189" s="87" t="str">
        <f t="shared" si="8"/>
        <v xml:space="preserve"> </v>
      </c>
    </row>
    <row r="190" spans="1:12" x14ac:dyDescent="0.25">
      <c r="A190" s="72"/>
      <c r="B190" s="82"/>
      <c r="C190" s="82"/>
      <c r="D190" s="79"/>
      <c r="E190" s="83"/>
      <c r="F190" s="83"/>
      <c r="G190" s="81"/>
      <c r="H190" s="123"/>
      <c r="I190" s="238" t="str">
        <f>IF(ISNUMBER(F190),_xlfn.IFS(RIGHT(H190,3)="(b)",IF(AND(G190&gt;=DATE('1. Informace o projektu'!$C$3,1,1),G190&lt;=WORKDAY(DATE('1. Informace o projektu'!$C$3+1,1,31)-1,1)),"OK","!!"),RIGHT(H190,3)="(a)",IF(AND(G190&gt;=DATE('1. Informace o projektu'!$C$3,1,1),G190&lt;=WORKDAY(DATE('1. Informace o projektu'!$C$3,12,31)-1,1,'6. Data'!$C$76:$C$89)),"OK","!!"),ISBLANK(G190),"!",ISBLANK(H190),"!!!",H190='6. Data'!$B$3,"vyberte druh nákladu")," ")</f>
        <v xml:space="preserve"> </v>
      </c>
      <c r="J190" s="261" t="str">
        <f t="shared" si="6"/>
        <v xml:space="preserve"> </v>
      </c>
      <c r="K190" s="238" t="str">
        <f t="shared" si="7"/>
        <v xml:space="preserve"> </v>
      </c>
      <c r="L190" s="87" t="str">
        <f t="shared" si="8"/>
        <v xml:space="preserve"> </v>
      </c>
    </row>
    <row r="191" spans="1:12" x14ac:dyDescent="0.25">
      <c r="A191" s="72"/>
      <c r="B191" s="82"/>
      <c r="C191" s="82"/>
      <c r="D191" s="79"/>
      <c r="E191" s="83"/>
      <c r="F191" s="83"/>
      <c r="G191" s="81"/>
      <c r="H191" s="123"/>
      <c r="I191" s="238" t="str">
        <f>IF(ISNUMBER(F191),_xlfn.IFS(RIGHT(H191,3)="(b)",IF(AND(G191&gt;=DATE('1. Informace o projektu'!$C$3,1,1),G191&lt;=WORKDAY(DATE('1. Informace o projektu'!$C$3+1,1,31)-1,1)),"OK","!!"),RIGHT(H191,3)="(a)",IF(AND(G191&gt;=DATE('1. Informace o projektu'!$C$3,1,1),G191&lt;=WORKDAY(DATE('1. Informace o projektu'!$C$3,12,31)-1,1,'6. Data'!$C$76:$C$89)),"OK","!!"),ISBLANK(G191),"!",ISBLANK(H191),"!!!",H191='6. Data'!$B$3,"vyberte druh nákladu")," ")</f>
        <v xml:space="preserve"> </v>
      </c>
      <c r="J191" s="261" t="str">
        <f t="shared" si="6"/>
        <v xml:space="preserve"> </v>
      </c>
      <c r="K191" s="238" t="str">
        <f t="shared" si="7"/>
        <v xml:space="preserve"> </v>
      </c>
      <c r="L191" s="87" t="str">
        <f t="shared" si="8"/>
        <v xml:space="preserve"> </v>
      </c>
    </row>
    <row r="192" spans="1:12" x14ac:dyDescent="0.25">
      <c r="A192" s="72"/>
      <c r="B192" s="82"/>
      <c r="C192" s="82"/>
      <c r="D192" s="79"/>
      <c r="E192" s="83"/>
      <c r="F192" s="83"/>
      <c r="G192" s="81"/>
      <c r="H192" s="123"/>
      <c r="I192" s="238" t="str">
        <f>IF(ISNUMBER(F192),_xlfn.IFS(RIGHT(H192,3)="(b)",IF(AND(G192&gt;=DATE('1. Informace o projektu'!$C$3,1,1),G192&lt;=WORKDAY(DATE('1. Informace o projektu'!$C$3+1,1,31)-1,1)),"OK","!!"),RIGHT(H192,3)="(a)",IF(AND(G192&gt;=DATE('1. Informace o projektu'!$C$3,1,1),G192&lt;=WORKDAY(DATE('1. Informace o projektu'!$C$3,12,31)-1,1,'6. Data'!$C$76:$C$89)),"OK","!!"),ISBLANK(G192),"!",ISBLANK(H192),"!!!",H192='6. Data'!$B$3,"vyberte druh nákladu")," ")</f>
        <v xml:space="preserve"> </v>
      </c>
      <c r="J192" s="261" t="str">
        <f t="shared" si="6"/>
        <v xml:space="preserve"> </v>
      </c>
      <c r="K192" s="238" t="str">
        <f t="shared" si="7"/>
        <v xml:space="preserve"> </v>
      </c>
      <c r="L192" s="87" t="str">
        <f t="shared" si="8"/>
        <v xml:space="preserve"> </v>
      </c>
    </row>
    <row r="193" spans="1:12" x14ac:dyDescent="0.25">
      <c r="A193" s="72"/>
      <c r="B193" s="82"/>
      <c r="C193" s="82"/>
      <c r="D193" s="79"/>
      <c r="E193" s="83"/>
      <c r="F193" s="83"/>
      <c r="G193" s="81"/>
      <c r="H193" s="123"/>
      <c r="I193" s="238" t="str">
        <f>IF(ISNUMBER(F193),_xlfn.IFS(RIGHT(H193,3)="(b)",IF(AND(G193&gt;=DATE('1. Informace o projektu'!$C$3,1,1),G193&lt;=WORKDAY(DATE('1. Informace o projektu'!$C$3+1,1,31)-1,1)),"OK","!!"),RIGHT(H193,3)="(a)",IF(AND(G193&gt;=DATE('1. Informace o projektu'!$C$3,1,1),G193&lt;=WORKDAY(DATE('1. Informace o projektu'!$C$3,12,31)-1,1,'6. Data'!$C$76:$C$89)),"OK","!!"),ISBLANK(G193),"!",ISBLANK(H193),"!!!",H193='6. Data'!$B$3,"vyberte druh nákladu")," ")</f>
        <v xml:space="preserve"> </v>
      </c>
      <c r="J193" s="261" t="str">
        <f t="shared" si="6"/>
        <v xml:space="preserve"> </v>
      </c>
      <c r="K193" s="238" t="str">
        <f t="shared" si="7"/>
        <v xml:space="preserve"> </v>
      </c>
      <c r="L193" s="87" t="str">
        <f t="shared" si="8"/>
        <v xml:space="preserve"> </v>
      </c>
    </row>
    <row r="194" spans="1:12" x14ac:dyDescent="0.25">
      <c r="A194" s="72"/>
      <c r="B194" s="82"/>
      <c r="C194" s="82"/>
      <c r="D194" s="79"/>
      <c r="E194" s="83"/>
      <c r="F194" s="83"/>
      <c r="G194" s="81"/>
      <c r="H194" s="123"/>
      <c r="I194" s="238" t="str">
        <f>IF(ISNUMBER(F194),_xlfn.IFS(RIGHT(H194,3)="(b)",IF(AND(G194&gt;=DATE('1. Informace o projektu'!$C$3,1,1),G194&lt;=WORKDAY(DATE('1. Informace o projektu'!$C$3+1,1,31)-1,1)),"OK","!!"),RIGHT(H194,3)="(a)",IF(AND(G194&gt;=DATE('1. Informace o projektu'!$C$3,1,1),G194&lt;=WORKDAY(DATE('1. Informace o projektu'!$C$3,12,31)-1,1,'6. Data'!$C$76:$C$89)),"OK","!!"),ISBLANK(G194),"!",ISBLANK(H194),"!!!",H194='6. Data'!$B$3,"vyberte druh nákladu")," ")</f>
        <v xml:space="preserve"> </v>
      </c>
      <c r="J194" s="261" t="str">
        <f t="shared" si="6"/>
        <v xml:space="preserve"> </v>
      </c>
      <c r="K194" s="238" t="str">
        <f t="shared" si="7"/>
        <v xml:space="preserve"> </v>
      </c>
      <c r="L194" s="87" t="str">
        <f t="shared" si="8"/>
        <v xml:space="preserve"> </v>
      </c>
    </row>
    <row r="195" spans="1:12" x14ac:dyDescent="0.25">
      <c r="A195" s="72"/>
      <c r="B195" s="82"/>
      <c r="C195" s="82"/>
      <c r="D195" s="79"/>
      <c r="E195" s="83"/>
      <c r="F195" s="83"/>
      <c r="G195" s="81"/>
      <c r="H195" s="123"/>
      <c r="I195" s="238" t="str">
        <f>IF(ISNUMBER(F195),_xlfn.IFS(RIGHT(H195,3)="(b)",IF(AND(G195&gt;=DATE('1. Informace o projektu'!$C$3,1,1),G195&lt;=WORKDAY(DATE('1. Informace o projektu'!$C$3+1,1,31)-1,1)),"OK","!!"),RIGHT(H195,3)="(a)",IF(AND(G195&gt;=DATE('1. Informace o projektu'!$C$3,1,1),G195&lt;=WORKDAY(DATE('1. Informace o projektu'!$C$3,12,31)-1,1,'6. Data'!$C$76:$C$89)),"OK","!!"),ISBLANK(G195),"!",ISBLANK(H195),"!!!",H195='6. Data'!$B$3,"vyberte druh nákladu")," ")</f>
        <v xml:space="preserve"> </v>
      </c>
      <c r="J195" s="261" t="str">
        <f t="shared" si="6"/>
        <v xml:space="preserve"> </v>
      </c>
      <c r="K195" s="238" t="str">
        <f t="shared" si="7"/>
        <v xml:space="preserve"> </v>
      </c>
      <c r="L195" s="87" t="str">
        <f t="shared" si="8"/>
        <v xml:space="preserve"> </v>
      </c>
    </row>
    <row r="196" spans="1:12" x14ac:dyDescent="0.25">
      <c r="A196" s="72"/>
      <c r="B196" s="82"/>
      <c r="C196" s="82"/>
      <c r="D196" s="79"/>
      <c r="E196" s="83"/>
      <c r="F196" s="83"/>
      <c r="G196" s="81"/>
      <c r="H196" s="123"/>
      <c r="I196" s="238" t="str">
        <f>IF(ISNUMBER(F196),_xlfn.IFS(RIGHT(H196,3)="(b)",IF(AND(G196&gt;=DATE('1. Informace o projektu'!$C$3,1,1),G196&lt;=WORKDAY(DATE('1. Informace o projektu'!$C$3+1,1,31)-1,1)),"OK","!!"),RIGHT(H196,3)="(a)",IF(AND(G196&gt;=DATE('1. Informace o projektu'!$C$3,1,1),G196&lt;=WORKDAY(DATE('1. Informace o projektu'!$C$3,12,31)-1,1,'6. Data'!$C$76:$C$89)),"OK","!!"),ISBLANK(G196),"!",ISBLANK(H196),"!!!",H196='6. Data'!$B$3,"vyberte druh nákladu")," ")</f>
        <v xml:space="preserve"> </v>
      </c>
      <c r="J196" s="261" t="str">
        <f t="shared" si="6"/>
        <v xml:space="preserve"> </v>
      </c>
      <c r="K196" s="238" t="str">
        <f t="shared" si="7"/>
        <v xml:space="preserve"> </v>
      </c>
      <c r="L196" s="87" t="str">
        <f t="shared" si="8"/>
        <v xml:space="preserve"> </v>
      </c>
    </row>
    <row r="197" spans="1:12" x14ac:dyDescent="0.25">
      <c r="A197" s="72"/>
      <c r="B197" s="82"/>
      <c r="C197" s="82"/>
      <c r="D197" s="79"/>
      <c r="E197" s="83"/>
      <c r="F197" s="83"/>
      <c r="G197" s="81"/>
      <c r="H197" s="123"/>
      <c r="I197" s="238" t="str">
        <f>IF(ISNUMBER(F197),_xlfn.IFS(RIGHT(H197,3)="(b)",IF(AND(G197&gt;=DATE('1. Informace o projektu'!$C$3,1,1),G197&lt;=WORKDAY(DATE('1. Informace o projektu'!$C$3+1,1,31)-1,1)),"OK","!!"),RIGHT(H197,3)="(a)",IF(AND(G197&gt;=DATE('1. Informace o projektu'!$C$3,1,1),G197&lt;=WORKDAY(DATE('1. Informace o projektu'!$C$3,12,31)-1,1,'6. Data'!$C$76:$C$89)),"OK","!!"),ISBLANK(G197),"!",ISBLANK(H197),"!!!",H197='6. Data'!$B$3,"vyberte druh nákladu")," ")</f>
        <v xml:space="preserve"> </v>
      </c>
      <c r="J197" s="261" t="str">
        <f t="shared" si="6"/>
        <v xml:space="preserve"> </v>
      </c>
      <c r="K197" s="238" t="str">
        <f t="shared" si="7"/>
        <v xml:space="preserve"> </v>
      </c>
      <c r="L197" s="87" t="str">
        <f t="shared" si="8"/>
        <v xml:space="preserve"> </v>
      </c>
    </row>
    <row r="198" spans="1:12" x14ac:dyDescent="0.25">
      <c r="A198" s="72"/>
      <c r="B198" s="82"/>
      <c r="C198" s="82"/>
      <c r="D198" s="79"/>
      <c r="E198" s="83"/>
      <c r="F198" s="83"/>
      <c r="G198" s="81"/>
      <c r="H198" s="123"/>
      <c r="I198" s="238" t="str">
        <f>IF(ISNUMBER(F198),_xlfn.IFS(RIGHT(H198,3)="(b)",IF(AND(G198&gt;=DATE('1. Informace o projektu'!$C$3,1,1),G198&lt;=WORKDAY(DATE('1. Informace o projektu'!$C$3+1,1,31)-1,1)),"OK","!!"),RIGHT(H198,3)="(a)",IF(AND(G198&gt;=DATE('1. Informace o projektu'!$C$3,1,1),G198&lt;=WORKDAY(DATE('1. Informace o projektu'!$C$3,12,31)-1,1,'6. Data'!$C$76:$C$89)),"OK","!!"),ISBLANK(G198),"!",ISBLANK(H198),"!!!",H198='6. Data'!$B$3,"vyberte druh nákladu")," ")</f>
        <v xml:space="preserve"> </v>
      </c>
      <c r="J198" s="261" t="str">
        <f t="shared" si="6"/>
        <v xml:space="preserve"> </v>
      </c>
      <c r="K198" s="238" t="str">
        <f t="shared" si="7"/>
        <v xml:space="preserve"> </v>
      </c>
      <c r="L198" s="87" t="str">
        <f t="shared" si="8"/>
        <v xml:space="preserve"> </v>
      </c>
    </row>
    <row r="199" spans="1:12" x14ac:dyDescent="0.25">
      <c r="A199" s="72"/>
      <c r="B199" s="82"/>
      <c r="C199" s="82"/>
      <c r="D199" s="79"/>
      <c r="E199" s="83"/>
      <c r="F199" s="83"/>
      <c r="G199" s="81"/>
      <c r="H199" s="123"/>
      <c r="I199" s="238" t="str">
        <f>IF(ISNUMBER(F199),_xlfn.IFS(RIGHT(H199,3)="(b)",IF(AND(G199&gt;=DATE('1. Informace o projektu'!$C$3,1,1),G199&lt;=WORKDAY(DATE('1. Informace o projektu'!$C$3+1,1,31)-1,1)),"OK","!!"),RIGHT(H199,3)="(a)",IF(AND(G199&gt;=DATE('1. Informace o projektu'!$C$3,1,1),G199&lt;=WORKDAY(DATE('1. Informace o projektu'!$C$3,12,31)-1,1,'6. Data'!$C$76:$C$89)),"OK","!!"),ISBLANK(G199),"!",ISBLANK(H199),"!!!",H199='6. Data'!$B$3,"vyberte druh nákladu")," ")</f>
        <v xml:space="preserve"> </v>
      </c>
      <c r="J199" s="261" t="str">
        <f t="shared" ref="J199:J262" si="9">_xlfn.IFS(I199="!","Zapište datum úhrady",I199="ok"," ",I199=" "," ",I199="!!!","vyberte druh nákladu",I199="!!","nepovolené datum úhrady",I199="vyberte druh nákladu","vyberte druh nákladu")</f>
        <v xml:space="preserve"> </v>
      </c>
      <c r="K199" s="238" t="str">
        <f t="shared" ref="K199:K262" si="10">IF(ISNUMBER(F199),IF(E199&gt;=F199,"OK","!")," ")</f>
        <v xml:space="preserve"> </v>
      </c>
      <c r="L199" s="87" t="str">
        <f t="shared" ref="L199:L262" si="11">_xlfn.IFS(K199="!","Hrazeno z dotace je vyšší než fakturovaná částka",K199="ok"," ",K199=" "," ")</f>
        <v xml:space="preserve"> </v>
      </c>
    </row>
    <row r="200" spans="1:12" x14ac:dyDescent="0.25">
      <c r="A200" s="72"/>
      <c r="B200" s="82"/>
      <c r="C200" s="82"/>
      <c r="D200" s="79"/>
      <c r="E200" s="83"/>
      <c r="F200" s="83"/>
      <c r="G200" s="81"/>
      <c r="H200" s="123"/>
      <c r="I200" s="238" t="str">
        <f>IF(ISNUMBER(F200),_xlfn.IFS(RIGHT(H200,3)="(b)",IF(AND(G200&gt;=DATE('1. Informace o projektu'!$C$3,1,1),G200&lt;=WORKDAY(DATE('1. Informace o projektu'!$C$3+1,1,31)-1,1)),"OK","!!"),RIGHT(H200,3)="(a)",IF(AND(G200&gt;=DATE('1. Informace o projektu'!$C$3,1,1),G200&lt;=WORKDAY(DATE('1. Informace o projektu'!$C$3,12,31)-1,1,'6. Data'!$C$76:$C$89)),"OK","!!"),ISBLANK(G200),"!",ISBLANK(H200),"!!!",H200='6. Data'!$B$3,"vyberte druh nákladu")," ")</f>
        <v xml:space="preserve"> </v>
      </c>
      <c r="J200" s="261" t="str">
        <f t="shared" si="9"/>
        <v xml:space="preserve"> </v>
      </c>
      <c r="K200" s="238" t="str">
        <f t="shared" si="10"/>
        <v xml:space="preserve"> </v>
      </c>
      <c r="L200" s="87" t="str">
        <f t="shared" si="11"/>
        <v xml:space="preserve"> </v>
      </c>
    </row>
    <row r="201" spans="1:12" x14ac:dyDescent="0.25">
      <c r="A201" s="72"/>
      <c r="B201" s="82"/>
      <c r="C201" s="82"/>
      <c r="D201" s="79"/>
      <c r="E201" s="83"/>
      <c r="F201" s="83"/>
      <c r="G201" s="81"/>
      <c r="H201" s="123"/>
      <c r="I201" s="238" t="str">
        <f>IF(ISNUMBER(F201),_xlfn.IFS(RIGHT(H201,3)="(b)",IF(AND(G201&gt;=DATE('1. Informace o projektu'!$C$3,1,1),G201&lt;=WORKDAY(DATE('1. Informace o projektu'!$C$3+1,1,31)-1,1)),"OK","!!"),RIGHT(H201,3)="(a)",IF(AND(G201&gt;=DATE('1. Informace o projektu'!$C$3,1,1),G201&lt;=WORKDAY(DATE('1. Informace o projektu'!$C$3,12,31)-1,1,'6. Data'!$C$76:$C$89)),"OK","!!"),ISBLANK(G201),"!",ISBLANK(H201),"!!!",H201='6. Data'!$B$3,"vyberte druh nákladu")," ")</f>
        <v xml:space="preserve"> </v>
      </c>
      <c r="J201" s="261" t="str">
        <f t="shared" si="9"/>
        <v xml:space="preserve"> </v>
      </c>
      <c r="K201" s="238" t="str">
        <f t="shared" si="10"/>
        <v xml:space="preserve"> </v>
      </c>
      <c r="L201" s="87" t="str">
        <f t="shared" si="11"/>
        <v xml:space="preserve"> </v>
      </c>
    </row>
    <row r="202" spans="1:12" x14ac:dyDescent="0.25">
      <c r="A202" s="72"/>
      <c r="B202" s="82"/>
      <c r="C202" s="82"/>
      <c r="D202" s="79"/>
      <c r="E202" s="83"/>
      <c r="F202" s="83"/>
      <c r="G202" s="81"/>
      <c r="H202" s="123"/>
      <c r="I202" s="238" t="str">
        <f>IF(ISNUMBER(F202),_xlfn.IFS(RIGHT(H202,3)="(b)",IF(AND(G202&gt;=DATE('1. Informace o projektu'!$C$3,1,1),G202&lt;=WORKDAY(DATE('1. Informace o projektu'!$C$3+1,1,31)-1,1)),"OK","!!"),RIGHT(H202,3)="(a)",IF(AND(G202&gt;=DATE('1. Informace o projektu'!$C$3,1,1),G202&lt;=WORKDAY(DATE('1. Informace o projektu'!$C$3,12,31)-1,1,'6. Data'!$C$76:$C$89)),"OK","!!"),ISBLANK(G202),"!",ISBLANK(H202),"!!!",H202='6. Data'!$B$3,"vyberte druh nákladu")," ")</f>
        <v xml:space="preserve"> </v>
      </c>
      <c r="J202" s="261" t="str">
        <f t="shared" si="9"/>
        <v xml:space="preserve"> </v>
      </c>
      <c r="K202" s="238" t="str">
        <f t="shared" si="10"/>
        <v xml:space="preserve"> </v>
      </c>
      <c r="L202" s="87" t="str">
        <f t="shared" si="11"/>
        <v xml:space="preserve"> </v>
      </c>
    </row>
    <row r="203" spans="1:12" x14ac:dyDescent="0.25">
      <c r="A203" s="72"/>
      <c r="B203" s="82"/>
      <c r="C203" s="82"/>
      <c r="D203" s="79"/>
      <c r="E203" s="83"/>
      <c r="F203" s="83"/>
      <c r="G203" s="81"/>
      <c r="H203" s="123"/>
      <c r="I203" s="238" t="str">
        <f>IF(ISNUMBER(F203),_xlfn.IFS(RIGHT(H203,3)="(b)",IF(AND(G203&gt;=DATE('1. Informace o projektu'!$C$3,1,1),G203&lt;=WORKDAY(DATE('1. Informace o projektu'!$C$3+1,1,31)-1,1)),"OK","!!"),RIGHT(H203,3)="(a)",IF(AND(G203&gt;=DATE('1. Informace o projektu'!$C$3,1,1),G203&lt;=WORKDAY(DATE('1. Informace o projektu'!$C$3,12,31)-1,1,'6. Data'!$C$76:$C$89)),"OK","!!"),ISBLANK(G203),"!",ISBLANK(H203),"!!!",H203='6. Data'!$B$3,"vyberte druh nákladu")," ")</f>
        <v xml:space="preserve"> </v>
      </c>
      <c r="J203" s="261" t="str">
        <f t="shared" si="9"/>
        <v xml:space="preserve"> </v>
      </c>
      <c r="K203" s="238" t="str">
        <f t="shared" si="10"/>
        <v xml:space="preserve"> </v>
      </c>
      <c r="L203" s="87" t="str">
        <f t="shared" si="11"/>
        <v xml:space="preserve"> </v>
      </c>
    </row>
    <row r="204" spans="1:12" x14ac:dyDescent="0.25">
      <c r="A204" s="72"/>
      <c r="B204" s="82"/>
      <c r="C204" s="82"/>
      <c r="D204" s="79"/>
      <c r="E204" s="83"/>
      <c r="F204" s="83"/>
      <c r="G204" s="81"/>
      <c r="H204" s="123"/>
      <c r="I204" s="238" t="str">
        <f>IF(ISNUMBER(F204),_xlfn.IFS(RIGHT(H204,3)="(b)",IF(AND(G204&gt;=DATE('1. Informace o projektu'!$C$3,1,1),G204&lt;=WORKDAY(DATE('1. Informace o projektu'!$C$3+1,1,31)-1,1)),"OK","!!"),RIGHT(H204,3)="(a)",IF(AND(G204&gt;=DATE('1. Informace o projektu'!$C$3,1,1),G204&lt;=WORKDAY(DATE('1. Informace o projektu'!$C$3,12,31)-1,1,'6. Data'!$C$76:$C$89)),"OK","!!"),ISBLANK(G204),"!",ISBLANK(H204),"!!!",H204='6. Data'!$B$3,"vyberte druh nákladu")," ")</f>
        <v xml:space="preserve"> </v>
      </c>
      <c r="J204" s="261" t="str">
        <f t="shared" si="9"/>
        <v xml:space="preserve"> </v>
      </c>
      <c r="K204" s="238" t="str">
        <f t="shared" si="10"/>
        <v xml:space="preserve"> </v>
      </c>
      <c r="L204" s="87" t="str">
        <f t="shared" si="11"/>
        <v xml:space="preserve"> </v>
      </c>
    </row>
    <row r="205" spans="1:12" x14ac:dyDescent="0.25">
      <c r="A205" s="72"/>
      <c r="B205" s="82"/>
      <c r="C205" s="82"/>
      <c r="D205" s="79"/>
      <c r="E205" s="83"/>
      <c r="F205" s="83"/>
      <c r="G205" s="81"/>
      <c r="H205" s="123"/>
      <c r="I205" s="238" t="str">
        <f>IF(ISNUMBER(F205),_xlfn.IFS(RIGHT(H205,3)="(b)",IF(AND(G205&gt;=DATE('1. Informace o projektu'!$C$3,1,1),G205&lt;=WORKDAY(DATE('1. Informace o projektu'!$C$3+1,1,31)-1,1)),"OK","!!"),RIGHT(H205,3)="(a)",IF(AND(G205&gt;=DATE('1. Informace o projektu'!$C$3,1,1),G205&lt;=WORKDAY(DATE('1. Informace o projektu'!$C$3,12,31)-1,1,'6. Data'!$C$76:$C$89)),"OK","!!"),ISBLANK(G205),"!",ISBLANK(H205),"!!!",H205='6. Data'!$B$3,"vyberte druh nákladu")," ")</f>
        <v xml:space="preserve"> </v>
      </c>
      <c r="J205" s="261" t="str">
        <f t="shared" si="9"/>
        <v xml:space="preserve"> </v>
      </c>
      <c r="K205" s="238" t="str">
        <f t="shared" si="10"/>
        <v xml:space="preserve"> </v>
      </c>
      <c r="L205" s="87" t="str">
        <f t="shared" si="11"/>
        <v xml:space="preserve"> </v>
      </c>
    </row>
    <row r="206" spans="1:12" x14ac:dyDescent="0.25">
      <c r="A206" s="72"/>
      <c r="B206" s="82"/>
      <c r="C206" s="82"/>
      <c r="D206" s="79"/>
      <c r="E206" s="83"/>
      <c r="F206" s="83"/>
      <c r="G206" s="81"/>
      <c r="H206" s="123"/>
      <c r="I206" s="238" t="str">
        <f>IF(ISNUMBER(F206),_xlfn.IFS(RIGHT(H206,3)="(b)",IF(AND(G206&gt;=DATE('1. Informace o projektu'!$C$3,1,1),G206&lt;=WORKDAY(DATE('1. Informace o projektu'!$C$3+1,1,31)-1,1)),"OK","!!"),RIGHT(H206,3)="(a)",IF(AND(G206&gt;=DATE('1. Informace o projektu'!$C$3,1,1),G206&lt;=WORKDAY(DATE('1. Informace o projektu'!$C$3,12,31)-1,1,'6. Data'!$C$76:$C$89)),"OK","!!"),ISBLANK(G206),"!",ISBLANK(H206),"!!!",H206='6. Data'!$B$3,"vyberte druh nákladu")," ")</f>
        <v xml:space="preserve"> </v>
      </c>
      <c r="J206" s="261" t="str">
        <f t="shared" si="9"/>
        <v xml:space="preserve"> </v>
      </c>
      <c r="K206" s="238" t="str">
        <f t="shared" si="10"/>
        <v xml:space="preserve"> </v>
      </c>
      <c r="L206" s="87" t="str">
        <f t="shared" si="11"/>
        <v xml:space="preserve"> </v>
      </c>
    </row>
    <row r="207" spans="1:12" x14ac:dyDescent="0.25">
      <c r="A207" s="72"/>
      <c r="B207" s="82"/>
      <c r="C207" s="82"/>
      <c r="D207" s="79"/>
      <c r="E207" s="83"/>
      <c r="F207" s="83"/>
      <c r="G207" s="81"/>
      <c r="H207" s="123"/>
      <c r="I207" s="238" t="str">
        <f>IF(ISNUMBER(F207),_xlfn.IFS(RIGHT(H207,3)="(b)",IF(AND(G207&gt;=DATE('1. Informace o projektu'!$C$3,1,1),G207&lt;=WORKDAY(DATE('1. Informace o projektu'!$C$3+1,1,31)-1,1)),"OK","!!"),RIGHT(H207,3)="(a)",IF(AND(G207&gt;=DATE('1. Informace o projektu'!$C$3,1,1),G207&lt;=WORKDAY(DATE('1. Informace o projektu'!$C$3,12,31)-1,1,'6. Data'!$C$76:$C$89)),"OK","!!"),ISBLANK(G207),"!",ISBLANK(H207),"!!!",H207='6. Data'!$B$3,"vyberte druh nákladu")," ")</f>
        <v xml:space="preserve"> </v>
      </c>
      <c r="J207" s="261" t="str">
        <f t="shared" si="9"/>
        <v xml:space="preserve"> </v>
      </c>
      <c r="K207" s="238" t="str">
        <f t="shared" si="10"/>
        <v xml:space="preserve"> </v>
      </c>
      <c r="L207" s="87" t="str">
        <f t="shared" si="11"/>
        <v xml:space="preserve"> </v>
      </c>
    </row>
    <row r="208" spans="1:12" x14ac:dyDescent="0.25">
      <c r="A208" s="72"/>
      <c r="B208" s="82"/>
      <c r="C208" s="82"/>
      <c r="D208" s="79"/>
      <c r="E208" s="83"/>
      <c r="F208" s="83"/>
      <c r="G208" s="81"/>
      <c r="H208" s="123"/>
      <c r="I208" s="238" t="str">
        <f>IF(ISNUMBER(F208),_xlfn.IFS(RIGHT(H208,3)="(b)",IF(AND(G208&gt;=DATE('1. Informace o projektu'!$C$3,1,1),G208&lt;=WORKDAY(DATE('1. Informace o projektu'!$C$3+1,1,31)-1,1)),"OK","!!"),RIGHT(H208,3)="(a)",IF(AND(G208&gt;=DATE('1. Informace o projektu'!$C$3,1,1),G208&lt;=WORKDAY(DATE('1. Informace o projektu'!$C$3,12,31)-1,1,'6. Data'!$C$76:$C$89)),"OK","!!"),ISBLANK(G208),"!",ISBLANK(H208),"!!!",H208='6. Data'!$B$3,"vyberte druh nákladu")," ")</f>
        <v xml:space="preserve"> </v>
      </c>
      <c r="J208" s="261" t="str">
        <f t="shared" si="9"/>
        <v xml:space="preserve"> </v>
      </c>
      <c r="K208" s="238" t="str">
        <f t="shared" si="10"/>
        <v xml:space="preserve"> </v>
      </c>
      <c r="L208" s="87" t="str">
        <f t="shared" si="11"/>
        <v xml:space="preserve"> </v>
      </c>
    </row>
    <row r="209" spans="1:12" x14ac:dyDescent="0.25">
      <c r="A209" s="72"/>
      <c r="B209" s="82"/>
      <c r="C209" s="82"/>
      <c r="D209" s="79"/>
      <c r="E209" s="83"/>
      <c r="F209" s="83"/>
      <c r="G209" s="81"/>
      <c r="H209" s="123"/>
      <c r="I209" s="238" t="str">
        <f>IF(ISNUMBER(F209),_xlfn.IFS(RIGHT(H209,3)="(b)",IF(AND(G209&gt;=DATE('1. Informace o projektu'!$C$3,1,1),G209&lt;=WORKDAY(DATE('1. Informace o projektu'!$C$3+1,1,31)-1,1)),"OK","!!"),RIGHT(H209,3)="(a)",IF(AND(G209&gt;=DATE('1. Informace o projektu'!$C$3,1,1),G209&lt;=WORKDAY(DATE('1. Informace o projektu'!$C$3,12,31)-1,1,'6. Data'!$C$76:$C$89)),"OK","!!"),ISBLANK(G209),"!",ISBLANK(H209),"!!!",H209='6. Data'!$B$3,"vyberte druh nákladu")," ")</f>
        <v xml:space="preserve"> </v>
      </c>
      <c r="J209" s="261" t="str">
        <f t="shared" si="9"/>
        <v xml:space="preserve"> </v>
      </c>
      <c r="K209" s="238" t="str">
        <f t="shared" si="10"/>
        <v xml:space="preserve"> </v>
      </c>
      <c r="L209" s="87" t="str">
        <f t="shared" si="11"/>
        <v xml:space="preserve"> </v>
      </c>
    </row>
    <row r="210" spans="1:12" x14ac:dyDescent="0.25">
      <c r="A210" s="72"/>
      <c r="B210" s="82"/>
      <c r="C210" s="82"/>
      <c r="D210" s="79"/>
      <c r="E210" s="83"/>
      <c r="F210" s="83"/>
      <c r="G210" s="81"/>
      <c r="H210" s="123"/>
      <c r="I210" s="238" t="str">
        <f>IF(ISNUMBER(F210),_xlfn.IFS(RIGHT(H210,3)="(b)",IF(AND(G210&gt;=DATE('1. Informace o projektu'!$C$3,1,1),G210&lt;=WORKDAY(DATE('1. Informace o projektu'!$C$3+1,1,31)-1,1)),"OK","!!"),RIGHT(H210,3)="(a)",IF(AND(G210&gt;=DATE('1. Informace o projektu'!$C$3,1,1),G210&lt;=WORKDAY(DATE('1. Informace o projektu'!$C$3,12,31)-1,1,'6. Data'!$C$76:$C$89)),"OK","!!"),ISBLANK(G210),"!",ISBLANK(H210),"!!!",H210='6. Data'!$B$3,"vyberte druh nákladu")," ")</f>
        <v xml:space="preserve"> </v>
      </c>
      <c r="J210" s="261" t="str">
        <f t="shared" si="9"/>
        <v xml:space="preserve"> </v>
      </c>
      <c r="K210" s="238" t="str">
        <f t="shared" si="10"/>
        <v xml:space="preserve"> </v>
      </c>
      <c r="L210" s="87" t="str">
        <f t="shared" si="11"/>
        <v xml:space="preserve"> </v>
      </c>
    </row>
    <row r="211" spans="1:12" x14ac:dyDescent="0.25">
      <c r="A211" s="72"/>
      <c r="B211" s="82"/>
      <c r="C211" s="82"/>
      <c r="D211" s="79"/>
      <c r="E211" s="83"/>
      <c r="F211" s="83"/>
      <c r="G211" s="81"/>
      <c r="H211" s="123"/>
      <c r="I211" s="238" t="str">
        <f>IF(ISNUMBER(F211),_xlfn.IFS(RIGHT(H211,3)="(b)",IF(AND(G211&gt;=DATE('1. Informace o projektu'!$C$3,1,1),G211&lt;=WORKDAY(DATE('1. Informace o projektu'!$C$3+1,1,31)-1,1)),"OK","!!"),RIGHT(H211,3)="(a)",IF(AND(G211&gt;=DATE('1. Informace o projektu'!$C$3,1,1),G211&lt;=WORKDAY(DATE('1. Informace o projektu'!$C$3,12,31)-1,1,'6. Data'!$C$76:$C$89)),"OK","!!"),ISBLANK(G211),"!",ISBLANK(H211),"!!!",H211='6. Data'!$B$3,"vyberte druh nákladu")," ")</f>
        <v xml:space="preserve"> </v>
      </c>
      <c r="J211" s="261" t="str">
        <f t="shared" si="9"/>
        <v xml:space="preserve"> </v>
      </c>
      <c r="K211" s="238" t="str">
        <f t="shared" si="10"/>
        <v xml:space="preserve"> </v>
      </c>
      <c r="L211" s="87" t="str">
        <f t="shared" si="11"/>
        <v xml:space="preserve"> </v>
      </c>
    </row>
    <row r="212" spans="1:12" x14ac:dyDescent="0.25">
      <c r="A212" s="72"/>
      <c r="B212" s="82"/>
      <c r="C212" s="82"/>
      <c r="D212" s="79"/>
      <c r="E212" s="83"/>
      <c r="F212" s="83"/>
      <c r="G212" s="81"/>
      <c r="H212" s="123"/>
      <c r="I212" s="238" t="str">
        <f>IF(ISNUMBER(F212),_xlfn.IFS(RIGHT(H212,3)="(b)",IF(AND(G212&gt;=DATE('1. Informace o projektu'!$C$3,1,1),G212&lt;=WORKDAY(DATE('1. Informace o projektu'!$C$3+1,1,31)-1,1)),"OK","!!"),RIGHT(H212,3)="(a)",IF(AND(G212&gt;=DATE('1. Informace o projektu'!$C$3,1,1),G212&lt;=WORKDAY(DATE('1. Informace o projektu'!$C$3,12,31)-1,1,'6. Data'!$C$76:$C$89)),"OK","!!"),ISBLANK(G212),"!",ISBLANK(H212),"!!!",H212='6. Data'!$B$3,"vyberte druh nákladu")," ")</f>
        <v xml:space="preserve"> </v>
      </c>
      <c r="J212" s="261" t="str">
        <f t="shared" si="9"/>
        <v xml:space="preserve"> </v>
      </c>
      <c r="K212" s="238" t="str">
        <f t="shared" si="10"/>
        <v xml:space="preserve"> </v>
      </c>
      <c r="L212" s="87" t="str">
        <f t="shared" si="11"/>
        <v xml:space="preserve"> </v>
      </c>
    </row>
    <row r="213" spans="1:12" x14ac:dyDescent="0.25">
      <c r="A213" s="72"/>
      <c r="B213" s="82"/>
      <c r="C213" s="82"/>
      <c r="D213" s="79"/>
      <c r="E213" s="83"/>
      <c r="F213" s="83"/>
      <c r="G213" s="81"/>
      <c r="H213" s="123"/>
      <c r="I213" s="238" t="str">
        <f>IF(ISNUMBER(F213),_xlfn.IFS(RIGHT(H213,3)="(b)",IF(AND(G213&gt;=DATE('1. Informace o projektu'!$C$3,1,1),G213&lt;=WORKDAY(DATE('1. Informace o projektu'!$C$3+1,1,31)-1,1)),"OK","!!"),RIGHT(H213,3)="(a)",IF(AND(G213&gt;=DATE('1. Informace o projektu'!$C$3,1,1),G213&lt;=WORKDAY(DATE('1. Informace o projektu'!$C$3,12,31)-1,1,'6. Data'!$C$76:$C$89)),"OK","!!"),ISBLANK(G213),"!",ISBLANK(H213),"!!!",H213='6. Data'!$B$3,"vyberte druh nákladu")," ")</f>
        <v xml:space="preserve"> </v>
      </c>
      <c r="J213" s="261" t="str">
        <f t="shared" si="9"/>
        <v xml:space="preserve"> </v>
      </c>
      <c r="K213" s="238" t="str">
        <f t="shared" si="10"/>
        <v xml:space="preserve"> </v>
      </c>
      <c r="L213" s="87" t="str">
        <f t="shared" si="11"/>
        <v xml:space="preserve"> </v>
      </c>
    </row>
    <row r="214" spans="1:12" x14ac:dyDescent="0.25">
      <c r="A214" s="72"/>
      <c r="B214" s="82"/>
      <c r="C214" s="82"/>
      <c r="D214" s="79"/>
      <c r="E214" s="83"/>
      <c r="F214" s="83"/>
      <c r="G214" s="81"/>
      <c r="H214" s="123"/>
      <c r="I214" s="238" t="str">
        <f>IF(ISNUMBER(F214),_xlfn.IFS(RIGHT(H214,3)="(b)",IF(AND(G214&gt;=DATE('1. Informace o projektu'!$C$3,1,1),G214&lt;=WORKDAY(DATE('1. Informace o projektu'!$C$3+1,1,31)-1,1)),"OK","!!"),RIGHT(H214,3)="(a)",IF(AND(G214&gt;=DATE('1. Informace o projektu'!$C$3,1,1),G214&lt;=WORKDAY(DATE('1. Informace o projektu'!$C$3,12,31)-1,1,'6. Data'!$C$76:$C$89)),"OK","!!"),ISBLANK(G214),"!",ISBLANK(H214),"!!!",H214='6. Data'!$B$3,"vyberte druh nákladu")," ")</f>
        <v xml:space="preserve"> </v>
      </c>
      <c r="J214" s="261" t="str">
        <f t="shared" si="9"/>
        <v xml:space="preserve"> </v>
      </c>
      <c r="K214" s="238" t="str">
        <f t="shared" si="10"/>
        <v xml:space="preserve"> </v>
      </c>
      <c r="L214" s="87" t="str">
        <f t="shared" si="11"/>
        <v xml:space="preserve"> </v>
      </c>
    </row>
    <row r="215" spans="1:12" x14ac:dyDescent="0.25">
      <c r="A215" s="72"/>
      <c r="B215" s="82"/>
      <c r="C215" s="82"/>
      <c r="D215" s="79"/>
      <c r="E215" s="83"/>
      <c r="F215" s="83"/>
      <c r="G215" s="81"/>
      <c r="H215" s="123"/>
      <c r="I215" s="238" t="str">
        <f>IF(ISNUMBER(F215),_xlfn.IFS(RIGHT(H215,3)="(b)",IF(AND(G215&gt;=DATE('1. Informace o projektu'!$C$3,1,1),G215&lt;=WORKDAY(DATE('1. Informace o projektu'!$C$3+1,1,31)-1,1)),"OK","!!"),RIGHT(H215,3)="(a)",IF(AND(G215&gt;=DATE('1. Informace o projektu'!$C$3,1,1),G215&lt;=WORKDAY(DATE('1. Informace o projektu'!$C$3,12,31)-1,1,'6. Data'!$C$76:$C$89)),"OK","!!"),ISBLANK(G215),"!",ISBLANK(H215),"!!!",H215='6. Data'!$B$3,"vyberte druh nákladu")," ")</f>
        <v xml:space="preserve"> </v>
      </c>
      <c r="J215" s="261" t="str">
        <f t="shared" si="9"/>
        <v xml:space="preserve"> </v>
      </c>
      <c r="K215" s="238" t="str">
        <f t="shared" si="10"/>
        <v xml:space="preserve"> </v>
      </c>
      <c r="L215" s="87" t="str">
        <f t="shared" si="11"/>
        <v xml:space="preserve"> </v>
      </c>
    </row>
    <row r="216" spans="1:12" x14ac:dyDescent="0.25">
      <c r="A216" s="72"/>
      <c r="B216" s="82"/>
      <c r="C216" s="82"/>
      <c r="D216" s="79"/>
      <c r="E216" s="83"/>
      <c r="F216" s="83"/>
      <c r="G216" s="81"/>
      <c r="H216" s="123"/>
      <c r="I216" s="238" t="str">
        <f>IF(ISNUMBER(F216),_xlfn.IFS(RIGHT(H216,3)="(b)",IF(AND(G216&gt;=DATE('1. Informace o projektu'!$C$3,1,1),G216&lt;=WORKDAY(DATE('1. Informace o projektu'!$C$3+1,1,31)-1,1)),"OK","!!"),RIGHT(H216,3)="(a)",IF(AND(G216&gt;=DATE('1. Informace o projektu'!$C$3,1,1),G216&lt;=WORKDAY(DATE('1. Informace o projektu'!$C$3,12,31)-1,1,'6. Data'!$C$76:$C$89)),"OK","!!"),ISBLANK(G216),"!",ISBLANK(H216),"!!!",H216='6. Data'!$B$3,"vyberte druh nákladu")," ")</f>
        <v xml:space="preserve"> </v>
      </c>
      <c r="J216" s="261" t="str">
        <f t="shared" si="9"/>
        <v xml:space="preserve"> </v>
      </c>
      <c r="K216" s="238" t="str">
        <f t="shared" si="10"/>
        <v xml:space="preserve"> </v>
      </c>
      <c r="L216" s="87" t="str">
        <f t="shared" si="11"/>
        <v xml:space="preserve"> </v>
      </c>
    </row>
    <row r="217" spans="1:12" x14ac:dyDescent="0.25">
      <c r="A217" s="72"/>
      <c r="B217" s="82"/>
      <c r="C217" s="82"/>
      <c r="D217" s="79"/>
      <c r="E217" s="83"/>
      <c r="F217" s="83"/>
      <c r="G217" s="81"/>
      <c r="H217" s="123"/>
      <c r="I217" s="238" t="str">
        <f>IF(ISNUMBER(F217),_xlfn.IFS(RIGHT(H217,3)="(b)",IF(AND(G217&gt;=DATE('1. Informace o projektu'!$C$3,1,1),G217&lt;=WORKDAY(DATE('1. Informace o projektu'!$C$3+1,1,31)-1,1)),"OK","!!"),RIGHT(H217,3)="(a)",IF(AND(G217&gt;=DATE('1. Informace o projektu'!$C$3,1,1),G217&lt;=WORKDAY(DATE('1. Informace o projektu'!$C$3,12,31)-1,1,'6. Data'!$C$76:$C$89)),"OK","!!"),ISBLANK(G217),"!",ISBLANK(H217),"!!!",H217='6. Data'!$B$3,"vyberte druh nákladu")," ")</f>
        <v xml:space="preserve"> </v>
      </c>
      <c r="J217" s="261" t="str">
        <f t="shared" si="9"/>
        <v xml:space="preserve"> </v>
      </c>
      <c r="K217" s="238" t="str">
        <f t="shared" si="10"/>
        <v xml:space="preserve"> </v>
      </c>
      <c r="L217" s="87" t="str">
        <f t="shared" si="11"/>
        <v xml:space="preserve"> </v>
      </c>
    </row>
    <row r="218" spans="1:12" x14ac:dyDescent="0.25">
      <c r="A218" s="72"/>
      <c r="B218" s="82"/>
      <c r="C218" s="82"/>
      <c r="D218" s="79"/>
      <c r="E218" s="83"/>
      <c r="F218" s="83"/>
      <c r="G218" s="81"/>
      <c r="H218" s="123"/>
      <c r="I218" s="238" t="str">
        <f>IF(ISNUMBER(F218),_xlfn.IFS(RIGHT(H218,3)="(b)",IF(AND(G218&gt;=DATE('1. Informace o projektu'!$C$3,1,1),G218&lt;=WORKDAY(DATE('1. Informace o projektu'!$C$3+1,1,31)-1,1)),"OK","!!"),RIGHT(H218,3)="(a)",IF(AND(G218&gt;=DATE('1. Informace o projektu'!$C$3,1,1),G218&lt;=WORKDAY(DATE('1. Informace o projektu'!$C$3,12,31)-1,1,'6. Data'!$C$76:$C$89)),"OK","!!"),ISBLANK(G218),"!",ISBLANK(H218),"!!!",H218='6. Data'!$B$3,"vyberte druh nákladu")," ")</f>
        <v xml:space="preserve"> </v>
      </c>
      <c r="J218" s="261" t="str">
        <f t="shared" si="9"/>
        <v xml:space="preserve"> </v>
      </c>
      <c r="K218" s="238" t="str">
        <f t="shared" si="10"/>
        <v xml:space="preserve"> </v>
      </c>
      <c r="L218" s="87" t="str">
        <f t="shared" si="11"/>
        <v xml:space="preserve"> </v>
      </c>
    </row>
    <row r="219" spans="1:12" x14ac:dyDescent="0.25">
      <c r="A219" s="72"/>
      <c r="B219" s="82"/>
      <c r="C219" s="82"/>
      <c r="D219" s="79"/>
      <c r="E219" s="83"/>
      <c r="F219" s="83"/>
      <c r="G219" s="81"/>
      <c r="H219" s="123"/>
      <c r="I219" s="238" t="str">
        <f>IF(ISNUMBER(F219),_xlfn.IFS(RIGHT(H219,3)="(b)",IF(AND(G219&gt;=DATE('1. Informace o projektu'!$C$3,1,1),G219&lt;=WORKDAY(DATE('1. Informace o projektu'!$C$3+1,1,31)-1,1)),"OK","!!"),RIGHT(H219,3)="(a)",IF(AND(G219&gt;=DATE('1. Informace o projektu'!$C$3,1,1),G219&lt;=WORKDAY(DATE('1. Informace o projektu'!$C$3,12,31)-1,1,'6. Data'!$C$76:$C$89)),"OK","!!"),ISBLANK(G219),"!",ISBLANK(H219),"!!!",H219='6. Data'!$B$3,"vyberte druh nákladu")," ")</f>
        <v xml:space="preserve"> </v>
      </c>
      <c r="J219" s="261" t="str">
        <f t="shared" si="9"/>
        <v xml:space="preserve"> </v>
      </c>
      <c r="K219" s="238" t="str">
        <f t="shared" si="10"/>
        <v xml:space="preserve"> </v>
      </c>
      <c r="L219" s="87" t="str">
        <f t="shared" si="11"/>
        <v xml:space="preserve"> </v>
      </c>
    </row>
    <row r="220" spans="1:12" x14ac:dyDescent="0.25">
      <c r="A220" s="72"/>
      <c r="B220" s="82"/>
      <c r="C220" s="82"/>
      <c r="D220" s="79"/>
      <c r="E220" s="83"/>
      <c r="F220" s="83"/>
      <c r="G220" s="81"/>
      <c r="H220" s="123"/>
      <c r="I220" s="238" t="str">
        <f>IF(ISNUMBER(F220),_xlfn.IFS(RIGHT(H220,3)="(b)",IF(AND(G220&gt;=DATE('1. Informace o projektu'!$C$3,1,1),G220&lt;=WORKDAY(DATE('1. Informace o projektu'!$C$3+1,1,31)-1,1)),"OK","!!"),RIGHT(H220,3)="(a)",IF(AND(G220&gt;=DATE('1. Informace o projektu'!$C$3,1,1),G220&lt;=WORKDAY(DATE('1. Informace o projektu'!$C$3,12,31)-1,1,'6. Data'!$C$76:$C$89)),"OK","!!"),ISBLANK(G220),"!",ISBLANK(H220),"!!!",H220='6. Data'!$B$3,"vyberte druh nákladu")," ")</f>
        <v xml:space="preserve"> </v>
      </c>
      <c r="J220" s="261" t="str">
        <f t="shared" si="9"/>
        <v xml:space="preserve"> </v>
      </c>
      <c r="K220" s="238" t="str">
        <f t="shared" si="10"/>
        <v xml:space="preserve"> </v>
      </c>
      <c r="L220" s="87" t="str">
        <f t="shared" si="11"/>
        <v xml:space="preserve"> </v>
      </c>
    </row>
    <row r="221" spans="1:12" x14ac:dyDescent="0.25">
      <c r="A221" s="72"/>
      <c r="B221" s="82"/>
      <c r="C221" s="82"/>
      <c r="D221" s="79"/>
      <c r="E221" s="83"/>
      <c r="F221" s="83"/>
      <c r="G221" s="81"/>
      <c r="H221" s="123"/>
      <c r="I221" s="238" t="str">
        <f>IF(ISNUMBER(F221),_xlfn.IFS(RIGHT(H221,3)="(b)",IF(AND(G221&gt;=DATE('1. Informace o projektu'!$C$3,1,1),G221&lt;=WORKDAY(DATE('1. Informace o projektu'!$C$3+1,1,31)-1,1)),"OK","!!"),RIGHT(H221,3)="(a)",IF(AND(G221&gt;=DATE('1. Informace o projektu'!$C$3,1,1),G221&lt;=WORKDAY(DATE('1. Informace o projektu'!$C$3,12,31)-1,1,'6. Data'!$C$76:$C$89)),"OK","!!"),ISBLANK(G221),"!",ISBLANK(H221),"!!!",H221='6. Data'!$B$3,"vyberte druh nákladu")," ")</f>
        <v xml:space="preserve"> </v>
      </c>
      <c r="J221" s="261" t="str">
        <f t="shared" si="9"/>
        <v xml:space="preserve"> </v>
      </c>
      <c r="K221" s="238" t="str">
        <f t="shared" si="10"/>
        <v xml:space="preserve"> </v>
      </c>
      <c r="L221" s="87" t="str">
        <f t="shared" si="11"/>
        <v xml:space="preserve"> </v>
      </c>
    </row>
    <row r="222" spans="1:12" x14ac:dyDescent="0.25">
      <c r="A222" s="72"/>
      <c r="B222" s="82"/>
      <c r="C222" s="82"/>
      <c r="D222" s="79"/>
      <c r="E222" s="83"/>
      <c r="F222" s="83"/>
      <c r="G222" s="81"/>
      <c r="H222" s="123"/>
      <c r="I222" s="238" t="str">
        <f>IF(ISNUMBER(F222),_xlfn.IFS(RIGHT(H222,3)="(b)",IF(AND(G222&gt;=DATE('1. Informace o projektu'!$C$3,1,1),G222&lt;=WORKDAY(DATE('1. Informace o projektu'!$C$3+1,1,31)-1,1)),"OK","!!"),RIGHT(H222,3)="(a)",IF(AND(G222&gt;=DATE('1. Informace o projektu'!$C$3,1,1),G222&lt;=WORKDAY(DATE('1. Informace o projektu'!$C$3,12,31)-1,1,'6. Data'!$C$76:$C$89)),"OK","!!"),ISBLANK(G222),"!",ISBLANK(H222),"!!!",H222='6. Data'!$B$3,"vyberte druh nákladu")," ")</f>
        <v xml:space="preserve"> </v>
      </c>
      <c r="J222" s="261" t="str">
        <f t="shared" si="9"/>
        <v xml:space="preserve"> </v>
      </c>
      <c r="K222" s="238" t="str">
        <f t="shared" si="10"/>
        <v xml:space="preserve"> </v>
      </c>
      <c r="L222" s="87" t="str">
        <f t="shared" si="11"/>
        <v xml:space="preserve"> </v>
      </c>
    </row>
    <row r="223" spans="1:12" x14ac:dyDescent="0.25">
      <c r="A223" s="72"/>
      <c r="B223" s="82"/>
      <c r="C223" s="82"/>
      <c r="D223" s="79"/>
      <c r="E223" s="83"/>
      <c r="F223" s="83"/>
      <c r="G223" s="81"/>
      <c r="H223" s="123"/>
      <c r="I223" s="238" t="str">
        <f>IF(ISNUMBER(F223),_xlfn.IFS(RIGHT(H223,3)="(b)",IF(AND(G223&gt;=DATE('1. Informace o projektu'!$C$3,1,1),G223&lt;=WORKDAY(DATE('1. Informace o projektu'!$C$3+1,1,31)-1,1)),"OK","!!"),RIGHT(H223,3)="(a)",IF(AND(G223&gt;=DATE('1. Informace o projektu'!$C$3,1,1),G223&lt;=WORKDAY(DATE('1. Informace o projektu'!$C$3,12,31)-1,1,'6. Data'!$C$76:$C$89)),"OK","!!"),ISBLANK(G223),"!",ISBLANK(H223),"!!!",H223='6. Data'!$B$3,"vyberte druh nákladu")," ")</f>
        <v xml:space="preserve"> </v>
      </c>
      <c r="J223" s="261" t="str">
        <f t="shared" si="9"/>
        <v xml:space="preserve"> </v>
      </c>
      <c r="K223" s="238" t="str">
        <f t="shared" si="10"/>
        <v xml:space="preserve"> </v>
      </c>
      <c r="L223" s="87" t="str">
        <f t="shared" si="11"/>
        <v xml:space="preserve"> </v>
      </c>
    </row>
    <row r="224" spans="1:12" x14ac:dyDescent="0.25">
      <c r="A224" s="72"/>
      <c r="B224" s="82"/>
      <c r="C224" s="82"/>
      <c r="D224" s="79"/>
      <c r="E224" s="83"/>
      <c r="F224" s="83"/>
      <c r="G224" s="81"/>
      <c r="H224" s="123"/>
      <c r="I224" s="238" t="str">
        <f>IF(ISNUMBER(F224),_xlfn.IFS(RIGHT(H224,3)="(b)",IF(AND(G224&gt;=DATE('1. Informace o projektu'!$C$3,1,1),G224&lt;=WORKDAY(DATE('1. Informace o projektu'!$C$3+1,1,31)-1,1)),"OK","!!"),RIGHT(H224,3)="(a)",IF(AND(G224&gt;=DATE('1. Informace o projektu'!$C$3,1,1),G224&lt;=WORKDAY(DATE('1. Informace o projektu'!$C$3,12,31)-1,1,'6. Data'!$C$76:$C$89)),"OK","!!"),ISBLANK(G224),"!",ISBLANK(H224),"!!!",H224='6. Data'!$B$3,"vyberte druh nákladu")," ")</f>
        <v xml:space="preserve"> </v>
      </c>
      <c r="J224" s="261" t="str">
        <f t="shared" si="9"/>
        <v xml:space="preserve"> </v>
      </c>
      <c r="K224" s="238" t="str">
        <f t="shared" si="10"/>
        <v xml:space="preserve"> </v>
      </c>
      <c r="L224" s="87" t="str">
        <f t="shared" si="11"/>
        <v xml:space="preserve"> </v>
      </c>
    </row>
    <row r="225" spans="1:12" x14ac:dyDescent="0.25">
      <c r="A225" s="72"/>
      <c r="B225" s="82"/>
      <c r="C225" s="82"/>
      <c r="D225" s="79"/>
      <c r="E225" s="83"/>
      <c r="F225" s="83"/>
      <c r="G225" s="81"/>
      <c r="H225" s="123"/>
      <c r="I225" s="238" t="str">
        <f>IF(ISNUMBER(F225),_xlfn.IFS(RIGHT(H225,3)="(b)",IF(AND(G225&gt;=DATE('1. Informace o projektu'!$C$3,1,1),G225&lt;=WORKDAY(DATE('1. Informace o projektu'!$C$3+1,1,31)-1,1)),"OK","!!"),RIGHT(H225,3)="(a)",IF(AND(G225&gt;=DATE('1. Informace o projektu'!$C$3,1,1),G225&lt;=WORKDAY(DATE('1. Informace o projektu'!$C$3,12,31)-1,1,'6. Data'!$C$76:$C$89)),"OK","!!"),ISBLANK(G225),"!",ISBLANK(H225),"!!!",H225='6. Data'!$B$3,"vyberte druh nákladu")," ")</f>
        <v xml:space="preserve"> </v>
      </c>
      <c r="J225" s="261" t="str">
        <f t="shared" si="9"/>
        <v xml:space="preserve"> </v>
      </c>
      <c r="K225" s="238" t="str">
        <f t="shared" si="10"/>
        <v xml:space="preserve"> </v>
      </c>
      <c r="L225" s="87" t="str">
        <f t="shared" si="11"/>
        <v xml:space="preserve"> </v>
      </c>
    </row>
    <row r="226" spans="1:12" x14ac:dyDescent="0.25">
      <c r="A226" s="72"/>
      <c r="B226" s="82"/>
      <c r="C226" s="82"/>
      <c r="D226" s="79"/>
      <c r="E226" s="83"/>
      <c r="F226" s="83"/>
      <c r="G226" s="81"/>
      <c r="H226" s="123"/>
      <c r="I226" s="238" t="str">
        <f>IF(ISNUMBER(F226),_xlfn.IFS(RIGHT(H226,3)="(b)",IF(AND(G226&gt;=DATE('1. Informace o projektu'!$C$3,1,1),G226&lt;=WORKDAY(DATE('1. Informace o projektu'!$C$3+1,1,31)-1,1)),"OK","!!"),RIGHT(H226,3)="(a)",IF(AND(G226&gt;=DATE('1. Informace o projektu'!$C$3,1,1),G226&lt;=WORKDAY(DATE('1. Informace o projektu'!$C$3,12,31)-1,1,'6. Data'!$C$76:$C$89)),"OK","!!"),ISBLANK(G226),"!",ISBLANK(H226),"!!!",H226='6. Data'!$B$3,"vyberte druh nákladu")," ")</f>
        <v xml:space="preserve"> </v>
      </c>
      <c r="J226" s="261" t="str">
        <f t="shared" si="9"/>
        <v xml:space="preserve"> </v>
      </c>
      <c r="K226" s="238" t="str">
        <f t="shared" si="10"/>
        <v xml:space="preserve"> </v>
      </c>
      <c r="L226" s="87" t="str">
        <f t="shared" si="11"/>
        <v xml:space="preserve"> </v>
      </c>
    </row>
    <row r="227" spans="1:12" x14ac:dyDescent="0.25">
      <c r="A227" s="72"/>
      <c r="B227" s="82"/>
      <c r="C227" s="82"/>
      <c r="D227" s="79"/>
      <c r="E227" s="83"/>
      <c r="F227" s="83"/>
      <c r="G227" s="81"/>
      <c r="H227" s="123"/>
      <c r="I227" s="238" t="str">
        <f>IF(ISNUMBER(F227),_xlfn.IFS(RIGHT(H227,3)="(b)",IF(AND(G227&gt;=DATE('1. Informace o projektu'!$C$3,1,1),G227&lt;=WORKDAY(DATE('1. Informace o projektu'!$C$3+1,1,31)-1,1)),"OK","!!"),RIGHT(H227,3)="(a)",IF(AND(G227&gt;=DATE('1. Informace o projektu'!$C$3,1,1),G227&lt;=WORKDAY(DATE('1. Informace o projektu'!$C$3,12,31)-1,1,'6. Data'!$C$76:$C$89)),"OK","!!"),ISBLANK(G227),"!",ISBLANK(H227),"!!!",H227='6. Data'!$B$3,"vyberte druh nákladu")," ")</f>
        <v xml:space="preserve"> </v>
      </c>
      <c r="J227" s="261" t="str">
        <f t="shared" si="9"/>
        <v xml:space="preserve"> </v>
      </c>
      <c r="K227" s="238" t="str">
        <f t="shared" si="10"/>
        <v xml:space="preserve"> </v>
      </c>
      <c r="L227" s="87" t="str">
        <f t="shared" si="11"/>
        <v xml:space="preserve"> </v>
      </c>
    </row>
    <row r="228" spans="1:12" x14ac:dyDescent="0.25">
      <c r="A228" s="72"/>
      <c r="B228" s="82"/>
      <c r="C228" s="82"/>
      <c r="D228" s="79"/>
      <c r="E228" s="83"/>
      <c r="F228" s="83"/>
      <c r="G228" s="81"/>
      <c r="H228" s="123"/>
      <c r="I228" s="238" t="str">
        <f>IF(ISNUMBER(F228),_xlfn.IFS(RIGHT(H228,3)="(b)",IF(AND(G228&gt;=DATE('1. Informace o projektu'!$C$3,1,1),G228&lt;=WORKDAY(DATE('1. Informace o projektu'!$C$3+1,1,31)-1,1)),"OK","!!"),RIGHT(H228,3)="(a)",IF(AND(G228&gt;=DATE('1. Informace o projektu'!$C$3,1,1),G228&lt;=WORKDAY(DATE('1. Informace o projektu'!$C$3,12,31)-1,1,'6. Data'!$C$76:$C$89)),"OK","!!"),ISBLANK(G228),"!",ISBLANK(H228),"!!!",H228='6. Data'!$B$3,"vyberte druh nákladu")," ")</f>
        <v xml:space="preserve"> </v>
      </c>
      <c r="J228" s="261" t="str">
        <f t="shared" si="9"/>
        <v xml:space="preserve"> </v>
      </c>
      <c r="K228" s="238" t="str">
        <f t="shared" si="10"/>
        <v xml:space="preserve"> </v>
      </c>
      <c r="L228" s="87" t="str">
        <f t="shared" si="11"/>
        <v xml:space="preserve"> </v>
      </c>
    </row>
    <row r="229" spans="1:12" x14ac:dyDescent="0.25">
      <c r="A229" s="72"/>
      <c r="B229" s="82"/>
      <c r="C229" s="82"/>
      <c r="D229" s="79"/>
      <c r="E229" s="83"/>
      <c r="F229" s="83"/>
      <c r="G229" s="81"/>
      <c r="H229" s="123"/>
      <c r="I229" s="238" t="str">
        <f>IF(ISNUMBER(F229),_xlfn.IFS(RIGHT(H229,3)="(b)",IF(AND(G229&gt;=DATE('1. Informace o projektu'!$C$3,1,1),G229&lt;=WORKDAY(DATE('1. Informace o projektu'!$C$3+1,1,31)-1,1)),"OK","!!"),RIGHT(H229,3)="(a)",IF(AND(G229&gt;=DATE('1. Informace o projektu'!$C$3,1,1),G229&lt;=WORKDAY(DATE('1. Informace o projektu'!$C$3,12,31)-1,1,'6. Data'!$C$76:$C$89)),"OK","!!"),ISBLANK(G229),"!",ISBLANK(H229),"!!!",H229='6. Data'!$B$3,"vyberte druh nákladu")," ")</f>
        <v xml:space="preserve"> </v>
      </c>
      <c r="J229" s="261" t="str">
        <f t="shared" si="9"/>
        <v xml:space="preserve"> </v>
      </c>
      <c r="K229" s="238" t="str">
        <f t="shared" si="10"/>
        <v xml:space="preserve"> </v>
      </c>
      <c r="L229" s="87" t="str">
        <f t="shared" si="11"/>
        <v xml:space="preserve"> </v>
      </c>
    </row>
    <row r="230" spans="1:12" x14ac:dyDescent="0.25">
      <c r="A230" s="72"/>
      <c r="B230" s="82"/>
      <c r="C230" s="82"/>
      <c r="D230" s="79"/>
      <c r="E230" s="83"/>
      <c r="F230" s="83"/>
      <c r="G230" s="81"/>
      <c r="H230" s="123"/>
      <c r="I230" s="238" t="str">
        <f>IF(ISNUMBER(F230),_xlfn.IFS(RIGHT(H230,3)="(b)",IF(AND(G230&gt;=DATE('1. Informace o projektu'!$C$3,1,1),G230&lt;=WORKDAY(DATE('1. Informace o projektu'!$C$3+1,1,31)-1,1)),"OK","!!"),RIGHT(H230,3)="(a)",IF(AND(G230&gt;=DATE('1. Informace o projektu'!$C$3,1,1),G230&lt;=WORKDAY(DATE('1. Informace o projektu'!$C$3,12,31)-1,1,'6. Data'!$C$76:$C$89)),"OK","!!"),ISBLANK(G230),"!",ISBLANK(H230),"!!!",H230='6. Data'!$B$3,"vyberte druh nákladu")," ")</f>
        <v xml:space="preserve"> </v>
      </c>
      <c r="J230" s="261" t="str">
        <f t="shared" si="9"/>
        <v xml:space="preserve"> </v>
      </c>
      <c r="K230" s="238" t="str">
        <f t="shared" si="10"/>
        <v xml:space="preserve"> </v>
      </c>
      <c r="L230" s="87" t="str">
        <f t="shared" si="11"/>
        <v xml:space="preserve"> </v>
      </c>
    </row>
    <row r="231" spans="1:12" x14ac:dyDescent="0.25">
      <c r="A231" s="72"/>
      <c r="B231" s="82"/>
      <c r="C231" s="82"/>
      <c r="D231" s="79"/>
      <c r="E231" s="83"/>
      <c r="F231" s="83"/>
      <c r="G231" s="81"/>
      <c r="H231" s="123"/>
      <c r="I231" s="238" t="str">
        <f>IF(ISNUMBER(F231),_xlfn.IFS(RIGHT(H231,3)="(b)",IF(AND(G231&gt;=DATE('1. Informace o projektu'!$C$3,1,1),G231&lt;=WORKDAY(DATE('1. Informace o projektu'!$C$3+1,1,31)-1,1)),"OK","!!"),RIGHT(H231,3)="(a)",IF(AND(G231&gt;=DATE('1. Informace o projektu'!$C$3,1,1),G231&lt;=WORKDAY(DATE('1. Informace o projektu'!$C$3,12,31)-1,1,'6. Data'!$C$76:$C$89)),"OK","!!"),ISBLANK(G231),"!",ISBLANK(H231),"!!!",H231='6. Data'!$B$3,"vyberte druh nákladu")," ")</f>
        <v xml:space="preserve"> </v>
      </c>
      <c r="J231" s="261" t="str">
        <f t="shared" si="9"/>
        <v xml:space="preserve"> </v>
      </c>
      <c r="K231" s="238" t="str">
        <f t="shared" si="10"/>
        <v xml:space="preserve"> </v>
      </c>
      <c r="L231" s="87" t="str">
        <f t="shared" si="11"/>
        <v xml:space="preserve"> </v>
      </c>
    </row>
    <row r="232" spans="1:12" x14ac:dyDescent="0.25">
      <c r="A232" s="72"/>
      <c r="B232" s="82"/>
      <c r="C232" s="82"/>
      <c r="D232" s="79"/>
      <c r="E232" s="83"/>
      <c r="F232" s="83"/>
      <c r="G232" s="81"/>
      <c r="H232" s="123"/>
      <c r="I232" s="238" t="str">
        <f>IF(ISNUMBER(F232),_xlfn.IFS(RIGHT(H232,3)="(b)",IF(AND(G232&gt;=DATE('1. Informace o projektu'!$C$3,1,1),G232&lt;=WORKDAY(DATE('1. Informace o projektu'!$C$3+1,1,31)-1,1)),"OK","!!"),RIGHT(H232,3)="(a)",IF(AND(G232&gt;=DATE('1. Informace o projektu'!$C$3,1,1),G232&lt;=WORKDAY(DATE('1. Informace o projektu'!$C$3,12,31)-1,1,'6. Data'!$C$76:$C$89)),"OK","!!"),ISBLANK(G232),"!",ISBLANK(H232),"!!!",H232='6. Data'!$B$3,"vyberte druh nákladu")," ")</f>
        <v xml:space="preserve"> </v>
      </c>
      <c r="J232" s="261" t="str">
        <f t="shared" si="9"/>
        <v xml:space="preserve"> </v>
      </c>
      <c r="K232" s="238" t="str">
        <f t="shared" si="10"/>
        <v xml:space="preserve"> </v>
      </c>
      <c r="L232" s="87" t="str">
        <f t="shared" si="11"/>
        <v xml:space="preserve"> </v>
      </c>
    </row>
    <row r="233" spans="1:12" x14ac:dyDescent="0.25">
      <c r="A233" s="72"/>
      <c r="B233" s="82"/>
      <c r="C233" s="82"/>
      <c r="D233" s="79"/>
      <c r="E233" s="83"/>
      <c r="F233" s="83"/>
      <c r="G233" s="81"/>
      <c r="H233" s="123"/>
      <c r="I233" s="238" t="str">
        <f>IF(ISNUMBER(F233),_xlfn.IFS(RIGHT(H233,3)="(b)",IF(AND(G233&gt;=DATE('1. Informace o projektu'!$C$3,1,1),G233&lt;=WORKDAY(DATE('1. Informace o projektu'!$C$3+1,1,31)-1,1)),"OK","!!"),RIGHT(H233,3)="(a)",IF(AND(G233&gt;=DATE('1. Informace o projektu'!$C$3,1,1),G233&lt;=WORKDAY(DATE('1. Informace o projektu'!$C$3,12,31)-1,1,'6. Data'!$C$76:$C$89)),"OK","!!"),ISBLANK(G233),"!",ISBLANK(H233),"!!!",H233='6. Data'!$B$3,"vyberte druh nákladu")," ")</f>
        <v xml:space="preserve"> </v>
      </c>
      <c r="J233" s="261" t="str">
        <f t="shared" si="9"/>
        <v xml:space="preserve"> </v>
      </c>
      <c r="K233" s="238" t="str">
        <f t="shared" si="10"/>
        <v xml:space="preserve"> </v>
      </c>
      <c r="L233" s="87" t="str">
        <f t="shared" si="11"/>
        <v xml:space="preserve"> </v>
      </c>
    </row>
    <row r="234" spans="1:12" x14ac:dyDescent="0.25">
      <c r="A234" s="72"/>
      <c r="B234" s="82"/>
      <c r="C234" s="82"/>
      <c r="D234" s="79"/>
      <c r="E234" s="83"/>
      <c r="F234" s="83"/>
      <c r="G234" s="81"/>
      <c r="H234" s="123"/>
      <c r="I234" s="238" t="str">
        <f>IF(ISNUMBER(F234),_xlfn.IFS(RIGHT(H234,3)="(b)",IF(AND(G234&gt;=DATE('1. Informace o projektu'!$C$3,1,1),G234&lt;=WORKDAY(DATE('1. Informace o projektu'!$C$3+1,1,31)-1,1)),"OK","!!"),RIGHT(H234,3)="(a)",IF(AND(G234&gt;=DATE('1. Informace o projektu'!$C$3,1,1),G234&lt;=WORKDAY(DATE('1. Informace o projektu'!$C$3,12,31)-1,1,'6. Data'!$C$76:$C$89)),"OK","!!"),ISBLANK(G234),"!",ISBLANK(H234),"!!!",H234='6. Data'!$B$3,"vyberte druh nákladu")," ")</f>
        <v xml:space="preserve"> </v>
      </c>
      <c r="J234" s="261" t="str">
        <f t="shared" si="9"/>
        <v xml:space="preserve"> </v>
      </c>
      <c r="K234" s="238" t="str">
        <f t="shared" si="10"/>
        <v xml:space="preserve"> </v>
      </c>
      <c r="L234" s="87" t="str">
        <f t="shared" si="11"/>
        <v xml:space="preserve"> </v>
      </c>
    </row>
    <row r="235" spans="1:12" x14ac:dyDescent="0.25">
      <c r="A235" s="72"/>
      <c r="B235" s="82"/>
      <c r="C235" s="82"/>
      <c r="D235" s="79"/>
      <c r="E235" s="83"/>
      <c r="F235" s="83"/>
      <c r="G235" s="81"/>
      <c r="H235" s="123"/>
      <c r="I235" s="238" t="str">
        <f>IF(ISNUMBER(F235),_xlfn.IFS(RIGHT(H235,3)="(b)",IF(AND(G235&gt;=DATE('1. Informace o projektu'!$C$3,1,1),G235&lt;=WORKDAY(DATE('1. Informace o projektu'!$C$3+1,1,31)-1,1)),"OK","!!"),RIGHT(H235,3)="(a)",IF(AND(G235&gt;=DATE('1. Informace o projektu'!$C$3,1,1),G235&lt;=WORKDAY(DATE('1. Informace o projektu'!$C$3,12,31)-1,1,'6. Data'!$C$76:$C$89)),"OK","!!"),ISBLANK(G235),"!",ISBLANK(H235),"!!!",H235='6. Data'!$B$3,"vyberte druh nákladu")," ")</f>
        <v xml:space="preserve"> </v>
      </c>
      <c r="J235" s="261" t="str">
        <f t="shared" si="9"/>
        <v xml:space="preserve"> </v>
      </c>
      <c r="K235" s="238" t="str">
        <f t="shared" si="10"/>
        <v xml:space="preserve"> </v>
      </c>
      <c r="L235" s="87" t="str">
        <f t="shared" si="11"/>
        <v xml:space="preserve"> </v>
      </c>
    </row>
    <row r="236" spans="1:12" x14ac:dyDescent="0.25">
      <c r="A236" s="72"/>
      <c r="B236" s="82"/>
      <c r="C236" s="82"/>
      <c r="D236" s="79"/>
      <c r="E236" s="83"/>
      <c r="F236" s="83"/>
      <c r="G236" s="81"/>
      <c r="H236" s="123"/>
      <c r="I236" s="238" t="str">
        <f>IF(ISNUMBER(F236),_xlfn.IFS(RIGHT(H236,3)="(b)",IF(AND(G236&gt;=DATE('1. Informace o projektu'!$C$3,1,1),G236&lt;=WORKDAY(DATE('1. Informace o projektu'!$C$3+1,1,31)-1,1)),"OK","!!"),RIGHT(H236,3)="(a)",IF(AND(G236&gt;=DATE('1. Informace o projektu'!$C$3,1,1),G236&lt;=WORKDAY(DATE('1. Informace o projektu'!$C$3,12,31)-1,1,'6. Data'!$C$76:$C$89)),"OK","!!"),ISBLANK(G236),"!",ISBLANK(H236),"!!!",H236='6. Data'!$B$3,"vyberte druh nákladu")," ")</f>
        <v xml:space="preserve"> </v>
      </c>
      <c r="J236" s="261" t="str">
        <f t="shared" si="9"/>
        <v xml:space="preserve"> </v>
      </c>
      <c r="K236" s="238" t="str">
        <f t="shared" si="10"/>
        <v xml:space="preserve"> </v>
      </c>
      <c r="L236" s="87" t="str">
        <f t="shared" si="11"/>
        <v xml:space="preserve"> </v>
      </c>
    </row>
    <row r="237" spans="1:12" x14ac:dyDescent="0.25">
      <c r="A237" s="72"/>
      <c r="B237" s="82"/>
      <c r="C237" s="82"/>
      <c r="D237" s="79"/>
      <c r="E237" s="83"/>
      <c r="F237" s="83"/>
      <c r="G237" s="81"/>
      <c r="H237" s="123"/>
      <c r="I237" s="238" t="str">
        <f>IF(ISNUMBER(F237),_xlfn.IFS(RIGHT(H237,3)="(b)",IF(AND(G237&gt;=DATE('1. Informace o projektu'!$C$3,1,1),G237&lt;=WORKDAY(DATE('1. Informace o projektu'!$C$3+1,1,31)-1,1)),"OK","!!"),RIGHT(H237,3)="(a)",IF(AND(G237&gt;=DATE('1. Informace o projektu'!$C$3,1,1),G237&lt;=WORKDAY(DATE('1. Informace o projektu'!$C$3,12,31)-1,1,'6. Data'!$C$76:$C$89)),"OK","!!"),ISBLANK(G237),"!",ISBLANK(H237),"!!!",H237='6. Data'!$B$3,"vyberte druh nákladu")," ")</f>
        <v xml:space="preserve"> </v>
      </c>
      <c r="J237" s="261" t="str">
        <f t="shared" si="9"/>
        <v xml:space="preserve"> </v>
      </c>
      <c r="K237" s="238" t="str">
        <f t="shared" si="10"/>
        <v xml:space="preserve"> </v>
      </c>
      <c r="L237" s="87" t="str">
        <f t="shared" si="11"/>
        <v xml:space="preserve"> </v>
      </c>
    </row>
    <row r="238" spans="1:12" x14ac:dyDescent="0.25">
      <c r="A238" s="72"/>
      <c r="B238" s="82"/>
      <c r="C238" s="82"/>
      <c r="D238" s="79"/>
      <c r="E238" s="83"/>
      <c r="F238" s="83"/>
      <c r="G238" s="81"/>
      <c r="H238" s="123"/>
      <c r="I238" s="238" t="str">
        <f>IF(ISNUMBER(F238),_xlfn.IFS(RIGHT(H238,3)="(b)",IF(AND(G238&gt;=DATE('1. Informace o projektu'!$C$3,1,1),G238&lt;=WORKDAY(DATE('1. Informace o projektu'!$C$3+1,1,31)-1,1)),"OK","!!"),RIGHT(H238,3)="(a)",IF(AND(G238&gt;=DATE('1. Informace o projektu'!$C$3,1,1),G238&lt;=WORKDAY(DATE('1. Informace o projektu'!$C$3,12,31)-1,1,'6. Data'!$C$76:$C$89)),"OK","!!"),ISBLANK(G238),"!",ISBLANK(H238),"!!!",H238='6. Data'!$B$3,"vyberte druh nákladu")," ")</f>
        <v xml:space="preserve"> </v>
      </c>
      <c r="J238" s="261" t="str">
        <f t="shared" si="9"/>
        <v xml:space="preserve"> </v>
      </c>
      <c r="K238" s="238" t="str">
        <f t="shared" si="10"/>
        <v xml:space="preserve"> </v>
      </c>
      <c r="L238" s="87" t="str">
        <f t="shared" si="11"/>
        <v xml:space="preserve"> </v>
      </c>
    </row>
    <row r="239" spans="1:12" x14ac:dyDescent="0.25">
      <c r="A239" s="72"/>
      <c r="B239" s="82"/>
      <c r="C239" s="82"/>
      <c r="D239" s="79"/>
      <c r="E239" s="83"/>
      <c r="F239" s="83"/>
      <c r="G239" s="81"/>
      <c r="H239" s="123"/>
      <c r="I239" s="238" t="str">
        <f>IF(ISNUMBER(F239),_xlfn.IFS(RIGHT(H239,3)="(b)",IF(AND(G239&gt;=DATE('1. Informace o projektu'!$C$3,1,1),G239&lt;=WORKDAY(DATE('1. Informace o projektu'!$C$3+1,1,31)-1,1)),"OK","!!"),RIGHT(H239,3)="(a)",IF(AND(G239&gt;=DATE('1. Informace o projektu'!$C$3,1,1),G239&lt;=WORKDAY(DATE('1. Informace o projektu'!$C$3,12,31)-1,1,'6. Data'!$C$76:$C$89)),"OK","!!"),ISBLANK(G239),"!",ISBLANK(H239),"!!!",H239='6. Data'!$B$3,"vyberte druh nákladu")," ")</f>
        <v xml:space="preserve"> </v>
      </c>
      <c r="J239" s="261" t="str">
        <f t="shared" si="9"/>
        <v xml:space="preserve"> </v>
      </c>
      <c r="K239" s="238" t="str">
        <f t="shared" si="10"/>
        <v xml:space="preserve"> </v>
      </c>
      <c r="L239" s="87" t="str">
        <f t="shared" si="11"/>
        <v xml:space="preserve"> </v>
      </c>
    </row>
    <row r="240" spans="1:12" x14ac:dyDescent="0.25">
      <c r="A240" s="72"/>
      <c r="B240" s="82"/>
      <c r="C240" s="82"/>
      <c r="D240" s="79"/>
      <c r="E240" s="83"/>
      <c r="F240" s="83"/>
      <c r="G240" s="81"/>
      <c r="H240" s="123"/>
      <c r="I240" s="238" t="str">
        <f>IF(ISNUMBER(F240),_xlfn.IFS(RIGHT(H240,3)="(b)",IF(AND(G240&gt;=DATE('1. Informace o projektu'!$C$3,1,1),G240&lt;=WORKDAY(DATE('1. Informace o projektu'!$C$3+1,1,31)-1,1)),"OK","!!"),RIGHT(H240,3)="(a)",IF(AND(G240&gt;=DATE('1. Informace o projektu'!$C$3,1,1),G240&lt;=WORKDAY(DATE('1. Informace o projektu'!$C$3,12,31)-1,1,'6. Data'!$C$76:$C$89)),"OK","!!"),ISBLANK(G240),"!",ISBLANK(H240),"!!!",H240='6. Data'!$B$3,"vyberte druh nákladu")," ")</f>
        <v xml:space="preserve"> </v>
      </c>
      <c r="J240" s="261" t="str">
        <f t="shared" si="9"/>
        <v xml:space="preserve"> </v>
      </c>
      <c r="K240" s="238" t="str">
        <f t="shared" si="10"/>
        <v xml:space="preserve"> </v>
      </c>
      <c r="L240" s="87" t="str">
        <f t="shared" si="11"/>
        <v xml:space="preserve"> </v>
      </c>
    </row>
    <row r="241" spans="1:12" x14ac:dyDescent="0.25">
      <c r="A241" s="72"/>
      <c r="B241" s="82"/>
      <c r="C241" s="82"/>
      <c r="D241" s="79"/>
      <c r="E241" s="83"/>
      <c r="F241" s="83"/>
      <c r="G241" s="81"/>
      <c r="H241" s="123"/>
      <c r="I241" s="238" t="str">
        <f>IF(ISNUMBER(F241),_xlfn.IFS(RIGHT(H241,3)="(b)",IF(AND(G241&gt;=DATE('1. Informace o projektu'!$C$3,1,1),G241&lt;=WORKDAY(DATE('1. Informace o projektu'!$C$3+1,1,31)-1,1)),"OK","!!"),RIGHT(H241,3)="(a)",IF(AND(G241&gt;=DATE('1. Informace o projektu'!$C$3,1,1),G241&lt;=WORKDAY(DATE('1. Informace o projektu'!$C$3,12,31)-1,1,'6. Data'!$C$76:$C$89)),"OK","!!"),ISBLANK(G241),"!",ISBLANK(H241),"!!!",H241='6. Data'!$B$3,"vyberte druh nákladu")," ")</f>
        <v xml:space="preserve"> </v>
      </c>
      <c r="J241" s="261" t="str">
        <f t="shared" si="9"/>
        <v xml:space="preserve"> </v>
      </c>
      <c r="K241" s="238" t="str">
        <f t="shared" si="10"/>
        <v xml:space="preserve"> </v>
      </c>
      <c r="L241" s="87" t="str">
        <f t="shared" si="11"/>
        <v xml:space="preserve"> </v>
      </c>
    </row>
    <row r="242" spans="1:12" x14ac:dyDescent="0.25">
      <c r="A242" s="72"/>
      <c r="B242" s="82"/>
      <c r="C242" s="82"/>
      <c r="D242" s="79"/>
      <c r="E242" s="83"/>
      <c r="F242" s="83"/>
      <c r="G242" s="81"/>
      <c r="H242" s="123"/>
      <c r="I242" s="238" t="str">
        <f>IF(ISNUMBER(F242),_xlfn.IFS(RIGHT(H242,3)="(b)",IF(AND(G242&gt;=DATE('1. Informace o projektu'!$C$3,1,1),G242&lt;=WORKDAY(DATE('1. Informace o projektu'!$C$3+1,1,31)-1,1)),"OK","!!"),RIGHT(H242,3)="(a)",IF(AND(G242&gt;=DATE('1. Informace o projektu'!$C$3,1,1),G242&lt;=WORKDAY(DATE('1. Informace o projektu'!$C$3,12,31)-1,1,'6. Data'!$C$76:$C$89)),"OK","!!"),ISBLANK(G242),"!",ISBLANK(H242),"!!!",H242='6. Data'!$B$3,"vyberte druh nákladu")," ")</f>
        <v xml:space="preserve"> </v>
      </c>
      <c r="J242" s="261" t="str">
        <f t="shared" si="9"/>
        <v xml:space="preserve"> </v>
      </c>
      <c r="K242" s="238" t="str">
        <f t="shared" si="10"/>
        <v xml:space="preserve"> </v>
      </c>
      <c r="L242" s="87" t="str">
        <f t="shared" si="11"/>
        <v xml:space="preserve"> </v>
      </c>
    </row>
    <row r="243" spans="1:12" x14ac:dyDescent="0.25">
      <c r="A243" s="72"/>
      <c r="B243" s="82"/>
      <c r="C243" s="82"/>
      <c r="D243" s="79"/>
      <c r="E243" s="83"/>
      <c r="F243" s="83"/>
      <c r="G243" s="81"/>
      <c r="H243" s="123"/>
      <c r="I243" s="238" t="str">
        <f>IF(ISNUMBER(F243),_xlfn.IFS(RIGHT(H243,3)="(b)",IF(AND(G243&gt;=DATE('1. Informace o projektu'!$C$3,1,1),G243&lt;=WORKDAY(DATE('1. Informace o projektu'!$C$3+1,1,31)-1,1)),"OK","!!"),RIGHT(H243,3)="(a)",IF(AND(G243&gt;=DATE('1. Informace o projektu'!$C$3,1,1),G243&lt;=WORKDAY(DATE('1. Informace o projektu'!$C$3,12,31)-1,1,'6. Data'!$C$76:$C$89)),"OK","!!"),ISBLANK(G243),"!",ISBLANK(H243),"!!!",H243='6. Data'!$B$3,"vyberte druh nákladu")," ")</f>
        <v xml:space="preserve"> </v>
      </c>
      <c r="J243" s="261" t="str">
        <f t="shared" si="9"/>
        <v xml:space="preserve"> </v>
      </c>
      <c r="K243" s="238" t="str">
        <f t="shared" si="10"/>
        <v xml:space="preserve"> </v>
      </c>
      <c r="L243" s="87" t="str">
        <f t="shared" si="11"/>
        <v xml:space="preserve"> </v>
      </c>
    </row>
    <row r="244" spans="1:12" x14ac:dyDescent="0.25">
      <c r="A244" s="72"/>
      <c r="B244" s="82"/>
      <c r="C244" s="82"/>
      <c r="D244" s="79"/>
      <c r="E244" s="83"/>
      <c r="F244" s="83"/>
      <c r="G244" s="81"/>
      <c r="H244" s="123"/>
      <c r="I244" s="238" t="str">
        <f>IF(ISNUMBER(F244),_xlfn.IFS(RIGHT(H244,3)="(b)",IF(AND(G244&gt;=DATE('1. Informace o projektu'!$C$3,1,1),G244&lt;=WORKDAY(DATE('1. Informace o projektu'!$C$3+1,1,31)-1,1)),"OK","!!"),RIGHT(H244,3)="(a)",IF(AND(G244&gt;=DATE('1. Informace o projektu'!$C$3,1,1),G244&lt;=WORKDAY(DATE('1. Informace o projektu'!$C$3,12,31)-1,1,'6. Data'!$C$76:$C$89)),"OK","!!"),ISBLANK(G244),"!",ISBLANK(H244),"!!!",H244='6. Data'!$B$3,"vyberte druh nákladu")," ")</f>
        <v xml:space="preserve"> </v>
      </c>
      <c r="J244" s="261" t="str">
        <f t="shared" si="9"/>
        <v xml:space="preserve"> </v>
      </c>
      <c r="K244" s="238" t="str">
        <f t="shared" si="10"/>
        <v xml:space="preserve"> </v>
      </c>
      <c r="L244" s="87" t="str">
        <f t="shared" si="11"/>
        <v xml:space="preserve"> </v>
      </c>
    </row>
    <row r="245" spans="1:12" x14ac:dyDescent="0.25">
      <c r="A245" s="72"/>
      <c r="B245" s="82"/>
      <c r="C245" s="82"/>
      <c r="D245" s="79"/>
      <c r="E245" s="83"/>
      <c r="F245" s="83"/>
      <c r="G245" s="81"/>
      <c r="H245" s="123"/>
      <c r="I245" s="238" t="str">
        <f>IF(ISNUMBER(F245),_xlfn.IFS(RIGHT(H245,3)="(b)",IF(AND(G245&gt;=DATE('1. Informace o projektu'!$C$3,1,1),G245&lt;=WORKDAY(DATE('1. Informace o projektu'!$C$3+1,1,31)-1,1)),"OK","!!"),RIGHT(H245,3)="(a)",IF(AND(G245&gt;=DATE('1. Informace o projektu'!$C$3,1,1),G245&lt;=WORKDAY(DATE('1. Informace o projektu'!$C$3,12,31)-1,1,'6. Data'!$C$76:$C$89)),"OK","!!"),ISBLANK(G245),"!",ISBLANK(H245),"!!!",H245='6. Data'!$B$3,"vyberte druh nákladu")," ")</f>
        <v xml:space="preserve"> </v>
      </c>
      <c r="J245" s="261" t="str">
        <f t="shared" si="9"/>
        <v xml:space="preserve"> </v>
      </c>
      <c r="K245" s="238" t="str">
        <f t="shared" si="10"/>
        <v xml:space="preserve"> </v>
      </c>
      <c r="L245" s="87" t="str">
        <f t="shared" si="11"/>
        <v xml:space="preserve"> </v>
      </c>
    </row>
    <row r="246" spans="1:12" x14ac:dyDescent="0.25">
      <c r="A246" s="72"/>
      <c r="B246" s="82"/>
      <c r="C246" s="82"/>
      <c r="D246" s="79"/>
      <c r="E246" s="83"/>
      <c r="F246" s="83"/>
      <c r="G246" s="81"/>
      <c r="H246" s="123"/>
      <c r="I246" s="238" t="str">
        <f>IF(ISNUMBER(F246),_xlfn.IFS(RIGHT(H246,3)="(b)",IF(AND(G246&gt;=DATE('1. Informace o projektu'!$C$3,1,1),G246&lt;=WORKDAY(DATE('1. Informace o projektu'!$C$3+1,1,31)-1,1)),"OK","!!"),RIGHT(H246,3)="(a)",IF(AND(G246&gt;=DATE('1. Informace o projektu'!$C$3,1,1),G246&lt;=WORKDAY(DATE('1. Informace o projektu'!$C$3,12,31)-1,1,'6. Data'!$C$76:$C$89)),"OK","!!"),ISBLANK(G246),"!",ISBLANK(H246),"!!!",H246='6. Data'!$B$3,"vyberte druh nákladu")," ")</f>
        <v xml:space="preserve"> </v>
      </c>
      <c r="J246" s="261" t="str">
        <f t="shared" si="9"/>
        <v xml:space="preserve"> </v>
      </c>
      <c r="K246" s="238" t="str">
        <f t="shared" si="10"/>
        <v xml:space="preserve"> </v>
      </c>
      <c r="L246" s="87" t="str">
        <f t="shared" si="11"/>
        <v xml:space="preserve"> </v>
      </c>
    </row>
    <row r="247" spans="1:12" x14ac:dyDescent="0.25">
      <c r="A247" s="72"/>
      <c r="B247" s="82"/>
      <c r="C247" s="82"/>
      <c r="D247" s="79"/>
      <c r="E247" s="83"/>
      <c r="F247" s="83"/>
      <c r="G247" s="81"/>
      <c r="H247" s="123"/>
      <c r="I247" s="238" t="str">
        <f>IF(ISNUMBER(F247),_xlfn.IFS(RIGHT(H247,3)="(b)",IF(AND(G247&gt;=DATE('1. Informace o projektu'!$C$3,1,1),G247&lt;=WORKDAY(DATE('1. Informace o projektu'!$C$3+1,1,31)-1,1)),"OK","!!"),RIGHT(H247,3)="(a)",IF(AND(G247&gt;=DATE('1. Informace o projektu'!$C$3,1,1),G247&lt;=WORKDAY(DATE('1. Informace o projektu'!$C$3,12,31)-1,1,'6. Data'!$C$76:$C$89)),"OK","!!"),ISBLANK(G247),"!",ISBLANK(H247),"!!!",H247='6. Data'!$B$3,"vyberte druh nákladu")," ")</f>
        <v xml:space="preserve"> </v>
      </c>
      <c r="J247" s="261" t="str">
        <f t="shared" si="9"/>
        <v xml:space="preserve"> </v>
      </c>
      <c r="K247" s="238" t="str">
        <f t="shared" si="10"/>
        <v xml:space="preserve"> </v>
      </c>
      <c r="L247" s="87" t="str">
        <f t="shared" si="11"/>
        <v xml:space="preserve"> </v>
      </c>
    </row>
    <row r="248" spans="1:12" x14ac:dyDescent="0.25">
      <c r="A248" s="72"/>
      <c r="B248" s="82"/>
      <c r="C248" s="82"/>
      <c r="D248" s="79"/>
      <c r="E248" s="83"/>
      <c r="F248" s="83"/>
      <c r="G248" s="81"/>
      <c r="H248" s="123"/>
      <c r="I248" s="238" t="str">
        <f>IF(ISNUMBER(F248),_xlfn.IFS(RIGHT(H248,3)="(b)",IF(AND(G248&gt;=DATE('1. Informace o projektu'!$C$3,1,1),G248&lt;=WORKDAY(DATE('1. Informace o projektu'!$C$3+1,1,31)-1,1)),"OK","!!"),RIGHT(H248,3)="(a)",IF(AND(G248&gt;=DATE('1. Informace o projektu'!$C$3,1,1),G248&lt;=WORKDAY(DATE('1. Informace o projektu'!$C$3,12,31)-1,1,'6. Data'!$C$76:$C$89)),"OK","!!"),ISBLANK(G248),"!",ISBLANK(H248),"!!!",H248='6. Data'!$B$3,"vyberte druh nákladu")," ")</f>
        <v xml:space="preserve"> </v>
      </c>
      <c r="J248" s="261" t="str">
        <f t="shared" si="9"/>
        <v xml:space="preserve"> </v>
      </c>
      <c r="K248" s="238" t="str">
        <f t="shared" si="10"/>
        <v xml:space="preserve"> </v>
      </c>
      <c r="L248" s="87" t="str">
        <f t="shared" si="11"/>
        <v xml:space="preserve"> </v>
      </c>
    </row>
    <row r="249" spans="1:12" x14ac:dyDescent="0.25">
      <c r="A249" s="72"/>
      <c r="B249" s="82"/>
      <c r="C249" s="82"/>
      <c r="D249" s="79"/>
      <c r="E249" s="83"/>
      <c r="F249" s="83"/>
      <c r="G249" s="81"/>
      <c r="H249" s="123"/>
      <c r="I249" s="238" t="str">
        <f>IF(ISNUMBER(F249),_xlfn.IFS(RIGHT(H249,3)="(b)",IF(AND(G249&gt;=DATE('1. Informace o projektu'!$C$3,1,1),G249&lt;=WORKDAY(DATE('1. Informace o projektu'!$C$3+1,1,31)-1,1)),"OK","!!"),RIGHT(H249,3)="(a)",IF(AND(G249&gt;=DATE('1. Informace o projektu'!$C$3,1,1),G249&lt;=WORKDAY(DATE('1. Informace o projektu'!$C$3,12,31)-1,1,'6. Data'!$C$76:$C$89)),"OK","!!"),ISBLANK(G249),"!",ISBLANK(H249),"!!!",H249='6. Data'!$B$3,"vyberte druh nákladu")," ")</f>
        <v xml:space="preserve"> </v>
      </c>
      <c r="J249" s="261" t="str">
        <f t="shared" si="9"/>
        <v xml:space="preserve"> </v>
      </c>
      <c r="K249" s="238" t="str">
        <f t="shared" si="10"/>
        <v xml:space="preserve"> </v>
      </c>
      <c r="L249" s="87" t="str">
        <f t="shared" si="11"/>
        <v xml:space="preserve"> </v>
      </c>
    </row>
    <row r="250" spans="1:12" x14ac:dyDescent="0.25">
      <c r="A250" s="72"/>
      <c r="B250" s="82"/>
      <c r="C250" s="82"/>
      <c r="D250" s="79"/>
      <c r="E250" s="83"/>
      <c r="F250" s="83"/>
      <c r="G250" s="81"/>
      <c r="H250" s="123"/>
      <c r="I250" s="238" t="str">
        <f>IF(ISNUMBER(F250),_xlfn.IFS(RIGHT(H250,3)="(b)",IF(AND(G250&gt;=DATE('1. Informace o projektu'!$C$3,1,1),G250&lt;=WORKDAY(DATE('1. Informace o projektu'!$C$3+1,1,31)-1,1)),"OK","!!"),RIGHT(H250,3)="(a)",IF(AND(G250&gt;=DATE('1. Informace o projektu'!$C$3,1,1),G250&lt;=WORKDAY(DATE('1. Informace o projektu'!$C$3,12,31)-1,1,'6. Data'!$C$76:$C$89)),"OK","!!"),ISBLANK(G250),"!",ISBLANK(H250),"!!!",H250='6. Data'!$B$3,"vyberte druh nákladu")," ")</f>
        <v xml:space="preserve"> </v>
      </c>
      <c r="J250" s="261" t="str">
        <f t="shared" si="9"/>
        <v xml:space="preserve"> </v>
      </c>
      <c r="K250" s="238" t="str">
        <f t="shared" si="10"/>
        <v xml:space="preserve"> </v>
      </c>
      <c r="L250" s="87" t="str">
        <f t="shared" si="11"/>
        <v xml:space="preserve"> </v>
      </c>
    </row>
    <row r="251" spans="1:12" x14ac:dyDescent="0.25">
      <c r="A251" s="72"/>
      <c r="B251" s="82"/>
      <c r="C251" s="82"/>
      <c r="D251" s="79"/>
      <c r="E251" s="83"/>
      <c r="F251" s="83"/>
      <c r="G251" s="81"/>
      <c r="H251" s="123"/>
      <c r="I251" s="238" t="str">
        <f>IF(ISNUMBER(F251),_xlfn.IFS(RIGHT(H251,3)="(b)",IF(AND(G251&gt;=DATE('1. Informace o projektu'!$C$3,1,1),G251&lt;=WORKDAY(DATE('1. Informace o projektu'!$C$3+1,1,31)-1,1)),"OK","!!"),RIGHT(H251,3)="(a)",IF(AND(G251&gt;=DATE('1. Informace o projektu'!$C$3,1,1),G251&lt;=WORKDAY(DATE('1. Informace o projektu'!$C$3,12,31)-1,1,'6. Data'!$C$76:$C$89)),"OK","!!"),ISBLANK(G251),"!",ISBLANK(H251),"!!!",H251='6. Data'!$B$3,"vyberte druh nákladu")," ")</f>
        <v xml:space="preserve"> </v>
      </c>
      <c r="J251" s="261" t="str">
        <f t="shared" si="9"/>
        <v xml:space="preserve"> </v>
      </c>
      <c r="K251" s="238" t="str">
        <f t="shared" si="10"/>
        <v xml:space="preserve"> </v>
      </c>
      <c r="L251" s="87" t="str">
        <f t="shared" si="11"/>
        <v xml:space="preserve"> </v>
      </c>
    </row>
    <row r="252" spans="1:12" x14ac:dyDescent="0.25">
      <c r="A252" s="72"/>
      <c r="B252" s="82"/>
      <c r="C252" s="82"/>
      <c r="D252" s="79"/>
      <c r="E252" s="83"/>
      <c r="F252" s="83"/>
      <c r="G252" s="81"/>
      <c r="H252" s="123"/>
      <c r="I252" s="238" t="str">
        <f>IF(ISNUMBER(F252),_xlfn.IFS(RIGHT(H252,3)="(b)",IF(AND(G252&gt;=DATE('1. Informace o projektu'!$C$3,1,1),G252&lt;=WORKDAY(DATE('1. Informace o projektu'!$C$3+1,1,31)-1,1)),"OK","!!"),RIGHT(H252,3)="(a)",IF(AND(G252&gt;=DATE('1. Informace o projektu'!$C$3,1,1),G252&lt;=WORKDAY(DATE('1. Informace o projektu'!$C$3,12,31)-1,1,'6. Data'!$C$76:$C$89)),"OK","!!"),ISBLANK(G252),"!",ISBLANK(H252),"!!!",H252='6. Data'!$B$3,"vyberte druh nákladu")," ")</f>
        <v xml:space="preserve"> </v>
      </c>
      <c r="J252" s="261" t="str">
        <f t="shared" si="9"/>
        <v xml:space="preserve"> </v>
      </c>
      <c r="K252" s="238" t="str">
        <f t="shared" si="10"/>
        <v xml:space="preserve"> </v>
      </c>
      <c r="L252" s="87" t="str">
        <f t="shared" si="11"/>
        <v xml:space="preserve"> </v>
      </c>
    </row>
    <row r="253" spans="1:12" x14ac:dyDescent="0.25">
      <c r="A253" s="72"/>
      <c r="B253" s="82"/>
      <c r="C253" s="82"/>
      <c r="D253" s="79"/>
      <c r="E253" s="83"/>
      <c r="F253" s="83"/>
      <c r="G253" s="81"/>
      <c r="H253" s="123"/>
      <c r="I253" s="238" t="str">
        <f>IF(ISNUMBER(F253),_xlfn.IFS(RIGHT(H253,3)="(b)",IF(AND(G253&gt;=DATE('1. Informace o projektu'!$C$3,1,1),G253&lt;=WORKDAY(DATE('1. Informace o projektu'!$C$3+1,1,31)-1,1)),"OK","!!"),RIGHT(H253,3)="(a)",IF(AND(G253&gt;=DATE('1. Informace o projektu'!$C$3,1,1),G253&lt;=WORKDAY(DATE('1. Informace o projektu'!$C$3,12,31)-1,1,'6. Data'!$C$76:$C$89)),"OK","!!"),ISBLANK(G253),"!",ISBLANK(H253),"!!!",H253='6. Data'!$B$3,"vyberte druh nákladu")," ")</f>
        <v xml:space="preserve"> </v>
      </c>
      <c r="J253" s="261" t="str">
        <f t="shared" si="9"/>
        <v xml:space="preserve"> </v>
      </c>
      <c r="K253" s="238" t="str">
        <f t="shared" si="10"/>
        <v xml:space="preserve"> </v>
      </c>
      <c r="L253" s="87" t="str">
        <f t="shared" si="11"/>
        <v xml:space="preserve"> </v>
      </c>
    </row>
    <row r="254" spans="1:12" x14ac:dyDescent="0.25">
      <c r="A254" s="72"/>
      <c r="B254" s="82"/>
      <c r="C254" s="82"/>
      <c r="D254" s="79"/>
      <c r="E254" s="83"/>
      <c r="F254" s="83"/>
      <c r="G254" s="81"/>
      <c r="H254" s="123"/>
      <c r="I254" s="238" t="str">
        <f>IF(ISNUMBER(F254),_xlfn.IFS(RIGHT(H254,3)="(b)",IF(AND(G254&gt;=DATE('1. Informace o projektu'!$C$3,1,1),G254&lt;=WORKDAY(DATE('1. Informace o projektu'!$C$3+1,1,31)-1,1)),"OK","!!"),RIGHT(H254,3)="(a)",IF(AND(G254&gt;=DATE('1. Informace o projektu'!$C$3,1,1),G254&lt;=WORKDAY(DATE('1. Informace o projektu'!$C$3,12,31)-1,1,'6. Data'!$C$76:$C$89)),"OK","!!"),ISBLANK(G254),"!",ISBLANK(H254),"!!!",H254='6. Data'!$B$3,"vyberte druh nákladu")," ")</f>
        <v xml:space="preserve"> </v>
      </c>
      <c r="J254" s="261" t="str">
        <f t="shared" si="9"/>
        <v xml:space="preserve"> </v>
      </c>
      <c r="K254" s="238" t="str">
        <f t="shared" si="10"/>
        <v xml:space="preserve"> </v>
      </c>
      <c r="L254" s="87" t="str">
        <f t="shared" si="11"/>
        <v xml:space="preserve"> </v>
      </c>
    </row>
    <row r="255" spans="1:12" x14ac:dyDescent="0.25">
      <c r="A255" s="72"/>
      <c r="B255" s="82"/>
      <c r="C255" s="82"/>
      <c r="D255" s="79"/>
      <c r="E255" s="83"/>
      <c r="F255" s="83"/>
      <c r="G255" s="81"/>
      <c r="H255" s="123"/>
      <c r="I255" s="238" t="str">
        <f>IF(ISNUMBER(F255),_xlfn.IFS(RIGHT(H255,3)="(b)",IF(AND(G255&gt;=DATE('1. Informace o projektu'!$C$3,1,1),G255&lt;=WORKDAY(DATE('1. Informace o projektu'!$C$3+1,1,31)-1,1)),"OK","!!"),RIGHT(H255,3)="(a)",IF(AND(G255&gt;=DATE('1. Informace o projektu'!$C$3,1,1),G255&lt;=WORKDAY(DATE('1. Informace o projektu'!$C$3,12,31)-1,1,'6. Data'!$C$76:$C$89)),"OK","!!"),ISBLANK(G255),"!",ISBLANK(H255),"!!!",H255='6. Data'!$B$3,"vyberte druh nákladu")," ")</f>
        <v xml:space="preserve"> </v>
      </c>
      <c r="J255" s="261" t="str">
        <f t="shared" si="9"/>
        <v xml:space="preserve"> </v>
      </c>
      <c r="K255" s="238" t="str">
        <f t="shared" si="10"/>
        <v xml:space="preserve"> </v>
      </c>
      <c r="L255" s="87" t="str">
        <f t="shared" si="11"/>
        <v xml:space="preserve"> </v>
      </c>
    </row>
    <row r="256" spans="1:12" x14ac:dyDescent="0.25">
      <c r="A256" s="72"/>
      <c r="B256" s="82"/>
      <c r="C256" s="82"/>
      <c r="D256" s="79"/>
      <c r="E256" s="83"/>
      <c r="F256" s="83"/>
      <c r="G256" s="81"/>
      <c r="H256" s="123"/>
      <c r="I256" s="238" t="str">
        <f>IF(ISNUMBER(F256),_xlfn.IFS(RIGHT(H256,3)="(b)",IF(AND(G256&gt;=DATE('1. Informace o projektu'!$C$3,1,1),G256&lt;=WORKDAY(DATE('1. Informace o projektu'!$C$3+1,1,31)-1,1)),"OK","!!"),RIGHT(H256,3)="(a)",IF(AND(G256&gt;=DATE('1. Informace o projektu'!$C$3,1,1),G256&lt;=WORKDAY(DATE('1. Informace o projektu'!$C$3,12,31)-1,1,'6. Data'!$C$76:$C$89)),"OK","!!"),ISBLANK(G256),"!",ISBLANK(H256),"!!!",H256='6. Data'!$B$3,"vyberte druh nákladu")," ")</f>
        <v xml:space="preserve"> </v>
      </c>
      <c r="J256" s="261" t="str">
        <f t="shared" si="9"/>
        <v xml:space="preserve"> </v>
      </c>
      <c r="K256" s="238" t="str">
        <f t="shared" si="10"/>
        <v xml:space="preserve"> </v>
      </c>
      <c r="L256" s="87" t="str">
        <f t="shared" si="11"/>
        <v xml:space="preserve"> </v>
      </c>
    </row>
    <row r="257" spans="1:12" x14ac:dyDescent="0.25">
      <c r="A257" s="72"/>
      <c r="B257" s="82"/>
      <c r="C257" s="82"/>
      <c r="D257" s="79"/>
      <c r="E257" s="83"/>
      <c r="F257" s="83"/>
      <c r="G257" s="81"/>
      <c r="H257" s="123"/>
      <c r="I257" s="238" t="str">
        <f>IF(ISNUMBER(F257),_xlfn.IFS(RIGHT(H257,3)="(b)",IF(AND(G257&gt;=DATE('1. Informace o projektu'!$C$3,1,1),G257&lt;=WORKDAY(DATE('1. Informace o projektu'!$C$3+1,1,31)-1,1)),"OK","!!"),RIGHT(H257,3)="(a)",IF(AND(G257&gt;=DATE('1. Informace o projektu'!$C$3,1,1),G257&lt;=WORKDAY(DATE('1. Informace o projektu'!$C$3,12,31)-1,1,'6. Data'!$C$76:$C$89)),"OK","!!"),ISBLANK(G257),"!",ISBLANK(H257),"!!!",H257='6. Data'!$B$3,"vyberte druh nákladu")," ")</f>
        <v xml:space="preserve"> </v>
      </c>
      <c r="J257" s="261" t="str">
        <f t="shared" si="9"/>
        <v xml:space="preserve"> </v>
      </c>
      <c r="K257" s="238" t="str">
        <f t="shared" si="10"/>
        <v xml:space="preserve"> </v>
      </c>
      <c r="L257" s="87" t="str">
        <f t="shared" si="11"/>
        <v xml:space="preserve"> </v>
      </c>
    </row>
    <row r="258" spans="1:12" x14ac:dyDescent="0.25">
      <c r="A258" s="72"/>
      <c r="B258" s="82"/>
      <c r="C258" s="82"/>
      <c r="D258" s="79"/>
      <c r="E258" s="83"/>
      <c r="F258" s="83"/>
      <c r="G258" s="81"/>
      <c r="H258" s="123"/>
      <c r="I258" s="238" t="str">
        <f>IF(ISNUMBER(F258),_xlfn.IFS(RIGHT(H258,3)="(b)",IF(AND(G258&gt;=DATE('1. Informace o projektu'!$C$3,1,1),G258&lt;=WORKDAY(DATE('1. Informace o projektu'!$C$3+1,1,31)-1,1)),"OK","!!"),RIGHT(H258,3)="(a)",IF(AND(G258&gt;=DATE('1. Informace o projektu'!$C$3,1,1),G258&lt;=WORKDAY(DATE('1. Informace o projektu'!$C$3,12,31)-1,1,'6. Data'!$C$76:$C$89)),"OK","!!"),ISBLANK(G258),"!",ISBLANK(H258),"!!!",H258='6. Data'!$B$3,"vyberte druh nákladu")," ")</f>
        <v xml:space="preserve"> </v>
      </c>
      <c r="J258" s="261" t="str">
        <f t="shared" si="9"/>
        <v xml:space="preserve"> </v>
      </c>
      <c r="K258" s="238" t="str">
        <f t="shared" si="10"/>
        <v xml:space="preserve"> </v>
      </c>
      <c r="L258" s="87" t="str">
        <f t="shared" si="11"/>
        <v xml:space="preserve"> </v>
      </c>
    </row>
    <row r="259" spans="1:12" x14ac:dyDescent="0.25">
      <c r="A259" s="72"/>
      <c r="B259" s="82"/>
      <c r="C259" s="82"/>
      <c r="D259" s="79"/>
      <c r="E259" s="83"/>
      <c r="F259" s="83"/>
      <c r="G259" s="81"/>
      <c r="H259" s="123"/>
      <c r="I259" s="238" t="str">
        <f>IF(ISNUMBER(F259),_xlfn.IFS(RIGHT(H259,3)="(b)",IF(AND(G259&gt;=DATE('1. Informace o projektu'!$C$3,1,1),G259&lt;=WORKDAY(DATE('1. Informace o projektu'!$C$3+1,1,31)-1,1)),"OK","!!"),RIGHT(H259,3)="(a)",IF(AND(G259&gt;=DATE('1. Informace o projektu'!$C$3,1,1),G259&lt;=WORKDAY(DATE('1. Informace o projektu'!$C$3,12,31)-1,1,'6. Data'!$C$76:$C$89)),"OK","!!"),ISBLANK(G259),"!",ISBLANK(H259),"!!!",H259='6. Data'!$B$3,"vyberte druh nákladu")," ")</f>
        <v xml:space="preserve"> </v>
      </c>
      <c r="J259" s="261" t="str">
        <f t="shared" si="9"/>
        <v xml:space="preserve"> </v>
      </c>
      <c r="K259" s="238" t="str">
        <f t="shared" si="10"/>
        <v xml:space="preserve"> </v>
      </c>
      <c r="L259" s="87" t="str">
        <f t="shared" si="11"/>
        <v xml:space="preserve"> </v>
      </c>
    </row>
    <row r="260" spans="1:12" x14ac:dyDescent="0.25">
      <c r="A260" s="72"/>
      <c r="B260" s="82"/>
      <c r="C260" s="82"/>
      <c r="D260" s="79"/>
      <c r="E260" s="83"/>
      <c r="F260" s="83"/>
      <c r="G260" s="81"/>
      <c r="H260" s="123"/>
      <c r="I260" s="238" t="str">
        <f>IF(ISNUMBER(F260),_xlfn.IFS(RIGHT(H260,3)="(b)",IF(AND(G260&gt;=DATE('1. Informace o projektu'!$C$3,1,1),G260&lt;=WORKDAY(DATE('1. Informace o projektu'!$C$3+1,1,31)-1,1)),"OK","!!"),RIGHT(H260,3)="(a)",IF(AND(G260&gt;=DATE('1. Informace o projektu'!$C$3,1,1),G260&lt;=WORKDAY(DATE('1. Informace o projektu'!$C$3,12,31)-1,1,'6. Data'!$C$76:$C$89)),"OK","!!"),ISBLANK(G260),"!",ISBLANK(H260),"!!!",H260='6. Data'!$B$3,"vyberte druh nákladu")," ")</f>
        <v xml:space="preserve"> </v>
      </c>
      <c r="J260" s="261" t="str">
        <f t="shared" si="9"/>
        <v xml:space="preserve"> </v>
      </c>
      <c r="K260" s="238" t="str">
        <f t="shared" si="10"/>
        <v xml:space="preserve"> </v>
      </c>
      <c r="L260" s="87" t="str">
        <f t="shared" si="11"/>
        <v xml:space="preserve"> </v>
      </c>
    </row>
    <row r="261" spans="1:12" x14ac:dyDescent="0.25">
      <c r="A261" s="72"/>
      <c r="B261" s="82"/>
      <c r="C261" s="82"/>
      <c r="D261" s="79"/>
      <c r="E261" s="83"/>
      <c r="F261" s="83"/>
      <c r="G261" s="81"/>
      <c r="H261" s="123"/>
      <c r="I261" s="238" t="str">
        <f>IF(ISNUMBER(F261),_xlfn.IFS(RIGHT(H261,3)="(b)",IF(AND(G261&gt;=DATE('1. Informace o projektu'!$C$3,1,1),G261&lt;=WORKDAY(DATE('1. Informace o projektu'!$C$3+1,1,31)-1,1)),"OK","!!"),RIGHT(H261,3)="(a)",IF(AND(G261&gt;=DATE('1. Informace o projektu'!$C$3,1,1),G261&lt;=WORKDAY(DATE('1. Informace o projektu'!$C$3,12,31)-1,1,'6. Data'!$C$76:$C$89)),"OK","!!"),ISBLANK(G261),"!",ISBLANK(H261),"!!!",H261='6. Data'!$B$3,"vyberte druh nákladu")," ")</f>
        <v xml:space="preserve"> </v>
      </c>
      <c r="J261" s="261" t="str">
        <f t="shared" si="9"/>
        <v xml:space="preserve"> </v>
      </c>
      <c r="K261" s="238" t="str">
        <f t="shared" si="10"/>
        <v xml:space="preserve"> </v>
      </c>
      <c r="L261" s="87" t="str">
        <f t="shared" si="11"/>
        <v xml:space="preserve"> </v>
      </c>
    </row>
    <row r="262" spans="1:12" x14ac:dyDescent="0.25">
      <c r="A262" s="72"/>
      <c r="B262" s="82"/>
      <c r="C262" s="82"/>
      <c r="D262" s="79"/>
      <c r="E262" s="83"/>
      <c r="F262" s="83"/>
      <c r="G262" s="81"/>
      <c r="H262" s="123"/>
      <c r="I262" s="238" t="str">
        <f>IF(ISNUMBER(F262),_xlfn.IFS(RIGHT(H262,3)="(b)",IF(AND(G262&gt;=DATE('1. Informace o projektu'!$C$3,1,1),G262&lt;=WORKDAY(DATE('1. Informace o projektu'!$C$3+1,1,31)-1,1)),"OK","!!"),RIGHT(H262,3)="(a)",IF(AND(G262&gt;=DATE('1. Informace o projektu'!$C$3,1,1),G262&lt;=WORKDAY(DATE('1. Informace o projektu'!$C$3,12,31)-1,1,'6. Data'!$C$76:$C$89)),"OK","!!"),ISBLANK(G262),"!",ISBLANK(H262),"!!!",H262='6. Data'!$B$3,"vyberte druh nákladu")," ")</f>
        <v xml:space="preserve"> </v>
      </c>
      <c r="J262" s="261" t="str">
        <f t="shared" si="9"/>
        <v xml:space="preserve"> </v>
      </c>
      <c r="K262" s="238" t="str">
        <f t="shared" si="10"/>
        <v xml:space="preserve"> </v>
      </c>
      <c r="L262" s="87" t="str">
        <f t="shared" si="11"/>
        <v xml:space="preserve"> </v>
      </c>
    </row>
    <row r="263" spans="1:12" x14ac:dyDescent="0.25">
      <c r="A263" s="72"/>
      <c r="B263" s="82"/>
      <c r="C263" s="82"/>
      <c r="D263" s="79"/>
      <c r="E263" s="83"/>
      <c r="F263" s="83"/>
      <c r="G263" s="81"/>
      <c r="H263" s="123"/>
      <c r="I263" s="238" t="str">
        <f>IF(ISNUMBER(F263),_xlfn.IFS(RIGHT(H263,3)="(b)",IF(AND(G263&gt;=DATE('1. Informace o projektu'!$C$3,1,1),G263&lt;=WORKDAY(DATE('1. Informace o projektu'!$C$3+1,1,31)-1,1)),"OK","!!"),RIGHT(H263,3)="(a)",IF(AND(G263&gt;=DATE('1. Informace o projektu'!$C$3,1,1),G263&lt;=WORKDAY(DATE('1. Informace o projektu'!$C$3,12,31)-1,1,'6. Data'!$C$76:$C$89)),"OK","!!"),ISBLANK(G263),"!",ISBLANK(H263),"!!!",H263='6. Data'!$B$3,"vyberte druh nákladu")," ")</f>
        <v xml:space="preserve"> </v>
      </c>
      <c r="J263" s="261" t="str">
        <f t="shared" ref="J263:J326" si="12">_xlfn.IFS(I263="!","Zapište datum úhrady",I263="ok"," ",I263=" "," ",I263="!!!","vyberte druh nákladu",I263="!!","nepovolené datum úhrady",I263="vyberte druh nákladu","vyberte druh nákladu")</f>
        <v xml:space="preserve"> </v>
      </c>
      <c r="K263" s="238" t="str">
        <f t="shared" ref="K263:K326" si="13">IF(ISNUMBER(F263),IF(E263&gt;=F263,"OK","!")," ")</f>
        <v xml:space="preserve"> </v>
      </c>
      <c r="L263" s="87" t="str">
        <f t="shared" ref="L263:L326" si="14">_xlfn.IFS(K263="!","Hrazeno z dotace je vyšší než fakturovaná částka",K263="ok"," ",K263=" "," ")</f>
        <v xml:space="preserve"> </v>
      </c>
    </row>
    <row r="264" spans="1:12" x14ac:dyDescent="0.25">
      <c r="A264" s="72"/>
      <c r="B264" s="82"/>
      <c r="C264" s="82"/>
      <c r="D264" s="79"/>
      <c r="E264" s="83"/>
      <c r="F264" s="83"/>
      <c r="G264" s="81"/>
      <c r="H264" s="123"/>
      <c r="I264" s="238" t="str">
        <f>IF(ISNUMBER(F264),_xlfn.IFS(RIGHT(H264,3)="(b)",IF(AND(G264&gt;=DATE('1. Informace o projektu'!$C$3,1,1),G264&lt;=WORKDAY(DATE('1. Informace o projektu'!$C$3+1,1,31)-1,1)),"OK","!!"),RIGHT(H264,3)="(a)",IF(AND(G264&gt;=DATE('1. Informace o projektu'!$C$3,1,1),G264&lt;=WORKDAY(DATE('1. Informace o projektu'!$C$3,12,31)-1,1,'6. Data'!$C$76:$C$89)),"OK","!!"),ISBLANK(G264),"!",ISBLANK(H264),"!!!",H264='6. Data'!$B$3,"vyberte druh nákladu")," ")</f>
        <v xml:space="preserve"> </v>
      </c>
      <c r="J264" s="261" t="str">
        <f t="shared" si="12"/>
        <v xml:space="preserve"> </v>
      </c>
      <c r="K264" s="238" t="str">
        <f t="shared" si="13"/>
        <v xml:space="preserve"> </v>
      </c>
      <c r="L264" s="87" t="str">
        <f t="shared" si="14"/>
        <v xml:space="preserve"> </v>
      </c>
    </row>
    <row r="265" spans="1:12" x14ac:dyDescent="0.25">
      <c r="A265" s="72"/>
      <c r="B265" s="82"/>
      <c r="C265" s="82"/>
      <c r="D265" s="79"/>
      <c r="E265" s="83"/>
      <c r="F265" s="83"/>
      <c r="G265" s="81"/>
      <c r="H265" s="123"/>
      <c r="I265" s="238" t="str">
        <f>IF(ISNUMBER(F265),_xlfn.IFS(RIGHT(H265,3)="(b)",IF(AND(G265&gt;=DATE('1. Informace o projektu'!$C$3,1,1),G265&lt;=WORKDAY(DATE('1. Informace o projektu'!$C$3+1,1,31)-1,1)),"OK","!!"),RIGHT(H265,3)="(a)",IF(AND(G265&gt;=DATE('1. Informace o projektu'!$C$3,1,1),G265&lt;=WORKDAY(DATE('1. Informace o projektu'!$C$3,12,31)-1,1,'6. Data'!$C$76:$C$89)),"OK","!!"),ISBLANK(G265),"!",ISBLANK(H265),"!!!",H265='6. Data'!$B$3,"vyberte druh nákladu")," ")</f>
        <v xml:space="preserve"> </v>
      </c>
      <c r="J265" s="261" t="str">
        <f t="shared" si="12"/>
        <v xml:space="preserve"> </v>
      </c>
      <c r="K265" s="238" t="str">
        <f t="shared" si="13"/>
        <v xml:space="preserve"> </v>
      </c>
      <c r="L265" s="87" t="str">
        <f t="shared" si="14"/>
        <v xml:space="preserve"> </v>
      </c>
    </row>
    <row r="266" spans="1:12" x14ac:dyDescent="0.25">
      <c r="A266" s="72"/>
      <c r="B266" s="82"/>
      <c r="C266" s="82"/>
      <c r="D266" s="79"/>
      <c r="E266" s="83"/>
      <c r="F266" s="83"/>
      <c r="G266" s="81"/>
      <c r="H266" s="123"/>
      <c r="I266" s="238" t="str">
        <f>IF(ISNUMBER(F266),_xlfn.IFS(RIGHT(H266,3)="(b)",IF(AND(G266&gt;=DATE('1. Informace o projektu'!$C$3,1,1),G266&lt;=WORKDAY(DATE('1. Informace o projektu'!$C$3+1,1,31)-1,1)),"OK","!!"),RIGHT(H266,3)="(a)",IF(AND(G266&gt;=DATE('1. Informace o projektu'!$C$3,1,1),G266&lt;=WORKDAY(DATE('1. Informace o projektu'!$C$3,12,31)-1,1,'6. Data'!$C$76:$C$89)),"OK","!!"),ISBLANK(G266),"!",ISBLANK(H266),"!!!",H266='6. Data'!$B$3,"vyberte druh nákladu")," ")</f>
        <v xml:space="preserve"> </v>
      </c>
      <c r="J266" s="261" t="str">
        <f t="shared" si="12"/>
        <v xml:space="preserve"> </v>
      </c>
      <c r="K266" s="238" t="str">
        <f t="shared" si="13"/>
        <v xml:space="preserve"> </v>
      </c>
      <c r="L266" s="87" t="str">
        <f t="shared" si="14"/>
        <v xml:space="preserve"> </v>
      </c>
    </row>
    <row r="267" spans="1:12" x14ac:dyDescent="0.25">
      <c r="A267" s="72"/>
      <c r="B267" s="82"/>
      <c r="C267" s="82"/>
      <c r="D267" s="79"/>
      <c r="E267" s="83"/>
      <c r="F267" s="83"/>
      <c r="G267" s="81"/>
      <c r="H267" s="123"/>
      <c r="I267" s="238" t="str">
        <f>IF(ISNUMBER(F267),_xlfn.IFS(RIGHT(H267,3)="(b)",IF(AND(G267&gt;=DATE('1. Informace o projektu'!$C$3,1,1),G267&lt;=WORKDAY(DATE('1. Informace o projektu'!$C$3+1,1,31)-1,1)),"OK","!!"),RIGHT(H267,3)="(a)",IF(AND(G267&gt;=DATE('1. Informace o projektu'!$C$3,1,1),G267&lt;=WORKDAY(DATE('1. Informace o projektu'!$C$3,12,31)-1,1,'6. Data'!$C$76:$C$89)),"OK","!!"),ISBLANK(G267),"!",ISBLANK(H267),"!!!",H267='6. Data'!$B$3,"vyberte druh nákladu")," ")</f>
        <v xml:space="preserve"> </v>
      </c>
      <c r="J267" s="261" t="str">
        <f t="shared" si="12"/>
        <v xml:space="preserve"> </v>
      </c>
      <c r="K267" s="238" t="str">
        <f t="shared" si="13"/>
        <v xml:space="preserve"> </v>
      </c>
      <c r="L267" s="87" t="str">
        <f t="shared" si="14"/>
        <v xml:space="preserve"> </v>
      </c>
    </row>
    <row r="268" spans="1:12" x14ac:dyDescent="0.25">
      <c r="A268" s="72"/>
      <c r="B268" s="82"/>
      <c r="C268" s="82"/>
      <c r="D268" s="79"/>
      <c r="E268" s="83"/>
      <c r="F268" s="83"/>
      <c r="G268" s="81"/>
      <c r="H268" s="123"/>
      <c r="I268" s="238" t="str">
        <f>IF(ISNUMBER(F268),_xlfn.IFS(RIGHT(H268,3)="(b)",IF(AND(G268&gt;=DATE('1. Informace o projektu'!$C$3,1,1),G268&lt;=WORKDAY(DATE('1. Informace o projektu'!$C$3+1,1,31)-1,1)),"OK","!!"),RIGHT(H268,3)="(a)",IF(AND(G268&gt;=DATE('1. Informace o projektu'!$C$3,1,1),G268&lt;=WORKDAY(DATE('1. Informace o projektu'!$C$3,12,31)-1,1,'6. Data'!$C$76:$C$89)),"OK","!!"),ISBLANK(G268),"!",ISBLANK(H268),"!!!",H268='6. Data'!$B$3,"vyberte druh nákladu")," ")</f>
        <v xml:space="preserve"> </v>
      </c>
      <c r="J268" s="261" t="str">
        <f t="shared" si="12"/>
        <v xml:space="preserve"> </v>
      </c>
      <c r="K268" s="238" t="str">
        <f t="shared" si="13"/>
        <v xml:space="preserve"> </v>
      </c>
      <c r="L268" s="87" t="str">
        <f t="shared" si="14"/>
        <v xml:space="preserve"> </v>
      </c>
    </row>
    <row r="269" spans="1:12" x14ac:dyDescent="0.25">
      <c r="A269" s="72"/>
      <c r="B269" s="82"/>
      <c r="C269" s="82"/>
      <c r="D269" s="79"/>
      <c r="E269" s="83"/>
      <c r="F269" s="83"/>
      <c r="G269" s="81"/>
      <c r="H269" s="123"/>
      <c r="I269" s="238" t="str">
        <f>IF(ISNUMBER(F269),_xlfn.IFS(RIGHT(H269,3)="(b)",IF(AND(G269&gt;=DATE('1. Informace o projektu'!$C$3,1,1),G269&lt;=WORKDAY(DATE('1. Informace o projektu'!$C$3+1,1,31)-1,1)),"OK","!!"),RIGHT(H269,3)="(a)",IF(AND(G269&gt;=DATE('1. Informace o projektu'!$C$3,1,1),G269&lt;=WORKDAY(DATE('1. Informace o projektu'!$C$3,12,31)-1,1,'6. Data'!$C$76:$C$89)),"OK","!!"),ISBLANK(G269),"!",ISBLANK(H269),"!!!",H269='6. Data'!$B$3,"vyberte druh nákladu")," ")</f>
        <v xml:space="preserve"> </v>
      </c>
      <c r="J269" s="261" t="str">
        <f t="shared" si="12"/>
        <v xml:space="preserve"> </v>
      </c>
      <c r="K269" s="238" t="str">
        <f t="shared" si="13"/>
        <v xml:space="preserve"> </v>
      </c>
      <c r="L269" s="87" t="str">
        <f t="shared" si="14"/>
        <v xml:space="preserve"> </v>
      </c>
    </row>
    <row r="270" spans="1:12" x14ac:dyDescent="0.25">
      <c r="A270" s="72"/>
      <c r="B270" s="82"/>
      <c r="C270" s="82"/>
      <c r="D270" s="79"/>
      <c r="E270" s="83"/>
      <c r="F270" s="83"/>
      <c r="G270" s="81"/>
      <c r="H270" s="123"/>
      <c r="I270" s="238" t="str">
        <f>IF(ISNUMBER(F270),_xlfn.IFS(RIGHT(H270,3)="(b)",IF(AND(G270&gt;=DATE('1. Informace o projektu'!$C$3,1,1),G270&lt;=WORKDAY(DATE('1. Informace o projektu'!$C$3+1,1,31)-1,1)),"OK","!!"),RIGHT(H270,3)="(a)",IF(AND(G270&gt;=DATE('1. Informace o projektu'!$C$3,1,1),G270&lt;=WORKDAY(DATE('1. Informace o projektu'!$C$3,12,31)-1,1,'6. Data'!$C$76:$C$89)),"OK","!!"),ISBLANK(G270),"!",ISBLANK(H270),"!!!",H270='6. Data'!$B$3,"vyberte druh nákladu")," ")</f>
        <v xml:space="preserve"> </v>
      </c>
      <c r="J270" s="261" t="str">
        <f t="shared" si="12"/>
        <v xml:space="preserve"> </v>
      </c>
      <c r="K270" s="238" t="str">
        <f t="shared" si="13"/>
        <v xml:space="preserve"> </v>
      </c>
      <c r="L270" s="87" t="str">
        <f t="shared" si="14"/>
        <v xml:space="preserve"> </v>
      </c>
    </row>
    <row r="271" spans="1:12" x14ac:dyDescent="0.25">
      <c r="A271" s="72"/>
      <c r="B271" s="82"/>
      <c r="C271" s="82"/>
      <c r="D271" s="79"/>
      <c r="E271" s="83"/>
      <c r="F271" s="83"/>
      <c r="G271" s="81"/>
      <c r="H271" s="123"/>
      <c r="I271" s="238" t="str">
        <f>IF(ISNUMBER(F271),_xlfn.IFS(RIGHT(H271,3)="(b)",IF(AND(G271&gt;=DATE('1. Informace o projektu'!$C$3,1,1),G271&lt;=WORKDAY(DATE('1. Informace o projektu'!$C$3+1,1,31)-1,1)),"OK","!!"),RIGHT(H271,3)="(a)",IF(AND(G271&gt;=DATE('1. Informace o projektu'!$C$3,1,1),G271&lt;=WORKDAY(DATE('1. Informace o projektu'!$C$3,12,31)-1,1,'6. Data'!$C$76:$C$89)),"OK","!!"),ISBLANK(G271),"!",ISBLANK(H271),"!!!",H271='6. Data'!$B$3,"vyberte druh nákladu")," ")</f>
        <v xml:space="preserve"> </v>
      </c>
      <c r="J271" s="261" t="str">
        <f t="shared" si="12"/>
        <v xml:space="preserve"> </v>
      </c>
      <c r="K271" s="238" t="str">
        <f t="shared" si="13"/>
        <v xml:space="preserve"> </v>
      </c>
      <c r="L271" s="87" t="str">
        <f t="shared" si="14"/>
        <v xml:space="preserve"> </v>
      </c>
    </row>
    <row r="272" spans="1:12" x14ac:dyDescent="0.25">
      <c r="A272" s="72"/>
      <c r="B272" s="82"/>
      <c r="C272" s="82"/>
      <c r="D272" s="79"/>
      <c r="E272" s="83"/>
      <c r="F272" s="83"/>
      <c r="G272" s="81"/>
      <c r="H272" s="123"/>
      <c r="I272" s="238" t="str">
        <f>IF(ISNUMBER(F272),_xlfn.IFS(RIGHT(H272,3)="(b)",IF(AND(G272&gt;=DATE('1. Informace o projektu'!$C$3,1,1),G272&lt;=WORKDAY(DATE('1. Informace o projektu'!$C$3+1,1,31)-1,1)),"OK","!!"),RIGHT(H272,3)="(a)",IF(AND(G272&gt;=DATE('1. Informace o projektu'!$C$3,1,1),G272&lt;=WORKDAY(DATE('1. Informace o projektu'!$C$3,12,31)-1,1,'6. Data'!$C$76:$C$89)),"OK","!!"),ISBLANK(G272),"!",ISBLANK(H272),"!!!",H272='6. Data'!$B$3,"vyberte druh nákladu")," ")</f>
        <v xml:space="preserve"> </v>
      </c>
      <c r="J272" s="261" t="str">
        <f t="shared" si="12"/>
        <v xml:space="preserve"> </v>
      </c>
      <c r="K272" s="238" t="str">
        <f t="shared" si="13"/>
        <v xml:space="preserve"> </v>
      </c>
      <c r="L272" s="87" t="str">
        <f t="shared" si="14"/>
        <v xml:space="preserve"> </v>
      </c>
    </row>
    <row r="273" spans="1:12" x14ac:dyDescent="0.25">
      <c r="A273" s="72"/>
      <c r="B273" s="82"/>
      <c r="C273" s="82"/>
      <c r="D273" s="79"/>
      <c r="E273" s="83"/>
      <c r="F273" s="83"/>
      <c r="G273" s="81"/>
      <c r="H273" s="123"/>
      <c r="I273" s="238" t="str">
        <f>IF(ISNUMBER(F273),_xlfn.IFS(RIGHT(H273,3)="(b)",IF(AND(G273&gt;=DATE('1. Informace o projektu'!$C$3,1,1),G273&lt;=WORKDAY(DATE('1. Informace o projektu'!$C$3+1,1,31)-1,1)),"OK","!!"),RIGHT(H273,3)="(a)",IF(AND(G273&gt;=DATE('1. Informace o projektu'!$C$3,1,1),G273&lt;=WORKDAY(DATE('1. Informace o projektu'!$C$3,12,31)-1,1,'6. Data'!$C$76:$C$89)),"OK","!!"),ISBLANK(G273),"!",ISBLANK(H273),"!!!",H273='6. Data'!$B$3,"vyberte druh nákladu")," ")</f>
        <v xml:space="preserve"> </v>
      </c>
      <c r="J273" s="261" t="str">
        <f t="shared" si="12"/>
        <v xml:space="preserve"> </v>
      </c>
      <c r="K273" s="238" t="str">
        <f t="shared" si="13"/>
        <v xml:space="preserve"> </v>
      </c>
      <c r="L273" s="87" t="str">
        <f t="shared" si="14"/>
        <v xml:space="preserve"> </v>
      </c>
    </row>
    <row r="274" spans="1:12" x14ac:dyDescent="0.25">
      <c r="A274" s="72"/>
      <c r="B274" s="82"/>
      <c r="C274" s="82"/>
      <c r="D274" s="79"/>
      <c r="E274" s="83"/>
      <c r="F274" s="83"/>
      <c r="G274" s="81"/>
      <c r="H274" s="123"/>
      <c r="I274" s="238" t="str">
        <f>IF(ISNUMBER(F274),_xlfn.IFS(RIGHT(H274,3)="(b)",IF(AND(G274&gt;=DATE('1. Informace o projektu'!$C$3,1,1),G274&lt;=WORKDAY(DATE('1. Informace o projektu'!$C$3+1,1,31)-1,1)),"OK","!!"),RIGHT(H274,3)="(a)",IF(AND(G274&gt;=DATE('1. Informace o projektu'!$C$3,1,1),G274&lt;=WORKDAY(DATE('1. Informace o projektu'!$C$3,12,31)-1,1,'6. Data'!$C$76:$C$89)),"OK","!!"),ISBLANK(G274),"!",ISBLANK(H274),"!!!",H274='6. Data'!$B$3,"vyberte druh nákladu")," ")</f>
        <v xml:space="preserve"> </v>
      </c>
      <c r="J274" s="261" t="str">
        <f t="shared" si="12"/>
        <v xml:space="preserve"> </v>
      </c>
      <c r="K274" s="238" t="str">
        <f t="shared" si="13"/>
        <v xml:space="preserve"> </v>
      </c>
      <c r="L274" s="87" t="str">
        <f t="shared" si="14"/>
        <v xml:space="preserve"> </v>
      </c>
    </row>
    <row r="275" spans="1:12" x14ac:dyDescent="0.25">
      <c r="A275" s="72"/>
      <c r="B275" s="82"/>
      <c r="C275" s="82"/>
      <c r="D275" s="79"/>
      <c r="E275" s="83"/>
      <c r="F275" s="83"/>
      <c r="G275" s="81"/>
      <c r="H275" s="123"/>
      <c r="I275" s="238" t="str">
        <f>IF(ISNUMBER(F275),_xlfn.IFS(RIGHT(H275,3)="(b)",IF(AND(G275&gt;=DATE('1. Informace o projektu'!$C$3,1,1),G275&lt;=WORKDAY(DATE('1. Informace o projektu'!$C$3+1,1,31)-1,1)),"OK","!!"),RIGHT(H275,3)="(a)",IF(AND(G275&gt;=DATE('1. Informace o projektu'!$C$3,1,1),G275&lt;=WORKDAY(DATE('1. Informace o projektu'!$C$3,12,31)-1,1,'6. Data'!$C$76:$C$89)),"OK","!!"),ISBLANK(G275),"!",ISBLANK(H275),"!!!",H275='6. Data'!$B$3,"vyberte druh nákladu")," ")</f>
        <v xml:space="preserve"> </v>
      </c>
      <c r="J275" s="261" t="str">
        <f t="shared" si="12"/>
        <v xml:space="preserve"> </v>
      </c>
      <c r="K275" s="238" t="str">
        <f t="shared" si="13"/>
        <v xml:space="preserve"> </v>
      </c>
      <c r="L275" s="87" t="str">
        <f t="shared" si="14"/>
        <v xml:space="preserve"> </v>
      </c>
    </row>
    <row r="276" spans="1:12" x14ac:dyDescent="0.25">
      <c r="A276" s="72"/>
      <c r="B276" s="82"/>
      <c r="C276" s="82"/>
      <c r="D276" s="79"/>
      <c r="E276" s="83"/>
      <c r="F276" s="83"/>
      <c r="G276" s="81"/>
      <c r="H276" s="123"/>
      <c r="I276" s="238" t="str">
        <f>IF(ISNUMBER(F276),_xlfn.IFS(RIGHT(H276,3)="(b)",IF(AND(G276&gt;=DATE('1. Informace o projektu'!$C$3,1,1),G276&lt;=WORKDAY(DATE('1. Informace o projektu'!$C$3+1,1,31)-1,1)),"OK","!!"),RIGHT(H276,3)="(a)",IF(AND(G276&gt;=DATE('1. Informace o projektu'!$C$3,1,1),G276&lt;=WORKDAY(DATE('1. Informace o projektu'!$C$3,12,31)-1,1,'6. Data'!$C$76:$C$89)),"OK","!!"),ISBLANK(G276),"!",ISBLANK(H276),"!!!",H276='6. Data'!$B$3,"vyberte druh nákladu")," ")</f>
        <v xml:space="preserve"> </v>
      </c>
      <c r="J276" s="261" t="str">
        <f t="shared" si="12"/>
        <v xml:space="preserve"> </v>
      </c>
      <c r="K276" s="238" t="str">
        <f t="shared" si="13"/>
        <v xml:space="preserve"> </v>
      </c>
      <c r="L276" s="87" t="str">
        <f t="shared" si="14"/>
        <v xml:space="preserve"> </v>
      </c>
    </row>
    <row r="277" spans="1:12" x14ac:dyDescent="0.25">
      <c r="A277" s="72"/>
      <c r="B277" s="82"/>
      <c r="C277" s="82"/>
      <c r="D277" s="79"/>
      <c r="E277" s="83"/>
      <c r="F277" s="83"/>
      <c r="G277" s="81"/>
      <c r="H277" s="123"/>
      <c r="I277" s="238" t="str">
        <f>IF(ISNUMBER(F277),_xlfn.IFS(RIGHT(H277,3)="(b)",IF(AND(G277&gt;=DATE('1. Informace o projektu'!$C$3,1,1),G277&lt;=WORKDAY(DATE('1. Informace o projektu'!$C$3+1,1,31)-1,1)),"OK","!!"),RIGHT(H277,3)="(a)",IF(AND(G277&gt;=DATE('1. Informace o projektu'!$C$3,1,1),G277&lt;=WORKDAY(DATE('1. Informace o projektu'!$C$3,12,31)-1,1,'6. Data'!$C$76:$C$89)),"OK","!!"),ISBLANK(G277),"!",ISBLANK(H277),"!!!",H277='6. Data'!$B$3,"vyberte druh nákladu")," ")</f>
        <v xml:space="preserve"> </v>
      </c>
      <c r="J277" s="261" t="str">
        <f t="shared" si="12"/>
        <v xml:space="preserve"> </v>
      </c>
      <c r="K277" s="238" t="str">
        <f t="shared" si="13"/>
        <v xml:space="preserve"> </v>
      </c>
      <c r="L277" s="87" t="str">
        <f t="shared" si="14"/>
        <v xml:space="preserve"> </v>
      </c>
    </row>
    <row r="278" spans="1:12" x14ac:dyDescent="0.25">
      <c r="A278" s="72"/>
      <c r="B278" s="82"/>
      <c r="C278" s="82"/>
      <c r="D278" s="79"/>
      <c r="E278" s="83"/>
      <c r="F278" s="83"/>
      <c r="G278" s="81"/>
      <c r="H278" s="123"/>
      <c r="I278" s="238" t="str">
        <f>IF(ISNUMBER(F278),_xlfn.IFS(RIGHT(H278,3)="(b)",IF(AND(G278&gt;=DATE('1. Informace o projektu'!$C$3,1,1),G278&lt;=WORKDAY(DATE('1. Informace o projektu'!$C$3+1,1,31)-1,1)),"OK","!!"),RIGHT(H278,3)="(a)",IF(AND(G278&gt;=DATE('1. Informace o projektu'!$C$3,1,1),G278&lt;=WORKDAY(DATE('1. Informace o projektu'!$C$3,12,31)-1,1,'6. Data'!$C$76:$C$89)),"OK","!!"),ISBLANK(G278),"!",ISBLANK(H278),"!!!",H278='6. Data'!$B$3,"vyberte druh nákladu")," ")</f>
        <v xml:space="preserve"> </v>
      </c>
      <c r="J278" s="261" t="str">
        <f t="shared" si="12"/>
        <v xml:space="preserve"> </v>
      </c>
      <c r="K278" s="238" t="str">
        <f t="shared" si="13"/>
        <v xml:space="preserve"> </v>
      </c>
      <c r="L278" s="87" t="str">
        <f t="shared" si="14"/>
        <v xml:space="preserve"> </v>
      </c>
    </row>
    <row r="279" spans="1:12" x14ac:dyDescent="0.25">
      <c r="A279" s="72"/>
      <c r="B279" s="82"/>
      <c r="C279" s="82"/>
      <c r="D279" s="79"/>
      <c r="E279" s="83"/>
      <c r="F279" s="83"/>
      <c r="G279" s="81"/>
      <c r="H279" s="123"/>
      <c r="I279" s="238" t="str">
        <f>IF(ISNUMBER(F279),_xlfn.IFS(RIGHT(H279,3)="(b)",IF(AND(G279&gt;=DATE('1. Informace o projektu'!$C$3,1,1),G279&lt;=WORKDAY(DATE('1. Informace o projektu'!$C$3+1,1,31)-1,1)),"OK","!!"),RIGHT(H279,3)="(a)",IF(AND(G279&gt;=DATE('1. Informace o projektu'!$C$3,1,1),G279&lt;=WORKDAY(DATE('1. Informace o projektu'!$C$3,12,31)-1,1,'6. Data'!$C$76:$C$89)),"OK","!!"),ISBLANK(G279),"!",ISBLANK(H279),"!!!",H279='6. Data'!$B$3,"vyberte druh nákladu")," ")</f>
        <v xml:space="preserve"> </v>
      </c>
      <c r="J279" s="261" t="str">
        <f t="shared" si="12"/>
        <v xml:space="preserve"> </v>
      </c>
      <c r="K279" s="238" t="str">
        <f t="shared" si="13"/>
        <v xml:space="preserve"> </v>
      </c>
      <c r="L279" s="87" t="str">
        <f t="shared" si="14"/>
        <v xml:space="preserve"> </v>
      </c>
    </row>
    <row r="280" spans="1:12" x14ac:dyDescent="0.25">
      <c r="A280" s="72"/>
      <c r="B280" s="82"/>
      <c r="C280" s="82"/>
      <c r="D280" s="79"/>
      <c r="E280" s="83"/>
      <c r="F280" s="83"/>
      <c r="G280" s="81"/>
      <c r="H280" s="123"/>
      <c r="I280" s="238" t="str">
        <f>IF(ISNUMBER(F280),_xlfn.IFS(RIGHT(H280,3)="(b)",IF(AND(G280&gt;=DATE('1. Informace o projektu'!$C$3,1,1),G280&lt;=WORKDAY(DATE('1. Informace o projektu'!$C$3+1,1,31)-1,1)),"OK","!!"),RIGHT(H280,3)="(a)",IF(AND(G280&gt;=DATE('1. Informace o projektu'!$C$3,1,1),G280&lt;=WORKDAY(DATE('1. Informace o projektu'!$C$3,12,31)-1,1,'6. Data'!$C$76:$C$89)),"OK","!!"),ISBLANK(G280),"!",ISBLANK(H280),"!!!",H280='6. Data'!$B$3,"vyberte druh nákladu")," ")</f>
        <v xml:space="preserve"> </v>
      </c>
      <c r="J280" s="261" t="str">
        <f t="shared" si="12"/>
        <v xml:space="preserve"> </v>
      </c>
      <c r="K280" s="238" t="str">
        <f t="shared" si="13"/>
        <v xml:space="preserve"> </v>
      </c>
      <c r="L280" s="87" t="str">
        <f t="shared" si="14"/>
        <v xml:space="preserve"> </v>
      </c>
    </row>
    <row r="281" spans="1:12" x14ac:dyDescent="0.25">
      <c r="A281" s="72"/>
      <c r="B281" s="82"/>
      <c r="C281" s="82"/>
      <c r="D281" s="79"/>
      <c r="E281" s="83"/>
      <c r="F281" s="83"/>
      <c r="G281" s="81"/>
      <c r="H281" s="123"/>
      <c r="I281" s="238" t="str">
        <f>IF(ISNUMBER(F281),_xlfn.IFS(RIGHT(H281,3)="(b)",IF(AND(G281&gt;=DATE('1. Informace o projektu'!$C$3,1,1),G281&lt;=WORKDAY(DATE('1. Informace o projektu'!$C$3+1,1,31)-1,1)),"OK","!!"),RIGHT(H281,3)="(a)",IF(AND(G281&gt;=DATE('1. Informace o projektu'!$C$3,1,1),G281&lt;=WORKDAY(DATE('1. Informace o projektu'!$C$3,12,31)-1,1,'6. Data'!$C$76:$C$89)),"OK","!!"),ISBLANK(G281),"!",ISBLANK(H281),"!!!",H281='6. Data'!$B$3,"vyberte druh nákladu")," ")</f>
        <v xml:space="preserve"> </v>
      </c>
      <c r="J281" s="261" t="str">
        <f t="shared" si="12"/>
        <v xml:space="preserve"> </v>
      </c>
      <c r="K281" s="238" t="str">
        <f t="shared" si="13"/>
        <v xml:space="preserve"> </v>
      </c>
      <c r="L281" s="87" t="str">
        <f t="shared" si="14"/>
        <v xml:space="preserve"> </v>
      </c>
    </row>
    <row r="282" spans="1:12" x14ac:dyDescent="0.25">
      <c r="A282" s="72"/>
      <c r="B282" s="82"/>
      <c r="C282" s="82"/>
      <c r="D282" s="79"/>
      <c r="E282" s="83"/>
      <c r="F282" s="83"/>
      <c r="G282" s="81"/>
      <c r="H282" s="123"/>
      <c r="I282" s="238" t="str">
        <f>IF(ISNUMBER(F282),_xlfn.IFS(RIGHT(H282,3)="(b)",IF(AND(G282&gt;=DATE('1. Informace o projektu'!$C$3,1,1),G282&lt;=WORKDAY(DATE('1. Informace o projektu'!$C$3+1,1,31)-1,1)),"OK","!!"),RIGHT(H282,3)="(a)",IF(AND(G282&gt;=DATE('1. Informace o projektu'!$C$3,1,1),G282&lt;=WORKDAY(DATE('1. Informace o projektu'!$C$3,12,31)-1,1,'6. Data'!$C$76:$C$89)),"OK","!!"),ISBLANK(G282),"!",ISBLANK(H282),"!!!",H282='6. Data'!$B$3,"vyberte druh nákladu")," ")</f>
        <v xml:space="preserve"> </v>
      </c>
      <c r="J282" s="261" t="str">
        <f t="shared" si="12"/>
        <v xml:space="preserve"> </v>
      </c>
      <c r="K282" s="238" t="str">
        <f t="shared" si="13"/>
        <v xml:space="preserve"> </v>
      </c>
      <c r="L282" s="87" t="str">
        <f t="shared" si="14"/>
        <v xml:space="preserve"> </v>
      </c>
    </row>
    <row r="283" spans="1:12" x14ac:dyDescent="0.25">
      <c r="A283" s="72"/>
      <c r="B283" s="82"/>
      <c r="C283" s="82"/>
      <c r="D283" s="79"/>
      <c r="E283" s="83"/>
      <c r="F283" s="83"/>
      <c r="G283" s="81"/>
      <c r="H283" s="123"/>
      <c r="I283" s="238" t="str">
        <f>IF(ISNUMBER(F283),_xlfn.IFS(RIGHT(H283,3)="(b)",IF(AND(G283&gt;=DATE('1. Informace o projektu'!$C$3,1,1),G283&lt;=WORKDAY(DATE('1. Informace o projektu'!$C$3+1,1,31)-1,1)),"OK","!!"),RIGHT(H283,3)="(a)",IF(AND(G283&gt;=DATE('1. Informace o projektu'!$C$3,1,1),G283&lt;=WORKDAY(DATE('1. Informace o projektu'!$C$3,12,31)-1,1,'6. Data'!$C$76:$C$89)),"OK","!!"),ISBLANK(G283),"!",ISBLANK(H283),"!!!",H283='6. Data'!$B$3,"vyberte druh nákladu")," ")</f>
        <v xml:space="preserve"> </v>
      </c>
      <c r="J283" s="261" t="str">
        <f t="shared" si="12"/>
        <v xml:space="preserve"> </v>
      </c>
      <c r="K283" s="238" t="str">
        <f t="shared" si="13"/>
        <v xml:space="preserve"> </v>
      </c>
      <c r="L283" s="87" t="str">
        <f t="shared" si="14"/>
        <v xml:space="preserve"> </v>
      </c>
    </row>
    <row r="284" spans="1:12" x14ac:dyDescent="0.25">
      <c r="A284" s="72"/>
      <c r="B284" s="82"/>
      <c r="C284" s="82"/>
      <c r="D284" s="79"/>
      <c r="E284" s="83"/>
      <c r="F284" s="83"/>
      <c r="G284" s="81"/>
      <c r="H284" s="123"/>
      <c r="I284" s="238" t="str">
        <f>IF(ISNUMBER(F284),_xlfn.IFS(RIGHT(H284,3)="(b)",IF(AND(G284&gt;=DATE('1. Informace o projektu'!$C$3,1,1),G284&lt;=WORKDAY(DATE('1. Informace o projektu'!$C$3+1,1,31)-1,1)),"OK","!!"),RIGHT(H284,3)="(a)",IF(AND(G284&gt;=DATE('1. Informace o projektu'!$C$3,1,1),G284&lt;=WORKDAY(DATE('1. Informace o projektu'!$C$3,12,31)-1,1,'6. Data'!$C$76:$C$89)),"OK","!!"),ISBLANK(G284),"!",ISBLANK(H284),"!!!",H284='6. Data'!$B$3,"vyberte druh nákladu")," ")</f>
        <v xml:space="preserve"> </v>
      </c>
      <c r="J284" s="261" t="str">
        <f t="shared" si="12"/>
        <v xml:space="preserve"> </v>
      </c>
      <c r="K284" s="238" t="str">
        <f t="shared" si="13"/>
        <v xml:space="preserve"> </v>
      </c>
      <c r="L284" s="87" t="str">
        <f t="shared" si="14"/>
        <v xml:space="preserve"> </v>
      </c>
    </row>
    <row r="285" spans="1:12" x14ac:dyDescent="0.25">
      <c r="A285" s="72"/>
      <c r="B285" s="82"/>
      <c r="C285" s="82"/>
      <c r="D285" s="79"/>
      <c r="E285" s="83"/>
      <c r="F285" s="83"/>
      <c r="G285" s="81"/>
      <c r="H285" s="123"/>
      <c r="I285" s="238" t="str">
        <f>IF(ISNUMBER(F285),_xlfn.IFS(RIGHT(H285,3)="(b)",IF(AND(G285&gt;=DATE('1. Informace o projektu'!$C$3,1,1),G285&lt;=WORKDAY(DATE('1. Informace o projektu'!$C$3+1,1,31)-1,1)),"OK","!!"),RIGHT(H285,3)="(a)",IF(AND(G285&gt;=DATE('1. Informace o projektu'!$C$3,1,1),G285&lt;=WORKDAY(DATE('1. Informace o projektu'!$C$3,12,31)-1,1,'6. Data'!$C$76:$C$89)),"OK","!!"),ISBLANK(G285),"!",ISBLANK(H285),"!!!",H285='6. Data'!$B$3,"vyberte druh nákladu")," ")</f>
        <v xml:space="preserve"> </v>
      </c>
      <c r="J285" s="261" t="str">
        <f t="shared" si="12"/>
        <v xml:space="preserve"> </v>
      </c>
      <c r="K285" s="238" t="str">
        <f t="shared" si="13"/>
        <v xml:space="preserve"> </v>
      </c>
      <c r="L285" s="87" t="str">
        <f t="shared" si="14"/>
        <v xml:space="preserve"> </v>
      </c>
    </row>
    <row r="286" spans="1:12" x14ac:dyDescent="0.25">
      <c r="A286" s="72"/>
      <c r="B286" s="82"/>
      <c r="C286" s="82"/>
      <c r="D286" s="79"/>
      <c r="E286" s="83"/>
      <c r="F286" s="83"/>
      <c r="G286" s="81"/>
      <c r="H286" s="123"/>
      <c r="I286" s="238" t="str">
        <f>IF(ISNUMBER(F286),_xlfn.IFS(RIGHT(H286,3)="(b)",IF(AND(G286&gt;=DATE('1. Informace o projektu'!$C$3,1,1),G286&lt;=WORKDAY(DATE('1. Informace o projektu'!$C$3+1,1,31)-1,1)),"OK","!!"),RIGHT(H286,3)="(a)",IF(AND(G286&gt;=DATE('1. Informace o projektu'!$C$3,1,1),G286&lt;=WORKDAY(DATE('1. Informace o projektu'!$C$3,12,31)-1,1,'6. Data'!$C$76:$C$89)),"OK","!!"),ISBLANK(G286),"!",ISBLANK(H286),"!!!",H286='6. Data'!$B$3,"vyberte druh nákladu")," ")</f>
        <v xml:space="preserve"> </v>
      </c>
      <c r="J286" s="261" t="str">
        <f t="shared" si="12"/>
        <v xml:space="preserve"> </v>
      </c>
      <c r="K286" s="238" t="str">
        <f t="shared" si="13"/>
        <v xml:space="preserve"> </v>
      </c>
      <c r="L286" s="87" t="str">
        <f t="shared" si="14"/>
        <v xml:space="preserve"> </v>
      </c>
    </row>
    <row r="287" spans="1:12" x14ac:dyDescent="0.25">
      <c r="A287" s="72"/>
      <c r="B287" s="82"/>
      <c r="C287" s="82"/>
      <c r="D287" s="79"/>
      <c r="E287" s="83"/>
      <c r="F287" s="83"/>
      <c r="G287" s="81"/>
      <c r="H287" s="123"/>
      <c r="I287" s="238" t="str">
        <f>IF(ISNUMBER(F287),_xlfn.IFS(RIGHT(H287,3)="(b)",IF(AND(G287&gt;=DATE('1. Informace o projektu'!$C$3,1,1),G287&lt;=WORKDAY(DATE('1. Informace o projektu'!$C$3+1,1,31)-1,1)),"OK","!!"),RIGHT(H287,3)="(a)",IF(AND(G287&gt;=DATE('1. Informace o projektu'!$C$3,1,1),G287&lt;=WORKDAY(DATE('1. Informace o projektu'!$C$3,12,31)-1,1,'6. Data'!$C$76:$C$89)),"OK","!!"),ISBLANK(G287),"!",ISBLANK(H287),"!!!",H287='6. Data'!$B$3,"vyberte druh nákladu")," ")</f>
        <v xml:space="preserve"> </v>
      </c>
      <c r="J287" s="261" t="str">
        <f t="shared" si="12"/>
        <v xml:space="preserve"> </v>
      </c>
      <c r="K287" s="238" t="str">
        <f t="shared" si="13"/>
        <v xml:space="preserve"> </v>
      </c>
      <c r="L287" s="87" t="str">
        <f t="shared" si="14"/>
        <v xml:space="preserve"> </v>
      </c>
    </row>
    <row r="288" spans="1:12" x14ac:dyDescent="0.25">
      <c r="A288" s="72"/>
      <c r="B288" s="82"/>
      <c r="C288" s="82"/>
      <c r="D288" s="79"/>
      <c r="E288" s="83"/>
      <c r="F288" s="83"/>
      <c r="G288" s="81"/>
      <c r="H288" s="123"/>
      <c r="I288" s="238" t="str">
        <f>IF(ISNUMBER(F288),_xlfn.IFS(RIGHT(H288,3)="(b)",IF(AND(G288&gt;=DATE('1. Informace o projektu'!$C$3,1,1),G288&lt;=WORKDAY(DATE('1. Informace o projektu'!$C$3+1,1,31)-1,1)),"OK","!!"),RIGHT(H288,3)="(a)",IF(AND(G288&gt;=DATE('1. Informace o projektu'!$C$3,1,1),G288&lt;=WORKDAY(DATE('1. Informace o projektu'!$C$3,12,31)-1,1,'6. Data'!$C$76:$C$89)),"OK","!!"),ISBLANK(G288),"!",ISBLANK(H288),"!!!",H288='6. Data'!$B$3,"vyberte druh nákladu")," ")</f>
        <v xml:space="preserve"> </v>
      </c>
      <c r="J288" s="261" t="str">
        <f t="shared" si="12"/>
        <v xml:space="preserve"> </v>
      </c>
      <c r="K288" s="238" t="str">
        <f t="shared" si="13"/>
        <v xml:space="preserve"> </v>
      </c>
      <c r="L288" s="87" t="str">
        <f t="shared" si="14"/>
        <v xml:space="preserve"> </v>
      </c>
    </row>
    <row r="289" spans="1:12" x14ac:dyDescent="0.25">
      <c r="A289" s="72"/>
      <c r="B289" s="82"/>
      <c r="C289" s="82"/>
      <c r="D289" s="79"/>
      <c r="E289" s="83"/>
      <c r="F289" s="83"/>
      <c r="G289" s="81"/>
      <c r="H289" s="123"/>
      <c r="I289" s="238" t="str">
        <f>IF(ISNUMBER(F289),_xlfn.IFS(RIGHT(H289,3)="(b)",IF(AND(G289&gt;=DATE('1. Informace o projektu'!$C$3,1,1),G289&lt;=WORKDAY(DATE('1. Informace o projektu'!$C$3+1,1,31)-1,1)),"OK","!!"),RIGHT(H289,3)="(a)",IF(AND(G289&gt;=DATE('1. Informace o projektu'!$C$3,1,1),G289&lt;=WORKDAY(DATE('1. Informace o projektu'!$C$3,12,31)-1,1,'6. Data'!$C$76:$C$89)),"OK","!!"),ISBLANK(G289),"!",ISBLANK(H289),"!!!",H289='6. Data'!$B$3,"vyberte druh nákladu")," ")</f>
        <v xml:space="preserve"> </v>
      </c>
      <c r="J289" s="261" t="str">
        <f t="shared" si="12"/>
        <v xml:space="preserve"> </v>
      </c>
      <c r="K289" s="238" t="str">
        <f t="shared" si="13"/>
        <v xml:space="preserve"> </v>
      </c>
      <c r="L289" s="87" t="str">
        <f t="shared" si="14"/>
        <v xml:space="preserve"> </v>
      </c>
    </row>
    <row r="290" spans="1:12" x14ac:dyDescent="0.25">
      <c r="A290" s="72"/>
      <c r="B290" s="82"/>
      <c r="C290" s="82"/>
      <c r="D290" s="79"/>
      <c r="E290" s="83"/>
      <c r="F290" s="83"/>
      <c r="G290" s="81"/>
      <c r="H290" s="123"/>
      <c r="I290" s="238" t="str">
        <f>IF(ISNUMBER(F290),_xlfn.IFS(RIGHT(H290,3)="(b)",IF(AND(G290&gt;=DATE('1. Informace o projektu'!$C$3,1,1),G290&lt;=WORKDAY(DATE('1. Informace o projektu'!$C$3+1,1,31)-1,1)),"OK","!!"),RIGHT(H290,3)="(a)",IF(AND(G290&gt;=DATE('1. Informace o projektu'!$C$3,1,1),G290&lt;=WORKDAY(DATE('1. Informace o projektu'!$C$3,12,31)-1,1,'6. Data'!$C$76:$C$89)),"OK","!!"),ISBLANK(G290),"!",ISBLANK(H290),"!!!",H290='6. Data'!$B$3,"vyberte druh nákladu")," ")</f>
        <v xml:space="preserve"> </v>
      </c>
      <c r="J290" s="261" t="str">
        <f t="shared" si="12"/>
        <v xml:space="preserve"> </v>
      </c>
      <c r="K290" s="238" t="str">
        <f t="shared" si="13"/>
        <v xml:space="preserve"> </v>
      </c>
      <c r="L290" s="87" t="str">
        <f t="shared" si="14"/>
        <v xml:space="preserve"> </v>
      </c>
    </row>
    <row r="291" spans="1:12" x14ac:dyDescent="0.25">
      <c r="A291" s="72"/>
      <c r="B291" s="82"/>
      <c r="C291" s="82"/>
      <c r="D291" s="79"/>
      <c r="E291" s="83"/>
      <c r="F291" s="83"/>
      <c r="G291" s="81"/>
      <c r="H291" s="123"/>
      <c r="I291" s="238" t="str">
        <f>IF(ISNUMBER(F291),_xlfn.IFS(RIGHT(H291,3)="(b)",IF(AND(G291&gt;=DATE('1. Informace o projektu'!$C$3,1,1),G291&lt;=WORKDAY(DATE('1. Informace o projektu'!$C$3+1,1,31)-1,1)),"OK","!!"),RIGHT(H291,3)="(a)",IF(AND(G291&gt;=DATE('1. Informace o projektu'!$C$3,1,1),G291&lt;=WORKDAY(DATE('1. Informace o projektu'!$C$3,12,31)-1,1,'6. Data'!$C$76:$C$89)),"OK","!!"),ISBLANK(G291),"!",ISBLANK(H291),"!!!",H291='6. Data'!$B$3,"vyberte druh nákladu")," ")</f>
        <v xml:space="preserve"> </v>
      </c>
      <c r="J291" s="261" t="str">
        <f t="shared" si="12"/>
        <v xml:space="preserve"> </v>
      </c>
      <c r="K291" s="238" t="str">
        <f t="shared" si="13"/>
        <v xml:space="preserve"> </v>
      </c>
      <c r="L291" s="87" t="str">
        <f t="shared" si="14"/>
        <v xml:space="preserve"> </v>
      </c>
    </row>
    <row r="292" spans="1:12" x14ac:dyDescent="0.25">
      <c r="A292" s="72"/>
      <c r="B292" s="82"/>
      <c r="C292" s="82"/>
      <c r="D292" s="79"/>
      <c r="E292" s="83"/>
      <c r="F292" s="83"/>
      <c r="G292" s="81"/>
      <c r="H292" s="123"/>
      <c r="I292" s="238" t="str">
        <f>IF(ISNUMBER(F292),_xlfn.IFS(RIGHT(H292,3)="(b)",IF(AND(G292&gt;=DATE('1. Informace o projektu'!$C$3,1,1),G292&lt;=WORKDAY(DATE('1. Informace o projektu'!$C$3+1,1,31)-1,1)),"OK","!!"),RIGHT(H292,3)="(a)",IF(AND(G292&gt;=DATE('1. Informace o projektu'!$C$3,1,1),G292&lt;=WORKDAY(DATE('1. Informace o projektu'!$C$3,12,31)-1,1,'6. Data'!$C$76:$C$89)),"OK","!!"),ISBLANK(G292),"!",ISBLANK(H292),"!!!",H292='6. Data'!$B$3,"vyberte druh nákladu")," ")</f>
        <v xml:space="preserve"> </v>
      </c>
      <c r="J292" s="261" t="str">
        <f t="shared" si="12"/>
        <v xml:space="preserve"> </v>
      </c>
      <c r="K292" s="238" t="str">
        <f t="shared" si="13"/>
        <v xml:space="preserve"> </v>
      </c>
      <c r="L292" s="87" t="str">
        <f t="shared" si="14"/>
        <v xml:space="preserve"> </v>
      </c>
    </row>
    <row r="293" spans="1:12" x14ac:dyDescent="0.25">
      <c r="A293" s="72"/>
      <c r="B293" s="82"/>
      <c r="C293" s="82"/>
      <c r="D293" s="79"/>
      <c r="E293" s="83"/>
      <c r="F293" s="83"/>
      <c r="G293" s="81"/>
      <c r="H293" s="123"/>
      <c r="I293" s="238" t="str">
        <f>IF(ISNUMBER(F293),_xlfn.IFS(RIGHT(H293,3)="(b)",IF(AND(G293&gt;=DATE('1. Informace o projektu'!$C$3,1,1),G293&lt;=WORKDAY(DATE('1. Informace o projektu'!$C$3+1,1,31)-1,1)),"OK","!!"),RIGHT(H293,3)="(a)",IF(AND(G293&gt;=DATE('1. Informace o projektu'!$C$3,1,1),G293&lt;=WORKDAY(DATE('1. Informace o projektu'!$C$3,12,31)-1,1,'6. Data'!$C$76:$C$89)),"OK","!!"),ISBLANK(G293),"!",ISBLANK(H293),"!!!",H293='6. Data'!$B$3,"vyberte druh nákladu")," ")</f>
        <v xml:space="preserve"> </v>
      </c>
      <c r="J293" s="261" t="str">
        <f t="shared" si="12"/>
        <v xml:space="preserve"> </v>
      </c>
      <c r="K293" s="238" t="str">
        <f t="shared" si="13"/>
        <v xml:space="preserve"> </v>
      </c>
      <c r="L293" s="87" t="str">
        <f t="shared" si="14"/>
        <v xml:space="preserve"> </v>
      </c>
    </row>
    <row r="294" spans="1:12" x14ac:dyDescent="0.25">
      <c r="A294" s="72"/>
      <c r="B294" s="82"/>
      <c r="C294" s="82"/>
      <c r="D294" s="79"/>
      <c r="E294" s="83"/>
      <c r="F294" s="83"/>
      <c r="G294" s="81"/>
      <c r="H294" s="123"/>
      <c r="I294" s="238" t="str">
        <f>IF(ISNUMBER(F294),_xlfn.IFS(RIGHT(H294,3)="(b)",IF(AND(G294&gt;=DATE('1. Informace o projektu'!$C$3,1,1),G294&lt;=WORKDAY(DATE('1. Informace o projektu'!$C$3+1,1,31)-1,1)),"OK","!!"),RIGHT(H294,3)="(a)",IF(AND(G294&gt;=DATE('1. Informace o projektu'!$C$3,1,1),G294&lt;=WORKDAY(DATE('1. Informace o projektu'!$C$3,12,31)-1,1,'6. Data'!$C$76:$C$89)),"OK","!!"),ISBLANK(G294),"!",ISBLANK(H294),"!!!",H294='6. Data'!$B$3,"vyberte druh nákladu")," ")</f>
        <v xml:space="preserve"> </v>
      </c>
      <c r="J294" s="261" t="str">
        <f t="shared" si="12"/>
        <v xml:space="preserve"> </v>
      </c>
      <c r="K294" s="238" t="str">
        <f t="shared" si="13"/>
        <v xml:space="preserve"> </v>
      </c>
      <c r="L294" s="87" t="str">
        <f t="shared" si="14"/>
        <v xml:space="preserve"> </v>
      </c>
    </row>
    <row r="295" spans="1:12" x14ac:dyDescent="0.25">
      <c r="A295" s="72"/>
      <c r="B295" s="82"/>
      <c r="C295" s="82"/>
      <c r="D295" s="79"/>
      <c r="E295" s="83"/>
      <c r="F295" s="83"/>
      <c r="G295" s="81"/>
      <c r="H295" s="123"/>
      <c r="I295" s="238" t="str">
        <f>IF(ISNUMBER(F295),_xlfn.IFS(RIGHT(H295,3)="(b)",IF(AND(G295&gt;=DATE('1. Informace o projektu'!$C$3,1,1),G295&lt;=WORKDAY(DATE('1. Informace o projektu'!$C$3+1,1,31)-1,1)),"OK","!!"),RIGHT(H295,3)="(a)",IF(AND(G295&gt;=DATE('1. Informace o projektu'!$C$3,1,1),G295&lt;=WORKDAY(DATE('1. Informace o projektu'!$C$3,12,31)-1,1,'6. Data'!$C$76:$C$89)),"OK","!!"),ISBLANK(G295),"!",ISBLANK(H295),"!!!",H295='6. Data'!$B$3,"vyberte druh nákladu")," ")</f>
        <v xml:space="preserve"> </v>
      </c>
      <c r="J295" s="261" t="str">
        <f t="shared" si="12"/>
        <v xml:space="preserve"> </v>
      </c>
      <c r="K295" s="238" t="str">
        <f t="shared" si="13"/>
        <v xml:space="preserve"> </v>
      </c>
      <c r="L295" s="87" t="str">
        <f t="shared" si="14"/>
        <v xml:space="preserve"> </v>
      </c>
    </row>
    <row r="296" spans="1:12" x14ac:dyDescent="0.25">
      <c r="A296" s="72"/>
      <c r="B296" s="82"/>
      <c r="C296" s="82"/>
      <c r="D296" s="79"/>
      <c r="E296" s="83"/>
      <c r="F296" s="83"/>
      <c r="G296" s="81"/>
      <c r="H296" s="123"/>
      <c r="I296" s="238" t="str">
        <f>IF(ISNUMBER(F296),_xlfn.IFS(RIGHT(H296,3)="(b)",IF(AND(G296&gt;=DATE('1. Informace o projektu'!$C$3,1,1),G296&lt;=WORKDAY(DATE('1. Informace o projektu'!$C$3+1,1,31)-1,1)),"OK","!!"),RIGHT(H296,3)="(a)",IF(AND(G296&gt;=DATE('1. Informace o projektu'!$C$3,1,1),G296&lt;=WORKDAY(DATE('1. Informace o projektu'!$C$3,12,31)-1,1,'6. Data'!$C$76:$C$89)),"OK","!!"),ISBLANK(G296),"!",ISBLANK(H296),"!!!",H296='6. Data'!$B$3,"vyberte druh nákladu")," ")</f>
        <v xml:space="preserve"> </v>
      </c>
      <c r="J296" s="261" t="str">
        <f t="shared" si="12"/>
        <v xml:space="preserve"> </v>
      </c>
      <c r="K296" s="238" t="str">
        <f t="shared" si="13"/>
        <v xml:space="preserve"> </v>
      </c>
      <c r="L296" s="87" t="str">
        <f t="shared" si="14"/>
        <v xml:space="preserve"> </v>
      </c>
    </row>
    <row r="297" spans="1:12" x14ac:dyDescent="0.25">
      <c r="A297" s="72"/>
      <c r="B297" s="82"/>
      <c r="C297" s="82"/>
      <c r="D297" s="79"/>
      <c r="E297" s="83"/>
      <c r="F297" s="83"/>
      <c r="G297" s="81"/>
      <c r="H297" s="123"/>
      <c r="I297" s="238" t="str">
        <f>IF(ISNUMBER(F297),_xlfn.IFS(RIGHT(H297,3)="(b)",IF(AND(G297&gt;=DATE('1. Informace o projektu'!$C$3,1,1),G297&lt;=WORKDAY(DATE('1. Informace o projektu'!$C$3+1,1,31)-1,1)),"OK","!!"),RIGHT(H297,3)="(a)",IF(AND(G297&gt;=DATE('1. Informace o projektu'!$C$3,1,1),G297&lt;=WORKDAY(DATE('1. Informace o projektu'!$C$3,12,31)-1,1,'6. Data'!$C$76:$C$89)),"OK","!!"),ISBLANK(G297),"!",ISBLANK(H297),"!!!",H297='6. Data'!$B$3,"vyberte druh nákladu")," ")</f>
        <v xml:space="preserve"> </v>
      </c>
      <c r="J297" s="261" t="str">
        <f t="shared" si="12"/>
        <v xml:space="preserve"> </v>
      </c>
      <c r="K297" s="238" t="str">
        <f t="shared" si="13"/>
        <v xml:space="preserve"> </v>
      </c>
      <c r="L297" s="87" t="str">
        <f t="shared" si="14"/>
        <v xml:space="preserve"> </v>
      </c>
    </row>
    <row r="298" spans="1:12" x14ac:dyDescent="0.25">
      <c r="A298" s="72"/>
      <c r="B298" s="82"/>
      <c r="C298" s="82"/>
      <c r="D298" s="79"/>
      <c r="E298" s="83"/>
      <c r="F298" s="83"/>
      <c r="G298" s="81"/>
      <c r="H298" s="123"/>
      <c r="I298" s="238" t="str">
        <f>IF(ISNUMBER(F298),_xlfn.IFS(RIGHT(H298,3)="(b)",IF(AND(G298&gt;=DATE('1. Informace o projektu'!$C$3,1,1),G298&lt;=WORKDAY(DATE('1. Informace o projektu'!$C$3+1,1,31)-1,1)),"OK","!!"),RIGHT(H298,3)="(a)",IF(AND(G298&gt;=DATE('1. Informace o projektu'!$C$3,1,1),G298&lt;=WORKDAY(DATE('1. Informace o projektu'!$C$3,12,31)-1,1,'6. Data'!$C$76:$C$89)),"OK","!!"),ISBLANK(G298),"!",ISBLANK(H298),"!!!",H298='6. Data'!$B$3,"vyberte druh nákladu")," ")</f>
        <v xml:space="preserve"> </v>
      </c>
      <c r="J298" s="261" t="str">
        <f t="shared" si="12"/>
        <v xml:space="preserve"> </v>
      </c>
      <c r="K298" s="238" t="str">
        <f t="shared" si="13"/>
        <v xml:space="preserve"> </v>
      </c>
      <c r="L298" s="87" t="str">
        <f t="shared" si="14"/>
        <v xml:space="preserve"> </v>
      </c>
    </row>
    <row r="299" spans="1:12" x14ac:dyDescent="0.25">
      <c r="A299" s="72"/>
      <c r="B299" s="82"/>
      <c r="C299" s="82"/>
      <c r="D299" s="79"/>
      <c r="E299" s="83"/>
      <c r="F299" s="83"/>
      <c r="G299" s="81"/>
      <c r="H299" s="123"/>
      <c r="I299" s="238" t="str">
        <f>IF(ISNUMBER(F299),_xlfn.IFS(RIGHT(H299,3)="(b)",IF(AND(G299&gt;=DATE('1. Informace o projektu'!$C$3,1,1),G299&lt;=WORKDAY(DATE('1. Informace o projektu'!$C$3+1,1,31)-1,1)),"OK","!!"),RIGHT(H299,3)="(a)",IF(AND(G299&gt;=DATE('1. Informace o projektu'!$C$3,1,1),G299&lt;=WORKDAY(DATE('1. Informace o projektu'!$C$3,12,31)-1,1,'6. Data'!$C$76:$C$89)),"OK","!!"),ISBLANK(G299),"!",ISBLANK(H299),"!!!",H299='6. Data'!$B$3,"vyberte druh nákladu")," ")</f>
        <v xml:space="preserve"> </v>
      </c>
      <c r="J299" s="261" t="str">
        <f t="shared" si="12"/>
        <v xml:space="preserve"> </v>
      </c>
      <c r="K299" s="238" t="str">
        <f t="shared" si="13"/>
        <v xml:space="preserve"> </v>
      </c>
      <c r="L299" s="87" t="str">
        <f t="shared" si="14"/>
        <v xml:space="preserve"> </v>
      </c>
    </row>
    <row r="300" spans="1:12" x14ac:dyDescent="0.25">
      <c r="A300" s="72"/>
      <c r="B300" s="82"/>
      <c r="C300" s="82"/>
      <c r="D300" s="79"/>
      <c r="E300" s="83"/>
      <c r="F300" s="83"/>
      <c r="G300" s="81"/>
      <c r="H300" s="123"/>
      <c r="I300" s="238" t="str">
        <f>IF(ISNUMBER(F300),_xlfn.IFS(RIGHT(H300,3)="(b)",IF(AND(G300&gt;=DATE('1. Informace o projektu'!$C$3,1,1),G300&lt;=WORKDAY(DATE('1. Informace o projektu'!$C$3+1,1,31)-1,1)),"OK","!!"),RIGHT(H300,3)="(a)",IF(AND(G300&gt;=DATE('1. Informace o projektu'!$C$3,1,1),G300&lt;=WORKDAY(DATE('1. Informace o projektu'!$C$3,12,31)-1,1,'6. Data'!$C$76:$C$89)),"OK","!!"),ISBLANK(G300),"!",ISBLANK(H300),"!!!",H300='6. Data'!$B$3,"vyberte druh nákladu")," ")</f>
        <v xml:space="preserve"> </v>
      </c>
      <c r="J300" s="261" t="str">
        <f t="shared" si="12"/>
        <v xml:space="preserve"> </v>
      </c>
      <c r="K300" s="238" t="str">
        <f t="shared" si="13"/>
        <v xml:space="preserve"> </v>
      </c>
      <c r="L300" s="87" t="str">
        <f t="shared" si="14"/>
        <v xml:space="preserve"> </v>
      </c>
    </row>
    <row r="301" spans="1:12" x14ac:dyDescent="0.25">
      <c r="A301" s="72"/>
      <c r="B301" s="82"/>
      <c r="C301" s="82"/>
      <c r="D301" s="79"/>
      <c r="E301" s="83"/>
      <c r="F301" s="83"/>
      <c r="G301" s="81"/>
      <c r="H301" s="123"/>
      <c r="I301" s="238" t="str">
        <f>IF(ISNUMBER(F301),_xlfn.IFS(RIGHT(H301,3)="(b)",IF(AND(G301&gt;=DATE('1. Informace o projektu'!$C$3,1,1),G301&lt;=WORKDAY(DATE('1. Informace o projektu'!$C$3+1,1,31)-1,1)),"OK","!!"),RIGHT(H301,3)="(a)",IF(AND(G301&gt;=DATE('1. Informace o projektu'!$C$3,1,1),G301&lt;=WORKDAY(DATE('1. Informace o projektu'!$C$3,12,31)-1,1,'6. Data'!$C$76:$C$89)),"OK","!!"),ISBLANK(G301),"!",ISBLANK(H301),"!!!",H301='6. Data'!$B$3,"vyberte druh nákladu")," ")</f>
        <v xml:space="preserve"> </v>
      </c>
      <c r="J301" s="261" t="str">
        <f t="shared" si="12"/>
        <v xml:space="preserve"> </v>
      </c>
      <c r="K301" s="238" t="str">
        <f t="shared" si="13"/>
        <v xml:space="preserve"> </v>
      </c>
      <c r="L301" s="87" t="str">
        <f t="shared" si="14"/>
        <v xml:space="preserve"> </v>
      </c>
    </row>
    <row r="302" spans="1:12" x14ac:dyDescent="0.25">
      <c r="A302" s="72"/>
      <c r="B302" s="82"/>
      <c r="C302" s="82"/>
      <c r="D302" s="79"/>
      <c r="E302" s="83"/>
      <c r="F302" s="83"/>
      <c r="G302" s="81"/>
      <c r="H302" s="123"/>
      <c r="I302" s="238" t="str">
        <f>IF(ISNUMBER(F302),_xlfn.IFS(RIGHT(H302,3)="(b)",IF(AND(G302&gt;=DATE('1. Informace o projektu'!$C$3,1,1),G302&lt;=WORKDAY(DATE('1. Informace o projektu'!$C$3+1,1,31)-1,1)),"OK","!!"),RIGHT(H302,3)="(a)",IF(AND(G302&gt;=DATE('1. Informace o projektu'!$C$3,1,1),G302&lt;=WORKDAY(DATE('1. Informace o projektu'!$C$3,12,31)-1,1,'6. Data'!$C$76:$C$89)),"OK","!!"),ISBLANK(G302),"!",ISBLANK(H302),"!!!",H302='6. Data'!$B$3,"vyberte druh nákladu")," ")</f>
        <v xml:space="preserve"> </v>
      </c>
      <c r="J302" s="261" t="str">
        <f t="shared" si="12"/>
        <v xml:space="preserve"> </v>
      </c>
      <c r="K302" s="238" t="str">
        <f t="shared" si="13"/>
        <v xml:space="preserve"> </v>
      </c>
      <c r="L302" s="87" t="str">
        <f t="shared" si="14"/>
        <v xml:space="preserve"> </v>
      </c>
    </row>
    <row r="303" spans="1:12" x14ac:dyDescent="0.25">
      <c r="A303" s="72"/>
      <c r="B303" s="82"/>
      <c r="C303" s="82"/>
      <c r="D303" s="79"/>
      <c r="E303" s="83"/>
      <c r="F303" s="83"/>
      <c r="G303" s="81"/>
      <c r="H303" s="123"/>
      <c r="I303" s="238" t="str">
        <f>IF(ISNUMBER(F303),_xlfn.IFS(RIGHT(H303,3)="(b)",IF(AND(G303&gt;=DATE('1. Informace o projektu'!$C$3,1,1),G303&lt;=WORKDAY(DATE('1. Informace o projektu'!$C$3+1,1,31)-1,1)),"OK","!!"),RIGHT(H303,3)="(a)",IF(AND(G303&gt;=DATE('1. Informace o projektu'!$C$3,1,1),G303&lt;=WORKDAY(DATE('1. Informace o projektu'!$C$3,12,31)-1,1,'6. Data'!$C$76:$C$89)),"OK","!!"),ISBLANK(G303),"!",ISBLANK(H303),"!!!",H303='6. Data'!$B$3,"vyberte druh nákladu")," ")</f>
        <v xml:space="preserve"> </v>
      </c>
      <c r="J303" s="261" t="str">
        <f t="shared" si="12"/>
        <v xml:space="preserve"> </v>
      </c>
      <c r="K303" s="238" t="str">
        <f t="shared" si="13"/>
        <v xml:space="preserve"> </v>
      </c>
      <c r="L303" s="87" t="str">
        <f t="shared" si="14"/>
        <v xml:space="preserve"> </v>
      </c>
    </row>
    <row r="304" spans="1:12" x14ac:dyDescent="0.25">
      <c r="A304" s="72"/>
      <c r="B304" s="82"/>
      <c r="C304" s="82"/>
      <c r="D304" s="79"/>
      <c r="E304" s="83"/>
      <c r="F304" s="83"/>
      <c r="G304" s="81"/>
      <c r="H304" s="123"/>
      <c r="I304" s="238" t="str">
        <f>IF(ISNUMBER(F304),_xlfn.IFS(RIGHT(H304,3)="(b)",IF(AND(G304&gt;=DATE('1. Informace o projektu'!$C$3,1,1),G304&lt;=WORKDAY(DATE('1. Informace o projektu'!$C$3+1,1,31)-1,1)),"OK","!!"),RIGHT(H304,3)="(a)",IF(AND(G304&gt;=DATE('1. Informace o projektu'!$C$3,1,1),G304&lt;=WORKDAY(DATE('1. Informace o projektu'!$C$3,12,31)-1,1,'6. Data'!$C$76:$C$89)),"OK","!!"),ISBLANK(G304),"!",ISBLANK(H304),"!!!",H304='6. Data'!$B$3,"vyberte druh nákladu")," ")</f>
        <v xml:space="preserve"> </v>
      </c>
      <c r="J304" s="261" t="str">
        <f t="shared" si="12"/>
        <v xml:space="preserve"> </v>
      </c>
      <c r="K304" s="238" t="str">
        <f t="shared" si="13"/>
        <v xml:space="preserve"> </v>
      </c>
      <c r="L304" s="87" t="str">
        <f t="shared" si="14"/>
        <v xml:space="preserve"> </v>
      </c>
    </row>
    <row r="305" spans="1:12" x14ac:dyDescent="0.25">
      <c r="A305" s="72"/>
      <c r="B305" s="82"/>
      <c r="C305" s="82"/>
      <c r="D305" s="79"/>
      <c r="E305" s="83"/>
      <c r="F305" s="83"/>
      <c r="G305" s="81"/>
      <c r="H305" s="123"/>
      <c r="I305" s="238" t="str">
        <f>IF(ISNUMBER(F305),_xlfn.IFS(RIGHT(H305,3)="(b)",IF(AND(G305&gt;=DATE('1. Informace o projektu'!$C$3,1,1),G305&lt;=WORKDAY(DATE('1. Informace o projektu'!$C$3+1,1,31)-1,1)),"OK","!!"),RIGHT(H305,3)="(a)",IF(AND(G305&gt;=DATE('1. Informace o projektu'!$C$3,1,1),G305&lt;=WORKDAY(DATE('1. Informace o projektu'!$C$3,12,31)-1,1,'6. Data'!$C$76:$C$89)),"OK","!!"),ISBLANK(G305),"!",ISBLANK(H305),"!!!",H305='6. Data'!$B$3,"vyberte druh nákladu")," ")</f>
        <v xml:space="preserve"> </v>
      </c>
      <c r="J305" s="261" t="str">
        <f t="shared" si="12"/>
        <v xml:space="preserve"> </v>
      </c>
      <c r="K305" s="238" t="str">
        <f t="shared" si="13"/>
        <v xml:space="preserve"> </v>
      </c>
      <c r="L305" s="87" t="str">
        <f t="shared" si="14"/>
        <v xml:space="preserve"> </v>
      </c>
    </row>
    <row r="306" spans="1:12" x14ac:dyDescent="0.25">
      <c r="A306" s="72"/>
      <c r="B306" s="82"/>
      <c r="C306" s="82"/>
      <c r="D306" s="79"/>
      <c r="E306" s="83"/>
      <c r="F306" s="83"/>
      <c r="G306" s="81"/>
      <c r="H306" s="123"/>
      <c r="I306" s="238" t="str">
        <f>IF(ISNUMBER(F306),_xlfn.IFS(RIGHT(H306,3)="(b)",IF(AND(G306&gt;=DATE('1. Informace o projektu'!$C$3,1,1),G306&lt;=WORKDAY(DATE('1. Informace o projektu'!$C$3+1,1,31)-1,1)),"OK","!!"),RIGHT(H306,3)="(a)",IF(AND(G306&gt;=DATE('1. Informace o projektu'!$C$3,1,1),G306&lt;=WORKDAY(DATE('1. Informace o projektu'!$C$3,12,31)-1,1,'6. Data'!$C$76:$C$89)),"OK","!!"),ISBLANK(G306),"!",ISBLANK(H306),"!!!",H306='6. Data'!$B$3,"vyberte druh nákladu")," ")</f>
        <v xml:space="preserve"> </v>
      </c>
      <c r="J306" s="261" t="str">
        <f t="shared" si="12"/>
        <v xml:space="preserve"> </v>
      </c>
      <c r="K306" s="238" t="str">
        <f t="shared" si="13"/>
        <v xml:space="preserve"> </v>
      </c>
      <c r="L306" s="87" t="str">
        <f t="shared" si="14"/>
        <v xml:space="preserve"> </v>
      </c>
    </row>
    <row r="307" spans="1:12" x14ac:dyDescent="0.25">
      <c r="A307" s="72"/>
      <c r="B307" s="82"/>
      <c r="C307" s="82"/>
      <c r="D307" s="79"/>
      <c r="E307" s="83"/>
      <c r="F307" s="83"/>
      <c r="G307" s="81"/>
      <c r="H307" s="123"/>
      <c r="I307" s="238" t="str">
        <f>IF(ISNUMBER(F307),_xlfn.IFS(RIGHT(H307,3)="(b)",IF(AND(G307&gt;=DATE('1. Informace o projektu'!$C$3,1,1),G307&lt;=WORKDAY(DATE('1. Informace o projektu'!$C$3+1,1,31)-1,1)),"OK","!!"),RIGHT(H307,3)="(a)",IF(AND(G307&gt;=DATE('1. Informace o projektu'!$C$3,1,1),G307&lt;=WORKDAY(DATE('1. Informace o projektu'!$C$3,12,31)-1,1,'6. Data'!$C$76:$C$89)),"OK","!!"),ISBLANK(G307),"!",ISBLANK(H307),"!!!",H307='6. Data'!$B$3,"vyberte druh nákladu")," ")</f>
        <v xml:space="preserve"> </v>
      </c>
      <c r="J307" s="261" t="str">
        <f t="shared" si="12"/>
        <v xml:space="preserve"> </v>
      </c>
      <c r="K307" s="238" t="str">
        <f t="shared" si="13"/>
        <v xml:space="preserve"> </v>
      </c>
      <c r="L307" s="87" t="str">
        <f t="shared" si="14"/>
        <v xml:space="preserve"> </v>
      </c>
    </row>
    <row r="308" spans="1:12" x14ac:dyDescent="0.25">
      <c r="A308" s="72"/>
      <c r="B308" s="82"/>
      <c r="C308" s="82"/>
      <c r="D308" s="79"/>
      <c r="E308" s="83"/>
      <c r="F308" s="83"/>
      <c r="G308" s="81"/>
      <c r="H308" s="123"/>
      <c r="I308" s="238" t="str">
        <f>IF(ISNUMBER(F308),_xlfn.IFS(RIGHT(H308,3)="(b)",IF(AND(G308&gt;=DATE('1. Informace o projektu'!$C$3,1,1),G308&lt;=WORKDAY(DATE('1. Informace o projektu'!$C$3+1,1,31)-1,1)),"OK","!!"),RIGHT(H308,3)="(a)",IF(AND(G308&gt;=DATE('1. Informace o projektu'!$C$3,1,1),G308&lt;=WORKDAY(DATE('1. Informace o projektu'!$C$3,12,31)-1,1,'6. Data'!$C$76:$C$89)),"OK","!!"),ISBLANK(G308),"!",ISBLANK(H308),"!!!",H308='6. Data'!$B$3,"vyberte druh nákladu")," ")</f>
        <v xml:space="preserve"> </v>
      </c>
      <c r="J308" s="261" t="str">
        <f t="shared" si="12"/>
        <v xml:space="preserve"> </v>
      </c>
      <c r="K308" s="238" t="str">
        <f t="shared" si="13"/>
        <v xml:space="preserve"> </v>
      </c>
      <c r="L308" s="87" t="str">
        <f t="shared" si="14"/>
        <v xml:space="preserve"> </v>
      </c>
    </row>
    <row r="309" spans="1:12" x14ac:dyDescent="0.25">
      <c r="A309" s="72"/>
      <c r="B309" s="82"/>
      <c r="C309" s="82"/>
      <c r="D309" s="79"/>
      <c r="E309" s="83"/>
      <c r="F309" s="83"/>
      <c r="G309" s="81"/>
      <c r="H309" s="123"/>
      <c r="I309" s="238" t="str">
        <f>IF(ISNUMBER(F309),_xlfn.IFS(RIGHT(H309,3)="(b)",IF(AND(G309&gt;=DATE('1. Informace o projektu'!$C$3,1,1),G309&lt;=WORKDAY(DATE('1. Informace o projektu'!$C$3+1,1,31)-1,1)),"OK","!!"),RIGHT(H309,3)="(a)",IF(AND(G309&gt;=DATE('1. Informace o projektu'!$C$3,1,1),G309&lt;=WORKDAY(DATE('1. Informace o projektu'!$C$3,12,31)-1,1,'6. Data'!$C$76:$C$89)),"OK","!!"),ISBLANK(G309),"!",ISBLANK(H309),"!!!",H309='6. Data'!$B$3,"vyberte druh nákladu")," ")</f>
        <v xml:space="preserve"> </v>
      </c>
      <c r="J309" s="261" t="str">
        <f t="shared" si="12"/>
        <v xml:space="preserve"> </v>
      </c>
      <c r="K309" s="238" t="str">
        <f t="shared" si="13"/>
        <v xml:space="preserve"> </v>
      </c>
      <c r="L309" s="87" t="str">
        <f t="shared" si="14"/>
        <v xml:space="preserve"> </v>
      </c>
    </row>
    <row r="310" spans="1:12" x14ac:dyDescent="0.25">
      <c r="A310" s="72"/>
      <c r="B310" s="82"/>
      <c r="C310" s="82"/>
      <c r="D310" s="79"/>
      <c r="E310" s="83"/>
      <c r="F310" s="83"/>
      <c r="G310" s="81"/>
      <c r="H310" s="123"/>
      <c r="I310" s="238" t="str">
        <f>IF(ISNUMBER(F310),_xlfn.IFS(RIGHT(H310,3)="(b)",IF(AND(G310&gt;=DATE('1. Informace o projektu'!$C$3,1,1),G310&lt;=WORKDAY(DATE('1. Informace o projektu'!$C$3+1,1,31)-1,1)),"OK","!!"),RIGHT(H310,3)="(a)",IF(AND(G310&gt;=DATE('1. Informace o projektu'!$C$3,1,1),G310&lt;=WORKDAY(DATE('1. Informace o projektu'!$C$3,12,31)-1,1,'6. Data'!$C$76:$C$89)),"OK","!!"),ISBLANK(G310),"!",ISBLANK(H310),"!!!",H310='6. Data'!$B$3,"vyberte druh nákladu")," ")</f>
        <v xml:space="preserve"> </v>
      </c>
      <c r="J310" s="261" t="str">
        <f t="shared" si="12"/>
        <v xml:space="preserve"> </v>
      </c>
      <c r="K310" s="238" t="str">
        <f t="shared" si="13"/>
        <v xml:space="preserve"> </v>
      </c>
      <c r="L310" s="87" t="str">
        <f t="shared" si="14"/>
        <v xml:space="preserve"> </v>
      </c>
    </row>
    <row r="311" spans="1:12" x14ac:dyDescent="0.25">
      <c r="A311" s="72"/>
      <c r="B311" s="82"/>
      <c r="C311" s="82"/>
      <c r="D311" s="79"/>
      <c r="E311" s="83"/>
      <c r="F311" s="83"/>
      <c r="G311" s="81"/>
      <c r="H311" s="123"/>
      <c r="I311" s="238" t="str">
        <f>IF(ISNUMBER(F311),_xlfn.IFS(RIGHT(H311,3)="(b)",IF(AND(G311&gt;=DATE('1. Informace o projektu'!$C$3,1,1),G311&lt;=WORKDAY(DATE('1. Informace o projektu'!$C$3+1,1,31)-1,1)),"OK","!!"),RIGHT(H311,3)="(a)",IF(AND(G311&gt;=DATE('1. Informace o projektu'!$C$3,1,1),G311&lt;=WORKDAY(DATE('1. Informace o projektu'!$C$3,12,31)-1,1,'6. Data'!$C$76:$C$89)),"OK","!!"),ISBLANK(G311),"!",ISBLANK(H311),"!!!",H311='6. Data'!$B$3,"vyberte druh nákladu")," ")</f>
        <v xml:space="preserve"> </v>
      </c>
      <c r="J311" s="261" t="str">
        <f t="shared" si="12"/>
        <v xml:space="preserve"> </v>
      </c>
      <c r="K311" s="238" t="str">
        <f t="shared" si="13"/>
        <v xml:space="preserve"> </v>
      </c>
      <c r="L311" s="87" t="str">
        <f t="shared" si="14"/>
        <v xml:space="preserve"> </v>
      </c>
    </row>
    <row r="312" spans="1:12" x14ac:dyDescent="0.25">
      <c r="A312" s="72"/>
      <c r="B312" s="82"/>
      <c r="C312" s="82"/>
      <c r="D312" s="79"/>
      <c r="E312" s="83"/>
      <c r="F312" s="83"/>
      <c r="G312" s="81"/>
      <c r="H312" s="123"/>
      <c r="I312" s="238" t="str">
        <f>IF(ISNUMBER(F312),_xlfn.IFS(RIGHT(H312,3)="(b)",IF(AND(G312&gt;=DATE('1. Informace o projektu'!$C$3,1,1),G312&lt;=WORKDAY(DATE('1. Informace o projektu'!$C$3+1,1,31)-1,1)),"OK","!!"),RIGHT(H312,3)="(a)",IF(AND(G312&gt;=DATE('1. Informace o projektu'!$C$3,1,1),G312&lt;=WORKDAY(DATE('1. Informace o projektu'!$C$3,12,31)-1,1,'6. Data'!$C$76:$C$89)),"OK","!!"),ISBLANK(G312),"!",ISBLANK(H312),"!!!",H312='6. Data'!$B$3,"vyberte druh nákladu")," ")</f>
        <v xml:space="preserve"> </v>
      </c>
      <c r="J312" s="261" t="str">
        <f t="shared" si="12"/>
        <v xml:space="preserve"> </v>
      </c>
      <c r="K312" s="238" t="str">
        <f t="shared" si="13"/>
        <v xml:space="preserve"> </v>
      </c>
      <c r="L312" s="87" t="str">
        <f t="shared" si="14"/>
        <v xml:space="preserve"> </v>
      </c>
    </row>
    <row r="313" spans="1:12" x14ac:dyDescent="0.25">
      <c r="A313" s="72"/>
      <c r="B313" s="82"/>
      <c r="C313" s="82"/>
      <c r="D313" s="79"/>
      <c r="E313" s="83"/>
      <c r="F313" s="83"/>
      <c r="G313" s="81"/>
      <c r="H313" s="123"/>
      <c r="I313" s="238" t="str">
        <f>IF(ISNUMBER(F313),_xlfn.IFS(RIGHT(H313,3)="(b)",IF(AND(G313&gt;=DATE('1. Informace o projektu'!$C$3,1,1),G313&lt;=WORKDAY(DATE('1. Informace o projektu'!$C$3+1,1,31)-1,1)),"OK","!!"),RIGHT(H313,3)="(a)",IF(AND(G313&gt;=DATE('1. Informace o projektu'!$C$3,1,1),G313&lt;=WORKDAY(DATE('1. Informace o projektu'!$C$3,12,31)-1,1,'6. Data'!$C$76:$C$89)),"OK","!!"),ISBLANK(G313),"!",ISBLANK(H313),"!!!",H313='6. Data'!$B$3,"vyberte druh nákladu")," ")</f>
        <v xml:space="preserve"> </v>
      </c>
      <c r="J313" s="261" t="str">
        <f t="shared" si="12"/>
        <v xml:space="preserve"> </v>
      </c>
      <c r="K313" s="238" t="str">
        <f t="shared" si="13"/>
        <v xml:space="preserve"> </v>
      </c>
      <c r="L313" s="87" t="str">
        <f t="shared" si="14"/>
        <v xml:space="preserve"> </v>
      </c>
    </row>
    <row r="314" spans="1:12" x14ac:dyDescent="0.25">
      <c r="A314" s="72"/>
      <c r="B314" s="82"/>
      <c r="C314" s="82"/>
      <c r="D314" s="79"/>
      <c r="E314" s="83"/>
      <c r="F314" s="83"/>
      <c r="G314" s="81"/>
      <c r="H314" s="123"/>
      <c r="I314" s="238" t="str">
        <f>IF(ISNUMBER(F314),_xlfn.IFS(RIGHT(H314,3)="(b)",IF(AND(G314&gt;=DATE('1. Informace o projektu'!$C$3,1,1),G314&lt;=WORKDAY(DATE('1. Informace o projektu'!$C$3+1,1,31)-1,1)),"OK","!!"),RIGHT(H314,3)="(a)",IF(AND(G314&gt;=DATE('1. Informace o projektu'!$C$3,1,1),G314&lt;=WORKDAY(DATE('1. Informace o projektu'!$C$3,12,31)-1,1,'6. Data'!$C$76:$C$89)),"OK","!!"),ISBLANK(G314),"!",ISBLANK(H314),"!!!",H314='6. Data'!$B$3,"vyberte druh nákladu")," ")</f>
        <v xml:space="preserve"> </v>
      </c>
      <c r="J314" s="261" t="str">
        <f t="shared" si="12"/>
        <v xml:space="preserve"> </v>
      </c>
      <c r="K314" s="238" t="str">
        <f t="shared" si="13"/>
        <v xml:space="preserve"> </v>
      </c>
      <c r="L314" s="87" t="str">
        <f t="shared" si="14"/>
        <v xml:space="preserve"> </v>
      </c>
    </row>
    <row r="315" spans="1:12" x14ac:dyDescent="0.25">
      <c r="A315" s="72"/>
      <c r="B315" s="82"/>
      <c r="C315" s="82"/>
      <c r="D315" s="79"/>
      <c r="E315" s="83"/>
      <c r="F315" s="83"/>
      <c r="G315" s="81"/>
      <c r="H315" s="123"/>
      <c r="I315" s="238" t="str">
        <f>IF(ISNUMBER(F315),_xlfn.IFS(RIGHT(H315,3)="(b)",IF(AND(G315&gt;=DATE('1. Informace o projektu'!$C$3,1,1),G315&lt;=WORKDAY(DATE('1. Informace o projektu'!$C$3+1,1,31)-1,1)),"OK","!!"),RIGHT(H315,3)="(a)",IF(AND(G315&gt;=DATE('1. Informace o projektu'!$C$3,1,1),G315&lt;=WORKDAY(DATE('1. Informace o projektu'!$C$3,12,31)-1,1,'6. Data'!$C$76:$C$89)),"OK","!!"),ISBLANK(G315),"!",ISBLANK(H315),"!!!",H315='6. Data'!$B$3,"vyberte druh nákladu")," ")</f>
        <v xml:space="preserve"> </v>
      </c>
      <c r="J315" s="261" t="str">
        <f t="shared" si="12"/>
        <v xml:space="preserve"> </v>
      </c>
      <c r="K315" s="238" t="str">
        <f t="shared" si="13"/>
        <v xml:space="preserve"> </v>
      </c>
      <c r="L315" s="87" t="str">
        <f t="shared" si="14"/>
        <v xml:space="preserve"> </v>
      </c>
    </row>
    <row r="316" spans="1:12" x14ac:dyDescent="0.25">
      <c r="A316" s="72"/>
      <c r="B316" s="82"/>
      <c r="C316" s="82"/>
      <c r="D316" s="79"/>
      <c r="E316" s="83"/>
      <c r="F316" s="83"/>
      <c r="G316" s="81"/>
      <c r="H316" s="123"/>
      <c r="I316" s="238" t="str">
        <f>IF(ISNUMBER(F316),_xlfn.IFS(RIGHT(H316,3)="(b)",IF(AND(G316&gt;=DATE('1. Informace o projektu'!$C$3,1,1),G316&lt;=WORKDAY(DATE('1. Informace o projektu'!$C$3+1,1,31)-1,1)),"OK","!!"),RIGHT(H316,3)="(a)",IF(AND(G316&gt;=DATE('1. Informace o projektu'!$C$3,1,1),G316&lt;=WORKDAY(DATE('1. Informace o projektu'!$C$3,12,31)-1,1,'6. Data'!$C$76:$C$89)),"OK","!!"),ISBLANK(G316),"!",ISBLANK(H316),"!!!",H316='6. Data'!$B$3,"vyberte druh nákladu")," ")</f>
        <v xml:space="preserve"> </v>
      </c>
      <c r="J316" s="261" t="str">
        <f t="shared" si="12"/>
        <v xml:space="preserve"> </v>
      </c>
      <c r="K316" s="238" t="str">
        <f t="shared" si="13"/>
        <v xml:space="preserve"> </v>
      </c>
      <c r="L316" s="87" t="str">
        <f t="shared" si="14"/>
        <v xml:space="preserve"> </v>
      </c>
    </row>
    <row r="317" spans="1:12" x14ac:dyDescent="0.25">
      <c r="A317" s="72"/>
      <c r="B317" s="82"/>
      <c r="C317" s="82"/>
      <c r="D317" s="79"/>
      <c r="E317" s="83"/>
      <c r="F317" s="83"/>
      <c r="G317" s="81"/>
      <c r="H317" s="123"/>
      <c r="I317" s="238" t="str">
        <f>IF(ISNUMBER(F317),_xlfn.IFS(RIGHT(H317,3)="(b)",IF(AND(G317&gt;=DATE('1. Informace o projektu'!$C$3,1,1),G317&lt;=WORKDAY(DATE('1. Informace o projektu'!$C$3+1,1,31)-1,1)),"OK","!!"),RIGHT(H317,3)="(a)",IF(AND(G317&gt;=DATE('1. Informace o projektu'!$C$3,1,1),G317&lt;=WORKDAY(DATE('1. Informace o projektu'!$C$3,12,31)-1,1,'6. Data'!$C$76:$C$89)),"OK","!!"),ISBLANK(G317),"!",ISBLANK(H317),"!!!",H317='6. Data'!$B$3,"vyberte druh nákladu")," ")</f>
        <v xml:space="preserve"> </v>
      </c>
      <c r="J317" s="261" t="str">
        <f t="shared" si="12"/>
        <v xml:space="preserve"> </v>
      </c>
      <c r="K317" s="238" t="str">
        <f t="shared" si="13"/>
        <v xml:space="preserve"> </v>
      </c>
      <c r="L317" s="87" t="str">
        <f t="shared" si="14"/>
        <v xml:space="preserve"> </v>
      </c>
    </row>
    <row r="318" spans="1:12" x14ac:dyDescent="0.25">
      <c r="A318" s="72"/>
      <c r="B318" s="82"/>
      <c r="C318" s="82"/>
      <c r="D318" s="79"/>
      <c r="E318" s="83"/>
      <c r="F318" s="83"/>
      <c r="G318" s="81"/>
      <c r="H318" s="123"/>
      <c r="I318" s="238" t="str">
        <f>IF(ISNUMBER(F318),_xlfn.IFS(RIGHT(H318,3)="(b)",IF(AND(G318&gt;=DATE('1. Informace o projektu'!$C$3,1,1),G318&lt;=WORKDAY(DATE('1. Informace o projektu'!$C$3+1,1,31)-1,1)),"OK","!!"),RIGHT(H318,3)="(a)",IF(AND(G318&gt;=DATE('1. Informace o projektu'!$C$3,1,1),G318&lt;=WORKDAY(DATE('1. Informace o projektu'!$C$3,12,31)-1,1,'6. Data'!$C$76:$C$89)),"OK","!!"),ISBLANK(G318),"!",ISBLANK(H318),"!!!",H318='6. Data'!$B$3,"vyberte druh nákladu")," ")</f>
        <v xml:space="preserve"> </v>
      </c>
      <c r="J318" s="261" t="str">
        <f t="shared" si="12"/>
        <v xml:space="preserve"> </v>
      </c>
      <c r="K318" s="238" t="str">
        <f t="shared" si="13"/>
        <v xml:space="preserve"> </v>
      </c>
      <c r="L318" s="87" t="str">
        <f t="shared" si="14"/>
        <v xml:space="preserve"> </v>
      </c>
    </row>
    <row r="319" spans="1:12" x14ac:dyDescent="0.25">
      <c r="A319" s="72"/>
      <c r="B319" s="82"/>
      <c r="C319" s="82"/>
      <c r="D319" s="79"/>
      <c r="E319" s="83"/>
      <c r="F319" s="83"/>
      <c r="G319" s="81"/>
      <c r="H319" s="123"/>
      <c r="I319" s="238" t="str">
        <f>IF(ISNUMBER(F319),_xlfn.IFS(RIGHT(H319,3)="(b)",IF(AND(G319&gt;=DATE('1. Informace o projektu'!$C$3,1,1),G319&lt;=WORKDAY(DATE('1. Informace o projektu'!$C$3+1,1,31)-1,1)),"OK","!!"),RIGHT(H319,3)="(a)",IF(AND(G319&gt;=DATE('1. Informace o projektu'!$C$3,1,1),G319&lt;=WORKDAY(DATE('1. Informace o projektu'!$C$3,12,31)-1,1,'6. Data'!$C$76:$C$89)),"OK","!!"),ISBLANK(G319),"!",ISBLANK(H319),"!!!",H319='6. Data'!$B$3,"vyberte druh nákladu")," ")</f>
        <v xml:space="preserve"> </v>
      </c>
      <c r="J319" s="261" t="str">
        <f t="shared" si="12"/>
        <v xml:space="preserve"> </v>
      </c>
      <c r="K319" s="238" t="str">
        <f t="shared" si="13"/>
        <v xml:space="preserve"> </v>
      </c>
      <c r="L319" s="87" t="str">
        <f t="shared" si="14"/>
        <v xml:space="preserve"> </v>
      </c>
    </row>
    <row r="320" spans="1:12" x14ac:dyDescent="0.25">
      <c r="A320" s="72"/>
      <c r="B320" s="82"/>
      <c r="C320" s="82"/>
      <c r="D320" s="79"/>
      <c r="E320" s="83"/>
      <c r="F320" s="83"/>
      <c r="G320" s="81"/>
      <c r="H320" s="123"/>
      <c r="I320" s="238" t="str">
        <f>IF(ISNUMBER(F320),_xlfn.IFS(RIGHT(H320,3)="(b)",IF(AND(G320&gt;=DATE('1. Informace o projektu'!$C$3,1,1),G320&lt;=WORKDAY(DATE('1. Informace o projektu'!$C$3+1,1,31)-1,1)),"OK","!!"),RIGHT(H320,3)="(a)",IF(AND(G320&gt;=DATE('1. Informace o projektu'!$C$3,1,1),G320&lt;=WORKDAY(DATE('1. Informace o projektu'!$C$3,12,31)-1,1,'6. Data'!$C$76:$C$89)),"OK","!!"),ISBLANK(G320),"!",ISBLANK(H320),"!!!",H320='6. Data'!$B$3,"vyberte druh nákladu")," ")</f>
        <v xml:space="preserve"> </v>
      </c>
      <c r="J320" s="261" t="str">
        <f t="shared" si="12"/>
        <v xml:space="preserve"> </v>
      </c>
      <c r="K320" s="238" t="str">
        <f t="shared" si="13"/>
        <v xml:space="preserve"> </v>
      </c>
      <c r="L320" s="87" t="str">
        <f t="shared" si="14"/>
        <v xml:space="preserve"> </v>
      </c>
    </row>
    <row r="321" spans="1:12" x14ac:dyDescent="0.25">
      <c r="A321" s="72"/>
      <c r="B321" s="82"/>
      <c r="C321" s="82"/>
      <c r="D321" s="79"/>
      <c r="E321" s="83"/>
      <c r="F321" s="83"/>
      <c r="G321" s="81"/>
      <c r="H321" s="123"/>
      <c r="I321" s="238" t="str">
        <f>IF(ISNUMBER(F321),_xlfn.IFS(RIGHT(H321,3)="(b)",IF(AND(G321&gt;=DATE('1. Informace o projektu'!$C$3,1,1),G321&lt;=WORKDAY(DATE('1. Informace o projektu'!$C$3+1,1,31)-1,1)),"OK","!!"),RIGHT(H321,3)="(a)",IF(AND(G321&gt;=DATE('1. Informace o projektu'!$C$3,1,1),G321&lt;=WORKDAY(DATE('1. Informace o projektu'!$C$3,12,31)-1,1,'6. Data'!$C$76:$C$89)),"OK","!!"),ISBLANK(G321),"!",ISBLANK(H321),"!!!",H321='6. Data'!$B$3,"vyberte druh nákladu")," ")</f>
        <v xml:space="preserve"> </v>
      </c>
      <c r="J321" s="261" t="str">
        <f t="shared" si="12"/>
        <v xml:space="preserve"> </v>
      </c>
      <c r="K321" s="238" t="str">
        <f t="shared" si="13"/>
        <v xml:space="preserve"> </v>
      </c>
      <c r="L321" s="87" t="str">
        <f t="shared" si="14"/>
        <v xml:space="preserve"> </v>
      </c>
    </row>
    <row r="322" spans="1:12" x14ac:dyDescent="0.25">
      <c r="A322" s="72"/>
      <c r="B322" s="82"/>
      <c r="C322" s="82"/>
      <c r="D322" s="79"/>
      <c r="E322" s="83"/>
      <c r="F322" s="83"/>
      <c r="G322" s="81"/>
      <c r="H322" s="123"/>
      <c r="I322" s="238" t="str">
        <f>IF(ISNUMBER(F322),_xlfn.IFS(RIGHT(H322,3)="(b)",IF(AND(G322&gt;=DATE('1. Informace o projektu'!$C$3,1,1),G322&lt;=WORKDAY(DATE('1. Informace o projektu'!$C$3+1,1,31)-1,1)),"OK","!!"),RIGHT(H322,3)="(a)",IF(AND(G322&gt;=DATE('1. Informace o projektu'!$C$3,1,1),G322&lt;=WORKDAY(DATE('1. Informace o projektu'!$C$3,12,31)-1,1,'6. Data'!$C$76:$C$89)),"OK","!!"),ISBLANK(G322),"!",ISBLANK(H322),"!!!",H322='6. Data'!$B$3,"vyberte druh nákladu")," ")</f>
        <v xml:space="preserve"> </v>
      </c>
      <c r="J322" s="261" t="str">
        <f t="shared" si="12"/>
        <v xml:space="preserve"> </v>
      </c>
      <c r="K322" s="238" t="str">
        <f t="shared" si="13"/>
        <v xml:space="preserve"> </v>
      </c>
      <c r="L322" s="87" t="str">
        <f t="shared" si="14"/>
        <v xml:space="preserve"> </v>
      </c>
    </row>
    <row r="323" spans="1:12" x14ac:dyDescent="0.25">
      <c r="A323" s="72"/>
      <c r="B323" s="82"/>
      <c r="C323" s="82"/>
      <c r="D323" s="79"/>
      <c r="E323" s="83"/>
      <c r="F323" s="83"/>
      <c r="G323" s="81"/>
      <c r="H323" s="123"/>
      <c r="I323" s="238" t="str">
        <f>IF(ISNUMBER(F323),_xlfn.IFS(RIGHT(H323,3)="(b)",IF(AND(G323&gt;=DATE('1. Informace o projektu'!$C$3,1,1),G323&lt;=WORKDAY(DATE('1. Informace o projektu'!$C$3+1,1,31)-1,1)),"OK","!!"),RIGHT(H323,3)="(a)",IF(AND(G323&gt;=DATE('1. Informace o projektu'!$C$3,1,1),G323&lt;=WORKDAY(DATE('1. Informace o projektu'!$C$3,12,31)-1,1,'6. Data'!$C$76:$C$89)),"OK","!!"),ISBLANK(G323),"!",ISBLANK(H323),"!!!",H323='6. Data'!$B$3,"vyberte druh nákladu")," ")</f>
        <v xml:space="preserve"> </v>
      </c>
      <c r="J323" s="261" t="str">
        <f t="shared" si="12"/>
        <v xml:space="preserve"> </v>
      </c>
      <c r="K323" s="238" t="str">
        <f t="shared" si="13"/>
        <v xml:space="preserve"> </v>
      </c>
      <c r="L323" s="87" t="str">
        <f t="shared" si="14"/>
        <v xml:space="preserve"> </v>
      </c>
    </row>
    <row r="324" spans="1:12" x14ac:dyDescent="0.25">
      <c r="A324" s="72"/>
      <c r="B324" s="82"/>
      <c r="C324" s="82"/>
      <c r="D324" s="79"/>
      <c r="E324" s="83"/>
      <c r="F324" s="83"/>
      <c r="G324" s="81"/>
      <c r="H324" s="123"/>
      <c r="I324" s="238" t="str">
        <f>IF(ISNUMBER(F324),_xlfn.IFS(RIGHT(H324,3)="(b)",IF(AND(G324&gt;=DATE('1. Informace o projektu'!$C$3,1,1),G324&lt;=WORKDAY(DATE('1. Informace o projektu'!$C$3+1,1,31)-1,1)),"OK","!!"),RIGHT(H324,3)="(a)",IF(AND(G324&gt;=DATE('1. Informace o projektu'!$C$3,1,1),G324&lt;=WORKDAY(DATE('1. Informace o projektu'!$C$3,12,31)-1,1,'6. Data'!$C$76:$C$89)),"OK","!!"),ISBLANK(G324),"!",ISBLANK(H324),"!!!",H324='6. Data'!$B$3,"vyberte druh nákladu")," ")</f>
        <v xml:space="preserve"> </v>
      </c>
      <c r="J324" s="261" t="str">
        <f t="shared" si="12"/>
        <v xml:space="preserve"> </v>
      </c>
      <c r="K324" s="238" t="str">
        <f t="shared" si="13"/>
        <v xml:space="preserve"> </v>
      </c>
      <c r="L324" s="87" t="str">
        <f t="shared" si="14"/>
        <v xml:space="preserve"> </v>
      </c>
    </row>
    <row r="325" spans="1:12" x14ac:dyDescent="0.25">
      <c r="A325" s="72"/>
      <c r="B325" s="82"/>
      <c r="C325" s="82"/>
      <c r="D325" s="79"/>
      <c r="E325" s="83"/>
      <c r="F325" s="83"/>
      <c r="G325" s="81"/>
      <c r="H325" s="123"/>
      <c r="I325" s="238" t="str">
        <f>IF(ISNUMBER(F325),_xlfn.IFS(RIGHT(H325,3)="(b)",IF(AND(G325&gt;=DATE('1. Informace o projektu'!$C$3,1,1),G325&lt;=WORKDAY(DATE('1. Informace o projektu'!$C$3+1,1,31)-1,1)),"OK","!!"),RIGHT(H325,3)="(a)",IF(AND(G325&gt;=DATE('1. Informace o projektu'!$C$3,1,1),G325&lt;=WORKDAY(DATE('1. Informace o projektu'!$C$3,12,31)-1,1,'6. Data'!$C$76:$C$89)),"OK","!!"),ISBLANK(G325),"!",ISBLANK(H325),"!!!",H325='6. Data'!$B$3,"vyberte druh nákladu")," ")</f>
        <v xml:space="preserve"> </v>
      </c>
      <c r="J325" s="261" t="str">
        <f t="shared" si="12"/>
        <v xml:space="preserve"> </v>
      </c>
      <c r="K325" s="238" t="str">
        <f t="shared" si="13"/>
        <v xml:space="preserve"> </v>
      </c>
      <c r="L325" s="87" t="str">
        <f t="shared" si="14"/>
        <v xml:space="preserve"> </v>
      </c>
    </row>
    <row r="326" spans="1:12" x14ac:dyDescent="0.25">
      <c r="A326" s="72"/>
      <c r="B326" s="82"/>
      <c r="C326" s="82"/>
      <c r="D326" s="79"/>
      <c r="E326" s="83"/>
      <c r="F326" s="83"/>
      <c r="G326" s="81"/>
      <c r="H326" s="123"/>
      <c r="I326" s="238" t="str">
        <f>IF(ISNUMBER(F326),_xlfn.IFS(RIGHT(H326,3)="(b)",IF(AND(G326&gt;=DATE('1. Informace o projektu'!$C$3,1,1),G326&lt;=WORKDAY(DATE('1. Informace o projektu'!$C$3+1,1,31)-1,1)),"OK","!!"),RIGHT(H326,3)="(a)",IF(AND(G326&gt;=DATE('1. Informace o projektu'!$C$3,1,1),G326&lt;=WORKDAY(DATE('1. Informace o projektu'!$C$3,12,31)-1,1,'6. Data'!$C$76:$C$89)),"OK","!!"),ISBLANK(G326),"!",ISBLANK(H326),"!!!",H326='6. Data'!$B$3,"vyberte druh nákladu")," ")</f>
        <v xml:space="preserve"> </v>
      </c>
      <c r="J326" s="261" t="str">
        <f t="shared" si="12"/>
        <v xml:space="preserve"> </v>
      </c>
      <c r="K326" s="238" t="str">
        <f t="shared" si="13"/>
        <v xml:space="preserve"> </v>
      </c>
      <c r="L326" s="87" t="str">
        <f t="shared" si="14"/>
        <v xml:space="preserve"> </v>
      </c>
    </row>
    <row r="327" spans="1:12" x14ac:dyDescent="0.25">
      <c r="A327" s="72"/>
      <c r="B327" s="82"/>
      <c r="C327" s="82"/>
      <c r="D327" s="79"/>
      <c r="E327" s="83"/>
      <c r="F327" s="83"/>
      <c r="G327" s="81"/>
      <c r="H327" s="123"/>
      <c r="I327" s="238" t="str">
        <f>IF(ISNUMBER(F327),_xlfn.IFS(RIGHT(H327,3)="(b)",IF(AND(G327&gt;=DATE('1. Informace o projektu'!$C$3,1,1),G327&lt;=WORKDAY(DATE('1. Informace o projektu'!$C$3+1,1,31)-1,1)),"OK","!!"),RIGHT(H327,3)="(a)",IF(AND(G327&gt;=DATE('1. Informace o projektu'!$C$3,1,1),G327&lt;=WORKDAY(DATE('1. Informace o projektu'!$C$3,12,31)-1,1,'6. Data'!$C$76:$C$89)),"OK","!!"),ISBLANK(G327),"!",ISBLANK(H327),"!!!",H327='6. Data'!$B$3,"vyberte druh nákladu")," ")</f>
        <v xml:space="preserve"> </v>
      </c>
      <c r="J327" s="261" t="str">
        <f t="shared" ref="J327:J390" si="15">_xlfn.IFS(I327="!","Zapište datum úhrady",I327="ok"," ",I327=" "," ",I327="!!!","vyberte druh nákladu",I327="!!","nepovolené datum úhrady",I327="vyberte druh nákladu","vyberte druh nákladu")</f>
        <v xml:space="preserve"> </v>
      </c>
      <c r="K327" s="238" t="str">
        <f t="shared" ref="K327:K390" si="16">IF(ISNUMBER(F327),IF(E327&gt;=F327,"OK","!")," ")</f>
        <v xml:space="preserve"> </v>
      </c>
      <c r="L327" s="87" t="str">
        <f t="shared" ref="L327:L390" si="17">_xlfn.IFS(K327="!","Hrazeno z dotace je vyšší než fakturovaná částka",K327="ok"," ",K327=" "," ")</f>
        <v xml:space="preserve"> </v>
      </c>
    </row>
    <row r="328" spans="1:12" x14ac:dyDescent="0.25">
      <c r="A328" s="72"/>
      <c r="B328" s="82"/>
      <c r="C328" s="82"/>
      <c r="D328" s="79"/>
      <c r="E328" s="83"/>
      <c r="F328" s="83"/>
      <c r="G328" s="81"/>
      <c r="H328" s="123"/>
      <c r="I328" s="238" t="str">
        <f>IF(ISNUMBER(F328),_xlfn.IFS(RIGHT(H328,3)="(b)",IF(AND(G328&gt;=DATE('1. Informace o projektu'!$C$3,1,1),G328&lt;=WORKDAY(DATE('1. Informace o projektu'!$C$3+1,1,31)-1,1)),"OK","!!"),RIGHT(H328,3)="(a)",IF(AND(G328&gt;=DATE('1. Informace o projektu'!$C$3,1,1),G328&lt;=WORKDAY(DATE('1. Informace o projektu'!$C$3,12,31)-1,1,'6. Data'!$C$76:$C$89)),"OK","!!"),ISBLANK(G328),"!",ISBLANK(H328),"!!!",H328='6. Data'!$B$3,"vyberte druh nákladu")," ")</f>
        <v xml:space="preserve"> </v>
      </c>
      <c r="J328" s="261" t="str">
        <f t="shared" si="15"/>
        <v xml:space="preserve"> </v>
      </c>
      <c r="K328" s="238" t="str">
        <f t="shared" si="16"/>
        <v xml:space="preserve"> </v>
      </c>
      <c r="L328" s="87" t="str">
        <f t="shared" si="17"/>
        <v xml:space="preserve"> </v>
      </c>
    </row>
    <row r="329" spans="1:12" x14ac:dyDescent="0.25">
      <c r="A329" s="72"/>
      <c r="B329" s="82"/>
      <c r="C329" s="82"/>
      <c r="D329" s="79"/>
      <c r="E329" s="83"/>
      <c r="F329" s="83"/>
      <c r="G329" s="81"/>
      <c r="H329" s="123"/>
      <c r="I329" s="238" t="str">
        <f>IF(ISNUMBER(F329),_xlfn.IFS(RIGHT(H329,3)="(b)",IF(AND(G329&gt;=DATE('1. Informace o projektu'!$C$3,1,1),G329&lt;=WORKDAY(DATE('1. Informace o projektu'!$C$3+1,1,31)-1,1)),"OK","!!"),RIGHT(H329,3)="(a)",IF(AND(G329&gt;=DATE('1. Informace o projektu'!$C$3,1,1),G329&lt;=WORKDAY(DATE('1. Informace o projektu'!$C$3,12,31)-1,1,'6. Data'!$C$76:$C$89)),"OK","!!"),ISBLANK(G329),"!",ISBLANK(H329),"!!!",H329='6. Data'!$B$3,"vyberte druh nákladu")," ")</f>
        <v xml:space="preserve"> </v>
      </c>
      <c r="J329" s="261" t="str">
        <f t="shared" si="15"/>
        <v xml:space="preserve"> </v>
      </c>
      <c r="K329" s="238" t="str">
        <f t="shared" si="16"/>
        <v xml:space="preserve"> </v>
      </c>
      <c r="L329" s="87" t="str">
        <f t="shared" si="17"/>
        <v xml:space="preserve"> </v>
      </c>
    </row>
    <row r="330" spans="1:12" x14ac:dyDescent="0.25">
      <c r="A330" s="72"/>
      <c r="B330" s="82"/>
      <c r="C330" s="82"/>
      <c r="D330" s="79"/>
      <c r="E330" s="83"/>
      <c r="F330" s="83"/>
      <c r="G330" s="81"/>
      <c r="H330" s="123"/>
      <c r="I330" s="238" t="str">
        <f>IF(ISNUMBER(F330),_xlfn.IFS(RIGHT(H330,3)="(b)",IF(AND(G330&gt;=DATE('1. Informace o projektu'!$C$3,1,1),G330&lt;=WORKDAY(DATE('1. Informace o projektu'!$C$3+1,1,31)-1,1)),"OK","!!"),RIGHT(H330,3)="(a)",IF(AND(G330&gt;=DATE('1. Informace o projektu'!$C$3,1,1),G330&lt;=WORKDAY(DATE('1. Informace o projektu'!$C$3,12,31)-1,1,'6. Data'!$C$76:$C$89)),"OK","!!"),ISBLANK(G330),"!",ISBLANK(H330),"!!!",H330='6. Data'!$B$3,"vyberte druh nákladu")," ")</f>
        <v xml:space="preserve"> </v>
      </c>
      <c r="J330" s="261" t="str">
        <f t="shared" si="15"/>
        <v xml:space="preserve"> </v>
      </c>
      <c r="K330" s="238" t="str">
        <f t="shared" si="16"/>
        <v xml:space="preserve"> </v>
      </c>
      <c r="L330" s="87" t="str">
        <f t="shared" si="17"/>
        <v xml:space="preserve"> </v>
      </c>
    </row>
    <row r="331" spans="1:12" x14ac:dyDescent="0.25">
      <c r="A331" s="72"/>
      <c r="B331" s="82"/>
      <c r="C331" s="82"/>
      <c r="D331" s="79"/>
      <c r="E331" s="83"/>
      <c r="F331" s="83"/>
      <c r="G331" s="81"/>
      <c r="H331" s="123"/>
      <c r="I331" s="238" t="str">
        <f>IF(ISNUMBER(F331),_xlfn.IFS(RIGHT(H331,3)="(b)",IF(AND(G331&gt;=DATE('1. Informace o projektu'!$C$3,1,1),G331&lt;=WORKDAY(DATE('1. Informace o projektu'!$C$3+1,1,31)-1,1)),"OK","!!"),RIGHT(H331,3)="(a)",IF(AND(G331&gt;=DATE('1. Informace o projektu'!$C$3,1,1),G331&lt;=WORKDAY(DATE('1. Informace o projektu'!$C$3,12,31)-1,1,'6. Data'!$C$76:$C$89)),"OK","!!"),ISBLANK(G331),"!",ISBLANK(H331),"!!!",H331='6. Data'!$B$3,"vyberte druh nákladu")," ")</f>
        <v xml:space="preserve"> </v>
      </c>
      <c r="J331" s="261" t="str">
        <f t="shared" si="15"/>
        <v xml:space="preserve"> </v>
      </c>
      <c r="K331" s="238" t="str">
        <f t="shared" si="16"/>
        <v xml:space="preserve"> </v>
      </c>
      <c r="L331" s="87" t="str">
        <f t="shared" si="17"/>
        <v xml:space="preserve"> </v>
      </c>
    </row>
    <row r="332" spans="1:12" x14ac:dyDescent="0.25">
      <c r="A332" s="72"/>
      <c r="B332" s="82"/>
      <c r="C332" s="82"/>
      <c r="D332" s="79"/>
      <c r="E332" s="83"/>
      <c r="F332" s="83"/>
      <c r="G332" s="81"/>
      <c r="H332" s="123"/>
      <c r="I332" s="238" t="str">
        <f>IF(ISNUMBER(F332),_xlfn.IFS(RIGHT(H332,3)="(b)",IF(AND(G332&gt;=DATE('1. Informace o projektu'!$C$3,1,1),G332&lt;=WORKDAY(DATE('1. Informace o projektu'!$C$3+1,1,31)-1,1)),"OK","!!"),RIGHT(H332,3)="(a)",IF(AND(G332&gt;=DATE('1. Informace o projektu'!$C$3,1,1),G332&lt;=WORKDAY(DATE('1. Informace o projektu'!$C$3,12,31)-1,1,'6. Data'!$C$76:$C$89)),"OK","!!"),ISBLANK(G332),"!",ISBLANK(H332),"!!!",H332='6. Data'!$B$3,"vyberte druh nákladu")," ")</f>
        <v xml:space="preserve"> </v>
      </c>
      <c r="J332" s="261" t="str">
        <f t="shared" si="15"/>
        <v xml:space="preserve"> </v>
      </c>
      <c r="K332" s="238" t="str">
        <f t="shared" si="16"/>
        <v xml:space="preserve"> </v>
      </c>
      <c r="L332" s="87" t="str">
        <f t="shared" si="17"/>
        <v xml:space="preserve"> </v>
      </c>
    </row>
    <row r="333" spans="1:12" x14ac:dyDescent="0.25">
      <c r="A333" s="72"/>
      <c r="B333" s="82"/>
      <c r="C333" s="82"/>
      <c r="D333" s="79"/>
      <c r="E333" s="83"/>
      <c r="F333" s="83"/>
      <c r="G333" s="81"/>
      <c r="H333" s="123"/>
      <c r="I333" s="238" t="str">
        <f>IF(ISNUMBER(F333),_xlfn.IFS(RIGHT(H333,3)="(b)",IF(AND(G333&gt;=DATE('1. Informace o projektu'!$C$3,1,1),G333&lt;=WORKDAY(DATE('1. Informace o projektu'!$C$3+1,1,31)-1,1)),"OK","!!"),RIGHT(H333,3)="(a)",IF(AND(G333&gt;=DATE('1. Informace o projektu'!$C$3,1,1),G333&lt;=WORKDAY(DATE('1. Informace o projektu'!$C$3,12,31)-1,1,'6. Data'!$C$76:$C$89)),"OK","!!"),ISBLANK(G333),"!",ISBLANK(H333),"!!!",H333='6. Data'!$B$3,"vyberte druh nákladu")," ")</f>
        <v xml:space="preserve"> </v>
      </c>
      <c r="J333" s="261" t="str">
        <f t="shared" si="15"/>
        <v xml:space="preserve"> </v>
      </c>
      <c r="K333" s="238" t="str">
        <f t="shared" si="16"/>
        <v xml:space="preserve"> </v>
      </c>
      <c r="L333" s="87" t="str">
        <f t="shared" si="17"/>
        <v xml:space="preserve"> </v>
      </c>
    </row>
    <row r="334" spans="1:12" x14ac:dyDescent="0.25">
      <c r="A334" s="72"/>
      <c r="B334" s="82"/>
      <c r="C334" s="82"/>
      <c r="D334" s="79"/>
      <c r="E334" s="83"/>
      <c r="F334" s="83"/>
      <c r="G334" s="81"/>
      <c r="H334" s="123"/>
      <c r="I334" s="238" t="str">
        <f>IF(ISNUMBER(F334),_xlfn.IFS(RIGHT(H334,3)="(b)",IF(AND(G334&gt;=DATE('1. Informace o projektu'!$C$3,1,1),G334&lt;=WORKDAY(DATE('1. Informace o projektu'!$C$3+1,1,31)-1,1)),"OK","!!"),RIGHT(H334,3)="(a)",IF(AND(G334&gt;=DATE('1. Informace o projektu'!$C$3,1,1),G334&lt;=WORKDAY(DATE('1. Informace o projektu'!$C$3,12,31)-1,1,'6. Data'!$C$76:$C$89)),"OK","!!"),ISBLANK(G334),"!",ISBLANK(H334),"!!!",H334='6. Data'!$B$3,"vyberte druh nákladu")," ")</f>
        <v xml:space="preserve"> </v>
      </c>
      <c r="J334" s="261" t="str">
        <f t="shared" si="15"/>
        <v xml:space="preserve"> </v>
      </c>
      <c r="K334" s="238" t="str">
        <f t="shared" si="16"/>
        <v xml:space="preserve"> </v>
      </c>
      <c r="L334" s="87" t="str">
        <f t="shared" si="17"/>
        <v xml:space="preserve"> </v>
      </c>
    </row>
    <row r="335" spans="1:12" x14ac:dyDescent="0.25">
      <c r="A335" s="72"/>
      <c r="B335" s="82"/>
      <c r="C335" s="82"/>
      <c r="D335" s="79"/>
      <c r="E335" s="83"/>
      <c r="F335" s="83"/>
      <c r="G335" s="81"/>
      <c r="H335" s="123"/>
      <c r="I335" s="238" t="str">
        <f>IF(ISNUMBER(F335),_xlfn.IFS(RIGHT(H335,3)="(b)",IF(AND(G335&gt;=DATE('1. Informace o projektu'!$C$3,1,1),G335&lt;=WORKDAY(DATE('1. Informace o projektu'!$C$3+1,1,31)-1,1)),"OK","!!"),RIGHT(H335,3)="(a)",IF(AND(G335&gt;=DATE('1. Informace o projektu'!$C$3,1,1),G335&lt;=WORKDAY(DATE('1. Informace o projektu'!$C$3,12,31)-1,1,'6. Data'!$C$76:$C$89)),"OK","!!"),ISBLANK(G335),"!",ISBLANK(H335),"!!!",H335='6. Data'!$B$3,"vyberte druh nákladu")," ")</f>
        <v xml:space="preserve"> </v>
      </c>
      <c r="J335" s="261" t="str">
        <f t="shared" si="15"/>
        <v xml:space="preserve"> </v>
      </c>
      <c r="K335" s="238" t="str">
        <f t="shared" si="16"/>
        <v xml:space="preserve"> </v>
      </c>
      <c r="L335" s="87" t="str">
        <f t="shared" si="17"/>
        <v xml:space="preserve"> </v>
      </c>
    </row>
    <row r="336" spans="1:12" x14ac:dyDescent="0.25">
      <c r="A336" s="72"/>
      <c r="B336" s="82"/>
      <c r="C336" s="82"/>
      <c r="D336" s="79"/>
      <c r="E336" s="83"/>
      <c r="F336" s="83"/>
      <c r="G336" s="81"/>
      <c r="H336" s="123"/>
      <c r="I336" s="238" t="str">
        <f>IF(ISNUMBER(F336),_xlfn.IFS(RIGHT(H336,3)="(b)",IF(AND(G336&gt;=DATE('1. Informace o projektu'!$C$3,1,1),G336&lt;=WORKDAY(DATE('1. Informace o projektu'!$C$3+1,1,31)-1,1)),"OK","!!"),RIGHT(H336,3)="(a)",IF(AND(G336&gt;=DATE('1. Informace o projektu'!$C$3,1,1),G336&lt;=WORKDAY(DATE('1. Informace o projektu'!$C$3,12,31)-1,1,'6. Data'!$C$76:$C$89)),"OK","!!"),ISBLANK(G336),"!",ISBLANK(H336),"!!!",H336='6. Data'!$B$3,"vyberte druh nákladu")," ")</f>
        <v xml:space="preserve"> </v>
      </c>
      <c r="J336" s="261" t="str">
        <f t="shared" si="15"/>
        <v xml:space="preserve"> </v>
      </c>
      <c r="K336" s="238" t="str">
        <f t="shared" si="16"/>
        <v xml:space="preserve"> </v>
      </c>
      <c r="L336" s="87" t="str">
        <f t="shared" si="17"/>
        <v xml:space="preserve"> </v>
      </c>
    </row>
    <row r="337" spans="1:12" x14ac:dyDescent="0.25">
      <c r="A337" s="72"/>
      <c r="B337" s="82"/>
      <c r="C337" s="82"/>
      <c r="D337" s="79"/>
      <c r="E337" s="83"/>
      <c r="F337" s="83"/>
      <c r="G337" s="81"/>
      <c r="H337" s="123"/>
      <c r="I337" s="238" t="str">
        <f>IF(ISNUMBER(F337),_xlfn.IFS(RIGHT(H337,3)="(b)",IF(AND(G337&gt;=DATE('1. Informace o projektu'!$C$3,1,1),G337&lt;=WORKDAY(DATE('1. Informace o projektu'!$C$3+1,1,31)-1,1)),"OK","!!"),RIGHT(H337,3)="(a)",IF(AND(G337&gt;=DATE('1. Informace o projektu'!$C$3,1,1),G337&lt;=WORKDAY(DATE('1. Informace o projektu'!$C$3,12,31)-1,1,'6. Data'!$C$76:$C$89)),"OK","!!"),ISBLANK(G337),"!",ISBLANK(H337),"!!!",H337='6. Data'!$B$3,"vyberte druh nákladu")," ")</f>
        <v xml:space="preserve"> </v>
      </c>
      <c r="J337" s="261" t="str">
        <f t="shared" si="15"/>
        <v xml:space="preserve"> </v>
      </c>
      <c r="K337" s="238" t="str">
        <f t="shared" si="16"/>
        <v xml:space="preserve"> </v>
      </c>
      <c r="L337" s="87" t="str">
        <f t="shared" si="17"/>
        <v xml:space="preserve"> </v>
      </c>
    </row>
    <row r="338" spans="1:12" x14ac:dyDescent="0.25">
      <c r="A338" s="72"/>
      <c r="B338" s="82"/>
      <c r="C338" s="82"/>
      <c r="D338" s="79"/>
      <c r="E338" s="83"/>
      <c r="F338" s="83"/>
      <c r="G338" s="81"/>
      <c r="H338" s="123"/>
      <c r="I338" s="238" t="str">
        <f>IF(ISNUMBER(F338),_xlfn.IFS(RIGHT(H338,3)="(b)",IF(AND(G338&gt;=DATE('1. Informace o projektu'!$C$3,1,1),G338&lt;=WORKDAY(DATE('1. Informace o projektu'!$C$3+1,1,31)-1,1)),"OK","!!"),RIGHT(H338,3)="(a)",IF(AND(G338&gt;=DATE('1. Informace o projektu'!$C$3,1,1),G338&lt;=WORKDAY(DATE('1. Informace o projektu'!$C$3,12,31)-1,1,'6. Data'!$C$76:$C$89)),"OK","!!"),ISBLANK(G338),"!",ISBLANK(H338),"!!!",H338='6. Data'!$B$3,"vyberte druh nákladu")," ")</f>
        <v xml:space="preserve"> </v>
      </c>
      <c r="J338" s="261" t="str">
        <f t="shared" si="15"/>
        <v xml:space="preserve"> </v>
      </c>
      <c r="K338" s="238" t="str">
        <f t="shared" si="16"/>
        <v xml:space="preserve"> </v>
      </c>
      <c r="L338" s="87" t="str">
        <f t="shared" si="17"/>
        <v xml:space="preserve"> </v>
      </c>
    </row>
    <row r="339" spans="1:12" x14ac:dyDescent="0.25">
      <c r="A339" s="72"/>
      <c r="B339" s="82"/>
      <c r="C339" s="82"/>
      <c r="D339" s="79"/>
      <c r="E339" s="83"/>
      <c r="F339" s="83"/>
      <c r="G339" s="81"/>
      <c r="H339" s="123"/>
      <c r="I339" s="238" t="str">
        <f>IF(ISNUMBER(F339),_xlfn.IFS(RIGHT(H339,3)="(b)",IF(AND(G339&gt;=DATE('1. Informace o projektu'!$C$3,1,1),G339&lt;=WORKDAY(DATE('1. Informace o projektu'!$C$3+1,1,31)-1,1)),"OK","!!"),RIGHT(H339,3)="(a)",IF(AND(G339&gt;=DATE('1. Informace o projektu'!$C$3,1,1),G339&lt;=WORKDAY(DATE('1. Informace o projektu'!$C$3,12,31)-1,1,'6. Data'!$C$76:$C$89)),"OK","!!"),ISBLANK(G339),"!",ISBLANK(H339),"!!!",H339='6. Data'!$B$3,"vyberte druh nákladu")," ")</f>
        <v xml:space="preserve"> </v>
      </c>
      <c r="J339" s="261" t="str">
        <f t="shared" si="15"/>
        <v xml:space="preserve"> </v>
      </c>
      <c r="K339" s="238" t="str">
        <f t="shared" si="16"/>
        <v xml:space="preserve"> </v>
      </c>
      <c r="L339" s="87" t="str">
        <f t="shared" si="17"/>
        <v xml:space="preserve"> </v>
      </c>
    </row>
    <row r="340" spans="1:12" x14ac:dyDescent="0.25">
      <c r="A340" s="72"/>
      <c r="B340" s="82"/>
      <c r="C340" s="82"/>
      <c r="D340" s="79"/>
      <c r="E340" s="83"/>
      <c r="F340" s="83"/>
      <c r="G340" s="81"/>
      <c r="H340" s="123"/>
      <c r="I340" s="238" t="str">
        <f>IF(ISNUMBER(F340),_xlfn.IFS(RIGHT(H340,3)="(b)",IF(AND(G340&gt;=DATE('1. Informace o projektu'!$C$3,1,1),G340&lt;=WORKDAY(DATE('1. Informace o projektu'!$C$3+1,1,31)-1,1)),"OK","!!"),RIGHT(H340,3)="(a)",IF(AND(G340&gt;=DATE('1. Informace o projektu'!$C$3,1,1),G340&lt;=WORKDAY(DATE('1. Informace o projektu'!$C$3,12,31)-1,1,'6. Data'!$C$76:$C$89)),"OK","!!"),ISBLANK(G340),"!",ISBLANK(H340),"!!!",H340='6. Data'!$B$3,"vyberte druh nákladu")," ")</f>
        <v xml:space="preserve"> </v>
      </c>
      <c r="J340" s="261" t="str">
        <f t="shared" si="15"/>
        <v xml:space="preserve"> </v>
      </c>
      <c r="K340" s="238" t="str">
        <f t="shared" si="16"/>
        <v xml:space="preserve"> </v>
      </c>
      <c r="L340" s="87" t="str">
        <f t="shared" si="17"/>
        <v xml:space="preserve"> </v>
      </c>
    </row>
    <row r="341" spans="1:12" x14ac:dyDescent="0.25">
      <c r="A341" s="72"/>
      <c r="B341" s="82"/>
      <c r="C341" s="82"/>
      <c r="D341" s="79"/>
      <c r="E341" s="83"/>
      <c r="F341" s="83"/>
      <c r="G341" s="81"/>
      <c r="H341" s="123"/>
      <c r="I341" s="238" t="str">
        <f>IF(ISNUMBER(F341),_xlfn.IFS(RIGHT(H341,3)="(b)",IF(AND(G341&gt;=DATE('1. Informace o projektu'!$C$3,1,1),G341&lt;=WORKDAY(DATE('1. Informace o projektu'!$C$3+1,1,31)-1,1)),"OK","!!"),RIGHT(H341,3)="(a)",IF(AND(G341&gt;=DATE('1. Informace o projektu'!$C$3,1,1),G341&lt;=WORKDAY(DATE('1. Informace o projektu'!$C$3,12,31)-1,1,'6. Data'!$C$76:$C$89)),"OK","!!"),ISBLANK(G341),"!",ISBLANK(H341),"!!!",H341='6. Data'!$B$3,"vyberte druh nákladu")," ")</f>
        <v xml:space="preserve"> </v>
      </c>
      <c r="J341" s="261" t="str">
        <f t="shared" si="15"/>
        <v xml:space="preserve"> </v>
      </c>
      <c r="K341" s="238" t="str">
        <f t="shared" si="16"/>
        <v xml:space="preserve"> </v>
      </c>
      <c r="L341" s="87" t="str">
        <f t="shared" si="17"/>
        <v xml:space="preserve"> </v>
      </c>
    </row>
    <row r="342" spans="1:12" x14ac:dyDescent="0.25">
      <c r="A342" s="72"/>
      <c r="B342" s="82"/>
      <c r="C342" s="82"/>
      <c r="D342" s="79"/>
      <c r="E342" s="83"/>
      <c r="F342" s="83"/>
      <c r="G342" s="81"/>
      <c r="H342" s="123"/>
      <c r="I342" s="238" t="str">
        <f>IF(ISNUMBER(F342),_xlfn.IFS(RIGHT(H342,3)="(b)",IF(AND(G342&gt;=DATE('1. Informace o projektu'!$C$3,1,1),G342&lt;=WORKDAY(DATE('1. Informace o projektu'!$C$3+1,1,31)-1,1)),"OK","!!"),RIGHT(H342,3)="(a)",IF(AND(G342&gt;=DATE('1. Informace o projektu'!$C$3,1,1),G342&lt;=WORKDAY(DATE('1. Informace o projektu'!$C$3,12,31)-1,1,'6. Data'!$C$76:$C$89)),"OK","!!"),ISBLANK(G342),"!",ISBLANK(H342),"!!!",H342='6. Data'!$B$3,"vyberte druh nákladu")," ")</f>
        <v xml:space="preserve"> </v>
      </c>
      <c r="J342" s="261" t="str">
        <f t="shared" si="15"/>
        <v xml:space="preserve"> </v>
      </c>
      <c r="K342" s="238" t="str">
        <f t="shared" si="16"/>
        <v xml:space="preserve"> </v>
      </c>
      <c r="L342" s="87" t="str">
        <f t="shared" si="17"/>
        <v xml:space="preserve"> </v>
      </c>
    </row>
    <row r="343" spans="1:12" x14ac:dyDescent="0.25">
      <c r="A343" s="72"/>
      <c r="B343" s="82"/>
      <c r="C343" s="82"/>
      <c r="D343" s="79"/>
      <c r="E343" s="83"/>
      <c r="F343" s="83"/>
      <c r="G343" s="81"/>
      <c r="H343" s="123"/>
      <c r="I343" s="238" t="str">
        <f>IF(ISNUMBER(F343),_xlfn.IFS(RIGHT(H343,3)="(b)",IF(AND(G343&gt;=DATE('1. Informace o projektu'!$C$3,1,1),G343&lt;=WORKDAY(DATE('1. Informace o projektu'!$C$3+1,1,31)-1,1)),"OK","!!"),RIGHT(H343,3)="(a)",IF(AND(G343&gt;=DATE('1. Informace o projektu'!$C$3,1,1),G343&lt;=WORKDAY(DATE('1. Informace o projektu'!$C$3,12,31)-1,1,'6. Data'!$C$76:$C$89)),"OK","!!"),ISBLANK(G343),"!",ISBLANK(H343),"!!!",H343='6. Data'!$B$3,"vyberte druh nákladu")," ")</f>
        <v xml:space="preserve"> </v>
      </c>
      <c r="J343" s="261" t="str">
        <f t="shared" si="15"/>
        <v xml:space="preserve"> </v>
      </c>
      <c r="K343" s="238" t="str">
        <f t="shared" si="16"/>
        <v xml:space="preserve"> </v>
      </c>
      <c r="L343" s="87" t="str">
        <f t="shared" si="17"/>
        <v xml:space="preserve"> </v>
      </c>
    </row>
    <row r="344" spans="1:12" x14ac:dyDescent="0.25">
      <c r="A344" s="72"/>
      <c r="B344" s="82"/>
      <c r="C344" s="82"/>
      <c r="D344" s="79"/>
      <c r="E344" s="83"/>
      <c r="F344" s="83"/>
      <c r="G344" s="81"/>
      <c r="H344" s="123"/>
      <c r="I344" s="238" t="str">
        <f>IF(ISNUMBER(F344),_xlfn.IFS(RIGHT(H344,3)="(b)",IF(AND(G344&gt;=DATE('1. Informace o projektu'!$C$3,1,1),G344&lt;=WORKDAY(DATE('1. Informace o projektu'!$C$3+1,1,31)-1,1)),"OK","!!"),RIGHT(H344,3)="(a)",IF(AND(G344&gt;=DATE('1. Informace o projektu'!$C$3,1,1),G344&lt;=WORKDAY(DATE('1. Informace o projektu'!$C$3,12,31)-1,1,'6. Data'!$C$76:$C$89)),"OK","!!"),ISBLANK(G344),"!",ISBLANK(H344),"!!!",H344='6. Data'!$B$3,"vyberte druh nákladu")," ")</f>
        <v xml:space="preserve"> </v>
      </c>
      <c r="J344" s="261" t="str">
        <f t="shared" si="15"/>
        <v xml:space="preserve"> </v>
      </c>
      <c r="K344" s="238" t="str">
        <f t="shared" si="16"/>
        <v xml:space="preserve"> </v>
      </c>
      <c r="L344" s="87" t="str">
        <f t="shared" si="17"/>
        <v xml:space="preserve"> </v>
      </c>
    </row>
    <row r="345" spans="1:12" x14ac:dyDescent="0.25">
      <c r="A345" s="72"/>
      <c r="B345" s="82"/>
      <c r="C345" s="82"/>
      <c r="D345" s="79"/>
      <c r="E345" s="83"/>
      <c r="F345" s="83"/>
      <c r="G345" s="81"/>
      <c r="H345" s="123"/>
      <c r="I345" s="238" t="str">
        <f>IF(ISNUMBER(F345),_xlfn.IFS(RIGHT(H345,3)="(b)",IF(AND(G345&gt;=DATE('1. Informace o projektu'!$C$3,1,1),G345&lt;=WORKDAY(DATE('1. Informace o projektu'!$C$3+1,1,31)-1,1)),"OK","!!"),RIGHT(H345,3)="(a)",IF(AND(G345&gt;=DATE('1. Informace o projektu'!$C$3,1,1),G345&lt;=WORKDAY(DATE('1. Informace o projektu'!$C$3,12,31)-1,1,'6. Data'!$C$76:$C$89)),"OK","!!"),ISBLANK(G345),"!",ISBLANK(H345),"!!!",H345='6. Data'!$B$3,"vyberte druh nákladu")," ")</f>
        <v xml:space="preserve"> </v>
      </c>
      <c r="J345" s="261" t="str">
        <f t="shared" si="15"/>
        <v xml:space="preserve"> </v>
      </c>
      <c r="K345" s="238" t="str">
        <f t="shared" si="16"/>
        <v xml:space="preserve"> </v>
      </c>
      <c r="L345" s="87" t="str">
        <f t="shared" si="17"/>
        <v xml:space="preserve"> </v>
      </c>
    </row>
    <row r="346" spans="1:12" x14ac:dyDescent="0.25">
      <c r="A346" s="72"/>
      <c r="B346" s="82"/>
      <c r="C346" s="82"/>
      <c r="D346" s="79"/>
      <c r="E346" s="83"/>
      <c r="F346" s="83"/>
      <c r="G346" s="81"/>
      <c r="H346" s="123"/>
      <c r="I346" s="238" t="str">
        <f>IF(ISNUMBER(F346),_xlfn.IFS(RIGHT(H346,3)="(b)",IF(AND(G346&gt;=DATE('1. Informace o projektu'!$C$3,1,1),G346&lt;=WORKDAY(DATE('1. Informace o projektu'!$C$3+1,1,31)-1,1)),"OK","!!"),RIGHT(H346,3)="(a)",IF(AND(G346&gt;=DATE('1. Informace o projektu'!$C$3,1,1),G346&lt;=WORKDAY(DATE('1. Informace o projektu'!$C$3,12,31)-1,1,'6. Data'!$C$76:$C$89)),"OK","!!"),ISBLANK(G346),"!",ISBLANK(H346),"!!!",H346='6. Data'!$B$3,"vyberte druh nákladu")," ")</f>
        <v xml:space="preserve"> </v>
      </c>
      <c r="J346" s="261" t="str">
        <f t="shared" si="15"/>
        <v xml:space="preserve"> </v>
      </c>
      <c r="K346" s="238" t="str">
        <f t="shared" si="16"/>
        <v xml:space="preserve"> </v>
      </c>
      <c r="L346" s="87" t="str">
        <f t="shared" si="17"/>
        <v xml:space="preserve"> </v>
      </c>
    </row>
    <row r="347" spans="1:12" x14ac:dyDescent="0.25">
      <c r="A347" s="72"/>
      <c r="B347" s="82"/>
      <c r="C347" s="82"/>
      <c r="D347" s="79"/>
      <c r="E347" s="83"/>
      <c r="F347" s="83"/>
      <c r="G347" s="81"/>
      <c r="H347" s="123"/>
      <c r="I347" s="238" t="str">
        <f>IF(ISNUMBER(F347),_xlfn.IFS(RIGHT(H347,3)="(b)",IF(AND(G347&gt;=DATE('1. Informace o projektu'!$C$3,1,1),G347&lt;=WORKDAY(DATE('1. Informace o projektu'!$C$3+1,1,31)-1,1)),"OK","!!"),RIGHT(H347,3)="(a)",IF(AND(G347&gt;=DATE('1. Informace o projektu'!$C$3,1,1),G347&lt;=WORKDAY(DATE('1. Informace o projektu'!$C$3,12,31)-1,1,'6. Data'!$C$76:$C$89)),"OK","!!"),ISBLANK(G347),"!",ISBLANK(H347),"!!!",H347='6. Data'!$B$3,"vyberte druh nákladu")," ")</f>
        <v xml:space="preserve"> </v>
      </c>
      <c r="J347" s="261" t="str">
        <f t="shared" si="15"/>
        <v xml:space="preserve"> </v>
      </c>
      <c r="K347" s="238" t="str">
        <f t="shared" si="16"/>
        <v xml:space="preserve"> </v>
      </c>
      <c r="L347" s="87" t="str">
        <f t="shared" si="17"/>
        <v xml:space="preserve"> </v>
      </c>
    </row>
    <row r="348" spans="1:12" x14ac:dyDescent="0.25">
      <c r="A348" s="72"/>
      <c r="B348" s="82"/>
      <c r="C348" s="82"/>
      <c r="D348" s="79"/>
      <c r="E348" s="83"/>
      <c r="F348" s="83"/>
      <c r="G348" s="81"/>
      <c r="H348" s="123"/>
      <c r="I348" s="238" t="str">
        <f>IF(ISNUMBER(F348),_xlfn.IFS(RIGHT(H348,3)="(b)",IF(AND(G348&gt;=DATE('1. Informace o projektu'!$C$3,1,1),G348&lt;=WORKDAY(DATE('1. Informace o projektu'!$C$3+1,1,31)-1,1)),"OK","!!"),RIGHT(H348,3)="(a)",IF(AND(G348&gt;=DATE('1. Informace o projektu'!$C$3,1,1),G348&lt;=WORKDAY(DATE('1. Informace o projektu'!$C$3,12,31)-1,1,'6. Data'!$C$76:$C$89)),"OK","!!"),ISBLANK(G348),"!",ISBLANK(H348),"!!!",H348='6. Data'!$B$3,"vyberte druh nákladu")," ")</f>
        <v xml:space="preserve"> </v>
      </c>
      <c r="J348" s="261" t="str">
        <f t="shared" si="15"/>
        <v xml:space="preserve"> </v>
      </c>
      <c r="K348" s="238" t="str">
        <f t="shared" si="16"/>
        <v xml:space="preserve"> </v>
      </c>
      <c r="L348" s="87" t="str">
        <f t="shared" si="17"/>
        <v xml:space="preserve"> </v>
      </c>
    </row>
    <row r="349" spans="1:12" x14ac:dyDescent="0.25">
      <c r="A349" s="72"/>
      <c r="B349" s="82"/>
      <c r="C349" s="82"/>
      <c r="D349" s="79"/>
      <c r="E349" s="83"/>
      <c r="F349" s="83"/>
      <c r="G349" s="81"/>
      <c r="H349" s="123"/>
      <c r="I349" s="238" t="str">
        <f>IF(ISNUMBER(F349),_xlfn.IFS(RIGHT(H349,3)="(b)",IF(AND(G349&gt;=DATE('1. Informace o projektu'!$C$3,1,1),G349&lt;=WORKDAY(DATE('1. Informace o projektu'!$C$3+1,1,31)-1,1)),"OK","!!"),RIGHT(H349,3)="(a)",IF(AND(G349&gt;=DATE('1. Informace o projektu'!$C$3,1,1),G349&lt;=WORKDAY(DATE('1. Informace o projektu'!$C$3,12,31)-1,1,'6. Data'!$C$76:$C$89)),"OK","!!"),ISBLANK(G349),"!",ISBLANK(H349),"!!!",H349='6. Data'!$B$3,"vyberte druh nákladu")," ")</f>
        <v xml:space="preserve"> </v>
      </c>
      <c r="J349" s="261" t="str">
        <f t="shared" si="15"/>
        <v xml:space="preserve"> </v>
      </c>
      <c r="K349" s="238" t="str">
        <f t="shared" si="16"/>
        <v xml:space="preserve"> </v>
      </c>
      <c r="L349" s="87" t="str">
        <f t="shared" si="17"/>
        <v xml:space="preserve"> </v>
      </c>
    </row>
    <row r="350" spans="1:12" x14ac:dyDescent="0.25">
      <c r="A350" s="72"/>
      <c r="B350" s="82"/>
      <c r="C350" s="82"/>
      <c r="D350" s="79"/>
      <c r="E350" s="83"/>
      <c r="F350" s="83"/>
      <c r="G350" s="81"/>
      <c r="H350" s="123"/>
      <c r="I350" s="238" t="str">
        <f>IF(ISNUMBER(F350),_xlfn.IFS(RIGHT(H350,3)="(b)",IF(AND(G350&gt;=DATE('1. Informace o projektu'!$C$3,1,1),G350&lt;=WORKDAY(DATE('1. Informace o projektu'!$C$3+1,1,31)-1,1)),"OK","!!"),RIGHT(H350,3)="(a)",IF(AND(G350&gt;=DATE('1. Informace o projektu'!$C$3,1,1),G350&lt;=WORKDAY(DATE('1. Informace o projektu'!$C$3,12,31)-1,1,'6. Data'!$C$76:$C$89)),"OK","!!"),ISBLANK(G350),"!",ISBLANK(H350),"!!!",H350='6. Data'!$B$3,"vyberte druh nákladu")," ")</f>
        <v xml:space="preserve"> </v>
      </c>
      <c r="J350" s="261" t="str">
        <f t="shared" si="15"/>
        <v xml:space="preserve"> </v>
      </c>
      <c r="K350" s="238" t="str">
        <f t="shared" si="16"/>
        <v xml:space="preserve"> </v>
      </c>
      <c r="L350" s="87" t="str">
        <f t="shared" si="17"/>
        <v xml:space="preserve"> </v>
      </c>
    </row>
    <row r="351" spans="1:12" x14ac:dyDescent="0.25">
      <c r="A351" s="72"/>
      <c r="B351" s="82"/>
      <c r="C351" s="82"/>
      <c r="D351" s="79"/>
      <c r="E351" s="83"/>
      <c r="F351" s="83"/>
      <c r="G351" s="81"/>
      <c r="H351" s="123"/>
      <c r="I351" s="238" t="str">
        <f>IF(ISNUMBER(F351),_xlfn.IFS(RIGHT(H351,3)="(b)",IF(AND(G351&gt;=DATE('1. Informace o projektu'!$C$3,1,1),G351&lt;=WORKDAY(DATE('1. Informace o projektu'!$C$3+1,1,31)-1,1)),"OK","!!"),RIGHT(H351,3)="(a)",IF(AND(G351&gt;=DATE('1. Informace o projektu'!$C$3,1,1),G351&lt;=WORKDAY(DATE('1. Informace o projektu'!$C$3,12,31)-1,1,'6. Data'!$C$76:$C$89)),"OK","!!"),ISBLANK(G351),"!",ISBLANK(H351),"!!!",H351='6. Data'!$B$3,"vyberte druh nákladu")," ")</f>
        <v xml:space="preserve"> </v>
      </c>
      <c r="J351" s="261" t="str">
        <f t="shared" si="15"/>
        <v xml:space="preserve"> </v>
      </c>
      <c r="K351" s="238" t="str">
        <f t="shared" si="16"/>
        <v xml:space="preserve"> </v>
      </c>
      <c r="L351" s="87" t="str">
        <f t="shared" si="17"/>
        <v xml:space="preserve"> </v>
      </c>
    </row>
    <row r="352" spans="1:12" x14ac:dyDescent="0.25">
      <c r="A352" s="72"/>
      <c r="B352" s="82"/>
      <c r="C352" s="82"/>
      <c r="D352" s="79"/>
      <c r="E352" s="83"/>
      <c r="F352" s="83"/>
      <c r="G352" s="81"/>
      <c r="H352" s="123"/>
      <c r="I352" s="238" t="str">
        <f>IF(ISNUMBER(F352),_xlfn.IFS(RIGHT(H352,3)="(b)",IF(AND(G352&gt;=DATE('1. Informace o projektu'!$C$3,1,1),G352&lt;=WORKDAY(DATE('1. Informace o projektu'!$C$3+1,1,31)-1,1)),"OK","!!"),RIGHT(H352,3)="(a)",IF(AND(G352&gt;=DATE('1. Informace o projektu'!$C$3,1,1),G352&lt;=WORKDAY(DATE('1. Informace o projektu'!$C$3,12,31)-1,1,'6. Data'!$C$76:$C$89)),"OK","!!"),ISBLANK(G352),"!",ISBLANK(H352),"!!!",H352='6. Data'!$B$3,"vyberte druh nákladu")," ")</f>
        <v xml:space="preserve"> </v>
      </c>
      <c r="J352" s="261" t="str">
        <f t="shared" si="15"/>
        <v xml:space="preserve"> </v>
      </c>
      <c r="K352" s="238" t="str">
        <f t="shared" si="16"/>
        <v xml:space="preserve"> </v>
      </c>
      <c r="L352" s="87" t="str">
        <f t="shared" si="17"/>
        <v xml:space="preserve"> </v>
      </c>
    </row>
    <row r="353" spans="1:12" x14ac:dyDescent="0.25">
      <c r="A353" s="72"/>
      <c r="B353" s="82"/>
      <c r="C353" s="82"/>
      <c r="D353" s="79"/>
      <c r="E353" s="83"/>
      <c r="F353" s="83"/>
      <c r="G353" s="81"/>
      <c r="H353" s="123"/>
      <c r="I353" s="238" t="str">
        <f>IF(ISNUMBER(F353),_xlfn.IFS(RIGHT(H353,3)="(b)",IF(AND(G353&gt;=DATE('1. Informace o projektu'!$C$3,1,1),G353&lt;=WORKDAY(DATE('1. Informace o projektu'!$C$3+1,1,31)-1,1)),"OK","!!"),RIGHT(H353,3)="(a)",IF(AND(G353&gt;=DATE('1. Informace o projektu'!$C$3,1,1),G353&lt;=WORKDAY(DATE('1. Informace o projektu'!$C$3,12,31)-1,1,'6. Data'!$C$76:$C$89)),"OK","!!"),ISBLANK(G353),"!",ISBLANK(H353),"!!!",H353='6. Data'!$B$3,"vyberte druh nákladu")," ")</f>
        <v xml:space="preserve"> </v>
      </c>
      <c r="J353" s="261" t="str">
        <f t="shared" si="15"/>
        <v xml:space="preserve"> </v>
      </c>
      <c r="K353" s="238" t="str">
        <f t="shared" si="16"/>
        <v xml:space="preserve"> </v>
      </c>
      <c r="L353" s="87" t="str">
        <f t="shared" si="17"/>
        <v xml:space="preserve"> </v>
      </c>
    </row>
    <row r="354" spans="1:12" x14ac:dyDescent="0.25">
      <c r="A354" s="72"/>
      <c r="B354" s="82"/>
      <c r="C354" s="82"/>
      <c r="D354" s="79"/>
      <c r="E354" s="83"/>
      <c r="F354" s="83"/>
      <c r="G354" s="81"/>
      <c r="H354" s="123"/>
      <c r="I354" s="238" t="str">
        <f>IF(ISNUMBER(F354),_xlfn.IFS(RIGHT(H354,3)="(b)",IF(AND(G354&gt;=DATE('1. Informace o projektu'!$C$3,1,1),G354&lt;=WORKDAY(DATE('1. Informace o projektu'!$C$3+1,1,31)-1,1)),"OK","!!"),RIGHT(H354,3)="(a)",IF(AND(G354&gt;=DATE('1. Informace o projektu'!$C$3,1,1),G354&lt;=WORKDAY(DATE('1. Informace o projektu'!$C$3,12,31)-1,1,'6. Data'!$C$76:$C$89)),"OK","!!"),ISBLANK(G354),"!",ISBLANK(H354),"!!!",H354='6. Data'!$B$3,"vyberte druh nákladu")," ")</f>
        <v xml:space="preserve"> </v>
      </c>
      <c r="J354" s="261" t="str">
        <f t="shared" si="15"/>
        <v xml:space="preserve"> </v>
      </c>
      <c r="K354" s="238" t="str">
        <f t="shared" si="16"/>
        <v xml:space="preserve"> </v>
      </c>
      <c r="L354" s="87" t="str">
        <f t="shared" si="17"/>
        <v xml:space="preserve"> </v>
      </c>
    </row>
    <row r="355" spans="1:12" x14ac:dyDescent="0.25">
      <c r="A355" s="72"/>
      <c r="B355" s="82"/>
      <c r="C355" s="82"/>
      <c r="D355" s="79"/>
      <c r="E355" s="83"/>
      <c r="F355" s="83"/>
      <c r="G355" s="81"/>
      <c r="H355" s="123"/>
      <c r="I355" s="238" t="str">
        <f>IF(ISNUMBER(F355),_xlfn.IFS(RIGHT(H355,3)="(b)",IF(AND(G355&gt;=DATE('1. Informace o projektu'!$C$3,1,1),G355&lt;=WORKDAY(DATE('1. Informace o projektu'!$C$3+1,1,31)-1,1)),"OK","!!"),RIGHT(H355,3)="(a)",IF(AND(G355&gt;=DATE('1. Informace o projektu'!$C$3,1,1),G355&lt;=WORKDAY(DATE('1. Informace o projektu'!$C$3,12,31)-1,1,'6. Data'!$C$76:$C$89)),"OK","!!"),ISBLANK(G355),"!",ISBLANK(H355),"!!!",H355='6. Data'!$B$3,"vyberte druh nákladu")," ")</f>
        <v xml:space="preserve"> </v>
      </c>
      <c r="J355" s="261" t="str">
        <f t="shared" si="15"/>
        <v xml:space="preserve"> </v>
      </c>
      <c r="K355" s="238" t="str">
        <f t="shared" si="16"/>
        <v xml:space="preserve"> </v>
      </c>
      <c r="L355" s="87" t="str">
        <f t="shared" si="17"/>
        <v xml:space="preserve"> </v>
      </c>
    </row>
    <row r="356" spans="1:12" x14ac:dyDescent="0.25">
      <c r="A356" s="72"/>
      <c r="B356" s="82"/>
      <c r="C356" s="82"/>
      <c r="D356" s="79"/>
      <c r="E356" s="83"/>
      <c r="F356" s="83"/>
      <c r="G356" s="81"/>
      <c r="H356" s="123"/>
      <c r="I356" s="238" t="str">
        <f>IF(ISNUMBER(F356),_xlfn.IFS(RIGHT(H356,3)="(b)",IF(AND(G356&gt;=DATE('1. Informace o projektu'!$C$3,1,1),G356&lt;=WORKDAY(DATE('1. Informace o projektu'!$C$3+1,1,31)-1,1)),"OK","!!"),RIGHT(H356,3)="(a)",IF(AND(G356&gt;=DATE('1. Informace o projektu'!$C$3,1,1),G356&lt;=WORKDAY(DATE('1. Informace o projektu'!$C$3,12,31)-1,1,'6. Data'!$C$76:$C$89)),"OK","!!"),ISBLANK(G356),"!",ISBLANK(H356),"!!!",H356='6. Data'!$B$3,"vyberte druh nákladu")," ")</f>
        <v xml:space="preserve"> </v>
      </c>
      <c r="J356" s="261" t="str">
        <f t="shared" si="15"/>
        <v xml:space="preserve"> </v>
      </c>
      <c r="K356" s="238" t="str">
        <f t="shared" si="16"/>
        <v xml:space="preserve"> </v>
      </c>
      <c r="L356" s="87" t="str">
        <f t="shared" si="17"/>
        <v xml:space="preserve"> </v>
      </c>
    </row>
    <row r="357" spans="1:12" x14ac:dyDescent="0.25">
      <c r="A357" s="72"/>
      <c r="B357" s="82"/>
      <c r="C357" s="82"/>
      <c r="D357" s="79"/>
      <c r="E357" s="83"/>
      <c r="F357" s="83"/>
      <c r="G357" s="81"/>
      <c r="H357" s="123"/>
      <c r="I357" s="238" t="str">
        <f>IF(ISNUMBER(F357),_xlfn.IFS(RIGHT(H357,3)="(b)",IF(AND(G357&gt;=DATE('1. Informace o projektu'!$C$3,1,1),G357&lt;=WORKDAY(DATE('1. Informace o projektu'!$C$3+1,1,31)-1,1)),"OK","!!"),RIGHT(H357,3)="(a)",IF(AND(G357&gt;=DATE('1. Informace o projektu'!$C$3,1,1),G357&lt;=WORKDAY(DATE('1. Informace o projektu'!$C$3,12,31)-1,1,'6. Data'!$C$76:$C$89)),"OK","!!"),ISBLANK(G357),"!",ISBLANK(H357),"!!!",H357='6. Data'!$B$3,"vyberte druh nákladu")," ")</f>
        <v xml:space="preserve"> </v>
      </c>
      <c r="J357" s="261" t="str">
        <f t="shared" si="15"/>
        <v xml:space="preserve"> </v>
      </c>
      <c r="K357" s="238" t="str">
        <f t="shared" si="16"/>
        <v xml:space="preserve"> </v>
      </c>
      <c r="L357" s="87" t="str">
        <f t="shared" si="17"/>
        <v xml:space="preserve"> </v>
      </c>
    </row>
    <row r="358" spans="1:12" x14ac:dyDescent="0.25">
      <c r="A358" s="72"/>
      <c r="B358" s="82"/>
      <c r="C358" s="82"/>
      <c r="D358" s="79"/>
      <c r="E358" s="83"/>
      <c r="F358" s="83"/>
      <c r="G358" s="81"/>
      <c r="H358" s="123"/>
      <c r="I358" s="238" t="str">
        <f>IF(ISNUMBER(F358),_xlfn.IFS(RIGHT(H358,3)="(b)",IF(AND(G358&gt;=DATE('1. Informace o projektu'!$C$3,1,1),G358&lt;=WORKDAY(DATE('1. Informace o projektu'!$C$3+1,1,31)-1,1)),"OK","!!"),RIGHT(H358,3)="(a)",IF(AND(G358&gt;=DATE('1. Informace o projektu'!$C$3,1,1),G358&lt;=WORKDAY(DATE('1. Informace o projektu'!$C$3,12,31)-1,1,'6. Data'!$C$76:$C$89)),"OK","!!"),ISBLANK(G358),"!",ISBLANK(H358),"!!!",H358='6. Data'!$B$3,"vyberte druh nákladu")," ")</f>
        <v xml:space="preserve"> </v>
      </c>
      <c r="J358" s="261" t="str">
        <f t="shared" si="15"/>
        <v xml:space="preserve"> </v>
      </c>
      <c r="K358" s="238" t="str">
        <f t="shared" si="16"/>
        <v xml:space="preserve"> </v>
      </c>
      <c r="L358" s="87" t="str">
        <f t="shared" si="17"/>
        <v xml:space="preserve"> </v>
      </c>
    </row>
    <row r="359" spans="1:12" x14ac:dyDescent="0.25">
      <c r="A359" s="72"/>
      <c r="B359" s="82"/>
      <c r="C359" s="82"/>
      <c r="D359" s="79"/>
      <c r="E359" s="83"/>
      <c r="F359" s="83"/>
      <c r="G359" s="81"/>
      <c r="H359" s="123"/>
      <c r="I359" s="238" t="str">
        <f>IF(ISNUMBER(F359),_xlfn.IFS(RIGHT(H359,3)="(b)",IF(AND(G359&gt;=DATE('1. Informace o projektu'!$C$3,1,1),G359&lt;=WORKDAY(DATE('1. Informace o projektu'!$C$3+1,1,31)-1,1)),"OK","!!"),RIGHT(H359,3)="(a)",IF(AND(G359&gt;=DATE('1. Informace o projektu'!$C$3,1,1),G359&lt;=WORKDAY(DATE('1. Informace o projektu'!$C$3,12,31)-1,1,'6. Data'!$C$76:$C$89)),"OK","!!"),ISBLANK(G359),"!",ISBLANK(H359),"!!!",H359='6. Data'!$B$3,"vyberte druh nákladu")," ")</f>
        <v xml:space="preserve"> </v>
      </c>
      <c r="J359" s="261" t="str">
        <f t="shared" si="15"/>
        <v xml:space="preserve"> </v>
      </c>
      <c r="K359" s="238" t="str">
        <f t="shared" si="16"/>
        <v xml:space="preserve"> </v>
      </c>
      <c r="L359" s="87" t="str">
        <f t="shared" si="17"/>
        <v xml:space="preserve"> </v>
      </c>
    </row>
    <row r="360" spans="1:12" x14ac:dyDescent="0.25">
      <c r="A360" s="72"/>
      <c r="B360" s="82"/>
      <c r="C360" s="82"/>
      <c r="D360" s="79"/>
      <c r="E360" s="83"/>
      <c r="F360" s="83"/>
      <c r="G360" s="81"/>
      <c r="H360" s="123"/>
      <c r="I360" s="238" t="str">
        <f>IF(ISNUMBER(F360),_xlfn.IFS(RIGHT(H360,3)="(b)",IF(AND(G360&gt;=DATE('1. Informace o projektu'!$C$3,1,1),G360&lt;=WORKDAY(DATE('1. Informace o projektu'!$C$3+1,1,31)-1,1)),"OK","!!"),RIGHT(H360,3)="(a)",IF(AND(G360&gt;=DATE('1. Informace o projektu'!$C$3,1,1),G360&lt;=WORKDAY(DATE('1. Informace o projektu'!$C$3,12,31)-1,1,'6. Data'!$C$76:$C$89)),"OK","!!"),ISBLANK(G360),"!",ISBLANK(H360),"!!!",H360='6. Data'!$B$3,"vyberte druh nákladu")," ")</f>
        <v xml:space="preserve"> </v>
      </c>
      <c r="J360" s="261" t="str">
        <f t="shared" si="15"/>
        <v xml:space="preserve"> </v>
      </c>
      <c r="K360" s="238" t="str">
        <f t="shared" si="16"/>
        <v xml:space="preserve"> </v>
      </c>
      <c r="L360" s="87" t="str">
        <f t="shared" si="17"/>
        <v xml:space="preserve"> </v>
      </c>
    </row>
    <row r="361" spans="1:12" x14ac:dyDescent="0.25">
      <c r="A361" s="72"/>
      <c r="B361" s="82"/>
      <c r="C361" s="82"/>
      <c r="D361" s="79"/>
      <c r="E361" s="83"/>
      <c r="F361" s="83"/>
      <c r="G361" s="81"/>
      <c r="H361" s="123"/>
      <c r="I361" s="238" t="str">
        <f>IF(ISNUMBER(F361),_xlfn.IFS(RIGHT(H361,3)="(b)",IF(AND(G361&gt;=DATE('1. Informace o projektu'!$C$3,1,1),G361&lt;=WORKDAY(DATE('1. Informace o projektu'!$C$3+1,1,31)-1,1)),"OK","!!"),RIGHT(H361,3)="(a)",IF(AND(G361&gt;=DATE('1. Informace o projektu'!$C$3,1,1),G361&lt;=WORKDAY(DATE('1. Informace o projektu'!$C$3,12,31)-1,1,'6. Data'!$C$76:$C$89)),"OK","!!"),ISBLANK(G361),"!",ISBLANK(H361),"!!!",H361='6. Data'!$B$3,"vyberte druh nákladu")," ")</f>
        <v xml:space="preserve"> </v>
      </c>
      <c r="J361" s="261" t="str">
        <f t="shared" si="15"/>
        <v xml:space="preserve"> </v>
      </c>
      <c r="K361" s="238" t="str">
        <f t="shared" si="16"/>
        <v xml:space="preserve"> </v>
      </c>
      <c r="L361" s="87" t="str">
        <f t="shared" si="17"/>
        <v xml:space="preserve"> </v>
      </c>
    </row>
    <row r="362" spans="1:12" x14ac:dyDescent="0.25">
      <c r="A362" s="72"/>
      <c r="B362" s="82"/>
      <c r="C362" s="82"/>
      <c r="D362" s="79"/>
      <c r="E362" s="83"/>
      <c r="F362" s="83"/>
      <c r="G362" s="81"/>
      <c r="H362" s="123"/>
      <c r="I362" s="238" t="str">
        <f>IF(ISNUMBER(F362),_xlfn.IFS(RIGHT(H362,3)="(b)",IF(AND(G362&gt;=DATE('1. Informace o projektu'!$C$3,1,1),G362&lt;=WORKDAY(DATE('1. Informace o projektu'!$C$3+1,1,31)-1,1)),"OK","!!"),RIGHT(H362,3)="(a)",IF(AND(G362&gt;=DATE('1. Informace o projektu'!$C$3,1,1),G362&lt;=WORKDAY(DATE('1. Informace o projektu'!$C$3,12,31)-1,1,'6. Data'!$C$76:$C$89)),"OK","!!"),ISBLANK(G362),"!",ISBLANK(H362),"!!!",H362='6. Data'!$B$3,"vyberte druh nákladu")," ")</f>
        <v xml:space="preserve"> </v>
      </c>
      <c r="J362" s="261" t="str">
        <f t="shared" si="15"/>
        <v xml:space="preserve"> </v>
      </c>
      <c r="K362" s="238" t="str">
        <f t="shared" si="16"/>
        <v xml:space="preserve"> </v>
      </c>
      <c r="L362" s="87" t="str">
        <f t="shared" si="17"/>
        <v xml:space="preserve"> </v>
      </c>
    </row>
    <row r="363" spans="1:12" x14ac:dyDescent="0.25">
      <c r="A363" s="72"/>
      <c r="B363" s="82"/>
      <c r="C363" s="82"/>
      <c r="D363" s="79"/>
      <c r="E363" s="83"/>
      <c r="F363" s="83"/>
      <c r="G363" s="81"/>
      <c r="H363" s="123"/>
      <c r="I363" s="238" t="str">
        <f>IF(ISNUMBER(F363),_xlfn.IFS(RIGHT(H363,3)="(b)",IF(AND(G363&gt;=DATE('1. Informace o projektu'!$C$3,1,1),G363&lt;=WORKDAY(DATE('1. Informace o projektu'!$C$3+1,1,31)-1,1)),"OK","!!"),RIGHT(H363,3)="(a)",IF(AND(G363&gt;=DATE('1. Informace o projektu'!$C$3,1,1),G363&lt;=WORKDAY(DATE('1. Informace o projektu'!$C$3,12,31)-1,1,'6. Data'!$C$76:$C$89)),"OK","!!"),ISBLANK(G363),"!",ISBLANK(H363),"!!!",H363='6. Data'!$B$3,"vyberte druh nákladu")," ")</f>
        <v xml:space="preserve"> </v>
      </c>
      <c r="J363" s="261" t="str">
        <f t="shared" si="15"/>
        <v xml:space="preserve"> </v>
      </c>
      <c r="K363" s="238" t="str">
        <f t="shared" si="16"/>
        <v xml:space="preserve"> </v>
      </c>
      <c r="L363" s="87" t="str">
        <f t="shared" si="17"/>
        <v xml:space="preserve"> </v>
      </c>
    </row>
    <row r="364" spans="1:12" x14ac:dyDescent="0.25">
      <c r="A364" s="72"/>
      <c r="B364" s="82"/>
      <c r="C364" s="82"/>
      <c r="D364" s="79"/>
      <c r="E364" s="83"/>
      <c r="F364" s="83"/>
      <c r="G364" s="81"/>
      <c r="H364" s="123"/>
      <c r="I364" s="238" t="str">
        <f>IF(ISNUMBER(F364),_xlfn.IFS(RIGHT(H364,3)="(b)",IF(AND(G364&gt;=DATE('1. Informace o projektu'!$C$3,1,1),G364&lt;=WORKDAY(DATE('1. Informace o projektu'!$C$3+1,1,31)-1,1)),"OK","!!"),RIGHT(H364,3)="(a)",IF(AND(G364&gt;=DATE('1. Informace o projektu'!$C$3,1,1),G364&lt;=WORKDAY(DATE('1. Informace o projektu'!$C$3,12,31)-1,1,'6. Data'!$C$76:$C$89)),"OK","!!"),ISBLANK(G364),"!",ISBLANK(H364),"!!!",H364='6. Data'!$B$3,"vyberte druh nákladu")," ")</f>
        <v xml:space="preserve"> </v>
      </c>
      <c r="J364" s="261" t="str">
        <f t="shared" si="15"/>
        <v xml:space="preserve"> </v>
      </c>
      <c r="K364" s="238" t="str">
        <f t="shared" si="16"/>
        <v xml:space="preserve"> </v>
      </c>
      <c r="L364" s="87" t="str">
        <f t="shared" si="17"/>
        <v xml:space="preserve"> </v>
      </c>
    </row>
    <row r="365" spans="1:12" x14ac:dyDescent="0.25">
      <c r="A365" s="72"/>
      <c r="B365" s="82"/>
      <c r="C365" s="82"/>
      <c r="D365" s="79"/>
      <c r="E365" s="83"/>
      <c r="F365" s="83"/>
      <c r="G365" s="81"/>
      <c r="H365" s="123"/>
      <c r="I365" s="238" t="str">
        <f>IF(ISNUMBER(F365),_xlfn.IFS(RIGHT(H365,3)="(b)",IF(AND(G365&gt;=DATE('1. Informace o projektu'!$C$3,1,1),G365&lt;=WORKDAY(DATE('1. Informace o projektu'!$C$3+1,1,31)-1,1)),"OK","!!"),RIGHT(H365,3)="(a)",IF(AND(G365&gt;=DATE('1. Informace o projektu'!$C$3,1,1),G365&lt;=WORKDAY(DATE('1. Informace o projektu'!$C$3,12,31)-1,1,'6. Data'!$C$76:$C$89)),"OK","!!"),ISBLANK(G365),"!",ISBLANK(H365),"!!!",H365='6. Data'!$B$3,"vyberte druh nákladu")," ")</f>
        <v xml:space="preserve"> </v>
      </c>
      <c r="J365" s="261" t="str">
        <f t="shared" si="15"/>
        <v xml:space="preserve"> </v>
      </c>
      <c r="K365" s="238" t="str">
        <f t="shared" si="16"/>
        <v xml:space="preserve"> </v>
      </c>
      <c r="L365" s="87" t="str">
        <f t="shared" si="17"/>
        <v xml:space="preserve"> </v>
      </c>
    </row>
    <row r="366" spans="1:12" x14ac:dyDescent="0.25">
      <c r="A366" s="72"/>
      <c r="B366" s="82"/>
      <c r="C366" s="82"/>
      <c r="D366" s="79"/>
      <c r="E366" s="83"/>
      <c r="F366" s="83"/>
      <c r="G366" s="81"/>
      <c r="H366" s="123"/>
      <c r="I366" s="238" t="str">
        <f>IF(ISNUMBER(F366),_xlfn.IFS(RIGHT(H366,3)="(b)",IF(AND(G366&gt;=DATE('1. Informace o projektu'!$C$3,1,1),G366&lt;=WORKDAY(DATE('1. Informace o projektu'!$C$3+1,1,31)-1,1)),"OK","!!"),RIGHT(H366,3)="(a)",IF(AND(G366&gt;=DATE('1. Informace o projektu'!$C$3,1,1),G366&lt;=WORKDAY(DATE('1. Informace o projektu'!$C$3,12,31)-1,1,'6. Data'!$C$76:$C$89)),"OK","!!"),ISBLANK(G366),"!",ISBLANK(H366),"!!!",H366='6. Data'!$B$3,"vyberte druh nákladu")," ")</f>
        <v xml:space="preserve"> </v>
      </c>
      <c r="J366" s="261" t="str">
        <f t="shared" si="15"/>
        <v xml:space="preserve"> </v>
      </c>
      <c r="K366" s="238" t="str">
        <f t="shared" si="16"/>
        <v xml:space="preserve"> </v>
      </c>
      <c r="L366" s="87" t="str">
        <f t="shared" si="17"/>
        <v xml:space="preserve"> </v>
      </c>
    </row>
    <row r="367" spans="1:12" x14ac:dyDescent="0.25">
      <c r="A367" s="72"/>
      <c r="B367" s="82"/>
      <c r="C367" s="82"/>
      <c r="D367" s="79"/>
      <c r="E367" s="83"/>
      <c r="F367" s="83"/>
      <c r="G367" s="81"/>
      <c r="H367" s="123"/>
      <c r="I367" s="238" t="str">
        <f>IF(ISNUMBER(F367),_xlfn.IFS(RIGHT(H367,3)="(b)",IF(AND(G367&gt;=DATE('1. Informace o projektu'!$C$3,1,1),G367&lt;=WORKDAY(DATE('1. Informace o projektu'!$C$3+1,1,31)-1,1)),"OK","!!"),RIGHT(H367,3)="(a)",IF(AND(G367&gt;=DATE('1. Informace o projektu'!$C$3,1,1),G367&lt;=WORKDAY(DATE('1. Informace o projektu'!$C$3,12,31)-1,1,'6. Data'!$C$76:$C$89)),"OK","!!"),ISBLANK(G367),"!",ISBLANK(H367),"!!!",H367='6. Data'!$B$3,"vyberte druh nákladu")," ")</f>
        <v xml:space="preserve"> </v>
      </c>
      <c r="J367" s="261" t="str">
        <f t="shared" si="15"/>
        <v xml:space="preserve"> </v>
      </c>
      <c r="K367" s="238" t="str">
        <f t="shared" si="16"/>
        <v xml:space="preserve"> </v>
      </c>
      <c r="L367" s="87" t="str">
        <f t="shared" si="17"/>
        <v xml:space="preserve"> </v>
      </c>
    </row>
    <row r="368" spans="1:12" x14ac:dyDescent="0.25">
      <c r="A368" s="72"/>
      <c r="B368" s="82"/>
      <c r="C368" s="82"/>
      <c r="D368" s="79"/>
      <c r="E368" s="83"/>
      <c r="F368" s="83"/>
      <c r="G368" s="81"/>
      <c r="H368" s="123"/>
      <c r="I368" s="238" t="str">
        <f>IF(ISNUMBER(F368),_xlfn.IFS(RIGHT(H368,3)="(b)",IF(AND(G368&gt;=DATE('1. Informace o projektu'!$C$3,1,1),G368&lt;=WORKDAY(DATE('1. Informace o projektu'!$C$3+1,1,31)-1,1)),"OK","!!"),RIGHT(H368,3)="(a)",IF(AND(G368&gt;=DATE('1. Informace o projektu'!$C$3,1,1),G368&lt;=WORKDAY(DATE('1. Informace o projektu'!$C$3,12,31)-1,1,'6. Data'!$C$76:$C$89)),"OK","!!"),ISBLANK(G368),"!",ISBLANK(H368),"!!!",H368='6. Data'!$B$3,"vyberte druh nákladu")," ")</f>
        <v xml:space="preserve"> </v>
      </c>
      <c r="J368" s="261" t="str">
        <f t="shared" si="15"/>
        <v xml:space="preserve"> </v>
      </c>
      <c r="K368" s="238" t="str">
        <f t="shared" si="16"/>
        <v xml:space="preserve"> </v>
      </c>
      <c r="L368" s="87" t="str">
        <f t="shared" si="17"/>
        <v xml:space="preserve"> </v>
      </c>
    </row>
    <row r="369" spans="1:12" x14ac:dyDescent="0.25">
      <c r="A369" s="72"/>
      <c r="B369" s="82"/>
      <c r="C369" s="82"/>
      <c r="D369" s="79"/>
      <c r="E369" s="83"/>
      <c r="F369" s="83"/>
      <c r="G369" s="81"/>
      <c r="H369" s="123"/>
      <c r="I369" s="238" t="str">
        <f>IF(ISNUMBER(F369),_xlfn.IFS(RIGHT(H369,3)="(b)",IF(AND(G369&gt;=DATE('1. Informace o projektu'!$C$3,1,1),G369&lt;=WORKDAY(DATE('1. Informace o projektu'!$C$3+1,1,31)-1,1)),"OK","!!"),RIGHT(H369,3)="(a)",IF(AND(G369&gt;=DATE('1. Informace o projektu'!$C$3,1,1),G369&lt;=WORKDAY(DATE('1. Informace o projektu'!$C$3,12,31)-1,1,'6. Data'!$C$76:$C$89)),"OK","!!"),ISBLANK(G369),"!",ISBLANK(H369),"!!!",H369='6. Data'!$B$3,"vyberte druh nákladu")," ")</f>
        <v xml:space="preserve"> </v>
      </c>
      <c r="J369" s="261" t="str">
        <f t="shared" si="15"/>
        <v xml:space="preserve"> </v>
      </c>
      <c r="K369" s="238" t="str">
        <f t="shared" si="16"/>
        <v xml:space="preserve"> </v>
      </c>
      <c r="L369" s="87" t="str">
        <f t="shared" si="17"/>
        <v xml:space="preserve"> </v>
      </c>
    </row>
    <row r="370" spans="1:12" x14ac:dyDescent="0.25">
      <c r="A370" s="72"/>
      <c r="B370" s="82"/>
      <c r="C370" s="82"/>
      <c r="D370" s="79"/>
      <c r="E370" s="83"/>
      <c r="F370" s="83"/>
      <c r="G370" s="81"/>
      <c r="H370" s="123"/>
      <c r="I370" s="238" t="str">
        <f>IF(ISNUMBER(F370),_xlfn.IFS(RIGHT(H370,3)="(b)",IF(AND(G370&gt;=DATE('1. Informace o projektu'!$C$3,1,1),G370&lt;=WORKDAY(DATE('1. Informace o projektu'!$C$3+1,1,31)-1,1)),"OK","!!"),RIGHT(H370,3)="(a)",IF(AND(G370&gt;=DATE('1. Informace o projektu'!$C$3,1,1),G370&lt;=WORKDAY(DATE('1. Informace o projektu'!$C$3,12,31)-1,1,'6. Data'!$C$76:$C$89)),"OK","!!"),ISBLANK(G370),"!",ISBLANK(H370),"!!!",H370='6. Data'!$B$3,"vyberte druh nákladu")," ")</f>
        <v xml:space="preserve"> </v>
      </c>
      <c r="J370" s="261" t="str">
        <f t="shared" si="15"/>
        <v xml:space="preserve"> </v>
      </c>
      <c r="K370" s="238" t="str">
        <f t="shared" si="16"/>
        <v xml:space="preserve"> </v>
      </c>
      <c r="L370" s="87" t="str">
        <f t="shared" si="17"/>
        <v xml:space="preserve"> </v>
      </c>
    </row>
    <row r="371" spans="1:12" x14ac:dyDescent="0.25">
      <c r="A371" s="72"/>
      <c r="B371" s="82"/>
      <c r="C371" s="82"/>
      <c r="D371" s="79"/>
      <c r="E371" s="83"/>
      <c r="F371" s="83"/>
      <c r="G371" s="81"/>
      <c r="H371" s="123"/>
      <c r="I371" s="238" t="str">
        <f>IF(ISNUMBER(F371),_xlfn.IFS(RIGHT(H371,3)="(b)",IF(AND(G371&gt;=DATE('1. Informace o projektu'!$C$3,1,1),G371&lt;=WORKDAY(DATE('1. Informace o projektu'!$C$3+1,1,31)-1,1)),"OK","!!"),RIGHT(H371,3)="(a)",IF(AND(G371&gt;=DATE('1. Informace o projektu'!$C$3,1,1),G371&lt;=WORKDAY(DATE('1. Informace o projektu'!$C$3,12,31)-1,1,'6. Data'!$C$76:$C$89)),"OK","!!"),ISBLANK(G371),"!",ISBLANK(H371),"!!!",H371='6. Data'!$B$3,"vyberte druh nákladu")," ")</f>
        <v xml:space="preserve"> </v>
      </c>
      <c r="J371" s="261" t="str">
        <f t="shared" si="15"/>
        <v xml:space="preserve"> </v>
      </c>
      <c r="K371" s="238" t="str">
        <f t="shared" si="16"/>
        <v xml:space="preserve"> </v>
      </c>
      <c r="L371" s="87" t="str">
        <f t="shared" si="17"/>
        <v xml:space="preserve"> </v>
      </c>
    </row>
    <row r="372" spans="1:12" x14ac:dyDescent="0.25">
      <c r="A372" s="72"/>
      <c r="B372" s="82"/>
      <c r="C372" s="82"/>
      <c r="D372" s="79"/>
      <c r="E372" s="83"/>
      <c r="F372" s="83"/>
      <c r="G372" s="81"/>
      <c r="H372" s="123"/>
      <c r="I372" s="238" t="str">
        <f>IF(ISNUMBER(F372),_xlfn.IFS(RIGHT(H372,3)="(b)",IF(AND(G372&gt;=DATE('1. Informace o projektu'!$C$3,1,1),G372&lt;=WORKDAY(DATE('1. Informace o projektu'!$C$3+1,1,31)-1,1)),"OK","!!"),RIGHT(H372,3)="(a)",IF(AND(G372&gt;=DATE('1. Informace o projektu'!$C$3,1,1),G372&lt;=WORKDAY(DATE('1. Informace o projektu'!$C$3,12,31)-1,1,'6. Data'!$C$76:$C$89)),"OK","!!"),ISBLANK(G372),"!",ISBLANK(H372),"!!!",H372='6. Data'!$B$3,"vyberte druh nákladu")," ")</f>
        <v xml:space="preserve"> </v>
      </c>
      <c r="J372" s="261" t="str">
        <f t="shared" si="15"/>
        <v xml:space="preserve"> </v>
      </c>
      <c r="K372" s="238" t="str">
        <f t="shared" si="16"/>
        <v xml:space="preserve"> </v>
      </c>
      <c r="L372" s="87" t="str">
        <f t="shared" si="17"/>
        <v xml:space="preserve"> </v>
      </c>
    </row>
    <row r="373" spans="1:12" x14ac:dyDescent="0.25">
      <c r="A373" s="72"/>
      <c r="B373" s="82"/>
      <c r="C373" s="82"/>
      <c r="D373" s="79"/>
      <c r="E373" s="83"/>
      <c r="F373" s="83"/>
      <c r="G373" s="81"/>
      <c r="H373" s="123"/>
      <c r="I373" s="238" t="str">
        <f>IF(ISNUMBER(F373),_xlfn.IFS(RIGHT(H373,3)="(b)",IF(AND(G373&gt;=DATE('1. Informace o projektu'!$C$3,1,1),G373&lt;=WORKDAY(DATE('1. Informace o projektu'!$C$3+1,1,31)-1,1)),"OK","!!"),RIGHT(H373,3)="(a)",IF(AND(G373&gt;=DATE('1. Informace o projektu'!$C$3,1,1),G373&lt;=WORKDAY(DATE('1. Informace o projektu'!$C$3,12,31)-1,1,'6. Data'!$C$76:$C$89)),"OK","!!"),ISBLANK(G373),"!",ISBLANK(H373),"!!!",H373='6. Data'!$B$3,"vyberte druh nákladu")," ")</f>
        <v xml:space="preserve"> </v>
      </c>
      <c r="J373" s="261" t="str">
        <f t="shared" si="15"/>
        <v xml:space="preserve"> </v>
      </c>
      <c r="K373" s="238" t="str">
        <f t="shared" si="16"/>
        <v xml:space="preserve"> </v>
      </c>
      <c r="L373" s="87" t="str">
        <f t="shared" si="17"/>
        <v xml:space="preserve"> </v>
      </c>
    </row>
    <row r="374" spans="1:12" x14ac:dyDescent="0.25">
      <c r="A374" s="72"/>
      <c r="B374" s="82"/>
      <c r="C374" s="82"/>
      <c r="D374" s="79"/>
      <c r="E374" s="83"/>
      <c r="F374" s="83"/>
      <c r="G374" s="81"/>
      <c r="H374" s="123"/>
      <c r="I374" s="238" t="str">
        <f>IF(ISNUMBER(F374),_xlfn.IFS(RIGHT(H374,3)="(b)",IF(AND(G374&gt;=DATE('1. Informace o projektu'!$C$3,1,1),G374&lt;=WORKDAY(DATE('1. Informace o projektu'!$C$3+1,1,31)-1,1)),"OK","!!"),RIGHT(H374,3)="(a)",IF(AND(G374&gt;=DATE('1. Informace o projektu'!$C$3,1,1),G374&lt;=WORKDAY(DATE('1. Informace o projektu'!$C$3,12,31)-1,1,'6. Data'!$C$76:$C$89)),"OK","!!"),ISBLANK(G374),"!",ISBLANK(H374),"!!!",H374='6. Data'!$B$3,"vyberte druh nákladu")," ")</f>
        <v xml:space="preserve"> </v>
      </c>
      <c r="J374" s="261" t="str">
        <f t="shared" si="15"/>
        <v xml:space="preserve"> </v>
      </c>
      <c r="K374" s="238" t="str">
        <f t="shared" si="16"/>
        <v xml:space="preserve"> </v>
      </c>
      <c r="L374" s="87" t="str">
        <f t="shared" si="17"/>
        <v xml:space="preserve"> </v>
      </c>
    </row>
    <row r="375" spans="1:12" x14ac:dyDescent="0.25">
      <c r="A375" s="72"/>
      <c r="B375" s="82"/>
      <c r="C375" s="82"/>
      <c r="D375" s="79"/>
      <c r="E375" s="83"/>
      <c r="F375" s="83"/>
      <c r="G375" s="81"/>
      <c r="H375" s="123"/>
      <c r="I375" s="238" t="str">
        <f>IF(ISNUMBER(F375),_xlfn.IFS(RIGHT(H375,3)="(b)",IF(AND(G375&gt;=DATE('1. Informace o projektu'!$C$3,1,1),G375&lt;=WORKDAY(DATE('1. Informace o projektu'!$C$3+1,1,31)-1,1)),"OK","!!"),RIGHT(H375,3)="(a)",IF(AND(G375&gt;=DATE('1. Informace o projektu'!$C$3,1,1),G375&lt;=WORKDAY(DATE('1. Informace o projektu'!$C$3,12,31)-1,1,'6. Data'!$C$76:$C$89)),"OK","!!"),ISBLANK(G375),"!",ISBLANK(H375),"!!!",H375='6. Data'!$B$3,"vyberte druh nákladu")," ")</f>
        <v xml:space="preserve"> </v>
      </c>
      <c r="J375" s="261" t="str">
        <f t="shared" si="15"/>
        <v xml:space="preserve"> </v>
      </c>
      <c r="K375" s="238" t="str">
        <f t="shared" si="16"/>
        <v xml:space="preserve"> </v>
      </c>
      <c r="L375" s="87" t="str">
        <f t="shared" si="17"/>
        <v xml:space="preserve"> </v>
      </c>
    </row>
    <row r="376" spans="1:12" x14ac:dyDescent="0.25">
      <c r="A376" s="72"/>
      <c r="B376" s="82"/>
      <c r="C376" s="82"/>
      <c r="D376" s="79"/>
      <c r="E376" s="83"/>
      <c r="F376" s="83"/>
      <c r="G376" s="81"/>
      <c r="H376" s="123"/>
      <c r="I376" s="238" t="str">
        <f>IF(ISNUMBER(F376),_xlfn.IFS(RIGHT(H376,3)="(b)",IF(AND(G376&gt;=DATE('1. Informace o projektu'!$C$3,1,1),G376&lt;=WORKDAY(DATE('1. Informace o projektu'!$C$3+1,1,31)-1,1)),"OK","!!"),RIGHT(H376,3)="(a)",IF(AND(G376&gt;=DATE('1. Informace o projektu'!$C$3,1,1),G376&lt;=WORKDAY(DATE('1. Informace o projektu'!$C$3,12,31)-1,1,'6. Data'!$C$76:$C$89)),"OK","!!"),ISBLANK(G376),"!",ISBLANK(H376),"!!!",H376='6. Data'!$B$3,"vyberte druh nákladu")," ")</f>
        <v xml:space="preserve"> </v>
      </c>
      <c r="J376" s="261" t="str">
        <f t="shared" si="15"/>
        <v xml:space="preserve"> </v>
      </c>
      <c r="K376" s="238" t="str">
        <f t="shared" si="16"/>
        <v xml:space="preserve"> </v>
      </c>
      <c r="L376" s="87" t="str">
        <f t="shared" si="17"/>
        <v xml:space="preserve"> </v>
      </c>
    </row>
    <row r="377" spans="1:12" x14ac:dyDescent="0.25">
      <c r="A377" s="72"/>
      <c r="B377" s="82"/>
      <c r="C377" s="82"/>
      <c r="D377" s="79"/>
      <c r="E377" s="83"/>
      <c r="F377" s="83"/>
      <c r="G377" s="81"/>
      <c r="H377" s="123"/>
      <c r="I377" s="238" t="str">
        <f>IF(ISNUMBER(F377),_xlfn.IFS(RIGHT(H377,3)="(b)",IF(AND(G377&gt;=DATE('1. Informace o projektu'!$C$3,1,1),G377&lt;=WORKDAY(DATE('1. Informace o projektu'!$C$3+1,1,31)-1,1)),"OK","!!"),RIGHT(H377,3)="(a)",IF(AND(G377&gt;=DATE('1. Informace o projektu'!$C$3,1,1),G377&lt;=WORKDAY(DATE('1. Informace o projektu'!$C$3,12,31)-1,1,'6. Data'!$C$76:$C$89)),"OK","!!"),ISBLANK(G377),"!",ISBLANK(H377),"!!!",H377='6. Data'!$B$3,"vyberte druh nákladu")," ")</f>
        <v xml:space="preserve"> </v>
      </c>
      <c r="J377" s="261" t="str">
        <f t="shared" si="15"/>
        <v xml:space="preserve"> </v>
      </c>
      <c r="K377" s="238" t="str">
        <f t="shared" si="16"/>
        <v xml:space="preserve"> </v>
      </c>
      <c r="L377" s="87" t="str">
        <f t="shared" si="17"/>
        <v xml:space="preserve"> </v>
      </c>
    </row>
    <row r="378" spans="1:12" x14ac:dyDescent="0.25">
      <c r="A378" s="72"/>
      <c r="B378" s="82"/>
      <c r="C378" s="82"/>
      <c r="D378" s="79"/>
      <c r="E378" s="83"/>
      <c r="F378" s="83"/>
      <c r="G378" s="81"/>
      <c r="H378" s="123"/>
      <c r="I378" s="238" t="str">
        <f>IF(ISNUMBER(F378),_xlfn.IFS(RIGHT(H378,3)="(b)",IF(AND(G378&gt;=DATE('1. Informace o projektu'!$C$3,1,1),G378&lt;=WORKDAY(DATE('1. Informace o projektu'!$C$3+1,1,31)-1,1)),"OK","!!"),RIGHT(H378,3)="(a)",IF(AND(G378&gt;=DATE('1. Informace o projektu'!$C$3,1,1),G378&lt;=WORKDAY(DATE('1. Informace o projektu'!$C$3,12,31)-1,1,'6. Data'!$C$76:$C$89)),"OK","!!"),ISBLANK(G378),"!",ISBLANK(H378),"!!!",H378='6. Data'!$B$3,"vyberte druh nákladu")," ")</f>
        <v xml:space="preserve"> </v>
      </c>
      <c r="J378" s="261" t="str">
        <f t="shared" si="15"/>
        <v xml:space="preserve"> </v>
      </c>
      <c r="K378" s="238" t="str">
        <f t="shared" si="16"/>
        <v xml:space="preserve"> </v>
      </c>
      <c r="L378" s="87" t="str">
        <f t="shared" si="17"/>
        <v xml:space="preserve"> </v>
      </c>
    </row>
    <row r="379" spans="1:12" x14ac:dyDescent="0.25">
      <c r="A379" s="72"/>
      <c r="B379" s="82"/>
      <c r="C379" s="82"/>
      <c r="D379" s="79"/>
      <c r="E379" s="83"/>
      <c r="F379" s="83"/>
      <c r="G379" s="81"/>
      <c r="H379" s="123"/>
      <c r="I379" s="238" t="str">
        <f>IF(ISNUMBER(F379),_xlfn.IFS(RIGHT(H379,3)="(b)",IF(AND(G379&gt;=DATE('1. Informace o projektu'!$C$3,1,1),G379&lt;=WORKDAY(DATE('1. Informace o projektu'!$C$3+1,1,31)-1,1)),"OK","!!"),RIGHT(H379,3)="(a)",IF(AND(G379&gt;=DATE('1. Informace o projektu'!$C$3,1,1),G379&lt;=WORKDAY(DATE('1. Informace o projektu'!$C$3,12,31)-1,1,'6. Data'!$C$76:$C$89)),"OK","!!"),ISBLANK(G379),"!",ISBLANK(H379),"!!!",H379='6. Data'!$B$3,"vyberte druh nákladu")," ")</f>
        <v xml:space="preserve"> </v>
      </c>
      <c r="J379" s="261" t="str">
        <f t="shared" si="15"/>
        <v xml:space="preserve"> </v>
      </c>
      <c r="K379" s="238" t="str">
        <f t="shared" si="16"/>
        <v xml:space="preserve"> </v>
      </c>
      <c r="L379" s="87" t="str">
        <f t="shared" si="17"/>
        <v xml:space="preserve"> </v>
      </c>
    </row>
    <row r="380" spans="1:12" x14ac:dyDescent="0.25">
      <c r="A380" s="72"/>
      <c r="B380" s="82"/>
      <c r="C380" s="82"/>
      <c r="D380" s="79"/>
      <c r="E380" s="83"/>
      <c r="F380" s="83"/>
      <c r="G380" s="81"/>
      <c r="H380" s="123"/>
      <c r="I380" s="238" t="str">
        <f>IF(ISNUMBER(F380),_xlfn.IFS(RIGHT(H380,3)="(b)",IF(AND(G380&gt;=DATE('1. Informace o projektu'!$C$3,1,1),G380&lt;=WORKDAY(DATE('1. Informace o projektu'!$C$3+1,1,31)-1,1)),"OK","!!"),RIGHT(H380,3)="(a)",IF(AND(G380&gt;=DATE('1. Informace o projektu'!$C$3,1,1),G380&lt;=WORKDAY(DATE('1. Informace o projektu'!$C$3,12,31)-1,1,'6. Data'!$C$76:$C$89)),"OK","!!"),ISBLANK(G380),"!",ISBLANK(H380),"!!!",H380='6. Data'!$B$3,"vyberte druh nákladu")," ")</f>
        <v xml:space="preserve"> </v>
      </c>
      <c r="J380" s="261" t="str">
        <f t="shared" si="15"/>
        <v xml:space="preserve"> </v>
      </c>
      <c r="K380" s="238" t="str">
        <f t="shared" si="16"/>
        <v xml:space="preserve"> </v>
      </c>
      <c r="L380" s="87" t="str">
        <f t="shared" si="17"/>
        <v xml:space="preserve"> </v>
      </c>
    </row>
    <row r="381" spans="1:12" x14ac:dyDescent="0.25">
      <c r="A381" s="72"/>
      <c r="B381" s="82"/>
      <c r="C381" s="82"/>
      <c r="D381" s="79"/>
      <c r="E381" s="83"/>
      <c r="F381" s="83"/>
      <c r="G381" s="81"/>
      <c r="H381" s="123"/>
      <c r="I381" s="238" t="str">
        <f>IF(ISNUMBER(F381),_xlfn.IFS(RIGHT(H381,3)="(b)",IF(AND(G381&gt;=DATE('1. Informace o projektu'!$C$3,1,1),G381&lt;=WORKDAY(DATE('1. Informace o projektu'!$C$3+1,1,31)-1,1)),"OK","!!"),RIGHT(H381,3)="(a)",IF(AND(G381&gt;=DATE('1. Informace o projektu'!$C$3,1,1),G381&lt;=WORKDAY(DATE('1. Informace o projektu'!$C$3,12,31)-1,1,'6. Data'!$C$76:$C$89)),"OK","!!"),ISBLANK(G381),"!",ISBLANK(H381),"!!!",H381='6. Data'!$B$3,"vyberte druh nákladu")," ")</f>
        <v xml:space="preserve"> </v>
      </c>
      <c r="J381" s="261" t="str">
        <f t="shared" si="15"/>
        <v xml:space="preserve"> </v>
      </c>
      <c r="K381" s="238" t="str">
        <f t="shared" si="16"/>
        <v xml:space="preserve"> </v>
      </c>
      <c r="L381" s="87" t="str">
        <f t="shared" si="17"/>
        <v xml:space="preserve"> </v>
      </c>
    </row>
    <row r="382" spans="1:12" x14ac:dyDescent="0.25">
      <c r="A382" s="72"/>
      <c r="B382" s="82"/>
      <c r="C382" s="82"/>
      <c r="D382" s="79"/>
      <c r="E382" s="83"/>
      <c r="F382" s="83"/>
      <c r="G382" s="81"/>
      <c r="H382" s="123"/>
      <c r="I382" s="238" t="str">
        <f>IF(ISNUMBER(F382),_xlfn.IFS(RIGHT(H382,3)="(b)",IF(AND(G382&gt;=DATE('1. Informace o projektu'!$C$3,1,1),G382&lt;=WORKDAY(DATE('1. Informace o projektu'!$C$3+1,1,31)-1,1)),"OK","!!"),RIGHT(H382,3)="(a)",IF(AND(G382&gt;=DATE('1. Informace o projektu'!$C$3,1,1),G382&lt;=WORKDAY(DATE('1. Informace o projektu'!$C$3,12,31)-1,1,'6. Data'!$C$76:$C$89)),"OK","!!"),ISBLANK(G382),"!",ISBLANK(H382),"!!!",H382='6. Data'!$B$3,"vyberte druh nákladu")," ")</f>
        <v xml:space="preserve"> </v>
      </c>
      <c r="J382" s="261" t="str">
        <f t="shared" si="15"/>
        <v xml:space="preserve"> </v>
      </c>
      <c r="K382" s="238" t="str">
        <f t="shared" si="16"/>
        <v xml:space="preserve"> </v>
      </c>
      <c r="L382" s="87" t="str">
        <f t="shared" si="17"/>
        <v xml:space="preserve"> </v>
      </c>
    </row>
    <row r="383" spans="1:12" x14ac:dyDescent="0.25">
      <c r="A383" s="72"/>
      <c r="B383" s="82"/>
      <c r="C383" s="82"/>
      <c r="D383" s="79"/>
      <c r="E383" s="83"/>
      <c r="F383" s="83"/>
      <c r="G383" s="81"/>
      <c r="H383" s="123"/>
      <c r="I383" s="238" t="str">
        <f>IF(ISNUMBER(F383),_xlfn.IFS(RIGHT(H383,3)="(b)",IF(AND(G383&gt;=DATE('1. Informace o projektu'!$C$3,1,1),G383&lt;=WORKDAY(DATE('1. Informace o projektu'!$C$3+1,1,31)-1,1)),"OK","!!"),RIGHT(H383,3)="(a)",IF(AND(G383&gt;=DATE('1. Informace o projektu'!$C$3,1,1),G383&lt;=WORKDAY(DATE('1. Informace o projektu'!$C$3,12,31)-1,1,'6. Data'!$C$76:$C$89)),"OK","!!"),ISBLANK(G383),"!",ISBLANK(H383),"!!!",H383='6. Data'!$B$3,"vyberte druh nákladu")," ")</f>
        <v xml:space="preserve"> </v>
      </c>
      <c r="J383" s="261" t="str">
        <f t="shared" si="15"/>
        <v xml:space="preserve"> </v>
      </c>
      <c r="K383" s="238" t="str">
        <f t="shared" si="16"/>
        <v xml:space="preserve"> </v>
      </c>
      <c r="L383" s="87" t="str">
        <f t="shared" si="17"/>
        <v xml:space="preserve"> </v>
      </c>
    </row>
    <row r="384" spans="1:12" x14ac:dyDescent="0.25">
      <c r="A384" s="72"/>
      <c r="B384" s="82"/>
      <c r="C384" s="82"/>
      <c r="D384" s="79"/>
      <c r="E384" s="83"/>
      <c r="F384" s="83"/>
      <c r="G384" s="81"/>
      <c r="H384" s="123"/>
      <c r="I384" s="238" t="str">
        <f>IF(ISNUMBER(F384),_xlfn.IFS(RIGHT(H384,3)="(b)",IF(AND(G384&gt;=DATE('1. Informace o projektu'!$C$3,1,1),G384&lt;=WORKDAY(DATE('1. Informace o projektu'!$C$3+1,1,31)-1,1)),"OK","!!"),RIGHT(H384,3)="(a)",IF(AND(G384&gt;=DATE('1. Informace o projektu'!$C$3,1,1),G384&lt;=WORKDAY(DATE('1. Informace o projektu'!$C$3,12,31)-1,1,'6. Data'!$C$76:$C$89)),"OK","!!"),ISBLANK(G384),"!",ISBLANK(H384),"!!!",H384='6. Data'!$B$3,"vyberte druh nákladu")," ")</f>
        <v xml:space="preserve"> </v>
      </c>
      <c r="J384" s="261" t="str">
        <f t="shared" si="15"/>
        <v xml:space="preserve"> </v>
      </c>
      <c r="K384" s="238" t="str">
        <f t="shared" si="16"/>
        <v xml:space="preserve"> </v>
      </c>
      <c r="L384" s="87" t="str">
        <f t="shared" si="17"/>
        <v xml:space="preserve"> </v>
      </c>
    </row>
    <row r="385" spans="1:12" x14ac:dyDescent="0.25">
      <c r="A385" s="72"/>
      <c r="B385" s="82"/>
      <c r="C385" s="82"/>
      <c r="D385" s="79"/>
      <c r="E385" s="83"/>
      <c r="F385" s="83"/>
      <c r="G385" s="81"/>
      <c r="H385" s="123"/>
      <c r="I385" s="238" t="str">
        <f>IF(ISNUMBER(F385),_xlfn.IFS(RIGHT(H385,3)="(b)",IF(AND(G385&gt;=DATE('1. Informace o projektu'!$C$3,1,1),G385&lt;=WORKDAY(DATE('1. Informace o projektu'!$C$3+1,1,31)-1,1)),"OK","!!"),RIGHT(H385,3)="(a)",IF(AND(G385&gt;=DATE('1. Informace o projektu'!$C$3,1,1),G385&lt;=WORKDAY(DATE('1. Informace o projektu'!$C$3,12,31)-1,1,'6. Data'!$C$76:$C$89)),"OK","!!"),ISBLANK(G385),"!",ISBLANK(H385),"!!!",H385='6. Data'!$B$3,"vyberte druh nákladu")," ")</f>
        <v xml:space="preserve"> </v>
      </c>
      <c r="J385" s="261" t="str">
        <f t="shared" si="15"/>
        <v xml:space="preserve"> </v>
      </c>
      <c r="K385" s="238" t="str">
        <f t="shared" si="16"/>
        <v xml:space="preserve"> </v>
      </c>
      <c r="L385" s="87" t="str">
        <f t="shared" si="17"/>
        <v xml:space="preserve"> </v>
      </c>
    </row>
    <row r="386" spans="1:12" x14ac:dyDescent="0.25">
      <c r="A386" s="72"/>
      <c r="B386" s="82"/>
      <c r="C386" s="82"/>
      <c r="D386" s="79"/>
      <c r="E386" s="83"/>
      <c r="F386" s="83"/>
      <c r="G386" s="81"/>
      <c r="H386" s="123"/>
      <c r="I386" s="238" t="str">
        <f>IF(ISNUMBER(F386),_xlfn.IFS(RIGHT(H386,3)="(b)",IF(AND(G386&gt;=DATE('1. Informace o projektu'!$C$3,1,1),G386&lt;=WORKDAY(DATE('1. Informace o projektu'!$C$3+1,1,31)-1,1)),"OK","!!"),RIGHT(H386,3)="(a)",IF(AND(G386&gt;=DATE('1. Informace o projektu'!$C$3,1,1),G386&lt;=WORKDAY(DATE('1. Informace o projektu'!$C$3,12,31)-1,1,'6. Data'!$C$76:$C$89)),"OK","!!"),ISBLANK(G386),"!",ISBLANK(H386),"!!!",H386='6. Data'!$B$3,"vyberte druh nákladu")," ")</f>
        <v xml:space="preserve"> </v>
      </c>
      <c r="J386" s="261" t="str">
        <f t="shared" si="15"/>
        <v xml:space="preserve"> </v>
      </c>
      <c r="K386" s="238" t="str">
        <f t="shared" si="16"/>
        <v xml:space="preserve"> </v>
      </c>
      <c r="L386" s="87" t="str">
        <f t="shared" si="17"/>
        <v xml:space="preserve"> </v>
      </c>
    </row>
    <row r="387" spans="1:12" x14ac:dyDescent="0.25">
      <c r="A387" s="72"/>
      <c r="B387" s="82"/>
      <c r="C387" s="82"/>
      <c r="D387" s="79"/>
      <c r="E387" s="83"/>
      <c r="F387" s="83"/>
      <c r="G387" s="81"/>
      <c r="H387" s="123"/>
      <c r="I387" s="238" t="str">
        <f>IF(ISNUMBER(F387),_xlfn.IFS(RIGHT(H387,3)="(b)",IF(AND(G387&gt;=DATE('1. Informace o projektu'!$C$3,1,1),G387&lt;=WORKDAY(DATE('1. Informace o projektu'!$C$3+1,1,31)-1,1)),"OK","!!"),RIGHT(H387,3)="(a)",IF(AND(G387&gt;=DATE('1. Informace o projektu'!$C$3,1,1),G387&lt;=WORKDAY(DATE('1. Informace o projektu'!$C$3,12,31)-1,1,'6. Data'!$C$76:$C$89)),"OK","!!"),ISBLANK(G387),"!",ISBLANK(H387),"!!!",H387='6. Data'!$B$3,"vyberte druh nákladu")," ")</f>
        <v xml:space="preserve"> </v>
      </c>
      <c r="J387" s="261" t="str">
        <f t="shared" si="15"/>
        <v xml:space="preserve"> </v>
      </c>
      <c r="K387" s="238" t="str">
        <f t="shared" si="16"/>
        <v xml:space="preserve"> </v>
      </c>
      <c r="L387" s="87" t="str">
        <f t="shared" si="17"/>
        <v xml:space="preserve"> </v>
      </c>
    </row>
    <row r="388" spans="1:12" x14ac:dyDescent="0.25">
      <c r="A388" s="72"/>
      <c r="B388" s="82"/>
      <c r="C388" s="82"/>
      <c r="D388" s="79"/>
      <c r="E388" s="83"/>
      <c r="F388" s="83"/>
      <c r="G388" s="81"/>
      <c r="H388" s="123"/>
      <c r="I388" s="238" t="str">
        <f>IF(ISNUMBER(F388),_xlfn.IFS(RIGHT(H388,3)="(b)",IF(AND(G388&gt;=DATE('1. Informace o projektu'!$C$3,1,1),G388&lt;=WORKDAY(DATE('1. Informace o projektu'!$C$3+1,1,31)-1,1)),"OK","!!"),RIGHT(H388,3)="(a)",IF(AND(G388&gt;=DATE('1. Informace o projektu'!$C$3,1,1),G388&lt;=WORKDAY(DATE('1. Informace o projektu'!$C$3,12,31)-1,1,'6. Data'!$C$76:$C$89)),"OK","!!"),ISBLANK(G388),"!",ISBLANK(H388),"!!!",H388='6. Data'!$B$3,"vyberte druh nákladu")," ")</f>
        <v xml:space="preserve"> </v>
      </c>
      <c r="J388" s="261" t="str">
        <f t="shared" si="15"/>
        <v xml:space="preserve"> </v>
      </c>
      <c r="K388" s="238" t="str">
        <f t="shared" si="16"/>
        <v xml:space="preserve"> </v>
      </c>
      <c r="L388" s="87" t="str">
        <f t="shared" si="17"/>
        <v xml:space="preserve"> </v>
      </c>
    </row>
    <row r="389" spans="1:12" x14ac:dyDescent="0.25">
      <c r="A389" s="72"/>
      <c r="B389" s="82"/>
      <c r="C389" s="82"/>
      <c r="D389" s="79"/>
      <c r="E389" s="83"/>
      <c r="F389" s="83"/>
      <c r="G389" s="81"/>
      <c r="H389" s="123"/>
      <c r="I389" s="238" t="str">
        <f>IF(ISNUMBER(F389),_xlfn.IFS(RIGHT(H389,3)="(b)",IF(AND(G389&gt;=DATE('1. Informace o projektu'!$C$3,1,1),G389&lt;=WORKDAY(DATE('1. Informace o projektu'!$C$3+1,1,31)-1,1)),"OK","!!"),RIGHT(H389,3)="(a)",IF(AND(G389&gt;=DATE('1. Informace o projektu'!$C$3,1,1),G389&lt;=WORKDAY(DATE('1. Informace o projektu'!$C$3,12,31)-1,1,'6. Data'!$C$76:$C$89)),"OK","!!"),ISBLANK(G389),"!",ISBLANK(H389),"!!!",H389='6. Data'!$B$3,"vyberte druh nákladu")," ")</f>
        <v xml:space="preserve"> </v>
      </c>
      <c r="J389" s="261" t="str">
        <f t="shared" si="15"/>
        <v xml:space="preserve"> </v>
      </c>
      <c r="K389" s="238" t="str">
        <f t="shared" si="16"/>
        <v xml:space="preserve"> </v>
      </c>
      <c r="L389" s="87" t="str">
        <f t="shared" si="17"/>
        <v xml:space="preserve"> </v>
      </c>
    </row>
    <row r="390" spans="1:12" x14ac:dyDescent="0.25">
      <c r="A390" s="72"/>
      <c r="B390" s="82"/>
      <c r="C390" s="82"/>
      <c r="D390" s="79"/>
      <c r="E390" s="83"/>
      <c r="F390" s="83"/>
      <c r="G390" s="81"/>
      <c r="H390" s="123"/>
      <c r="I390" s="238" t="str">
        <f>IF(ISNUMBER(F390),_xlfn.IFS(RIGHT(H390,3)="(b)",IF(AND(G390&gt;=DATE('1. Informace o projektu'!$C$3,1,1),G390&lt;=WORKDAY(DATE('1. Informace o projektu'!$C$3+1,1,31)-1,1)),"OK","!!"),RIGHT(H390,3)="(a)",IF(AND(G390&gt;=DATE('1. Informace o projektu'!$C$3,1,1),G390&lt;=WORKDAY(DATE('1. Informace o projektu'!$C$3,12,31)-1,1,'6. Data'!$C$76:$C$89)),"OK","!!"),ISBLANK(G390),"!",ISBLANK(H390),"!!!",H390='6. Data'!$B$3,"vyberte druh nákladu")," ")</f>
        <v xml:space="preserve"> </v>
      </c>
      <c r="J390" s="261" t="str">
        <f t="shared" si="15"/>
        <v xml:space="preserve"> </v>
      </c>
      <c r="K390" s="238" t="str">
        <f t="shared" si="16"/>
        <v xml:space="preserve"> </v>
      </c>
      <c r="L390" s="87" t="str">
        <f t="shared" si="17"/>
        <v xml:space="preserve"> </v>
      </c>
    </row>
    <row r="391" spans="1:12" x14ac:dyDescent="0.25">
      <c r="A391" s="72"/>
      <c r="B391" s="82"/>
      <c r="C391" s="82"/>
      <c r="D391" s="79"/>
      <c r="E391" s="83"/>
      <c r="F391" s="83"/>
      <c r="G391" s="81"/>
      <c r="H391" s="123"/>
      <c r="I391" s="238" t="str">
        <f>IF(ISNUMBER(F391),_xlfn.IFS(RIGHT(H391,3)="(b)",IF(AND(G391&gt;=DATE('1. Informace o projektu'!$C$3,1,1),G391&lt;=WORKDAY(DATE('1. Informace o projektu'!$C$3+1,1,31)-1,1)),"OK","!!"),RIGHT(H391,3)="(a)",IF(AND(G391&gt;=DATE('1. Informace o projektu'!$C$3,1,1),G391&lt;=WORKDAY(DATE('1. Informace o projektu'!$C$3,12,31)-1,1,'6. Data'!$C$76:$C$89)),"OK","!!"),ISBLANK(G391),"!",ISBLANK(H391),"!!!",H391='6. Data'!$B$3,"vyberte druh nákladu")," ")</f>
        <v xml:space="preserve"> </v>
      </c>
      <c r="J391" s="261" t="str">
        <f t="shared" ref="J391:J454" si="18">_xlfn.IFS(I391="!","Zapište datum úhrady",I391="ok"," ",I391=" "," ",I391="!!!","vyberte druh nákladu",I391="!!","nepovolené datum úhrady",I391="vyberte druh nákladu","vyberte druh nákladu")</f>
        <v xml:space="preserve"> </v>
      </c>
      <c r="K391" s="238" t="str">
        <f t="shared" ref="K391:K454" si="19">IF(ISNUMBER(F391),IF(E391&gt;=F391,"OK","!")," ")</f>
        <v xml:space="preserve"> </v>
      </c>
      <c r="L391" s="87" t="str">
        <f t="shared" ref="L391:L454" si="20">_xlfn.IFS(K391="!","Hrazeno z dotace je vyšší než fakturovaná částka",K391="ok"," ",K391=" "," ")</f>
        <v xml:space="preserve"> </v>
      </c>
    </row>
    <row r="392" spans="1:12" x14ac:dyDescent="0.25">
      <c r="A392" s="72"/>
      <c r="B392" s="82"/>
      <c r="C392" s="82"/>
      <c r="D392" s="79"/>
      <c r="E392" s="83"/>
      <c r="F392" s="83"/>
      <c r="G392" s="81"/>
      <c r="H392" s="123"/>
      <c r="I392" s="238" t="str">
        <f>IF(ISNUMBER(F392),_xlfn.IFS(RIGHT(H392,3)="(b)",IF(AND(G392&gt;=DATE('1. Informace o projektu'!$C$3,1,1),G392&lt;=WORKDAY(DATE('1. Informace o projektu'!$C$3+1,1,31)-1,1)),"OK","!!"),RIGHT(H392,3)="(a)",IF(AND(G392&gt;=DATE('1. Informace o projektu'!$C$3,1,1),G392&lt;=WORKDAY(DATE('1. Informace o projektu'!$C$3,12,31)-1,1,'6. Data'!$C$76:$C$89)),"OK","!!"),ISBLANK(G392),"!",ISBLANK(H392),"!!!",H392='6. Data'!$B$3,"vyberte druh nákladu")," ")</f>
        <v xml:space="preserve"> </v>
      </c>
      <c r="J392" s="261" t="str">
        <f t="shared" si="18"/>
        <v xml:space="preserve"> </v>
      </c>
      <c r="K392" s="238" t="str">
        <f t="shared" si="19"/>
        <v xml:space="preserve"> </v>
      </c>
      <c r="L392" s="87" t="str">
        <f t="shared" si="20"/>
        <v xml:space="preserve"> </v>
      </c>
    </row>
    <row r="393" spans="1:12" x14ac:dyDescent="0.25">
      <c r="A393" s="72"/>
      <c r="B393" s="82"/>
      <c r="C393" s="82"/>
      <c r="D393" s="79"/>
      <c r="E393" s="83"/>
      <c r="F393" s="83"/>
      <c r="G393" s="81"/>
      <c r="H393" s="123"/>
      <c r="I393" s="238" t="str">
        <f>IF(ISNUMBER(F393),_xlfn.IFS(RIGHT(H393,3)="(b)",IF(AND(G393&gt;=DATE('1. Informace o projektu'!$C$3,1,1),G393&lt;=WORKDAY(DATE('1. Informace o projektu'!$C$3+1,1,31)-1,1)),"OK","!!"),RIGHT(H393,3)="(a)",IF(AND(G393&gt;=DATE('1. Informace o projektu'!$C$3,1,1),G393&lt;=WORKDAY(DATE('1. Informace o projektu'!$C$3,12,31)-1,1,'6. Data'!$C$76:$C$89)),"OK","!!"),ISBLANK(G393),"!",ISBLANK(H393),"!!!",H393='6. Data'!$B$3,"vyberte druh nákladu")," ")</f>
        <v xml:space="preserve"> </v>
      </c>
      <c r="J393" s="261" t="str">
        <f t="shared" si="18"/>
        <v xml:space="preserve"> </v>
      </c>
      <c r="K393" s="238" t="str">
        <f t="shared" si="19"/>
        <v xml:space="preserve"> </v>
      </c>
      <c r="L393" s="87" t="str">
        <f t="shared" si="20"/>
        <v xml:space="preserve"> </v>
      </c>
    </row>
    <row r="394" spans="1:12" x14ac:dyDescent="0.25">
      <c r="A394" s="72"/>
      <c r="B394" s="82"/>
      <c r="C394" s="82"/>
      <c r="D394" s="79"/>
      <c r="E394" s="83"/>
      <c r="F394" s="83"/>
      <c r="G394" s="81"/>
      <c r="H394" s="123"/>
      <c r="I394" s="238" t="str">
        <f>IF(ISNUMBER(F394),_xlfn.IFS(RIGHT(H394,3)="(b)",IF(AND(G394&gt;=DATE('1. Informace o projektu'!$C$3,1,1),G394&lt;=WORKDAY(DATE('1. Informace o projektu'!$C$3+1,1,31)-1,1)),"OK","!!"),RIGHT(H394,3)="(a)",IF(AND(G394&gt;=DATE('1. Informace o projektu'!$C$3,1,1),G394&lt;=WORKDAY(DATE('1. Informace o projektu'!$C$3,12,31)-1,1,'6. Data'!$C$76:$C$89)),"OK","!!"),ISBLANK(G394),"!",ISBLANK(H394),"!!!",H394='6. Data'!$B$3,"vyberte druh nákladu")," ")</f>
        <v xml:space="preserve"> </v>
      </c>
      <c r="J394" s="261" t="str">
        <f t="shared" si="18"/>
        <v xml:space="preserve"> </v>
      </c>
      <c r="K394" s="238" t="str">
        <f t="shared" si="19"/>
        <v xml:space="preserve"> </v>
      </c>
      <c r="L394" s="87" t="str">
        <f t="shared" si="20"/>
        <v xml:space="preserve"> </v>
      </c>
    </row>
    <row r="395" spans="1:12" x14ac:dyDescent="0.25">
      <c r="A395" s="72"/>
      <c r="B395" s="82"/>
      <c r="C395" s="82"/>
      <c r="D395" s="79"/>
      <c r="E395" s="83"/>
      <c r="F395" s="83"/>
      <c r="G395" s="81"/>
      <c r="H395" s="123"/>
      <c r="I395" s="238" t="str">
        <f>IF(ISNUMBER(F395),_xlfn.IFS(RIGHT(H395,3)="(b)",IF(AND(G395&gt;=DATE('1. Informace o projektu'!$C$3,1,1),G395&lt;=WORKDAY(DATE('1. Informace o projektu'!$C$3+1,1,31)-1,1)),"OK","!!"),RIGHT(H395,3)="(a)",IF(AND(G395&gt;=DATE('1. Informace o projektu'!$C$3,1,1),G395&lt;=WORKDAY(DATE('1. Informace o projektu'!$C$3,12,31)-1,1,'6. Data'!$C$76:$C$89)),"OK","!!"),ISBLANK(G395),"!",ISBLANK(H395),"!!!",H395='6. Data'!$B$3,"vyberte druh nákladu")," ")</f>
        <v xml:space="preserve"> </v>
      </c>
      <c r="J395" s="261" t="str">
        <f t="shared" si="18"/>
        <v xml:space="preserve"> </v>
      </c>
      <c r="K395" s="238" t="str">
        <f t="shared" si="19"/>
        <v xml:space="preserve"> </v>
      </c>
      <c r="L395" s="87" t="str">
        <f t="shared" si="20"/>
        <v xml:space="preserve"> </v>
      </c>
    </row>
    <row r="396" spans="1:12" x14ac:dyDescent="0.25">
      <c r="A396" s="72"/>
      <c r="B396" s="82"/>
      <c r="C396" s="82"/>
      <c r="D396" s="79"/>
      <c r="E396" s="83"/>
      <c r="F396" s="83"/>
      <c r="G396" s="81"/>
      <c r="H396" s="123"/>
      <c r="I396" s="238" t="str">
        <f>IF(ISNUMBER(F396),_xlfn.IFS(RIGHT(H396,3)="(b)",IF(AND(G396&gt;=DATE('1. Informace o projektu'!$C$3,1,1),G396&lt;=WORKDAY(DATE('1. Informace o projektu'!$C$3+1,1,31)-1,1)),"OK","!!"),RIGHT(H396,3)="(a)",IF(AND(G396&gt;=DATE('1. Informace o projektu'!$C$3,1,1),G396&lt;=WORKDAY(DATE('1. Informace o projektu'!$C$3,12,31)-1,1,'6. Data'!$C$76:$C$89)),"OK","!!"),ISBLANK(G396),"!",ISBLANK(H396),"!!!",H396='6. Data'!$B$3,"vyberte druh nákladu")," ")</f>
        <v xml:space="preserve"> </v>
      </c>
      <c r="J396" s="261" t="str">
        <f t="shared" si="18"/>
        <v xml:space="preserve"> </v>
      </c>
      <c r="K396" s="238" t="str">
        <f t="shared" si="19"/>
        <v xml:space="preserve"> </v>
      </c>
      <c r="L396" s="87" t="str">
        <f t="shared" si="20"/>
        <v xml:space="preserve"> </v>
      </c>
    </row>
    <row r="397" spans="1:12" x14ac:dyDescent="0.25">
      <c r="A397" s="72"/>
      <c r="B397" s="82"/>
      <c r="C397" s="82"/>
      <c r="D397" s="79"/>
      <c r="E397" s="83"/>
      <c r="F397" s="83"/>
      <c r="G397" s="81"/>
      <c r="H397" s="123"/>
      <c r="I397" s="238" t="str">
        <f>IF(ISNUMBER(F397),_xlfn.IFS(RIGHT(H397,3)="(b)",IF(AND(G397&gt;=DATE('1. Informace o projektu'!$C$3,1,1),G397&lt;=WORKDAY(DATE('1. Informace o projektu'!$C$3+1,1,31)-1,1)),"OK","!!"),RIGHT(H397,3)="(a)",IF(AND(G397&gt;=DATE('1. Informace o projektu'!$C$3,1,1),G397&lt;=WORKDAY(DATE('1. Informace o projektu'!$C$3,12,31)-1,1,'6. Data'!$C$76:$C$89)),"OK","!!"),ISBLANK(G397),"!",ISBLANK(H397),"!!!",H397='6. Data'!$B$3,"vyberte druh nákladu")," ")</f>
        <v xml:space="preserve"> </v>
      </c>
      <c r="J397" s="261" t="str">
        <f t="shared" si="18"/>
        <v xml:space="preserve"> </v>
      </c>
      <c r="K397" s="238" t="str">
        <f t="shared" si="19"/>
        <v xml:space="preserve"> </v>
      </c>
      <c r="L397" s="87" t="str">
        <f t="shared" si="20"/>
        <v xml:space="preserve"> </v>
      </c>
    </row>
    <row r="398" spans="1:12" x14ac:dyDescent="0.25">
      <c r="A398" s="72"/>
      <c r="B398" s="82"/>
      <c r="C398" s="82"/>
      <c r="D398" s="79"/>
      <c r="E398" s="83"/>
      <c r="F398" s="83"/>
      <c r="G398" s="81"/>
      <c r="H398" s="123"/>
      <c r="I398" s="238" t="str">
        <f>IF(ISNUMBER(F398),_xlfn.IFS(RIGHT(H398,3)="(b)",IF(AND(G398&gt;=DATE('1. Informace o projektu'!$C$3,1,1),G398&lt;=WORKDAY(DATE('1. Informace o projektu'!$C$3+1,1,31)-1,1)),"OK","!!"),RIGHT(H398,3)="(a)",IF(AND(G398&gt;=DATE('1. Informace o projektu'!$C$3,1,1),G398&lt;=WORKDAY(DATE('1. Informace o projektu'!$C$3,12,31)-1,1,'6. Data'!$C$76:$C$89)),"OK","!!"),ISBLANK(G398),"!",ISBLANK(H398),"!!!",H398='6. Data'!$B$3,"vyberte druh nákladu")," ")</f>
        <v xml:space="preserve"> </v>
      </c>
      <c r="J398" s="261" t="str">
        <f t="shared" si="18"/>
        <v xml:space="preserve"> </v>
      </c>
      <c r="K398" s="238" t="str">
        <f t="shared" si="19"/>
        <v xml:space="preserve"> </v>
      </c>
      <c r="L398" s="87" t="str">
        <f t="shared" si="20"/>
        <v xml:space="preserve"> </v>
      </c>
    </row>
    <row r="399" spans="1:12" x14ac:dyDescent="0.25">
      <c r="A399" s="72"/>
      <c r="B399" s="82"/>
      <c r="C399" s="82"/>
      <c r="D399" s="79"/>
      <c r="E399" s="83"/>
      <c r="F399" s="83"/>
      <c r="G399" s="81"/>
      <c r="H399" s="123"/>
      <c r="I399" s="238" t="str">
        <f>IF(ISNUMBER(F399),_xlfn.IFS(RIGHT(H399,3)="(b)",IF(AND(G399&gt;=DATE('1. Informace o projektu'!$C$3,1,1),G399&lt;=WORKDAY(DATE('1. Informace o projektu'!$C$3+1,1,31)-1,1)),"OK","!!"),RIGHT(H399,3)="(a)",IF(AND(G399&gt;=DATE('1. Informace o projektu'!$C$3,1,1),G399&lt;=WORKDAY(DATE('1. Informace o projektu'!$C$3,12,31)-1,1,'6. Data'!$C$76:$C$89)),"OK","!!"),ISBLANK(G399),"!",ISBLANK(H399),"!!!",H399='6. Data'!$B$3,"vyberte druh nákladu")," ")</f>
        <v xml:space="preserve"> </v>
      </c>
      <c r="J399" s="261" t="str">
        <f t="shared" si="18"/>
        <v xml:space="preserve"> </v>
      </c>
      <c r="K399" s="238" t="str">
        <f t="shared" si="19"/>
        <v xml:space="preserve"> </v>
      </c>
      <c r="L399" s="87" t="str">
        <f t="shared" si="20"/>
        <v xml:space="preserve"> </v>
      </c>
    </row>
    <row r="400" spans="1:12" x14ac:dyDescent="0.25">
      <c r="A400" s="72"/>
      <c r="B400" s="82"/>
      <c r="C400" s="82"/>
      <c r="D400" s="79"/>
      <c r="E400" s="83"/>
      <c r="F400" s="83"/>
      <c r="G400" s="81"/>
      <c r="H400" s="123"/>
      <c r="I400" s="238" t="str">
        <f>IF(ISNUMBER(F400),_xlfn.IFS(RIGHT(H400,3)="(b)",IF(AND(G400&gt;=DATE('1. Informace o projektu'!$C$3,1,1),G400&lt;=WORKDAY(DATE('1. Informace o projektu'!$C$3+1,1,31)-1,1)),"OK","!!"),RIGHT(H400,3)="(a)",IF(AND(G400&gt;=DATE('1. Informace o projektu'!$C$3,1,1),G400&lt;=WORKDAY(DATE('1. Informace o projektu'!$C$3,12,31)-1,1,'6. Data'!$C$76:$C$89)),"OK","!!"),ISBLANK(G400),"!",ISBLANK(H400),"!!!",H400='6. Data'!$B$3,"vyberte druh nákladu")," ")</f>
        <v xml:space="preserve"> </v>
      </c>
      <c r="J400" s="261" t="str">
        <f t="shared" si="18"/>
        <v xml:space="preserve"> </v>
      </c>
      <c r="K400" s="238" t="str">
        <f t="shared" si="19"/>
        <v xml:space="preserve"> </v>
      </c>
      <c r="L400" s="87" t="str">
        <f t="shared" si="20"/>
        <v xml:space="preserve"> </v>
      </c>
    </row>
    <row r="401" spans="1:12" x14ac:dyDescent="0.25">
      <c r="A401" s="72"/>
      <c r="B401" s="82"/>
      <c r="C401" s="82"/>
      <c r="D401" s="79"/>
      <c r="E401" s="83"/>
      <c r="F401" s="83"/>
      <c r="G401" s="81"/>
      <c r="H401" s="123"/>
      <c r="I401" s="238" t="str">
        <f>IF(ISNUMBER(F401),_xlfn.IFS(RIGHT(H401,3)="(b)",IF(AND(G401&gt;=DATE('1. Informace o projektu'!$C$3,1,1),G401&lt;=WORKDAY(DATE('1. Informace o projektu'!$C$3+1,1,31)-1,1)),"OK","!!"),RIGHT(H401,3)="(a)",IF(AND(G401&gt;=DATE('1. Informace o projektu'!$C$3,1,1),G401&lt;=WORKDAY(DATE('1. Informace o projektu'!$C$3,12,31)-1,1,'6. Data'!$C$76:$C$89)),"OK","!!"),ISBLANK(G401),"!",ISBLANK(H401),"!!!",H401='6. Data'!$B$3,"vyberte druh nákladu")," ")</f>
        <v xml:space="preserve"> </v>
      </c>
      <c r="J401" s="261" t="str">
        <f t="shared" si="18"/>
        <v xml:space="preserve"> </v>
      </c>
      <c r="K401" s="238" t="str">
        <f t="shared" si="19"/>
        <v xml:space="preserve"> </v>
      </c>
      <c r="L401" s="87" t="str">
        <f t="shared" si="20"/>
        <v xml:space="preserve"> </v>
      </c>
    </row>
    <row r="402" spans="1:12" x14ac:dyDescent="0.25">
      <c r="A402" s="72"/>
      <c r="B402" s="82"/>
      <c r="C402" s="82"/>
      <c r="D402" s="79"/>
      <c r="E402" s="83"/>
      <c r="F402" s="83"/>
      <c r="G402" s="81"/>
      <c r="H402" s="123"/>
      <c r="I402" s="238" t="str">
        <f>IF(ISNUMBER(F402),_xlfn.IFS(RIGHT(H402,3)="(b)",IF(AND(G402&gt;=DATE('1. Informace o projektu'!$C$3,1,1),G402&lt;=WORKDAY(DATE('1. Informace o projektu'!$C$3+1,1,31)-1,1)),"OK","!!"),RIGHT(H402,3)="(a)",IF(AND(G402&gt;=DATE('1. Informace o projektu'!$C$3,1,1),G402&lt;=WORKDAY(DATE('1. Informace o projektu'!$C$3,12,31)-1,1,'6. Data'!$C$76:$C$89)),"OK","!!"),ISBLANK(G402),"!",ISBLANK(H402),"!!!",H402='6. Data'!$B$3,"vyberte druh nákladu")," ")</f>
        <v xml:space="preserve"> </v>
      </c>
      <c r="J402" s="261" t="str">
        <f t="shared" si="18"/>
        <v xml:space="preserve"> </v>
      </c>
      <c r="K402" s="238" t="str">
        <f t="shared" si="19"/>
        <v xml:space="preserve"> </v>
      </c>
      <c r="L402" s="87" t="str">
        <f t="shared" si="20"/>
        <v xml:space="preserve"> </v>
      </c>
    </row>
    <row r="403" spans="1:12" x14ac:dyDescent="0.25">
      <c r="A403" s="72"/>
      <c r="B403" s="82"/>
      <c r="C403" s="82"/>
      <c r="D403" s="79"/>
      <c r="E403" s="83"/>
      <c r="F403" s="83"/>
      <c r="G403" s="81"/>
      <c r="H403" s="123"/>
      <c r="I403" s="238" t="str">
        <f>IF(ISNUMBER(F403),_xlfn.IFS(RIGHT(H403,3)="(b)",IF(AND(G403&gt;=DATE('1. Informace o projektu'!$C$3,1,1),G403&lt;=WORKDAY(DATE('1. Informace o projektu'!$C$3+1,1,31)-1,1)),"OK","!!"),RIGHT(H403,3)="(a)",IF(AND(G403&gt;=DATE('1. Informace o projektu'!$C$3,1,1),G403&lt;=WORKDAY(DATE('1. Informace o projektu'!$C$3,12,31)-1,1,'6. Data'!$C$76:$C$89)),"OK","!!"),ISBLANK(G403),"!",ISBLANK(H403),"!!!",H403='6. Data'!$B$3,"vyberte druh nákladu")," ")</f>
        <v xml:space="preserve"> </v>
      </c>
      <c r="J403" s="261" t="str">
        <f t="shared" si="18"/>
        <v xml:space="preserve"> </v>
      </c>
      <c r="K403" s="238" t="str">
        <f t="shared" si="19"/>
        <v xml:space="preserve"> </v>
      </c>
      <c r="L403" s="87" t="str">
        <f t="shared" si="20"/>
        <v xml:space="preserve"> </v>
      </c>
    </row>
    <row r="404" spans="1:12" x14ac:dyDescent="0.25">
      <c r="A404" s="72"/>
      <c r="B404" s="82"/>
      <c r="C404" s="82"/>
      <c r="D404" s="79"/>
      <c r="E404" s="83"/>
      <c r="F404" s="83"/>
      <c r="G404" s="81"/>
      <c r="H404" s="123"/>
      <c r="I404" s="238" t="str">
        <f>IF(ISNUMBER(F404),_xlfn.IFS(RIGHT(H404,3)="(b)",IF(AND(G404&gt;=DATE('1. Informace o projektu'!$C$3,1,1),G404&lt;=WORKDAY(DATE('1. Informace o projektu'!$C$3+1,1,31)-1,1)),"OK","!!"),RIGHT(H404,3)="(a)",IF(AND(G404&gt;=DATE('1. Informace o projektu'!$C$3,1,1),G404&lt;=WORKDAY(DATE('1. Informace o projektu'!$C$3,12,31)-1,1,'6. Data'!$C$76:$C$89)),"OK","!!"),ISBLANK(G404),"!",ISBLANK(H404),"!!!",H404='6. Data'!$B$3,"vyberte druh nákladu")," ")</f>
        <v xml:space="preserve"> </v>
      </c>
      <c r="J404" s="261" t="str">
        <f t="shared" si="18"/>
        <v xml:space="preserve"> </v>
      </c>
      <c r="K404" s="238" t="str">
        <f t="shared" si="19"/>
        <v xml:space="preserve"> </v>
      </c>
      <c r="L404" s="87" t="str">
        <f t="shared" si="20"/>
        <v xml:space="preserve"> </v>
      </c>
    </row>
    <row r="405" spans="1:12" x14ac:dyDescent="0.25">
      <c r="A405" s="72"/>
      <c r="B405" s="82"/>
      <c r="C405" s="82"/>
      <c r="D405" s="79"/>
      <c r="E405" s="83"/>
      <c r="F405" s="83"/>
      <c r="G405" s="81"/>
      <c r="H405" s="123"/>
      <c r="I405" s="238" t="str">
        <f>IF(ISNUMBER(F405),_xlfn.IFS(RIGHT(H405,3)="(b)",IF(AND(G405&gt;=DATE('1. Informace o projektu'!$C$3,1,1),G405&lt;=WORKDAY(DATE('1. Informace o projektu'!$C$3+1,1,31)-1,1)),"OK","!!"),RIGHT(H405,3)="(a)",IF(AND(G405&gt;=DATE('1. Informace o projektu'!$C$3,1,1),G405&lt;=WORKDAY(DATE('1. Informace o projektu'!$C$3,12,31)-1,1,'6. Data'!$C$76:$C$89)),"OK","!!"),ISBLANK(G405),"!",ISBLANK(H405),"!!!",H405='6. Data'!$B$3,"vyberte druh nákladu")," ")</f>
        <v xml:space="preserve"> </v>
      </c>
      <c r="J405" s="261" t="str">
        <f t="shared" si="18"/>
        <v xml:space="preserve"> </v>
      </c>
      <c r="K405" s="238" t="str">
        <f t="shared" si="19"/>
        <v xml:space="preserve"> </v>
      </c>
      <c r="L405" s="87" t="str">
        <f t="shared" si="20"/>
        <v xml:space="preserve"> </v>
      </c>
    </row>
    <row r="406" spans="1:12" x14ac:dyDescent="0.25">
      <c r="A406" s="72"/>
      <c r="B406" s="82"/>
      <c r="C406" s="82"/>
      <c r="D406" s="79"/>
      <c r="E406" s="83"/>
      <c r="F406" s="83"/>
      <c r="G406" s="81"/>
      <c r="H406" s="123"/>
      <c r="I406" s="238" t="str">
        <f>IF(ISNUMBER(F406),_xlfn.IFS(RIGHT(H406,3)="(b)",IF(AND(G406&gt;=DATE('1. Informace o projektu'!$C$3,1,1),G406&lt;=WORKDAY(DATE('1. Informace o projektu'!$C$3+1,1,31)-1,1)),"OK","!!"),RIGHT(H406,3)="(a)",IF(AND(G406&gt;=DATE('1. Informace o projektu'!$C$3,1,1),G406&lt;=WORKDAY(DATE('1. Informace o projektu'!$C$3,12,31)-1,1,'6. Data'!$C$76:$C$89)),"OK","!!"),ISBLANK(G406),"!",ISBLANK(H406),"!!!",H406='6. Data'!$B$3,"vyberte druh nákladu")," ")</f>
        <v xml:space="preserve"> </v>
      </c>
      <c r="J406" s="261" t="str">
        <f t="shared" si="18"/>
        <v xml:space="preserve"> </v>
      </c>
      <c r="K406" s="238" t="str">
        <f t="shared" si="19"/>
        <v xml:space="preserve"> </v>
      </c>
      <c r="L406" s="87" t="str">
        <f t="shared" si="20"/>
        <v xml:space="preserve"> </v>
      </c>
    </row>
    <row r="407" spans="1:12" x14ac:dyDescent="0.25">
      <c r="A407" s="72"/>
      <c r="B407" s="82"/>
      <c r="C407" s="82"/>
      <c r="D407" s="79"/>
      <c r="E407" s="83"/>
      <c r="F407" s="83"/>
      <c r="G407" s="81"/>
      <c r="H407" s="123"/>
      <c r="I407" s="238" t="str">
        <f>IF(ISNUMBER(F407),_xlfn.IFS(RIGHT(H407,3)="(b)",IF(AND(G407&gt;=DATE('1. Informace o projektu'!$C$3,1,1),G407&lt;=WORKDAY(DATE('1. Informace o projektu'!$C$3+1,1,31)-1,1)),"OK","!!"),RIGHT(H407,3)="(a)",IF(AND(G407&gt;=DATE('1. Informace o projektu'!$C$3,1,1),G407&lt;=WORKDAY(DATE('1. Informace o projektu'!$C$3,12,31)-1,1,'6. Data'!$C$76:$C$89)),"OK","!!"),ISBLANK(G407),"!",ISBLANK(H407),"!!!",H407='6. Data'!$B$3,"vyberte druh nákladu")," ")</f>
        <v xml:space="preserve"> </v>
      </c>
      <c r="J407" s="261" t="str">
        <f t="shared" si="18"/>
        <v xml:space="preserve"> </v>
      </c>
      <c r="K407" s="238" t="str">
        <f t="shared" si="19"/>
        <v xml:space="preserve"> </v>
      </c>
      <c r="L407" s="87" t="str">
        <f t="shared" si="20"/>
        <v xml:space="preserve"> </v>
      </c>
    </row>
    <row r="408" spans="1:12" x14ac:dyDescent="0.25">
      <c r="A408" s="72"/>
      <c r="B408" s="82"/>
      <c r="C408" s="82"/>
      <c r="D408" s="79"/>
      <c r="E408" s="83"/>
      <c r="F408" s="83"/>
      <c r="G408" s="81"/>
      <c r="H408" s="123"/>
      <c r="I408" s="238" t="str">
        <f>IF(ISNUMBER(F408),_xlfn.IFS(RIGHT(H408,3)="(b)",IF(AND(G408&gt;=DATE('1. Informace o projektu'!$C$3,1,1),G408&lt;=WORKDAY(DATE('1. Informace o projektu'!$C$3+1,1,31)-1,1)),"OK","!!"),RIGHT(H408,3)="(a)",IF(AND(G408&gt;=DATE('1. Informace o projektu'!$C$3,1,1),G408&lt;=WORKDAY(DATE('1. Informace o projektu'!$C$3,12,31)-1,1,'6. Data'!$C$76:$C$89)),"OK","!!"),ISBLANK(G408),"!",ISBLANK(H408),"!!!",H408='6. Data'!$B$3,"vyberte druh nákladu")," ")</f>
        <v xml:space="preserve"> </v>
      </c>
      <c r="J408" s="261" t="str">
        <f t="shared" si="18"/>
        <v xml:space="preserve"> </v>
      </c>
      <c r="K408" s="238" t="str">
        <f t="shared" si="19"/>
        <v xml:space="preserve"> </v>
      </c>
      <c r="L408" s="87" t="str">
        <f t="shared" si="20"/>
        <v xml:space="preserve"> </v>
      </c>
    </row>
    <row r="409" spans="1:12" x14ac:dyDescent="0.25">
      <c r="A409" s="72"/>
      <c r="B409" s="82"/>
      <c r="C409" s="82"/>
      <c r="D409" s="79"/>
      <c r="E409" s="83"/>
      <c r="F409" s="83"/>
      <c r="G409" s="81"/>
      <c r="H409" s="123"/>
      <c r="I409" s="238" t="str">
        <f>IF(ISNUMBER(F409),_xlfn.IFS(RIGHT(H409,3)="(b)",IF(AND(G409&gt;=DATE('1. Informace o projektu'!$C$3,1,1),G409&lt;=WORKDAY(DATE('1. Informace o projektu'!$C$3+1,1,31)-1,1)),"OK","!!"),RIGHT(H409,3)="(a)",IF(AND(G409&gt;=DATE('1. Informace o projektu'!$C$3,1,1),G409&lt;=WORKDAY(DATE('1. Informace o projektu'!$C$3,12,31)-1,1,'6. Data'!$C$76:$C$89)),"OK","!!"),ISBLANK(G409),"!",ISBLANK(H409),"!!!",H409='6. Data'!$B$3,"vyberte druh nákladu")," ")</f>
        <v xml:space="preserve"> </v>
      </c>
      <c r="J409" s="261" t="str">
        <f t="shared" si="18"/>
        <v xml:space="preserve"> </v>
      </c>
      <c r="K409" s="238" t="str">
        <f t="shared" si="19"/>
        <v xml:space="preserve"> </v>
      </c>
      <c r="L409" s="87" t="str">
        <f t="shared" si="20"/>
        <v xml:space="preserve"> </v>
      </c>
    </row>
    <row r="410" spans="1:12" x14ac:dyDescent="0.25">
      <c r="A410" s="72"/>
      <c r="B410" s="82"/>
      <c r="C410" s="82"/>
      <c r="D410" s="79"/>
      <c r="E410" s="83"/>
      <c r="F410" s="83"/>
      <c r="G410" s="81"/>
      <c r="H410" s="123"/>
      <c r="I410" s="238" t="str">
        <f>IF(ISNUMBER(F410),_xlfn.IFS(RIGHT(H410,3)="(b)",IF(AND(G410&gt;=DATE('1. Informace o projektu'!$C$3,1,1),G410&lt;=WORKDAY(DATE('1. Informace o projektu'!$C$3+1,1,31)-1,1)),"OK","!!"),RIGHT(H410,3)="(a)",IF(AND(G410&gt;=DATE('1. Informace o projektu'!$C$3,1,1),G410&lt;=WORKDAY(DATE('1. Informace o projektu'!$C$3,12,31)-1,1,'6. Data'!$C$76:$C$89)),"OK","!!"),ISBLANK(G410),"!",ISBLANK(H410),"!!!",H410='6. Data'!$B$3,"vyberte druh nákladu")," ")</f>
        <v xml:space="preserve"> </v>
      </c>
      <c r="J410" s="261" t="str">
        <f t="shared" si="18"/>
        <v xml:space="preserve"> </v>
      </c>
      <c r="K410" s="238" t="str">
        <f t="shared" si="19"/>
        <v xml:space="preserve"> </v>
      </c>
      <c r="L410" s="87" t="str">
        <f t="shared" si="20"/>
        <v xml:space="preserve"> </v>
      </c>
    </row>
    <row r="411" spans="1:12" x14ac:dyDescent="0.25">
      <c r="A411" s="72"/>
      <c r="B411" s="82"/>
      <c r="C411" s="82"/>
      <c r="D411" s="79"/>
      <c r="E411" s="83"/>
      <c r="F411" s="83"/>
      <c r="G411" s="81"/>
      <c r="H411" s="123"/>
      <c r="I411" s="238" t="str">
        <f>IF(ISNUMBER(F411),_xlfn.IFS(RIGHT(H411,3)="(b)",IF(AND(G411&gt;=DATE('1. Informace o projektu'!$C$3,1,1),G411&lt;=WORKDAY(DATE('1. Informace o projektu'!$C$3+1,1,31)-1,1)),"OK","!!"),RIGHT(H411,3)="(a)",IF(AND(G411&gt;=DATE('1. Informace o projektu'!$C$3,1,1),G411&lt;=WORKDAY(DATE('1. Informace o projektu'!$C$3,12,31)-1,1,'6. Data'!$C$76:$C$89)),"OK","!!"),ISBLANK(G411),"!",ISBLANK(H411),"!!!",H411='6. Data'!$B$3,"vyberte druh nákladu")," ")</f>
        <v xml:space="preserve"> </v>
      </c>
      <c r="J411" s="261" t="str">
        <f t="shared" si="18"/>
        <v xml:space="preserve"> </v>
      </c>
      <c r="K411" s="238" t="str">
        <f t="shared" si="19"/>
        <v xml:space="preserve"> </v>
      </c>
      <c r="L411" s="87" t="str">
        <f t="shared" si="20"/>
        <v xml:space="preserve"> </v>
      </c>
    </row>
    <row r="412" spans="1:12" x14ac:dyDescent="0.25">
      <c r="A412" s="72"/>
      <c r="B412" s="82"/>
      <c r="C412" s="82"/>
      <c r="D412" s="79"/>
      <c r="E412" s="83"/>
      <c r="F412" s="83"/>
      <c r="G412" s="81"/>
      <c r="H412" s="123"/>
      <c r="I412" s="238" t="str">
        <f>IF(ISNUMBER(F412),_xlfn.IFS(RIGHT(H412,3)="(b)",IF(AND(G412&gt;=DATE('1. Informace o projektu'!$C$3,1,1),G412&lt;=WORKDAY(DATE('1. Informace o projektu'!$C$3+1,1,31)-1,1)),"OK","!!"),RIGHT(H412,3)="(a)",IF(AND(G412&gt;=DATE('1. Informace o projektu'!$C$3,1,1),G412&lt;=WORKDAY(DATE('1. Informace o projektu'!$C$3,12,31)-1,1,'6. Data'!$C$76:$C$89)),"OK","!!"),ISBLANK(G412),"!",ISBLANK(H412),"!!!",H412='6. Data'!$B$3,"vyberte druh nákladu")," ")</f>
        <v xml:space="preserve"> </v>
      </c>
      <c r="J412" s="261" t="str">
        <f t="shared" si="18"/>
        <v xml:space="preserve"> </v>
      </c>
      <c r="K412" s="238" t="str">
        <f t="shared" si="19"/>
        <v xml:space="preserve"> </v>
      </c>
      <c r="L412" s="87" t="str">
        <f t="shared" si="20"/>
        <v xml:space="preserve"> </v>
      </c>
    </row>
    <row r="413" spans="1:12" x14ac:dyDescent="0.25">
      <c r="A413" s="72"/>
      <c r="B413" s="82"/>
      <c r="C413" s="82"/>
      <c r="D413" s="79"/>
      <c r="E413" s="83"/>
      <c r="F413" s="83"/>
      <c r="G413" s="81"/>
      <c r="H413" s="123"/>
      <c r="I413" s="238" t="str">
        <f>IF(ISNUMBER(F413),_xlfn.IFS(RIGHT(H413,3)="(b)",IF(AND(G413&gt;=DATE('1. Informace o projektu'!$C$3,1,1),G413&lt;=WORKDAY(DATE('1. Informace o projektu'!$C$3+1,1,31)-1,1)),"OK","!!"),RIGHT(H413,3)="(a)",IF(AND(G413&gt;=DATE('1. Informace o projektu'!$C$3,1,1),G413&lt;=WORKDAY(DATE('1. Informace o projektu'!$C$3,12,31)-1,1,'6. Data'!$C$76:$C$89)),"OK","!!"),ISBLANK(G413),"!",ISBLANK(H413),"!!!",H413='6. Data'!$B$3,"vyberte druh nákladu")," ")</f>
        <v xml:space="preserve"> </v>
      </c>
      <c r="J413" s="261" t="str">
        <f t="shared" si="18"/>
        <v xml:space="preserve"> </v>
      </c>
      <c r="K413" s="238" t="str">
        <f t="shared" si="19"/>
        <v xml:space="preserve"> </v>
      </c>
      <c r="L413" s="87" t="str">
        <f t="shared" si="20"/>
        <v xml:space="preserve"> </v>
      </c>
    </row>
    <row r="414" spans="1:12" x14ac:dyDescent="0.25">
      <c r="A414" s="72"/>
      <c r="B414" s="82"/>
      <c r="C414" s="82"/>
      <c r="D414" s="79"/>
      <c r="E414" s="83"/>
      <c r="F414" s="83"/>
      <c r="G414" s="81"/>
      <c r="H414" s="123"/>
      <c r="I414" s="238" t="str">
        <f>IF(ISNUMBER(F414),_xlfn.IFS(RIGHT(H414,3)="(b)",IF(AND(G414&gt;=DATE('1. Informace o projektu'!$C$3,1,1),G414&lt;=WORKDAY(DATE('1. Informace o projektu'!$C$3+1,1,31)-1,1)),"OK","!!"),RIGHT(H414,3)="(a)",IF(AND(G414&gt;=DATE('1. Informace o projektu'!$C$3,1,1),G414&lt;=WORKDAY(DATE('1. Informace o projektu'!$C$3,12,31)-1,1,'6. Data'!$C$76:$C$89)),"OK","!!"),ISBLANK(G414),"!",ISBLANK(H414),"!!!",H414='6. Data'!$B$3,"vyberte druh nákladu")," ")</f>
        <v xml:space="preserve"> </v>
      </c>
      <c r="J414" s="261" t="str">
        <f t="shared" si="18"/>
        <v xml:space="preserve"> </v>
      </c>
      <c r="K414" s="238" t="str">
        <f t="shared" si="19"/>
        <v xml:space="preserve"> </v>
      </c>
      <c r="L414" s="87" t="str">
        <f t="shared" si="20"/>
        <v xml:space="preserve"> </v>
      </c>
    </row>
    <row r="415" spans="1:12" x14ac:dyDescent="0.25">
      <c r="A415" s="72"/>
      <c r="B415" s="82"/>
      <c r="C415" s="82"/>
      <c r="D415" s="79"/>
      <c r="E415" s="83"/>
      <c r="F415" s="83"/>
      <c r="G415" s="81"/>
      <c r="H415" s="123"/>
      <c r="I415" s="238" t="str">
        <f>IF(ISNUMBER(F415),_xlfn.IFS(RIGHT(H415,3)="(b)",IF(AND(G415&gt;=DATE('1. Informace o projektu'!$C$3,1,1),G415&lt;=WORKDAY(DATE('1. Informace o projektu'!$C$3+1,1,31)-1,1)),"OK","!!"),RIGHT(H415,3)="(a)",IF(AND(G415&gt;=DATE('1. Informace o projektu'!$C$3,1,1),G415&lt;=WORKDAY(DATE('1. Informace o projektu'!$C$3,12,31)-1,1,'6. Data'!$C$76:$C$89)),"OK","!!"),ISBLANK(G415),"!",ISBLANK(H415),"!!!",H415='6. Data'!$B$3,"vyberte druh nákladu")," ")</f>
        <v xml:space="preserve"> </v>
      </c>
      <c r="J415" s="261" t="str">
        <f t="shared" si="18"/>
        <v xml:space="preserve"> </v>
      </c>
      <c r="K415" s="238" t="str">
        <f t="shared" si="19"/>
        <v xml:space="preserve"> </v>
      </c>
      <c r="L415" s="87" t="str">
        <f t="shared" si="20"/>
        <v xml:space="preserve"> </v>
      </c>
    </row>
    <row r="416" spans="1:12" x14ac:dyDescent="0.25">
      <c r="A416" s="72"/>
      <c r="B416" s="82"/>
      <c r="C416" s="82"/>
      <c r="D416" s="79"/>
      <c r="E416" s="83"/>
      <c r="F416" s="83"/>
      <c r="G416" s="81"/>
      <c r="H416" s="123"/>
      <c r="I416" s="238" t="str">
        <f>IF(ISNUMBER(F416),_xlfn.IFS(RIGHT(H416,3)="(b)",IF(AND(G416&gt;=DATE('1. Informace o projektu'!$C$3,1,1),G416&lt;=WORKDAY(DATE('1. Informace o projektu'!$C$3+1,1,31)-1,1)),"OK","!!"),RIGHT(H416,3)="(a)",IF(AND(G416&gt;=DATE('1. Informace o projektu'!$C$3,1,1),G416&lt;=WORKDAY(DATE('1. Informace o projektu'!$C$3,12,31)-1,1,'6. Data'!$C$76:$C$89)),"OK","!!"),ISBLANK(G416),"!",ISBLANK(H416),"!!!",H416='6. Data'!$B$3,"vyberte druh nákladu")," ")</f>
        <v xml:space="preserve"> </v>
      </c>
      <c r="J416" s="261" t="str">
        <f t="shared" si="18"/>
        <v xml:space="preserve"> </v>
      </c>
      <c r="K416" s="238" t="str">
        <f t="shared" si="19"/>
        <v xml:space="preserve"> </v>
      </c>
      <c r="L416" s="87" t="str">
        <f t="shared" si="20"/>
        <v xml:space="preserve"> </v>
      </c>
    </row>
    <row r="417" spans="1:12" x14ac:dyDescent="0.25">
      <c r="A417" s="72"/>
      <c r="B417" s="82"/>
      <c r="C417" s="82"/>
      <c r="D417" s="79"/>
      <c r="E417" s="83"/>
      <c r="F417" s="83"/>
      <c r="G417" s="81"/>
      <c r="H417" s="123"/>
      <c r="I417" s="238" t="str">
        <f>IF(ISNUMBER(F417),_xlfn.IFS(RIGHT(H417,3)="(b)",IF(AND(G417&gt;=DATE('1. Informace o projektu'!$C$3,1,1),G417&lt;=WORKDAY(DATE('1. Informace o projektu'!$C$3+1,1,31)-1,1)),"OK","!!"),RIGHT(H417,3)="(a)",IF(AND(G417&gt;=DATE('1. Informace o projektu'!$C$3,1,1),G417&lt;=WORKDAY(DATE('1. Informace o projektu'!$C$3,12,31)-1,1,'6. Data'!$C$76:$C$89)),"OK","!!"),ISBLANK(G417),"!",ISBLANK(H417),"!!!",H417='6. Data'!$B$3,"vyberte druh nákladu")," ")</f>
        <v xml:space="preserve"> </v>
      </c>
      <c r="J417" s="261" t="str">
        <f t="shared" si="18"/>
        <v xml:space="preserve"> </v>
      </c>
      <c r="K417" s="238" t="str">
        <f t="shared" si="19"/>
        <v xml:space="preserve"> </v>
      </c>
      <c r="L417" s="87" t="str">
        <f t="shared" si="20"/>
        <v xml:space="preserve"> </v>
      </c>
    </row>
    <row r="418" spans="1:12" x14ac:dyDescent="0.25">
      <c r="A418" s="72"/>
      <c r="B418" s="82"/>
      <c r="C418" s="82"/>
      <c r="D418" s="79"/>
      <c r="E418" s="83"/>
      <c r="F418" s="83"/>
      <c r="G418" s="81"/>
      <c r="H418" s="123"/>
      <c r="I418" s="238" t="str">
        <f>IF(ISNUMBER(F418),_xlfn.IFS(RIGHT(H418,3)="(b)",IF(AND(G418&gt;=DATE('1. Informace o projektu'!$C$3,1,1),G418&lt;=WORKDAY(DATE('1. Informace o projektu'!$C$3+1,1,31)-1,1)),"OK","!!"),RIGHT(H418,3)="(a)",IF(AND(G418&gt;=DATE('1. Informace o projektu'!$C$3,1,1),G418&lt;=WORKDAY(DATE('1. Informace o projektu'!$C$3,12,31)-1,1,'6. Data'!$C$76:$C$89)),"OK","!!"),ISBLANK(G418),"!",ISBLANK(H418),"!!!",H418='6. Data'!$B$3,"vyberte druh nákladu")," ")</f>
        <v xml:space="preserve"> </v>
      </c>
      <c r="J418" s="261" t="str">
        <f t="shared" si="18"/>
        <v xml:space="preserve"> </v>
      </c>
      <c r="K418" s="238" t="str">
        <f t="shared" si="19"/>
        <v xml:space="preserve"> </v>
      </c>
      <c r="L418" s="87" t="str">
        <f t="shared" si="20"/>
        <v xml:space="preserve"> </v>
      </c>
    </row>
    <row r="419" spans="1:12" x14ac:dyDescent="0.25">
      <c r="A419" s="72"/>
      <c r="B419" s="82"/>
      <c r="C419" s="82"/>
      <c r="D419" s="79"/>
      <c r="E419" s="83"/>
      <c r="F419" s="83"/>
      <c r="G419" s="81"/>
      <c r="H419" s="123"/>
      <c r="I419" s="238" t="str">
        <f>IF(ISNUMBER(F419),_xlfn.IFS(RIGHT(H419,3)="(b)",IF(AND(G419&gt;=DATE('1. Informace o projektu'!$C$3,1,1),G419&lt;=WORKDAY(DATE('1. Informace o projektu'!$C$3+1,1,31)-1,1)),"OK","!!"),RIGHT(H419,3)="(a)",IF(AND(G419&gt;=DATE('1. Informace o projektu'!$C$3,1,1),G419&lt;=WORKDAY(DATE('1. Informace o projektu'!$C$3,12,31)-1,1,'6. Data'!$C$76:$C$89)),"OK","!!"),ISBLANK(G419),"!",ISBLANK(H419),"!!!",H419='6. Data'!$B$3,"vyberte druh nákladu")," ")</f>
        <v xml:space="preserve"> </v>
      </c>
      <c r="J419" s="261" t="str">
        <f t="shared" si="18"/>
        <v xml:space="preserve"> </v>
      </c>
      <c r="K419" s="238" t="str">
        <f t="shared" si="19"/>
        <v xml:space="preserve"> </v>
      </c>
      <c r="L419" s="87" t="str">
        <f t="shared" si="20"/>
        <v xml:space="preserve"> </v>
      </c>
    </row>
    <row r="420" spans="1:12" x14ac:dyDescent="0.25">
      <c r="A420" s="72"/>
      <c r="B420" s="82"/>
      <c r="C420" s="82"/>
      <c r="D420" s="79"/>
      <c r="E420" s="83"/>
      <c r="F420" s="83"/>
      <c r="G420" s="81"/>
      <c r="H420" s="123"/>
      <c r="I420" s="238" t="str">
        <f>IF(ISNUMBER(F420),_xlfn.IFS(RIGHT(H420,3)="(b)",IF(AND(G420&gt;=DATE('1. Informace o projektu'!$C$3,1,1),G420&lt;=WORKDAY(DATE('1. Informace o projektu'!$C$3+1,1,31)-1,1)),"OK","!!"),RIGHT(H420,3)="(a)",IF(AND(G420&gt;=DATE('1. Informace o projektu'!$C$3,1,1),G420&lt;=WORKDAY(DATE('1. Informace o projektu'!$C$3,12,31)-1,1,'6. Data'!$C$76:$C$89)),"OK","!!"),ISBLANK(G420),"!",ISBLANK(H420),"!!!",H420='6. Data'!$B$3,"vyberte druh nákladu")," ")</f>
        <v xml:space="preserve"> </v>
      </c>
      <c r="J420" s="261" t="str">
        <f t="shared" si="18"/>
        <v xml:space="preserve"> </v>
      </c>
      <c r="K420" s="238" t="str">
        <f t="shared" si="19"/>
        <v xml:space="preserve"> </v>
      </c>
      <c r="L420" s="87" t="str">
        <f t="shared" si="20"/>
        <v xml:space="preserve"> </v>
      </c>
    </row>
    <row r="421" spans="1:12" x14ac:dyDescent="0.25">
      <c r="A421" s="72"/>
      <c r="B421" s="82"/>
      <c r="C421" s="82"/>
      <c r="D421" s="79"/>
      <c r="E421" s="83"/>
      <c r="F421" s="83"/>
      <c r="G421" s="81"/>
      <c r="H421" s="123"/>
      <c r="I421" s="238" t="str">
        <f>IF(ISNUMBER(F421),_xlfn.IFS(RIGHT(H421,3)="(b)",IF(AND(G421&gt;=DATE('1. Informace o projektu'!$C$3,1,1),G421&lt;=WORKDAY(DATE('1. Informace o projektu'!$C$3+1,1,31)-1,1)),"OK","!!"),RIGHT(H421,3)="(a)",IF(AND(G421&gt;=DATE('1. Informace o projektu'!$C$3,1,1),G421&lt;=WORKDAY(DATE('1. Informace o projektu'!$C$3,12,31)-1,1,'6. Data'!$C$76:$C$89)),"OK","!!"),ISBLANK(G421),"!",ISBLANK(H421),"!!!",H421='6. Data'!$B$3,"vyberte druh nákladu")," ")</f>
        <v xml:space="preserve"> </v>
      </c>
      <c r="J421" s="261" t="str">
        <f t="shared" si="18"/>
        <v xml:space="preserve"> </v>
      </c>
      <c r="K421" s="238" t="str">
        <f t="shared" si="19"/>
        <v xml:space="preserve"> </v>
      </c>
      <c r="L421" s="87" t="str">
        <f t="shared" si="20"/>
        <v xml:space="preserve"> </v>
      </c>
    </row>
    <row r="422" spans="1:12" x14ac:dyDescent="0.25">
      <c r="A422" s="72"/>
      <c r="B422" s="82"/>
      <c r="C422" s="82"/>
      <c r="D422" s="79"/>
      <c r="E422" s="83"/>
      <c r="F422" s="83"/>
      <c r="G422" s="81"/>
      <c r="H422" s="123"/>
      <c r="I422" s="238" t="str">
        <f>IF(ISNUMBER(F422),_xlfn.IFS(RIGHT(H422,3)="(b)",IF(AND(G422&gt;=DATE('1. Informace o projektu'!$C$3,1,1),G422&lt;=WORKDAY(DATE('1. Informace o projektu'!$C$3+1,1,31)-1,1)),"OK","!!"),RIGHT(H422,3)="(a)",IF(AND(G422&gt;=DATE('1. Informace o projektu'!$C$3,1,1),G422&lt;=WORKDAY(DATE('1. Informace o projektu'!$C$3,12,31)-1,1,'6. Data'!$C$76:$C$89)),"OK","!!"),ISBLANK(G422),"!",ISBLANK(H422),"!!!",H422='6. Data'!$B$3,"vyberte druh nákladu")," ")</f>
        <v xml:space="preserve"> </v>
      </c>
      <c r="J422" s="261" t="str">
        <f t="shared" si="18"/>
        <v xml:space="preserve"> </v>
      </c>
      <c r="K422" s="238" t="str">
        <f t="shared" si="19"/>
        <v xml:space="preserve"> </v>
      </c>
      <c r="L422" s="87" t="str">
        <f t="shared" si="20"/>
        <v xml:space="preserve"> </v>
      </c>
    </row>
    <row r="423" spans="1:12" x14ac:dyDescent="0.25">
      <c r="A423" s="72"/>
      <c r="B423" s="82"/>
      <c r="C423" s="82"/>
      <c r="D423" s="79"/>
      <c r="E423" s="83"/>
      <c r="F423" s="83"/>
      <c r="G423" s="81"/>
      <c r="H423" s="123"/>
      <c r="I423" s="238" t="str">
        <f>IF(ISNUMBER(F423),_xlfn.IFS(RIGHT(H423,3)="(b)",IF(AND(G423&gt;=DATE('1. Informace o projektu'!$C$3,1,1),G423&lt;=WORKDAY(DATE('1. Informace o projektu'!$C$3+1,1,31)-1,1)),"OK","!!"),RIGHT(H423,3)="(a)",IF(AND(G423&gt;=DATE('1. Informace o projektu'!$C$3,1,1),G423&lt;=WORKDAY(DATE('1. Informace o projektu'!$C$3,12,31)-1,1,'6. Data'!$C$76:$C$89)),"OK","!!"),ISBLANK(G423),"!",ISBLANK(H423),"!!!",H423='6. Data'!$B$3,"vyberte druh nákladu")," ")</f>
        <v xml:space="preserve"> </v>
      </c>
      <c r="J423" s="261" t="str">
        <f t="shared" si="18"/>
        <v xml:space="preserve"> </v>
      </c>
      <c r="K423" s="238" t="str">
        <f t="shared" si="19"/>
        <v xml:space="preserve"> </v>
      </c>
      <c r="L423" s="87" t="str">
        <f t="shared" si="20"/>
        <v xml:space="preserve"> </v>
      </c>
    </row>
    <row r="424" spans="1:12" x14ac:dyDescent="0.25">
      <c r="A424" s="72"/>
      <c r="B424" s="82"/>
      <c r="C424" s="82"/>
      <c r="D424" s="79"/>
      <c r="E424" s="83"/>
      <c r="F424" s="83"/>
      <c r="G424" s="81"/>
      <c r="H424" s="123"/>
      <c r="I424" s="238" t="str">
        <f>IF(ISNUMBER(F424),_xlfn.IFS(RIGHT(H424,3)="(b)",IF(AND(G424&gt;=DATE('1. Informace o projektu'!$C$3,1,1),G424&lt;=WORKDAY(DATE('1. Informace o projektu'!$C$3+1,1,31)-1,1)),"OK","!!"),RIGHT(H424,3)="(a)",IF(AND(G424&gt;=DATE('1. Informace o projektu'!$C$3,1,1),G424&lt;=WORKDAY(DATE('1. Informace o projektu'!$C$3,12,31)-1,1,'6. Data'!$C$76:$C$89)),"OK","!!"),ISBLANK(G424),"!",ISBLANK(H424),"!!!",H424='6. Data'!$B$3,"vyberte druh nákladu")," ")</f>
        <v xml:space="preserve"> </v>
      </c>
      <c r="J424" s="261" t="str">
        <f t="shared" si="18"/>
        <v xml:space="preserve"> </v>
      </c>
      <c r="K424" s="238" t="str">
        <f t="shared" si="19"/>
        <v xml:space="preserve"> </v>
      </c>
      <c r="L424" s="87" t="str">
        <f t="shared" si="20"/>
        <v xml:space="preserve"> </v>
      </c>
    </row>
    <row r="425" spans="1:12" x14ac:dyDescent="0.25">
      <c r="A425" s="72"/>
      <c r="B425" s="82"/>
      <c r="C425" s="82"/>
      <c r="D425" s="79"/>
      <c r="E425" s="83"/>
      <c r="F425" s="83"/>
      <c r="G425" s="81"/>
      <c r="H425" s="123"/>
      <c r="I425" s="238" t="str">
        <f>IF(ISNUMBER(F425),_xlfn.IFS(RIGHT(H425,3)="(b)",IF(AND(G425&gt;=DATE('1. Informace o projektu'!$C$3,1,1),G425&lt;=WORKDAY(DATE('1. Informace o projektu'!$C$3+1,1,31)-1,1)),"OK","!!"),RIGHT(H425,3)="(a)",IF(AND(G425&gt;=DATE('1. Informace o projektu'!$C$3,1,1),G425&lt;=WORKDAY(DATE('1. Informace o projektu'!$C$3,12,31)-1,1,'6. Data'!$C$76:$C$89)),"OK","!!"),ISBLANK(G425),"!",ISBLANK(H425),"!!!",H425='6. Data'!$B$3,"vyberte druh nákladu")," ")</f>
        <v xml:space="preserve"> </v>
      </c>
      <c r="J425" s="261" t="str">
        <f t="shared" si="18"/>
        <v xml:space="preserve"> </v>
      </c>
      <c r="K425" s="238" t="str">
        <f t="shared" si="19"/>
        <v xml:space="preserve"> </v>
      </c>
      <c r="L425" s="87" t="str">
        <f t="shared" si="20"/>
        <v xml:space="preserve"> </v>
      </c>
    </row>
    <row r="426" spans="1:12" x14ac:dyDescent="0.25">
      <c r="A426" s="72"/>
      <c r="B426" s="82"/>
      <c r="C426" s="82"/>
      <c r="D426" s="79"/>
      <c r="E426" s="83"/>
      <c r="F426" s="83"/>
      <c r="G426" s="81"/>
      <c r="H426" s="123"/>
      <c r="I426" s="238" t="str">
        <f>IF(ISNUMBER(F426),_xlfn.IFS(RIGHT(H426,3)="(b)",IF(AND(G426&gt;=DATE('1. Informace o projektu'!$C$3,1,1),G426&lt;=WORKDAY(DATE('1. Informace o projektu'!$C$3+1,1,31)-1,1)),"OK","!!"),RIGHT(H426,3)="(a)",IF(AND(G426&gt;=DATE('1. Informace o projektu'!$C$3,1,1),G426&lt;=WORKDAY(DATE('1. Informace o projektu'!$C$3,12,31)-1,1,'6. Data'!$C$76:$C$89)),"OK","!!"),ISBLANK(G426),"!",ISBLANK(H426),"!!!",H426='6. Data'!$B$3,"vyberte druh nákladu")," ")</f>
        <v xml:space="preserve"> </v>
      </c>
      <c r="J426" s="261" t="str">
        <f t="shared" si="18"/>
        <v xml:space="preserve"> </v>
      </c>
      <c r="K426" s="238" t="str">
        <f t="shared" si="19"/>
        <v xml:space="preserve"> </v>
      </c>
      <c r="L426" s="87" t="str">
        <f t="shared" si="20"/>
        <v xml:space="preserve"> </v>
      </c>
    </row>
    <row r="427" spans="1:12" x14ac:dyDescent="0.25">
      <c r="A427" s="72"/>
      <c r="B427" s="82"/>
      <c r="C427" s="82"/>
      <c r="D427" s="79"/>
      <c r="E427" s="83"/>
      <c r="F427" s="83"/>
      <c r="G427" s="81"/>
      <c r="H427" s="123"/>
      <c r="I427" s="238" t="str">
        <f>IF(ISNUMBER(F427),_xlfn.IFS(RIGHT(H427,3)="(b)",IF(AND(G427&gt;=DATE('1. Informace o projektu'!$C$3,1,1),G427&lt;=WORKDAY(DATE('1. Informace o projektu'!$C$3+1,1,31)-1,1)),"OK","!!"),RIGHT(H427,3)="(a)",IF(AND(G427&gt;=DATE('1. Informace o projektu'!$C$3,1,1),G427&lt;=WORKDAY(DATE('1. Informace o projektu'!$C$3,12,31)-1,1,'6. Data'!$C$76:$C$89)),"OK","!!"),ISBLANK(G427),"!",ISBLANK(H427),"!!!",H427='6. Data'!$B$3,"vyberte druh nákladu")," ")</f>
        <v xml:space="preserve"> </v>
      </c>
      <c r="J427" s="261" t="str">
        <f t="shared" si="18"/>
        <v xml:space="preserve"> </v>
      </c>
      <c r="K427" s="238" t="str">
        <f t="shared" si="19"/>
        <v xml:space="preserve"> </v>
      </c>
      <c r="L427" s="87" t="str">
        <f t="shared" si="20"/>
        <v xml:space="preserve"> </v>
      </c>
    </row>
    <row r="428" spans="1:12" x14ac:dyDescent="0.25">
      <c r="A428" s="72"/>
      <c r="B428" s="82"/>
      <c r="C428" s="82"/>
      <c r="D428" s="79"/>
      <c r="E428" s="83"/>
      <c r="F428" s="83"/>
      <c r="G428" s="81"/>
      <c r="H428" s="123"/>
      <c r="I428" s="238" t="str">
        <f>IF(ISNUMBER(F428),_xlfn.IFS(RIGHT(H428,3)="(b)",IF(AND(G428&gt;=DATE('1. Informace o projektu'!$C$3,1,1),G428&lt;=WORKDAY(DATE('1. Informace o projektu'!$C$3+1,1,31)-1,1)),"OK","!!"),RIGHT(H428,3)="(a)",IF(AND(G428&gt;=DATE('1. Informace o projektu'!$C$3,1,1),G428&lt;=WORKDAY(DATE('1. Informace o projektu'!$C$3,12,31)-1,1,'6. Data'!$C$76:$C$89)),"OK","!!"),ISBLANK(G428),"!",ISBLANK(H428),"!!!",H428='6. Data'!$B$3,"vyberte druh nákladu")," ")</f>
        <v xml:space="preserve"> </v>
      </c>
      <c r="J428" s="261" t="str">
        <f t="shared" si="18"/>
        <v xml:space="preserve"> </v>
      </c>
      <c r="K428" s="238" t="str">
        <f t="shared" si="19"/>
        <v xml:space="preserve"> </v>
      </c>
      <c r="L428" s="87" t="str">
        <f t="shared" si="20"/>
        <v xml:space="preserve"> </v>
      </c>
    </row>
    <row r="429" spans="1:12" x14ac:dyDescent="0.25">
      <c r="A429" s="72"/>
      <c r="B429" s="82"/>
      <c r="C429" s="82"/>
      <c r="D429" s="79"/>
      <c r="E429" s="83"/>
      <c r="F429" s="83"/>
      <c r="G429" s="81"/>
      <c r="H429" s="123"/>
      <c r="I429" s="238" t="str">
        <f>IF(ISNUMBER(F429),_xlfn.IFS(RIGHT(H429,3)="(b)",IF(AND(G429&gt;=DATE('1. Informace o projektu'!$C$3,1,1),G429&lt;=WORKDAY(DATE('1. Informace o projektu'!$C$3+1,1,31)-1,1)),"OK","!!"),RIGHT(H429,3)="(a)",IF(AND(G429&gt;=DATE('1. Informace o projektu'!$C$3,1,1),G429&lt;=WORKDAY(DATE('1. Informace o projektu'!$C$3,12,31)-1,1,'6. Data'!$C$76:$C$89)),"OK","!!"),ISBLANK(G429),"!",ISBLANK(H429),"!!!",H429='6. Data'!$B$3,"vyberte druh nákladu")," ")</f>
        <v xml:space="preserve"> </v>
      </c>
      <c r="J429" s="261" t="str">
        <f t="shared" si="18"/>
        <v xml:space="preserve"> </v>
      </c>
      <c r="K429" s="238" t="str">
        <f t="shared" si="19"/>
        <v xml:space="preserve"> </v>
      </c>
      <c r="L429" s="87" t="str">
        <f t="shared" si="20"/>
        <v xml:space="preserve"> </v>
      </c>
    </row>
    <row r="430" spans="1:12" x14ac:dyDescent="0.25">
      <c r="A430" s="72"/>
      <c r="B430" s="82"/>
      <c r="C430" s="82"/>
      <c r="D430" s="79"/>
      <c r="E430" s="83"/>
      <c r="F430" s="83"/>
      <c r="G430" s="81"/>
      <c r="H430" s="123"/>
      <c r="I430" s="238" t="str">
        <f>IF(ISNUMBER(F430),_xlfn.IFS(RIGHT(H430,3)="(b)",IF(AND(G430&gt;=DATE('1. Informace o projektu'!$C$3,1,1),G430&lt;=WORKDAY(DATE('1. Informace o projektu'!$C$3+1,1,31)-1,1)),"OK","!!"),RIGHT(H430,3)="(a)",IF(AND(G430&gt;=DATE('1. Informace o projektu'!$C$3,1,1),G430&lt;=WORKDAY(DATE('1. Informace o projektu'!$C$3,12,31)-1,1,'6. Data'!$C$76:$C$89)),"OK","!!"),ISBLANK(G430),"!",ISBLANK(H430),"!!!",H430='6. Data'!$B$3,"vyberte druh nákladu")," ")</f>
        <v xml:space="preserve"> </v>
      </c>
      <c r="J430" s="261" t="str">
        <f t="shared" si="18"/>
        <v xml:space="preserve"> </v>
      </c>
      <c r="K430" s="238" t="str">
        <f t="shared" si="19"/>
        <v xml:space="preserve"> </v>
      </c>
      <c r="L430" s="87" t="str">
        <f t="shared" si="20"/>
        <v xml:space="preserve"> </v>
      </c>
    </row>
    <row r="431" spans="1:12" x14ac:dyDescent="0.25">
      <c r="A431" s="72"/>
      <c r="B431" s="82"/>
      <c r="C431" s="82"/>
      <c r="D431" s="79"/>
      <c r="E431" s="83"/>
      <c r="F431" s="83"/>
      <c r="G431" s="81"/>
      <c r="H431" s="123"/>
      <c r="I431" s="238" t="str">
        <f>IF(ISNUMBER(F431),_xlfn.IFS(RIGHT(H431,3)="(b)",IF(AND(G431&gt;=DATE('1. Informace o projektu'!$C$3,1,1),G431&lt;=WORKDAY(DATE('1. Informace o projektu'!$C$3+1,1,31)-1,1)),"OK","!!"),RIGHT(H431,3)="(a)",IF(AND(G431&gt;=DATE('1. Informace o projektu'!$C$3,1,1),G431&lt;=WORKDAY(DATE('1. Informace o projektu'!$C$3,12,31)-1,1,'6. Data'!$C$76:$C$89)),"OK","!!"),ISBLANK(G431),"!",ISBLANK(H431),"!!!",H431='6. Data'!$B$3,"vyberte druh nákladu")," ")</f>
        <v xml:space="preserve"> </v>
      </c>
      <c r="J431" s="261" t="str">
        <f t="shared" si="18"/>
        <v xml:space="preserve"> </v>
      </c>
      <c r="K431" s="238" t="str">
        <f t="shared" si="19"/>
        <v xml:space="preserve"> </v>
      </c>
      <c r="L431" s="87" t="str">
        <f t="shared" si="20"/>
        <v xml:space="preserve"> </v>
      </c>
    </row>
    <row r="432" spans="1:12" x14ac:dyDescent="0.25">
      <c r="A432" s="72"/>
      <c r="B432" s="82"/>
      <c r="C432" s="82"/>
      <c r="D432" s="79"/>
      <c r="E432" s="83"/>
      <c r="F432" s="83"/>
      <c r="G432" s="81"/>
      <c r="H432" s="123"/>
      <c r="I432" s="238" t="str">
        <f>IF(ISNUMBER(F432),_xlfn.IFS(RIGHT(H432,3)="(b)",IF(AND(G432&gt;=DATE('1. Informace o projektu'!$C$3,1,1),G432&lt;=WORKDAY(DATE('1. Informace o projektu'!$C$3+1,1,31)-1,1)),"OK","!!"),RIGHT(H432,3)="(a)",IF(AND(G432&gt;=DATE('1. Informace o projektu'!$C$3,1,1),G432&lt;=WORKDAY(DATE('1. Informace o projektu'!$C$3,12,31)-1,1,'6. Data'!$C$76:$C$89)),"OK","!!"),ISBLANK(G432),"!",ISBLANK(H432),"!!!",H432='6. Data'!$B$3,"vyberte druh nákladu")," ")</f>
        <v xml:space="preserve"> </v>
      </c>
      <c r="J432" s="261" t="str">
        <f t="shared" si="18"/>
        <v xml:space="preserve"> </v>
      </c>
      <c r="K432" s="238" t="str">
        <f t="shared" si="19"/>
        <v xml:space="preserve"> </v>
      </c>
      <c r="L432" s="87" t="str">
        <f t="shared" si="20"/>
        <v xml:space="preserve"> </v>
      </c>
    </row>
    <row r="433" spans="1:12" x14ac:dyDescent="0.25">
      <c r="A433" s="72"/>
      <c r="B433" s="82"/>
      <c r="C433" s="82"/>
      <c r="D433" s="79"/>
      <c r="E433" s="83"/>
      <c r="F433" s="83"/>
      <c r="G433" s="81"/>
      <c r="H433" s="123"/>
      <c r="I433" s="238" t="str">
        <f>IF(ISNUMBER(F433),_xlfn.IFS(RIGHT(H433,3)="(b)",IF(AND(G433&gt;=DATE('1. Informace o projektu'!$C$3,1,1),G433&lt;=WORKDAY(DATE('1. Informace o projektu'!$C$3+1,1,31)-1,1)),"OK","!!"),RIGHT(H433,3)="(a)",IF(AND(G433&gt;=DATE('1. Informace o projektu'!$C$3,1,1),G433&lt;=WORKDAY(DATE('1. Informace o projektu'!$C$3,12,31)-1,1,'6. Data'!$C$76:$C$89)),"OK","!!"),ISBLANK(G433),"!",ISBLANK(H433),"!!!",H433='6. Data'!$B$3,"vyberte druh nákladu")," ")</f>
        <v xml:space="preserve"> </v>
      </c>
      <c r="J433" s="261" t="str">
        <f t="shared" si="18"/>
        <v xml:space="preserve"> </v>
      </c>
      <c r="K433" s="238" t="str">
        <f t="shared" si="19"/>
        <v xml:space="preserve"> </v>
      </c>
      <c r="L433" s="87" t="str">
        <f t="shared" si="20"/>
        <v xml:space="preserve"> </v>
      </c>
    </row>
    <row r="434" spans="1:12" x14ac:dyDescent="0.25">
      <c r="A434" s="72"/>
      <c r="B434" s="82"/>
      <c r="C434" s="82"/>
      <c r="D434" s="79"/>
      <c r="E434" s="83"/>
      <c r="F434" s="83"/>
      <c r="G434" s="81"/>
      <c r="H434" s="123"/>
      <c r="I434" s="238" t="str">
        <f>IF(ISNUMBER(F434),_xlfn.IFS(RIGHT(H434,3)="(b)",IF(AND(G434&gt;=DATE('1. Informace o projektu'!$C$3,1,1),G434&lt;=WORKDAY(DATE('1. Informace o projektu'!$C$3+1,1,31)-1,1)),"OK","!!"),RIGHT(H434,3)="(a)",IF(AND(G434&gt;=DATE('1. Informace o projektu'!$C$3,1,1),G434&lt;=WORKDAY(DATE('1. Informace o projektu'!$C$3,12,31)-1,1,'6. Data'!$C$76:$C$89)),"OK","!!"),ISBLANK(G434),"!",ISBLANK(H434),"!!!",H434='6. Data'!$B$3,"vyberte druh nákladu")," ")</f>
        <v xml:space="preserve"> </v>
      </c>
      <c r="J434" s="261" t="str">
        <f t="shared" si="18"/>
        <v xml:space="preserve"> </v>
      </c>
      <c r="K434" s="238" t="str">
        <f t="shared" si="19"/>
        <v xml:space="preserve"> </v>
      </c>
      <c r="L434" s="87" t="str">
        <f t="shared" si="20"/>
        <v xml:space="preserve"> </v>
      </c>
    </row>
    <row r="435" spans="1:12" x14ac:dyDescent="0.25">
      <c r="A435" s="72"/>
      <c r="B435" s="82"/>
      <c r="C435" s="82"/>
      <c r="D435" s="79"/>
      <c r="E435" s="83"/>
      <c r="F435" s="83"/>
      <c r="G435" s="81"/>
      <c r="H435" s="123"/>
      <c r="I435" s="238" t="str">
        <f>IF(ISNUMBER(F435),_xlfn.IFS(RIGHT(H435,3)="(b)",IF(AND(G435&gt;=DATE('1. Informace o projektu'!$C$3,1,1),G435&lt;=WORKDAY(DATE('1. Informace o projektu'!$C$3+1,1,31)-1,1)),"OK","!!"),RIGHT(H435,3)="(a)",IF(AND(G435&gt;=DATE('1. Informace o projektu'!$C$3,1,1),G435&lt;=WORKDAY(DATE('1. Informace o projektu'!$C$3,12,31)-1,1,'6. Data'!$C$76:$C$89)),"OK","!!"),ISBLANK(G435),"!",ISBLANK(H435),"!!!",H435='6. Data'!$B$3,"vyberte druh nákladu")," ")</f>
        <v xml:space="preserve"> </v>
      </c>
      <c r="J435" s="261" t="str">
        <f t="shared" si="18"/>
        <v xml:space="preserve"> </v>
      </c>
      <c r="K435" s="238" t="str">
        <f t="shared" si="19"/>
        <v xml:space="preserve"> </v>
      </c>
      <c r="L435" s="87" t="str">
        <f t="shared" si="20"/>
        <v xml:space="preserve"> </v>
      </c>
    </row>
    <row r="436" spans="1:12" x14ac:dyDescent="0.25">
      <c r="A436" s="72"/>
      <c r="B436" s="82"/>
      <c r="C436" s="82"/>
      <c r="D436" s="79"/>
      <c r="E436" s="83"/>
      <c r="F436" s="83"/>
      <c r="G436" s="81"/>
      <c r="H436" s="123"/>
      <c r="I436" s="238" t="str">
        <f>IF(ISNUMBER(F436),_xlfn.IFS(RIGHT(H436,3)="(b)",IF(AND(G436&gt;=DATE('1. Informace o projektu'!$C$3,1,1),G436&lt;=WORKDAY(DATE('1. Informace o projektu'!$C$3+1,1,31)-1,1)),"OK","!!"),RIGHT(H436,3)="(a)",IF(AND(G436&gt;=DATE('1. Informace o projektu'!$C$3,1,1),G436&lt;=WORKDAY(DATE('1. Informace o projektu'!$C$3,12,31)-1,1,'6. Data'!$C$76:$C$89)),"OK","!!"),ISBLANK(G436),"!",ISBLANK(H436),"!!!",H436='6. Data'!$B$3,"vyberte druh nákladu")," ")</f>
        <v xml:space="preserve"> </v>
      </c>
      <c r="J436" s="261" t="str">
        <f t="shared" si="18"/>
        <v xml:space="preserve"> </v>
      </c>
      <c r="K436" s="238" t="str">
        <f t="shared" si="19"/>
        <v xml:space="preserve"> </v>
      </c>
      <c r="L436" s="87" t="str">
        <f t="shared" si="20"/>
        <v xml:space="preserve"> </v>
      </c>
    </row>
    <row r="437" spans="1:12" x14ac:dyDescent="0.25">
      <c r="A437" s="72"/>
      <c r="B437" s="82"/>
      <c r="C437" s="82"/>
      <c r="D437" s="79"/>
      <c r="E437" s="83"/>
      <c r="F437" s="83"/>
      <c r="G437" s="81"/>
      <c r="H437" s="123"/>
      <c r="I437" s="238" t="str">
        <f>IF(ISNUMBER(F437),_xlfn.IFS(RIGHT(H437,3)="(b)",IF(AND(G437&gt;=DATE('1. Informace o projektu'!$C$3,1,1),G437&lt;=WORKDAY(DATE('1. Informace o projektu'!$C$3+1,1,31)-1,1)),"OK","!!"),RIGHT(H437,3)="(a)",IF(AND(G437&gt;=DATE('1. Informace o projektu'!$C$3,1,1),G437&lt;=WORKDAY(DATE('1. Informace o projektu'!$C$3,12,31)-1,1,'6. Data'!$C$76:$C$89)),"OK","!!"),ISBLANK(G437),"!",ISBLANK(H437),"!!!",H437='6. Data'!$B$3,"vyberte druh nákladu")," ")</f>
        <v xml:space="preserve"> </v>
      </c>
      <c r="J437" s="261" t="str">
        <f t="shared" si="18"/>
        <v xml:space="preserve"> </v>
      </c>
      <c r="K437" s="238" t="str">
        <f t="shared" si="19"/>
        <v xml:space="preserve"> </v>
      </c>
      <c r="L437" s="87" t="str">
        <f t="shared" si="20"/>
        <v xml:space="preserve"> </v>
      </c>
    </row>
    <row r="438" spans="1:12" x14ac:dyDescent="0.25">
      <c r="A438" s="72"/>
      <c r="B438" s="82"/>
      <c r="C438" s="82"/>
      <c r="D438" s="79"/>
      <c r="E438" s="83"/>
      <c r="F438" s="83"/>
      <c r="G438" s="81"/>
      <c r="H438" s="123"/>
      <c r="I438" s="238" t="str">
        <f>IF(ISNUMBER(F438),_xlfn.IFS(RIGHT(H438,3)="(b)",IF(AND(G438&gt;=DATE('1. Informace o projektu'!$C$3,1,1),G438&lt;=WORKDAY(DATE('1. Informace o projektu'!$C$3+1,1,31)-1,1)),"OK","!!"),RIGHT(H438,3)="(a)",IF(AND(G438&gt;=DATE('1. Informace o projektu'!$C$3,1,1),G438&lt;=WORKDAY(DATE('1. Informace o projektu'!$C$3,12,31)-1,1,'6. Data'!$C$76:$C$89)),"OK","!!"),ISBLANK(G438),"!",ISBLANK(H438),"!!!",H438='6. Data'!$B$3,"vyberte druh nákladu")," ")</f>
        <v xml:space="preserve"> </v>
      </c>
      <c r="J438" s="261" t="str">
        <f t="shared" si="18"/>
        <v xml:space="preserve"> </v>
      </c>
      <c r="K438" s="238" t="str">
        <f t="shared" si="19"/>
        <v xml:space="preserve"> </v>
      </c>
      <c r="L438" s="87" t="str">
        <f t="shared" si="20"/>
        <v xml:space="preserve"> </v>
      </c>
    </row>
    <row r="439" spans="1:12" x14ac:dyDescent="0.25">
      <c r="A439" s="72"/>
      <c r="B439" s="82"/>
      <c r="C439" s="82"/>
      <c r="D439" s="79"/>
      <c r="E439" s="83"/>
      <c r="F439" s="83"/>
      <c r="G439" s="81"/>
      <c r="H439" s="123"/>
      <c r="I439" s="238" t="str">
        <f>IF(ISNUMBER(F439),_xlfn.IFS(RIGHT(H439,3)="(b)",IF(AND(G439&gt;=DATE('1. Informace o projektu'!$C$3,1,1),G439&lt;=WORKDAY(DATE('1. Informace o projektu'!$C$3+1,1,31)-1,1)),"OK","!!"),RIGHT(H439,3)="(a)",IF(AND(G439&gt;=DATE('1. Informace o projektu'!$C$3,1,1),G439&lt;=WORKDAY(DATE('1. Informace o projektu'!$C$3,12,31)-1,1,'6. Data'!$C$76:$C$89)),"OK","!!"),ISBLANK(G439),"!",ISBLANK(H439),"!!!",H439='6. Data'!$B$3,"vyberte druh nákladu")," ")</f>
        <v xml:space="preserve"> </v>
      </c>
      <c r="J439" s="261" t="str">
        <f t="shared" si="18"/>
        <v xml:space="preserve"> </v>
      </c>
      <c r="K439" s="238" t="str">
        <f t="shared" si="19"/>
        <v xml:space="preserve"> </v>
      </c>
      <c r="L439" s="87" t="str">
        <f t="shared" si="20"/>
        <v xml:space="preserve"> </v>
      </c>
    </row>
    <row r="440" spans="1:12" x14ac:dyDescent="0.25">
      <c r="A440" s="72"/>
      <c r="B440" s="82"/>
      <c r="C440" s="82"/>
      <c r="D440" s="79"/>
      <c r="E440" s="83"/>
      <c r="F440" s="83"/>
      <c r="G440" s="81"/>
      <c r="H440" s="123"/>
      <c r="I440" s="238" t="str">
        <f>IF(ISNUMBER(F440),_xlfn.IFS(RIGHT(H440,3)="(b)",IF(AND(G440&gt;=DATE('1. Informace o projektu'!$C$3,1,1),G440&lt;=WORKDAY(DATE('1. Informace o projektu'!$C$3+1,1,31)-1,1)),"OK","!!"),RIGHT(H440,3)="(a)",IF(AND(G440&gt;=DATE('1. Informace o projektu'!$C$3,1,1),G440&lt;=WORKDAY(DATE('1. Informace o projektu'!$C$3,12,31)-1,1,'6. Data'!$C$76:$C$89)),"OK","!!"),ISBLANK(G440),"!",ISBLANK(H440),"!!!",H440='6. Data'!$B$3,"vyberte druh nákladu")," ")</f>
        <v xml:space="preserve"> </v>
      </c>
      <c r="J440" s="261" t="str">
        <f t="shared" si="18"/>
        <v xml:space="preserve"> </v>
      </c>
      <c r="K440" s="238" t="str">
        <f t="shared" si="19"/>
        <v xml:space="preserve"> </v>
      </c>
      <c r="L440" s="87" t="str">
        <f t="shared" si="20"/>
        <v xml:space="preserve"> </v>
      </c>
    </row>
    <row r="441" spans="1:12" x14ac:dyDescent="0.25">
      <c r="A441" s="72"/>
      <c r="B441" s="82"/>
      <c r="C441" s="82"/>
      <c r="D441" s="79"/>
      <c r="E441" s="83"/>
      <c r="F441" s="83"/>
      <c r="G441" s="81"/>
      <c r="H441" s="123"/>
      <c r="I441" s="238" t="str">
        <f>IF(ISNUMBER(F441),_xlfn.IFS(RIGHT(H441,3)="(b)",IF(AND(G441&gt;=DATE('1. Informace o projektu'!$C$3,1,1),G441&lt;=WORKDAY(DATE('1. Informace o projektu'!$C$3+1,1,31)-1,1)),"OK","!!"),RIGHT(H441,3)="(a)",IF(AND(G441&gt;=DATE('1. Informace o projektu'!$C$3,1,1),G441&lt;=WORKDAY(DATE('1. Informace o projektu'!$C$3,12,31)-1,1,'6. Data'!$C$76:$C$89)),"OK","!!"),ISBLANK(G441),"!",ISBLANK(H441),"!!!",H441='6. Data'!$B$3,"vyberte druh nákladu")," ")</f>
        <v xml:space="preserve"> </v>
      </c>
      <c r="J441" s="261" t="str">
        <f t="shared" si="18"/>
        <v xml:space="preserve"> </v>
      </c>
      <c r="K441" s="238" t="str">
        <f t="shared" si="19"/>
        <v xml:space="preserve"> </v>
      </c>
      <c r="L441" s="87" t="str">
        <f t="shared" si="20"/>
        <v xml:space="preserve"> </v>
      </c>
    </row>
    <row r="442" spans="1:12" x14ac:dyDescent="0.25">
      <c r="A442" s="72"/>
      <c r="B442" s="82"/>
      <c r="C442" s="82"/>
      <c r="D442" s="79"/>
      <c r="E442" s="83"/>
      <c r="F442" s="83"/>
      <c r="G442" s="81"/>
      <c r="H442" s="123"/>
      <c r="I442" s="238" t="str">
        <f>IF(ISNUMBER(F442),_xlfn.IFS(RIGHT(H442,3)="(b)",IF(AND(G442&gt;=DATE('1. Informace o projektu'!$C$3,1,1),G442&lt;=WORKDAY(DATE('1. Informace o projektu'!$C$3+1,1,31)-1,1)),"OK","!!"),RIGHT(H442,3)="(a)",IF(AND(G442&gt;=DATE('1. Informace o projektu'!$C$3,1,1),G442&lt;=WORKDAY(DATE('1. Informace o projektu'!$C$3,12,31)-1,1,'6. Data'!$C$76:$C$89)),"OK","!!"),ISBLANK(G442),"!",ISBLANK(H442),"!!!",H442='6. Data'!$B$3,"vyberte druh nákladu")," ")</f>
        <v xml:space="preserve"> </v>
      </c>
      <c r="J442" s="261" t="str">
        <f t="shared" si="18"/>
        <v xml:space="preserve"> </v>
      </c>
      <c r="K442" s="238" t="str">
        <f t="shared" si="19"/>
        <v xml:space="preserve"> </v>
      </c>
      <c r="L442" s="87" t="str">
        <f t="shared" si="20"/>
        <v xml:space="preserve"> </v>
      </c>
    </row>
    <row r="443" spans="1:12" x14ac:dyDescent="0.25">
      <c r="A443" s="72"/>
      <c r="B443" s="82"/>
      <c r="C443" s="82"/>
      <c r="D443" s="79"/>
      <c r="E443" s="83"/>
      <c r="F443" s="83"/>
      <c r="G443" s="81"/>
      <c r="H443" s="123"/>
      <c r="I443" s="238" t="str">
        <f>IF(ISNUMBER(F443),_xlfn.IFS(RIGHT(H443,3)="(b)",IF(AND(G443&gt;=DATE('1. Informace o projektu'!$C$3,1,1),G443&lt;=WORKDAY(DATE('1. Informace o projektu'!$C$3+1,1,31)-1,1)),"OK","!!"),RIGHT(H443,3)="(a)",IF(AND(G443&gt;=DATE('1. Informace o projektu'!$C$3,1,1),G443&lt;=WORKDAY(DATE('1. Informace o projektu'!$C$3,12,31)-1,1,'6. Data'!$C$76:$C$89)),"OK","!!"),ISBLANK(G443),"!",ISBLANK(H443),"!!!",H443='6. Data'!$B$3,"vyberte druh nákladu")," ")</f>
        <v xml:space="preserve"> </v>
      </c>
      <c r="J443" s="261" t="str">
        <f t="shared" si="18"/>
        <v xml:space="preserve"> </v>
      </c>
      <c r="K443" s="238" t="str">
        <f t="shared" si="19"/>
        <v xml:space="preserve"> </v>
      </c>
      <c r="L443" s="87" t="str">
        <f t="shared" si="20"/>
        <v xml:space="preserve"> </v>
      </c>
    </row>
    <row r="444" spans="1:12" x14ac:dyDescent="0.25">
      <c r="A444" s="72"/>
      <c r="B444" s="82"/>
      <c r="C444" s="82"/>
      <c r="D444" s="79"/>
      <c r="E444" s="83"/>
      <c r="F444" s="83"/>
      <c r="G444" s="81"/>
      <c r="H444" s="123"/>
      <c r="I444" s="238" t="str">
        <f>IF(ISNUMBER(F444),_xlfn.IFS(RIGHT(H444,3)="(b)",IF(AND(G444&gt;=DATE('1. Informace o projektu'!$C$3,1,1),G444&lt;=WORKDAY(DATE('1. Informace o projektu'!$C$3+1,1,31)-1,1)),"OK","!!"),RIGHT(H444,3)="(a)",IF(AND(G444&gt;=DATE('1. Informace o projektu'!$C$3,1,1),G444&lt;=WORKDAY(DATE('1. Informace o projektu'!$C$3,12,31)-1,1,'6. Data'!$C$76:$C$89)),"OK","!!"),ISBLANK(G444),"!",ISBLANK(H444),"!!!",H444='6. Data'!$B$3,"vyberte druh nákladu")," ")</f>
        <v xml:space="preserve"> </v>
      </c>
      <c r="J444" s="261" t="str">
        <f t="shared" si="18"/>
        <v xml:space="preserve"> </v>
      </c>
      <c r="K444" s="238" t="str">
        <f t="shared" si="19"/>
        <v xml:space="preserve"> </v>
      </c>
      <c r="L444" s="87" t="str">
        <f t="shared" si="20"/>
        <v xml:space="preserve"> </v>
      </c>
    </row>
    <row r="445" spans="1:12" x14ac:dyDescent="0.25">
      <c r="A445" s="72"/>
      <c r="B445" s="82"/>
      <c r="C445" s="82"/>
      <c r="D445" s="79"/>
      <c r="E445" s="83"/>
      <c r="F445" s="83"/>
      <c r="G445" s="81"/>
      <c r="H445" s="123"/>
      <c r="I445" s="238" t="str">
        <f>IF(ISNUMBER(F445),_xlfn.IFS(RIGHT(H445,3)="(b)",IF(AND(G445&gt;=DATE('1. Informace o projektu'!$C$3,1,1),G445&lt;=WORKDAY(DATE('1. Informace o projektu'!$C$3+1,1,31)-1,1)),"OK","!!"),RIGHT(H445,3)="(a)",IF(AND(G445&gt;=DATE('1. Informace o projektu'!$C$3,1,1),G445&lt;=WORKDAY(DATE('1. Informace o projektu'!$C$3,12,31)-1,1,'6. Data'!$C$76:$C$89)),"OK","!!"),ISBLANK(G445),"!",ISBLANK(H445),"!!!",H445='6. Data'!$B$3,"vyberte druh nákladu")," ")</f>
        <v xml:space="preserve"> </v>
      </c>
      <c r="J445" s="261" t="str">
        <f t="shared" si="18"/>
        <v xml:space="preserve"> </v>
      </c>
      <c r="K445" s="238" t="str">
        <f t="shared" si="19"/>
        <v xml:space="preserve"> </v>
      </c>
      <c r="L445" s="87" t="str">
        <f t="shared" si="20"/>
        <v xml:space="preserve"> </v>
      </c>
    </row>
    <row r="446" spans="1:12" x14ac:dyDescent="0.25">
      <c r="A446" s="72"/>
      <c r="B446" s="82"/>
      <c r="C446" s="82"/>
      <c r="D446" s="79"/>
      <c r="E446" s="83"/>
      <c r="F446" s="83"/>
      <c r="G446" s="81"/>
      <c r="H446" s="123"/>
      <c r="I446" s="238" t="str">
        <f>IF(ISNUMBER(F446),_xlfn.IFS(RIGHT(H446,3)="(b)",IF(AND(G446&gt;=DATE('1. Informace o projektu'!$C$3,1,1),G446&lt;=WORKDAY(DATE('1. Informace o projektu'!$C$3+1,1,31)-1,1)),"OK","!!"),RIGHT(H446,3)="(a)",IF(AND(G446&gt;=DATE('1. Informace o projektu'!$C$3,1,1),G446&lt;=WORKDAY(DATE('1. Informace o projektu'!$C$3,12,31)-1,1,'6. Data'!$C$76:$C$89)),"OK","!!"),ISBLANK(G446),"!",ISBLANK(H446),"!!!",H446='6. Data'!$B$3,"vyberte druh nákladu")," ")</f>
        <v xml:space="preserve"> </v>
      </c>
      <c r="J446" s="261" t="str">
        <f t="shared" si="18"/>
        <v xml:space="preserve"> </v>
      </c>
      <c r="K446" s="238" t="str">
        <f t="shared" si="19"/>
        <v xml:space="preserve"> </v>
      </c>
      <c r="L446" s="87" t="str">
        <f t="shared" si="20"/>
        <v xml:space="preserve"> </v>
      </c>
    </row>
    <row r="447" spans="1:12" x14ac:dyDescent="0.25">
      <c r="A447" s="72"/>
      <c r="B447" s="82"/>
      <c r="C447" s="82"/>
      <c r="D447" s="79"/>
      <c r="E447" s="83"/>
      <c r="F447" s="83"/>
      <c r="G447" s="81"/>
      <c r="H447" s="123"/>
      <c r="I447" s="238" t="str">
        <f>IF(ISNUMBER(F447),_xlfn.IFS(RIGHT(H447,3)="(b)",IF(AND(G447&gt;=DATE('1. Informace o projektu'!$C$3,1,1),G447&lt;=WORKDAY(DATE('1. Informace o projektu'!$C$3+1,1,31)-1,1)),"OK","!!"),RIGHT(H447,3)="(a)",IF(AND(G447&gt;=DATE('1. Informace o projektu'!$C$3,1,1),G447&lt;=WORKDAY(DATE('1. Informace o projektu'!$C$3,12,31)-1,1,'6. Data'!$C$76:$C$89)),"OK","!!"),ISBLANK(G447),"!",ISBLANK(H447),"!!!",H447='6. Data'!$B$3,"vyberte druh nákladu")," ")</f>
        <v xml:space="preserve"> </v>
      </c>
      <c r="J447" s="261" t="str">
        <f t="shared" si="18"/>
        <v xml:space="preserve"> </v>
      </c>
      <c r="K447" s="238" t="str">
        <f t="shared" si="19"/>
        <v xml:space="preserve"> </v>
      </c>
      <c r="L447" s="87" t="str">
        <f t="shared" si="20"/>
        <v xml:space="preserve"> </v>
      </c>
    </row>
    <row r="448" spans="1:12" x14ac:dyDescent="0.25">
      <c r="A448" s="72"/>
      <c r="B448" s="82"/>
      <c r="C448" s="82"/>
      <c r="D448" s="79"/>
      <c r="E448" s="83"/>
      <c r="F448" s="83"/>
      <c r="G448" s="81"/>
      <c r="H448" s="123"/>
      <c r="I448" s="238" t="str">
        <f>IF(ISNUMBER(F448),_xlfn.IFS(RIGHT(H448,3)="(b)",IF(AND(G448&gt;=DATE('1. Informace o projektu'!$C$3,1,1),G448&lt;=WORKDAY(DATE('1. Informace o projektu'!$C$3+1,1,31)-1,1)),"OK","!!"),RIGHT(H448,3)="(a)",IF(AND(G448&gt;=DATE('1. Informace o projektu'!$C$3,1,1),G448&lt;=WORKDAY(DATE('1. Informace o projektu'!$C$3,12,31)-1,1,'6. Data'!$C$76:$C$89)),"OK","!!"),ISBLANK(G448),"!",ISBLANK(H448),"!!!",H448='6. Data'!$B$3,"vyberte druh nákladu")," ")</f>
        <v xml:space="preserve"> </v>
      </c>
      <c r="J448" s="261" t="str">
        <f t="shared" si="18"/>
        <v xml:space="preserve"> </v>
      </c>
      <c r="K448" s="238" t="str">
        <f t="shared" si="19"/>
        <v xml:space="preserve"> </v>
      </c>
      <c r="L448" s="87" t="str">
        <f t="shared" si="20"/>
        <v xml:space="preserve"> </v>
      </c>
    </row>
    <row r="449" spans="1:12" x14ac:dyDescent="0.25">
      <c r="A449" s="72"/>
      <c r="B449" s="82"/>
      <c r="C449" s="82"/>
      <c r="D449" s="79"/>
      <c r="E449" s="83"/>
      <c r="F449" s="83"/>
      <c r="G449" s="81"/>
      <c r="H449" s="123"/>
      <c r="I449" s="238" t="str">
        <f>IF(ISNUMBER(F449),_xlfn.IFS(RIGHT(H449,3)="(b)",IF(AND(G449&gt;=DATE('1. Informace o projektu'!$C$3,1,1),G449&lt;=WORKDAY(DATE('1. Informace o projektu'!$C$3+1,1,31)-1,1)),"OK","!!"),RIGHT(H449,3)="(a)",IF(AND(G449&gt;=DATE('1. Informace o projektu'!$C$3,1,1),G449&lt;=WORKDAY(DATE('1. Informace o projektu'!$C$3,12,31)-1,1,'6. Data'!$C$76:$C$89)),"OK","!!"),ISBLANK(G449),"!",ISBLANK(H449),"!!!",H449='6. Data'!$B$3,"vyberte druh nákladu")," ")</f>
        <v xml:space="preserve"> </v>
      </c>
      <c r="J449" s="261" t="str">
        <f t="shared" si="18"/>
        <v xml:space="preserve"> </v>
      </c>
      <c r="K449" s="238" t="str">
        <f t="shared" si="19"/>
        <v xml:space="preserve"> </v>
      </c>
      <c r="L449" s="87" t="str">
        <f t="shared" si="20"/>
        <v xml:space="preserve"> </v>
      </c>
    </row>
    <row r="450" spans="1:12" x14ac:dyDescent="0.25">
      <c r="A450" s="72"/>
      <c r="B450" s="82"/>
      <c r="C450" s="82"/>
      <c r="D450" s="79"/>
      <c r="E450" s="83"/>
      <c r="F450" s="83"/>
      <c r="G450" s="81"/>
      <c r="H450" s="123"/>
      <c r="I450" s="238" t="str">
        <f>IF(ISNUMBER(F450),_xlfn.IFS(RIGHT(H450,3)="(b)",IF(AND(G450&gt;=DATE('1. Informace o projektu'!$C$3,1,1),G450&lt;=WORKDAY(DATE('1. Informace o projektu'!$C$3+1,1,31)-1,1)),"OK","!!"),RIGHT(H450,3)="(a)",IF(AND(G450&gt;=DATE('1. Informace o projektu'!$C$3,1,1),G450&lt;=WORKDAY(DATE('1. Informace o projektu'!$C$3,12,31)-1,1,'6. Data'!$C$76:$C$89)),"OK","!!"),ISBLANK(G450),"!",ISBLANK(H450),"!!!",H450='6. Data'!$B$3,"vyberte druh nákladu")," ")</f>
        <v xml:space="preserve"> </v>
      </c>
      <c r="J450" s="261" t="str">
        <f t="shared" si="18"/>
        <v xml:space="preserve"> </v>
      </c>
      <c r="K450" s="238" t="str">
        <f t="shared" si="19"/>
        <v xml:space="preserve"> </v>
      </c>
      <c r="L450" s="87" t="str">
        <f t="shared" si="20"/>
        <v xml:space="preserve"> </v>
      </c>
    </row>
    <row r="451" spans="1:12" x14ac:dyDescent="0.25">
      <c r="A451" s="72"/>
      <c r="B451" s="82"/>
      <c r="C451" s="82"/>
      <c r="D451" s="79"/>
      <c r="E451" s="83"/>
      <c r="F451" s="83"/>
      <c r="G451" s="81"/>
      <c r="H451" s="123"/>
      <c r="I451" s="238" t="str">
        <f>IF(ISNUMBER(F451),_xlfn.IFS(RIGHT(H451,3)="(b)",IF(AND(G451&gt;=DATE('1. Informace o projektu'!$C$3,1,1),G451&lt;=WORKDAY(DATE('1. Informace o projektu'!$C$3+1,1,31)-1,1)),"OK","!!"),RIGHT(H451,3)="(a)",IF(AND(G451&gt;=DATE('1. Informace o projektu'!$C$3,1,1),G451&lt;=WORKDAY(DATE('1. Informace o projektu'!$C$3,12,31)-1,1,'6. Data'!$C$76:$C$89)),"OK","!!"),ISBLANK(G451),"!",ISBLANK(H451),"!!!",H451='6. Data'!$B$3,"vyberte druh nákladu")," ")</f>
        <v xml:space="preserve"> </v>
      </c>
      <c r="J451" s="261" t="str">
        <f t="shared" si="18"/>
        <v xml:space="preserve"> </v>
      </c>
      <c r="K451" s="238" t="str">
        <f t="shared" si="19"/>
        <v xml:space="preserve"> </v>
      </c>
      <c r="L451" s="87" t="str">
        <f t="shared" si="20"/>
        <v xml:space="preserve"> </v>
      </c>
    </row>
    <row r="452" spans="1:12" x14ac:dyDescent="0.25">
      <c r="A452" s="72"/>
      <c r="B452" s="82"/>
      <c r="C452" s="82"/>
      <c r="D452" s="79"/>
      <c r="E452" s="83"/>
      <c r="F452" s="83"/>
      <c r="G452" s="81"/>
      <c r="H452" s="123"/>
      <c r="I452" s="238" t="str">
        <f>IF(ISNUMBER(F452),_xlfn.IFS(RIGHT(H452,3)="(b)",IF(AND(G452&gt;=DATE('1. Informace o projektu'!$C$3,1,1),G452&lt;=WORKDAY(DATE('1. Informace o projektu'!$C$3+1,1,31)-1,1)),"OK","!!"),RIGHT(H452,3)="(a)",IF(AND(G452&gt;=DATE('1. Informace o projektu'!$C$3,1,1),G452&lt;=WORKDAY(DATE('1. Informace o projektu'!$C$3,12,31)-1,1,'6. Data'!$C$76:$C$89)),"OK","!!"),ISBLANK(G452),"!",ISBLANK(H452),"!!!",H452='6. Data'!$B$3,"vyberte druh nákladu")," ")</f>
        <v xml:space="preserve"> </v>
      </c>
      <c r="J452" s="261" t="str">
        <f t="shared" si="18"/>
        <v xml:space="preserve"> </v>
      </c>
      <c r="K452" s="238" t="str">
        <f t="shared" si="19"/>
        <v xml:space="preserve"> </v>
      </c>
      <c r="L452" s="87" t="str">
        <f t="shared" si="20"/>
        <v xml:space="preserve"> </v>
      </c>
    </row>
    <row r="453" spans="1:12" x14ac:dyDescent="0.25">
      <c r="A453" s="72"/>
      <c r="B453" s="82"/>
      <c r="C453" s="82"/>
      <c r="D453" s="79"/>
      <c r="E453" s="83"/>
      <c r="F453" s="83"/>
      <c r="G453" s="81"/>
      <c r="H453" s="123"/>
      <c r="I453" s="238" t="str">
        <f>IF(ISNUMBER(F453),_xlfn.IFS(RIGHT(H453,3)="(b)",IF(AND(G453&gt;=DATE('1. Informace o projektu'!$C$3,1,1),G453&lt;=WORKDAY(DATE('1. Informace o projektu'!$C$3+1,1,31)-1,1)),"OK","!!"),RIGHT(H453,3)="(a)",IF(AND(G453&gt;=DATE('1. Informace o projektu'!$C$3,1,1),G453&lt;=WORKDAY(DATE('1. Informace o projektu'!$C$3,12,31)-1,1,'6. Data'!$C$76:$C$89)),"OK","!!"),ISBLANK(G453),"!",ISBLANK(H453),"!!!",H453='6. Data'!$B$3,"vyberte druh nákladu")," ")</f>
        <v xml:space="preserve"> </v>
      </c>
      <c r="J453" s="261" t="str">
        <f t="shared" si="18"/>
        <v xml:space="preserve"> </v>
      </c>
      <c r="K453" s="238" t="str">
        <f t="shared" si="19"/>
        <v xml:space="preserve"> </v>
      </c>
      <c r="L453" s="87" t="str">
        <f t="shared" si="20"/>
        <v xml:space="preserve"> </v>
      </c>
    </row>
    <row r="454" spans="1:12" x14ac:dyDescent="0.25">
      <c r="A454" s="72"/>
      <c r="B454" s="82"/>
      <c r="C454" s="82"/>
      <c r="D454" s="79"/>
      <c r="E454" s="83"/>
      <c r="F454" s="83"/>
      <c r="G454" s="81"/>
      <c r="H454" s="123"/>
      <c r="I454" s="238" t="str">
        <f>IF(ISNUMBER(F454),_xlfn.IFS(RIGHT(H454,3)="(b)",IF(AND(G454&gt;=DATE('1. Informace o projektu'!$C$3,1,1),G454&lt;=WORKDAY(DATE('1. Informace o projektu'!$C$3+1,1,31)-1,1)),"OK","!!"),RIGHT(H454,3)="(a)",IF(AND(G454&gt;=DATE('1. Informace o projektu'!$C$3,1,1),G454&lt;=WORKDAY(DATE('1. Informace o projektu'!$C$3,12,31)-1,1,'6. Data'!$C$76:$C$89)),"OK","!!"),ISBLANK(G454),"!",ISBLANK(H454),"!!!",H454='6. Data'!$B$3,"vyberte druh nákladu")," ")</f>
        <v xml:space="preserve"> </v>
      </c>
      <c r="J454" s="261" t="str">
        <f t="shared" si="18"/>
        <v xml:space="preserve"> </v>
      </c>
      <c r="K454" s="238" t="str">
        <f t="shared" si="19"/>
        <v xml:space="preserve"> </v>
      </c>
      <c r="L454" s="87" t="str">
        <f t="shared" si="20"/>
        <v xml:space="preserve"> </v>
      </c>
    </row>
    <row r="455" spans="1:12" x14ac:dyDescent="0.25">
      <c r="A455" s="72"/>
      <c r="B455" s="82"/>
      <c r="C455" s="82"/>
      <c r="D455" s="79"/>
      <c r="E455" s="83"/>
      <c r="F455" s="83"/>
      <c r="G455" s="81"/>
      <c r="H455" s="123"/>
      <c r="I455" s="238" t="str">
        <f>IF(ISNUMBER(F455),_xlfn.IFS(RIGHT(H455,3)="(b)",IF(AND(G455&gt;=DATE('1. Informace o projektu'!$C$3,1,1),G455&lt;=WORKDAY(DATE('1. Informace o projektu'!$C$3+1,1,31)-1,1)),"OK","!!"),RIGHT(H455,3)="(a)",IF(AND(G455&gt;=DATE('1. Informace o projektu'!$C$3,1,1),G455&lt;=WORKDAY(DATE('1. Informace o projektu'!$C$3,12,31)-1,1,'6. Data'!$C$76:$C$89)),"OK","!!"),ISBLANK(G455),"!",ISBLANK(H455),"!!!",H455='6. Data'!$B$3,"vyberte druh nákladu")," ")</f>
        <v xml:space="preserve"> </v>
      </c>
      <c r="J455" s="261" t="str">
        <f t="shared" ref="J455:J518" si="21">_xlfn.IFS(I455="!","Zapište datum úhrady",I455="ok"," ",I455=" "," ",I455="!!!","vyberte druh nákladu",I455="!!","nepovolené datum úhrady",I455="vyberte druh nákladu","vyberte druh nákladu")</f>
        <v xml:space="preserve"> </v>
      </c>
      <c r="K455" s="238" t="str">
        <f t="shared" ref="K455:K518" si="22">IF(ISNUMBER(F455),IF(E455&gt;=F455,"OK","!")," ")</f>
        <v xml:space="preserve"> </v>
      </c>
      <c r="L455" s="87" t="str">
        <f t="shared" ref="L455:L518" si="23">_xlfn.IFS(K455="!","Hrazeno z dotace je vyšší než fakturovaná částka",K455="ok"," ",K455=" "," ")</f>
        <v xml:space="preserve"> </v>
      </c>
    </row>
    <row r="456" spans="1:12" x14ac:dyDescent="0.25">
      <c r="A456" s="72"/>
      <c r="B456" s="82"/>
      <c r="C456" s="82"/>
      <c r="D456" s="79"/>
      <c r="E456" s="83"/>
      <c r="F456" s="83"/>
      <c r="G456" s="81"/>
      <c r="H456" s="123"/>
      <c r="I456" s="238" t="str">
        <f>IF(ISNUMBER(F456),_xlfn.IFS(RIGHT(H456,3)="(b)",IF(AND(G456&gt;=DATE('1. Informace o projektu'!$C$3,1,1),G456&lt;=WORKDAY(DATE('1. Informace o projektu'!$C$3+1,1,31)-1,1)),"OK","!!"),RIGHT(H456,3)="(a)",IF(AND(G456&gt;=DATE('1. Informace o projektu'!$C$3,1,1),G456&lt;=WORKDAY(DATE('1. Informace o projektu'!$C$3,12,31)-1,1,'6. Data'!$C$76:$C$89)),"OK","!!"),ISBLANK(G456),"!",ISBLANK(H456),"!!!",H456='6. Data'!$B$3,"vyberte druh nákladu")," ")</f>
        <v xml:space="preserve"> </v>
      </c>
      <c r="J456" s="261" t="str">
        <f t="shared" si="21"/>
        <v xml:space="preserve"> </v>
      </c>
      <c r="K456" s="238" t="str">
        <f t="shared" si="22"/>
        <v xml:space="preserve"> </v>
      </c>
      <c r="L456" s="87" t="str">
        <f t="shared" si="23"/>
        <v xml:space="preserve"> </v>
      </c>
    </row>
    <row r="457" spans="1:12" x14ac:dyDescent="0.25">
      <c r="A457" s="72"/>
      <c r="B457" s="82"/>
      <c r="C457" s="82"/>
      <c r="D457" s="79"/>
      <c r="E457" s="83"/>
      <c r="F457" s="83"/>
      <c r="G457" s="81"/>
      <c r="H457" s="123"/>
      <c r="I457" s="238" t="str">
        <f>IF(ISNUMBER(F457),_xlfn.IFS(RIGHT(H457,3)="(b)",IF(AND(G457&gt;=DATE('1. Informace o projektu'!$C$3,1,1),G457&lt;=WORKDAY(DATE('1. Informace o projektu'!$C$3+1,1,31)-1,1)),"OK","!!"),RIGHT(H457,3)="(a)",IF(AND(G457&gt;=DATE('1. Informace o projektu'!$C$3,1,1),G457&lt;=WORKDAY(DATE('1. Informace o projektu'!$C$3,12,31)-1,1,'6. Data'!$C$76:$C$89)),"OK","!!"),ISBLANK(G457),"!",ISBLANK(H457),"!!!",H457='6. Data'!$B$3,"vyberte druh nákladu")," ")</f>
        <v xml:space="preserve"> </v>
      </c>
      <c r="J457" s="261" t="str">
        <f t="shared" si="21"/>
        <v xml:space="preserve"> </v>
      </c>
      <c r="K457" s="238" t="str">
        <f t="shared" si="22"/>
        <v xml:space="preserve"> </v>
      </c>
      <c r="L457" s="87" t="str">
        <f t="shared" si="23"/>
        <v xml:space="preserve"> </v>
      </c>
    </row>
    <row r="458" spans="1:12" x14ac:dyDescent="0.25">
      <c r="A458" s="72"/>
      <c r="B458" s="82"/>
      <c r="C458" s="82"/>
      <c r="D458" s="79"/>
      <c r="E458" s="83"/>
      <c r="F458" s="83"/>
      <c r="G458" s="81"/>
      <c r="H458" s="123"/>
      <c r="I458" s="238" t="str">
        <f>IF(ISNUMBER(F458),_xlfn.IFS(RIGHT(H458,3)="(b)",IF(AND(G458&gt;=DATE('1. Informace o projektu'!$C$3,1,1),G458&lt;=WORKDAY(DATE('1. Informace o projektu'!$C$3+1,1,31)-1,1)),"OK","!!"),RIGHT(H458,3)="(a)",IF(AND(G458&gt;=DATE('1. Informace o projektu'!$C$3,1,1),G458&lt;=WORKDAY(DATE('1. Informace o projektu'!$C$3,12,31)-1,1,'6. Data'!$C$76:$C$89)),"OK","!!"),ISBLANK(G458),"!",ISBLANK(H458),"!!!",H458='6. Data'!$B$3,"vyberte druh nákladu")," ")</f>
        <v xml:space="preserve"> </v>
      </c>
      <c r="J458" s="261" t="str">
        <f t="shared" si="21"/>
        <v xml:space="preserve"> </v>
      </c>
      <c r="K458" s="238" t="str">
        <f t="shared" si="22"/>
        <v xml:space="preserve"> </v>
      </c>
      <c r="L458" s="87" t="str">
        <f t="shared" si="23"/>
        <v xml:space="preserve"> </v>
      </c>
    </row>
    <row r="459" spans="1:12" x14ac:dyDescent="0.25">
      <c r="A459" s="72"/>
      <c r="B459" s="82"/>
      <c r="C459" s="82"/>
      <c r="D459" s="79"/>
      <c r="E459" s="83"/>
      <c r="F459" s="83"/>
      <c r="G459" s="81"/>
      <c r="H459" s="123"/>
      <c r="I459" s="238" t="str">
        <f>IF(ISNUMBER(F459),_xlfn.IFS(RIGHT(H459,3)="(b)",IF(AND(G459&gt;=DATE('1. Informace o projektu'!$C$3,1,1),G459&lt;=WORKDAY(DATE('1. Informace o projektu'!$C$3+1,1,31)-1,1)),"OK","!!"),RIGHT(H459,3)="(a)",IF(AND(G459&gt;=DATE('1. Informace o projektu'!$C$3,1,1),G459&lt;=WORKDAY(DATE('1. Informace o projektu'!$C$3,12,31)-1,1,'6. Data'!$C$76:$C$89)),"OK","!!"),ISBLANK(G459),"!",ISBLANK(H459),"!!!",H459='6. Data'!$B$3,"vyberte druh nákladu")," ")</f>
        <v xml:space="preserve"> </v>
      </c>
      <c r="J459" s="261" t="str">
        <f t="shared" si="21"/>
        <v xml:space="preserve"> </v>
      </c>
      <c r="K459" s="238" t="str">
        <f t="shared" si="22"/>
        <v xml:space="preserve"> </v>
      </c>
      <c r="L459" s="87" t="str">
        <f t="shared" si="23"/>
        <v xml:space="preserve"> </v>
      </c>
    </row>
    <row r="460" spans="1:12" x14ac:dyDescent="0.25">
      <c r="A460" s="72"/>
      <c r="B460" s="82"/>
      <c r="C460" s="82"/>
      <c r="D460" s="79"/>
      <c r="E460" s="83"/>
      <c r="F460" s="83"/>
      <c r="G460" s="81"/>
      <c r="H460" s="123"/>
      <c r="I460" s="238" t="str">
        <f>IF(ISNUMBER(F460),_xlfn.IFS(RIGHT(H460,3)="(b)",IF(AND(G460&gt;=DATE('1. Informace o projektu'!$C$3,1,1),G460&lt;=WORKDAY(DATE('1. Informace o projektu'!$C$3+1,1,31)-1,1)),"OK","!!"),RIGHT(H460,3)="(a)",IF(AND(G460&gt;=DATE('1. Informace o projektu'!$C$3,1,1),G460&lt;=WORKDAY(DATE('1. Informace o projektu'!$C$3,12,31)-1,1,'6. Data'!$C$76:$C$89)),"OK","!!"),ISBLANK(G460),"!",ISBLANK(H460),"!!!",H460='6. Data'!$B$3,"vyberte druh nákladu")," ")</f>
        <v xml:space="preserve"> </v>
      </c>
      <c r="J460" s="261" t="str">
        <f t="shared" si="21"/>
        <v xml:space="preserve"> </v>
      </c>
      <c r="K460" s="238" t="str">
        <f t="shared" si="22"/>
        <v xml:space="preserve"> </v>
      </c>
      <c r="L460" s="87" t="str">
        <f t="shared" si="23"/>
        <v xml:space="preserve"> </v>
      </c>
    </row>
    <row r="461" spans="1:12" x14ac:dyDescent="0.25">
      <c r="A461" s="72"/>
      <c r="B461" s="82"/>
      <c r="C461" s="82"/>
      <c r="D461" s="79"/>
      <c r="E461" s="83"/>
      <c r="F461" s="83"/>
      <c r="G461" s="81"/>
      <c r="H461" s="123"/>
      <c r="I461" s="238" t="str">
        <f>IF(ISNUMBER(F461),_xlfn.IFS(RIGHT(H461,3)="(b)",IF(AND(G461&gt;=DATE('1. Informace o projektu'!$C$3,1,1),G461&lt;=WORKDAY(DATE('1. Informace o projektu'!$C$3+1,1,31)-1,1)),"OK","!!"),RIGHT(H461,3)="(a)",IF(AND(G461&gt;=DATE('1. Informace o projektu'!$C$3,1,1),G461&lt;=WORKDAY(DATE('1. Informace o projektu'!$C$3,12,31)-1,1,'6. Data'!$C$76:$C$89)),"OK","!!"),ISBLANK(G461),"!",ISBLANK(H461),"!!!",H461='6. Data'!$B$3,"vyberte druh nákladu")," ")</f>
        <v xml:space="preserve"> </v>
      </c>
      <c r="J461" s="261" t="str">
        <f t="shared" si="21"/>
        <v xml:space="preserve"> </v>
      </c>
      <c r="K461" s="238" t="str">
        <f t="shared" si="22"/>
        <v xml:space="preserve"> </v>
      </c>
      <c r="L461" s="87" t="str">
        <f t="shared" si="23"/>
        <v xml:space="preserve"> </v>
      </c>
    </row>
    <row r="462" spans="1:12" x14ac:dyDescent="0.25">
      <c r="A462" s="72"/>
      <c r="B462" s="82"/>
      <c r="C462" s="82"/>
      <c r="D462" s="79"/>
      <c r="E462" s="83"/>
      <c r="F462" s="83"/>
      <c r="G462" s="81"/>
      <c r="H462" s="123"/>
      <c r="I462" s="238" t="str">
        <f>IF(ISNUMBER(F462),_xlfn.IFS(RIGHT(H462,3)="(b)",IF(AND(G462&gt;=DATE('1. Informace o projektu'!$C$3,1,1),G462&lt;=WORKDAY(DATE('1. Informace o projektu'!$C$3+1,1,31)-1,1)),"OK","!!"),RIGHT(H462,3)="(a)",IF(AND(G462&gt;=DATE('1. Informace o projektu'!$C$3,1,1),G462&lt;=WORKDAY(DATE('1. Informace o projektu'!$C$3,12,31)-1,1,'6. Data'!$C$76:$C$89)),"OK","!!"),ISBLANK(G462),"!",ISBLANK(H462),"!!!",H462='6. Data'!$B$3,"vyberte druh nákladu")," ")</f>
        <v xml:space="preserve"> </v>
      </c>
      <c r="J462" s="261" t="str">
        <f t="shared" si="21"/>
        <v xml:space="preserve"> </v>
      </c>
      <c r="K462" s="238" t="str">
        <f t="shared" si="22"/>
        <v xml:space="preserve"> </v>
      </c>
      <c r="L462" s="87" t="str">
        <f t="shared" si="23"/>
        <v xml:space="preserve"> </v>
      </c>
    </row>
    <row r="463" spans="1:12" x14ac:dyDescent="0.25">
      <c r="A463" s="72"/>
      <c r="B463" s="82"/>
      <c r="C463" s="82"/>
      <c r="D463" s="79"/>
      <c r="E463" s="83"/>
      <c r="F463" s="83"/>
      <c r="G463" s="81"/>
      <c r="H463" s="123"/>
      <c r="I463" s="238" t="str">
        <f>IF(ISNUMBER(F463),_xlfn.IFS(RIGHT(H463,3)="(b)",IF(AND(G463&gt;=DATE('1. Informace o projektu'!$C$3,1,1),G463&lt;=WORKDAY(DATE('1. Informace o projektu'!$C$3+1,1,31)-1,1)),"OK","!!"),RIGHT(H463,3)="(a)",IF(AND(G463&gt;=DATE('1. Informace o projektu'!$C$3,1,1),G463&lt;=WORKDAY(DATE('1. Informace o projektu'!$C$3,12,31)-1,1,'6. Data'!$C$76:$C$89)),"OK","!!"),ISBLANK(G463),"!",ISBLANK(H463),"!!!",H463='6. Data'!$B$3,"vyberte druh nákladu")," ")</f>
        <v xml:space="preserve"> </v>
      </c>
      <c r="J463" s="261" t="str">
        <f t="shared" si="21"/>
        <v xml:space="preserve"> </v>
      </c>
      <c r="K463" s="238" t="str">
        <f t="shared" si="22"/>
        <v xml:space="preserve"> </v>
      </c>
      <c r="L463" s="87" t="str">
        <f t="shared" si="23"/>
        <v xml:space="preserve"> </v>
      </c>
    </row>
    <row r="464" spans="1:12" x14ac:dyDescent="0.25">
      <c r="A464" s="72"/>
      <c r="B464" s="82"/>
      <c r="C464" s="82"/>
      <c r="D464" s="79"/>
      <c r="E464" s="83"/>
      <c r="F464" s="83"/>
      <c r="G464" s="81"/>
      <c r="H464" s="123"/>
      <c r="I464" s="238" t="str">
        <f>IF(ISNUMBER(F464),_xlfn.IFS(RIGHT(H464,3)="(b)",IF(AND(G464&gt;=DATE('1. Informace o projektu'!$C$3,1,1),G464&lt;=WORKDAY(DATE('1. Informace o projektu'!$C$3+1,1,31)-1,1)),"OK","!!"),RIGHT(H464,3)="(a)",IF(AND(G464&gt;=DATE('1. Informace o projektu'!$C$3,1,1),G464&lt;=WORKDAY(DATE('1. Informace o projektu'!$C$3,12,31)-1,1,'6. Data'!$C$76:$C$89)),"OK","!!"),ISBLANK(G464),"!",ISBLANK(H464),"!!!",H464='6. Data'!$B$3,"vyberte druh nákladu")," ")</f>
        <v xml:space="preserve"> </v>
      </c>
      <c r="J464" s="261" t="str">
        <f t="shared" si="21"/>
        <v xml:space="preserve"> </v>
      </c>
      <c r="K464" s="238" t="str">
        <f t="shared" si="22"/>
        <v xml:space="preserve"> </v>
      </c>
      <c r="L464" s="87" t="str">
        <f t="shared" si="23"/>
        <v xml:space="preserve"> </v>
      </c>
    </row>
    <row r="465" spans="1:12" x14ac:dyDescent="0.25">
      <c r="A465" s="72"/>
      <c r="B465" s="82"/>
      <c r="C465" s="82"/>
      <c r="D465" s="79"/>
      <c r="E465" s="83"/>
      <c r="F465" s="83"/>
      <c r="G465" s="81"/>
      <c r="H465" s="123"/>
      <c r="I465" s="238" t="str">
        <f>IF(ISNUMBER(F465),_xlfn.IFS(RIGHT(H465,3)="(b)",IF(AND(G465&gt;=DATE('1. Informace o projektu'!$C$3,1,1),G465&lt;=WORKDAY(DATE('1. Informace o projektu'!$C$3+1,1,31)-1,1)),"OK","!!"),RIGHT(H465,3)="(a)",IF(AND(G465&gt;=DATE('1. Informace o projektu'!$C$3,1,1),G465&lt;=WORKDAY(DATE('1. Informace o projektu'!$C$3,12,31)-1,1,'6. Data'!$C$76:$C$89)),"OK","!!"),ISBLANK(G465),"!",ISBLANK(H465),"!!!",H465='6. Data'!$B$3,"vyberte druh nákladu")," ")</f>
        <v xml:space="preserve"> </v>
      </c>
      <c r="J465" s="261" t="str">
        <f t="shared" si="21"/>
        <v xml:space="preserve"> </v>
      </c>
      <c r="K465" s="238" t="str">
        <f t="shared" si="22"/>
        <v xml:space="preserve"> </v>
      </c>
      <c r="L465" s="87" t="str">
        <f t="shared" si="23"/>
        <v xml:space="preserve"> </v>
      </c>
    </row>
    <row r="466" spans="1:12" x14ac:dyDescent="0.25">
      <c r="A466" s="72"/>
      <c r="B466" s="82"/>
      <c r="C466" s="82"/>
      <c r="D466" s="79"/>
      <c r="E466" s="83"/>
      <c r="F466" s="83"/>
      <c r="G466" s="81"/>
      <c r="H466" s="123"/>
      <c r="I466" s="238" t="str">
        <f>IF(ISNUMBER(F466),_xlfn.IFS(RIGHT(H466,3)="(b)",IF(AND(G466&gt;=DATE('1. Informace o projektu'!$C$3,1,1),G466&lt;=WORKDAY(DATE('1. Informace o projektu'!$C$3+1,1,31)-1,1)),"OK","!!"),RIGHT(H466,3)="(a)",IF(AND(G466&gt;=DATE('1. Informace o projektu'!$C$3,1,1),G466&lt;=WORKDAY(DATE('1. Informace o projektu'!$C$3,12,31)-1,1,'6. Data'!$C$76:$C$89)),"OK","!!"),ISBLANK(G466),"!",ISBLANK(H466),"!!!",H466='6. Data'!$B$3,"vyberte druh nákladu")," ")</f>
        <v xml:space="preserve"> </v>
      </c>
      <c r="J466" s="261" t="str">
        <f t="shared" si="21"/>
        <v xml:space="preserve"> </v>
      </c>
      <c r="K466" s="238" t="str">
        <f t="shared" si="22"/>
        <v xml:space="preserve"> </v>
      </c>
      <c r="L466" s="87" t="str">
        <f t="shared" si="23"/>
        <v xml:space="preserve"> </v>
      </c>
    </row>
    <row r="467" spans="1:12" x14ac:dyDescent="0.25">
      <c r="A467" s="72"/>
      <c r="B467" s="82"/>
      <c r="C467" s="82"/>
      <c r="D467" s="79"/>
      <c r="E467" s="83"/>
      <c r="F467" s="83"/>
      <c r="G467" s="81"/>
      <c r="H467" s="123"/>
      <c r="I467" s="238" t="str">
        <f>IF(ISNUMBER(F467),_xlfn.IFS(RIGHT(H467,3)="(b)",IF(AND(G467&gt;=DATE('1. Informace o projektu'!$C$3,1,1),G467&lt;=WORKDAY(DATE('1. Informace o projektu'!$C$3+1,1,31)-1,1)),"OK","!!"),RIGHT(H467,3)="(a)",IF(AND(G467&gt;=DATE('1. Informace o projektu'!$C$3,1,1),G467&lt;=WORKDAY(DATE('1. Informace o projektu'!$C$3,12,31)-1,1,'6. Data'!$C$76:$C$89)),"OK","!!"),ISBLANK(G467),"!",ISBLANK(H467),"!!!",H467='6. Data'!$B$3,"vyberte druh nákladu")," ")</f>
        <v xml:space="preserve"> </v>
      </c>
      <c r="J467" s="261" t="str">
        <f t="shared" si="21"/>
        <v xml:space="preserve"> </v>
      </c>
      <c r="K467" s="238" t="str">
        <f t="shared" si="22"/>
        <v xml:space="preserve"> </v>
      </c>
      <c r="L467" s="87" t="str">
        <f t="shared" si="23"/>
        <v xml:space="preserve"> </v>
      </c>
    </row>
    <row r="468" spans="1:12" x14ac:dyDescent="0.25">
      <c r="A468" s="72"/>
      <c r="B468" s="82"/>
      <c r="C468" s="82"/>
      <c r="D468" s="79"/>
      <c r="E468" s="83"/>
      <c r="F468" s="83"/>
      <c r="G468" s="81"/>
      <c r="H468" s="123"/>
      <c r="I468" s="238" t="str">
        <f>IF(ISNUMBER(F468),_xlfn.IFS(RIGHT(H468,3)="(b)",IF(AND(G468&gt;=DATE('1. Informace o projektu'!$C$3,1,1),G468&lt;=WORKDAY(DATE('1. Informace o projektu'!$C$3+1,1,31)-1,1)),"OK","!!"),RIGHT(H468,3)="(a)",IF(AND(G468&gt;=DATE('1. Informace o projektu'!$C$3,1,1),G468&lt;=WORKDAY(DATE('1. Informace o projektu'!$C$3,12,31)-1,1,'6. Data'!$C$76:$C$89)),"OK","!!"),ISBLANK(G468),"!",ISBLANK(H468),"!!!",H468='6. Data'!$B$3,"vyberte druh nákladu")," ")</f>
        <v xml:space="preserve"> </v>
      </c>
      <c r="J468" s="261" t="str">
        <f t="shared" si="21"/>
        <v xml:space="preserve"> </v>
      </c>
      <c r="K468" s="238" t="str">
        <f t="shared" si="22"/>
        <v xml:space="preserve"> </v>
      </c>
      <c r="L468" s="87" t="str">
        <f t="shared" si="23"/>
        <v xml:space="preserve"> </v>
      </c>
    </row>
    <row r="469" spans="1:12" x14ac:dyDescent="0.25">
      <c r="A469" s="72"/>
      <c r="B469" s="82"/>
      <c r="C469" s="82"/>
      <c r="D469" s="79"/>
      <c r="E469" s="83"/>
      <c r="F469" s="83"/>
      <c r="G469" s="81"/>
      <c r="H469" s="123"/>
      <c r="I469" s="238" t="str">
        <f>IF(ISNUMBER(F469),_xlfn.IFS(RIGHT(H469,3)="(b)",IF(AND(G469&gt;=DATE('1. Informace o projektu'!$C$3,1,1),G469&lt;=WORKDAY(DATE('1. Informace o projektu'!$C$3+1,1,31)-1,1)),"OK","!!"),RIGHT(H469,3)="(a)",IF(AND(G469&gt;=DATE('1. Informace o projektu'!$C$3,1,1),G469&lt;=WORKDAY(DATE('1. Informace o projektu'!$C$3,12,31)-1,1,'6. Data'!$C$76:$C$89)),"OK","!!"),ISBLANK(G469),"!",ISBLANK(H469),"!!!",H469='6. Data'!$B$3,"vyberte druh nákladu")," ")</f>
        <v xml:space="preserve"> </v>
      </c>
      <c r="J469" s="261" t="str">
        <f t="shared" si="21"/>
        <v xml:space="preserve"> </v>
      </c>
      <c r="K469" s="238" t="str">
        <f t="shared" si="22"/>
        <v xml:space="preserve"> </v>
      </c>
      <c r="L469" s="87" t="str">
        <f t="shared" si="23"/>
        <v xml:space="preserve"> </v>
      </c>
    </row>
    <row r="470" spans="1:12" x14ac:dyDescent="0.25">
      <c r="A470" s="72"/>
      <c r="B470" s="82"/>
      <c r="C470" s="82"/>
      <c r="D470" s="79"/>
      <c r="E470" s="83"/>
      <c r="F470" s="83"/>
      <c r="G470" s="81"/>
      <c r="H470" s="123"/>
      <c r="I470" s="238" t="str">
        <f>IF(ISNUMBER(F470),_xlfn.IFS(RIGHT(H470,3)="(b)",IF(AND(G470&gt;=DATE('1. Informace o projektu'!$C$3,1,1),G470&lt;=WORKDAY(DATE('1. Informace o projektu'!$C$3+1,1,31)-1,1)),"OK","!!"),RIGHT(H470,3)="(a)",IF(AND(G470&gt;=DATE('1. Informace o projektu'!$C$3,1,1),G470&lt;=WORKDAY(DATE('1. Informace o projektu'!$C$3,12,31)-1,1,'6. Data'!$C$76:$C$89)),"OK","!!"),ISBLANK(G470),"!",ISBLANK(H470),"!!!",H470='6. Data'!$B$3,"vyberte druh nákladu")," ")</f>
        <v xml:space="preserve"> </v>
      </c>
      <c r="J470" s="261" t="str">
        <f t="shared" si="21"/>
        <v xml:space="preserve"> </v>
      </c>
      <c r="K470" s="238" t="str">
        <f t="shared" si="22"/>
        <v xml:space="preserve"> </v>
      </c>
      <c r="L470" s="87" t="str">
        <f t="shared" si="23"/>
        <v xml:space="preserve"> </v>
      </c>
    </row>
    <row r="471" spans="1:12" x14ac:dyDescent="0.25">
      <c r="A471" s="72"/>
      <c r="B471" s="82"/>
      <c r="C471" s="82"/>
      <c r="D471" s="79"/>
      <c r="E471" s="83"/>
      <c r="F471" s="83"/>
      <c r="G471" s="81"/>
      <c r="H471" s="123"/>
      <c r="I471" s="238" t="str">
        <f>IF(ISNUMBER(F471),_xlfn.IFS(RIGHT(H471,3)="(b)",IF(AND(G471&gt;=DATE('1. Informace o projektu'!$C$3,1,1),G471&lt;=WORKDAY(DATE('1. Informace o projektu'!$C$3+1,1,31)-1,1)),"OK","!!"),RIGHT(H471,3)="(a)",IF(AND(G471&gt;=DATE('1. Informace o projektu'!$C$3,1,1),G471&lt;=WORKDAY(DATE('1. Informace o projektu'!$C$3,12,31)-1,1,'6. Data'!$C$76:$C$89)),"OK","!!"),ISBLANK(G471),"!",ISBLANK(H471),"!!!",H471='6. Data'!$B$3,"vyberte druh nákladu")," ")</f>
        <v xml:space="preserve"> </v>
      </c>
      <c r="J471" s="261" t="str">
        <f t="shared" si="21"/>
        <v xml:space="preserve"> </v>
      </c>
      <c r="K471" s="238" t="str">
        <f t="shared" si="22"/>
        <v xml:space="preserve"> </v>
      </c>
      <c r="L471" s="87" t="str">
        <f t="shared" si="23"/>
        <v xml:space="preserve"> </v>
      </c>
    </row>
    <row r="472" spans="1:12" x14ac:dyDescent="0.25">
      <c r="A472" s="72"/>
      <c r="B472" s="82"/>
      <c r="C472" s="82"/>
      <c r="D472" s="79"/>
      <c r="E472" s="83"/>
      <c r="F472" s="83"/>
      <c r="G472" s="81"/>
      <c r="H472" s="123"/>
      <c r="I472" s="238" t="str">
        <f>IF(ISNUMBER(F472),_xlfn.IFS(RIGHT(H472,3)="(b)",IF(AND(G472&gt;=DATE('1. Informace o projektu'!$C$3,1,1),G472&lt;=WORKDAY(DATE('1. Informace o projektu'!$C$3+1,1,31)-1,1)),"OK","!!"),RIGHT(H472,3)="(a)",IF(AND(G472&gt;=DATE('1. Informace o projektu'!$C$3,1,1),G472&lt;=WORKDAY(DATE('1. Informace o projektu'!$C$3,12,31)-1,1,'6. Data'!$C$76:$C$89)),"OK","!!"),ISBLANK(G472),"!",ISBLANK(H472),"!!!",H472='6. Data'!$B$3,"vyberte druh nákladu")," ")</f>
        <v xml:space="preserve"> </v>
      </c>
      <c r="J472" s="261" t="str">
        <f t="shared" si="21"/>
        <v xml:space="preserve"> </v>
      </c>
      <c r="K472" s="238" t="str">
        <f t="shared" si="22"/>
        <v xml:space="preserve"> </v>
      </c>
      <c r="L472" s="87" t="str">
        <f t="shared" si="23"/>
        <v xml:space="preserve"> </v>
      </c>
    </row>
    <row r="473" spans="1:12" x14ac:dyDescent="0.25">
      <c r="A473" s="72"/>
      <c r="B473" s="82"/>
      <c r="C473" s="82"/>
      <c r="D473" s="79"/>
      <c r="E473" s="83"/>
      <c r="F473" s="83"/>
      <c r="G473" s="81"/>
      <c r="H473" s="123"/>
      <c r="I473" s="238" t="str">
        <f>IF(ISNUMBER(F473),_xlfn.IFS(RIGHT(H473,3)="(b)",IF(AND(G473&gt;=DATE('1. Informace o projektu'!$C$3,1,1),G473&lt;=WORKDAY(DATE('1. Informace o projektu'!$C$3+1,1,31)-1,1)),"OK","!!"),RIGHT(H473,3)="(a)",IF(AND(G473&gt;=DATE('1. Informace o projektu'!$C$3,1,1),G473&lt;=WORKDAY(DATE('1. Informace o projektu'!$C$3,12,31)-1,1,'6. Data'!$C$76:$C$89)),"OK","!!"),ISBLANK(G473),"!",ISBLANK(H473),"!!!",H473='6. Data'!$B$3,"vyberte druh nákladu")," ")</f>
        <v xml:space="preserve"> </v>
      </c>
      <c r="J473" s="261" t="str">
        <f t="shared" si="21"/>
        <v xml:space="preserve"> </v>
      </c>
      <c r="K473" s="238" t="str">
        <f t="shared" si="22"/>
        <v xml:space="preserve"> </v>
      </c>
      <c r="L473" s="87" t="str">
        <f t="shared" si="23"/>
        <v xml:space="preserve"> </v>
      </c>
    </row>
    <row r="474" spans="1:12" x14ac:dyDescent="0.25">
      <c r="A474" s="72"/>
      <c r="B474" s="82"/>
      <c r="C474" s="82"/>
      <c r="D474" s="79"/>
      <c r="E474" s="83"/>
      <c r="F474" s="83"/>
      <c r="G474" s="81"/>
      <c r="H474" s="123"/>
      <c r="I474" s="238" t="str">
        <f>IF(ISNUMBER(F474),_xlfn.IFS(RIGHT(H474,3)="(b)",IF(AND(G474&gt;=DATE('1. Informace o projektu'!$C$3,1,1),G474&lt;=WORKDAY(DATE('1. Informace o projektu'!$C$3+1,1,31)-1,1)),"OK","!!"),RIGHT(H474,3)="(a)",IF(AND(G474&gt;=DATE('1. Informace o projektu'!$C$3,1,1),G474&lt;=WORKDAY(DATE('1. Informace o projektu'!$C$3,12,31)-1,1,'6. Data'!$C$76:$C$89)),"OK","!!"),ISBLANK(G474),"!",ISBLANK(H474),"!!!",H474='6. Data'!$B$3,"vyberte druh nákladu")," ")</f>
        <v xml:space="preserve"> </v>
      </c>
      <c r="J474" s="261" t="str">
        <f t="shared" si="21"/>
        <v xml:space="preserve"> </v>
      </c>
      <c r="K474" s="238" t="str">
        <f t="shared" si="22"/>
        <v xml:space="preserve"> </v>
      </c>
      <c r="L474" s="87" t="str">
        <f t="shared" si="23"/>
        <v xml:space="preserve"> </v>
      </c>
    </row>
    <row r="475" spans="1:12" x14ac:dyDescent="0.25">
      <c r="A475" s="72"/>
      <c r="B475" s="82"/>
      <c r="C475" s="82"/>
      <c r="D475" s="79"/>
      <c r="E475" s="83"/>
      <c r="F475" s="83"/>
      <c r="G475" s="81"/>
      <c r="H475" s="123"/>
      <c r="I475" s="238" t="str">
        <f>IF(ISNUMBER(F475),_xlfn.IFS(RIGHT(H475,3)="(b)",IF(AND(G475&gt;=DATE('1. Informace o projektu'!$C$3,1,1),G475&lt;=WORKDAY(DATE('1. Informace o projektu'!$C$3+1,1,31)-1,1)),"OK","!!"),RIGHT(H475,3)="(a)",IF(AND(G475&gt;=DATE('1. Informace o projektu'!$C$3,1,1),G475&lt;=WORKDAY(DATE('1. Informace o projektu'!$C$3,12,31)-1,1,'6. Data'!$C$76:$C$89)),"OK","!!"),ISBLANK(G475),"!",ISBLANK(H475),"!!!",H475='6. Data'!$B$3,"vyberte druh nákladu")," ")</f>
        <v xml:space="preserve"> </v>
      </c>
      <c r="J475" s="261" t="str">
        <f t="shared" si="21"/>
        <v xml:space="preserve"> </v>
      </c>
      <c r="K475" s="238" t="str">
        <f t="shared" si="22"/>
        <v xml:space="preserve"> </v>
      </c>
      <c r="L475" s="87" t="str">
        <f t="shared" si="23"/>
        <v xml:space="preserve"> </v>
      </c>
    </row>
    <row r="476" spans="1:12" x14ac:dyDescent="0.25">
      <c r="A476" s="72"/>
      <c r="B476" s="82"/>
      <c r="C476" s="82"/>
      <c r="D476" s="79"/>
      <c r="E476" s="83"/>
      <c r="F476" s="83"/>
      <c r="G476" s="81"/>
      <c r="H476" s="123"/>
      <c r="I476" s="238" t="str">
        <f>IF(ISNUMBER(F476),_xlfn.IFS(RIGHT(H476,3)="(b)",IF(AND(G476&gt;=DATE('1. Informace o projektu'!$C$3,1,1),G476&lt;=WORKDAY(DATE('1. Informace o projektu'!$C$3+1,1,31)-1,1)),"OK","!!"),RIGHT(H476,3)="(a)",IF(AND(G476&gt;=DATE('1. Informace o projektu'!$C$3,1,1),G476&lt;=WORKDAY(DATE('1. Informace o projektu'!$C$3,12,31)-1,1,'6. Data'!$C$76:$C$89)),"OK","!!"),ISBLANK(G476),"!",ISBLANK(H476),"!!!",H476='6. Data'!$B$3,"vyberte druh nákladu")," ")</f>
        <v xml:space="preserve"> </v>
      </c>
      <c r="J476" s="261" t="str">
        <f t="shared" si="21"/>
        <v xml:space="preserve"> </v>
      </c>
      <c r="K476" s="238" t="str">
        <f t="shared" si="22"/>
        <v xml:space="preserve"> </v>
      </c>
      <c r="L476" s="87" t="str">
        <f t="shared" si="23"/>
        <v xml:space="preserve"> </v>
      </c>
    </row>
    <row r="477" spans="1:12" x14ac:dyDescent="0.25">
      <c r="A477" s="72"/>
      <c r="B477" s="82"/>
      <c r="C477" s="82"/>
      <c r="D477" s="79"/>
      <c r="E477" s="83"/>
      <c r="F477" s="83"/>
      <c r="G477" s="81"/>
      <c r="H477" s="123"/>
      <c r="I477" s="238" t="str">
        <f>IF(ISNUMBER(F477),_xlfn.IFS(RIGHT(H477,3)="(b)",IF(AND(G477&gt;=DATE('1. Informace o projektu'!$C$3,1,1),G477&lt;=WORKDAY(DATE('1. Informace o projektu'!$C$3+1,1,31)-1,1)),"OK","!!"),RIGHT(H477,3)="(a)",IF(AND(G477&gt;=DATE('1. Informace o projektu'!$C$3,1,1),G477&lt;=WORKDAY(DATE('1. Informace o projektu'!$C$3,12,31)-1,1,'6. Data'!$C$76:$C$89)),"OK","!!"),ISBLANK(G477),"!",ISBLANK(H477),"!!!",H477='6. Data'!$B$3,"vyberte druh nákladu")," ")</f>
        <v xml:space="preserve"> </v>
      </c>
      <c r="J477" s="261" t="str">
        <f t="shared" si="21"/>
        <v xml:space="preserve"> </v>
      </c>
      <c r="K477" s="238" t="str">
        <f t="shared" si="22"/>
        <v xml:space="preserve"> </v>
      </c>
      <c r="L477" s="87" t="str">
        <f t="shared" si="23"/>
        <v xml:space="preserve"> </v>
      </c>
    </row>
    <row r="478" spans="1:12" x14ac:dyDescent="0.25">
      <c r="A478" s="72"/>
      <c r="B478" s="82"/>
      <c r="C478" s="82"/>
      <c r="D478" s="79"/>
      <c r="E478" s="83"/>
      <c r="F478" s="83"/>
      <c r="G478" s="81"/>
      <c r="H478" s="123"/>
      <c r="I478" s="238" t="str">
        <f>IF(ISNUMBER(F478),_xlfn.IFS(RIGHT(H478,3)="(b)",IF(AND(G478&gt;=DATE('1. Informace o projektu'!$C$3,1,1),G478&lt;=WORKDAY(DATE('1. Informace o projektu'!$C$3+1,1,31)-1,1)),"OK","!!"),RIGHT(H478,3)="(a)",IF(AND(G478&gt;=DATE('1. Informace o projektu'!$C$3,1,1),G478&lt;=WORKDAY(DATE('1. Informace o projektu'!$C$3,12,31)-1,1,'6. Data'!$C$76:$C$89)),"OK","!!"),ISBLANK(G478),"!",ISBLANK(H478),"!!!",H478='6. Data'!$B$3,"vyberte druh nákladu")," ")</f>
        <v xml:space="preserve"> </v>
      </c>
      <c r="J478" s="261" t="str">
        <f t="shared" si="21"/>
        <v xml:space="preserve"> </v>
      </c>
      <c r="K478" s="238" t="str">
        <f t="shared" si="22"/>
        <v xml:space="preserve"> </v>
      </c>
      <c r="L478" s="87" t="str">
        <f t="shared" si="23"/>
        <v xml:space="preserve"> </v>
      </c>
    </row>
    <row r="479" spans="1:12" x14ac:dyDescent="0.25">
      <c r="A479" s="72"/>
      <c r="B479" s="82"/>
      <c r="C479" s="82"/>
      <c r="D479" s="79"/>
      <c r="E479" s="83"/>
      <c r="F479" s="83"/>
      <c r="G479" s="81"/>
      <c r="H479" s="123"/>
      <c r="I479" s="238" t="str">
        <f>IF(ISNUMBER(F479),_xlfn.IFS(RIGHT(H479,3)="(b)",IF(AND(G479&gt;=DATE('1. Informace o projektu'!$C$3,1,1),G479&lt;=WORKDAY(DATE('1. Informace o projektu'!$C$3+1,1,31)-1,1)),"OK","!!"),RIGHT(H479,3)="(a)",IF(AND(G479&gt;=DATE('1. Informace o projektu'!$C$3,1,1),G479&lt;=WORKDAY(DATE('1. Informace o projektu'!$C$3,12,31)-1,1,'6. Data'!$C$76:$C$89)),"OK","!!"),ISBLANK(G479),"!",ISBLANK(H479),"!!!",H479='6. Data'!$B$3,"vyberte druh nákladu")," ")</f>
        <v xml:space="preserve"> </v>
      </c>
      <c r="J479" s="261" t="str">
        <f t="shared" si="21"/>
        <v xml:space="preserve"> </v>
      </c>
      <c r="K479" s="238" t="str">
        <f t="shared" si="22"/>
        <v xml:space="preserve"> </v>
      </c>
      <c r="L479" s="87" t="str">
        <f t="shared" si="23"/>
        <v xml:space="preserve"> </v>
      </c>
    </row>
    <row r="480" spans="1:12" x14ac:dyDescent="0.25">
      <c r="A480" s="72"/>
      <c r="B480" s="82"/>
      <c r="C480" s="82"/>
      <c r="D480" s="79"/>
      <c r="E480" s="83"/>
      <c r="F480" s="83"/>
      <c r="G480" s="81"/>
      <c r="H480" s="123"/>
      <c r="I480" s="238" t="str">
        <f>IF(ISNUMBER(F480),_xlfn.IFS(RIGHT(H480,3)="(b)",IF(AND(G480&gt;=DATE('1. Informace o projektu'!$C$3,1,1),G480&lt;=WORKDAY(DATE('1. Informace o projektu'!$C$3+1,1,31)-1,1)),"OK","!!"),RIGHT(H480,3)="(a)",IF(AND(G480&gt;=DATE('1. Informace o projektu'!$C$3,1,1),G480&lt;=WORKDAY(DATE('1. Informace o projektu'!$C$3,12,31)-1,1,'6. Data'!$C$76:$C$89)),"OK","!!"),ISBLANK(G480),"!",ISBLANK(H480),"!!!",H480='6. Data'!$B$3,"vyberte druh nákladu")," ")</f>
        <v xml:space="preserve"> </v>
      </c>
      <c r="J480" s="261" t="str">
        <f t="shared" si="21"/>
        <v xml:space="preserve"> </v>
      </c>
      <c r="K480" s="238" t="str">
        <f t="shared" si="22"/>
        <v xml:space="preserve"> </v>
      </c>
      <c r="L480" s="87" t="str">
        <f t="shared" si="23"/>
        <v xml:space="preserve"> </v>
      </c>
    </row>
    <row r="481" spans="1:12" x14ac:dyDescent="0.25">
      <c r="A481" s="72"/>
      <c r="B481" s="82"/>
      <c r="C481" s="82"/>
      <c r="D481" s="79"/>
      <c r="E481" s="83"/>
      <c r="F481" s="83"/>
      <c r="G481" s="81"/>
      <c r="H481" s="124"/>
      <c r="I481" s="238" t="str">
        <f>IF(ISNUMBER(F481),_xlfn.IFS(RIGHT(H481,3)="(b)",IF(AND(G481&gt;=DATE('1. Informace o projektu'!$C$3,1,1),G481&lt;=WORKDAY(DATE('1. Informace o projektu'!$C$3+1,1,31)-1,1)),"OK","!!"),RIGHT(H481,3)="(a)",IF(AND(G481&gt;=DATE('1. Informace o projektu'!$C$3,1,1),G481&lt;=WORKDAY(DATE('1. Informace o projektu'!$C$3,12,31)-1,1,'6. Data'!$C$76:$C$89)),"OK","!!"),ISBLANK(G481),"!",ISBLANK(H481),"!!!",H481='6. Data'!$B$3,"vyberte druh nákladu")," ")</f>
        <v xml:space="preserve"> </v>
      </c>
      <c r="J481" s="261" t="str">
        <f t="shared" si="21"/>
        <v xml:space="preserve"> </v>
      </c>
      <c r="K481" s="238" t="str">
        <f t="shared" si="22"/>
        <v xml:space="preserve"> </v>
      </c>
      <c r="L481" s="87" t="str">
        <f t="shared" si="23"/>
        <v xml:space="preserve"> </v>
      </c>
    </row>
    <row r="482" spans="1:12" x14ac:dyDescent="0.25">
      <c r="A482" s="72"/>
      <c r="B482" s="82"/>
      <c r="C482" s="82"/>
      <c r="D482" s="79"/>
      <c r="E482" s="83"/>
      <c r="F482" s="83"/>
      <c r="G482" s="81"/>
      <c r="H482" s="123"/>
      <c r="I482" s="238" t="str">
        <f>IF(ISNUMBER(F482),_xlfn.IFS(RIGHT(H482,3)="(b)",IF(AND(G482&gt;=DATE('1. Informace o projektu'!$C$3,1,1),G482&lt;=WORKDAY(DATE('1. Informace o projektu'!$C$3+1,1,31)-1,1)),"OK","!!"),RIGHT(H482,3)="(a)",IF(AND(G482&gt;=DATE('1. Informace o projektu'!$C$3,1,1),G482&lt;=WORKDAY(DATE('1. Informace o projektu'!$C$3,12,31)-1,1,'6. Data'!$C$76:$C$89)),"OK","!!"),ISBLANK(G482),"!",ISBLANK(H482),"!!!",H482='6. Data'!$B$3,"vyberte druh nákladu")," ")</f>
        <v xml:space="preserve"> </v>
      </c>
      <c r="J482" s="261" t="str">
        <f t="shared" si="21"/>
        <v xml:space="preserve"> </v>
      </c>
      <c r="K482" s="238" t="str">
        <f t="shared" si="22"/>
        <v xml:space="preserve"> </v>
      </c>
      <c r="L482" s="87" t="str">
        <f t="shared" si="23"/>
        <v xml:space="preserve"> </v>
      </c>
    </row>
    <row r="483" spans="1:12" x14ac:dyDescent="0.25">
      <c r="A483" s="72"/>
      <c r="B483" s="82"/>
      <c r="C483" s="82"/>
      <c r="D483" s="79"/>
      <c r="E483" s="83"/>
      <c r="F483" s="83"/>
      <c r="G483" s="81"/>
      <c r="H483" s="123"/>
      <c r="I483" s="238" t="str">
        <f>IF(ISNUMBER(F483),_xlfn.IFS(RIGHT(H483,3)="(b)",IF(AND(G483&gt;=DATE('1. Informace o projektu'!$C$3,1,1),G483&lt;=WORKDAY(DATE('1. Informace o projektu'!$C$3+1,1,31)-1,1)),"OK","!!"),RIGHT(H483,3)="(a)",IF(AND(G483&gt;=DATE('1. Informace o projektu'!$C$3,1,1),G483&lt;=WORKDAY(DATE('1. Informace o projektu'!$C$3,12,31)-1,1,'6. Data'!$C$76:$C$89)),"OK","!!"),ISBLANK(G483),"!",ISBLANK(H483),"!!!",H483='6. Data'!$B$3,"vyberte druh nákladu")," ")</f>
        <v xml:space="preserve"> </v>
      </c>
      <c r="J483" s="261" t="str">
        <f t="shared" si="21"/>
        <v xml:space="preserve"> </v>
      </c>
      <c r="K483" s="238" t="str">
        <f t="shared" si="22"/>
        <v xml:space="preserve"> </v>
      </c>
      <c r="L483" s="87" t="str">
        <f t="shared" si="23"/>
        <v xml:space="preserve"> </v>
      </c>
    </row>
    <row r="484" spans="1:12" x14ac:dyDescent="0.25">
      <c r="A484" s="72"/>
      <c r="B484" s="82"/>
      <c r="C484" s="82"/>
      <c r="D484" s="79"/>
      <c r="E484" s="83"/>
      <c r="F484" s="83"/>
      <c r="G484" s="81"/>
      <c r="H484" s="123"/>
      <c r="I484" s="238" t="str">
        <f>IF(ISNUMBER(F484),_xlfn.IFS(RIGHT(H484,3)="(b)",IF(AND(G484&gt;=DATE('1. Informace o projektu'!$C$3,1,1),G484&lt;=WORKDAY(DATE('1. Informace o projektu'!$C$3+1,1,31)-1,1)),"OK","!!"),RIGHT(H484,3)="(a)",IF(AND(G484&gt;=DATE('1. Informace o projektu'!$C$3,1,1),G484&lt;=WORKDAY(DATE('1. Informace o projektu'!$C$3,12,31)-1,1,'6. Data'!$C$76:$C$89)),"OK","!!"),ISBLANK(G484),"!",ISBLANK(H484),"!!!",H484='6. Data'!$B$3,"vyberte druh nákladu")," ")</f>
        <v xml:space="preserve"> </v>
      </c>
      <c r="J484" s="261" t="str">
        <f t="shared" si="21"/>
        <v xml:space="preserve"> </v>
      </c>
      <c r="K484" s="238" t="str">
        <f t="shared" si="22"/>
        <v xml:space="preserve"> </v>
      </c>
      <c r="L484" s="87" t="str">
        <f t="shared" si="23"/>
        <v xml:space="preserve"> </v>
      </c>
    </row>
    <row r="485" spans="1:12" x14ac:dyDescent="0.25">
      <c r="A485" s="72"/>
      <c r="B485" s="82"/>
      <c r="C485" s="82"/>
      <c r="D485" s="79"/>
      <c r="E485" s="83"/>
      <c r="F485" s="83"/>
      <c r="G485" s="81"/>
      <c r="H485" s="123"/>
      <c r="I485" s="238" t="str">
        <f>IF(ISNUMBER(F485),_xlfn.IFS(RIGHT(H485,3)="(b)",IF(AND(G485&gt;=DATE('1. Informace o projektu'!$C$3,1,1),G485&lt;=WORKDAY(DATE('1. Informace o projektu'!$C$3+1,1,31)-1,1)),"OK","!!"),RIGHT(H485,3)="(a)",IF(AND(G485&gt;=DATE('1. Informace o projektu'!$C$3,1,1),G485&lt;=WORKDAY(DATE('1. Informace o projektu'!$C$3,12,31)-1,1,'6. Data'!$C$76:$C$89)),"OK","!!"),ISBLANK(G485),"!",ISBLANK(H485),"!!!",H485='6. Data'!$B$3,"vyberte druh nákladu")," ")</f>
        <v xml:space="preserve"> </v>
      </c>
      <c r="J485" s="261" t="str">
        <f t="shared" si="21"/>
        <v xml:space="preserve"> </v>
      </c>
      <c r="K485" s="238" t="str">
        <f t="shared" si="22"/>
        <v xml:space="preserve"> </v>
      </c>
      <c r="L485" s="87" t="str">
        <f t="shared" si="23"/>
        <v xml:space="preserve"> </v>
      </c>
    </row>
    <row r="486" spans="1:12" x14ac:dyDescent="0.25">
      <c r="A486" s="72"/>
      <c r="B486" s="82"/>
      <c r="C486" s="82"/>
      <c r="D486" s="79"/>
      <c r="E486" s="83"/>
      <c r="F486" s="83"/>
      <c r="G486" s="81"/>
      <c r="H486" s="123"/>
      <c r="I486" s="238" t="str">
        <f>IF(ISNUMBER(F486),_xlfn.IFS(RIGHT(H486,3)="(b)",IF(AND(G486&gt;=DATE('1. Informace o projektu'!$C$3,1,1),G486&lt;=WORKDAY(DATE('1. Informace o projektu'!$C$3+1,1,31)-1,1)),"OK","!!"),RIGHT(H486,3)="(a)",IF(AND(G486&gt;=DATE('1. Informace o projektu'!$C$3,1,1),G486&lt;=WORKDAY(DATE('1. Informace o projektu'!$C$3,12,31)-1,1,'6. Data'!$C$76:$C$89)),"OK","!!"),ISBLANK(G486),"!",ISBLANK(H486),"!!!",H486='6. Data'!$B$3,"vyberte druh nákladu")," ")</f>
        <v xml:space="preserve"> </v>
      </c>
      <c r="J486" s="261" t="str">
        <f t="shared" si="21"/>
        <v xml:space="preserve"> </v>
      </c>
      <c r="K486" s="238" t="str">
        <f t="shared" si="22"/>
        <v xml:space="preserve"> </v>
      </c>
      <c r="L486" s="87" t="str">
        <f t="shared" si="23"/>
        <v xml:space="preserve"> </v>
      </c>
    </row>
    <row r="487" spans="1:12" x14ac:dyDescent="0.25">
      <c r="A487" s="72"/>
      <c r="B487" s="82"/>
      <c r="C487" s="82"/>
      <c r="D487" s="79"/>
      <c r="E487" s="83"/>
      <c r="F487" s="83"/>
      <c r="G487" s="81"/>
      <c r="H487" s="123"/>
      <c r="I487" s="238" t="str">
        <f>IF(ISNUMBER(F487),_xlfn.IFS(RIGHT(H487,3)="(b)",IF(AND(G487&gt;=DATE('1. Informace o projektu'!$C$3,1,1),G487&lt;=WORKDAY(DATE('1. Informace o projektu'!$C$3+1,1,31)-1,1)),"OK","!!"),RIGHT(H487,3)="(a)",IF(AND(G487&gt;=DATE('1. Informace o projektu'!$C$3,1,1),G487&lt;=WORKDAY(DATE('1. Informace o projektu'!$C$3,12,31)-1,1,'6. Data'!$C$76:$C$89)),"OK","!!"),ISBLANK(G487),"!",ISBLANK(H487),"!!!",H487='6. Data'!$B$3,"vyberte druh nákladu")," ")</f>
        <v xml:space="preserve"> </v>
      </c>
      <c r="J487" s="261" t="str">
        <f t="shared" si="21"/>
        <v xml:space="preserve"> </v>
      </c>
      <c r="K487" s="238" t="str">
        <f t="shared" si="22"/>
        <v xml:space="preserve"> </v>
      </c>
      <c r="L487" s="87" t="str">
        <f t="shared" si="23"/>
        <v xml:space="preserve"> </v>
      </c>
    </row>
    <row r="488" spans="1:12" x14ac:dyDescent="0.25">
      <c r="A488" s="72"/>
      <c r="B488" s="82"/>
      <c r="C488" s="82"/>
      <c r="D488" s="79"/>
      <c r="E488" s="83"/>
      <c r="F488" s="83"/>
      <c r="G488" s="81"/>
      <c r="H488" s="123"/>
      <c r="I488" s="238" t="str">
        <f>IF(ISNUMBER(F488),_xlfn.IFS(RIGHT(H488,3)="(b)",IF(AND(G488&gt;=DATE('1. Informace o projektu'!$C$3,1,1),G488&lt;=WORKDAY(DATE('1. Informace o projektu'!$C$3+1,1,31)-1,1)),"OK","!!"),RIGHT(H488,3)="(a)",IF(AND(G488&gt;=DATE('1. Informace o projektu'!$C$3,1,1),G488&lt;=WORKDAY(DATE('1. Informace o projektu'!$C$3,12,31)-1,1,'6. Data'!$C$76:$C$89)),"OK","!!"),ISBLANK(G488),"!",ISBLANK(H488),"!!!",H488='6. Data'!$B$3,"vyberte druh nákladu")," ")</f>
        <v xml:space="preserve"> </v>
      </c>
      <c r="J488" s="261" t="str">
        <f t="shared" si="21"/>
        <v xml:space="preserve"> </v>
      </c>
      <c r="K488" s="238" t="str">
        <f t="shared" si="22"/>
        <v xml:space="preserve"> </v>
      </c>
      <c r="L488" s="87" t="str">
        <f t="shared" si="23"/>
        <v xml:space="preserve"> </v>
      </c>
    </row>
    <row r="489" spans="1:12" x14ac:dyDescent="0.25">
      <c r="A489" s="72"/>
      <c r="B489" s="82"/>
      <c r="C489" s="82"/>
      <c r="D489" s="79"/>
      <c r="E489" s="83"/>
      <c r="F489" s="83"/>
      <c r="G489" s="81"/>
      <c r="H489" s="123"/>
      <c r="I489" s="238" t="str">
        <f>IF(ISNUMBER(F489),_xlfn.IFS(RIGHT(H489,3)="(b)",IF(AND(G489&gt;=DATE('1. Informace o projektu'!$C$3,1,1),G489&lt;=WORKDAY(DATE('1. Informace o projektu'!$C$3+1,1,31)-1,1)),"OK","!!"),RIGHT(H489,3)="(a)",IF(AND(G489&gt;=DATE('1. Informace o projektu'!$C$3,1,1),G489&lt;=WORKDAY(DATE('1. Informace o projektu'!$C$3,12,31)-1,1,'6. Data'!$C$76:$C$89)),"OK","!!"),ISBLANK(G489),"!",ISBLANK(H489),"!!!",H489='6. Data'!$B$3,"vyberte druh nákladu")," ")</f>
        <v xml:space="preserve"> </v>
      </c>
      <c r="J489" s="261" t="str">
        <f t="shared" si="21"/>
        <v xml:space="preserve"> </v>
      </c>
      <c r="K489" s="238" t="str">
        <f t="shared" si="22"/>
        <v xml:space="preserve"> </v>
      </c>
      <c r="L489" s="87" t="str">
        <f t="shared" si="23"/>
        <v xml:space="preserve"> </v>
      </c>
    </row>
    <row r="490" spans="1:12" x14ac:dyDescent="0.25">
      <c r="A490" s="72"/>
      <c r="B490" s="82"/>
      <c r="C490" s="82"/>
      <c r="D490" s="79"/>
      <c r="E490" s="83"/>
      <c r="F490" s="83"/>
      <c r="G490" s="81"/>
      <c r="H490" s="123"/>
      <c r="I490" s="238" t="str">
        <f>IF(ISNUMBER(F490),_xlfn.IFS(RIGHT(H490,3)="(b)",IF(AND(G490&gt;=DATE('1. Informace o projektu'!$C$3,1,1),G490&lt;=WORKDAY(DATE('1. Informace o projektu'!$C$3+1,1,31)-1,1)),"OK","!!"),RIGHT(H490,3)="(a)",IF(AND(G490&gt;=DATE('1. Informace o projektu'!$C$3,1,1),G490&lt;=WORKDAY(DATE('1. Informace o projektu'!$C$3,12,31)-1,1,'6. Data'!$C$76:$C$89)),"OK","!!"),ISBLANK(G490),"!",ISBLANK(H490),"!!!",H490='6. Data'!$B$3,"vyberte druh nákladu")," ")</f>
        <v xml:space="preserve"> </v>
      </c>
      <c r="J490" s="261" t="str">
        <f t="shared" si="21"/>
        <v xml:space="preserve"> </v>
      </c>
      <c r="K490" s="238" t="str">
        <f t="shared" si="22"/>
        <v xml:space="preserve"> </v>
      </c>
      <c r="L490" s="87" t="str">
        <f t="shared" si="23"/>
        <v xml:space="preserve"> </v>
      </c>
    </row>
    <row r="491" spans="1:12" x14ac:dyDescent="0.25">
      <c r="A491" s="72"/>
      <c r="B491" s="82"/>
      <c r="C491" s="82"/>
      <c r="D491" s="79"/>
      <c r="E491" s="83"/>
      <c r="F491" s="83"/>
      <c r="G491" s="81"/>
      <c r="H491" s="123"/>
      <c r="I491" s="238" t="str">
        <f>IF(ISNUMBER(F491),_xlfn.IFS(RIGHT(H491,3)="(b)",IF(AND(G491&gt;=DATE('1. Informace o projektu'!$C$3,1,1),G491&lt;=WORKDAY(DATE('1. Informace o projektu'!$C$3+1,1,31)-1,1)),"OK","!!"),RIGHT(H491,3)="(a)",IF(AND(G491&gt;=DATE('1. Informace o projektu'!$C$3,1,1),G491&lt;=WORKDAY(DATE('1. Informace o projektu'!$C$3,12,31)-1,1,'6. Data'!$C$76:$C$89)),"OK","!!"),ISBLANK(G491),"!",ISBLANK(H491),"!!!",H491='6. Data'!$B$3,"vyberte druh nákladu")," ")</f>
        <v xml:space="preserve"> </v>
      </c>
      <c r="J491" s="261" t="str">
        <f t="shared" si="21"/>
        <v xml:space="preserve"> </v>
      </c>
      <c r="K491" s="238" t="str">
        <f t="shared" si="22"/>
        <v xml:space="preserve"> </v>
      </c>
      <c r="L491" s="87" t="str">
        <f t="shared" si="23"/>
        <v xml:space="preserve"> </v>
      </c>
    </row>
    <row r="492" spans="1:12" x14ac:dyDescent="0.25">
      <c r="A492" s="72"/>
      <c r="B492" s="82"/>
      <c r="C492" s="82"/>
      <c r="D492" s="79"/>
      <c r="E492" s="83"/>
      <c r="F492" s="83"/>
      <c r="G492" s="81"/>
      <c r="H492" s="123"/>
      <c r="I492" s="238" t="str">
        <f>IF(ISNUMBER(F492),_xlfn.IFS(RIGHT(H492,3)="(b)",IF(AND(G492&gt;=DATE('1. Informace o projektu'!$C$3,1,1),G492&lt;=WORKDAY(DATE('1. Informace o projektu'!$C$3+1,1,31)-1,1)),"OK","!!"),RIGHT(H492,3)="(a)",IF(AND(G492&gt;=DATE('1. Informace o projektu'!$C$3,1,1),G492&lt;=WORKDAY(DATE('1. Informace o projektu'!$C$3,12,31)-1,1,'6. Data'!$C$76:$C$89)),"OK","!!"),ISBLANK(G492),"!",ISBLANK(H492),"!!!",H492='6. Data'!$B$3,"vyberte druh nákladu")," ")</f>
        <v xml:space="preserve"> </v>
      </c>
      <c r="J492" s="261" t="str">
        <f t="shared" si="21"/>
        <v xml:space="preserve"> </v>
      </c>
      <c r="K492" s="238" t="str">
        <f t="shared" si="22"/>
        <v xml:space="preserve"> </v>
      </c>
      <c r="L492" s="87" t="str">
        <f t="shared" si="23"/>
        <v xml:space="preserve"> </v>
      </c>
    </row>
    <row r="493" spans="1:12" x14ac:dyDescent="0.25">
      <c r="A493" s="72"/>
      <c r="B493" s="82"/>
      <c r="C493" s="82"/>
      <c r="D493" s="79"/>
      <c r="E493" s="83"/>
      <c r="F493" s="83"/>
      <c r="G493" s="81"/>
      <c r="H493" s="123"/>
      <c r="I493" s="238" t="str">
        <f>IF(ISNUMBER(F493),_xlfn.IFS(RIGHT(H493,3)="(b)",IF(AND(G493&gt;=DATE('1. Informace o projektu'!$C$3,1,1),G493&lt;=WORKDAY(DATE('1. Informace o projektu'!$C$3+1,1,31)-1,1)),"OK","!!"),RIGHT(H493,3)="(a)",IF(AND(G493&gt;=DATE('1. Informace o projektu'!$C$3,1,1),G493&lt;=WORKDAY(DATE('1. Informace o projektu'!$C$3,12,31)-1,1,'6. Data'!$C$76:$C$89)),"OK","!!"),ISBLANK(G493),"!",ISBLANK(H493),"!!!",H493='6. Data'!$B$3,"vyberte druh nákladu")," ")</f>
        <v xml:space="preserve"> </v>
      </c>
      <c r="J493" s="261" t="str">
        <f t="shared" si="21"/>
        <v xml:space="preserve"> </v>
      </c>
      <c r="K493" s="238" t="str">
        <f t="shared" si="22"/>
        <v xml:space="preserve"> </v>
      </c>
      <c r="L493" s="87" t="str">
        <f t="shared" si="23"/>
        <v xml:space="preserve"> </v>
      </c>
    </row>
    <row r="494" spans="1:12" x14ac:dyDescent="0.25">
      <c r="A494" s="72"/>
      <c r="B494" s="82"/>
      <c r="C494" s="82"/>
      <c r="D494" s="79"/>
      <c r="E494" s="83"/>
      <c r="F494" s="83"/>
      <c r="G494" s="81"/>
      <c r="H494" s="123"/>
      <c r="I494" s="238" t="str">
        <f>IF(ISNUMBER(F494),_xlfn.IFS(RIGHT(H494,3)="(b)",IF(AND(G494&gt;=DATE('1. Informace o projektu'!$C$3,1,1),G494&lt;=WORKDAY(DATE('1. Informace o projektu'!$C$3+1,1,31)-1,1)),"OK","!!"),RIGHT(H494,3)="(a)",IF(AND(G494&gt;=DATE('1. Informace o projektu'!$C$3,1,1),G494&lt;=WORKDAY(DATE('1. Informace o projektu'!$C$3,12,31)-1,1,'6. Data'!$C$76:$C$89)),"OK","!!"),ISBLANK(G494),"!",ISBLANK(H494),"!!!",H494='6. Data'!$B$3,"vyberte druh nákladu")," ")</f>
        <v xml:space="preserve"> </v>
      </c>
      <c r="J494" s="261" t="str">
        <f t="shared" si="21"/>
        <v xml:space="preserve"> </v>
      </c>
      <c r="K494" s="238" t="str">
        <f t="shared" si="22"/>
        <v xml:space="preserve"> </v>
      </c>
      <c r="L494" s="87" t="str">
        <f t="shared" si="23"/>
        <v xml:space="preserve"> </v>
      </c>
    </row>
    <row r="495" spans="1:12" x14ac:dyDescent="0.25">
      <c r="A495" s="72"/>
      <c r="B495" s="82"/>
      <c r="C495" s="82"/>
      <c r="D495" s="79"/>
      <c r="E495" s="83"/>
      <c r="F495" s="83"/>
      <c r="G495" s="81"/>
      <c r="H495" s="123"/>
      <c r="I495" s="238" t="str">
        <f>IF(ISNUMBER(F495),_xlfn.IFS(RIGHT(H495,3)="(b)",IF(AND(G495&gt;=DATE('1. Informace o projektu'!$C$3,1,1),G495&lt;=WORKDAY(DATE('1. Informace o projektu'!$C$3+1,1,31)-1,1)),"OK","!!"),RIGHT(H495,3)="(a)",IF(AND(G495&gt;=DATE('1. Informace o projektu'!$C$3,1,1),G495&lt;=WORKDAY(DATE('1. Informace o projektu'!$C$3,12,31)-1,1,'6. Data'!$C$76:$C$89)),"OK","!!"),ISBLANK(G495),"!",ISBLANK(H495),"!!!",H495='6. Data'!$B$3,"vyberte druh nákladu")," ")</f>
        <v xml:space="preserve"> </v>
      </c>
      <c r="J495" s="261" t="str">
        <f t="shared" si="21"/>
        <v xml:space="preserve"> </v>
      </c>
      <c r="K495" s="238" t="str">
        <f t="shared" si="22"/>
        <v xml:space="preserve"> </v>
      </c>
      <c r="L495" s="87" t="str">
        <f t="shared" si="23"/>
        <v xml:space="preserve"> </v>
      </c>
    </row>
    <row r="496" spans="1:12" x14ac:dyDescent="0.25">
      <c r="A496" s="72"/>
      <c r="B496" s="82"/>
      <c r="C496" s="82"/>
      <c r="D496" s="79"/>
      <c r="E496" s="83"/>
      <c r="F496" s="83"/>
      <c r="G496" s="81"/>
      <c r="H496" s="123"/>
      <c r="I496" s="238" t="str">
        <f>IF(ISNUMBER(F496),_xlfn.IFS(RIGHT(H496,3)="(b)",IF(AND(G496&gt;=DATE('1. Informace o projektu'!$C$3,1,1),G496&lt;=WORKDAY(DATE('1. Informace o projektu'!$C$3+1,1,31)-1,1)),"OK","!!"),RIGHT(H496,3)="(a)",IF(AND(G496&gt;=DATE('1. Informace o projektu'!$C$3,1,1),G496&lt;=WORKDAY(DATE('1. Informace o projektu'!$C$3,12,31)-1,1,'6. Data'!$C$76:$C$89)),"OK","!!"),ISBLANK(G496),"!",ISBLANK(H496),"!!!",H496='6. Data'!$B$3,"vyberte druh nákladu")," ")</f>
        <v xml:space="preserve"> </v>
      </c>
      <c r="J496" s="261" t="str">
        <f t="shared" si="21"/>
        <v xml:space="preserve"> </v>
      </c>
      <c r="K496" s="238" t="str">
        <f t="shared" si="22"/>
        <v xml:space="preserve"> </v>
      </c>
      <c r="L496" s="87" t="str">
        <f t="shared" si="23"/>
        <v xml:space="preserve"> </v>
      </c>
    </row>
    <row r="497" spans="1:12" x14ac:dyDescent="0.25">
      <c r="A497" s="72"/>
      <c r="B497" s="82"/>
      <c r="C497" s="82"/>
      <c r="D497" s="79"/>
      <c r="E497" s="83"/>
      <c r="F497" s="83"/>
      <c r="G497" s="81"/>
      <c r="H497" s="123"/>
      <c r="I497" s="238" t="str">
        <f>IF(ISNUMBER(F497),_xlfn.IFS(RIGHT(H497,3)="(b)",IF(AND(G497&gt;=DATE('1. Informace o projektu'!$C$3,1,1),G497&lt;=WORKDAY(DATE('1. Informace o projektu'!$C$3+1,1,31)-1,1)),"OK","!!"),RIGHT(H497,3)="(a)",IF(AND(G497&gt;=DATE('1. Informace o projektu'!$C$3,1,1),G497&lt;=WORKDAY(DATE('1. Informace o projektu'!$C$3,12,31)-1,1,'6. Data'!$C$76:$C$89)),"OK","!!"),ISBLANK(G497),"!",ISBLANK(H497),"!!!",H497='6. Data'!$B$3,"vyberte druh nákladu")," ")</f>
        <v xml:space="preserve"> </v>
      </c>
      <c r="J497" s="261" t="str">
        <f t="shared" si="21"/>
        <v xml:space="preserve"> </v>
      </c>
      <c r="K497" s="238" t="str">
        <f t="shared" si="22"/>
        <v xml:space="preserve"> </v>
      </c>
      <c r="L497" s="87" t="str">
        <f t="shared" si="23"/>
        <v xml:space="preserve"> </v>
      </c>
    </row>
    <row r="498" spans="1:12" x14ac:dyDescent="0.25">
      <c r="A498" s="72"/>
      <c r="B498" s="82"/>
      <c r="C498" s="82"/>
      <c r="D498" s="79"/>
      <c r="E498" s="83"/>
      <c r="F498" s="83"/>
      <c r="G498" s="81"/>
      <c r="H498" s="125"/>
      <c r="I498" s="238" t="str">
        <f>IF(ISNUMBER(F498),_xlfn.IFS(RIGHT(H498,3)="(b)",IF(AND(G498&gt;=DATE('1. Informace o projektu'!$C$3,1,1),G498&lt;=WORKDAY(DATE('1. Informace o projektu'!$C$3+1,1,31)-1,1)),"OK","!!"),RIGHT(H498,3)="(a)",IF(AND(G498&gt;=DATE('1. Informace o projektu'!$C$3,1,1),G498&lt;=WORKDAY(DATE('1. Informace o projektu'!$C$3,12,31)-1,1,'6. Data'!$C$76:$C$89)),"OK","!!"),ISBLANK(G498),"!",ISBLANK(H498),"!!!",H498='6. Data'!$B$3,"vyberte druh nákladu")," ")</f>
        <v xml:space="preserve"> </v>
      </c>
      <c r="J498" s="261" t="str">
        <f t="shared" si="21"/>
        <v xml:space="preserve"> </v>
      </c>
      <c r="K498" s="238" t="str">
        <f t="shared" si="22"/>
        <v xml:space="preserve"> </v>
      </c>
      <c r="L498" s="87" t="str">
        <f t="shared" si="23"/>
        <v xml:space="preserve"> </v>
      </c>
    </row>
    <row r="499" spans="1:12" x14ac:dyDescent="0.25">
      <c r="A499" s="72"/>
      <c r="B499" s="82"/>
      <c r="C499" s="82"/>
      <c r="D499" s="79"/>
      <c r="E499" s="83"/>
      <c r="F499" s="83"/>
      <c r="G499" s="81"/>
      <c r="H499" s="126"/>
      <c r="I499" s="238" t="str">
        <f>IF(ISNUMBER(F499),_xlfn.IFS(RIGHT(H499,3)="(b)",IF(AND(G499&gt;=DATE('1. Informace o projektu'!$C$3,1,1),G499&lt;=WORKDAY(DATE('1. Informace o projektu'!$C$3+1,1,31)-1,1)),"OK","!!"),RIGHT(H499,3)="(a)",IF(AND(G499&gt;=DATE('1. Informace o projektu'!$C$3,1,1),G499&lt;=WORKDAY(DATE('1. Informace o projektu'!$C$3,12,31)-1,1,'6. Data'!$C$76:$C$89)),"OK","!!"),ISBLANK(G499),"!",ISBLANK(H499),"!!!",H499='6. Data'!$B$3,"vyberte druh nákladu")," ")</f>
        <v xml:space="preserve"> </v>
      </c>
      <c r="J499" s="261" t="str">
        <f t="shared" si="21"/>
        <v xml:space="preserve"> </v>
      </c>
      <c r="K499" s="238" t="str">
        <f t="shared" si="22"/>
        <v xml:space="preserve"> </v>
      </c>
      <c r="L499" s="87" t="str">
        <f t="shared" si="23"/>
        <v xml:space="preserve"> </v>
      </c>
    </row>
    <row r="500" spans="1:12" x14ac:dyDescent="0.25">
      <c r="A500" s="72"/>
      <c r="B500" s="82"/>
      <c r="C500" s="82"/>
      <c r="D500" s="79"/>
      <c r="E500" s="83"/>
      <c r="F500" s="83"/>
      <c r="G500" s="81"/>
      <c r="H500" s="126"/>
      <c r="I500" s="238" t="str">
        <f>IF(ISNUMBER(F500),_xlfn.IFS(RIGHT(H500,3)="(b)",IF(AND(G500&gt;=DATE('1. Informace o projektu'!$C$3,1,1),G500&lt;=WORKDAY(DATE('1. Informace o projektu'!$C$3+1,1,31)-1,1)),"OK","!!"),RIGHT(H500,3)="(a)",IF(AND(G500&gt;=DATE('1. Informace o projektu'!$C$3,1,1),G500&lt;=WORKDAY(DATE('1. Informace o projektu'!$C$3,12,31)-1,1,'6. Data'!$C$76:$C$89)),"OK","!!"),ISBLANK(G500),"!",ISBLANK(H500),"!!!",H500='6. Data'!$B$3,"vyberte druh nákladu")," ")</f>
        <v xml:space="preserve"> </v>
      </c>
      <c r="J500" s="261" t="str">
        <f t="shared" si="21"/>
        <v xml:space="preserve"> </v>
      </c>
      <c r="K500" s="238" t="str">
        <f t="shared" si="22"/>
        <v xml:space="preserve"> </v>
      </c>
      <c r="L500" s="87" t="str">
        <f t="shared" si="23"/>
        <v xml:space="preserve"> </v>
      </c>
    </row>
    <row r="501" spans="1:12" x14ac:dyDescent="0.25">
      <c r="A501" s="72"/>
      <c r="B501" s="82"/>
      <c r="C501" s="82"/>
      <c r="D501" s="79"/>
      <c r="E501" s="83"/>
      <c r="F501" s="83"/>
      <c r="G501" s="81"/>
      <c r="H501" s="126"/>
      <c r="I501" s="238" t="str">
        <f>IF(ISNUMBER(F501),_xlfn.IFS(RIGHT(H501,3)="(b)",IF(AND(G501&gt;=DATE('1. Informace o projektu'!$C$3,1,1),G501&lt;=WORKDAY(DATE('1. Informace o projektu'!$C$3+1,1,31)-1,1)),"OK","!!"),RIGHT(H501,3)="(a)",IF(AND(G501&gt;=DATE('1. Informace o projektu'!$C$3,1,1),G501&lt;=WORKDAY(DATE('1. Informace o projektu'!$C$3,12,31)-1,1,'6. Data'!$C$76:$C$89)),"OK","!!"),ISBLANK(G501),"!",ISBLANK(H501),"!!!",H501='6. Data'!$B$3,"vyberte druh nákladu")," ")</f>
        <v xml:space="preserve"> </v>
      </c>
      <c r="J501" s="261" t="str">
        <f t="shared" si="21"/>
        <v xml:space="preserve"> </v>
      </c>
      <c r="K501" s="238" t="str">
        <f t="shared" si="22"/>
        <v xml:space="preserve"> </v>
      </c>
      <c r="L501" s="87" t="str">
        <f t="shared" si="23"/>
        <v xml:space="preserve"> </v>
      </c>
    </row>
    <row r="502" spans="1:12" x14ac:dyDescent="0.25">
      <c r="A502" s="72"/>
      <c r="B502" s="82"/>
      <c r="C502" s="82"/>
      <c r="D502" s="79"/>
      <c r="E502" s="83"/>
      <c r="F502" s="83"/>
      <c r="G502" s="81"/>
      <c r="H502" s="126"/>
      <c r="I502" s="238" t="str">
        <f>IF(ISNUMBER(F502),_xlfn.IFS(RIGHT(H502,3)="(b)",IF(AND(G502&gt;=DATE('1. Informace o projektu'!$C$3,1,1),G502&lt;=WORKDAY(DATE('1. Informace o projektu'!$C$3+1,1,31)-1,1)),"OK","!!"),RIGHT(H502,3)="(a)",IF(AND(G502&gt;=DATE('1. Informace o projektu'!$C$3,1,1),G502&lt;=WORKDAY(DATE('1. Informace o projektu'!$C$3,12,31)-1,1,'6. Data'!$C$76:$C$89)),"OK","!!"),ISBLANK(G502),"!",ISBLANK(H502),"!!!",H502='6. Data'!$B$3,"vyberte druh nákladu")," ")</f>
        <v xml:space="preserve"> </v>
      </c>
      <c r="J502" s="261" t="str">
        <f t="shared" si="21"/>
        <v xml:space="preserve"> </v>
      </c>
      <c r="K502" s="238" t="str">
        <f t="shared" si="22"/>
        <v xml:space="preserve"> </v>
      </c>
      <c r="L502" s="87" t="str">
        <f t="shared" si="23"/>
        <v xml:space="preserve"> </v>
      </c>
    </row>
    <row r="503" spans="1:12" x14ac:dyDescent="0.25">
      <c r="A503" s="72"/>
      <c r="B503" s="82"/>
      <c r="C503" s="82"/>
      <c r="D503" s="79"/>
      <c r="E503" s="83"/>
      <c r="F503" s="83"/>
      <c r="G503" s="81"/>
      <c r="H503" s="126"/>
      <c r="I503" s="238" t="str">
        <f>IF(ISNUMBER(F503),_xlfn.IFS(RIGHT(H503,3)="(b)",IF(AND(G503&gt;=DATE('1. Informace o projektu'!$C$3,1,1),G503&lt;=WORKDAY(DATE('1. Informace o projektu'!$C$3+1,1,31)-1,1)),"OK","!!"),RIGHT(H503,3)="(a)",IF(AND(G503&gt;=DATE('1. Informace o projektu'!$C$3,1,1),G503&lt;=WORKDAY(DATE('1. Informace o projektu'!$C$3,12,31)-1,1,'6. Data'!$C$76:$C$89)),"OK","!!"),ISBLANK(G503),"!",ISBLANK(H503),"!!!",H503='6. Data'!$B$3,"vyberte druh nákladu")," ")</f>
        <v xml:space="preserve"> </v>
      </c>
      <c r="J503" s="261" t="str">
        <f t="shared" si="21"/>
        <v xml:space="preserve"> </v>
      </c>
      <c r="K503" s="238" t="str">
        <f t="shared" si="22"/>
        <v xml:space="preserve"> </v>
      </c>
      <c r="L503" s="87" t="str">
        <f t="shared" si="23"/>
        <v xml:space="preserve"> </v>
      </c>
    </row>
    <row r="504" spans="1:12" x14ac:dyDescent="0.25">
      <c r="A504" s="72"/>
      <c r="B504" s="82"/>
      <c r="C504" s="82"/>
      <c r="D504" s="79"/>
      <c r="E504" s="83"/>
      <c r="F504" s="83"/>
      <c r="G504" s="81"/>
      <c r="H504" s="126"/>
      <c r="I504" s="238" t="str">
        <f>IF(ISNUMBER(F504),_xlfn.IFS(RIGHT(H504,3)="(b)",IF(AND(G504&gt;=DATE('1. Informace o projektu'!$C$3,1,1),G504&lt;=WORKDAY(DATE('1. Informace o projektu'!$C$3+1,1,31)-1,1)),"OK","!!"),RIGHT(H504,3)="(a)",IF(AND(G504&gt;=DATE('1. Informace o projektu'!$C$3,1,1),G504&lt;=WORKDAY(DATE('1. Informace o projektu'!$C$3,12,31)-1,1,'6. Data'!$C$76:$C$89)),"OK","!!"),ISBLANK(G504),"!",ISBLANK(H504),"!!!",H504='6. Data'!$B$3,"vyberte druh nákladu")," ")</f>
        <v xml:space="preserve"> </v>
      </c>
      <c r="J504" s="261" t="str">
        <f t="shared" si="21"/>
        <v xml:space="preserve"> </v>
      </c>
      <c r="K504" s="238" t="str">
        <f t="shared" si="22"/>
        <v xml:space="preserve"> </v>
      </c>
      <c r="L504" s="87" t="str">
        <f t="shared" si="23"/>
        <v xml:space="preserve"> </v>
      </c>
    </row>
    <row r="505" spans="1:12" x14ac:dyDescent="0.25">
      <c r="A505" s="72"/>
      <c r="B505" s="82"/>
      <c r="C505" s="82"/>
      <c r="D505" s="79"/>
      <c r="E505" s="83"/>
      <c r="F505" s="83"/>
      <c r="G505" s="81"/>
      <c r="H505" s="126"/>
      <c r="I505" s="238" t="str">
        <f>IF(ISNUMBER(F505),_xlfn.IFS(RIGHT(H505,3)="(b)",IF(AND(G505&gt;=DATE('1. Informace o projektu'!$C$3,1,1),G505&lt;=WORKDAY(DATE('1. Informace o projektu'!$C$3+1,1,31)-1,1)),"OK","!!"),RIGHT(H505,3)="(a)",IF(AND(G505&gt;=DATE('1. Informace o projektu'!$C$3,1,1),G505&lt;=WORKDAY(DATE('1. Informace o projektu'!$C$3,12,31)-1,1,'6. Data'!$C$76:$C$89)),"OK","!!"),ISBLANK(G505),"!",ISBLANK(H505),"!!!",H505='6. Data'!$B$3,"vyberte druh nákladu")," ")</f>
        <v xml:space="preserve"> </v>
      </c>
      <c r="J505" s="261" t="str">
        <f t="shared" si="21"/>
        <v xml:space="preserve"> </v>
      </c>
      <c r="K505" s="238" t="str">
        <f t="shared" si="22"/>
        <v xml:space="preserve"> </v>
      </c>
      <c r="L505" s="87" t="str">
        <f t="shared" si="23"/>
        <v xml:space="preserve"> </v>
      </c>
    </row>
    <row r="506" spans="1:12" x14ac:dyDescent="0.25">
      <c r="A506" s="72"/>
      <c r="B506" s="82"/>
      <c r="C506" s="82"/>
      <c r="D506" s="79"/>
      <c r="E506" s="83"/>
      <c r="F506" s="83"/>
      <c r="G506" s="81"/>
      <c r="H506" s="126"/>
      <c r="I506" s="238" t="str">
        <f>IF(ISNUMBER(F506),_xlfn.IFS(RIGHT(H506,3)="(b)",IF(AND(G506&gt;=DATE('1. Informace o projektu'!$C$3,1,1),G506&lt;=WORKDAY(DATE('1. Informace o projektu'!$C$3+1,1,31)-1,1)),"OK","!!"),RIGHT(H506,3)="(a)",IF(AND(G506&gt;=DATE('1. Informace o projektu'!$C$3,1,1),G506&lt;=WORKDAY(DATE('1. Informace o projektu'!$C$3,12,31)-1,1,'6. Data'!$C$76:$C$89)),"OK","!!"),ISBLANK(G506),"!",ISBLANK(H506),"!!!",H506='6. Data'!$B$3,"vyberte druh nákladu")," ")</f>
        <v xml:space="preserve"> </v>
      </c>
      <c r="J506" s="261" t="str">
        <f t="shared" si="21"/>
        <v xml:space="preserve"> </v>
      </c>
      <c r="K506" s="238" t="str">
        <f t="shared" si="22"/>
        <v xml:space="preserve"> </v>
      </c>
      <c r="L506" s="87" t="str">
        <f t="shared" si="23"/>
        <v xml:space="preserve"> </v>
      </c>
    </row>
    <row r="507" spans="1:12" x14ac:dyDescent="0.25">
      <c r="A507" s="72"/>
      <c r="B507" s="82"/>
      <c r="C507" s="82"/>
      <c r="D507" s="79"/>
      <c r="E507" s="83"/>
      <c r="F507" s="83"/>
      <c r="G507" s="81"/>
      <c r="H507" s="126"/>
      <c r="I507" s="238" t="str">
        <f>IF(ISNUMBER(F507),_xlfn.IFS(RIGHT(H507,3)="(b)",IF(AND(G507&gt;=DATE('1. Informace o projektu'!$C$3,1,1),G507&lt;=WORKDAY(DATE('1. Informace o projektu'!$C$3+1,1,31)-1,1)),"OK","!!"),RIGHT(H507,3)="(a)",IF(AND(G507&gt;=DATE('1. Informace o projektu'!$C$3,1,1),G507&lt;=WORKDAY(DATE('1. Informace o projektu'!$C$3,12,31)-1,1,'6. Data'!$C$76:$C$89)),"OK","!!"),ISBLANK(G507),"!",ISBLANK(H507),"!!!",H507='6. Data'!$B$3,"vyberte druh nákladu")," ")</f>
        <v xml:space="preserve"> </v>
      </c>
      <c r="J507" s="261" t="str">
        <f t="shared" si="21"/>
        <v xml:space="preserve"> </v>
      </c>
      <c r="K507" s="238" t="str">
        <f t="shared" si="22"/>
        <v xml:space="preserve"> </v>
      </c>
      <c r="L507" s="87" t="str">
        <f t="shared" si="23"/>
        <v xml:space="preserve"> </v>
      </c>
    </row>
    <row r="508" spans="1:12" x14ac:dyDescent="0.25">
      <c r="A508" s="72"/>
      <c r="B508" s="82"/>
      <c r="C508" s="82"/>
      <c r="D508" s="79"/>
      <c r="E508" s="83"/>
      <c r="F508" s="83"/>
      <c r="G508" s="81"/>
      <c r="H508" s="126"/>
      <c r="I508" s="238" t="str">
        <f>IF(ISNUMBER(F508),_xlfn.IFS(RIGHT(H508,3)="(b)",IF(AND(G508&gt;=DATE('1. Informace o projektu'!$C$3,1,1),G508&lt;=WORKDAY(DATE('1. Informace o projektu'!$C$3+1,1,31)-1,1)),"OK","!!"),RIGHT(H508,3)="(a)",IF(AND(G508&gt;=DATE('1. Informace o projektu'!$C$3,1,1),G508&lt;=WORKDAY(DATE('1. Informace o projektu'!$C$3,12,31)-1,1,'6. Data'!$C$76:$C$89)),"OK","!!"),ISBLANK(G508),"!",ISBLANK(H508),"!!!",H508='6. Data'!$B$3,"vyberte druh nákladu")," ")</f>
        <v xml:space="preserve"> </v>
      </c>
      <c r="J508" s="261" t="str">
        <f t="shared" si="21"/>
        <v xml:space="preserve"> </v>
      </c>
      <c r="K508" s="238" t="str">
        <f t="shared" si="22"/>
        <v xml:space="preserve"> </v>
      </c>
      <c r="L508" s="87" t="str">
        <f t="shared" si="23"/>
        <v xml:space="preserve"> </v>
      </c>
    </row>
    <row r="509" spans="1:12" x14ac:dyDescent="0.25">
      <c r="A509" s="72"/>
      <c r="B509" s="82"/>
      <c r="C509" s="82"/>
      <c r="D509" s="79"/>
      <c r="E509" s="83"/>
      <c r="F509" s="83"/>
      <c r="G509" s="81"/>
      <c r="H509" s="126"/>
      <c r="I509" s="238" t="str">
        <f>IF(ISNUMBER(F509),_xlfn.IFS(RIGHT(H509,3)="(b)",IF(AND(G509&gt;=DATE('1. Informace o projektu'!$C$3,1,1),G509&lt;=WORKDAY(DATE('1. Informace o projektu'!$C$3+1,1,31)-1,1)),"OK","!!"),RIGHT(H509,3)="(a)",IF(AND(G509&gt;=DATE('1. Informace o projektu'!$C$3,1,1),G509&lt;=WORKDAY(DATE('1. Informace o projektu'!$C$3,12,31)-1,1,'6. Data'!$C$76:$C$89)),"OK","!!"),ISBLANK(G509),"!",ISBLANK(H509),"!!!",H509='6. Data'!$B$3,"vyberte druh nákladu")," ")</f>
        <v xml:space="preserve"> </v>
      </c>
      <c r="J509" s="261" t="str">
        <f t="shared" si="21"/>
        <v xml:space="preserve"> </v>
      </c>
      <c r="K509" s="238" t="str">
        <f t="shared" si="22"/>
        <v xml:space="preserve"> </v>
      </c>
      <c r="L509" s="87" t="str">
        <f t="shared" si="23"/>
        <v xml:space="preserve"> </v>
      </c>
    </row>
    <row r="510" spans="1:12" x14ac:dyDescent="0.25">
      <c r="A510" s="72"/>
      <c r="B510" s="82"/>
      <c r="C510" s="82"/>
      <c r="D510" s="79"/>
      <c r="E510" s="83"/>
      <c r="F510" s="83"/>
      <c r="G510" s="81"/>
      <c r="H510" s="126"/>
      <c r="I510" s="238" t="str">
        <f>IF(ISNUMBER(F510),_xlfn.IFS(RIGHT(H510,3)="(b)",IF(AND(G510&gt;=DATE('1. Informace o projektu'!$C$3,1,1),G510&lt;=WORKDAY(DATE('1. Informace o projektu'!$C$3+1,1,31)-1,1)),"OK","!!"),RIGHT(H510,3)="(a)",IF(AND(G510&gt;=DATE('1. Informace o projektu'!$C$3,1,1),G510&lt;=WORKDAY(DATE('1. Informace o projektu'!$C$3,12,31)-1,1,'6. Data'!$C$76:$C$89)),"OK","!!"),ISBLANK(G510),"!",ISBLANK(H510),"!!!",H510='6. Data'!$B$3,"vyberte druh nákladu")," ")</f>
        <v xml:space="preserve"> </v>
      </c>
      <c r="J510" s="261" t="str">
        <f t="shared" si="21"/>
        <v xml:space="preserve"> </v>
      </c>
      <c r="K510" s="238" t="str">
        <f t="shared" si="22"/>
        <v xml:space="preserve"> </v>
      </c>
      <c r="L510" s="87" t="str">
        <f t="shared" si="23"/>
        <v xml:space="preserve"> </v>
      </c>
    </row>
    <row r="511" spans="1:12" x14ac:dyDescent="0.25">
      <c r="A511" s="72"/>
      <c r="B511" s="82"/>
      <c r="C511" s="82"/>
      <c r="D511" s="79"/>
      <c r="E511" s="83"/>
      <c r="F511" s="83"/>
      <c r="G511" s="81"/>
      <c r="H511" s="126"/>
      <c r="I511" s="238" t="str">
        <f>IF(ISNUMBER(F511),_xlfn.IFS(RIGHT(H511,3)="(b)",IF(AND(G511&gt;=DATE('1. Informace o projektu'!$C$3,1,1),G511&lt;=WORKDAY(DATE('1. Informace o projektu'!$C$3+1,1,31)-1,1)),"OK","!!"),RIGHT(H511,3)="(a)",IF(AND(G511&gt;=DATE('1. Informace o projektu'!$C$3,1,1),G511&lt;=WORKDAY(DATE('1. Informace o projektu'!$C$3,12,31)-1,1,'6. Data'!$C$76:$C$89)),"OK","!!"),ISBLANK(G511),"!",ISBLANK(H511),"!!!",H511='6. Data'!$B$3,"vyberte druh nákladu")," ")</f>
        <v xml:space="preserve"> </v>
      </c>
      <c r="J511" s="261" t="str">
        <f t="shared" si="21"/>
        <v xml:space="preserve"> </v>
      </c>
      <c r="K511" s="238" t="str">
        <f t="shared" si="22"/>
        <v xml:space="preserve"> </v>
      </c>
      <c r="L511" s="87" t="str">
        <f t="shared" si="23"/>
        <v xml:space="preserve"> </v>
      </c>
    </row>
    <row r="512" spans="1:12" x14ac:dyDescent="0.25">
      <c r="A512" s="72"/>
      <c r="B512" s="82"/>
      <c r="C512" s="82"/>
      <c r="D512" s="79"/>
      <c r="E512" s="83"/>
      <c r="F512" s="83"/>
      <c r="G512" s="81"/>
      <c r="H512" s="126"/>
      <c r="I512" s="238" t="str">
        <f>IF(ISNUMBER(F512),_xlfn.IFS(RIGHT(H512,3)="(b)",IF(AND(G512&gt;=DATE('1. Informace o projektu'!$C$3,1,1),G512&lt;=WORKDAY(DATE('1. Informace o projektu'!$C$3+1,1,31)-1,1)),"OK","!!"),RIGHT(H512,3)="(a)",IF(AND(G512&gt;=DATE('1. Informace o projektu'!$C$3,1,1),G512&lt;=WORKDAY(DATE('1. Informace o projektu'!$C$3,12,31)-1,1,'6. Data'!$C$76:$C$89)),"OK","!!"),ISBLANK(G512),"!",ISBLANK(H512),"!!!",H512='6. Data'!$B$3,"vyberte druh nákladu")," ")</f>
        <v xml:space="preserve"> </v>
      </c>
      <c r="J512" s="261" t="str">
        <f t="shared" si="21"/>
        <v xml:space="preserve"> </v>
      </c>
      <c r="K512" s="238" t="str">
        <f t="shared" si="22"/>
        <v xml:space="preserve"> </v>
      </c>
      <c r="L512" s="87" t="str">
        <f t="shared" si="23"/>
        <v xml:space="preserve"> </v>
      </c>
    </row>
    <row r="513" spans="1:12" x14ac:dyDescent="0.25">
      <c r="A513" s="72"/>
      <c r="B513" s="82"/>
      <c r="C513" s="82"/>
      <c r="D513" s="79"/>
      <c r="E513" s="83"/>
      <c r="F513" s="83"/>
      <c r="G513" s="81"/>
      <c r="H513" s="126"/>
      <c r="I513" s="238" t="str">
        <f>IF(ISNUMBER(F513),_xlfn.IFS(RIGHT(H513,3)="(b)",IF(AND(G513&gt;=DATE('1. Informace o projektu'!$C$3,1,1),G513&lt;=WORKDAY(DATE('1. Informace o projektu'!$C$3+1,1,31)-1,1)),"OK","!!"),RIGHT(H513,3)="(a)",IF(AND(G513&gt;=DATE('1. Informace o projektu'!$C$3,1,1),G513&lt;=WORKDAY(DATE('1. Informace o projektu'!$C$3,12,31)-1,1,'6. Data'!$C$76:$C$89)),"OK","!!"),ISBLANK(G513),"!",ISBLANK(H513),"!!!",H513='6. Data'!$B$3,"vyberte druh nákladu")," ")</f>
        <v xml:space="preserve"> </v>
      </c>
      <c r="J513" s="261" t="str">
        <f t="shared" si="21"/>
        <v xml:space="preserve"> </v>
      </c>
      <c r="K513" s="238" t="str">
        <f t="shared" si="22"/>
        <v xml:space="preserve"> </v>
      </c>
      <c r="L513" s="87" t="str">
        <f t="shared" si="23"/>
        <v xml:space="preserve"> </v>
      </c>
    </row>
    <row r="514" spans="1:12" x14ac:dyDescent="0.25">
      <c r="A514" s="72"/>
      <c r="B514" s="82"/>
      <c r="C514" s="82"/>
      <c r="D514" s="79"/>
      <c r="E514" s="83"/>
      <c r="F514" s="83"/>
      <c r="G514" s="81"/>
      <c r="H514" s="126"/>
      <c r="I514" s="238" t="str">
        <f>IF(ISNUMBER(F514),_xlfn.IFS(RIGHT(H514,3)="(b)",IF(AND(G514&gt;=DATE('1. Informace o projektu'!$C$3,1,1),G514&lt;=WORKDAY(DATE('1. Informace o projektu'!$C$3+1,1,31)-1,1)),"OK","!!"),RIGHT(H514,3)="(a)",IF(AND(G514&gt;=DATE('1. Informace o projektu'!$C$3,1,1),G514&lt;=WORKDAY(DATE('1. Informace o projektu'!$C$3,12,31)-1,1,'6. Data'!$C$76:$C$89)),"OK","!!"),ISBLANK(G514),"!",ISBLANK(H514),"!!!",H514='6. Data'!$B$3,"vyberte druh nákladu")," ")</f>
        <v xml:space="preserve"> </v>
      </c>
      <c r="J514" s="261" t="str">
        <f t="shared" si="21"/>
        <v xml:space="preserve"> </v>
      </c>
      <c r="K514" s="238" t="str">
        <f t="shared" si="22"/>
        <v xml:space="preserve"> </v>
      </c>
      <c r="L514" s="87" t="str">
        <f t="shared" si="23"/>
        <v xml:space="preserve"> </v>
      </c>
    </row>
    <row r="515" spans="1:12" x14ac:dyDescent="0.25">
      <c r="A515" s="72"/>
      <c r="B515" s="82"/>
      <c r="C515" s="82"/>
      <c r="D515" s="79"/>
      <c r="E515" s="83"/>
      <c r="F515" s="83"/>
      <c r="G515" s="81"/>
      <c r="H515" s="126"/>
      <c r="I515" s="238" t="str">
        <f>IF(ISNUMBER(F515),_xlfn.IFS(RIGHT(H515,3)="(b)",IF(AND(G515&gt;=DATE('1. Informace o projektu'!$C$3,1,1),G515&lt;=WORKDAY(DATE('1. Informace o projektu'!$C$3+1,1,31)-1,1)),"OK","!!"),RIGHT(H515,3)="(a)",IF(AND(G515&gt;=DATE('1. Informace o projektu'!$C$3,1,1),G515&lt;=WORKDAY(DATE('1. Informace o projektu'!$C$3,12,31)-1,1,'6. Data'!$C$76:$C$89)),"OK","!!"),ISBLANK(G515),"!",ISBLANK(H515),"!!!",H515='6. Data'!$B$3,"vyberte druh nákladu")," ")</f>
        <v xml:space="preserve"> </v>
      </c>
      <c r="J515" s="261" t="str">
        <f t="shared" si="21"/>
        <v xml:space="preserve"> </v>
      </c>
      <c r="K515" s="238" t="str">
        <f t="shared" si="22"/>
        <v xml:space="preserve"> </v>
      </c>
      <c r="L515" s="87" t="str">
        <f t="shared" si="23"/>
        <v xml:space="preserve"> </v>
      </c>
    </row>
    <row r="516" spans="1:12" x14ac:dyDescent="0.25">
      <c r="A516" s="72"/>
      <c r="B516" s="82"/>
      <c r="C516" s="82"/>
      <c r="D516" s="79"/>
      <c r="E516" s="83"/>
      <c r="F516" s="83"/>
      <c r="G516" s="81"/>
      <c r="H516" s="126"/>
      <c r="I516" s="238" t="str">
        <f>IF(ISNUMBER(F516),_xlfn.IFS(RIGHT(H516,3)="(b)",IF(AND(G516&gt;=DATE('1. Informace o projektu'!$C$3,1,1),G516&lt;=WORKDAY(DATE('1. Informace o projektu'!$C$3+1,1,31)-1,1)),"OK","!!"),RIGHT(H516,3)="(a)",IF(AND(G516&gt;=DATE('1. Informace o projektu'!$C$3,1,1),G516&lt;=WORKDAY(DATE('1. Informace o projektu'!$C$3,12,31)-1,1,'6. Data'!$C$76:$C$89)),"OK","!!"),ISBLANK(G516),"!",ISBLANK(H516),"!!!",H516='6. Data'!$B$3,"vyberte druh nákladu")," ")</f>
        <v xml:space="preserve"> </v>
      </c>
      <c r="J516" s="261" t="str">
        <f t="shared" si="21"/>
        <v xml:space="preserve"> </v>
      </c>
      <c r="K516" s="238" t="str">
        <f t="shared" si="22"/>
        <v xml:space="preserve"> </v>
      </c>
      <c r="L516" s="87" t="str">
        <f t="shared" si="23"/>
        <v xml:space="preserve"> </v>
      </c>
    </row>
    <row r="517" spans="1:12" x14ac:dyDescent="0.25">
      <c r="A517" s="72"/>
      <c r="B517" s="82"/>
      <c r="C517" s="82"/>
      <c r="D517" s="79"/>
      <c r="E517" s="83"/>
      <c r="F517" s="83"/>
      <c r="G517" s="81"/>
      <c r="H517" s="126"/>
      <c r="I517" s="238" t="str">
        <f>IF(ISNUMBER(F517),_xlfn.IFS(RIGHT(H517,3)="(b)",IF(AND(G517&gt;=DATE('1. Informace o projektu'!$C$3,1,1),G517&lt;=WORKDAY(DATE('1. Informace o projektu'!$C$3+1,1,31)-1,1)),"OK","!!"),RIGHT(H517,3)="(a)",IF(AND(G517&gt;=DATE('1. Informace o projektu'!$C$3,1,1),G517&lt;=WORKDAY(DATE('1. Informace o projektu'!$C$3,12,31)-1,1,'6. Data'!$C$76:$C$89)),"OK","!!"),ISBLANK(G517),"!",ISBLANK(H517),"!!!",H517='6. Data'!$B$3,"vyberte druh nákladu")," ")</f>
        <v xml:space="preserve"> </v>
      </c>
      <c r="J517" s="261" t="str">
        <f t="shared" si="21"/>
        <v xml:space="preserve"> </v>
      </c>
      <c r="K517" s="238" t="str">
        <f t="shared" si="22"/>
        <v xml:space="preserve"> </v>
      </c>
      <c r="L517" s="87" t="str">
        <f t="shared" si="23"/>
        <v xml:space="preserve"> </v>
      </c>
    </row>
    <row r="518" spans="1:12" x14ac:dyDescent="0.25">
      <c r="A518" s="72"/>
      <c r="B518" s="82"/>
      <c r="C518" s="82"/>
      <c r="D518" s="79"/>
      <c r="E518" s="83"/>
      <c r="F518" s="83"/>
      <c r="G518" s="81"/>
      <c r="H518" s="126"/>
      <c r="I518" s="238" t="str">
        <f>IF(ISNUMBER(F518),_xlfn.IFS(RIGHT(H518,3)="(b)",IF(AND(G518&gt;=DATE('1. Informace o projektu'!$C$3,1,1),G518&lt;=WORKDAY(DATE('1. Informace o projektu'!$C$3+1,1,31)-1,1)),"OK","!!"),RIGHT(H518,3)="(a)",IF(AND(G518&gt;=DATE('1. Informace o projektu'!$C$3,1,1),G518&lt;=WORKDAY(DATE('1. Informace o projektu'!$C$3,12,31)-1,1,'6. Data'!$C$76:$C$89)),"OK","!!"),ISBLANK(G518),"!",ISBLANK(H518),"!!!",H518='6. Data'!$B$3,"vyberte druh nákladu")," ")</f>
        <v xml:space="preserve"> </v>
      </c>
      <c r="J518" s="261" t="str">
        <f t="shared" si="21"/>
        <v xml:space="preserve"> </v>
      </c>
      <c r="K518" s="238" t="str">
        <f t="shared" si="22"/>
        <v xml:space="preserve"> </v>
      </c>
      <c r="L518" s="87" t="str">
        <f t="shared" si="23"/>
        <v xml:space="preserve"> </v>
      </c>
    </row>
    <row r="519" spans="1:12" x14ac:dyDescent="0.25">
      <c r="A519" s="72"/>
      <c r="B519" s="82"/>
      <c r="C519" s="82"/>
      <c r="D519" s="79"/>
      <c r="E519" s="83"/>
      <c r="F519" s="83"/>
      <c r="G519" s="81"/>
      <c r="H519" s="126"/>
      <c r="I519" s="238" t="str">
        <f>IF(ISNUMBER(F519),_xlfn.IFS(RIGHT(H519,3)="(b)",IF(AND(G519&gt;=DATE('1. Informace o projektu'!$C$3,1,1),G519&lt;=WORKDAY(DATE('1. Informace o projektu'!$C$3+1,1,31)-1,1)),"OK","!!"),RIGHT(H519,3)="(a)",IF(AND(G519&gt;=DATE('1. Informace o projektu'!$C$3,1,1),G519&lt;=WORKDAY(DATE('1. Informace o projektu'!$C$3,12,31)-1,1,'6. Data'!$C$76:$C$89)),"OK","!!"),ISBLANK(G519),"!",ISBLANK(H519),"!!!",H519='6. Data'!$B$3,"vyberte druh nákladu")," ")</f>
        <v xml:space="preserve"> </v>
      </c>
      <c r="J519" s="261" t="str">
        <f t="shared" ref="J519:J582" si="24">_xlfn.IFS(I519="!","Zapište datum úhrady",I519="ok"," ",I519=" "," ",I519="!!!","vyberte druh nákladu",I519="!!","nepovolené datum úhrady",I519="vyberte druh nákladu","vyberte druh nákladu")</f>
        <v xml:space="preserve"> </v>
      </c>
      <c r="K519" s="238" t="str">
        <f t="shared" ref="K519:K582" si="25">IF(ISNUMBER(F519),IF(E519&gt;=F519,"OK","!")," ")</f>
        <v xml:space="preserve"> </v>
      </c>
      <c r="L519" s="87" t="str">
        <f t="shared" ref="L519:L582" si="26">_xlfn.IFS(K519="!","Hrazeno z dotace je vyšší než fakturovaná částka",K519="ok"," ",K519=" "," ")</f>
        <v xml:space="preserve"> </v>
      </c>
    </row>
    <row r="520" spans="1:12" x14ac:dyDescent="0.25">
      <c r="A520" s="72"/>
      <c r="B520" s="82"/>
      <c r="C520" s="82"/>
      <c r="D520" s="79"/>
      <c r="E520" s="83"/>
      <c r="F520" s="83"/>
      <c r="G520" s="81"/>
      <c r="H520" s="126"/>
      <c r="I520" s="238" t="str">
        <f>IF(ISNUMBER(F520),_xlfn.IFS(RIGHT(H520,3)="(b)",IF(AND(G520&gt;=DATE('1. Informace o projektu'!$C$3,1,1),G520&lt;=WORKDAY(DATE('1. Informace o projektu'!$C$3+1,1,31)-1,1)),"OK","!!"),RIGHT(H520,3)="(a)",IF(AND(G520&gt;=DATE('1. Informace o projektu'!$C$3,1,1),G520&lt;=WORKDAY(DATE('1. Informace o projektu'!$C$3,12,31)-1,1,'6. Data'!$C$76:$C$89)),"OK","!!"),ISBLANK(G520),"!",ISBLANK(H520),"!!!",H520='6. Data'!$B$3,"vyberte druh nákladu")," ")</f>
        <v xml:space="preserve"> </v>
      </c>
      <c r="J520" s="261" t="str">
        <f t="shared" si="24"/>
        <v xml:space="preserve"> </v>
      </c>
      <c r="K520" s="238" t="str">
        <f t="shared" si="25"/>
        <v xml:space="preserve"> </v>
      </c>
      <c r="L520" s="87" t="str">
        <f t="shared" si="26"/>
        <v xml:space="preserve"> </v>
      </c>
    </row>
    <row r="521" spans="1:12" x14ac:dyDescent="0.25">
      <c r="A521" s="72"/>
      <c r="B521" s="82"/>
      <c r="C521" s="82"/>
      <c r="D521" s="79"/>
      <c r="E521" s="83"/>
      <c r="F521" s="83"/>
      <c r="G521" s="81"/>
      <c r="H521" s="126"/>
      <c r="I521" s="238" t="str">
        <f>IF(ISNUMBER(F521),_xlfn.IFS(RIGHT(H521,3)="(b)",IF(AND(G521&gt;=DATE('1. Informace o projektu'!$C$3,1,1),G521&lt;=WORKDAY(DATE('1. Informace o projektu'!$C$3+1,1,31)-1,1)),"OK","!!"),RIGHT(H521,3)="(a)",IF(AND(G521&gt;=DATE('1. Informace o projektu'!$C$3,1,1),G521&lt;=WORKDAY(DATE('1. Informace o projektu'!$C$3,12,31)-1,1,'6. Data'!$C$76:$C$89)),"OK","!!"),ISBLANK(G521),"!",ISBLANK(H521),"!!!",H521='6. Data'!$B$3,"vyberte druh nákladu")," ")</f>
        <v xml:space="preserve"> </v>
      </c>
      <c r="J521" s="261" t="str">
        <f t="shared" si="24"/>
        <v xml:space="preserve"> </v>
      </c>
      <c r="K521" s="238" t="str">
        <f t="shared" si="25"/>
        <v xml:space="preserve"> </v>
      </c>
      <c r="L521" s="87" t="str">
        <f t="shared" si="26"/>
        <v xml:space="preserve"> </v>
      </c>
    </row>
    <row r="522" spans="1:12" x14ac:dyDescent="0.25">
      <c r="A522" s="72"/>
      <c r="B522" s="82"/>
      <c r="C522" s="82"/>
      <c r="D522" s="79"/>
      <c r="E522" s="83"/>
      <c r="F522" s="83"/>
      <c r="G522" s="81"/>
      <c r="H522" s="126"/>
      <c r="I522" s="238" t="str">
        <f>IF(ISNUMBER(F522),_xlfn.IFS(RIGHT(H522,3)="(b)",IF(AND(G522&gt;=DATE('1. Informace o projektu'!$C$3,1,1),G522&lt;=WORKDAY(DATE('1. Informace o projektu'!$C$3+1,1,31)-1,1)),"OK","!!"),RIGHT(H522,3)="(a)",IF(AND(G522&gt;=DATE('1. Informace o projektu'!$C$3,1,1),G522&lt;=WORKDAY(DATE('1. Informace o projektu'!$C$3,12,31)-1,1,'6. Data'!$C$76:$C$89)),"OK","!!"),ISBLANK(G522),"!",ISBLANK(H522),"!!!",H522='6. Data'!$B$3,"vyberte druh nákladu")," ")</f>
        <v xml:space="preserve"> </v>
      </c>
      <c r="J522" s="261" t="str">
        <f t="shared" si="24"/>
        <v xml:space="preserve"> </v>
      </c>
      <c r="K522" s="238" t="str">
        <f t="shared" si="25"/>
        <v xml:space="preserve"> </v>
      </c>
      <c r="L522" s="87" t="str">
        <f t="shared" si="26"/>
        <v xml:space="preserve"> </v>
      </c>
    </row>
    <row r="523" spans="1:12" x14ac:dyDescent="0.25">
      <c r="A523" s="72"/>
      <c r="B523" s="82"/>
      <c r="C523" s="82"/>
      <c r="D523" s="79"/>
      <c r="E523" s="83"/>
      <c r="F523" s="83"/>
      <c r="G523" s="81"/>
      <c r="H523" s="126"/>
      <c r="I523" s="238" t="str">
        <f>IF(ISNUMBER(F523),_xlfn.IFS(RIGHT(H523,3)="(b)",IF(AND(G523&gt;=DATE('1. Informace o projektu'!$C$3,1,1),G523&lt;=WORKDAY(DATE('1. Informace o projektu'!$C$3+1,1,31)-1,1)),"OK","!!"),RIGHT(H523,3)="(a)",IF(AND(G523&gt;=DATE('1. Informace o projektu'!$C$3,1,1),G523&lt;=WORKDAY(DATE('1. Informace o projektu'!$C$3,12,31)-1,1,'6. Data'!$C$76:$C$89)),"OK","!!"),ISBLANK(G523),"!",ISBLANK(H523),"!!!",H523='6. Data'!$B$3,"vyberte druh nákladu")," ")</f>
        <v xml:space="preserve"> </v>
      </c>
      <c r="J523" s="261" t="str">
        <f t="shared" si="24"/>
        <v xml:space="preserve"> </v>
      </c>
      <c r="K523" s="238" t="str">
        <f t="shared" si="25"/>
        <v xml:space="preserve"> </v>
      </c>
      <c r="L523" s="87" t="str">
        <f t="shared" si="26"/>
        <v xml:space="preserve"> </v>
      </c>
    </row>
    <row r="524" spans="1:12" x14ac:dyDescent="0.25">
      <c r="A524" s="72"/>
      <c r="B524" s="82"/>
      <c r="C524" s="82"/>
      <c r="D524" s="79"/>
      <c r="E524" s="83"/>
      <c r="F524" s="83"/>
      <c r="G524" s="81"/>
      <c r="H524" s="126"/>
      <c r="I524" s="238" t="str">
        <f>IF(ISNUMBER(F524),_xlfn.IFS(RIGHT(H524,3)="(b)",IF(AND(G524&gt;=DATE('1. Informace o projektu'!$C$3,1,1),G524&lt;=WORKDAY(DATE('1. Informace o projektu'!$C$3+1,1,31)-1,1)),"OK","!!"),RIGHT(H524,3)="(a)",IF(AND(G524&gt;=DATE('1. Informace o projektu'!$C$3,1,1),G524&lt;=WORKDAY(DATE('1. Informace o projektu'!$C$3,12,31)-1,1,'6. Data'!$C$76:$C$89)),"OK","!!"),ISBLANK(G524),"!",ISBLANK(H524),"!!!",H524='6. Data'!$B$3,"vyberte druh nákladu")," ")</f>
        <v xml:space="preserve"> </v>
      </c>
      <c r="J524" s="261" t="str">
        <f t="shared" si="24"/>
        <v xml:space="preserve"> </v>
      </c>
      <c r="K524" s="238" t="str">
        <f t="shared" si="25"/>
        <v xml:space="preserve"> </v>
      </c>
      <c r="L524" s="87" t="str">
        <f t="shared" si="26"/>
        <v xml:space="preserve"> </v>
      </c>
    </row>
    <row r="525" spans="1:12" x14ac:dyDescent="0.25">
      <c r="A525" s="72"/>
      <c r="B525" s="82"/>
      <c r="C525" s="82"/>
      <c r="D525" s="79"/>
      <c r="E525" s="83"/>
      <c r="F525" s="83"/>
      <c r="G525" s="81"/>
      <c r="H525" s="126"/>
      <c r="I525" s="238" t="str">
        <f>IF(ISNUMBER(F525),_xlfn.IFS(RIGHT(H525,3)="(b)",IF(AND(G525&gt;=DATE('1. Informace o projektu'!$C$3,1,1),G525&lt;=WORKDAY(DATE('1. Informace o projektu'!$C$3+1,1,31)-1,1)),"OK","!!"),RIGHT(H525,3)="(a)",IF(AND(G525&gt;=DATE('1. Informace o projektu'!$C$3,1,1),G525&lt;=WORKDAY(DATE('1. Informace o projektu'!$C$3,12,31)-1,1,'6. Data'!$C$76:$C$89)),"OK","!!"),ISBLANK(G525),"!",ISBLANK(H525),"!!!",H525='6. Data'!$B$3,"vyberte druh nákladu")," ")</f>
        <v xml:space="preserve"> </v>
      </c>
      <c r="J525" s="261" t="str">
        <f t="shared" si="24"/>
        <v xml:space="preserve"> </v>
      </c>
      <c r="K525" s="238" t="str">
        <f t="shared" si="25"/>
        <v xml:space="preserve"> </v>
      </c>
      <c r="L525" s="87" t="str">
        <f t="shared" si="26"/>
        <v xml:space="preserve"> </v>
      </c>
    </row>
    <row r="526" spans="1:12" x14ac:dyDescent="0.25">
      <c r="A526" s="72"/>
      <c r="B526" s="82"/>
      <c r="C526" s="82"/>
      <c r="D526" s="79"/>
      <c r="E526" s="83"/>
      <c r="F526" s="83"/>
      <c r="G526" s="81"/>
      <c r="H526" s="126"/>
      <c r="I526" s="238" t="str">
        <f>IF(ISNUMBER(F526),_xlfn.IFS(RIGHT(H526,3)="(b)",IF(AND(G526&gt;=DATE('1. Informace o projektu'!$C$3,1,1),G526&lt;=WORKDAY(DATE('1. Informace o projektu'!$C$3+1,1,31)-1,1)),"OK","!!"),RIGHT(H526,3)="(a)",IF(AND(G526&gt;=DATE('1. Informace o projektu'!$C$3,1,1),G526&lt;=WORKDAY(DATE('1. Informace o projektu'!$C$3,12,31)-1,1,'6. Data'!$C$76:$C$89)),"OK","!!"),ISBLANK(G526),"!",ISBLANK(H526),"!!!",H526='6. Data'!$B$3,"vyberte druh nákladu")," ")</f>
        <v xml:space="preserve"> </v>
      </c>
      <c r="J526" s="261" t="str">
        <f t="shared" si="24"/>
        <v xml:space="preserve"> </v>
      </c>
      <c r="K526" s="238" t="str">
        <f t="shared" si="25"/>
        <v xml:space="preserve"> </v>
      </c>
      <c r="L526" s="87" t="str">
        <f t="shared" si="26"/>
        <v xml:space="preserve"> </v>
      </c>
    </row>
    <row r="527" spans="1:12" x14ac:dyDescent="0.25">
      <c r="A527" s="72"/>
      <c r="B527" s="82"/>
      <c r="C527" s="82"/>
      <c r="D527" s="79"/>
      <c r="E527" s="83"/>
      <c r="F527" s="83"/>
      <c r="G527" s="81"/>
      <c r="H527" s="126"/>
      <c r="I527" s="238" t="str">
        <f>IF(ISNUMBER(F527),_xlfn.IFS(RIGHT(H527,3)="(b)",IF(AND(G527&gt;=DATE('1. Informace o projektu'!$C$3,1,1),G527&lt;=WORKDAY(DATE('1. Informace o projektu'!$C$3+1,1,31)-1,1)),"OK","!!"),RIGHT(H527,3)="(a)",IF(AND(G527&gt;=DATE('1. Informace o projektu'!$C$3,1,1),G527&lt;=WORKDAY(DATE('1. Informace o projektu'!$C$3,12,31)-1,1,'6. Data'!$C$76:$C$89)),"OK","!!"),ISBLANK(G527),"!",ISBLANK(H527),"!!!",H527='6. Data'!$B$3,"vyberte druh nákladu")," ")</f>
        <v xml:space="preserve"> </v>
      </c>
      <c r="J527" s="261" t="str">
        <f t="shared" si="24"/>
        <v xml:space="preserve"> </v>
      </c>
      <c r="K527" s="238" t="str">
        <f t="shared" si="25"/>
        <v xml:space="preserve"> </v>
      </c>
      <c r="L527" s="87" t="str">
        <f t="shared" si="26"/>
        <v xml:space="preserve"> </v>
      </c>
    </row>
    <row r="528" spans="1:12" x14ac:dyDescent="0.25">
      <c r="A528" s="72"/>
      <c r="B528" s="82"/>
      <c r="C528" s="82"/>
      <c r="D528" s="79"/>
      <c r="E528" s="83"/>
      <c r="F528" s="83"/>
      <c r="G528" s="81"/>
      <c r="H528" s="126"/>
      <c r="I528" s="238" t="str">
        <f>IF(ISNUMBER(F528),_xlfn.IFS(RIGHT(H528,3)="(b)",IF(AND(G528&gt;=DATE('1. Informace o projektu'!$C$3,1,1),G528&lt;=WORKDAY(DATE('1. Informace o projektu'!$C$3+1,1,31)-1,1)),"OK","!!"),RIGHT(H528,3)="(a)",IF(AND(G528&gt;=DATE('1. Informace o projektu'!$C$3,1,1),G528&lt;=WORKDAY(DATE('1. Informace o projektu'!$C$3,12,31)-1,1,'6. Data'!$C$76:$C$89)),"OK","!!"),ISBLANK(G528),"!",ISBLANK(H528),"!!!",H528='6. Data'!$B$3,"vyberte druh nákladu")," ")</f>
        <v xml:space="preserve"> </v>
      </c>
      <c r="J528" s="261" t="str">
        <f t="shared" si="24"/>
        <v xml:space="preserve"> </v>
      </c>
      <c r="K528" s="238" t="str">
        <f t="shared" si="25"/>
        <v xml:space="preserve"> </v>
      </c>
      <c r="L528" s="87" t="str">
        <f t="shared" si="26"/>
        <v xml:space="preserve"> </v>
      </c>
    </row>
    <row r="529" spans="1:12" x14ac:dyDescent="0.25">
      <c r="A529" s="72"/>
      <c r="B529" s="82"/>
      <c r="C529" s="82"/>
      <c r="D529" s="79"/>
      <c r="E529" s="83"/>
      <c r="F529" s="83"/>
      <c r="G529" s="81"/>
      <c r="H529" s="126"/>
      <c r="I529" s="238" t="str">
        <f>IF(ISNUMBER(F529),_xlfn.IFS(RIGHT(H529,3)="(b)",IF(AND(G529&gt;=DATE('1. Informace o projektu'!$C$3,1,1),G529&lt;=WORKDAY(DATE('1. Informace o projektu'!$C$3+1,1,31)-1,1)),"OK","!!"),RIGHT(H529,3)="(a)",IF(AND(G529&gt;=DATE('1. Informace o projektu'!$C$3,1,1),G529&lt;=WORKDAY(DATE('1. Informace o projektu'!$C$3,12,31)-1,1,'6. Data'!$C$76:$C$89)),"OK","!!"),ISBLANK(G529),"!",ISBLANK(H529),"!!!",H529='6. Data'!$B$3,"vyberte druh nákladu")," ")</f>
        <v xml:space="preserve"> </v>
      </c>
      <c r="J529" s="261" t="str">
        <f t="shared" si="24"/>
        <v xml:space="preserve"> </v>
      </c>
      <c r="K529" s="238" t="str">
        <f t="shared" si="25"/>
        <v xml:space="preserve"> </v>
      </c>
      <c r="L529" s="87" t="str">
        <f t="shared" si="26"/>
        <v xml:space="preserve"> </v>
      </c>
    </row>
    <row r="530" spans="1:12" x14ac:dyDescent="0.25">
      <c r="A530" s="72"/>
      <c r="B530" s="82"/>
      <c r="C530" s="82"/>
      <c r="D530" s="79"/>
      <c r="E530" s="83"/>
      <c r="F530" s="83"/>
      <c r="G530" s="81"/>
      <c r="H530" s="126"/>
      <c r="I530" s="238" t="str">
        <f>IF(ISNUMBER(F530),_xlfn.IFS(RIGHT(H530,3)="(b)",IF(AND(G530&gt;=DATE('1. Informace o projektu'!$C$3,1,1),G530&lt;=WORKDAY(DATE('1. Informace o projektu'!$C$3+1,1,31)-1,1)),"OK","!!"),RIGHT(H530,3)="(a)",IF(AND(G530&gt;=DATE('1. Informace o projektu'!$C$3,1,1),G530&lt;=WORKDAY(DATE('1. Informace o projektu'!$C$3,12,31)-1,1,'6. Data'!$C$76:$C$89)),"OK","!!"),ISBLANK(G530),"!",ISBLANK(H530),"!!!",H530='6. Data'!$B$3,"vyberte druh nákladu")," ")</f>
        <v xml:space="preserve"> </v>
      </c>
      <c r="J530" s="261" t="str">
        <f t="shared" si="24"/>
        <v xml:space="preserve"> </v>
      </c>
      <c r="K530" s="238" t="str">
        <f t="shared" si="25"/>
        <v xml:space="preserve"> </v>
      </c>
      <c r="L530" s="87" t="str">
        <f t="shared" si="26"/>
        <v xml:space="preserve"> </v>
      </c>
    </row>
    <row r="531" spans="1:12" x14ac:dyDescent="0.25">
      <c r="A531" s="72"/>
      <c r="B531" s="82"/>
      <c r="C531" s="82"/>
      <c r="D531" s="79"/>
      <c r="E531" s="83"/>
      <c r="F531" s="83"/>
      <c r="G531" s="81"/>
      <c r="H531" s="126"/>
      <c r="I531" s="238" t="str">
        <f>IF(ISNUMBER(F531),_xlfn.IFS(RIGHT(H531,3)="(b)",IF(AND(G531&gt;=DATE('1. Informace o projektu'!$C$3,1,1),G531&lt;=WORKDAY(DATE('1. Informace o projektu'!$C$3+1,1,31)-1,1)),"OK","!!"),RIGHT(H531,3)="(a)",IF(AND(G531&gt;=DATE('1. Informace o projektu'!$C$3,1,1),G531&lt;=WORKDAY(DATE('1. Informace o projektu'!$C$3,12,31)-1,1,'6. Data'!$C$76:$C$89)),"OK","!!"),ISBLANK(G531),"!",ISBLANK(H531),"!!!",H531='6. Data'!$B$3,"vyberte druh nákladu")," ")</f>
        <v xml:space="preserve"> </v>
      </c>
      <c r="J531" s="261" t="str">
        <f t="shared" si="24"/>
        <v xml:space="preserve"> </v>
      </c>
      <c r="K531" s="238" t="str">
        <f t="shared" si="25"/>
        <v xml:space="preserve"> </v>
      </c>
      <c r="L531" s="87" t="str">
        <f t="shared" si="26"/>
        <v xml:space="preserve"> </v>
      </c>
    </row>
    <row r="532" spans="1:12" x14ac:dyDescent="0.25">
      <c r="A532" s="72"/>
      <c r="B532" s="82"/>
      <c r="C532" s="82"/>
      <c r="D532" s="79"/>
      <c r="E532" s="83"/>
      <c r="F532" s="83"/>
      <c r="G532" s="81"/>
      <c r="H532" s="126"/>
      <c r="I532" s="238" t="str">
        <f>IF(ISNUMBER(F532),_xlfn.IFS(RIGHT(H532,3)="(b)",IF(AND(G532&gt;=DATE('1. Informace o projektu'!$C$3,1,1),G532&lt;=WORKDAY(DATE('1. Informace o projektu'!$C$3+1,1,31)-1,1)),"OK","!!"),RIGHT(H532,3)="(a)",IF(AND(G532&gt;=DATE('1. Informace o projektu'!$C$3,1,1),G532&lt;=WORKDAY(DATE('1. Informace o projektu'!$C$3,12,31)-1,1,'6. Data'!$C$76:$C$89)),"OK","!!"),ISBLANK(G532),"!",ISBLANK(H532),"!!!",H532='6. Data'!$B$3,"vyberte druh nákladu")," ")</f>
        <v xml:space="preserve"> </v>
      </c>
      <c r="J532" s="261" t="str">
        <f t="shared" si="24"/>
        <v xml:space="preserve"> </v>
      </c>
      <c r="K532" s="238" t="str">
        <f t="shared" si="25"/>
        <v xml:space="preserve"> </v>
      </c>
      <c r="L532" s="87" t="str">
        <f t="shared" si="26"/>
        <v xml:space="preserve"> </v>
      </c>
    </row>
    <row r="533" spans="1:12" x14ac:dyDescent="0.25">
      <c r="A533" s="72"/>
      <c r="B533" s="82"/>
      <c r="C533" s="82"/>
      <c r="D533" s="79"/>
      <c r="E533" s="83"/>
      <c r="F533" s="83"/>
      <c r="G533" s="81"/>
      <c r="H533" s="126"/>
      <c r="I533" s="238" t="str">
        <f>IF(ISNUMBER(F533),_xlfn.IFS(RIGHT(H533,3)="(b)",IF(AND(G533&gt;=DATE('1. Informace o projektu'!$C$3,1,1),G533&lt;=WORKDAY(DATE('1. Informace o projektu'!$C$3+1,1,31)-1,1)),"OK","!!"),RIGHT(H533,3)="(a)",IF(AND(G533&gt;=DATE('1. Informace o projektu'!$C$3,1,1),G533&lt;=WORKDAY(DATE('1. Informace o projektu'!$C$3,12,31)-1,1,'6. Data'!$C$76:$C$89)),"OK","!!"),ISBLANK(G533),"!",ISBLANK(H533),"!!!",H533='6. Data'!$B$3,"vyberte druh nákladu")," ")</f>
        <v xml:space="preserve"> </v>
      </c>
      <c r="J533" s="261" t="str">
        <f t="shared" si="24"/>
        <v xml:space="preserve"> </v>
      </c>
      <c r="K533" s="238" t="str">
        <f t="shared" si="25"/>
        <v xml:space="preserve"> </v>
      </c>
      <c r="L533" s="87" t="str">
        <f t="shared" si="26"/>
        <v xml:space="preserve"> </v>
      </c>
    </row>
    <row r="534" spans="1:12" x14ac:dyDescent="0.25">
      <c r="A534" s="72"/>
      <c r="B534" s="82"/>
      <c r="C534" s="82"/>
      <c r="D534" s="79"/>
      <c r="E534" s="83"/>
      <c r="F534" s="83"/>
      <c r="G534" s="81"/>
      <c r="H534" s="126"/>
      <c r="I534" s="238" t="str">
        <f>IF(ISNUMBER(F534),_xlfn.IFS(RIGHT(H534,3)="(b)",IF(AND(G534&gt;=DATE('1. Informace o projektu'!$C$3,1,1),G534&lt;=WORKDAY(DATE('1. Informace o projektu'!$C$3+1,1,31)-1,1)),"OK","!!"),RIGHT(H534,3)="(a)",IF(AND(G534&gt;=DATE('1. Informace o projektu'!$C$3,1,1),G534&lt;=WORKDAY(DATE('1. Informace o projektu'!$C$3,12,31)-1,1,'6. Data'!$C$76:$C$89)),"OK","!!"),ISBLANK(G534),"!",ISBLANK(H534),"!!!",H534='6. Data'!$B$3,"vyberte druh nákladu")," ")</f>
        <v xml:space="preserve"> </v>
      </c>
      <c r="J534" s="261" t="str">
        <f t="shared" si="24"/>
        <v xml:space="preserve"> </v>
      </c>
      <c r="K534" s="238" t="str">
        <f t="shared" si="25"/>
        <v xml:space="preserve"> </v>
      </c>
      <c r="L534" s="87" t="str">
        <f t="shared" si="26"/>
        <v xml:space="preserve"> </v>
      </c>
    </row>
    <row r="535" spans="1:12" x14ac:dyDescent="0.25">
      <c r="A535" s="72"/>
      <c r="B535" s="82"/>
      <c r="C535" s="82"/>
      <c r="D535" s="79"/>
      <c r="E535" s="83"/>
      <c r="F535" s="83"/>
      <c r="G535" s="81"/>
      <c r="H535" s="126"/>
      <c r="I535" s="238" t="str">
        <f>IF(ISNUMBER(F535),_xlfn.IFS(RIGHT(H535,3)="(b)",IF(AND(G535&gt;=DATE('1. Informace o projektu'!$C$3,1,1),G535&lt;=WORKDAY(DATE('1. Informace o projektu'!$C$3+1,1,31)-1,1)),"OK","!!"),RIGHT(H535,3)="(a)",IF(AND(G535&gt;=DATE('1. Informace o projektu'!$C$3,1,1),G535&lt;=WORKDAY(DATE('1. Informace o projektu'!$C$3,12,31)-1,1,'6. Data'!$C$76:$C$89)),"OK","!!"),ISBLANK(G535),"!",ISBLANK(H535),"!!!",H535='6. Data'!$B$3,"vyberte druh nákladu")," ")</f>
        <v xml:space="preserve"> </v>
      </c>
      <c r="J535" s="261" t="str">
        <f t="shared" si="24"/>
        <v xml:space="preserve"> </v>
      </c>
      <c r="K535" s="238" t="str">
        <f t="shared" si="25"/>
        <v xml:space="preserve"> </v>
      </c>
      <c r="L535" s="87" t="str">
        <f t="shared" si="26"/>
        <v xml:space="preserve"> </v>
      </c>
    </row>
    <row r="536" spans="1:12" x14ac:dyDescent="0.25">
      <c r="A536" s="72"/>
      <c r="B536" s="82"/>
      <c r="C536" s="82"/>
      <c r="D536" s="79"/>
      <c r="E536" s="83"/>
      <c r="F536" s="83"/>
      <c r="G536" s="81"/>
      <c r="H536" s="126"/>
      <c r="I536" s="238" t="str">
        <f>IF(ISNUMBER(F536),_xlfn.IFS(RIGHT(H536,3)="(b)",IF(AND(G536&gt;=DATE('1. Informace o projektu'!$C$3,1,1),G536&lt;=WORKDAY(DATE('1. Informace o projektu'!$C$3+1,1,31)-1,1)),"OK","!!"),RIGHT(H536,3)="(a)",IF(AND(G536&gt;=DATE('1. Informace o projektu'!$C$3,1,1),G536&lt;=WORKDAY(DATE('1. Informace o projektu'!$C$3,12,31)-1,1,'6. Data'!$C$76:$C$89)),"OK","!!"),ISBLANK(G536),"!",ISBLANK(H536),"!!!",H536='6. Data'!$B$3,"vyberte druh nákladu")," ")</f>
        <v xml:space="preserve"> </v>
      </c>
      <c r="J536" s="261" t="str">
        <f t="shared" si="24"/>
        <v xml:space="preserve"> </v>
      </c>
      <c r="K536" s="238" t="str">
        <f t="shared" si="25"/>
        <v xml:space="preserve"> </v>
      </c>
      <c r="L536" s="87" t="str">
        <f t="shared" si="26"/>
        <v xml:space="preserve"> </v>
      </c>
    </row>
    <row r="537" spans="1:12" x14ac:dyDescent="0.25">
      <c r="A537" s="72"/>
      <c r="B537" s="82"/>
      <c r="C537" s="82"/>
      <c r="D537" s="79"/>
      <c r="E537" s="83"/>
      <c r="F537" s="83"/>
      <c r="G537" s="81"/>
      <c r="H537" s="126"/>
      <c r="I537" s="238" t="str">
        <f>IF(ISNUMBER(F537),_xlfn.IFS(RIGHT(H537,3)="(b)",IF(AND(G537&gt;=DATE('1. Informace o projektu'!$C$3,1,1),G537&lt;=WORKDAY(DATE('1. Informace o projektu'!$C$3+1,1,31)-1,1)),"OK","!!"),RIGHT(H537,3)="(a)",IF(AND(G537&gt;=DATE('1. Informace o projektu'!$C$3,1,1),G537&lt;=WORKDAY(DATE('1. Informace o projektu'!$C$3,12,31)-1,1,'6. Data'!$C$76:$C$89)),"OK","!!"),ISBLANK(G537),"!",ISBLANK(H537),"!!!",H537='6. Data'!$B$3,"vyberte druh nákladu")," ")</f>
        <v xml:space="preserve"> </v>
      </c>
      <c r="J537" s="261" t="str">
        <f t="shared" si="24"/>
        <v xml:space="preserve"> </v>
      </c>
      <c r="K537" s="238" t="str">
        <f t="shared" si="25"/>
        <v xml:space="preserve"> </v>
      </c>
      <c r="L537" s="87" t="str">
        <f t="shared" si="26"/>
        <v xml:space="preserve"> </v>
      </c>
    </row>
    <row r="538" spans="1:12" x14ac:dyDescent="0.25">
      <c r="A538" s="72"/>
      <c r="B538" s="82"/>
      <c r="C538" s="82"/>
      <c r="D538" s="79"/>
      <c r="E538" s="83"/>
      <c r="F538" s="83"/>
      <c r="G538" s="81"/>
      <c r="H538" s="126"/>
      <c r="I538" s="238" t="str">
        <f>IF(ISNUMBER(F538),_xlfn.IFS(RIGHT(H538,3)="(b)",IF(AND(G538&gt;=DATE('1. Informace o projektu'!$C$3,1,1),G538&lt;=WORKDAY(DATE('1. Informace o projektu'!$C$3+1,1,31)-1,1)),"OK","!!"),RIGHT(H538,3)="(a)",IF(AND(G538&gt;=DATE('1. Informace o projektu'!$C$3,1,1),G538&lt;=WORKDAY(DATE('1. Informace o projektu'!$C$3,12,31)-1,1,'6. Data'!$C$76:$C$89)),"OK","!!"),ISBLANK(G538),"!",ISBLANK(H538),"!!!",H538='6. Data'!$B$3,"vyberte druh nákladu")," ")</f>
        <v xml:space="preserve"> </v>
      </c>
      <c r="J538" s="261" t="str">
        <f t="shared" si="24"/>
        <v xml:space="preserve"> </v>
      </c>
      <c r="K538" s="238" t="str">
        <f t="shared" si="25"/>
        <v xml:space="preserve"> </v>
      </c>
      <c r="L538" s="87" t="str">
        <f t="shared" si="26"/>
        <v xml:space="preserve"> </v>
      </c>
    </row>
    <row r="539" spans="1:12" x14ac:dyDescent="0.25">
      <c r="A539" s="72"/>
      <c r="B539" s="82"/>
      <c r="C539" s="82"/>
      <c r="D539" s="79"/>
      <c r="E539" s="83"/>
      <c r="F539" s="83"/>
      <c r="G539" s="81"/>
      <c r="H539" s="126"/>
      <c r="I539" s="238" t="str">
        <f>IF(ISNUMBER(F539),_xlfn.IFS(RIGHT(H539,3)="(b)",IF(AND(G539&gt;=DATE('1. Informace o projektu'!$C$3,1,1),G539&lt;=WORKDAY(DATE('1. Informace o projektu'!$C$3+1,1,31)-1,1)),"OK","!!"),RIGHT(H539,3)="(a)",IF(AND(G539&gt;=DATE('1. Informace o projektu'!$C$3,1,1),G539&lt;=WORKDAY(DATE('1. Informace o projektu'!$C$3,12,31)-1,1,'6. Data'!$C$76:$C$89)),"OK","!!"),ISBLANK(G539),"!",ISBLANK(H539),"!!!",H539='6. Data'!$B$3,"vyberte druh nákladu")," ")</f>
        <v xml:space="preserve"> </v>
      </c>
      <c r="J539" s="261" t="str">
        <f t="shared" si="24"/>
        <v xml:space="preserve"> </v>
      </c>
      <c r="K539" s="238" t="str">
        <f t="shared" si="25"/>
        <v xml:space="preserve"> </v>
      </c>
      <c r="L539" s="87" t="str">
        <f t="shared" si="26"/>
        <v xml:space="preserve"> </v>
      </c>
    </row>
    <row r="540" spans="1:12" x14ac:dyDescent="0.25">
      <c r="A540" s="72"/>
      <c r="B540" s="82"/>
      <c r="C540" s="82"/>
      <c r="D540" s="79"/>
      <c r="E540" s="83"/>
      <c r="F540" s="83"/>
      <c r="G540" s="81"/>
      <c r="H540" s="126"/>
      <c r="I540" s="238" t="str">
        <f>IF(ISNUMBER(F540),_xlfn.IFS(RIGHT(H540,3)="(b)",IF(AND(G540&gt;=DATE('1. Informace o projektu'!$C$3,1,1),G540&lt;=WORKDAY(DATE('1. Informace o projektu'!$C$3+1,1,31)-1,1)),"OK","!!"),RIGHT(H540,3)="(a)",IF(AND(G540&gt;=DATE('1. Informace o projektu'!$C$3,1,1),G540&lt;=WORKDAY(DATE('1. Informace o projektu'!$C$3,12,31)-1,1,'6. Data'!$C$76:$C$89)),"OK","!!"),ISBLANK(G540),"!",ISBLANK(H540),"!!!",H540='6. Data'!$B$3,"vyberte druh nákladu")," ")</f>
        <v xml:space="preserve"> </v>
      </c>
      <c r="J540" s="261" t="str">
        <f t="shared" si="24"/>
        <v xml:space="preserve"> </v>
      </c>
      <c r="K540" s="238" t="str">
        <f t="shared" si="25"/>
        <v xml:space="preserve"> </v>
      </c>
      <c r="L540" s="87" t="str">
        <f t="shared" si="26"/>
        <v xml:space="preserve"> </v>
      </c>
    </row>
    <row r="541" spans="1:12" x14ac:dyDescent="0.25">
      <c r="A541" s="72"/>
      <c r="B541" s="82"/>
      <c r="C541" s="82"/>
      <c r="D541" s="79"/>
      <c r="E541" s="83"/>
      <c r="F541" s="83"/>
      <c r="G541" s="81"/>
      <c r="H541" s="126"/>
      <c r="I541" s="238" t="str">
        <f>IF(ISNUMBER(F541),_xlfn.IFS(RIGHT(H541,3)="(b)",IF(AND(G541&gt;=DATE('1. Informace o projektu'!$C$3,1,1),G541&lt;=WORKDAY(DATE('1. Informace o projektu'!$C$3+1,1,31)-1,1)),"OK","!!"),RIGHT(H541,3)="(a)",IF(AND(G541&gt;=DATE('1. Informace o projektu'!$C$3,1,1),G541&lt;=WORKDAY(DATE('1. Informace o projektu'!$C$3,12,31)-1,1,'6. Data'!$C$76:$C$89)),"OK","!!"),ISBLANK(G541),"!",ISBLANK(H541),"!!!",H541='6. Data'!$B$3,"vyberte druh nákladu")," ")</f>
        <v xml:space="preserve"> </v>
      </c>
      <c r="J541" s="261" t="str">
        <f t="shared" si="24"/>
        <v xml:space="preserve"> </v>
      </c>
      <c r="K541" s="238" t="str">
        <f t="shared" si="25"/>
        <v xml:space="preserve"> </v>
      </c>
      <c r="L541" s="87" t="str">
        <f t="shared" si="26"/>
        <v xml:space="preserve"> </v>
      </c>
    </row>
    <row r="542" spans="1:12" x14ac:dyDescent="0.25">
      <c r="A542" s="72"/>
      <c r="B542" s="82"/>
      <c r="C542" s="82"/>
      <c r="D542" s="79"/>
      <c r="E542" s="83"/>
      <c r="F542" s="83"/>
      <c r="G542" s="81"/>
      <c r="H542" s="126"/>
      <c r="I542" s="238" t="str">
        <f>IF(ISNUMBER(F542),_xlfn.IFS(RIGHT(H542,3)="(b)",IF(AND(G542&gt;=DATE('1. Informace o projektu'!$C$3,1,1),G542&lt;=WORKDAY(DATE('1. Informace o projektu'!$C$3+1,1,31)-1,1)),"OK","!!"),RIGHT(H542,3)="(a)",IF(AND(G542&gt;=DATE('1. Informace o projektu'!$C$3,1,1),G542&lt;=WORKDAY(DATE('1. Informace o projektu'!$C$3,12,31)-1,1,'6. Data'!$C$76:$C$89)),"OK","!!"),ISBLANK(G542),"!",ISBLANK(H542),"!!!",H542='6. Data'!$B$3,"vyberte druh nákladu")," ")</f>
        <v xml:space="preserve"> </v>
      </c>
      <c r="J542" s="261" t="str">
        <f t="shared" si="24"/>
        <v xml:space="preserve"> </v>
      </c>
      <c r="K542" s="238" t="str">
        <f t="shared" si="25"/>
        <v xml:space="preserve"> </v>
      </c>
      <c r="L542" s="87" t="str">
        <f t="shared" si="26"/>
        <v xml:space="preserve"> </v>
      </c>
    </row>
    <row r="543" spans="1:12" x14ac:dyDescent="0.25">
      <c r="A543" s="72"/>
      <c r="B543" s="82"/>
      <c r="C543" s="82"/>
      <c r="D543" s="79"/>
      <c r="E543" s="83"/>
      <c r="F543" s="83"/>
      <c r="G543" s="81"/>
      <c r="H543" s="126"/>
      <c r="I543" s="238" t="str">
        <f>IF(ISNUMBER(F543),_xlfn.IFS(RIGHT(H543,3)="(b)",IF(AND(G543&gt;=DATE('1. Informace o projektu'!$C$3,1,1),G543&lt;=WORKDAY(DATE('1. Informace o projektu'!$C$3+1,1,31)-1,1)),"OK","!!"),RIGHT(H543,3)="(a)",IF(AND(G543&gt;=DATE('1. Informace o projektu'!$C$3,1,1),G543&lt;=WORKDAY(DATE('1. Informace o projektu'!$C$3,12,31)-1,1,'6. Data'!$C$76:$C$89)),"OK","!!"),ISBLANK(G543),"!",ISBLANK(H543),"!!!",H543='6. Data'!$B$3,"vyberte druh nákladu")," ")</f>
        <v xml:space="preserve"> </v>
      </c>
      <c r="J543" s="261" t="str">
        <f t="shared" si="24"/>
        <v xml:space="preserve"> </v>
      </c>
      <c r="K543" s="238" t="str">
        <f t="shared" si="25"/>
        <v xml:space="preserve"> </v>
      </c>
      <c r="L543" s="87" t="str">
        <f t="shared" si="26"/>
        <v xml:space="preserve"> </v>
      </c>
    </row>
    <row r="544" spans="1:12" x14ac:dyDescent="0.25">
      <c r="A544" s="72"/>
      <c r="B544" s="82"/>
      <c r="C544" s="82"/>
      <c r="D544" s="79"/>
      <c r="E544" s="83"/>
      <c r="F544" s="83"/>
      <c r="G544" s="81"/>
      <c r="H544" s="126"/>
      <c r="I544" s="238" t="str">
        <f>IF(ISNUMBER(F544),_xlfn.IFS(RIGHT(H544,3)="(b)",IF(AND(G544&gt;=DATE('1. Informace o projektu'!$C$3,1,1),G544&lt;=WORKDAY(DATE('1. Informace o projektu'!$C$3+1,1,31)-1,1)),"OK","!!"),RIGHT(H544,3)="(a)",IF(AND(G544&gt;=DATE('1. Informace o projektu'!$C$3,1,1),G544&lt;=WORKDAY(DATE('1. Informace o projektu'!$C$3,12,31)-1,1,'6. Data'!$C$76:$C$89)),"OK","!!"),ISBLANK(G544),"!",ISBLANK(H544),"!!!",H544='6. Data'!$B$3,"vyberte druh nákladu")," ")</f>
        <v xml:space="preserve"> </v>
      </c>
      <c r="J544" s="261" t="str">
        <f t="shared" si="24"/>
        <v xml:space="preserve"> </v>
      </c>
      <c r="K544" s="238" t="str">
        <f t="shared" si="25"/>
        <v xml:space="preserve"> </v>
      </c>
      <c r="L544" s="87" t="str">
        <f t="shared" si="26"/>
        <v xml:space="preserve"> </v>
      </c>
    </row>
    <row r="545" spans="1:12" x14ac:dyDescent="0.25">
      <c r="A545" s="72"/>
      <c r="B545" s="82"/>
      <c r="C545" s="82"/>
      <c r="D545" s="79"/>
      <c r="E545" s="83"/>
      <c r="F545" s="83"/>
      <c r="G545" s="81"/>
      <c r="H545" s="126"/>
      <c r="I545" s="238" t="str">
        <f>IF(ISNUMBER(F545),_xlfn.IFS(RIGHT(H545,3)="(b)",IF(AND(G545&gt;=DATE('1. Informace o projektu'!$C$3,1,1),G545&lt;=WORKDAY(DATE('1. Informace o projektu'!$C$3+1,1,31)-1,1)),"OK","!!"),RIGHT(H545,3)="(a)",IF(AND(G545&gt;=DATE('1. Informace o projektu'!$C$3,1,1),G545&lt;=WORKDAY(DATE('1. Informace o projektu'!$C$3,12,31)-1,1,'6. Data'!$C$76:$C$89)),"OK","!!"),ISBLANK(G545),"!",ISBLANK(H545),"!!!",H545='6. Data'!$B$3,"vyberte druh nákladu")," ")</f>
        <v xml:space="preserve"> </v>
      </c>
      <c r="J545" s="261" t="str">
        <f t="shared" si="24"/>
        <v xml:space="preserve"> </v>
      </c>
      <c r="K545" s="238" t="str">
        <f t="shared" si="25"/>
        <v xml:space="preserve"> </v>
      </c>
      <c r="L545" s="87" t="str">
        <f t="shared" si="26"/>
        <v xml:space="preserve"> </v>
      </c>
    </row>
    <row r="546" spans="1:12" x14ac:dyDescent="0.25">
      <c r="A546" s="72"/>
      <c r="B546" s="82"/>
      <c r="C546" s="82"/>
      <c r="D546" s="79"/>
      <c r="E546" s="83"/>
      <c r="F546" s="83"/>
      <c r="G546" s="81"/>
      <c r="H546" s="126"/>
      <c r="I546" s="238" t="str">
        <f>IF(ISNUMBER(F546),_xlfn.IFS(RIGHT(H546,3)="(b)",IF(AND(G546&gt;=DATE('1. Informace o projektu'!$C$3,1,1),G546&lt;=WORKDAY(DATE('1. Informace o projektu'!$C$3+1,1,31)-1,1)),"OK","!!"),RIGHT(H546,3)="(a)",IF(AND(G546&gt;=DATE('1. Informace o projektu'!$C$3,1,1),G546&lt;=WORKDAY(DATE('1. Informace o projektu'!$C$3,12,31)-1,1,'6. Data'!$C$76:$C$89)),"OK","!!"),ISBLANK(G546),"!",ISBLANK(H546),"!!!",H546='6. Data'!$B$3,"vyberte druh nákladu")," ")</f>
        <v xml:space="preserve"> </v>
      </c>
      <c r="J546" s="261" t="str">
        <f t="shared" si="24"/>
        <v xml:space="preserve"> </v>
      </c>
      <c r="K546" s="238" t="str">
        <f t="shared" si="25"/>
        <v xml:space="preserve"> </v>
      </c>
      <c r="L546" s="87" t="str">
        <f t="shared" si="26"/>
        <v xml:space="preserve"> </v>
      </c>
    </row>
    <row r="547" spans="1:12" x14ac:dyDescent="0.25">
      <c r="A547" s="72"/>
      <c r="B547" s="82"/>
      <c r="C547" s="82"/>
      <c r="D547" s="79"/>
      <c r="E547" s="83"/>
      <c r="F547" s="83"/>
      <c r="G547" s="81"/>
      <c r="H547" s="126"/>
      <c r="I547" s="238" t="str">
        <f>IF(ISNUMBER(F547),_xlfn.IFS(RIGHT(H547,3)="(b)",IF(AND(G547&gt;=DATE('1. Informace o projektu'!$C$3,1,1),G547&lt;=WORKDAY(DATE('1. Informace o projektu'!$C$3+1,1,31)-1,1)),"OK","!!"),RIGHT(H547,3)="(a)",IF(AND(G547&gt;=DATE('1. Informace o projektu'!$C$3,1,1),G547&lt;=WORKDAY(DATE('1. Informace o projektu'!$C$3,12,31)-1,1,'6. Data'!$C$76:$C$89)),"OK","!!"),ISBLANK(G547),"!",ISBLANK(H547),"!!!",H547='6. Data'!$B$3,"vyberte druh nákladu")," ")</f>
        <v xml:space="preserve"> </v>
      </c>
      <c r="J547" s="261" t="str">
        <f t="shared" si="24"/>
        <v xml:space="preserve"> </v>
      </c>
      <c r="K547" s="238" t="str">
        <f t="shared" si="25"/>
        <v xml:space="preserve"> </v>
      </c>
      <c r="L547" s="87" t="str">
        <f t="shared" si="26"/>
        <v xml:space="preserve"> </v>
      </c>
    </row>
    <row r="548" spans="1:12" x14ac:dyDescent="0.25">
      <c r="A548" s="72"/>
      <c r="B548" s="82"/>
      <c r="C548" s="82"/>
      <c r="D548" s="79"/>
      <c r="E548" s="83"/>
      <c r="F548" s="83"/>
      <c r="G548" s="81"/>
      <c r="H548" s="126"/>
      <c r="I548" s="238" t="str">
        <f>IF(ISNUMBER(F548),_xlfn.IFS(RIGHT(H548,3)="(b)",IF(AND(G548&gt;=DATE('1. Informace o projektu'!$C$3,1,1),G548&lt;=WORKDAY(DATE('1. Informace o projektu'!$C$3+1,1,31)-1,1)),"OK","!!"),RIGHT(H548,3)="(a)",IF(AND(G548&gt;=DATE('1. Informace o projektu'!$C$3,1,1),G548&lt;=WORKDAY(DATE('1. Informace o projektu'!$C$3,12,31)-1,1,'6. Data'!$C$76:$C$89)),"OK","!!"),ISBLANK(G548),"!",ISBLANK(H548),"!!!",H548='6. Data'!$B$3,"vyberte druh nákladu")," ")</f>
        <v xml:space="preserve"> </v>
      </c>
      <c r="J548" s="261" t="str">
        <f t="shared" si="24"/>
        <v xml:space="preserve"> </v>
      </c>
      <c r="K548" s="238" t="str">
        <f t="shared" si="25"/>
        <v xml:space="preserve"> </v>
      </c>
      <c r="L548" s="87" t="str">
        <f t="shared" si="26"/>
        <v xml:space="preserve"> </v>
      </c>
    </row>
    <row r="549" spans="1:12" x14ac:dyDescent="0.25">
      <c r="A549" s="72"/>
      <c r="B549" s="82"/>
      <c r="C549" s="82"/>
      <c r="D549" s="79"/>
      <c r="E549" s="83"/>
      <c r="F549" s="83"/>
      <c r="G549" s="81"/>
      <c r="H549" s="126"/>
      <c r="I549" s="238" t="str">
        <f>IF(ISNUMBER(F549),_xlfn.IFS(RIGHT(H549,3)="(b)",IF(AND(G549&gt;=DATE('1. Informace o projektu'!$C$3,1,1),G549&lt;=WORKDAY(DATE('1. Informace o projektu'!$C$3+1,1,31)-1,1)),"OK","!!"),RIGHT(H549,3)="(a)",IF(AND(G549&gt;=DATE('1. Informace o projektu'!$C$3,1,1),G549&lt;=WORKDAY(DATE('1. Informace o projektu'!$C$3,12,31)-1,1,'6. Data'!$C$76:$C$89)),"OK","!!"),ISBLANK(G549),"!",ISBLANK(H549),"!!!",H549='6. Data'!$B$3,"vyberte druh nákladu")," ")</f>
        <v xml:space="preserve"> </v>
      </c>
      <c r="J549" s="261" t="str">
        <f t="shared" si="24"/>
        <v xml:space="preserve"> </v>
      </c>
      <c r="K549" s="238" t="str">
        <f t="shared" si="25"/>
        <v xml:space="preserve"> </v>
      </c>
      <c r="L549" s="87" t="str">
        <f t="shared" si="26"/>
        <v xml:space="preserve"> </v>
      </c>
    </row>
    <row r="550" spans="1:12" x14ac:dyDescent="0.25">
      <c r="A550" s="72"/>
      <c r="B550" s="82"/>
      <c r="C550" s="82"/>
      <c r="D550" s="79"/>
      <c r="E550" s="83"/>
      <c r="F550" s="83"/>
      <c r="G550" s="81"/>
      <c r="H550" s="126"/>
      <c r="I550" s="238" t="str">
        <f>IF(ISNUMBER(F550),_xlfn.IFS(RIGHT(H550,3)="(b)",IF(AND(G550&gt;=DATE('1. Informace o projektu'!$C$3,1,1),G550&lt;=WORKDAY(DATE('1. Informace o projektu'!$C$3+1,1,31)-1,1)),"OK","!!"),RIGHT(H550,3)="(a)",IF(AND(G550&gt;=DATE('1. Informace o projektu'!$C$3,1,1),G550&lt;=WORKDAY(DATE('1. Informace o projektu'!$C$3,12,31)-1,1,'6. Data'!$C$76:$C$89)),"OK","!!"),ISBLANK(G550),"!",ISBLANK(H550),"!!!",H550='6. Data'!$B$3,"vyberte druh nákladu")," ")</f>
        <v xml:space="preserve"> </v>
      </c>
      <c r="J550" s="261" t="str">
        <f t="shared" si="24"/>
        <v xml:space="preserve"> </v>
      </c>
      <c r="K550" s="238" t="str">
        <f t="shared" si="25"/>
        <v xml:space="preserve"> </v>
      </c>
      <c r="L550" s="87" t="str">
        <f t="shared" si="26"/>
        <v xml:space="preserve"> </v>
      </c>
    </row>
    <row r="551" spans="1:12" x14ac:dyDescent="0.25">
      <c r="A551" s="72"/>
      <c r="B551" s="82"/>
      <c r="C551" s="82"/>
      <c r="D551" s="79"/>
      <c r="E551" s="83"/>
      <c r="F551" s="83"/>
      <c r="G551" s="81"/>
      <c r="H551" s="126"/>
      <c r="I551" s="238" t="str">
        <f>IF(ISNUMBER(F551),_xlfn.IFS(RIGHT(H551,3)="(b)",IF(AND(G551&gt;=DATE('1. Informace o projektu'!$C$3,1,1),G551&lt;=WORKDAY(DATE('1. Informace o projektu'!$C$3+1,1,31)-1,1)),"OK","!!"),RIGHT(H551,3)="(a)",IF(AND(G551&gt;=DATE('1. Informace o projektu'!$C$3,1,1),G551&lt;=WORKDAY(DATE('1. Informace o projektu'!$C$3,12,31)-1,1,'6. Data'!$C$76:$C$89)),"OK","!!"),ISBLANK(G551),"!",ISBLANK(H551),"!!!",H551='6. Data'!$B$3,"vyberte druh nákladu")," ")</f>
        <v xml:space="preserve"> </v>
      </c>
      <c r="J551" s="261" t="str">
        <f t="shared" si="24"/>
        <v xml:space="preserve"> </v>
      </c>
      <c r="K551" s="238" t="str">
        <f t="shared" si="25"/>
        <v xml:space="preserve"> </v>
      </c>
      <c r="L551" s="87" t="str">
        <f t="shared" si="26"/>
        <v xml:space="preserve"> </v>
      </c>
    </row>
    <row r="552" spans="1:12" x14ac:dyDescent="0.25">
      <c r="A552" s="72"/>
      <c r="B552" s="82"/>
      <c r="C552" s="82"/>
      <c r="D552" s="79"/>
      <c r="E552" s="83"/>
      <c r="F552" s="83"/>
      <c r="G552" s="81"/>
      <c r="H552" s="126"/>
      <c r="I552" s="238" t="str">
        <f>IF(ISNUMBER(F552),_xlfn.IFS(RIGHT(H552,3)="(b)",IF(AND(G552&gt;=DATE('1. Informace o projektu'!$C$3,1,1),G552&lt;=WORKDAY(DATE('1. Informace o projektu'!$C$3+1,1,31)-1,1)),"OK","!!"),RIGHT(H552,3)="(a)",IF(AND(G552&gt;=DATE('1. Informace o projektu'!$C$3,1,1),G552&lt;=WORKDAY(DATE('1. Informace o projektu'!$C$3,12,31)-1,1,'6. Data'!$C$76:$C$89)),"OK","!!"),ISBLANK(G552),"!",ISBLANK(H552),"!!!",H552='6. Data'!$B$3,"vyberte druh nákladu")," ")</f>
        <v xml:space="preserve"> </v>
      </c>
      <c r="J552" s="261" t="str">
        <f t="shared" si="24"/>
        <v xml:space="preserve"> </v>
      </c>
      <c r="K552" s="238" t="str">
        <f t="shared" si="25"/>
        <v xml:space="preserve"> </v>
      </c>
      <c r="L552" s="87" t="str">
        <f t="shared" si="26"/>
        <v xml:space="preserve"> </v>
      </c>
    </row>
    <row r="553" spans="1:12" x14ac:dyDescent="0.25">
      <c r="A553" s="72"/>
      <c r="B553" s="82"/>
      <c r="C553" s="82"/>
      <c r="D553" s="79"/>
      <c r="E553" s="83"/>
      <c r="F553" s="83"/>
      <c r="G553" s="81"/>
      <c r="H553" s="126"/>
      <c r="I553" s="238" t="str">
        <f>IF(ISNUMBER(F553),_xlfn.IFS(RIGHT(H553,3)="(b)",IF(AND(G553&gt;=DATE('1. Informace o projektu'!$C$3,1,1),G553&lt;=WORKDAY(DATE('1. Informace o projektu'!$C$3+1,1,31)-1,1)),"OK","!!"),RIGHT(H553,3)="(a)",IF(AND(G553&gt;=DATE('1. Informace o projektu'!$C$3,1,1),G553&lt;=WORKDAY(DATE('1. Informace o projektu'!$C$3,12,31)-1,1,'6. Data'!$C$76:$C$89)),"OK","!!"),ISBLANK(G553),"!",ISBLANK(H553),"!!!",H553='6. Data'!$B$3,"vyberte druh nákladu")," ")</f>
        <v xml:space="preserve"> </v>
      </c>
      <c r="J553" s="261" t="str">
        <f t="shared" si="24"/>
        <v xml:space="preserve"> </v>
      </c>
      <c r="K553" s="238" t="str">
        <f t="shared" si="25"/>
        <v xml:space="preserve"> </v>
      </c>
      <c r="L553" s="87" t="str">
        <f t="shared" si="26"/>
        <v xml:space="preserve"> </v>
      </c>
    </row>
    <row r="554" spans="1:12" x14ac:dyDescent="0.25">
      <c r="A554" s="72"/>
      <c r="B554" s="82"/>
      <c r="C554" s="82"/>
      <c r="D554" s="79"/>
      <c r="E554" s="83"/>
      <c r="F554" s="83"/>
      <c r="G554" s="81"/>
      <c r="H554" s="126"/>
      <c r="I554" s="238" t="str">
        <f>IF(ISNUMBER(F554),_xlfn.IFS(RIGHT(H554,3)="(b)",IF(AND(G554&gt;=DATE('1. Informace o projektu'!$C$3,1,1),G554&lt;=WORKDAY(DATE('1. Informace o projektu'!$C$3+1,1,31)-1,1)),"OK","!!"),RIGHT(H554,3)="(a)",IF(AND(G554&gt;=DATE('1. Informace o projektu'!$C$3,1,1),G554&lt;=WORKDAY(DATE('1. Informace o projektu'!$C$3,12,31)-1,1,'6. Data'!$C$76:$C$89)),"OK","!!"),ISBLANK(G554),"!",ISBLANK(H554),"!!!",H554='6. Data'!$B$3,"vyberte druh nákladu")," ")</f>
        <v xml:space="preserve"> </v>
      </c>
      <c r="J554" s="261" t="str">
        <f t="shared" si="24"/>
        <v xml:space="preserve"> </v>
      </c>
      <c r="K554" s="238" t="str">
        <f t="shared" si="25"/>
        <v xml:space="preserve"> </v>
      </c>
      <c r="L554" s="87" t="str">
        <f t="shared" si="26"/>
        <v xml:space="preserve"> </v>
      </c>
    </row>
    <row r="555" spans="1:12" x14ac:dyDescent="0.25">
      <c r="A555" s="72"/>
      <c r="B555" s="82"/>
      <c r="C555" s="82"/>
      <c r="D555" s="79"/>
      <c r="E555" s="83"/>
      <c r="F555" s="83"/>
      <c r="G555" s="81"/>
      <c r="H555" s="126"/>
      <c r="I555" s="238" t="str">
        <f>IF(ISNUMBER(F555),_xlfn.IFS(RIGHT(H555,3)="(b)",IF(AND(G555&gt;=DATE('1. Informace o projektu'!$C$3,1,1),G555&lt;=WORKDAY(DATE('1. Informace o projektu'!$C$3+1,1,31)-1,1)),"OK","!!"),RIGHT(H555,3)="(a)",IF(AND(G555&gt;=DATE('1. Informace o projektu'!$C$3,1,1),G555&lt;=WORKDAY(DATE('1. Informace o projektu'!$C$3,12,31)-1,1,'6. Data'!$C$76:$C$89)),"OK","!!"),ISBLANK(G555),"!",ISBLANK(H555),"!!!",H555='6. Data'!$B$3,"vyberte druh nákladu")," ")</f>
        <v xml:space="preserve"> </v>
      </c>
      <c r="J555" s="261" t="str">
        <f t="shared" si="24"/>
        <v xml:space="preserve"> </v>
      </c>
      <c r="K555" s="238" t="str">
        <f t="shared" si="25"/>
        <v xml:space="preserve"> </v>
      </c>
      <c r="L555" s="87" t="str">
        <f t="shared" si="26"/>
        <v xml:space="preserve"> </v>
      </c>
    </row>
    <row r="556" spans="1:12" x14ac:dyDescent="0.25">
      <c r="A556" s="72"/>
      <c r="B556" s="82"/>
      <c r="C556" s="82"/>
      <c r="D556" s="79"/>
      <c r="E556" s="83"/>
      <c r="F556" s="83"/>
      <c r="G556" s="81"/>
      <c r="H556" s="126"/>
      <c r="I556" s="238" t="str">
        <f>IF(ISNUMBER(F556),_xlfn.IFS(RIGHT(H556,3)="(b)",IF(AND(G556&gt;=DATE('1. Informace o projektu'!$C$3,1,1),G556&lt;=WORKDAY(DATE('1. Informace o projektu'!$C$3+1,1,31)-1,1)),"OK","!!"),RIGHT(H556,3)="(a)",IF(AND(G556&gt;=DATE('1. Informace o projektu'!$C$3,1,1),G556&lt;=WORKDAY(DATE('1. Informace o projektu'!$C$3,12,31)-1,1,'6. Data'!$C$76:$C$89)),"OK","!!"),ISBLANK(G556),"!",ISBLANK(H556),"!!!",H556='6. Data'!$B$3,"vyberte druh nákladu")," ")</f>
        <v xml:space="preserve"> </v>
      </c>
      <c r="J556" s="261" t="str">
        <f t="shared" si="24"/>
        <v xml:space="preserve"> </v>
      </c>
      <c r="K556" s="238" t="str">
        <f t="shared" si="25"/>
        <v xml:space="preserve"> </v>
      </c>
      <c r="L556" s="87" t="str">
        <f t="shared" si="26"/>
        <v xml:space="preserve"> </v>
      </c>
    </row>
    <row r="557" spans="1:12" x14ac:dyDescent="0.25">
      <c r="A557" s="72"/>
      <c r="B557" s="82"/>
      <c r="C557" s="82"/>
      <c r="D557" s="79"/>
      <c r="E557" s="83"/>
      <c r="F557" s="83"/>
      <c r="G557" s="81"/>
      <c r="H557" s="126"/>
      <c r="I557" s="238" t="str">
        <f>IF(ISNUMBER(F557),_xlfn.IFS(RIGHT(H557,3)="(b)",IF(AND(G557&gt;=DATE('1. Informace o projektu'!$C$3,1,1),G557&lt;=WORKDAY(DATE('1. Informace o projektu'!$C$3+1,1,31)-1,1)),"OK","!!"),RIGHT(H557,3)="(a)",IF(AND(G557&gt;=DATE('1. Informace o projektu'!$C$3,1,1),G557&lt;=WORKDAY(DATE('1. Informace o projektu'!$C$3,12,31)-1,1,'6. Data'!$C$76:$C$89)),"OK","!!"),ISBLANK(G557),"!",ISBLANK(H557),"!!!",H557='6. Data'!$B$3,"vyberte druh nákladu")," ")</f>
        <v xml:space="preserve"> </v>
      </c>
      <c r="J557" s="261" t="str">
        <f t="shared" si="24"/>
        <v xml:space="preserve"> </v>
      </c>
      <c r="K557" s="238" t="str">
        <f t="shared" si="25"/>
        <v xml:space="preserve"> </v>
      </c>
      <c r="L557" s="87" t="str">
        <f t="shared" si="26"/>
        <v xml:space="preserve"> </v>
      </c>
    </row>
    <row r="558" spans="1:12" x14ac:dyDescent="0.25">
      <c r="A558" s="72"/>
      <c r="B558" s="82"/>
      <c r="C558" s="82"/>
      <c r="D558" s="79"/>
      <c r="E558" s="83"/>
      <c r="F558" s="83"/>
      <c r="G558" s="81"/>
      <c r="H558" s="126"/>
      <c r="I558" s="238" t="str">
        <f>IF(ISNUMBER(F558),_xlfn.IFS(RIGHT(H558,3)="(b)",IF(AND(G558&gt;=DATE('1. Informace o projektu'!$C$3,1,1),G558&lt;=WORKDAY(DATE('1. Informace o projektu'!$C$3+1,1,31)-1,1)),"OK","!!"),RIGHT(H558,3)="(a)",IF(AND(G558&gt;=DATE('1. Informace o projektu'!$C$3,1,1),G558&lt;=WORKDAY(DATE('1. Informace o projektu'!$C$3,12,31)-1,1,'6. Data'!$C$76:$C$89)),"OK","!!"),ISBLANK(G558),"!",ISBLANK(H558),"!!!",H558='6. Data'!$B$3,"vyberte druh nákladu")," ")</f>
        <v xml:space="preserve"> </v>
      </c>
      <c r="J558" s="261" t="str">
        <f t="shared" si="24"/>
        <v xml:space="preserve"> </v>
      </c>
      <c r="K558" s="238" t="str">
        <f t="shared" si="25"/>
        <v xml:space="preserve"> </v>
      </c>
      <c r="L558" s="87" t="str">
        <f t="shared" si="26"/>
        <v xml:space="preserve"> </v>
      </c>
    </row>
    <row r="559" spans="1:12" x14ac:dyDescent="0.25">
      <c r="A559" s="72"/>
      <c r="B559" s="82"/>
      <c r="C559" s="82"/>
      <c r="D559" s="79"/>
      <c r="E559" s="83"/>
      <c r="F559" s="83"/>
      <c r="G559" s="81"/>
      <c r="H559" s="126"/>
      <c r="I559" s="238" t="str">
        <f>IF(ISNUMBER(F559),_xlfn.IFS(RIGHT(H559,3)="(b)",IF(AND(G559&gt;=DATE('1. Informace o projektu'!$C$3,1,1),G559&lt;=WORKDAY(DATE('1. Informace o projektu'!$C$3+1,1,31)-1,1)),"OK","!!"),RIGHT(H559,3)="(a)",IF(AND(G559&gt;=DATE('1. Informace o projektu'!$C$3,1,1),G559&lt;=WORKDAY(DATE('1. Informace o projektu'!$C$3,12,31)-1,1,'6. Data'!$C$76:$C$89)),"OK","!!"),ISBLANK(G559),"!",ISBLANK(H559),"!!!",H559='6. Data'!$B$3,"vyberte druh nákladu")," ")</f>
        <v xml:space="preserve"> </v>
      </c>
      <c r="J559" s="261" t="str">
        <f t="shared" si="24"/>
        <v xml:space="preserve"> </v>
      </c>
      <c r="K559" s="238" t="str">
        <f t="shared" si="25"/>
        <v xml:space="preserve"> </v>
      </c>
      <c r="L559" s="87" t="str">
        <f t="shared" si="26"/>
        <v xml:space="preserve"> </v>
      </c>
    </row>
    <row r="560" spans="1:12" x14ac:dyDescent="0.25">
      <c r="A560" s="72"/>
      <c r="B560" s="82"/>
      <c r="C560" s="82"/>
      <c r="D560" s="79"/>
      <c r="E560" s="83"/>
      <c r="F560" s="83"/>
      <c r="G560" s="81"/>
      <c r="H560" s="126"/>
      <c r="I560" s="238" t="str">
        <f>IF(ISNUMBER(F560),_xlfn.IFS(RIGHT(H560,3)="(b)",IF(AND(G560&gt;=DATE('1. Informace o projektu'!$C$3,1,1),G560&lt;=WORKDAY(DATE('1. Informace o projektu'!$C$3+1,1,31)-1,1)),"OK","!!"),RIGHT(H560,3)="(a)",IF(AND(G560&gt;=DATE('1. Informace o projektu'!$C$3,1,1),G560&lt;=WORKDAY(DATE('1. Informace o projektu'!$C$3,12,31)-1,1,'6. Data'!$C$76:$C$89)),"OK","!!"),ISBLANK(G560),"!",ISBLANK(H560),"!!!",H560='6. Data'!$B$3,"vyberte druh nákladu")," ")</f>
        <v xml:space="preserve"> </v>
      </c>
      <c r="J560" s="261" t="str">
        <f t="shared" si="24"/>
        <v xml:space="preserve"> </v>
      </c>
      <c r="K560" s="238" t="str">
        <f t="shared" si="25"/>
        <v xml:space="preserve"> </v>
      </c>
      <c r="L560" s="87" t="str">
        <f t="shared" si="26"/>
        <v xml:space="preserve"> </v>
      </c>
    </row>
    <row r="561" spans="1:12" x14ac:dyDescent="0.25">
      <c r="A561" s="72"/>
      <c r="B561" s="82"/>
      <c r="C561" s="82"/>
      <c r="D561" s="79"/>
      <c r="E561" s="83"/>
      <c r="F561" s="83"/>
      <c r="G561" s="81"/>
      <c r="H561" s="126"/>
      <c r="I561" s="238" t="str">
        <f>IF(ISNUMBER(F561),_xlfn.IFS(RIGHT(H561,3)="(b)",IF(AND(G561&gt;=DATE('1. Informace o projektu'!$C$3,1,1),G561&lt;=WORKDAY(DATE('1. Informace o projektu'!$C$3+1,1,31)-1,1)),"OK","!!"),RIGHT(H561,3)="(a)",IF(AND(G561&gt;=DATE('1. Informace o projektu'!$C$3,1,1),G561&lt;=WORKDAY(DATE('1. Informace o projektu'!$C$3,12,31)-1,1,'6. Data'!$C$76:$C$89)),"OK","!!"),ISBLANK(G561),"!",ISBLANK(H561),"!!!",H561='6. Data'!$B$3,"vyberte druh nákladu")," ")</f>
        <v xml:space="preserve"> </v>
      </c>
      <c r="J561" s="261" t="str">
        <f t="shared" si="24"/>
        <v xml:space="preserve"> </v>
      </c>
      <c r="K561" s="238" t="str">
        <f t="shared" si="25"/>
        <v xml:space="preserve"> </v>
      </c>
      <c r="L561" s="87" t="str">
        <f t="shared" si="26"/>
        <v xml:space="preserve"> </v>
      </c>
    </row>
    <row r="562" spans="1:12" x14ac:dyDescent="0.25">
      <c r="A562" s="72"/>
      <c r="B562" s="82"/>
      <c r="C562" s="82"/>
      <c r="D562" s="79"/>
      <c r="E562" s="83"/>
      <c r="F562" s="83"/>
      <c r="G562" s="81"/>
      <c r="H562" s="126"/>
      <c r="I562" s="238" t="str">
        <f>IF(ISNUMBER(F562),_xlfn.IFS(RIGHT(H562,3)="(b)",IF(AND(G562&gt;=DATE('1. Informace o projektu'!$C$3,1,1),G562&lt;=WORKDAY(DATE('1. Informace o projektu'!$C$3+1,1,31)-1,1)),"OK","!!"),RIGHT(H562,3)="(a)",IF(AND(G562&gt;=DATE('1. Informace o projektu'!$C$3,1,1),G562&lt;=WORKDAY(DATE('1. Informace o projektu'!$C$3,12,31)-1,1,'6. Data'!$C$76:$C$89)),"OK","!!"),ISBLANK(G562),"!",ISBLANK(H562),"!!!",H562='6. Data'!$B$3,"vyberte druh nákladu")," ")</f>
        <v xml:space="preserve"> </v>
      </c>
      <c r="J562" s="261" t="str">
        <f t="shared" si="24"/>
        <v xml:space="preserve"> </v>
      </c>
      <c r="K562" s="238" t="str">
        <f t="shared" si="25"/>
        <v xml:space="preserve"> </v>
      </c>
      <c r="L562" s="87" t="str">
        <f t="shared" si="26"/>
        <v xml:space="preserve"> </v>
      </c>
    </row>
    <row r="563" spans="1:12" x14ac:dyDescent="0.25">
      <c r="A563" s="72"/>
      <c r="B563" s="82"/>
      <c r="C563" s="82"/>
      <c r="D563" s="79"/>
      <c r="E563" s="83"/>
      <c r="F563" s="83"/>
      <c r="G563" s="81"/>
      <c r="H563" s="126"/>
      <c r="I563" s="238" t="str">
        <f>IF(ISNUMBER(F563),_xlfn.IFS(RIGHT(H563,3)="(b)",IF(AND(G563&gt;=DATE('1. Informace o projektu'!$C$3,1,1),G563&lt;=WORKDAY(DATE('1. Informace o projektu'!$C$3+1,1,31)-1,1)),"OK","!!"),RIGHT(H563,3)="(a)",IF(AND(G563&gt;=DATE('1. Informace o projektu'!$C$3,1,1),G563&lt;=WORKDAY(DATE('1. Informace o projektu'!$C$3,12,31)-1,1,'6. Data'!$C$76:$C$89)),"OK","!!"),ISBLANK(G563),"!",ISBLANK(H563),"!!!",H563='6. Data'!$B$3,"vyberte druh nákladu")," ")</f>
        <v xml:space="preserve"> </v>
      </c>
      <c r="J563" s="261" t="str">
        <f t="shared" si="24"/>
        <v xml:space="preserve"> </v>
      </c>
      <c r="K563" s="238" t="str">
        <f t="shared" si="25"/>
        <v xml:space="preserve"> </v>
      </c>
      <c r="L563" s="87" t="str">
        <f t="shared" si="26"/>
        <v xml:space="preserve"> </v>
      </c>
    </row>
    <row r="564" spans="1:12" x14ac:dyDescent="0.25">
      <c r="A564" s="72"/>
      <c r="B564" s="82"/>
      <c r="C564" s="82"/>
      <c r="D564" s="79"/>
      <c r="E564" s="83"/>
      <c r="F564" s="83"/>
      <c r="G564" s="81"/>
      <c r="H564" s="126"/>
      <c r="I564" s="238" t="str">
        <f>IF(ISNUMBER(F564),_xlfn.IFS(RIGHT(H564,3)="(b)",IF(AND(G564&gt;=DATE('1. Informace o projektu'!$C$3,1,1),G564&lt;=WORKDAY(DATE('1. Informace o projektu'!$C$3+1,1,31)-1,1)),"OK","!!"),RIGHT(H564,3)="(a)",IF(AND(G564&gt;=DATE('1. Informace o projektu'!$C$3,1,1),G564&lt;=WORKDAY(DATE('1. Informace o projektu'!$C$3,12,31)-1,1,'6. Data'!$C$76:$C$89)),"OK","!!"),ISBLANK(G564),"!",ISBLANK(H564),"!!!",H564='6. Data'!$B$3,"vyberte druh nákladu")," ")</f>
        <v xml:space="preserve"> </v>
      </c>
      <c r="J564" s="261" t="str">
        <f t="shared" si="24"/>
        <v xml:space="preserve"> </v>
      </c>
      <c r="K564" s="238" t="str">
        <f t="shared" si="25"/>
        <v xml:space="preserve"> </v>
      </c>
      <c r="L564" s="87" t="str">
        <f t="shared" si="26"/>
        <v xml:space="preserve"> </v>
      </c>
    </row>
    <row r="565" spans="1:12" x14ac:dyDescent="0.25">
      <c r="A565" s="72"/>
      <c r="B565" s="82"/>
      <c r="C565" s="82"/>
      <c r="D565" s="79"/>
      <c r="E565" s="83"/>
      <c r="F565" s="83"/>
      <c r="G565" s="81"/>
      <c r="H565" s="126"/>
      <c r="I565" s="238" t="str">
        <f>IF(ISNUMBER(F565),_xlfn.IFS(RIGHT(H565,3)="(b)",IF(AND(G565&gt;=DATE('1. Informace o projektu'!$C$3,1,1),G565&lt;=WORKDAY(DATE('1. Informace o projektu'!$C$3+1,1,31)-1,1)),"OK","!!"),RIGHT(H565,3)="(a)",IF(AND(G565&gt;=DATE('1. Informace o projektu'!$C$3,1,1),G565&lt;=WORKDAY(DATE('1. Informace o projektu'!$C$3,12,31)-1,1,'6. Data'!$C$76:$C$89)),"OK","!!"),ISBLANK(G565),"!",ISBLANK(H565),"!!!",H565='6. Data'!$B$3,"vyberte druh nákladu")," ")</f>
        <v xml:space="preserve"> </v>
      </c>
      <c r="J565" s="261" t="str">
        <f t="shared" si="24"/>
        <v xml:space="preserve"> </v>
      </c>
      <c r="K565" s="238" t="str">
        <f t="shared" si="25"/>
        <v xml:space="preserve"> </v>
      </c>
      <c r="L565" s="87" t="str">
        <f t="shared" si="26"/>
        <v xml:space="preserve"> </v>
      </c>
    </row>
    <row r="566" spans="1:12" x14ac:dyDescent="0.25">
      <c r="A566" s="72"/>
      <c r="B566" s="82"/>
      <c r="C566" s="82"/>
      <c r="D566" s="79"/>
      <c r="E566" s="83"/>
      <c r="F566" s="83"/>
      <c r="G566" s="81"/>
      <c r="H566" s="126"/>
      <c r="I566" s="238" t="str">
        <f>IF(ISNUMBER(F566),_xlfn.IFS(RIGHT(H566,3)="(b)",IF(AND(G566&gt;=DATE('1. Informace o projektu'!$C$3,1,1),G566&lt;=WORKDAY(DATE('1. Informace o projektu'!$C$3+1,1,31)-1,1)),"OK","!!"),RIGHT(H566,3)="(a)",IF(AND(G566&gt;=DATE('1. Informace o projektu'!$C$3,1,1),G566&lt;=WORKDAY(DATE('1. Informace o projektu'!$C$3,12,31)-1,1,'6. Data'!$C$76:$C$89)),"OK","!!"),ISBLANK(G566),"!",ISBLANK(H566),"!!!",H566='6. Data'!$B$3,"vyberte druh nákladu")," ")</f>
        <v xml:space="preserve"> </v>
      </c>
      <c r="J566" s="261" t="str">
        <f t="shared" si="24"/>
        <v xml:space="preserve"> </v>
      </c>
      <c r="K566" s="238" t="str">
        <f t="shared" si="25"/>
        <v xml:space="preserve"> </v>
      </c>
      <c r="L566" s="87" t="str">
        <f t="shared" si="26"/>
        <v xml:space="preserve"> </v>
      </c>
    </row>
    <row r="567" spans="1:12" x14ac:dyDescent="0.25">
      <c r="A567" s="72"/>
      <c r="B567" s="82"/>
      <c r="C567" s="82"/>
      <c r="D567" s="79"/>
      <c r="E567" s="83"/>
      <c r="F567" s="83"/>
      <c r="G567" s="81"/>
      <c r="H567" s="126"/>
      <c r="I567" s="238" t="str">
        <f>IF(ISNUMBER(F567),_xlfn.IFS(RIGHT(H567,3)="(b)",IF(AND(G567&gt;=DATE('1. Informace o projektu'!$C$3,1,1),G567&lt;=WORKDAY(DATE('1. Informace o projektu'!$C$3+1,1,31)-1,1)),"OK","!!"),RIGHT(H567,3)="(a)",IF(AND(G567&gt;=DATE('1. Informace o projektu'!$C$3,1,1),G567&lt;=WORKDAY(DATE('1. Informace o projektu'!$C$3,12,31)-1,1,'6. Data'!$C$76:$C$89)),"OK","!!"),ISBLANK(G567),"!",ISBLANK(H567),"!!!",H567='6. Data'!$B$3,"vyberte druh nákladu")," ")</f>
        <v xml:space="preserve"> </v>
      </c>
      <c r="J567" s="261" t="str">
        <f t="shared" si="24"/>
        <v xml:space="preserve"> </v>
      </c>
      <c r="K567" s="238" t="str">
        <f t="shared" si="25"/>
        <v xml:space="preserve"> </v>
      </c>
      <c r="L567" s="87" t="str">
        <f t="shared" si="26"/>
        <v xml:space="preserve"> </v>
      </c>
    </row>
    <row r="568" spans="1:12" x14ac:dyDescent="0.25">
      <c r="A568" s="72"/>
      <c r="B568" s="82"/>
      <c r="C568" s="82"/>
      <c r="D568" s="79"/>
      <c r="E568" s="83"/>
      <c r="F568" s="83"/>
      <c r="G568" s="81"/>
      <c r="H568" s="126"/>
      <c r="I568" s="238" t="str">
        <f>IF(ISNUMBER(F568),_xlfn.IFS(RIGHT(H568,3)="(b)",IF(AND(G568&gt;=DATE('1. Informace o projektu'!$C$3,1,1),G568&lt;=WORKDAY(DATE('1. Informace o projektu'!$C$3+1,1,31)-1,1)),"OK","!!"),RIGHT(H568,3)="(a)",IF(AND(G568&gt;=DATE('1. Informace o projektu'!$C$3,1,1),G568&lt;=WORKDAY(DATE('1. Informace o projektu'!$C$3,12,31)-1,1,'6. Data'!$C$76:$C$89)),"OK","!!"),ISBLANK(G568),"!",ISBLANK(H568),"!!!",H568='6. Data'!$B$3,"vyberte druh nákladu")," ")</f>
        <v xml:space="preserve"> </v>
      </c>
      <c r="J568" s="261" t="str">
        <f t="shared" si="24"/>
        <v xml:space="preserve"> </v>
      </c>
      <c r="K568" s="238" t="str">
        <f t="shared" si="25"/>
        <v xml:space="preserve"> </v>
      </c>
      <c r="L568" s="87" t="str">
        <f t="shared" si="26"/>
        <v xml:space="preserve"> </v>
      </c>
    </row>
    <row r="569" spans="1:12" x14ac:dyDescent="0.25">
      <c r="A569" s="72"/>
      <c r="B569" s="82"/>
      <c r="C569" s="82"/>
      <c r="D569" s="79"/>
      <c r="E569" s="83"/>
      <c r="F569" s="83"/>
      <c r="G569" s="81"/>
      <c r="H569" s="126"/>
      <c r="I569" s="238" t="str">
        <f>IF(ISNUMBER(F569),_xlfn.IFS(RIGHT(H569,3)="(b)",IF(AND(G569&gt;=DATE('1. Informace o projektu'!$C$3,1,1),G569&lt;=WORKDAY(DATE('1. Informace o projektu'!$C$3+1,1,31)-1,1)),"OK","!!"),RIGHT(H569,3)="(a)",IF(AND(G569&gt;=DATE('1. Informace o projektu'!$C$3,1,1),G569&lt;=WORKDAY(DATE('1. Informace o projektu'!$C$3,12,31)-1,1,'6. Data'!$C$76:$C$89)),"OK","!!"),ISBLANK(G569),"!",ISBLANK(H569),"!!!",H569='6. Data'!$B$3,"vyberte druh nákladu")," ")</f>
        <v xml:space="preserve"> </v>
      </c>
      <c r="J569" s="261" t="str">
        <f t="shared" si="24"/>
        <v xml:space="preserve"> </v>
      </c>
      <c r="K569" s="238" t="str">
        <f t="shared" si="25"/>
        <v xml:space="preserve"> </v>
      </c>
      <c r="L569" s="87" t="str">
        <f t="shared" si="26"/>
        <v xml:space="preserve"> </v>
      </c>
    </row>
    <row r="570" spans="1:12" x14ac:dyDescent="0.25">
      <c r="A570" s="72"/>
      <c r="B570" s="82"/>
      <c r="C570" s="82"/>
      <c r="D570" s="79"/>
      <c r="E570" s="83"/>
      <c r="F570" s="83"/>
      <c r="G570" s="81"/>
      <c r="H570" s="126"/>
      <c r="I570" s="238" t="str">
        <f>IF(ISNUMBER(F570),_xlfn.IFS(RIGHT(H570,3)="(b)",IF(AND(G570&gt;=DATE('1. Informace o projektu'!$C$3,1,1),G570&lt;=WORKDAY(DATE('1. Informace o projektu'!$C$3+1,1,31)-1,1)),"OK","!!"),RIGHT(H570,3)="(a)",IF(AND(G570&gt;=DATE('1. Informace o projektu'!$C$3,1,1),G570&lt;=WORKDAY(DATE('1. Informace o projektu'!$C$3,12,31)-1,1,'6. Data'!$C$76:$C$89)),"OK","!!"),ISBLANK(G570),"!",ISBLANK(H570),"!!!",H570='6. Data'!$B$3,"vyberte druh nákladu")," ")</f>
        <v xml:space="preserve"> </v>
      </c>
      <c r="J570" s="261" t="str">
        <f t="shared" si="24"/>
        <v xml:space="preserve"> </v>
      </c>
      <c r="K570" s="238" t="str">
        <f t="shared" si="25"/>
        <v xml:space="preserve"> </v>
      </c>
      <c r="L570" s="87" t="str">
        <f t="shared" si="26"/>
        <v xml:space="preserve"> </v>
      </c>
    </row>
    <row r="571" spans="1:12" x14ac:dyDescent="0.25">
      <c r="A571" s="72"/>
      <c r="B571" s="82"/>
      <c r="C571" s="82"/>
      <c r="D571" s="79"/>
      <c r="E571" s="83"/>
      <c r="F571" s="83"/>
      <c r="G571" s="81"/>
      <c r="H571" s="126"/>
      <c r="I571" s="238" t="str">
        <f>IF(ISNUMBER(F571),_xlfn.IFS(RIGHT(H571,3)="(b)",IF(AND(G571&gt;=DATE('1. Informace o projektu'!$C$3,1,1),G571&lt;=WORKDAY(DATE('1. Informace o projektu'!$C$3+1,1,31)-1,1)),"OK","!!"),RIGHT(H571,3)="(a)",IF(AND(G571&gt;=DATE('1. Informace o projektu'!$C$3,1,1),G571&lt;=WORKDAY(DATE('1. Informace o projektu'!$C$3,12,31)-1,1,'6. Data'!$C$76:$C$89)),"OK","!!"),ISBLANK(G571),"!",ISBLANK(H571),"!!!",H571='6. Data'!$B$3,"vyberte druh nákladu")," ")</f>
        <v xml:space="preserve"> </v>
      </c>
      <c r="J571" s="261" t="str">
        <f t="shared" si="24"/>
        <v xml:space="preserve"> </v>
      </c>
      <c r="K571" s="238" t="str">
        <f t="shared" si="25"/>
        <v xml:space="preserve"> </v>
      </c>
      <c r="L571" s="87" t="str">
        <f t="shared" si="26"/>
        <v xml:space="preserve"> </v>
      </c>
    </row>
    <row r="572" spans="1:12" x14ac:dyDescent="0.25">
      <c r="A572" s="72"/>
      <c r="B572" s="82"/>
      <c r="C572" s="82"/>
      <c r="D572" s="79"/>
      <c r="E572" s="83"/>
      <c r="F572" s="83"/>
      <c r="G572" s="81"/>
      <c r="H572" s="126"/>
      <c r="I572" s="238" t="str">
        <f>IF(ISNUMBER(F572),_xlfn.IFS(RIGHT(H572,3)="(b)",IF(AND(G572&gt;=DATE('1. Informace o projektu'!$C$3,1,1),G572&lt;=WORKDAY(DATE('1. Informace o projektu'!$C$3+1,1,31)-1,1)),"OK","!!"),RIGHT(H572,3)="(a)",IF(AND(G572&gt;=DATE('1. Informace o projektu'!$C$3,1,1),G572&lt;=WORKDAY(DATE('1. Informace o projektu'!$C$3,12,31)-1,1,'6. Data'!$C$76:$C$89)),"OK","!!"),ISBLANK(G572),"!",ISBLANK(H572),"!!!",H572='6. Data'!$B$3,"vyberte druh nákladu")," ")</f>
        <v xml:space="preserve"> </v>
      </c>
      <c r="J572" s="261" t="str">
        <f t="shared" si="24"/>
        <v xml:space="preserve"> </v>
      </c>
      <c r="K572" s="238" t="str">
        <f t="shared" si="25"/>
        <v xml:space="preserve"> </v>
      </c>
      <c r="L572" s="87" t="str">
        <f t="shared" si="26"/>
        <v xml:space="preserve"> </v>
      </c>
    </row>
    <row r="573" spans="1:12" x14ac:dyDescent="0.25">
      <c r="A573" s="72"/>
      <c r="B573" s="82"/>
      <c r="C573" s="82"/>
      <c r="D573" s="79"/>
      <c r="E573" s="83"/>
      <c r="F573" s="83"/>
      <c r="G573" s="81"/>
      <c r="H573" s="126"/>
      <c r="I573" s="238" t="str">
        <f>IF(ISNUMBER(F573),_xlfn.IFS(RIGHT(H573,3)="(b)",IF(AND(G573&gt;=DATE('1. Informace o projektu'!$C$3,1,1),G573&lt;=WORKDAY(DATE('1. Informace o projektu'!$C$3+1,1,31)-1,1)),"OK","!!"),RIGHT(H573,3)="(a)",IF(AND(G573&gt;=DATE('1. Informace o projektu'!$C$3,1,1),G573&lt;=WORKDAY(DATE('1. Informace o projektu'!$C$3,12,31)-1,1,'6. Data'!$C$76:$C$89)),"OK","!!"),ISBLANK(G573),"!",ISBLANK(H573),"!!!",H573='6. Data'!$B$3,"vyberte druh nákladu")," ")</f>
        <v xml:space="preserve"> </v>
      </c>
      <c r="J573" s="261" t="str">
        <f t="shared" si="24"/>
        <v xml:space="preserve"> </v>
      </c>
      <c r="K573" s="238" t="str">
        <f t="shared" si="25"/>
        <v xml:space="preserve"> </v>
      </c>
      <c r="L573" s="87" t="str">
        <f t="shared" si="26"/>
        <v xml:space="preserve"> </v>
      </c>
    </row>
    <row r="574" spans="1:12" x14ac:dyDescent="0.25">
      <c r="A574" s="72"/>
      <c r="B574" s="82"/>
      <c r="C574" s="82"/>
      <c r="D574" s="79"/>
      <c r="E574" s="83"/>
      <c r="F574" s="83"/>
      <c r="G574" s="81"/>
      <c r="H574" s="126"/>
      <c r="I574" s="238" t="str">
        <f>IF(ISNUMBER(F574),_xlfn.IFS(RIGHT(H574,3)="(b)",IF(AND(G574&gt;=DATE('1. Informace o projektu'!$C$3,1,1),G574&lt;=WORKDAY(DATE('1. Informace o projektu'!$C$3+1,1,31)-1,1)),"OK","!!"),RIGHT(H574,3)="(a)",IF(AND(G574&gt;=DATE('1. Informace o projektu'!$C$3,1,1),G574&lt;=WORKDAY(DATE('1. Informace o projektu'!$C$3,12,31)-1,1,'6. Data'!$C$76:$C$89)),"OK","!!"),ISBLANK(G574),"!",ISBLANK(H574),"!!!",H574='6. Data'!$B$3,"vyberte druh nákladu")," ")</f>
        <v xml:space="preserve"> </v>
      </c>
      <c r="J574" s="261" t="str">
        <f t="shared" si="24"/>
        <v xml:space="preserve"> </v>
      </c>
      <c r="K574" s="238" t="str">
        <f t="shared" si="25"/>
        <v xml:space="preserve"> </v>
      </c>
      <c r="L574" s="87" t="str">
        <f t="shared" si="26"/>
        <v xml:space="preserve"> </v>
      </c>
    </row>
    <row r="575" spans="1:12" x14ac:dyDescent="0.25">
      <c r="A575" s="72"/>
      <c r="B575" s="82"/>
      <c r="C575" s="82"/>
      <c r="D575" s="79"/>
      <c r="E575" s="83"/>
      <c r="F575" s="83"/>
      <c r="G575" s="81"/>
      <c r="H575" s="126"/>
      <c r="I575" s="238" t="str">
        <f>IF(ISNUMBER(F575),_xlfn.IFS(RIGHT(H575,3)="(b)",IF(AND(G575&gt;=DATE('1. Informace o projektu'!$C$3,1,1),G575&lt;=WORKDAY(DATE('1. Informace o projektu'!$C$3+1,1,31)-1,1)),"OK","!!"),RIGHT(H575,3)="(a)",IF(AND(G575&gt;=DATE('1. Informace o projektu'!$C$3,1,1),G575&lt;=WORKDAY(DATE('1. Informace o projektu'!$C$3,12,31)-1,1,'6. Data'!$C$76:$C$89)),"OK","!!"),ISBLANK(G575),"!",ISBLANK(H575),"!!!",H575='6. Data'!$B$3,"vyberte druh nákladu")," ")</f>
        <v xml:space="preserve"> </v>
      </c>
      <c r="J575" s="261" t="str">
        <f t="shared" si="24"/>
        <v xml:space="preserve"> </v>
      </c>
      <c r="K575" s="238" t="str">
        <f t="shared" si="25"/>
        <v xml:space="preserve"> </v>
      </c>
      <c r="L575" s="87" t="str">
        <f t="shared" si="26"/>
        <v xml:space="preserve"> </v>
      </c>
    </row>
    <row r="576" spans="1:12" x14ac:dyDescent="0.25">
      <c r="A576" s="72"/>
      <c r="B576" s="82"/>
      <c r="C576" s="82"/>
      <c r="D576" s="79"/>
      <c r="E576" s="83"/>
      <c r="F576" s="83"/>
      <c r="G576" s="81"/>
      <c r="H576" s="126"/>
      <c r="I576" s="238" t="str">
        <f>IF(ISNUMBER(F576),_xlfn.IFS(RIGHT(H576,3)="(b)",IF(AND(G576&gt;=DATE('1. Informace o projektu'!$C$3,1,1),G576&lt;=WORKDAY(DATE('1. Informace o projektu'!$C$3+1,1,31)-1,1)),"OK","!!"),RIGHT(H576,3)="(a)",IF(AND(G576&gt;=DATE('1. Informace o projektu'!$C$3,1,1),G576&lt;=WORKDAY(DATE('1. Informace o projektu'!$C$3,12,31)-1,1,'6. Data'!$C$76:$C$89)),"OK","!!"),ISBLANK(G576),"!",ISBLANK(H576),"!!!",H576='6. Data'!$B$3,"vyberte druh nákladu")," ")</f>
        <v xml:space="preserve"> </v>
      </c>
      <c r="J576" s="261" t="str">
        <f t="shared" si="24"/>
        <v xml:space="preserve"> </v>
      </c>
      <c r="K576" s="238" t="str">
        <f t="shared" si="25"/>
        <v xml:space="preserve"> </v>
      </c>
      <c r="L576" s="87" t="str">
        <f t="shared" si="26"/>
        <v xml:space="preserve"> </v>
      </c>
    </row>
    <row r="577" spans="1:12" x14ac:dyDescent="0.25">
      <c r="A577" s="72"/>
      <c r="B577" s="82"/>
      <c r="C577" s="82"/>
      <c r="D577" s="79"/>
      <c r="E577" s="83"/>
      <c r="F577" s="83"/>
      <c r="G577" s="81"/>
      <c r="H577" s="126"/>
      <c r="I577" s="238" t="str">
        <f>IF(ISNUMBER(F577),_xlfn.IFS(RIGHT(H577,3)="(b)",IF(AND(G577&gt;=DATE('1. Informace o projektu'!$C$3,1,1),G577&lt;=WORKDAY(DATE('1. Informace o projektu'!$C$3+1,1,31)-1,1)),"OK","!!"),RIGHT(H577,3)="(a)",IF(AND(G577&gt;=DATE('1. Informace o projektu'!$C$3,1,1),G577&lt;=WORKDAY(DATE('1. Informace o projektu'!$C$3,12,31)-1,1,'6. Data'!$C$76:$C$89)),"OK","!!"),ISBLANK(G577),"!",ISBLANK(H577),"!!!",H577='6. Data'!$B$3,"vyberte druh nákladu")," ")</f>
        <v xml:space="preserve"> </v>
      </c>
      <c r="J577" s="261" t="str">
        <f t="shared" si="24"/>
        <v xml:space="preserve"> </v>
      </c>
      <c r="K577" s="238" t="str">
        <f t="shared" si="25"/>
        <v xml:space="preserve"> </v>
      </c>
      <c r="L577" s="87" t="str">
        <f t="shared" si="26"/>
        <v xml:space="preserve"> </v>
      </c>
    </row>
    <row r="578" spans="1:12" x14ac:dyDescent="0.25">
      <c r="A578" s="72"/>
      <c r="B578" s="82"/>
      <c r="C578" s="82"/>
      <c r="D578" s="79"/>
      <c r="E578" s="83"/>
      <c r="F578" s="83"/>
      <c r="G578" s="81"/>
      <c r="H578" s="126"/>
      <c r="I578" s="238" t="str">
        <f>IF(ISNUMBER(F578),_xlfn.IFS(RIGHT(H578,3)="(b)",IF(AND(G578&gt;=DATE('1. Informace o projektu'!$C$3,1,1),G578&lt;=WORKDAY(DATE('1. Informace o projektu'!$C$3+1,1,31)-1,1)),"OK","!!"),RIGHT(H578,3)="(a)",IF(AND(G578&gt;=DATE('1. Informace o projektu'!$C$3,1,1),G578&lt;=WORKDAY(DATE('1. Informace o projektu'!$C$3,12,31)-1,1,'6. Data'!$C$76:$C$89)),"OK","!!"),ISBLANK(G578),"!",ISBLANK(H578),"!!!",H578='6. Data'!$B$3,"vyberte druh nákladu")," ")</f>
        <v xml:space="preserve"> </v>
      </c>
      <c r="J578" s="261" t="str">
        <f t="shared" si="24"/>
        <v xml:space="preserve"> </v>
      </c>
      <c r="K578" s="238" t="str">
        <f t="shared" si="25"/>
        <v xml:space="preserve"> </v>
      </c>
      <c r="L578" s="87" t="str">
        <f t="shared" si="26"/>
        <v xml:space="preserve"> </v>
      </c>
    </row>
    <row r="579" spans="1:12" x14ac:dyDescent="0.25">
      <c r="A579" s="72"/>
      <c r="B579" s="82"/>
      <c r="C579" s="82"/>
      <c r="D579" s="79"/>
      <c r="E579" s="83"/>
      <c r="F579" s="83"/>
      <c r="G579" s="81"/>
      <c r="H579" s="126"/>
      <c r="I579" s="238" t="str">
        <f>IF(ISNUMBER(F579),_xlfn.IFS(RIGHT(H579,3)="(b)",IF(AND(G579&gt;=DATE('1. Informace o projektu'!$C$3,1,1),G579&lt;=WORKDAY(DATE('1. Informace o projektu'!$C$3+1,1,31)-1,1)),"OK","!!"),RIGHT(H579,3)="(a)",IF(AND(G579&gt;=DATE('1. Informace o projektu'!$C$3,1,1),G579&lt;=WORKDAY(DATE('1. Informace o projektu'!$C$3,12,31)-1,1,'6. Data'!$C$76:$C$89)),"OK","!!"),ISBLANK(G579),"!",ISBLANK(H579),"!!!",H579='6. Data'!$B$3,"vyberte druh nákladu")," ")</f>
        <v xml:space="preserve"> </v>
      </c>
      <c r="J579" s="261" t="str">
        <f t="shared" si="24"/>
        <v xml:space="preserve"> </v>
      </c>
      <c r="K579" s="238" t="str">
        <f t="shared" si="25"/>
        <v xml:space="preserve"> </v>
      </c>
      <c r="L579" s="87" t="str">
        <f t="shared" si="26"/>
        <v xml:space="preserve"> </v>
      </c>
    </row>
    <row r="580" spans="1:12" x14ac:dyDescent="0.25">
      <c r="A580" s="72"/>
      <c r="B580" s="82"/>
      <c r="C580" s="82"/>
      <c r="D580" s="79"/>
      <c r="E580" s="83"/>
      <c r="F580" s="83"/>
      <c r="G580" s="81"/>
      <c r="H580" s="126"/>
      <c r="I580" s="238" t="str">
        <f>IF(ISNUMBER(F580),_xlfn.IFS(RIGHT(H580,3)="(b)",IF(AND(G580&gt;=DATE('1. Informace o projektu'!$C$3,1,1),G580&lt;=WORKDAY(DATE('1. Informace o projektu'!$C$3+1,1,31)-1,1)),"OK","!!"),RIGHT(H580,3)="(a)",IF(AND(G580&gt;=DATE('1. Informace o projektu'!$C$3,1,1),G580&lt;=WORKDAY(DATE('1. Informace o projektu'!$C$3,12,31)-1,1,'6. Data'!$C$76:$C$89)),"OK","!!"),ISBLANK(G580),"!",ISBLANK(H580),"!!!",H580='6. Data'!$B$3,"vyberte druh nákladu")," ")</f>
        <v xml:space="preserve"> </v>
      </c>
      <c r="J580" s="261" t="str">
        <f t="shared" si="24"/>
        <v xml:space="preserve"> </v>
      </c>
      <c r="K580" s="238" t="str">
        <f t="shared" si="25"/>
        <v xml:space="preserve"> </v>
      </c>
      <c r="L580" s="87" t="str">
        <f t="shared" si="26"/>
        <v xml:space="preserve"> </v>
      </c>
    </row>
    <row r="581" spans="1:12" x14ac:dyDescent="0.25">
      <c r="A581" s="72"/>
      <c r="B581" s="82"/>
      <c r="C581" s="82"/>
      <c r="D581" s="79"/>
      <c r="E581" s="83"/>
      <c r="F581" s="83"/>
      <c r="G581" s="81"/>
      <c r="H581" s="126"/>
      <c r="I581" s="238" t="str">
        <f>IF(ISNUMBER(F581),_xlfn.IFS(RIGHT(H581,3)="(b)",IF(AND(G581&gt;=DATE('1. Informace o projektu'!$C$3,1,1),G581&lt;=WORKDAY(DATE('1. Informace o projektu'!$C$3+1,1,31)-1,1)),"OK","!!"),RIGHT(H581,3)="(a)",IF(AND(G581&gt;=DATE('1. Informace o projektu'!$C$3,1,1),G581&lt;=WORKDAY(DATE('1. Informace o projektu'!$C$3,12,31)-1,1,'6. Data'!$C$76:$C$89)),"OK","!!"),ISBLANK(G581),"!",ISBLANK(H581),"!!!",H581='6. Data'!$B$3,"vyberte druh nákladu")," ")</f>
        <v xml:space="preserve"> </v>
      </c>
      <c r="J581" s="261" t="str">
        <f t="shared" si="24"/>
        <v xml:space="preserve"> </v>
      </c>
      <c r="K581" s="238" t="str">
        <f t="shared" si="25"/>
        <v xml:space="preserve"> </v>
      </c>
      <c r="L581" s="87" t="str">
        <f t="shared" si="26"/>
        <v xml:space="preserve"> </v>
      </c>
    </row>
    <row r="582" spans="1:12" x14ac:dyDescent="0.25">
      <c r="A582" s="72"/>
      <c r="B582" s="82"/>
      <c r="C582" s="82"/>
      <c r="D582" s="79"/>
      <c r="E582" s="83"/>
      <c r="F582" s="83"/>
      <c r="G582" s="81"/>
      <c r="H582" s="126"/>
      <c r="I582" s="238" t="str">
        <f>IF(ISNUMBER(F582),_xlfn.IFS(RIGHT(H582,3)="(b)",IF(AND(G582&gt;=DATE('1. Informace o projektu'!$C$3,1,1),G582&lt;=WORKDAY(DATE('1. Informace o projektu'!$C$3+1,1,31)-1,1)),"OK","!!"),RIGHT(H582,3)="(a)",IF(AND(G582&gt;=DATE('1. Informace o projektu'!$C$3,1,1),G582&lt;=WORKDAY(DATE('1. Informace o projektu'!$C$3,12,31)-1,1,'6. Data'!$C$76:$C$89)),"OK","!!"),ISBLANK(G582),"!",ISBLANK(H582),"!!!",H582='6. Data'!$B$3,"vyberte druh nákladu")," ")</f>
        <v xml:space="preserve"> </v>
      </c>
      <c r="J582" s="261" t="str">
        <f t="shared" si="24"/>
        <v xml:space="preserve"> </v>
      </c>
      <c r="K582" s="238" t="str">
        <f t="shared" si="25"/>
        <v xml:space="preserve"> </v>
      </c>
      <c r="L582" s="87" t="str">
        <f t="shared" si="26"/>
        <v xml:space="preserve"> </v>
      </c>
    </row>
    <row r="583" spans="1:12" x14ac:dyDescent="0.25">
      <c r="A583" s="72"/>
      <c r="B583" s="82"/>
      <c r="C583" s="82"/>
      <c r="D583" s="79"/>
      <c r="E583" s="83"/>
      <c r="F583" s="83"/>
      <c r="G583" s="81"/>
      <c r="H583" s="126"/>
      <c r="I583" s="238" t="str">
        <f>IF(ISNUMBER(F583),_xlfn.IFS(RIGHT(H583,3)="(b)",IF(AND(G583&gt;=DATE('1. Informace o projektu'!$C$3,1,1),G583&lt;=WORKDAY(DATE('1. Informace o projektu'!$C$3+1,1,31)-1,1)),"OK","!!"),RIGHT(H583,3)="(a)",IF(AND(G583&gt;=DATE('1. Informace o projektu'!$C$3,1,1),G583&lt;=WORKDAY(DATE('1. Informace o projektu'!$C$3,12,31)-1,1,'6. Data'!$C$76:$C$89)),"OK","!!"),ISBLANK(G583),"!",ISBLANK(H583),"!!!",H583='6. Data'!$B$3,"vyberte druh nákladu")," ")</f>
        <v xml:space="preserve"> </v>
      </c>
      <c r="J583" s="261" t="str">
        <f t="shared" ref="J583:J646" si="27">_xlfn.IFS(I583="!","Zapište datum úhrady",I583="ok"," ",I583=" "," ",I583="!!!","vyberte druh nákladu",I583="!!","nepovolené datum úhrady",I583="vyberte druh nákladu","vyberte druh nákladu")</f>
        <v xml:space="preserve"> </v>
      </c>
      <c r="K583" s="238" t="str">
        <f t="shared" ref="K583:K646" si="28">IF(ISNUMBER(F583),IF(E583&gt;=F583,"OK","!")," ")</f>
        <v xml:space="preserve"> </v>
      </c>
      <c r="L583" s="87" t="str">
        <f t="shared" ref="L583:L646" si="29">_xlfn.IFS(K583="!","Hrazeno z dotace je vyšší než fakturovaná částka",K583="ok"," ",K583=" "," ")</f>
        <v xml:space="preserve"> </v>
      </c>
    </row>
    <row r="584" spans="1:12" x14ac:dyDescent="0.25">
      <c r="A584" s="72"/>
      <c r="B584" s="82"/>
      <c r="C584" s="82"/>
      <c r="D584" s="79"/>
      <c r="E584" s="83"/>
      <c r="F584" s="83"/>
      <c r="G584" s="81"/>
      <c r="H584" s="126"/>
      <c r="I584" s="238" t="str">
        <f>IF(ISNUMBER(F584),_xlfn.IFS(RIGHT(H584,3)="(b)",IF(AND(G584&gt;=DATE('1. Informace o projektu'!$C$3,1,1),G584&lt;=WORKDAY(DATE('1. Informace o projektu'!$C$3+1,1,31)-1,1)),"OK","!!"),RIGHT(H584,3)="(a)",IF(AND(G584&gt;=DATE('1. Informace o projektu'!$C$3,1,1),G584&lt;=WORKDAY(DATE('1. Informace o projektu'!$C$3,12,31)-1,1,'6. Data'!$C$76:$C$89)),"OK","!!"),ISBLANK(G584),"!",ISBLANK(H584),"!!!",H584='6. Data'!$B$3,"vyberte druh nákladu")," ")</f>
        <v xml:space="preserve"> </v>
      </c>
      <c r="J584" s="261" t="str">
        <f t="shared" si="27"/>
        <v xml:space="preserve"> </v>
      </c>
      <c r="K584" s="238" t="str">
        <f t="shared" si="28"/>
        <v xml:space="preserve"> </v>
      </c>
      <c r="L584" s="87" t="str">
        <f t="shared" si="29"/>
        <v xml:space="preserve"> </v>
      </c>
    </row>
    <row r="585" spans="1:12" x14ac:dyDescent="0.25">
      <c r="A585" s="72"/>
      <c r="B585" s="82"/>
      <c r="C585" s="82"/>
      <c r="D585" s="79"/>
      <c r="E585" s="83"/>
      <c r="F585" s="83"/>
      <c r="G585" s="81"/>
      <c r="H585" s="126"/>
      <c r="I585" s="238" t="str">
        <f>IF(ISNUMBER(F585),_xlfn.IFS(RIGHT(H585,3)="(b)",IF(AND(G585&gt;=DATE('1. Informace o projektu'!$C$3,1,1),G585&lt;=WORKDAY(DATE('1. Informace o projektu'!$C$3+1,1,31)-1,1)),"OK","!!"),RIGHT(H585,3)="(a)",IF(AND(G585&gt;=DATE('1. Informace o projektu'!$C$3,1,1),G585&lt;=WORKDAY(DATE('1. Informace o projektu'!$C$3,12,31)-1,1,'6. Data'!$C$76:$C$89)),"OK","!!"),ISBLANK(G585),"!",ISBLANK(H585),"!!!",H585='6. Data'!$B$3,"vyberte druh nákladu")," ")</f>
        <v xml:space="preserve"> </v>
      </c>
      <c r="J585" s="261" t="str">
        <f t="shared" si="27"/>
        <v xml:space="preserve"> </v>
      </c>
      <c r="K585" s="238" t="str">
        <f t="shared" si="28"/>
        <v xml:space="preserve"> </v>
      </c>
      <c r="L585" s="87" t="str">
        <f t="shared" si="29"/>
        <v xml:space="preserve"> </v>
      </c>
    </row>
    <row r="586" spans="1:12" x14ac:dyDescent="0.25">
      <c r="A586" s="72"/>
      <c r="B586" s="82"/>
      <c r="C586" s="82"/>
      <c r="D586" s="79"/>
      <c r="E586" s="83"/>
      <c r="F586" s="83"/>
      <c r="G586" s="81"/>
      <c r="H586" s="126"/>
      <c r="I586" s="238" t="str">
        <f>IF(ISNUMBER(F586),_xlfn.IFS(RIGHT(H586,3)="(b)",IF(AND(G586&gt;=DATE('1. Informace o projektu'!$C$3,1,1),G586&lt;=WORKDAY(DATE('1. Informace o projektu'!$C$3+1,1,31)-1,1)),"OK","!!"),RIGHT(H586,3)="(a)",IF(AND(G586&gt;=DATE('1. Informace o projektu'!$C$3,1,1),G586&lt;=WORKDAY(DATE('1. Informace o projektu'!$C$3,12,31)-1,1,'6. Data'!$C$76:$C$89)),"OK","!!"),ISBLANK(G586),"!",ISBLANK(H586),"!!!",H586='6. Data'!$B$3,"vyberte druh nákladu")," ")</f>
        <v xml:space="preserve"> </v>
      </c>
      <c r="J586" s="261" t="str">
        <f t="shared" si="27"/>
        <v xml:space="preserve"> </v>
      </c>
      <c r="K586" s="238" t="str">
        <f t="shared" si="28"/>
        <v xml:space="preserve"> </v>
      </c>
      <c r="L586" s="87" t="str">
        <f t="shared" si="29"/>
        <v xml:space="preserve"> </v>
      </c>
    </row>
    <row r="587" spans="1:12" x14ac:dyDescent="0.25">
      <c r="A587" s="72"/>
      <c r="B587" s="82"/>
      <c r="C587" s="82"/>
      <c r="D587" s="79"/>
      <c r="E587" s="83"/>
      <c r="F587" s="83"/>
      <c r="G587" s="81"/>
      <c r="H587" s="126"/>
      <c r="I587" s="238" t="str">
        <f>IF(ISNUMBER(F587),_xlfn.IFS(RIGHT(H587,3)="(b)",IF(AND(G587&gt;=DATE('1. Informace o projektu'!$C$3,1,1),G587&lt;=WORKDAY(DATE('1. Informace o projektu'!$C$3+1,1,31)-1,1)),"OK","!!"),RIGHT(H587,3)="(a)",IF(AND(G587&gt;=DATE('1. Informace o projektu'!$C$3,1,1),G587&lt;=WORKDAY(DATE('1. Informace o projektu'!$C$3,12,31)-1,1,'6. Data'!$C$76:$C$89)),"OK","!!"),ISBLANK(G587),"!",ISBLANK(H587),"!!!",H587='6. Data'!$B$3,"vyberte druh nákladu")," ")</f>
        <v xml:space="preserve"> </v>
      </c>
      <c r="J587" s="261" t="str">
        <f t="shared" si="27"/>
        <v xml:space="preserve"> </v>
      </c>
      <c r="K587" s="238" t="str">
        <f t="shared" si="28"/>
        <v xml:space="preserve"> </v>
      </c>
      <c r="L587" s="87" t="str">
        <f t="shared" si="29"/>
        <v xml:space="preserve"> </v>
      </c>
    </row>
    <row r="588" spans="1:12" x14ac:dyDescent="0.25">
      <c r="A588" s="72"/>
      <c r="B588" s="82"/>
      <c r="C588" s="82"/>
      <c r="D588" s="79"/>
      <c r="E588" s="83"/>
      <c r="F588" s="83"/>
      <c r="G588" s="81"/>
      <c r="H588" s="126"/>
      <c r="I588" s="238" t="str">
        <f>IF(ISNUMBER(F588),_xlfn.IFS(RIGHT(H588,3)="(b)",IF(AND(G588&gt;=DATE('1. Informace o projektu'!$C$3,1,1),G588&lt;=WORKDAY(DATE('1. Informace o projektu'!$C$3+1,1,31)-1,1)),"OK","!!"),RIGHT(H588,3)="(a)",IF(AND(G588&gt;=DATE('1. Informace o projektu'!$C$3,1,1),G588&lt;=WORKDAY(DATE('1. Informace o projektu'!$C$3,12,31)-1,1,'6. Data'!$C$76:$C$89)),"OK","!!"),ISBLANK(G588),"!",ISBLANK(H588),"!!!",H588='6. Data'!$B$3,"vyberte druh nákladu")," ")</f>
        <v xml:space="preserve"> </v>
      </c>
      <c r="J588" s="261" t="str">
        <f t="shared" si="27"/>
        <v xml:space="preserve"> </v>
      </c>
      <c r="K588" s="238" t="str">
        <f t="shared" si="28"/>
        <v xml:space="preserve"> </v>
      </c>
      <c r="L588" s="87" t="str">
        <f t="shared" si="29"/>
        <v xml:space="preserve"> </v>
      </c>
    </row>
    <row r="589" spans="1:12" x14ac:dyDescent="0.25">
      <c r="A589" s="72"/>
      <c r="B589" s="82"/>
      <c r="C589" s="82"/>
      <c r="D589" s="79"/>
      <c r="E589" s="83"/>
      <c r="F589" s="83"/>
      <c r="G589" s="81"/>
      <c r="H589" s="126"/>
      <c r="I589" s="238" t="str">
        <f>IF(ISNUMBER(F589),_xlfn.IFS(RIGHT(H589,3)="(b)",IF(AND(G589&gt;=DATE('1. Informace o projektu'!$C$3,1,1),G589&lt;=WORKDAY(DATE('1. Informace o projektu'!$C$3+1,1,31)-1,1)),"OK","!!"),RIGHT(H589,3)="(a)",IF(AND(G589&gt;=DATE('1. Informace o projektu'!$C$3,1,1),G589&lt;=WORKDAY(DATE('1. Informace o projektu'!$C$3,12,31)-1,1,'6. Data'!$C$76:$C$89)),"OK","!!"),ISBLANK(G589),"!",ISBLANK(H589),"!!!",H589='6. Data'!$B$3,"vyberte druh nákladu")," ")</f>
        <v xml:space="preserve"> </v>
      </c>
      <c r="J589" s="261" t="str">
        <f t="shared" si="27"/>
        <v xml:space="preserve"> </v>
      </c>
      <c r="K589" s="238" t="str">
        <f t="shared" si="28"/>
        <v xml:space="preserve"> </v>
      </c>
      <c r="L589" s="87" t="str">
        <f t="shared" si="29"/>
        <v xml:space="preserve"> </v>
      </c>
    </row>
    <row r="590" spans="1:12" x14ac:dyDescent="0.25">
      <c r="A590" s="72"/>
      <c r="B590" s="82"/>
      <c r="C590" s="82"/>
      <c r="D590" s="79"/>
      <c r="E590" s="83"/>
      <c r="F590" s="83"/>
      <c r="G590" s="81"/>
      <c r="H590" s="126"/>
      <c r="I590" s="238" t="str">
        <f>IF(ISNUMBER(F590),_xlfn.IFS(RIGHT(H590,3)="(b)",IF(AND(G590&gt;=DATE('1. Informace o projektu'!$C$3,1,1),G590&lt;=WORKDAY(DATE('1. Informace o projektu'!$C$3+1,1,31)-1,1)),"OK","!!"),RIGHT(H590,3)="(a)",IF(AND(G590&gt;=DATE('1. Informace o projektu'!$C$3,1,1),G590&lt;=WORKDAY(DATE('1. Informace o projektu'!$C$3,12,31)-1,1,'6. Data'!$C$76:$C$89)),"OK","!!"),ISBLANK(G590),"!",ISBLANK(H590),"!!!",H590='6. Data'!$B$3,"vyberte druh nákladu")," ")</f>
        <v xml:space="preserve"> </v>
      </c>
      <c r="J590" s="261" t="str">
        <f t="shared" si="27"/>
        <v xml:space="preserve"> </v>
      </c>
      <c r="K590" s="238" t="str">
        <f t="shared" si="28"/>
        <v xml:space="preserve"> </v>
      </c>
      <c r="L590" s="87" t="str">
        <f t="shared" si="29"/>
        <v xml:space="preserve"> </v>
      </c>
    </row>
    <row r="591" spans="1:12" x14ac:dyDescent="0.25">
      <c r="A591" s="72"/>
      <c r="B591" s="82"/>
      <c r="C591" s="82"/>
      <c r="D591" s="79"/>
      <c r="E591" s="83"/>
      <c r="F591" s="83"/>
      <c r="G591" s="81"/>
      <c r="H591" s="126"/>
      <c r="I591" s="238" t="str">
        <f>IF(ISNUMBER(F591),_xlfn.IFS(RIGHT(H591,3)="(b)",IF(AND(G591&gt;=DATE('1. Informace o projektu'!$C$3,1,1),G591&lt;=WORKDAY(DATE('1. Informace o projektu'!$C$3+1,1,31)-1,1)),"OK","!!"),RIGHT(H591,3)="(a)",IF(AND(G591&gt;=DATE('1. Informace o projektu'!$C$3,1,1),G591&lt;=WORKDAY(DATE('1. Informace o projektu'!$C$3,12,31)-1,1,'6. Data'!$C$76:$C$89)),"OK","!!"),ISBLANK(G591),"!",ISBLANK(H591),"!!!",H591='6. Data'!$B$3,"vyberte druh nákladu")," ")</f>
        <v xml:space="preserve"> </v>
      </c>
      <c r="J591" s="261" t="str">
        <f t="shared" si="27"/>
        <v xml:space="preserve"> </v>
      </c>
      <c r="K591" s="238" t="str">
        <f t="shared" si="28"/>
        <v xml:space="preserve"> </v>
      </c>
      <c r="L591" s="87" t="str">
        <f t="shared" si="29"/>
        <v xml:space="preserve"> </v>
      </c>
    </row>
    <row r="592" spans="1:12" x14ac:dyDescent="0.25">
      <c r="A592" s="72"/>
      <c r="B592" s="82"/>
      <c r="C592" s="82"/>
      <c r="D592" s="79"/>
      <c r="E592" s="83"/>
      <c r="F592" s="83"/>
      <c r="G592" s="81"/>
      <c r="H592" s="126"/>
      <c r="I592" s="238" t="str">
        <f>IF(ISNUMBER(F592),_xlfn.IFS(RIGHT(H592,3)="(b)",IF(AND(G592&gt;=DATE('1. Informace o projektu'!$C$3,1,1),G592&lt;=WORKDAY(DATE('1. Informace o projektu'!$C$3+1,1,31)-1,1)),"OK","!!"),RIGHT(H592,3)="(a)",IF(AND(G592&gt;=DATE('1. Informace o projektu'!$C$3,1,1),G592&lt;=WORKDAY(DATE('1. Informace o projektu'!$C$3,12,31)-1,1,'6. Data'!$C$76:$C$89)),"OK","!!"),ISBLANK(G592),"!",ISBLANK(H592),"!!!",H592='6. Data'!$B$3,"vyberte druh nákladu")," ")</f>
        <v xml:space="preserve"> </v>
      </c>
      <c r="J592" s="261" t="str">
        <f t="shared" si="27"/>
        <v xml:space="preserve"> </v>
      </c>
      <c r="K592" s="238" t="str">
        <f t="shared" si="28"/>
        <v xml:space="preserve"> </v>
      </c>
      <c r="L592" s="87" t="str">
        <f t="shared" si="29"/>
        <v xml:space="preserve"> </v>
      </c>
    </row>
    <row r="593" spans="1:12" x14ac:dyDescent="0.25">
      <c r="A593" s="72"/>
      <c r="B593" s="82"/>
      <c r="C593" s="82"/>
      <c r="D593" s="79"/>
      <c r="E593" s="83"/>
      <c r="F593" s="83"/>
      <c r="G593" s="81"/>
      <c r="H593" s="126"/>
      <c r="I593" s="238" t="str">
        <f>IF(ISNUMBER(F593),_xlfn.IFS(RIGHT(H593,3)="(b)",IF(AND(G593&gt;=DATE('1. Informace o projektu'!$C$3,1,1),G593&lt;=WORKDAY(DATE('1. Informace o projektu'!$C$3+1,1,31)-1,1)),"OK","!!"),RIGHT(H593,3)="(a)",IF(AND(G593&gt;=DATE('1. Informace o projektu'!$C$3,1,1),G593&lt;=WORKDAY(DATE('1. Informace o projektu'!$C$3,12,31)-1,1,'6. Data'!$C$76:$C$89)),"OK","!!"),ISBLANK(G593),"!",ISBLANK(H593),"!!!",H593='6. Data'!$B$3,"vyberte druh nákladu")," ")</f>
        <v xml:space="preserve"> </v>
      </c>
      <c r="J593" s="261" t="str">
        <f t="shared" si="27"/>
        <v xml:space="preserve"> </v>
      </c>
      <c r="K593" s="238" t="str">
        <f t="shared" si="28"/>
        <v xml:space="preserve"> </v>
      </c>
      <c r="L593" s="87" t="str">
        <f t="shared" si="29"/>
        <v xml:space="preserve"> </v>
      </c>
    </row>
    <row r="594" spans="1:12" x14ac:dyDescent="0.25">
      <c r="A594" s="72"/>
      <c r="B594" s="82"/>
      <c r="C594" s="82"/>
      <c r="D594" s="79"/>
      <c r="E594" s="83"/>
      <c r="F594" s="83"/>
      <c r="G594" s="81"/>
      <c r="H594" s="126"/>
      <c r="I594" s="238" t="str">
        <f>IF(ISNUMBER(F594),_xlfn.IFS(RIGHT(H594,3)="(b)",IF(AND(G594&gt;=DATE('1. Informace o projektu'!$C$3,1,1),G594&lt;=WORKDAY(DATE('1. Informace o projektu'!$C$3+1,1,31)-1,1)),"OK","!!"),RIGHT(H594,3)="(a)",IF(AND(G594&gt;=DATE('1. Informace o projektu'!$C$3,1,1),G594&lt;=WORKDAY(DATE('1. Informace o projektu'!$C$3,12,31)-1,1,'6. Data'!$C$76:$C$89)),"OK","!!"),ISBLANK(G594),"!",ISBLANK(H594),"!!!",H594='6. Data'!$B$3,"vyberte druh nákladu")," ")</f>
        <v xml:space="preserve"> </v>
      </c>
      <c r="J594" s="261" t="str">
        <f t="shared" si="27"/>
        <v xml:space="preserve"> </v>
      </c>
      <c r="K594" s="238" t="str">
        <f t="shared" si="28"/>
        <v xml:space="preserve"> </v>
      </c>
      <c r="L594" s="87" t="str">
        <f t="shared" si="29"/>
        <v xml:space="preserve"> </v>
      </c>
    </row>
    <row r="595" spans="1:12" x14ac:dyDescent="0.25">
      <c r="A595" s="72"/>
      <c r="B595" s="82"/>
      <c r="C595" s="82"/>
      <c r="D595" s="79"/>
      <c r="E595" s="83"/>
      <c r="F595" s="83"/>
      <c r="G595" s="81"/>
      <c r="H595" s="126"/>
      <c r="I595" s="238" t="str">
        <f>IF(ISNUMBER(F595),_xlfn.IFS(RIGHT(H595,3)="(b)",IF(AND(G595&gt;=DATE('1. Informace o projektu'!$C$3,1,1),G595&lt;=WORKDAY(DATE('1. Informace o projektu'!$C$3+1,1,31)-1,1)),"OK","!!"),RIGHT(H595,3)="(a)",IF(AND(G595&gt;=DATE('1. Informace o projektu'!$C$3,1,1),G595&lt;=WORKDAY(DATE('1. Informace o projektu'!$C$3,12,31)-1,1,'6. Data'!$C$76:$C$89)),"OK","!!"),ISBLANK(G595),"!",ISBLANK(H595),"!!!",H595='6. Data'!$B$3,"vyberte druh nákladu")," ")</f>
        <v xml:space="preserve"> </v>
      </c>
      <c r="J595" s="261" t="str">
        <f t="shared" si="27"/>
        <v xml:space="preserve"> </v>
      </c>
      <c r="K595" s="238" t="str">
        <f t="shared" si="28"/>
        <v xml:space="preserve"> </v>
      </c>
      <c r="L595" s="87" t="str">
        <f t="shared" si="29"/>
        <v xml:space="preserve"> </v>
      </c>
    </row>
    <row r="596" spans="1:12" x14ac:dyDescent="0.25">
      <c r="A596" s="72"/>
      <c r="B596" s="82"/>
      <c r="C596" s="82"/>
      <c r="D596" s="79"/>
      <c r="E596" s="83"/>
      <c r="F596" s="83"/>
      <c r="G596" s="81"/>
      <c r="H596" s="126"/>
      <c r="I596" s="238" t="str">
        <f>IF(ISNUMBER(F596),_xlfn.IFS(RIGHT(H596,3)="(b)",IF(AND(G596&gt;=DATE('1. Informace o projektu'!$C$3,1,1),G596&lt;=WORKDAY(DATE('1. Informace o projektu'!$C$3+1,1,31)-1,1)),"OK","!!"),RIGHT(H596,3)="(a)",IF(AND(G596&gt;=DATE('1. Informace o projektu'!$C$3,1,1),G596&lt;=WORKDAY(DATE('1. Informace o projektu'!$C$3,12,31)-1,1,'6. Data'!$C$76:$C$89)),"OK","!!"),ISBLANK(G596),"!",ISBLANK(H596),"!!!",H596='6. Data'!$B$3,"vyberte druh nákladu")," ")</f>
        <v xml:space="preserve"> </v>
      </c>
      <c r="J596" s="261" t="str">
        <f t="shared" si="27"/>
        <v xml:space="preserve"> </v>
      </c>
      <c r="K596" s="238" t="str">
        <f t="shared" si="28"/>
        <v xml:space="preserve"> </v>
      </c>
      <c r="L596" s="87" t="str">
        <f t="shared" si="29"/>
        <v xml:space="preserve"> </v>
      </c>
    </row>
    <row r="597" spans="1:12" x14ac:dyDescent="0.25">
      <c r="A597" s="72"/>
      <c r="B597" s="82"/>
      <c r="C597" s="82"/>
      <c r="D597" s="79"/>
      <c r="E597" s="83"/>
      <c r="F597" s="83"/>
      <c r="G597" s="81"/>
      <c r="H597" s="126"/>
      <c r="I597" s="238" t="str">
        <f>IF(ISNUMBER(F597),_xlfn.IFS(RIGHT(H597,3)="(b)",IF(AND(G597&gt;=DATE('1. Informace o projektu'!$C$3,1,1),G597&lt;=WORKDAY(DATE('1. Informace o projektu'!$C$3+1,1,31)-1,1)),"OK","!!"),RIGHT(H597,3)="(a)",IF(AND(G597&gt;=DATE('1. Informace o projektu'!$C$3,1,1),G597&lt;=WORKDAY(DATE('1. Informace o projektu'!$C$3,12,31)-1,1,'6. Data'!$C$76:$C$89)),"OK","!!"),ISBLANK(G597),"!",ISBLANK(H597),"!!!",H597='6. Data'!$B$3,"vyberte druh nákladu")," ")</f>
        <v xml:space="preserve"> </v>
      </c>
      <c r="J597" s="261" t="str">
        <f t="shared" si="27"/>
        <v xml:space="preserve"> </v>
      </c>
      <c r="K597" s="238" t="str">
        <f t="shared" si="28"/>
        <v xml:space="preserve"> </v>
      </c>
      <c r="L597" s="87" t="str">
        <f t="shared" si="29"/>
        <v xml:space="preserve"> </v>
      </c>
    </row>
    <row r="598" spans="1:12" x14ac:dyDescent="0.25">
      <c r="A598" s="72"/>
      <c r="B598" s="82"/>
      <c r="C598" s="82"/>
      <c r="D598" s="79"/>
      <c r="E598" s="83"/>
      <c r="F598" s="83"/>
      <c r="G598" s="81"/>
      <c r="H598" s="126"/>
      <c r="I598" s="238" t="str">
        <f>IF(ISNUMBER(F598),_xlfn.IFS(RIGHT(H598,3)="(b)",IF(AND(G598&gt;=DATE('1. Informace o projektu'!$C$3,1,1),G598&lt;=WORKDAY(DATE('1. Informace o projektu'!$C$3+1,1,31)-1,1)),"OK","!!"),RIGHT(H598,3)="(a)",IF(AND(G598&gt;=DATE('1. Informace o projektu'!$C$3,1,1),G598&lt;=WORKDAY(DATE('1. Informace o projektu'!$C$3,12,31)-1,1,'6. Data'!$C$76:$C$89)),"OK","!!"),ISBLANK(G598),"!",ISBLANK(H598),"!!!",H598='6. Data'!$B$3,"vyberte druh nákladu")," ")</f>
        <v xml:space="preserve"> </v>
      </c>
      <c r="J598" s="261" t="str">
        <f t="shared" si="27"/>
        <v xml:space="preserve"> </v>
      </c>
      <c r="K598" s="238" t="str">
        <f t="shared" si="28"/>
        <v xml:space="preserve"> </v>
      </c>
      <c r="L598" s="87" t="str">
        <f t="shared" si="29"/>
        <v xml:space="preserve"> </v>
      </c>
    </row>
    <row r="599" spans="1:12" x14ac:dyDescent="0.25">
      <c r="A599" s="72"/>
      <c r="B599" s="82"/>
      <c r="C599" s="82"/>
      <c r="D599" s="79"/>
      <c r="E599" s="83"/>
      <c r="F599" s="83"/>
      <c r="G599" s="81"/>
      <c r="H599" s="126"/>
      <c r="I599" s="238" t="str">
        <f>IF(ISNUMBER(F599),_xlfn.IFS(RIGHT(H599,3)="(b)",IF(AND(G599&gt;=DATE('1. Informace o projektu'!$C$3,1,1),G599&lt;=WORKDAY(DATE('1. Informace o projektu'!$C$3+1,1,31)-1,1)),"OK","!!"),RIGHT(H599,3)="(a)",IF(AND(G599&gt;=DATE('1. Informace o projektu'!$C$3,1,1),G599&lt;=WORKDAY(DATE('1. Informace o projektu'!$C$3,12,31)-1,1,'6. Data'!$C$76:$C$89)),"OK","!!"),ISBLANK(G599),"!",ISBLANK(H599),"!!!",H599='6. Data'!$B$3,"vyberte druh nákladu")," ")</f>
        <v xml:space="preserve"> </v>
      </c>
      <c r="J599" s="261" t="str">
        <f t="shared" si="27"/>
        <v xml:space="preserve"> </v>
      </c>
      <c r="K599" s="238" t="str">
        <f t="shared" si="28"/>
        <v xml:space="preserve"> </v>
      </c>
      <c r="L599" s="87" t="str">
        <f t="shared" si="29"/>
        <v xml:space="preserve"> </v>
      </c>
    </row>
    <row r="600" spans="1:12" x14ac:dyDescent="0.25">
      <c r="A600" s="72"/>
      <c r="B600" s="82"/>
      <c r="C600" s="82"/>
      <c r="D600" s="79"/>
      <c r="E600" s="83"/>
      <c r="F600" s="83"/>
      <c r="G600" s="81"/>
      <c r="H600" s="126"/>
      <c r="I600" s="238" t="str">
        <f>IF(ISNUMBER(F600),_xlfn.IFS(RIGHT(H600,3)="(b)",IF(AND(G600&gt;=DATE('1. Informace o projektu'!$C$3,1,1),G600&lt;=WORKDAY(DATE('1. Informace o projektu'!$C$3+1,1,31)-1,1)),"OK","!!"),RIGHT(H600,3)="(a)",IF(AND(G600&gt;=DATE('1. Informace o projektu'!$C$3,1,1),G600&lt;=WORKDAY(DATE('1. Informace o projektu'!$C$3,12,31)-1,1,'6. Data'!$C$76:$C$89)),"OK","!!"),ISBLANK(G600),"!",ISBLANK(H600),"!!!",H600='6. Data'!$B$3,"vyberte druh nákladu")," ")</f>
        <v xml:space="preserve"> </v>
      </c>
      <c r="J600" s="261" t="str">
        <f t="shared" si="27"/>
        <v xml:space="preserve"> </v>
      </c>
      <c r="K600" s="238" t="str">
        <f t="shared" si="28"/>
        <v xml:space="preserve"> </v>
      </c>
      <c r="L600" s="87" t="str">
        <f t="shared" si="29"/>
        <v xml:space="preserve"> </v>
      </c>
    </row>
    <row r="601" spans="1:12" x14ac:dyDescent="0.25">
      <c r="A601" s="72"/>
      <c r="B601" s="82"/>
      <c r="C601" s="82"/>
      <c r="D601" s="79"/>
      <c r="E601" s="83"/>
      <c r="F601" s="83"/>
      <c r="G601" s="81"/>
      <c r="H601" s="126"/>
      <c r="I601" s="238" t="str">
        <f>IF(ISNUMBER(F601),_xlfn.IFS(RIGHT(H601,3)="(b)",IF(AND(G601&gt;=DATE('1. Informace o projektu'!$C$3,1,1),G601&lt;=WORKDAY(DATE('1. Informace o projektu'!$C$3+1,1,31)-1,1)),"OK","!!"),RIGHT(H601,3)="(a)",IF(AND(G601&gt;=DATE('1. Informace o projektu'!$C$3,1,1),G601&lt;=WORKDAY(DATE('1. Informace o projektu'!$C$3,12,31)-1,1,'6. Data'!$C$76:$C$89)),"OK","!!"),ISBLANK(G601),"!",ISBLANK(H601),"!!!",H601='6. Data'!$B$3,"vyberte druh nákladu")," ")</f>
        <v xml:space="preserve"> </v>
      </c>
      <c r="J601" s="261" t="str">
        <f t="shared" si="27"/>
        <v xml:space="preserve"> </v>
      </c>
      <c r="K601" s="238" t="str">
        <f t="shared" si="28"/>
        <v xml:space="preserve"> </v>
      </c>
      <c r="L601" s="87" t="str">
        <f t="shared" si="29"/>
        <v xml:space="preserve"> </v>
      </c>
    </row>
    <row r="602" spans="1:12" x14ac:dyDescent="0.25">
      <c r="A602" s="72"/>
      <c r="B602" s="82"/>
      <c r="C602" s="82"/>
      <c r="D602" s="79"/>
      <c r="E602" s="83"/>
      <c r="F602" s="83"/>
      <c r="G602" s="81"/>
      <c r="H602" s="126"/>
      <c r="I602" s="238" t="str">
        <f>IF(ISNUMBER(F602),_xlfn.IFS(RIGHT(H602,3)="(b)",IF(AND(G602&gt;=DATE('1. Informace o projektu'!$C$3,1,1),G602&lt;=WORKDAY(DATE('1. Informace o projektu'!$C$3+1,1,31)-1,1)),"OK","!!"),RIGHT(H602,3)="(a)",IF(AND(G602&gt;=DATE('1. Informace o projektu'!$C$3,1,1),G602&lt;=WORKDAY(DATE('1. Informace o projektu'!$C$3,12,31)-1,1,'6. Data'!$C$76:$C$89)),"OK","!!"),ISBLANK(G602),"!",ISBLANK(H602),"!!!",H602='6. Data'!$B$3,"vyberte druh nákladu")," ")</f>
        <v xml:space="preserve"> </v>
      </c>
      <c r="J602" s="261" t="str">
        <f t="shared" si="27"/>
        <v xml:space="preserve"> </v>
      </c>
      <c r="K602" s="238" t="str">
        <f t="shared" si="28"/>
        <v xml:space="preserve"> </v>
      </c>
      <c r="L602" s="87" t="str">
        <f t="shared" si="29"/>
        <v xml:space="preserve"> </v>
      </c>
    </row>
    <row r="603" spans="1:12" x14ac:dyDescent="0.25">
      <c r="A603" s="72"/>
      <c r="B603" s="82"/>
      <c r="C603" s="82"/>
      <c r="D603" s="79"/>
      <c r="E603" s="83"/>
      <c r="F603" s="83"/>
      <c r="G603" s="81"/>
      <c r="H603" s="126"/>
      <c r="I603" s="238" t="str">
        <f>IF(ISNUMBER(F603),_xlfn.IFS(RIGHT(H603,3)="(b)",IF(AND(G603&gt;=DATE('1. Informace o projektu'!$C$3,1,1),G603&lt;=WORKDAY(DATE('1. Informace o projektu'!$C$3+1,1,31)-1,1)),"OK","!!"),RIGHT(H603,3)="(a)",IF(AND(G603&gt;=DATE('1. Informace o projektu'!$C$3,1,1),G603&lt;=WORKDAY(DATE('1. Informace o projektu'!$C$3,12,31)-1,1,'6. Data'!$C$76:$C$89)),"OK","!!"),ISBLANK(G603),"!",ISBLANK(H603),"!!!",H603='6. Data'!$B$3,"vyberte druh nákladu")," ")</f>
        <v xml:space="preserve"> </v>
      </c>
      <c r="J603" s="261" t="str">
        <f t="shared" si="27"/>
        <v xml:space="preserve"> </v>
      </c>
      <c r="K603" s="238" t="str">
        <f t="shared" si="28"/>
        <v xml:space="preserve"> </v>
      </c>
      <c r="L603" s="87" t="str">
        <f t="shared" si="29"/>
        <v xml:space="preserve"> </v>
      </c>
    </row>
    <row r="604" spans="1:12" x14ac:dyDescent="0.25">
      <c r="A604" s="72"/>
      <c r="B604" s="82"/>
      <c r="C604" s="82"/>
      <c r="D604" s="79"/>
      <c r="E604" s="83"/>
      <c r="F604" s="83"/>
      <c r="G604" s="81"/>
      <c r="H604" s="126"/>
      <c r="I604" s="238" t="str">
        <f>IF(ISNUMBER(F604),_xlfn.IFS(RIGHT(H604,3)="(b)",IF(AND(G604&gt;=DATE('1. Informace o projektu'!$C$3,1,1),G604&lt;=WORKDAY(DATE('1. Informace o projektu'!$C$3+1,1,31)-1,1)),"OK","!!"),RIGHT(H604,3)="(a)",IF(AND(G604&gt;=DATE('1. Informace o projektu'!$C$3,1,1),G604&lt;=WORKDAY(DATE('1. Informace o projektu'!$C$3,12,31)-1,1,'6. Data'!$C$76:$C$89)),"OK","!!"),ISBLANK(G604),"!",ISBLANK(H604),"!!!",H604='6. Data'!$B$3,"vyberte druh nákladu")," ")</f>
        <v xml:space="preserve"> </v>
      </c>
      <c r="J604" s="261" t="str">
        <f t="shared" si="27"/>
        <v xml:space="preserve"> </v>
      </c>
      <c r="K604" s="238" t="str">
        <f t="shared" si="28"/>
        <v xml:space="preserve"> </v>
      </c>
      <c r="L604" s="87" t="str">
        <f t="shared" si="29"/>
        <v xml:space="preserve"> </v>
      </c>
    </row>
    <row r="605" spans="1:12" x14ac:dyDescent="0.25">
      <c r="A605" s="72"/>
      <c r="B605" s="82"/>
      <c r="C605" s="82"/>
      <c r="D605" s="79"/>
      <c r="E605" s="83"/>
      <c r="F605" s="83"/>
      <c r="G605" s="81"/>
      <c r="H605" s="126"/>
      <c r="I605" s="238" t="str">
        <f>IF(ISNUMBER(F605),_xlfn.IFS(RIGHT(H605,3)="(b)",IF(AND(G605&gt;=DATE('1. Informace o projektu'!$C$3,1,1),G605&lt;=WORKDAY(DATE('1. Informace o projektu'!$C$3+1,1,31)-1,1)),"OK","!!"),RIGHT(H605,3)="(a)",IF(AND(G605&gt;=DATE('1. Informace o projektu'!$C$3,1,1),G605&lt;=WORKDAY(DATE('1. Informace o projektu'!$C$3,12,31)-1,1,'6. Data'!$C$76:$C$89)),"OK","!!"),ISBLANK(G605),"!",ISBLANK(H605),"!!!",H605='6. Data'!$B$3,"vyberte druh nákladu")," ")</f>
        <v xml:space="preserve"> </v>
      </c>
      <c r="J605" s="261" t="str">
        <f t="shared" si="27"/>
        <v xml:space="preserve"> </v>
      </c>
      <c r="K605" s="238" t="str">
        <f t="shared" si="28"/>
        <v xml:space="preserve"> </v>
      </c>
      <c r="L605" s="87" t="str">
        <f t="shared" si="29"/>
        <v xml:space="preserve"> </v>
      </c>
    </row>
    <row r="606" spans="1:12" x14ac:dyDescent="0.25">
      <c r="A606" s="72"/>
      <c r="B606" s="82"/>
      <c r="C606" s="82"/>
      <c r="D606" s="79"/>
      <c r="E606" s="83"/>
      <c r="F606" s="83"/>
      <c r="G606" s="81"/>
      <c r="H606" s="126"/>
      <c r="I606" s="238" t="str">
        <f>IF(ISNUMBER(F606),_xlfn.IFS(RIGHT(H606,3)="(b)",IF(AND(G606&gt;=DATE('1. Informace o projektu'!$C$3,1,1),G606&lt;=WORKDAY(DATE('1. Informace o projektu'!$C$3+1,1,31)-1,1)),"OK","!!"),RIGHT(H606,3)="(a)",IF(AND(G606&gt;=DATE('1. Informace o projektu'!$C$3,1,1),G606&lt;=WORKDAY(DATE('1. Informace o projektu'!$C$3,12,31)-1,1,'6. Data'!$C$76:$C$89)),"OK","!!"),ISBLANK(G606),"!",ISBLANK(H606),"!!!",H606='6. Data'!$B$3,"vyberte druh nákladu")," ")</f>
        <v xml:space="preserve"> </v>
      </c>
      <c r="J606" s="261" t="str">
        <f t="shared" si="27"/>
        <v xml:space="preserve"> </v>
      </c>
      <c r="K606" s="238" t="str">
        <f t="shared" si="28"/>
        <v xml:space="preserve"> </v>
      </c>
      <c r="L606" s="87" t="str">
        <f t="shared" si="29"/>
        <v xml:space="preserve"> </v>
      </c>
    </row>
    <row r="607" spans="1:12" x14ac:dyDescent="0.25">
      <c r="A607" s="72"/>
      <c r="B607" s="82"/>
      <c r="C607" s="82"/>
      <c r="D607" s="79"/>
      <c r="E607" s="83"/>
      <c r="F607" s="83"/>
      <c r="G607" s="81"/>
      <c r="H607" s="126"/>
      <c r="I607" s="238" t="str">
        <f>IF(ISNUMBER(F607),_xlfn.IFS(RIGHT(H607,3)="(b)",IF(AND(G607&gt;=DATE('1. Informace o projektu'!$C$3,1,1),G607&lt;=WORKDAY(DATE('1. Informace o projektu'!$C$3+1,1,31)-1,1)),"OK","!!"),RIGHT(H607,3)="(a)",IF(AND(G607&gt;=DATE('1. Informace o projektu'!$C$3,1,1),G607&lt;=WORKDAY(DATE('1. Informace o projektu'!$C$3,12,31)-1,1,'6. Data'!$C$76:$C$89)),"OK","!!"),ISBLANK(G607),"!",ISBLANK(H607),"!!!",H607='6. Data'!$B$3,"vyberte druh nákladu")," ")</f>
        <v xml:space="preserve"> </v>
      </c>
      <c r="J607" s="261" t="str">
        <f t="shared" si="27"/>
        <v xml:space="preserve"> </v>
      </c>
      <c r="K607" s="238" t="str">
        <f t="shared" si="28"/>
        <v xml:space="preserve"> </v>
      </c>
      <c r="L607" s="87" t="str">
        <f t="shared" si="29"/>
        <v xml:space="preserve"> </v>
      </c>
    </row>
    <row r="608" spans="1:12" x14ac:dyDescent="0.25">
      <c r="A608" s="72"/>
      <c r="B608" s="82"/>
      <c r="C608" s="82"/>
      <c r="D608" s="79"/>
      <c r="E608" s="83"/>
      <c r="F608" s="83"/>
      <c r="G608" s="81"/>
      <c r="H608" s="126"/>
      <c r="I608" s="238" t="str">
        <f>IF(ISNUMBER(F608),_xlfn.IFS(RIGHT(H608,3)="(b)",IF(AND(G608&gt;=DATE('1. Informace o projektu'!$C$3,1,1),G608&lt;=WORKDAY(DATE('1. Informace o projektu'!$C$3+1,1,31)-1,1)),"OK","!!"),RIGHT(H608,3)="(a)",IF(AND(G608&gt;=DATE('1. Informace o projektu'!$C$3,1,1),G608&lt;=WORKDAY(DATE('1. Informace o projektu'!$C$3,12,31)-1,1,'6. Data'!$C$76:$C$89)),"OK","!!"),ISBLANK(G608),"!",ISBLANK(H608),"!!!",H608='6. Data'!$B$3,"vyberte druh nákladu")," ")</f>
        <v xml:space="preserve"> </v>
      </c>
      <c r="J608" s="261" t="str">
        <f t="shared" si="27"/>
        <v xml:space="preserve"> </v>
      </c>
      <c r="K608" s="238" t="str">
        <f t="shared" si="28"/>
        <v xml:space="preserve"> </v>
      </c>
      <c r="L608" s="87" t="str">
        <f t="shared" si="29"/>
        <v xml:space="preserve"> </v>
      </c>
    </row>
    <row r="609" spans="1:12" x14ac:dyDescent="0.25">
      <c r="A609" s="72"/>
      <c r="B609" s="82"/>
      <c r="C609" s="82"/>
      <c r="D609" s="79"/>
      <c r="E609" s="83"/>
      <c r="F609" s="83"/>
      <c r="G609" s="81"/>
      <c r="H609" s="126"/>
      <c r="I609" s="238" t="str">
        <f>IF(ISNUMBER(F609),_xlfn.IFS(RIGHT(H609,3)="(b)",IF(AND(G609&gt;=DATE('1. Informace o projektu'!$C$3,1,1),G609&lt;=WORKDAY(DATE('1. Informace o projektu'!$C$3+1,1,31)-1,1)),"OK","!!"),RIGHT(H609,3)="(a)",IF(AND(G609&gt;=DATE('1. Informace o projektu'!$C$3,1,1),G609&lt;=WORKDAY(DATE('1. Informace o projektu'!$C$3,12,31)-1,1,'6. Data'!$C$76:$C$89)),"OK","!!"),ISBLANK(G609),"!",ISBLANK(H609),"!!!",H609='6. Data'!$B$3,"vyberte druh nákladu")," ")</f>
        <v xml:space="preserve"> </v>
      </c>
      <c r="J609" s="261" t="str">
        <f t="shared" si="27"/>
        <v xml:space="preserve"> </v>
      </c>
      <c r="K609" s="238" t="str">
        <f t="shared" si="28"/>
        <v xml:space="preserve"> </v>
      </c>
      <c r="L609" s="87" t="str">
        <f t="shared" si="29"/>
        <v xml:space="preserve"> </v>
      </c>
    </row>
    <row r="610" spans="1:12" x14ac:dyDescent="0.25">
      <c r="A610" s="72"/>
      <c r="B610" s="82"/>
      <c r="C610" s="82"/>
      <c r="D610" s="79"/>
      <c r="E610" s="83"/>
      <c r="F610" s="83"/>
      <c r="G610" s="81"/>
      <c r="H610" s="126"/>
      <c r="I610" s="238" t="str">
        <f>IF(ISNUMBER(F610),_xlfn.IFS(RIGHT(H610,3)="(b)",IF(AND(G610&gt;=DATE('1. Informace o projektu'!$C$3,1,1),G610&lt;=WORKDAY(DATE('1. Informace o projektu'!$C$3+1,1,31)-1,1)),"OK","!!"),RIGHT(H610,3)="(a)",IF(AND(G610&gt;=DATE('1. Informace o projektu'!$C$3,1,1),G610&lt;=WORKDAY(DATE('1. Informace o projektu'!$C$3,12,31)-1,1,'6. Data'!$C$76:$C$89)),"OK","!!"),ISBLANK(G610),"!",ISBLANK(H610),"!!!",H610='6. Data'!$B$3,"vyberte druh nákladu")," ")</f>
        <v xml:space="preserve"> </v>
      </c>
      <c r="J610" s="261" t="str">
        <f t="shared" si="27"/>
        <v xml:space="preserve"> </v>
      </c>
      <c r="K610" s="238" t="str">
        <f t="shared" si="28"/>
        <v xml:space="preserve"> </v>
      </c>
      <c r="L610" s="87" t="str">
        <f t="shared" si="29"/>
        <v xml:space="preserve"> </v>
      </c>
    </row>
    <row r="611" spans="1:12" x14ac:dyDescent="0.25">
      <c r="A611" s="72"/>
      <c r="B611" s="82"/>
      <c r="C611" s="82"/>
      <c r="D611" s="79"/>
      <c r="E611" s="83"/>
      <c r="F611" s="83"/>
      <c r="G611" s="81"/>
      <c r="H611" s="126"/>
      <c r="I611" s="238" t="str">
        <f>IF(ISNUMBER(F611),_xlfn.IFS(RIGHT(H611,3)="(b)",IF(AND(G611&gt;=DATE('1. Informace o projektu'!$C$3,1,1),G611&lt;=WORKDAY(DATE('1. Informace o projektu'!$C$3+1,1,31)-1,1)),"OK","!!"),RIGHT(H611,3)="(a)",IF(AND(G611&gt;=DATE('1. Informace o projektu'!$C$3,1,1),G611&lt;=WORKDAY(DATE('1. Informace o projektu'!$C$3,12,31)-1,1,'6. Data'!$C$76:$C$89)),"OK","!!"),ISBLANK(G611),"!",ISBLANK(H611),"!!!",H611='6. Data'!$B$3,"vyberte druh nákladu")," ")</f>
        <v xml:space="preserve"> </v>
      </c>
      <c r="J611" s="261" t="str">
        <f t="shared" si="27"/>
        <v xml:space="preserve"> </v>
      </c>
      <c r="K611" s="238" t="str">
        <f t="shared" si="28"/>
        <v xml:space="preserve"> </v>
      </c>
      <c r="L611" s="87" t="str">
        <f t="shared" si="29"/>
        <v xml:space="preserve"> </v>
      </c>
    </row>
    <row r="612" spans="1:12" x14ac:dyDescent="0.25">
      <c r="A612" s="72"/>
      <c r="B612" s="82"/>
      <c r="C612" s="82"/>
      <c r="D612" s="79"/>
      <c r="E612" s="83"/>
      <c r="F612" s="83"/>
      <c r="G612" s="81"/>
      <c r="H612" s="126"/>
      <c r="I612" s="238" t="str">
        <f>IF(ISNUMBER(F612),_xlfn.IFS(RIGHT(H612,3)="(b)",IF(AND(G612&gt;=DATE('1. Informace o projektu'!$C$3,1,1),G612&lt;=WORKDAY(DATE('1. Informace o projektu'!$C$3+1,1,31)-1,1)),"OK","!!"),RIGHT(H612,3)="(a)",IF(AND(G612&gt;=DATE('1. Informace o projektu'!$C$3,1,1),G612&lt;=WORKDAY(DATE('1. Informace o projektu'!$C$3,12,31)-1,1,'6. Data'!$C$76:$C$89)),"OK","!!"),ISBLANK(G612),"!",ISBLANK(H612),"!!!",H612='6. Data'!$B$3,"vyberte druh nákladu")," ")</f>
        <v xml:space="preserve"> </v>
      </c>
      <c r="J612" s="261" t="str">
        <f t="shared" si="27"/>
        <v xml:space="preserve"> </v>
      </c>
      <c r="K612" s="238" t="str">
        <f t="shared" si="28"/>
        <v xml:space="preserve"> </v>
      </c>
      <c r="L612" s="87" t="str">
        <f t="shared" si="29"/>
        <v xml:space="preserve"> </v>
      </c>
    </row>
    <row r="613" spans="1:12" x14ac:dyDescent="0.25">
      <c r="A613" s="72"/>
      <c r="B613" s="82"/>
      <c r="C613" s="82"/>
      <c r="D613" s="79"/>
      <c r="E613" s="83"/>
      <c r="F613" s="83"/>
      <c r="G613" s="81"/>
      <c r="H613" s="126"/>
      <c r="I613" s="238" t="str">
        <f>IF(ISNUMBER(F613),_xlfn.IFS(RIGHT(H613,3)="(b)",IF(AND(G613&gt;=DATE('1. Informace o projektu'!$C$3,1,1),G613&lt;=WORKDAY(DATE('1. Informace o projektu'!$C$3+1,1,31)-1,1)),"OK","!!"),RIGHT(H613,3)="(a)",IF(AND(G613&gt;=DATE('1. Informace o projektu'!$C$3,1,1),G613&lt;=WORKDAY(DATE('1. Informace o projektu'!$C$3,12,31)-1,1,'6. Data'!$C$76:$C$89)),"OK","!!"),ISBLANK(G613),"!",ISBLANK(H613),"!!!",H613='6. Data'!$B$3,"vyberte druh nákladu")," ")</f>
        <v xml:space="preserve"> </v>
      </c>
      <c r="J613" s="261" t="str">
        <f t="shared" si="27"/>
        <v xml:space="preserve"> </v>
      </c>
      <c r="K613" s="238" t="str">
        <f t="shared" si="28"/>
        <v xml:space="preserve"> </v>
      </c>
      <c r="L613" s="87" t="str">
        <f t="shared" si="29"/>
        <v xml:space="preserve"> </v>
      </c>
    </row>
    <row r="614" spans="1:12" x14ac:dyDescent="0.25">
      <c r="A614" s="72"/>
      <c r="B614" s="82"/>
      <c r="C614" s="82"/>
      <c r="D614" s="79"/>
      <c r="E614" s="83"/>
      <c r="F614" s="83"/>
      <c r="G614" s="81"/>
      <c r="H614" s="126"/>
      <c r="I614" s="238" t="str">
        <f>IF(ISNUMBER(F614),_xlfn.IFS(RIGHT(H614,3)="(b)",IF(AND(G614&gt;=DATE('1. Informace o projektu'!$C$3,1,1),G614&lt;=WORKDAY(DATE('1. Informace o projektu'!$C$3+1,1,31)-1,1)),"OK","!!"),RIGHT(H614,3)="(a)",IF(AND(G614&gt;=DATE('1. Informace o projektu'!$C$3,1,1),G614&lt;=WORKDAY(DATE('1. Informace o projektu'!$C$3,12,31)-1,1,'6. Data'!$C$76:$C$89)),"OK","!!"),ISBLANK(G614),"!",ISBLANK(H614),"!!!",H614='6. Data'!$B$3,"vyberte druh nákladu")," ")</f>
        <v xml:space="preserve"> </v>
      </c>
      <c r="J614" s="261" t="str">
        <f t="shared" si="27"/>
        <v xml:space="preserve"> </v>
      </c>
      <c r="K614" s="238" t="str">
        <f t="shared" si="28"/>
        <v xml:space="preserve"> </v>
      </c>
      <c r="L614" s="87" t="str">
        <f t="shared" si="29"/>
        <v xml:space="preserve"> </v>
      </c>
    </row>
    <row r="615" spans="1:12" x14ac:dyDescent="0.25">
      <c r="A615" s="72"/>
      <c r="B615" s="82"/>
      <c r="C615" s="82"/>
      <c r="D615" s="79"/>
      <c r="E615" s="83"/>
      <c r="F615" s="83"/>
      <c r="G615" s="81"/>
      <c r="H615" s="126"/>
      <c r="I615" s="238" t="str">
        <f>IF(ISNUMBER(F615),_xlfn.IFS(RIGHT(H615,3)="(b)",IF(AND(G615&gt;=DATE('1. Informace o projektu'!$C$3,1,1),G615&lt;=WORKDAY(DATE('1. Informace o projektu'!$C$3+1,1,31)-1,1)),"OK","!!"),RIGHT(H615,3)="(a)",IF(AND(G615&gt;=DATE('1. Informace o projektu'!$C$3,1,1),G615&lt;=WORKDAY(DATE('1. Informace o projektu'!$C$3,12,31)-1,1,'6. Data'!$C$76:$C$89)),"OK","!!"),ISBLANK(G615),"!",ISBLANK(H615),"!!!",H615='6. Data'!$B$3,"vyberte druh nákladu")," ")</f>
        <v xml:space="preserve"> </v>
      </c>
      <c r="J615" s="261" t="str">
        <f t="shared" si="27"/>
        <v xml:space="preserve"> </v>
      </c>
      <c r="K615" s="238" t="str">
        <f t="shared" si="28"/>
        <v xml:space="preserve"> </v>
      </c>
      <c r="L615" s="87" t="str">
        <f t="shared" si="29"/>
        <v xml:space="preserve"> </v>
      </c>
    </row>
    <row r="616" spans="1:12" x14ac:dyDescent="0.25">
      <c r="A616" s="72"/>
      <c r="B616" s="82"/>
      <c r="C616" s="82"/>
      <c r="D616" s="79"/>
      <c r="E616" s="83"/>
      <c r="F616" s="83"/>
      <c r="G616" s="81"/>
      <c r="H616" s="126"/>
      <c r="I616" s="238" t="str">
        <f>IF(ISNUMBER(F616),_xlfn.IFS(RIGHT(H616,3)="(b)",IF(AND(G616&gt;=DATE('1. Informace o projektu'!$C$3,1,1),G616&lt;=WORKDAY(DATE('1. Informace o projektu'!$C$3+1,1,31)-1,1)),"OK","!!"),RIGHT(H616,3)="(a)",IF(AND(G616&gt;=DATE('1. Informace o projektu'!$C$3,1,1),G616&lt;=WORKDAY(DATE('1. Informace o projektu'!$C$3,12,31)-1,1,'6. Data'!$C$76:$C$89)),"OK","!!"),ISBLANK(G616),"!",ISBLANK(H616),"!!!",H616='6. Data'!$B$3,"vyberte druh nákladu")," ")</f>
        <v xml:space="preserve"> </v>
      </c>
      <c r="J616" s="261" t="str">
        <f t="shared" si="27"/>
        <v xml:space="preserve"> </v>
      </c>
      <c r="K616" s="238" t="str">
        <f t="shared" si="28"/>
        <v xml:space="preserve"> </v>
      </c>
      <c r="L616" s="87" t="str">
        <f t="shared" si="29"/>
        <v xml:space="preserve"> </v>
      </c>
    </row>
    <row r="617" spans="1:12" x14ac:dyDescent="0.25">
      <c r="A617" s="72"/>
      <c r="B617" s="82"/>
      <c r="C617" s="82"/>
      <c r="D617" s="79"/>
      <c r="E617" s="83"/>
      <c r="F617" s="83"/>
      <c r="G617" s="81"/>
      <c r="H617" s="126"/>
      <c r="I617" s="238" t="str">
        <f>IF(ISNUMBER(F617),_xlfn.IFS(RIGHT(H617,3)="(b)",IF(AND(G617&gt;=DATE('1. Informace o projektu'!$C$3,1,1),G617&lt;=WORKDAY(DATE('1. Informace o projektu'!$C$3+1,1,31)-1,1)),"OK","!!"),RIGHT(H617,3)="(a)",IF(AND(G617&gt;=DATE('1. Informace o projektu'!$C$3,1,1),G617&lt;=WORKDAY(DATE('1. Informace o projektu'!$C$3,12,31)-1,1,'6. Data'!$C$76:$C$89)),"OK","!!"),ISBLANK(G617),"!",ISBLANK(H617),"!!!",H617='6. Data'!$B$3,"vyberte druh nákladu")," ")</f>
        <v xml:space="preserve"> </v>
      </c>
      <c r="J617" s="261" t="str">
        <f t="shared" si="27"/>
        <v xml:space="preserve"> </v>
      </c>
      <c r="K617" s="238" t="str">
        <f t="shared" si="28"/>
        <v xml:space="preserve"> </v>
      </c>
      <c r="L617" s="87" t="str">
        <f t="shared" si="29"/>
        <v xml:space="preserve"> </v>
      </c>
    </row>
    <row r="618" spans="1:12" x14ac:dyDescent="0.25">
      <c r="A618" s="72"/>
      <c r="B618" s="82"/>
      <c r="C618" s="82"/>
      <c r="D618" s="79"/>
      <c r="E618" s="83"/>
      <c r="F618" s="83"/>
      <c r="G618" s="81"/>
      <c r="H618" s="126"/>
      <c r="I618" s="238" t="str">
        <f>IF(ISNUMBER(F618),_xlfn.IFS(RIGHT(H618,3)="(b)",IF(AND(G618&gt;=DATE('1. Informace o projektu'!$C$3,1,1),G618&lt;=WORKDAY(DATE('1. Informace o projektu'!$C$3+1,1,31)-1,1)),"OK","!!"),RIGHT(H618,3)="(a)",IF(AND(G618&gt;=DATE('1. Informace o projektu'!$C$3,1,1),G618&lt;=WORKDAY(DATE('1. Informace o projektu'!$C$3,12,31)-1,1,'6. Data'!$C$76:$C$89)),"OK","!!"),ISBLANK(G618),"!",ISBLANK(H618),"!!!",H618='6. Data'!$B$3,"vyberte druh nákladu")," ")</f>
        <v xml:space="preserve"> </v>
      </c>
      <c r="J618" s="261" t="str">
        <f t="shared" si="27"/>
        <v xml:space="preserve"> </v>
      </c>
      <c r="K618" s="238" t="str">
        <f t="shared" si="28"/>
        <v xml:space="preserve"> </v>
      </c>
      <c r="L618" s="87" t="str">
        <f t="shared" si="29"/>
        <v xml:space="preserve"> </v>
      </c>
    </row>
    <row r="619" spans="1:12" x14ac:dyDescent="0.25">
      <c r="A619" s="72"/>
      <c r="B619" s="82"/>
      <c r="C619" s="82"/>
      <c r="D619" s="79"/>
      <c r="E619" s="83"/>
      <c r="F619" s="83"/>
      <c r="G619" s="81"/>
      <c r="H619" s="126"/>
      <c r="I619" s="238" t="str">
        <f>IF(ISNUMBER(F619),_xlfn.IFS(RIGHT(H619,3)="(b)",IF(AND(G619&gt;=DATE('1. Informace o projektu'!$C$3,1,1),G619&lt;=WORKDAY(DATE('1. Informace o projektu'!$C$3+1,1,31)-1,1)),"OK","!!"),RIGHT(H619,3)="(a)",IF(AND(G619&gt;=DATE('1. Informace o projektu'!$C$3,1,1),G619&lt;=WORKDAY(DATE('1. Informace o projektu'!$C$3,12,31)-1,1,'6. Data'!$C$76:$C$89)),"OK","!!"),ISBLANK(G619),"!",ISBLANK(H619),"!!!",H619='6. Data'!$B$3,"vyberte druh nákladu")," ")</f>
        <v xml:space="preserve"> </v>
      </c>
      <c r="J619" s="261" t="str">
        <f t="shared" si="27"/>
        <v xml:space="preserve"> </v>
      </c>
      <c r="K619" s="238" t="str">
        <f t="shared" si="28"/>
        <v xml:space="preserve"> </v>
      </c>
      <c r="L619" s="87" t="str">
        <f t="shared" si="29"/>
        <v xml:space="preserve"> </v>
      </c>
    </row>
    <row r="620" spans="1:12" x14ac:dyDescent="0.25">
      <c r="A620" s="72"/>
      <c r="B620" s="82"/>
      <c r="C620" s="82"/>
      <c r="D620" s="79"/>
      <c r="E620" s="83"/>
      <c r="F620" s="83"/>
      <c r="G620" s="81"/>
      <c r="H620" s="126"/>
      <c r="I620" s="238" t="str">
        <f>IF(ISNUMBER(F620),_xlfn.IFS(RIGHT(H620,3)="(b)",IF(AND(G620&gt;=DATE('1. Informace o projektu'!$C$3,1,1),G620&lt;=WORKDAY(DATE('1. Informace o projektu'!$C$3+1,1,31)-1,1)),"OK","!!"),RIGHT(H620,3)="(a)",IF(AND(G620&gt;=DATE('1. Informace o projektu'!$C$3,1,1),G620&lt;=WORKDAY(DATE('1. Informace o projektu'!$C$3,12,31)-1,1,'6. Data'!$C$76:$C$89)),"OK","!!"),ISBLANK(G620),"!",ISBLANK(H620),"!!!",H620='6. Data'!$B$3,"vyberte druh nákladu")," ")</f>
        <v xml:space="preserve"> </v>
      </c>
      <c r="J620" s="261" t="str">
        <f t="shared" si="27"/>
        <v xml:space="preserve"> </v>
      </c>
      <c r="K620" s="238" t="str">
        <f t="shared" si="28"/>
        <v xml:space="preserve"> </v>
      </c>
      <c r="L620" s="87" t="str">
        <f t="shared" si="29"/>
        <v xml:space="preserve"> </v>
      </c>
    </row>
    <row r="621" spans="1:12" x14ac:dyDescent="0.25">
      <c r="A621" s="72"/>
      <c r="B621" s="82"/>
      <c r="C621" s="82"/>
      <c r="D621" s="79"/>
      <c r="E621" s="83"/>
      <c r="F621" s="83"/>
      <c r="G621" s="81"/>
      <c r="H621" s="126"/>
      <c r="I621" s="238" t="str">
        <f>IF(ISNUMBER(F621),_xlfn.IFS(RIGHT(H621,3)="(b)",IF(AND(G621&gt;=DATE('1. Informace o projektu'!$C$3,1,1),G621&lt;=WORKDAY(DATE('1. Informace o projektu'!$C$3+1,1,31)-1,1)),"OK","!!"),RIGHT(H621,3)="(a)",IF(AND(G621&gt;=DATE('1. Informace o projektu'!$C$3,1,1),G621&lt;=WORKDAY(DATE('1. Informace o projektu'!$C$3,12,31)-1,1,'6. Data'!$C$76:$C$89)),"OK","!!"),ISBLANK(G621),"!",ISBLANK(H621),"!!!",H621='6. Data'!$B$3,"vyberte druh nákladu")," ")</f>
        <v xml:space="preserve"> </v>
      </c>
      <c r="J621" s="261" t="str">
        <f t="shared" si="27"/>
        <v xml:space="preserve"> </v>
      </c>
      <c r="K621" s="238" t="str">
        <f t="shared" si="28"/>
        <v xml:space="preserve"> </v>
      </c>
      <c r="L621" s="87" t="str">
        <f t="shared" si="29"/>
        <v xml:space="preserve"> </v>
      </c>
    </row>
    <row r="622" spans="1:12" x14ac:dyDescent="0.25">
      <c r="A622" s="72"/>
      <c r="B622" s="82"/>
      <c r="C622" s="82"/>
      <c r="D622" s="79"/>
      <c r="E622" s="83"/>
      <c r="F622" s="83"/>
      <c r="G622" s="81"/>
      <c r="H622" s="126"/>
      <c r="I622" s="238" t="str">
        <f>IF(ISNUMBER(F622),_xlfn.IFS(RIGHT(H622,3)="(b)",IF(AND(G622&gt;=DATE('1. Informace o projektu'!$C$3,1,1),G622&lt;=WORKDAY(DATE('1. Informace o projektu'!$C$3+1,1,31)-1,1)),"OK","!!"),RIGHT(H622,3)="(a)",IF(AND(G622&gt;=DATE('1. Informace o projektu'!$C$3,1,1),G622&lt;=WORKDAY(DATE('1. Informace o projektu'!$C$3,12,31)-1,1,'6. Data'!$C$76:$C$89)),"OK","!!"),ISBLANK(G622),"!",ISBLANK(H622),"!!!",H622='6. Data'!$B$3,"vyberte druh nákladu")," ")</f>
        <v xml:space="preserve"> </v>
      </c>
      <c r="J622" s="261" t="str">
        <f t="shared" si="27"/>
        <v xml:space="preserve"> </v>
      </c>
      <c r="K622" s="238" t="str">
        <f t="shared" si="28"/>
        <v xml:space="preserve"> </v>
      </c>
      <c r="L622" s="87" t="str">
        <f t="shared" si="29"/>
        <v xml:space="preserve"> </v>
      </c>
    </row>
    <row r="623" spans="1:12" x14ac:dyDescent="0.25">
      <c r="A623" s="72"/>
      <c r="B623" s="82"/>
      <c r="C623" s="82"/>
      <c r="D623" s="79"/>
      <c r="E623" s="83"/>
      <c r="F623" s="83"/>
      <c r="G623" s="81"/>
      <c r="H623" s="126"/>
      <c r="I623" s="238" t="str">
        <f>IF(ISNUMBER(F623),_xlfn.IFS(RIGHT(H623,3)="(b)",IF(AND(G623&gt;=DATE('1. Informace o projektu'!$C$3,1,1),G623&lt;=WORKDAY(DATE('1. Informace o projektu'!$C$3+1,1,31)-1,1)),"OK","!!"),RIGHT(H623,3)="(a)",IF(AND(G623&gt;=DATE('1. Informace o projektu'!$C$3,1,1),G623&lt;=WORKDAY(DATE('1. Informace o projektu'!$C$3,12,31)-1,1,'6. Data'!$C$76:$C$89)),"OK","!!"),ISBLANK(G623),"!",ISBLANK(H623),"!!!",H623='6. Data'!$B$3,"vyberte druh nákladu")," ")</f>
        <v xml:space="preserve"> </v>
      </c>
      <c r="J623" s="261" t="str">
        <f t="shared" si="27"/>
        <v xml:space="preserve"> </v>
      </c>
      <c r="K623" s="238" t="str">
        <f t="shared" si="28"/>
        <v xml:space="preserve"> </v>
      </c>
      <c r="L623" s="87" t="str">
        <f t="shared" si="29"/>
        <v xml:space="preserve"> </v>
      </c>
    </row>
    <row r="624" spans="1:12" x14ac:dyDescent="0.25">
      <c r="A624" s="72"/>
      <c r="B624" s="82"/>
      <c r="C624" s="82"/>
      <c r="D624" s="79"/>
      <c r="E624" s="83"/>
      <c r="F624" s="83"/>
      <c r="G624" s="81"/>
      <c r="H624" s="126"/>
      <c r="I624" s="238" t="str">
        <f>IF(ISNUMBER(F624),_xlfn.IFS(RIGHT(H624,3)="(b)",IF(AND(G624&gt;=DATE('1. Informace o projektu'!$C$3,1,1),G624&lt;=WORKDAY(DATE('1. Informace o projektu'!$C$3+1,1,31)-1,1)),"OK","!!"),RIGHT(H624,3)="(a)",IF(AND(G624&gt;=DATE('1. Informace o projektu'!$C$3,1,1),G624&lt;=WORKDAY(DATE('1. Informace o projektu'!$C$3,12,31)-1,1,'6. Data'!$C$76:$C$89)),"OK","!!"),ISBLANK(G624),"!",ISBLANK(H624),"!!!",H624='6. Data'!$B$3,"vyberte druh nákladu")," ")</f>
        <v xml:space="preserve"> </v>
      </c>
      <c r="J624" s="261" t="str">
        <f t="shared" si="27"/>
        <v xml:space="preserve"> </v>
      </c>
      <c r="K624" s="238" t="str">
        <f t="shared" si="28"/>
        <v xml:space="preserve"> </v>
      </c>
      <c r="L624" s="87" t="str">
        <f t="shared" si="29"/>
        <v xml:space="preserve"> </v>
      </c>
    </row>
    <row r="625" spans="1:12" x14ac:dyDescent="0.25">
      <c r="A625" s="72"/>
      <c r="B625" s="82"/>
      <c r="C625" s="82"/>
      <c r="D625" s="79"/>
      <c r="E625" s="83"/>
      <c r="F625" s="83"/>
      <c r="G625" s="81"/>
      <c r="H625" s="126"/>
      <c r="I625" s="238" t="str">
        <f>IF(ISNUMBER(F625),_xlfn.IFS(RIGHT(H625,3)="(b)",IF(AND(G625&gt;=DATE('1. Informace o projektu'!$C$3,1,1),G625&lt;=WORKDAY(DATE('1. Informace o projektu'!$C$3+1,1,31)-1,1)),"OK","!!"),RIGHT(H625,3)="(a)",IF(AND(G625&gt;=DATE('1. Informace o projektu'!$C$3,1,1),G625&lt;=WORKDAY(DATE('1. Informace o projektu'!$C$3,12,31)-1,1,'6. Data'!$C$76:$C$89)),"OK","!!"),ISBLANK(G625),"!",ISBLANK(H625),"!!!",H625='6. Data'!$B$3,"vyberte druh nákladu")," ")</f>
        <v xml:space="preserve"> </v>
      </c>
      <c r="J625" s="261" t="str">
        <f t="shared" si="27"/>
        <v xml:space="preserve"> </v>
      </c>
      <c r="K625" s="238" t="str">
        <f t="shared" si="28"/>
        <v xml:space="preserve"> </v>
      </c>
      <c r="L625" s="87" t="str">
        <f t="shared" si="29"/>
        <v xml:space="preserve"> </v>
      </c>
    </row>
    <row r="626" spans="1:12" x14ac:dyDescent="0.25">
      <c r="A626" s="72"/>
      <c r="B626" s="82"/>
      <c r="C626" s="82"/>
      <c r="D626" s="79"/>
      <c r="E626" s="83"/>
      <c r="F626" s="83"/>
      <c r="G626" s="81"/>
      <c r="H626" s="126"/>
      <c r="I626" s="238" t="str">
        <f>IF(ISNUMBER(F626),_xlfn.IFS(RIGHT(H626,3)="(b)",IF(AND(G626&gt;=DATE('1. Informace o projektu'!$C$3,1,1),G626&lt;=WORKDAY(DATE('1. Informace o projektu'!$C$3+1,1,31)-1,1)),"OK","!!"),RIGHT(H626,3)="(a)",IF(AND(G626&gt;=DATE('1. Informace o projektu'!$C$3,1,1),G626&lt;=WORKDAY(DATE('1. Informace o projektu'!$C$3,12,31)-1,1,'6. Data'!$C$76:$C$89)),"OK","!!"),ISBLANK(G626),"!",ISBLANK(H626),"!!!",H626='6. Data'!$B$3,"vyberte druh nákladu")," ")</f>
        <v xml:space="preserve"> </v>
      </c>
      <c r="J626" s="261" t="str">
        <f t="shared" si="27"/>
        <v xml:space="preserve"> </v>
      </c>
      <c r="K626" s="238" t="str">
        <f t="shared" si="28"/>
        <v xml:space="preserve"> </v>
      </c>
      <c r="L626" s="87" t="str">
        <f t="shared" si="29"/>
        <v xml:space="preserve"> </v>
      </c>
    </row>
    <row r="627" spans="1:12" x14ac:dyDescent="0.25">
      <c r="A627" s="72"/>
      <c r="B627" s="82"/>
      <c r="C627" s="82"/>
      <c r="D627" s="79"/>
      <c r="E627" s="83"/>
      <c r="F627" s="83"/>
      <c r="G627" s="81"/>
      <c r="H627" s="126"/>
      <c r="I627" s="238" t="str">
        <f>IF(ISNUMBER(F627),_xlfn.IFS(RIGHT(H627,3)="(b)",IF(AND(G627&gt;=DATE('1. Informace o projektu'!$C$3,1,1),G627&lt;=WORKDAY(DATE('1. Informace o projektu'!$C$3+1,1,31)-1,1)),"OK","!!"),RIGHT(H627,3)="(a)",IF(AND(G627&gt;=DATE('1. Informace o projektu'!$C$3,1,1),G627&lt;=WORKDAY(DATE('1. Informace o projektu'!$C$3,12,31)-1,1,'6. Data'!$C$76:$C$89)),"OK","!!"),ISBLANK(G627),"!",ISBLANK(H627),"!!!",H627='6. Data'!$B$3,"vyberte druh nákladu")," ")</f>
        <v xml:space="preserve"> </v>
      </c>
      <c r="J627" s="261" t="str">
        <f t="shared" si="27"/>
        <v xml:space="preserve"> </v>
      </c>
      <c r="K627" s="238" t="str">
        <f t="shared" si="28"/>
        <v xml:space="preserve"> </v>
      </c>
      <c r="L627" s="87" t="str">
        <f t="shared" si="29"/>
        <v xml:space="preserve"> </v>
      </c>
    </row>
    <row r="628" spans="1:12" x14ac:dyDescent="0.25">
      <c r="A628" s="72"/>
      <c r="B628" s="82"/>
      <c r="C628" s="82"/>
      <c r="D628" s="79"/>
      <c r="E628" s="83"/>
      <c r="F628" s="83"/>
      <c r="G628" s="81"/>
      <c r="H628" s="126"/>
      <c r="I628" s="238" t="str">
        <f>IF(ISNUMBER(F628),_xlfn.IFS(RIGHT(H628,3)="(b)",IF(AND(G628&gt;=DATE('1. Informace o projektu'!$C$3,1,1),G628&lt;=WORKDAY(DATE('1. Informace o projektu'!$C$3+1,1,31)-1,1)),"OK","!!"),RIGHT(H628,3)="(a)",IF(AND(G628&gt;=DATE('1. Informace o projektu'!$C$3,1,1),G628&lt;=WORKDAY(DATE('1. Informace o projektu'!$C$3,12,31)-1,1,'6. Data'!$C$76:$C$89)),"OK","!!"),ISBLANK(G628),"!",ISBLANK(H628),"!!!",H628='6. Data'!$B$3,"vyberte druh nákladu")," ")</f>
        <v xml:space="preserve"> </v>
      </c>
      <c r="J628" s="261" t="str">
        <f t="shared" si="27"/>
        <v xml:space="preserve"> </v>
      </c>
      <c r="K628" s="238" t="str">
        <f t="shared" si="28"/>
        <v xml:space="preserve"> </v>
      </c>
      <c r="L628" s="87" t="str">
        <f t="shared" si="29"/>
        <v xml:space="preserve"> </v>
      </c>
    </row>
    <row r="629" spans="1:12" x14ac:dyDescent="0.25">
      <c r="A629" s="72"/>
      <c r="B629" s="82"/>
      <c r="C629" s="82"/>
      <c r="D629" s="79"/>
      <c r="E629" s="83"/>
      <c r="F629" s="83"/>
      <c r="G629" s="81"/>
      <c r="H629" s="126"/>
      <c r="I629" s="238" t="str">
        <f>IF(ISNUMBER(F629),_xlfn.IFS(RIGHT(H629,3)="(b)",IF(AND(G629&gt;=DATE('1. Informace o projektu'!$C$3,1,1),G629&lt;=WORKDAY(DATE('1. Informace o projektu'!$C$3+1,1,31)-1,1)),"OK","!!"),RIGHT(H629,3)="(a)",IF(AND(G629&gt;=DATE('1. Informace o projektu'!$C$3,1,1),G629&lt;=WORKDAY(DATE('1. Informace o projektu'!$C$3,12,31)-1,1,'6. Data'!$C$76:$C$89)),"OK","!!"),ISBLANK(G629),"!",ISBLANK(H629),"!!!",H629='6. Data'!$B$3,"vyberte druh nákladu")," ")</f>
        <v xml:space="preserve"> </v>
      </c>
      <c r="J629" s="261" t="str">
        <f t="shared" si="27"/>
        <v xml:space="preserve"> </v>
      </c>
      <c r="K629" s="238" t="str">
        <f t="shared" si="28"/>
        <v xml:space="preserve"> </v>
      </c>
      <c r="L629" s="87" t="str">
        <f t="shared" si="29"/>
        <v xml:space="preserve"> </v>
      </c>
    </row>
    <row r="630" spans="1:12" x14ac:dyDescent="0.25">
      <c r="A630" s="72"/>
      <c r="B630" s="82"/>
      <c r="C630" s="82"/>
      <c r="D630" s="79"/>
      <c r="E630" s="83"/>
      <c r="F630" s="83"/>
      <c r="G630" s="81"/>
      <c r="H630" s="126"/>
      <c r="I630" s="238" t="str">
        <f>IF(ISNUMBER(F630),_xlfn.IFS(RIGHT(H630,3)="(b)",IF(AND(G630&gt;=DATE('1. Informace o projektu'!$C$3,1,1),G630&lt;=WORKDAY(DATE('1. Informace o projektu'!$C$3+1,1,31)-1,1)),"OK","!!"),RIGHT(H630,3)="(a)",IF(AND(G630&gt;=DATE('1. Informace o projektu'!$C$3,1,1),G630&lt;=WORKDAY(DATE('1. Informace o projektu'!$C$3,12,31)-1,1,'6. Data'!$C$76:$C$89)),"OK","!!"),ISBLANK(G630),"!",ISBLANK(H630),"!!!",H630='6. Data'!$B$3,"vyberte druh nákladu")," ")</f>
        <v xml:space="preserve"> </v>
      </c>
      <c r="J630" s="261" t="str">
        <f t="shared" si="27"/>
        <v xml:space="preserve"> </v>
      </c>
      <c r="K630" s="238" t="str">
        <f t="shared" si="28"/>
        <v xml:space="preserve"> </v>
      </c>
      <c r="L630" s="87" t="str">
        <f t="shared" si="29"/>
        <v xml:space="preserve"> </v>
      </c>
    </row>
    <row r="631" spans="1:12" x14ac:dyDescent="0.25">
      <c r="A631" s="72"/>
      <c r="B631" s="82"/>
      <c r="C631" s="82"/>
      <c r="D631" s="79"/>
      <c r="E631" s="83"/>
      <c r="F631" s="83"/>
      <c r="G631" s="81"/>
      <c r="H631" s="126"/>
      <c r="I631" s="238" t="str">
        <f>IF(ISNUMBER(F631),_xlfn.IFS(RIGHT(H631,3)="(b)",IF(AND(G631&gt;=DATE('1. Informace o projektu'!$C$3,1,1),G631&lt;=WORKDAY(DATE('1. Informace o projektu'!$C$3+1,1,31)-1,1)),"OK","!!"),RIGHT(H631,3)="(a)",IF(AND(G631&gt;=DATE('1. Informace o projektu'!$C$3,1,1),G631&lt;=WORKDAY(DATE('1. Informace o projektu'!$C$3,12,31)-1,1,'6. Data'!$C$76:$C$89)),"OK","!!"),ISBLANK(G631),"!",ISBLANK(H631),"!!!",H631='6. Data'!$B$3,"vyberte druh nákladu")," ")</f>
        <v xml:space="preserve"> </v>
      </c>
      <c r="J631" s="261" t="str">
        <f t="shared" si="27"/>
        <v xml:space="preserve"> </v>
      </c>
      <c r="K631" s="238" t="str">
        <f t="shared" si="28"/>
        <v xml:space="preserve"> </v>
      </c>
      <c r="L631" s="87" t="str">
        <f t="shared" si="29"/>
        <v xml:space="preserve"> </v>
      </c>
    </row>
    <row r="632" spans="1:12" x14ac:dyDescent="0.25">
      <c r="A632" s="72"/>
      <c r="B632" s="82"/>
      <c r="C632" s="82"/>
      <c r="D632" s="79"/>
      <c r="E632" s="83"/>
      <c r="F632" s="83"/>
      <c r="G632" s="81"/>
      <c r="H632" s="126"/>
      <c r="I632" s="238" t="str">
        <f>IF(ISNUMBER(F632),_xlfn.IFS(RIGHT(H632,3)="(b)",IF(AND(G632&gt;=DATE('1. Informace o projektu'!$C$3,1,1),G632&lt;=WORKDAY(DATE('1. Informace o projektu'!$C$3+1,1,31)-1,1)),"OK","!!"),RIGHT(H632,3)="(a)",IF(AND(G632&gt;=DATE('1. Informace o projektu'!$C$3,1,1),G632&lt;=WORKDAY(DATE('1. Informace o projektu'!$C$3,12,31)-1,1,'6. Data'!$C$76:$C$89)),"OK","!!"),ISBLANK(G632),"!",ISBLANK(H632),"!!!",H632='6. Data'!$B$3,"vyberte druh nákladu")," ")</f>
        <v xml:space="preserve"> </v>
      </c>
      <c r="J632" s="261" t="str">
        <f t="shared" si="27"/>
        <v xml:space="preserve"> </v>
      </c>
      <c r="K632" s="238" t="str">
        <f t="shared" si="28"/>
        <v xml:space="preserve"> </v>
      </c>
      <c r="L632" s="87" t="str">
        <f t="shared" si="29"/>
        <v xml:space="preserve"> </v>
      </c>
    </row>
    <row r="633" spans="1:12" x14ac:dyDescent="0.25">
      <c r="A633" s="72"/>
      <c r="B633" s="82"/>
      <c r="C633" s="82"/>
      <c r="D633" s="79"/>
      <c r="E633" s="83"/>
      <c r="F633" s="83"/>
      <c r="G633" s="81"/>
      <c r="H633" s="126"/>
      <c r="I633" s="238" t="str">
        <f>IF(ISNUMBER(F633),_xlfn.IFS(RIGHT(H633,3)="(b)",IF(AND(G633&gt;=DATE('1. Informace o projektu'!$C$3,1,1),G633&lt;=WORKDAY(DATE('1. Informace o projektu'!$C$3+1,1,31)-1,1)),"OK","!!"),RIGHT(H633,3)="(a)",IF(AND(G633&gt;=DATE('1. Informace o projektu'!$C$3,1,1),G633&lt;=WORKDAY(DATE('1. Informace o projektu'!$C$3,12,31)-1,1,'6. Data'!$C$76:$C$89)),"OK","!!"),ISBLANK(G633),"!",ISBLANK(H633),"!!!",H633='6. Data'!$B$3,"vyberte druh nákladu")," ")</f>
        <v xml:space="preserve"> </v>
      </c>
      <c r="J633" s="261" t="str">
        <f t="shared" si="27"/>
        <v xml:space="preserve"> </v>
      </c>
      <c r="K633" s="238" t="str">
        <f t="shared" si="28"/>
        <v xml:space="preserve"> </v>
      </c>
      <c r="L633" s="87" t="str">
        <f t="shared" si="29"/>
        <v xml:space="preserve"> </v>
      </c>
    </row>
    <row r="634" spans="1:12" x14ac:dyDescent="0.25">
      <c r="A634" s="72"/>
      <c r="B634" s="82"/>
      <c r="C634" s="82"/>
      <c r="D634" s="79"/>
      <c r="E634" s="83"/>
      <c r="F634" s="83"/>
      <c r="G634" s="81"/>
      <c r="H634" s="126"/>
      <c r="I634" s="238" t="str">
        <f>IF(ISNUMBER(F634),_xlfn.IFS(RIGHT(H634,3)="(b)",IF(AND(G634&gt;=DATE('1. Informace o projektu'!$C$3,1,1),G634&lt;=WORKDAY(DATE('1. Informace o projektu'!$C$3+1,1,31)-1,1)),"OK","!!"),RIGHT(H634,3)="(a)",IF(AND(G634&gt;=DATE('1. Informace o projektu'!$C$3,1,1),G634&lt;=WORKDAY(DATE('1. Informace o projektu'!$C$3,12,31)-1,1,'6. Data'!$C$76:$C$89)),"OK","!!"),ISBLANK(G634),"!",ISBLANK(H634),"!!!",H634='6. Data'!$B$3,"vyberte druh nákladu")," ")</f>
        <v xml:space="preserve"> </v>
      </c>
      <c r="J634" s="261" t="str">
        <f t="shared" si="27"/>
        <v xml:space="preserve"> </v>
      </c>
      <c r="K634" s="238" t="str">
        <f t="shared" si="28"/>
        <v xml:space="preserve"> </v>
      </c>
      <c r="L634" s="87" t="str">
        <f t="shared" si="29"/>
        <v xml:space="preserve"> </v>
      </c>
    </row>
    <row r="635" spans="1:12" x14ac:dyDescent="0.25">
      <c r="A635" s="72"/>
      <c r="B635" s="82"/>
      <c r="C635" s="82"/>
      <c r="D635" s="79"/>
      <c r="E635" s="83"/>
      <c r="F635" s="83"/>
      <c r="G635" s="81"/>
      <c r="H635" s="126"/>
      <c r="I635" s="238" t="str">
        <f>IF(ISNUMBER(F635),_xlfn.IFS(RIGHT(H635,3)="(b)",IF(AND(G635&gt;=DATE('1. Informace o projektu'!$C$3,1,1),G635&lt;=WORKDAY(DATE('1. Informace o projektu'!$C$3+1,1,31)-1,1)),"OK","!!"),RIGHT(H635,3)="(a)",IF(AND(G635&gt;=DATE('1. Informace o projektu'!$C$3,1,1),G635&lt;=WORKDAY(DATE('1. Informace o projektu'!$C$3,12,31)-1,1,'6. Data'!$C$76:$C$89)),"OK","!!"),ISBLANK(G635),"!",ISBLANK(H635),"!!!",H635='6. Data'!$B$3,"vyberte druh nákladu")," ")</f>
        <v xml:space="preserve"> </v>
      </c>
      <c r="J635" s="261" t="str">
        <f t="shared" si="27"/>
        <v xml:space="preserve"> </v>
      </c>
      <c r="K635" s="238" t="str">
        <f t="shared" si="28"/>
        <v xml:space="preserve"> </v>
      </c>
      <c r="L635" s="87" t="str">
        <f t="shared" si="29"/>
        <v xml:space="preserve"> </v>
      </c>
    </row>
    <row r="636" spans="1:12" x14ac:dyDescent="0.25">
      <c r="A636" s="72"/>
      <c r="B636" s="82"/>
      <c r="C636" s="82"/>
      <c r="D636" s="79"/>
      <c r="E636" s="83"/>
      <c r="F636" s="83"/>
      <c r="G636" s="81"/>
      <c r="H636" s="126"/>
      <c r="I636" s="238" t="str">
        <f>IF(ISNUMBER(F636),_xlfn.IFS(RIGHT(H636,3)="(b)",IF(AND(G636&gt;=DATE('1. Informace o projektu'!$C$3,1,1),G636&lt;=WORKDAY(DATE('1. Informace o projektu'!$C$3+1,1,31)-1,1)),"OK","!!"),RIGHT(H636,3)="(a)",IF(AND(G636&gt;=DATE('1. Informace o projektu'!$C$3,1,1),G636&lt;=WORKDAY(DATE('1. Informace o projektu'!$C$3,12,31)-1,1,'6. Data'!$C$76:$C$89)),"OK","!!"),ISBLANK(G636),"!",ISBLANK(H636),"!!!",H636='6. Data'!$B$3,"vyberte druh nákladu")," ")</f>
        <v xml:space="preserve"> </v>
      </c>
      <c r="J636" s="261" t="str">
        <f t="shared" si="27"/>
        <v xml:space="preserve"> </v>
      </c>
      <c r="K636" s="238" t="str">
        <f t="shared" si="28"/>
        <v xml:space="preserve"> </v>
      </c>
      <c r="L636" s="87" t="str">
        <f t="shared" si="29"/>
        <v xml:space="preserve"> </v>
      </c>
    </row>
    <row r="637" spans="1:12" x14ac:dyDescent="0.25">
      <c r="A637" s="72"/>
      <c r="B637" s="82"/>
      <c r="C637" s="82"/>
      <c r="D637" s="79"/>
      <c r="E637" s="83"/>
      <c r="F637" s="83"/>
      <c r="G637" s="81"/>
      <c r="H637" s="126"/>
      <c r="I637" s="238" t="str">
        <f>IF(ISNUMBER(F637),_xlfn.IFS(RIGHT(H637,3)="(b)",IF(AND(G637&gt;=DATE('1. Informace o projektu'!$C$3,1,1),G637&lt;=WORKDAY(DATE('1. Informace o projektu'!$C$3+1,1,31)-1,1)),"OK","!!"),RIGHT(H637,3)="(a)",IF(AND(G637&gt;=DATE('1. Informace o projektu'!$C$3,1,1),G637&lt;=WORKDAY(DATE('1. Informace o projektu'!$C$3,12,31)-1,1,'6. Data'!$C$76:$C$89)),"OK","!!"),ISBLANK(G637),"!",ISBLANK(H637),"!!!",H637='6. Data'!$B$3,"vyberte druh nákladu")," ")</f>
        <v xml:space="preserve"> </v>
      </c>
      <c r="J637" s="261" t="str">
        <f t="shared" si="27"/>
        <v xml:space="preserve"> </v>
      </c>
      <c r="K637" s="238" t="str">
        <f t="shared" si="28"/>
        <v xml:space="preserve"> </v>
      </c>
      <c r="L637" s="87" t="str">
        <f t="shared" si="29"/>
        <v xml:space="preserve"> </v>
      </c>
    </row>
    <row r="638" spans="1:12" x14ac:dyDescent="0.25">
      <c r="A638" s="72"/>
      <c r="B638" s="82"/>
      <c r="C638" s="82"/>
      <c r="D638" s="79"/>
      <c r="E638" s="83"/>
      <c r="F638" s="83"/>
      <c r="G638" s="81"/>
      <c r="H638" s="126"/>
      <c r="I638" s="238" t="str">
        <f>IF(ISNUMBER(F638),_xlfn.IFS(RIGHT(H638,3)="(b)",IF(AND(G638&gt;=DATE('1. Informace o projektu'!$C$3,1,1),G638&lt;=WORKDAY(DATE('1. Informace o projektu'!$C$3+1,1,31)-1,1)),"OK","!!"),RIGHT(H638,3)="(a)",IF(AND(G638&gt;=DATE('1. Informace o projektu'!$C$3,1,1),G638&lt;=WORKDAY(DATE('1. Informace o projektu'!$C$3,12,31)-1,1,'6. Data'!$C$76:$C$89)),"OK","!!"),ISBLANK(G638),"!",ISBLANK(H638),"!!!",H638='6. Data'!$B$3,"vyberte druh nákladu")," ")</f>
        <v xml:space="preserve"> </v>
      </c>
      <c r="J638" s="261" t="str">
        <f t="shared" si="27"/>
        <v xml:space="preserve"> </v>
      </c>
      <c r="K638" s="238" t="str">
        <f t="shared" si="28"/>
        <v xml:space="preserve"> </v>
      </c>
      <c r="L638" s="87" t="str">
        <f t="shared" si="29"/>
        <v xml:space="preserve"> </v>
      </c>
    </row>
    <row r="639" spans="1:12" x14ac:dyDescent="0.25">
      <c r="A639" s="72"/>
      <c r="B639" s="82"/>
      <c r="C639" s="82"/>
      <c r="D639" s="79"/>
      <c r="E639" s="83"/>
      <c r="F639" s="83"/>
      <c r="G639" s="81"/>
      <c r="H639" s="126"/>
      <c r="I639" s="238" t="str">
        <f>IF(ISNUMBER(F639),_xlfn.IFS(RIGHT(H639,3)="(b)",IF(AND(G639&gt;=DATE('1. Informace o projektu'!$C$3,1,1),G639&lt;=WORKDAY(DATE('1. Informace o projektu'!$C$3+1,1,31)-1,1)),"OK","!!"),RIGHT(H639,3)="(a)",IF(AND(G639&gt;=DATE('1. Informace o projektu'!$C$3,1,1),G639&lt;=WORKDAY(DATE('1. Informace o projektu'!$C$3,12,31)-1,1,'6. Data'!$C$76:$C$89)),"OK","!!"),ISBLANK(G639),"!",ISBLANK(H639),"!!!",H639='6. Data'!$B$3,"vyberte druh nákladu")," ")</f>
        <v xml:space="preserve"> </v>
      </c>
      <c r="J639" s="261" t="str">
        <f t="shared" si="27"/>
        <v xml:space="preserve"> </v>
      </c>
      <c r="K639" s="238" t="str">
        <f t="shared" si="28"/>
        <v xml:space="preserve"> </v>
      </c>
      <c r="L639" s="87" t="str">
        <f t="shared" si="29"/>
        <v xml:space="preserve"> </v>
      </c>
    </row>
    <row r="640" spans="1:12" x14ac:dyDescent="0.25">
      <c r="A640" s="72"/>
      <c r="B640" s="82"/>
      <c r="C640" s="82"/>
      <c r="D640" s="79"/>
      <c r="E640" s="83"/>
      <c r="F640" s="83"/>
      <c r="G640" s="81"/>
      <c r="H640" s="126"/>
      <c r="I640" s="238" t="str">
        <f>IF(ISNUMBER(F640),_xlfn.IFS(RIGHT(H640,3)="(b)",IF(AND(G640&gt;=DATE('1. Informace o projektu'!$C$3,1,1),G640&lt;=WORKDAY(DATE('1. Informace o projektu'!$C$3+1,1,31)-1,1)),"OK","!!"),RIGHT(H640,3)="(a)",IF(AND(G640&gt;=DATE('1. Informace o projektu'!$C$3,1,1),G640&lt;=WORKDAY(DATE('1. Informace o projektu'!$C$3,12,31)-1,1,'6. Data'!$C$76:$C$89)),"OK","!!"),ISBLANK(G640),"!",ISBLANK(H640),"!!!",H640='6. Data'!$B$3,"vyberte druh nákladu")," ")</f>
        <v xml:space="preserve"> </v>
      </c>
      <c r="J640" s="261" t="str">
        <f t="shared" si="27"/>
        <v xml:space="preserve"> </v>
      </c>
      <c r="K640" s="238" t="str">
        <f t="shared" si="28"/>
        <v xml:space="preserve"> </v>
      </c>
      <c r="L640" s="87" t="str">
        <f t="shared" si="29"/>
        <v xml:space="preserve"> </v>
      </c>
    </row>
    <row r="641" spans="1:12" x14ac:dyDescent="0.25">
      <c r="A641" s="72"/>
      <c r="B641" s="82"/>
      <c r="C641" s="82"/>
      <c r="D641" s="79"/>
      <c r="E641" s="83"/>
      <c r="F641" s="83"/>
      <c r="G641" s="81"/>
      <c r="H641" s="126"/>
      <c r="I641" s="238" t="str">
        <f>IF(ISNUMBER(F641),_xlfn.IFS(RIGHT(H641,3)="(b)",IF(AND(G641&gt;=DATE('1. Informace o projektu'!$C$3,1,1),G641&lt;=WORKDAY(DATE('1. Informace o projektu'!$C$3+1,1,31)-1,1)),"OK","!!"),RIGHT(H641,3)="(a)",IF(AND(G641&gt;=DATE('1. Informace o projektu'!$C$3,1,1),G641&lt;=WORKDAY(DATE('1. Informace o projektu'!$C$3,12,31)-1,1,'6. Data'!$C$76:$C$89)),"OK","!!"),ISBLANK(G641),"!",ISBLANK(H641),"!!!",H641='6. Data'!$B$3,"vyberte druh nákladu")," ")</f>
        <v xml:space="preserve"> </v>
      </c>
      <c r="J641" s="261" t="str">
        <f t="shared" si="27"/>
        <v xml:space="preserve"> </v>
      </c>
      <c r="K641" s="238" t="str">
        <f t="shared" si="28"/>
        <v xml:space="preserve"> </v>
      </c>
      <c r="L641" s="87" t="str">
        <f t="shared" si="29"/>
        <v xml:space="preserve"> </v>
      </c>
    </row>
    <row r="642" spans="1:12" x14ac:dyDescent="0.25">
      <c r="A642" s="72"/>
      <c r="B642" s="82"/>
      <c r="C642" s="82"/>
      <c r="D642" s="79"/>
      <c r="E642" s="83"/>
      <c r="F642" s="83"/>
      <c r="G642" s="81"/>
      <c r="H642" s="126"/>
      <c r="I642" s="238" t="str">
        <f>IF(ISNUMBER(F642),_xlfn.IFS(RIGHT(H642,3)="(b)",IF(AND(G642&gt;=DATE('1. Informace o projektu'!$C$3,1,1),G642&lt;=WORKDAY(DATE('1. Informace o projektu'!$C$3+1,1,31)-1,1)),"OK","!!"),RIGHT(H642,3)="(a)",IF(AND(G642&gt;=DATE('1. Informace o projektu'!$C$3,1,1),G642&lt;=WORKDAY(DATE('1. Informace o projektu'!$C$3,12,31)-1,1,'6. Data'!$C$76:$C$89)),"OK","!!"),ISBLANK(G642),"!",ISBLANK(H642),"!!!",H642='6. Data'!$B$3,"vyberte druh nákladu")," ")</f>
        <v xml:space="preserve"> </v>
      </c>
      <c r="J642" s="261" t="str">
        <f t="shared" si="27"/>
        <v xml:space="preserve"> </v>
      </c>
      <c r="K642" s="238" t="str">
        <f t="shared" si="28"/>
        <v xml:space="preserve"> </v>
      </c>
      <c r="L642" s="87" t="str">
        <f t="shared" si="29"/>
        <v xml:space="preserve"> </v>
      </c>
    </row>
    <row r="643" spans="1:12" x14ac:dyDescent="0.25">
      <c r="A643" s="72"/>
      <c r="B643" s="82"/>
      <c r="C643" s="82"/>
      <c r="D643" s="79"/>
      <c r="E643" s="83"/>
      <c r="F643" s="83"/>
      <c r="G643" s="81"/>
      <c r="H643" s="126"/>
      <c r="I643" s="238" t="str">
        <f>IF(ISNUMBER(F643),_xlfn.IFS(RIGHT(H643,3)="(b)",IF(AND(G643&gt;=DATE('1. Informace o projektu'!$C$3,1,1),G643&lt;=WORKDAY(DATE('1. Informace o projektu'!$C$3+1,1,31)-1,1)),"OK","!!"),RIGHT(H643,3)="(a)",IF(AND(G643&gt;=DATE('1. Informace o projektu'!$C$3,1,1),G643&lt;=WORKDAY(DATE('1. Informace o projektu'!$C$3,12,31)-1,1,'6. Data'!$C$76:$C$89)),"OK","!!"),ISBLANK(G643),"!",ISBLANK(H643),"!!!",H643='6. Data'!$B$3,"vyberte druh nákladu")," ")</f>
        <v xml:space="preserve"> </v>
      </c>
      <c r="J643" s="261" t="str">
        <f t="shared" si="27"/>
        <v xml:space="preserve"> </v>
      </c>
      <c r="K643" s="238" t="str">
        <f t="shared" si="28"/>
        <v xml:space="preserve"> </v>
      </c>
      <c r="L643" s="87" t="str">
        <f t="shared" si="29"/>
        <v xml:space="preserve"> </v>
      </c>
    </row>
    <row r="644" spans="1:12" x14ac:dyDescent="0.25">
      <c r="A644" s="72"/>
      <c r="B644" s="82"/>
      <c r="C644" s="82"/>
      <c r="D644" s="79"/>
      <c r="E644" s="83"/>
      <c r="F644" s="83"/>
      <c r="G644" s="81"/>
      <c r="H644" s="126"/>
      <c r="I644" s="238" t="str">
        <f>IF(ISNUMBER(F644),_xlfn.IFS(RIGHT(H644,3)="(b)",IF(AND(G644&gt;=DATE('1. Informace o projektu'!$C$3,1,1),G644&lt;=WORKDAY(DATE('1. Informace o projektu'!$C$3+1,1,31)-1,1)),"OK","!!"),RIGHT(H644,3)="(a)",IF(AND(G644&gt;=DATE('1. Informace o projektu'!$C$3,1,1),G644&lt;=WORKDAY(DATE('1. Informace o projektu'!$C$3,12,31)-1,1,'6. Data'!$C$76:$C$89)),"OK","!!"),ISBLANK(G644),"!",ISBLANK(H644),"!!!",H644='6. Data'!$B$3,"vyberte druh nákladu")," ")</f>
        <v xml:space="preserve"> </v>
      </c>
      <c r="J644" s="261" t="str">
        <f t="shared" si="27"/>
        <v xml:space="preserve"> </v>
      </c>
      <c r="K644" s="238" t="str">
        <f t="shared" si="28"/>
        <v xml:space="preserve"> </v>
      </c>
      <c r="L644" s="87" t="str">
        <f t="shared" si="29"/>
        <v xml:space="preserve"> </v>
      </c>
    </row>
    <row r="645" spans="1:12" x14ac:dyDescent="0.25">
      <c r="A645" s="72"/>
      <c r="B645" s="82"/>
      <c r="C645" s="82"/>
      <c r="D645" s="79"/>
      <c r="E645" s="83"/>
      <c r="F645" s="83"/>
      <c r="G645" s="81"/>
      <c r="H645" s="126"/>
      <c r="I645" s="238" t="str">
        <f>IF(ISNUMBER(F645),_xlfn.IFS(RIGHT(H645,3)="(b)",IF(AND(G645&gt;=DATE('1. Informace o projektu'!$C$3,1,1),G645&lt;=WORKDAY(DATE('1. Informace o projektu'!$C$3+1,1,31)-1,1)),"OK","!!"),RIGHT(H645,3)="(a)",IF(AND(G645&gt;=DATE('1. Informace o projektu'!$C$3,1,1),G645&lt;=WORKDAY(DATE('1. Informace o projektu'!$C$3,12,31)-1,1,'6. Data'!$C$76:$C$89)),"OK","!!"),ISBLANK(G645),"!",ISBLANK(H645),"!!!",H645='6. Data'!$B$3,"vyberte druh nákladu")," ")</f>
        <v xml:space="preserve"> </v>
      </c>
      <c r="J645" s="261" t="str">
        <f t="shared" si="27"/>
        <v xml:space="preserve"> </v>
      </c>
      <c r="K645" s="238" t="str">
        <f t="shared" si="28"/>
        <v xml:space="preserve"> </v>
      </c>
      <c r="L645" s="87" t="str">
        <f t="shared" si="29"/>
        <v xml:space="preserve"> </v>
      </c>
    </row>
    <row r="646" spans="1:12" x14ac:dyDescent="0.25">
      <c r="A646" s="72"/>
      <c r="B646" s="82"/>
      <c r="C646" s="82"/>
      <c r="D646" s="79"/>
      <c r="E646" s="83"/>
      <c r="F646" s="83"/>
      <c r="G646" s="81"/>
      <c r="H646" s="126"/>
      <c r="I646" s="238" t="str">
        <f>IF(ISNUMBER(F646),_xlfn.IFS(RIGHT(H646,3)="(b)",IF(AND(G646&gt;=DATE('1. Informace o projektu'!$C$3,1,1),G646&lt;=WORKDAY(DATE('1. Informace o projektu'!$C$3+1,1,31)-1,1)),"OK","!!"),RIGHT(H646,3)="(a)",IF(AND(G646&gt;=DATE('1. Informace o projektu'!$C$3,1,1),G646&lt;=WORKDAY(DATE('1. Informace o projektu'!$C$3,12,31)-1,1,'6. Data'!$C$76:$C$89)),"OK","!!"),ISBLANK(G646),"!",ISBLANK(H646),"!!!",H646='6. Data'!$B$3,"vyberte druh nákladu")," ")</f>
        <v xml:space="preserve"> </v>
      </c>
      <c r="J646" s="261" t="str">
        <f t="shared" si="27"/>
        <v xml:space="preserve"> </v>
      </c>
      <c r="K646" s="238" t="str">
        <f t="shared" si="28"/>
        <v xml:space="preserve"> </v>
      </c>
      <c r="L646" s="87" t="str">
        <f t="shared" si="29"/>
        <v xml:space="preserve"> </v>
      </c>
    </row>
    <row r="647" spans="1:12" x14ac:dyDescent="0.25">
      <c r="A647" s="72"/>
      <c r="B647" s="82"/>
      <c r="C647" s="82"/>
      <c r="D647" s="79"/>
      <c r="E647" s="83"/>
      <c r="F647" s="83"/>
      <c r="G647" s="81"/>
      <c r="H647" s="126"/>
      <c r="I647" s="238" t="str">
        <f>IF(ISNUMBER(F647),_xlfn.IFS(RIGHT(H647,3)="(b)",IF(AND(G647&gt;=DATE('1. Informace o projektu'!$C$3,1,1),G647&lt;=WORKDAY(DATE('1. Informace o projektu'!$C$3+1,1,31)-1,1)),"OK","!!"),RIGHT(H647,3)="(a)",IF(AND(G647&gt;=DATE('1. Informace o projektu'!$C$3,1,1),G647&lt;=WORKDAY(DATE('1. Informace o projektu'!$C$3,12,31)-1,1,'6. Data'!$C$76:$C$89)),"OK","!!"),ISBLANK(G647),"!",ISBLANK(H647),"!!!",H647='6. Data'!$B$3,"vyberte druh nákladu")," ")</f>
        <v xml:space="preserve"> </v>
      </c>
      <c r="J647" s="261" t="str">
        <f t="shared" ref="J647:J710" si="30">_xlfn.IFS(I647="!","Zapište datum úhrady",I647="ok"," ",I647=" "," ",I647="!!!","vyberte druh nákladu",I647="!!","nepovolené datum úhrady",I647="vyberte druh nákladu","vyberte druh nákladu")</f>
        <v xml:space="preserve"> </v>
      </c>
      <c r="K647" s="238" t="str">
        <f t="shared" ref="K647:K710" si="31">IF(ISNUMBER(F647),IF(E647&gt;=F647,"OK","!")," ")</f>
        <v xml:space="preserve"> </v>
      </c>
      <c r="L647" s="87" t="str">
        <f t="shared" ref="L647:L710" si="32">_xlfn.IFS(K647="!","Hrazeno z dotace je vyšší než fakturovaná částka",K647="ok"," ",K647=" "," ")</f>
        <v xml:space="preserve"> </v>
      </c>
    </row>
    <row r="648" spans="1:12" x14ac:dyDescent="0.25">
      <c r="A648" s="72"/>
      <c r="B648" s="82"/>
      <c r="C648" s="82"/>
      <c r="D648" s="79"/>
      <c r="E648" s="83"/>
      <c r="F648" s="83"/>
      <c r="G648" s="81"/>
      <c r="H648" s="126"/>
      <c r="I648" s="238" t="str">
        <f>IF(ISNUMBER(F648),_xlfn.IFS(RIGHT(H648,3)="(b)",IF(AND(G648&gt;=DATE('1. Informace o projektu'!$C$3,1,1),G648&lt;=WORKDAY(DATE('1. Informace o projektu'!$C$3+1,1,31)-1,1)),"OK","!!"),RIGHT(H648,3)="(a)",IF(AND(G648&gt;=DATE('1. Informace o projektu'!$C$3,1,1),G648&lt;=WORKDAY(DATE('1. Informace o projektu'!$C$3,12,31)-1,1,'6. Data'!$C$76:$C$89)),"OK","!!"),ISBLANK(G648),"!",ISBLANK(H648),"!!!",H648='6. Data'!$B$3,"vyberte druh nákladu")," ")</f>
        <v xml:space="preserve"> </v>
      </c>
      <c r="J648" s="261" t="str">
        <f t="shared" si="30"/>
        <v xml:space="preserve"> </v>
      </c>
      <c r="K648" s="238" t="str">
        <f t="shared" si="31"/>
        <v xml:space="preserve"> </v>
      </c>
      <c r="L648" s="87" t="str">
        <f t="shared" si="32"/>
        <v xml:space="preserve"> </v>
      </c>
    </row>
    <row r="649" spans="1:12" x14ac:dyDescent="0.25">
      <c r="A649" s="72"/>
      <c r="B649" s="82"/>
      <c r="C649" s="82"/>
      <c r="D649" s="79"/>
      <c r="E649" s="83"/>
      <c r="F649" s="83"/>
      <c r="G649" s="81"/>
      <c r="H649" s="126"/>
      <c r="I649" s="238" t="str">
        <f>IF(ISNUMBER(F649),_xlfn.IFS(RIGHT(H649,3)="(b)",IF(AND(G649&gt;=DATE('1. Informace o projektu'!$C$3,1,1),G649&lt;=WORKDAY(DATE('1. Informace o projektu'!$C$3+1,1,31)-1,1)),"OK","!!"),RIGHT(H649,3)="(a)",IF(AND(G649&gt;=DATE('1. Informace o projektu'!$C$3,1,1),G649&lt;=WORKDAY(DATE('1. Informace o projektu'!$C$3,12,31)-1,1,'6. Data'!$C$76:$C$89)),"OK","!!"),ISBLANK(G649),"!",ISBLANK(H649),"!!!",H649='6. Data'!$B$3,"vyberte druh nákladu")," ")</f>
        <v xml:space="preserve"> </v>
      </c>
      <c r="J649" s="261" t="str">
        <f t="shared" si="30"/>
        <v xml:space="preserve"> </v>
      </c>
      <c r="K649" s="238" t="str">
        <f t="shared" si="31"/>
        <v xml:space="preserve"> </v>
      </c>
      <c r="L649" s="87" t="str">
        <f t="shared" si="32"/>
        <v xml:space="preserve"> </v>
      </c>
    </row>
    <row r="650" spans="1:12" x14ac:dyDescent="0.25">
      <c r="A650" s="72"/>
      <c r="B650" s="82"/>
      <c r="C650" s="82"/>
      <c r="D650" s="79"/>
      <c r="E650" s="83"/>
      <c r="F650" s="83"/>
      <c r="G650" s="81"/>
      <c r="H650" s="126"/>
      <c r="I650" s="238" t="str">
        <f>IF(ISNUMBER(F650),_xlfn.IFS(RIGHT(H650,3)="(b)",IF(AND(G650&gt;=DATE('1. Informace o projektu'!$C$3,1,1),G650&lt;=WORKDAY(DATE('1. Informace o projektu'!$C$3+1,1,31)-1,1)),"OK","!!"),RIGHT(H650,3)="(a)",IF(AND(G650&gt;=DATE('1. Informace o projektu'!$C$3,1,1),G650&lt;=WORKDAY(DATE('1. Informace o projektu'!$C$3,12,31)-1,1,'6. Data'!$C$76:$C$89)),"OK","!!"),ISBLANK(G650),"!",ISBLANK(H650),"!!!",H650='6. Data'!$B$3,"vyberte druh nákladu")," ")</f>
        <v xml:space="preserve"> </v>
      </c>
      <c r="J650" s="261" t="str">
        <f t="shared" si="30"/>
        <v xml:space="preserve"> </v>
      </c>
      <c r="K650" s="238" t="str">
        <f t="shared" si="31"/>
        <v xml:space="preserve"> </v>
      </c>
      <c r="L650" s="87" t="str">
        <f t="shared" si="32"/>
        <v xml:space="preserve"> </v>
      </c>
    </row>
    <row r="651" spans="1:12" x14ac:dyDescent="0.25">
      <c r="A651" s="72"/>
      <c r="B651" s="82"/>
      <c r="C651" s="82"/>
      <c r="D651" s="79"/>
      <c r="E651" s="83"/>
      <c r="F651" s="83"/>
      <c r="G651" s="81"/>
      <c r="H651" s="126"/>
      <c r="I651" s="238" t="str">
        <f>IF(ISNUMBER(F651),_xlfn.IFS(RIGHT(H651,3)="(b)",IF(AND(G651&gt;=DATE('1. Informace o projektu'!$C$3,1,1),G651&lt;=WORKDAY(DATE('1. Informace o projektu'!$C$3+1,1,31)-1,1)),"OK","!!"),RIGHT(H651,3)="(a)",IF(AND(G651&gt;=DATE('1. Informace o projektu'!$C$3,1,1),G651&lt;=WORKDAY(DATE('1. Informace o projektu'!$C$3,12,31)-1,1,'6. Data'!$C$76:$C$89)),"OK","!!"),ISBLANK(G651),"!",ISBLANK(H651),"!!!",H651='6. Data'!$B$3,"vyberte druh nákladu")," ")</f>
        <v xml:space="preserve"> </v>
      </c>
      <c r="J651" s="261" t="str">
        <f t="shared" si="30"/>
        <v xml:space="preserve"> </v>
      </c>
      <c r="K651" s="238" t="str">
        <f t="shared" si="31"/>
        <v xml:space="preserve"> </v>
      </c>
      <c r="L651" s="87" t="str">
        <f t="shared" si="32"/>
        <v xml:space="preserve"> </v>
      </c>
    </row>
    <row r="652" spans="1:12" x14ac:dyDescent="0.25">
      <c r="A652" s="72"/>
      <c r="B652" s="82"/>
      <c r="C652" s="82"/>
      <c r="D652" s="79"/>
      <c r="E652" s="83"/>
      <c r="F652" s="83"/>
      <c r="G652" s="81"/>
      <c r="H652" s="126"/>
      <c r="I652" s="238" t="str">
        <f>IF(ISNUMBER(F652),_xlfn.IFS(RIGHT(H652,3)="(b)",IF(AND(G652&gt;=DATE('1. Informace o projektu'!$C$3,1,1),G652&lt;=WORKDAY(DATE('1. Informace o projektu'!$C$3+1,1,31)-1,1)),"OK","!!"),RIGHT(H652,3)="(a)",IF(AND(G652&gt;=DATE('1. Informace o projektu'!$C$3,1,1),G652&lt;=WORKDAY(DATE('1. Informace o projektu'!$C$3,12,31)-1,1,'6. Data'!$C$76:$C$89)),"OK","!!"),ISBLANK(G652),"!",ISBLANK(H652),"!!!",H652='6. Data'!$B$3,"vyberte druh nákladu")," ")</f>
        <v xml:space="preserve"> </v>
      </c>
      <c r="J652" s="261" t="str">
        <f t="shared" si="30"/>
        <v xml:space="preserve"> </v>
      </c>
      <c r="K652" s="238" t="str">
        <f t="shared" si="31"/>
        <v xml:space="preserve"> </v>
      </c>
      <c r="L652" s="87" t="str">
        <f t="shared" si="32"/>
        <v xml:space="preserve"> </v>
      </c>
    </row>
    <row r="653" spans="1:12" x14ac:dyDescent="0.25">
      <c r="A653" s="72"/>
      <c r="B653" s="82"/>
      <c r="C653" s="82"/>
      <c r="D653" s="79"/>
      <c r="E653" s="83"/>
      <c r="F653" s="83"/>
      <c r="G653" s="81"/>
      <c r="H653" s="126"/>
      <c r="I653" s="238" t="str">
        <f>IF(ISNUMBER(F653),_xlfn.IFS(RIGHT(H653,3)="(b)",IF(AND(G653&gt;=DATE('1. Informace o projektu'!$C$3,1,1),G653&lt;=WORKDAY(DATE('1. Informace o projektu'!$C$3+1,1,31)-1,1)),"OK","!!"),RIGHT(H653,3)="(a)",IF(AND(G653&gt;=DATE('1. Informace o projektu'!$C$3,1,1),G653&lt;=WORKDAY(DATE('1. Informace o projektu'!$C$3,12,31)-1,1,'6. Data'!$C$76:$C$89)),"OK","!!"),ISBLANK(G653),"!",ISBLANK(H653),"!!!",H653='6. Data'!$B$3,"vyberte druh nákladu")," ")</f>
        <v xml:space="preserve"> </v>
      </c>
      <c r="J653" s="261" t="str">
        <f t="shared" si="30"/>
        <v xml:space="preserve"> </v>
      </c>
      <c r="K653" s="238" t="str">
        <f t="shared" si="31"/>
        <v xml:space="preserve"> </v>
      </c>
      <c r="L653" s="87" t="str">
        <f t="shared" si="32"/>
        <v xml:space="preserve"> </v>
      </c>
    </row>
    <row r="654" spans="1:12" x14ac:dyDescent="0.25">
      <c r="A654" s="72"/>
      <c r="B654" s="82"/>
      <c r="C654" s="82"/>
      <c r="D654" s="79"/>
      <c r="E654" s="83"/>
      <c r="F654" s="83"/>
      <c r="G654" s="81"/>
      <c r="H654" s="126"/>
      <c r="I654" s="238" t="str">
        <f>IF(ISNUMBER(F654),_xlfn.IFS(RIGHT(H654,3)="(b)",IF(AND(G654&gt;=DATE('1. Informace o projektu'!$C$3,1,1),G654&lt;=WORKDAY(DATE('1. Informace o projektu'!$C$3+1,1,31)-1,1)),"OK","!!"),RIGHT(H654,3)="(a)",IF(AND(G654&gt;=DATE('1. Informace o projektu'!$C$3,1,1),G654&lt;=WORKDAY(DATE('1. Informace o projektu'!$C$3,12,31)-1,1,'6. Data'!$C$76:$C$89)),"OK","!!"),ISBLANK(G654),"!",ISBLANK(H654),"!!!",H654='6. Data'!$B$3,"vyberte druh nákladu")," ")</f>
        <v xml:space="preserve"> </v>
      </c>
      <c r="J654" s="261" t="str">
        <f t="shared" si="30"/>
        <v xml:space="preserve"> </v>
      </c>
      <c r="K654" s="238" t="str">
        <f t="shared" si="31"/>
        <v xml:space="preserve"> </v>
      </c>
      <c r="L654" s="87" t="str">
        <f t="shared" si="32"/>
        <v xml:space="preserve"> </v>
      </c>
    </row>
    <row r="655" spans="1:12" x14ac:dyDescent="0.25">
      <c r="A655" s="72"/>
      <c r="B655" s="82"/>
      <c r="C655" s="82"/>
      <c r="D655" s="79"/>
      <c r="E655" s="83"/>
      <c r="F655" s="83"/>
      <c r="G655" s="81"/>
      <c r="H655" s="126"/>
      <c r="I655" s="238" t="str">
        <f>IF(ISNUMBER(F655),_xlfn.IFS(RIGHT(H655,3)="(b)",IF(AND(G655&gt;=DATE('1. Informace o projektu'!$C$3,1,1),G655&lt;=WORKDAY(DATE('1. Informace o projektu'!$C$3+1,1,31)-1,1)),"OK","!!"),RIGHT(H655,3)="(a)",IF(AND(G655&gt;=DATE('1. Informace o projektu'!$C$3,1,1),G655&lt;=WORKDAY(DATE('1. Informace o projektu'!$C$3,12,31)-1,1,'6. Data'!$C$76:$C$89)),"OK","!!"),ISBLANK(G655),"!",ISBLANK(H655),"!!!",H655='6. Data'!$B$3,"vyberte druh nákladu")," ")</f>
        <v xml:space="preserve"> </v>
      </c>
      <c r="J655" s="261" t="str">
        <f t="shared" si="30"/>
        <v xml:space="preserve"> </v>
      </c>
      <c r="K655" s="238" t="str">
        <f t="shared" si="31"/>
        <v xml:space="preserve"> </v>
      </c>
      <c r="L655" s="87" t="str">
        <f t="shared" si="32"/>
        <v xml:space="preserve"> </v>
      </c>
    </row>
    <row r="656" spans="1:12" x14ac:dyDescent="0.25">
      <c r="A656" s="72"/>
      <c r="B656" s="82"/>
      <c r="C656" s="82"/>
      <c r="D656" s="79"/>
      <c r="E656" s="83"/>
      <c r="F656" s="83"/>
      <c r="G656" s="81"/>
      <c r="H656" s="126"/>
      <c r="I656" s="238" t="str">
        <f>IF(ISNUMBER(F656),_xlfn.IFS(RIGHT(H656,3)="(b)",IF(AND(G656&gt;=DATE('1. Informace o projektu'!$C$3,1,1),G656&lt;=WORKDAY(DATE('1. Informace o projektu'!$C$3+1,1,31)-1,1)),"OK","!!"),RIGHT(H656,3)="(a)",IF(AND(G656&gt;=DATE('1. Informace o projektu'!$C$3,1,1),G656&lt;=WORKDAY(DATE('1. Informace o projektu'!$C$3,12,31)-1,1,'6. Data'!$C$76:$C$89)),"OK","!!"),ISBLANK(G656),"!",ISBLANK(H656),"!!!",H656='6. Data'!$B$3,"vyberte druh nákladu")," ")</f>
        <v xml:space="preserve"> </v>
      </c>
      <c r="J656" s="261" t="str">
        <f t="shared" si="30"/>
        <v xml:space="preserve"> </v>
      </c>
      <c r="K656" s="238" t="str">
        <f t="shared" si="31"/>
        <v xml:space="preserve"> </v>
      </c>
      <c r="L656" s="87" t="str">
        <f t="shared" si="32"/>
        <v xml:space="preserve"> </v>
      </c>
    </row>
    <row r="657" spans="1:12" x14ac:dyDescent="0.25">
      <c r="A657" s="72"/>
      <c r="B657" s="82"/>
      <c r="C657" s="82"/>
      <c r="D657" s="79"/>
      <c r="E657" s="83"/>
      <c r="F657" s="83"/>
      <c r="G657" s="81"/>
      <c r="H657" s="126"/>
      <c r="I657" s="238" t="str">
        <f>IF(ISNUMBER(F657),_xlfn.IFS(RIGHT(H657,3)="(b)",IF(AND(G657&gt;=DATE('1. Informace o projektu'!$C$3,1,1),G657&lt;=WORKDAY(DATE('1. Informace o projektu'!$C$3+1,1,31)-1,1)),"OK","!!"),RIGHT(H657,3)="(a)",IF(AND(G657&gt;=DATE('1. Informace o projektu'!$C$3,1,1),G657&lt;=WORKDAY(DATE('1. Informace o projektu'!$C$3,12,31)-1,1,'6. Data'!$C$76:$C$89)),"OK","!!"),ISBLANK(G657),"!",ISBLANK(H657),"!!!",H657='6. Data'!$B$3,"vyberte druh nákladu")," ")</f>
        <v xml:space="preserve"> </v>
      </c>
      <c r="J657" s="261" t="str">
        <f t="shared" si="30"/>
        <v xml:space="preserve"> </v>
      </c>
      <c r="K657" s="238" t="str">
        <f t="shared" si="31"/>
        <v xml:space="preserve"> </v>
      </c>
      <c r="L657" s="87" t="str">
        <f t="shared" si="32"/>
        <v xml:space="preserve"> </v>
      </c>
    </row>
    <row r="658" spans="1:12" x14ac:dyDescent="0.25">
      <c r="A658" s="72"/>
      <c r="B658" s="82"/>
      <c r="C658" s="82"/>
      <c r="D658" s="79"/>
      <c r="E658" s="83"/>
      <c r="F658" s="83"/>
      <c r="G658" s="81"/>
      <c r="H658" s="126"/>
      <c r="I658" s="238" t="str">
        <f>IF(ISNUMBER(F658),_xlfn.IFS(RIGHT(H658,3)="(b)",IF(AND(G658&gt;=DATE('1. Informace o projektu'!$C$3,1,1),G658&lt;=WORKDAY(DATE('1. Informace o projektu'!$C$3+1,1,31)-1,1)),"OK","!!"),RIGHT(H658,3)="(a)",IF(AND(G658&gt;=DATE('1. Informace o projektu'!$C$3,1,1),G658&lt;=WORKDAY(DATE('1. Informace o projektu'!$C$3,12,31)-1,1,'6. Data'!$C$76:$C$89)),"OK","!!"),ISBLANK(G658),"!",ISBLANK(H658),"!!!",H658='6. Data'!$B$3,"vyberte druh nákladu")," ")</f>
        <v xml:space="preserve"> </v>
      </c>
      <c r="J658" s="261" t="str">
        <f t="shared" si="30"/>
        <v xml:space="preserve"> </v>
      </c>
      <c r="K658" s="238" t="str">
        <f t="shared" si="31"/>
        <v xml:space="preserve"> </v>
      </c>
      <c r="L658" s="87" t="str">
        <f t="shared" si="32"/>
        <v xml:space="preserve"> </v>
      </c>
    </row>
    <row r="659" spans="1:12" x14ac:dyDescent="0.25">
      <c r="A659" s="72"/>
      <c r="B659" s="82"/>
      <c r="C659" s="82"/>
      <c r="D659" s="79"/>
      <c r="E659" s="83"/>
      <c r="F659" s="83"/>
      <c r="G659" s="81"/>
      <c r="H659" s="126"/>
      <c r="I659" s="238" t="str">
        <f>IF(ISNUMBER(F659),_xlfn.IFS(RIGHT(H659,3)="(b)",IF(AND(G659&gt;=DATE('1. Informace o projektu'!$C$3,1,1),G659&lt;=WORKDAY(DATE('1. Informace o projektu'!$C$3+1,1,31)-1,1)),"OK","!!"),RIGHT(H659,3)="(a)",IF(AND(G659&gt;=DATE('1. Informace o projektu'!$C$3,1,1),G659&lt;=WORKDAY(DATE('1. Informace o projektu'!$C$3,12,31)-1,1,'6. Data'!$C$76:$C$89)),"OK","!!"),ISBLANK(G659),"!",ISBLANK(H659),"!!!",H659='6. Data'!$B$3,"vyberte druh nákladu")," ")</f>
        <v xml:space="preserve"> </v>
      </c>
      <c r="J659" s="261" t="str">
        <f t="shared" si="30"/>
        <v xml:space="preserve"> </v>
      </c>
      <c r="K659" s="238" t="str">
        <f t="shared" si="31"/>
        <v xml:space="preserve"> </v>
      </c>
      <c r="L659" s="87" t="str">
        <f t="shared" si="32"/>
        <v xml:space="preserve"> </v>
      </c>
    </row>
    <row r="660" spans="1:12" x14ac:dyDescent="0.25">
      <c r="A660" s="72"/>
      <c r="B660" s="82"/>
      <c r="C660" s="82"/>
      <c r="D660" s="79"/>
      <c r="E660" s="83"/>
      <c r="F660" s="83"/>
      <c r="G660" s="81"/>
      <c r="H660" s="126"/>
      <c r="I660" s="238" t="str">
        <f>IF(ISNUMBER(F660),_xlfn.IFS(RIGHT(H660,3)="(b)",IF(AND(G660&gt;=DATE('1. Informace o projektu'!$C$3,1,1),G660&lt;=WORKDAY(DATE('1. Informace o projektu'!$C$3+1,1,31)-1,1)),"OK","!!"),RIGHT(H660,3)="(a)",IF(AND(G660&gt;=DATE('1. Informace o projektu'!$C$3,1,1),G660&lt;=WORKDAY(DATE('1. Informace o projektu'!$C$3,12,31)-1,1,'6. Data'!$C$76:$C$89)),"OK","!!"),ISBLANK(G660),"!",ISBLANK(H660),"!!!",H660='6. Data'!$B$3,"vyberte druh nákladu")," ")</f>
        <v xml:space="preserve"> </v>
      </c>
      <c r="J660" s="261" t="str">
        <f t="shared" si="30"/>
        <v xml:space="preserve"> </v>
      </c>
      <c r="K660" s="238" t="str">
        <f t="shared" si="31"/>
        <v xml:space="preserve"> </v>
      </c>
      <c r="L660" s="87" t="str">
        <f t="shared" si="32"/>
        <v xml:space="preserve"> </v>
      </c>
    </row>
    <row r="661" spans="1:12" x14ac:dyDescent="0.25">
      <c r="A661" s="72"/>
      <c r="B661" s="82"/>
      <c r="C661" s="82"/>
      <c r="D661" s="79"/>
      <c r="E661" s="83"/>
      <c r="F661" s="83"/>
      <c r="G661" s="81"/>
      <c r="H661" s="126"/>
      <c r="I661" s="238" t="str">
        <f>IF(ISNUMBER(F661),_xlfn.IFS(RIGHT(H661,3)="(b)",IF(AND(G661&gt;=DATE('1. Informace o projektu'!$C$3,1,1),G661&lt;=WORKDAY(DATE('1. Informace o projektu'!$C$3+1,1,31)-1,1)),"OK","!!"),RIGHT(H661,3)="(a)",IF(AND(G661&gt;=DATE('1. Informace o projektu'!$C$3,1,1),G661&lt;=WORKDAY(DATE('1. Informace o projektu'!$C$3,12,31)-1,1,'6. Data'!$C$76:$C$89)),"OK","!!"),ISBLANK(G661),"!",ISBLANK(H661),"!!!",H661='6. Data'!$B$3,"vyberte druh nákladu")," ")</f>
        <v xml:space="preserve"> </v>
      </c>
      <c r="J661" s="261" t="str">
        <f t="shared" si="30"/>
        <v xml:space="preserve"> </v>
      </c>
      <c r="K661" s="238" t="str">
        <f t="shared" si="31"/>
        <v xml:space="preserve"> </v>
      </c>
      <c r="L661" s="87" t="str">
        <f t="shared" si="32"/>
        <v xml:space="preserve"> </v>
      </c>
    </row>
    <row r="662" spans="1:12" x14ac:dyDescent="0.25">
      <c r="A662" s="72"/>
      <c r="B662" s="82"/>
      <c r="C662" s="82"/>
      <c r="D662" s="79"/>
      <c r="E662" s="83"/>
      <c r="F662" s="83"/>
      <c r="G662" s="81"/>
      <c r="H662" s="126"/>
      <c r="I662" s="238" t="str">
        <f>IF(ISNUMBER(F662),_xlfn.IFS(RIGHT(H662,3)="(b)",IF(AND(G662&gt;=DATE('1. Informace o projektu'!$C$3,1,1),G662&lt;=WORKDAY(DATE('1. Informace o projektu'!$C$3+1,1,31)-1,1)),"OK","!!"),RIGHT(H662,3)="(a)",IF(AND(G662&gt;=DATE('1. Informace o projektu'!$C$3,1,1),G662&lt;=WORKDAY(DATE('1. Informace o projektu'!$C$3,12,31)-1,1,'6. Data'!$C$76:$C$89)),"OK","!!"),ISBLANK(G662),"!",ISBLANK(H662),"!!!",H662='6. Data'!$B$3,"vyberte druh nákladu")," ")</f>
        <v xml:space="preserve"> </v>
      </c>
      <c r="J662" s="261" t="str">
        <f t="shared" si="30"/>
        <v xml:space="preserve"> </v>
      </c>
      <c r="K662" s="238" t="str">
        <f t="shared" si="31"/>
        <v xml:space="preserve"> </v>
      </c>
      <c r="L662" s="87" t="str">
        <f t="shared" si="32"/>
        <v xml:space="preserve"> </v>
      </c>
    </row>
    <row r="663" spans="1:12" x14ac:dyDescent="0.25">
      <c r="A663" s="72"/>
      <c r="B663" s="82"/>
      <c r="C663" s="82"/>
      <c r="D663" s="79"/>
      <c r="E663" s="83"/>
      <c r="F663" s="83"/>
      <c r="G663" s="81"/>
      <c r="H663" s="126"/>
      <c r="I663" s="238" t="str">
        <f>IF(ISNUMBER(F663),_xlfn.IFS(RIGHT(H663,3)="(b)",IF(AND(G663&gt;=DATE('1. Informace o projektu'!$C$3,1,1),G663&lt;=WORKDAY(DATE('1. Informace o projektu'!$C$3+1,1,31)-1,1)),"OK","!!"),RIGHT(H663,3)="(a)",IF(AND(G663&gt;=DATE('1. Informace o projektu'!$C$3,1,1),G663&lt;=WORKDAY(DATE('1. Informace o projektu'!$C$3,12,31)-1,1,'6. Data'!$C$76:$C$89)),"OK","!!"),ISBLANK(G663),"!",ISBLANK(H663),"!!!",H663='6. Data'!$B$3,"vyberte druh nákladu")," ")</f>
        <v xml:space="preserve"> </v>
      </c>
      <c r="J663" s="261" t="str">
        <f t="shared" si="30"/>
        <v xml:space="preserve"> </v>
      </c>
      <c r="K663" s="238" t="str">
        <f t="shared" si="31"/>
        <v xml:space="preserve"> </v>
      </c>
      <c r="L663" s="87" t="str">
        <f t="shared" si="32"/>
        <v xml:space="preserve"> </v>
      </c>
    </row>
    <row r="664" spans="1:12" x14ac:dyDescent="0.25">
      <c r="A664" s="72"/>
      <c r="B664" s="82"/>
      <c r="C664" s="82"/>
      <c r="D664" s="79"/>
      <c r="E664" s="83"/>
      <c r="F664" s="83"/>
      <c r="G664" s="81"/>
      <c r="H664" s="126"/>
      <c r="I664" s="238" t="str">
        <f>IF(ISNUMBER(F664),_xlfn.IFS(RIGHT(H664,3)="(b)",IF(AND(G664&gt;=DATE('1. Informace o projektu'!$C$3,1,1),G664&lt;=WORKDAY(DATE('1. Informace o projektu'!$C$3+1,1,31)-1,1)),"OK","!!"),RIGHT(H664,3)="(a)",IF(AND(G664&gt;=DATE('1. Informace o projektu'!$C$3,1,1),G664&lt;=WORKDAY(DATE('1. Informace o projektu'!$C$3,12,31)-1,1,'6. Data'!$C$76:$C$89)),"OK","!!"),ISBLANK(G664),"!",ISBLANK(H664),"!!!",H664='6. Data'!$B$3,"vyberte druh nákladu")," ")</f>
        <v xml:space="preserve"> </v>
      </c>
      <c r="J664" s="261" t="str">
        <f t="shared" si="30"/>
        <v xml:space="preserve"> </v>
      </c>
      <c r="K664" s="238" t="str">
        <f t="shared" si="31"/>
        <v xml:space="preserve"> </v>
      </c>
      <c r="L664" s="87" t="str">
        <f t="shared" si="32"/>
        <v xml:space="preserve"> </v>
      </c>
    </row>
    <row r="665" spans="1:12" x14ac:dyDescent="0.25">
      <c r="A665" s="72"/>
      <c r="B665" s="82"/>
      <c r="C665" s="82"/>
      <c r="D665" s="79"/>
      <c r="E665" s="83"/>
      <c r="F665" s="83"/>
      <c r="G665" s="81"/>
      <c r="H665" s="126"/>
      <c r="I665" s="238" t="str">
        <f>IF(ISNUMBER(F665),_xlfn.IFS(RIGHT(H665,3)="(b)",IF(AND(G665&gt;=DATE('1. Informace o projektu'!$C$3,1,1),G665&lt;=WORKDAY(DATE('1. Informace o projektu'!$C$3+1,1,31)-1,1)),"OK","!!"),RIGHT(H665,3)="(a)",IF(AND(G665&gt;=DATE('1. Informace o projektu'!$C$3,1,1),G665&lt;=WORKDAY(DATE('1. Informace o projektu'!$C$3,12,31)-1,1,'6. Data'!$C$76:$C$89)),"OK","!!"),ISBLANK(G665),"!",ISBLANK(H665),"!!!",H665='6. Data'!$B$3,"vyberte druh nákladu")," ")</f>
        <v xml:space="preserve"> </v>
      </c>
      <c r="J665" s="261" t="str">
        <f t="shared" si="30"/>
        <v xml:space="preserve"> </v>
      </c>
      <c r="K665" s="238" t="str">
        <f t="shared" si="31"/>
        <v xml:space="preserve"> </v>
      </c>
      <c r="L665" s="87" t="str">
        <f t="shared" si="32"/>
        <v xml:space="preserve"> </v>
      </c>
    </row>
    <row r="666" spans="1:12" x14ac:dyDescent="0.25">
      <c r="A666" s="72"/>
      <c r="B666" s="82"/>
      <c r="C666" s="82"/>
      <c r="D666" s="79"/>
      <c r="E666" s="83"/>
      <c r="F666" s="83"/>
      <c r="G666" s="81"/>
      <c r="H666" s="126"/>
      <c r="I666" s="238" t="str">
        <f>IF(ISNUMBER(F666),_xlfn.IFS(RIGHT(H666,3)="(b)",IF(AND(G666&gt;=DATE('1. Informace o projektu'!$C$3,1,1),G666&lt;=WORKDAY(DATE('1. Informace o projektu'!$C$3+1,1,31)-1,1)),"OK","!!"),RIGHT(H666,3)="(a)",IF(AND(G666&gt;=DATE('1. Informace o projektu'!$C$3,1,1),G666&lt;=WORKDAY(DATE('1. Informace o projektu'!$C$3,12,31)-1,1,'6. Data'!$C$76:$C$89)),"OK","!!"),ISBLANK(G666),"!",ISBLANK(H666),"!!!",H666='6. Data'!$B$3,"vyberte druh nákladu")," ")</f>
        <v xml:space="preserve"> </v>
      </c>
      <c r="J666" s="261" t="str">
        <f t="shared" si="30"/>
        <v xml:space="preserve"> </v>
      </c>
      <c r="K666" s="238" t="str">
        <f t="shared" si="31"/>
        <v xml:space="preserve"> </v>
      </c>
      <c r="L666" s="87" t="str">
        <f t="shared" si="32"/>
        <v xml:space="preserve"> </v>
      </c>
    </row>
    <row r="667" spans="1:12" x14ac:dyDescent="0.25">
      <c r="A667" s="72"/>
      <c r="B667" s="82"/>
      <c r="C667" s="82"/>
      <c r="D667" s="79"/>
      <c r="E667" s="83"/>
      <c r="F667" s="83"/>
      <c r="G667" s="81"/>
      <c r="H667" s="126"/>
      <c r="I667" s="238" t="str">
        <f>IF(ISNUMBER(F667),_xlfn.IFS(RIGHT(H667,3)="(b)",IF(AND(G667&gt;=DATE('1. Informace o projektu'!$C$3,1,1),G667&lt;=WORKDAY(DATE('1. Informace o projektu'!$C$3+1,1,31)-1,1)),"OK","!!"),RIGHT(H667,3)="(a)",IF(AND(G667&gt;=DATE('1. Informace o projektu'!$C$3,1,1),G667&lt;=WORKDAY(DATE('1. Informace o projektu'!$C$3,12,31)-1,1,'6. Data'!$C$76:$C$89)),"OK","!!"),ISBLANK(G667),"!",ISBLANK(H667),"!!!",H667='6. Data'!$B$3,"vyberte druh nákladu")," ")</f>
        <v xml:space="preserve"> </v>
      </c>
      <c r="J667" s="261" t="str">
        <f t="shared" si="30"/>
        <v xml:space="preserve"> </v>
      </c>
      <c r="K667" s="238" t="str">
        <f t="shared" si="31"/>
        <v xml:space="preserve"> </v>
      </c>
      <c r="L667" s="87" t="str">
        <f t="shared" si="32"/>
        <v xml:space="preserve"> </v>
      </c>
    </row>
    <row r="668" spans="1:12" x14ac:dyDescent="0.25">
      <c r="A668" s="72"/>
      <c r="B668" s="82"/>
      <c r="C668" s="82"/>
      <c r="D668" s="79"/>
      <c r="E668" s="83"/>
      <c r="F668" s="83"/>
      <c r="G668" s="81"/>
      <c r="H668" s="126"/>
      <c r="I668" s="238" t="str">
        <f>IF(ISNUMBER(F668),_xlfn.IFS(RIGHT(H668,3)="(b)",IF(AND(G668&gt;=DATE('1. Informace o projektu'!$C$3,1,1),G668&lt;=WORKDAY(DATE('1. Informace o projektu'!$C$3+1,1,31)-1,1)),"OK","!!"),RIGHT(H668,3)="(a)",IF(AND(G668&gt;=DATE('1. Informace o projektu'!$C$3,1,1),G668&lt;=WORKDAY(DATE('1. Informace o projektu'!$C$3,12,31)-1,1,'6. Data'!$C$76:$C$89)),"OK","!!"),ISBLANK(G668),"!",ISBLANK(H668),"!!!",H668='6. Data'!$B$3,"vyberte druh nákladu")," ")</f>
        <v xml:space="preserve"> </v>
      </c>
      <c r="J668" s="261" t="str">
        <f t="shared" si="30"/>
        <v xml:space="preserve"> </v>
      </c>
      <c r="K668" s="238" t="str">
        <f t="shared" si="31"/>
        <v xml:space="preserve"> </v>
      </c>
      <c r="L668" s="87" t="str">
        <f t="shared" si="32"/>
        <v xml:space="preserve"> </v>
      </c>
    </row>
    <row r="669" spans="1:12" x14ac:dyDescent="0.25">
      <c r="A669" s="72"/>
      <c r="B669" s="82"/>
      <c r="C669" s="82"/>
      <c r="D669" s="79"/>
      <c r="E669" s="83"/>
      <c r="F669" s="83"/>
      <c r="G669" s="81"/>
      <c r="H669" s="126"/>
      <c r="I669" s="238" t="str">
        <f>IF(ISNUMBER(F669),_xlfn.IFS(RIGHT(H669,3)="(b)",IF(AND(G669&gt;=DATE('1. Informace o projektu'!$C$3,1,1),G669&lt;=WORKDAY(DATE('1. Informace o projektu'!$C$3+1,1,31)-1,1)),"OK","!!"),RIGHT(H669,3)="(a)",IF(AND(G669&gt;=DATE('1. Informace o projektu'!$C$3,1,1),G669&lt;=WORKDAY(DATE('1. Informace o projektu'!$C$3,12,31)-1,1,'6. Data'!$C$76:$C$89)),"OK","!!"),ISBLANK(G669),"!",ISBLANK(H669),"!!!",H669='6. Data'!$B$3,"vyberte druh nákladu")," ")</f>
        <v xml:space="preserve"> </v>
      </c>
      <c r="J669" s="261" t="str">
        <f t="shared" si="30"/>
        <v xml:space="preserve"> </v>
      </c>
      <c r="K669" s="238" t="str">
        <f t="shared" si="31"/>
        <v xml:space="preserve"> </v>
      </c>
      <c r="L669" s="87" t="str">
        <f t="shared" si="32"/>
        <v xml:space="preserve"> </v>
      </c>
    </row>
    <row r="670" spans="1:12" x14ac:dyDescent="0.25">
      <c r="A670" s="72"/>
      <c r="B670" s="82"/>
      <c r="C670" s="82"/>
      <c r="D670" s="79"/>
      <c r="E670" s="83"/>
      <c r="F670" s="83"/>
      <c r="G670" s="81"/>
      <c r="H670" s="126"/>
      <c r="I670" s="238" t="str">
        <f>IF(ISNUMBER(F670),_xlfn.IFS(RIGHT(H670,3)="(b)",IF(AND(G670&gt;=DATE('1. Informace o projektu'!$C$3,1,1),G670&lt;=WORKDAY(DATE('1. Informace o projektu'!$C$3+1,1,31)-1,1)),"OK","!!"),RIGHT(H670,3)="(a)",IF(AND(G670&gt;=DATE('1. Informace o projektu'!$C$3,1,1),G670&lt;=WORKDAY(DATE('1. Informace o projektu'!$C$3,12,31)-1,1,'6. Data'!$C$76:$C$89)),"OK","!!"),ISBLANK(G670),"!",ISBLANK(H670),"!!!",H670='6. Data'!$B$3,"vyberte druh nákladu")," ")</f>
        <v xml:space="preserve"> </v>
      </c>
      <c r="J670" s="261" t="str">
        <f t="shared" si="30"/>
        <v xml:space="preserve"> </v>
      </c>
      <c r="K670" s="238" t="str">
        <f t="shared" si="31"/>
        <v xml:space="preserve"> </v>
      </c>
      <c r="L670" s="87" t="str">
        <f t="shared" si="32"/>
        <v xml:space="preserve"> </v>
      </c>
    </row>
    <row r="671" spans="1:12" x14ac:dyDescent="0.25">
      <c r="A671" s="72"/>
      <c r="B671" s="82"/>
      <c r="C671" s="82"/>
      <c r="D671" s="79"/>
      <c r="E671" s="83"/>
      <c r="F671" s="83"/>
      <c r="G671" s="81"/>
      <c r="H671" s="126"/>
      <c r="I671" s="238" t="str">
        <f>IF(ISNUMBER(F671),_xlfn.IFS(RIGHT(H671,3)="(b)",IF(AND(G671&gt;=DATE('1. Informace o projektu'!$C$3,1,1),G671&lt;=WORKDAY(DATE('1. Informace o projektu'!$C$3+1,1,31)-1,1)),"OK","!!"),RIGHT(H671,3)="(a)",IF(AND(G671&gt;=DATE('1. Informace o projektu'!$C$3,1,1),G671&lt;=WORKDAY(DATE('1. Informace o projektu'!$C$3,12,31)-1,1,'6. Data'!$C$76:$C$89)),"OK","!!"),ISBLANK(G671),"!",ISBLANK(H671),"!!!",H671='6. Data'!$B$3,"vyberte druh nákladu")," ")</f>
        <v xml:space="preserve"> </v>
      </c>
      <c r="J671" s="261" t="str">
        <f t="shared" si="30"/>
        <v xml:space="preserve"> </v>
      </c>
      <c r="K671" s="238" t="str">
        <f t="shared" si="31"/>
        <v xml:space="preserve"> </v>
      </c>
      <c r="L671" s="87" t="str">
        <f t="shared" si="32"/>
        <v xml:space="preserve"> </v>
      </c>
    </row>
    <row r="672" spans="1:12" x14ac:dyDescent="0.25">
      <c r="A672" s="72"/>
      <c r="B672" s="82"/>
      <c r="C672" s="82"/>
      <c r="D672" s="79"/>
      <c r="E672" s="83"/>
      <c r="F672" s="83"/>
      <c r="G672" s="81"/>
      <c r="H672" s="126"/>
      <c r="I672" s="238" t="str">
        <f>IF(ISNUMBER(F672),_xlfn.IFS(RIGHT(H672,3)="(b)",IF(AND(G672&gt;=DATE('1. Informace o projektu'!$C$3,1,1),G672&lt;=WORKDAY(DATE('1. Informace o projektu'!$C$3+1,1,31)-1,1)),"OK","!!"),RIGHT(H672,3)="(a)",IF(AND(G672&gt;=DATE('1. Informace o projektu'!$C$3,1,1),G672&lt;=WORKDAY(DATE('1. Informace o projektu'!$C$3,12,31)-1,1,'6. Data'!$C$76:$C$89)),"OK","!!"),ISBLANK(G672),"!",ISBLANK(H672),"!!!",H672='6. Data'!$B$3,"vyberte druh nákladu")," ")</f>
        <v xml:space="preserve"> </v>
      </c>
      <c r="J672" s="261" t="str">
        <f t="shared" si="30"/>
        <v xml:space="preserve"> </v>
      </c>
      <c r="K672" s="238" t="str">
        <f t="shared" si="31"/>
        <v xml:space="preserve"> </v>
      </c>
      <c r="L672" s="87" t="str">
        <f t="shared" si="32"/>
        <v xml:space="preserve"> </v>
      </c>
    </row>
    <row r="673" spans="1:12" x14ac:dyDescent="0.25">
      <c r="A673" s="72"/>
      <c r="B673" s="82"/>
      <c r="C673" s="82"/>
      <c r="D673" s="79"/>
      <c r="E673" s="83"/>
      <c r="F673" s="83"/>
      <c r="G673" s="81"/>
      <c r="H673" s="126"/>
      <c r="I673" s="238" t="str">
        <f>IF(ISNUMBER(F673),_xlfn.IFS(RIGHT(H673,3)="(b)",IF(AND(G673&gt;=DATE('1. Informace o projektu'!$C$3,1,1),G673&lt;=WORKDAY(DATE('1. Informace o projektu'!$C$3+1,1,31)-1,1)),"OK","!!"),RIGHT(H673,3)="(a)",IF(AND(G673&gt;=DATE('1. Informace o projektu'!$C$3,1,1),G673&lt;=WORKDAY(DATE('1. Informace o projektu'!$C$3,12,31)-1,1,'6. Data'!$C$76:$C$89)),"OK","!!"),ISBLANK(G673),"!",ISBLANK(H673),"!!!",H673='6. Data'!$B$3,"vyberte druh nákladu")," ")</f>
        <v xml:space="preserve"> </v>
      </c>
      <c r="J673" s="261" t="str">
        <f t="shared" si="30"/>
        <v xml:space="preserve"> </v>
      </c>
      <c r="K673" s="238" t="str">
        <f t="shared" si="31"/>
        <v xml:space="preserve"> </v>
      </c>
      <c r="L673" s="87" t="str">
        <f t="shared" si="32"/>
        <v xml:space="preserve"> </v>
      </c>
    </row>
    <row r="674" spans="1:12" x14ac:dyDescent="0.25">
      <c r="A674" s="72"/>
      <c r="B674" s="82"/>
      <c r="C674" s="82"/>
      <c r="D674" s="79"/>
      <c r="E674" s="83"/>
      <c r="F674" s="83"/>
      <c r="G674" s="81"/>
      <c r="H674" s="126"/>
      <c r="I674" s="238" t="str">
        <f>IF(ISNUMBER(F674),_xlfn.IFS(RIGHT(H674,3)="(b)",IF(AND(G674&gt;=DATE('1. Informace o projektu'!$C$3,1,1),G674&lt;=WORKDAY(DATE('1. Informace o projektu'!$C$3+1,1,31)-1,1)),"OK","!!"),RIGHT(H674,3)="(a)",IF(AND(G674&gt;=DATE('1. Informace o projektu'!$C$3,1,1),G674&lt;=WORKDAY(DATE('1. Informace o projektu'!$C$3,12,31)-1,1,'6. Data'!$C$76:$C$89)),"OK","!!"),ISBLANK(G674),"!",ISBLANK(H674),"!!!",H674='6. Data'!$B$3,"vyberte druh nákladu")," ")</f>
        <v xml:space="preserve"> </v>
      </c>
      <c r="J674" s="261" t="str">
        <f t="shared" si="30"/>
        <v xml:space="preserve"> </v>
      </c>
      <c r="K674" s="238" t="str">
        <f t="shared" si="31"/>
        <v xml:space="preserve"> </v>
      </c>
      <c r="L674" s="87" t="str">
        <f t="shared" si="32"/>
        <v xml:space="preserve"> </v>
      </c>
    </row>
    <row r="675" spans="1:12" x14ac:dyDescent="0.25">
      <c r="A675" s="72"/>
      <c r="B675" s="82"/>
      <c r="C675" s="82"/>
      <c r="D675" s="79"/>
      <c r="E675" s="83"/>
      <c r="F675" s="83"/>
      <c r="G675" s="81"/>
      <c r="H675" s="126"/>
      <c r="I675" s="238" t="str">
        <f>IF(ISNUMBER(F675),_xlfn.IFS(RIGHT(H675,3)="(b)",IF(AND(G675&gt;=DATE('1. Informace o projektu'!$C$3,1,1),G675&lt;=WORKDAY(DATE('1. Informace o projektu'!$C$3+1,1,31)-1,1)),"OK","!!"),RIGHT(H675,3)="(a)",IF(AND(G675&gt;=DATE('1. Informace o projektu'!$C$3,1,1),G675&lt;=WORKDAY(DATE('1. Informace o projektu'!$C$3,12,31)-1,1,'6. Data'!$C$76:$C$89)),"OK","!!"),ISBLANK(G675),"!",ISBLANK(H675),"!!!",H675='6. Data'!$B$3,"vyberte druh nákladu")," ")</f>
        <v xml:space="preserve"> </v>
      </c>
      <c r="J675" s="261" t="str">
        <f t="shared" si="30"/>
        <v xml:space="preserve"> </v>
      </c>
      <c r="K675" s="238" t="str">
        <f t="shared" si="31"/>
        <v xml:space="preserve"> </v>
      </c>
      <c r="L675" s="87" t="str">
        <f t="shared" si="32"/>
        <v xml:space="preserve"> </v>
      </c>
    </row>
    <row r="676" spans="1:12" x14ac:dyDescent="0.25">
      <c r="A676" s="72"/>
      <c r="B676" s="82"/>
      <c r="C676" s="82"/>
      <c r="D676" s="79"/>
      <c r="E676" s="83"/>
      <c r="F676" s="83"/>
      <c r="G676" s="81"/>
      <c r="H676" s="126"/>
      <c r="I676" s="238" t="str">
        <f>IF(ISNUMBER(F676),_xlfn.IFS(RIGHT(H676,3)="(b)",IF(AND(G676&gt;=DATE('1. Informace o projektu'!$C$3,1,1),G676&lt;=WORKDAY(DATE('1. Informace o projektu'!$C$3+1,1,31)-1,1)),"OK","!!"),RIGHT(H676,3)="(a)",IF(AND(G676&gt;=DATE('1. Informace o projektu'!$C$3,1,1),G676&lt;=WORKDAY(DATE('1. Informace o projektu'!$C$3,12,31)-1,1,'6. Data'!$C$76:$C$89)),"OK","!!"),ISBLANK(G676),"!",ISBLANK(H676),"!!!",H676='6. Data'!$B$3,"vyberte druh nákladu")," ")</f>
        <v xml:space="preserve"> </v>
      </c>
      <c r="J676" s="261" t="str">
        <f t="shared" si="30"/>
        <v xml:space="preserve"> </v>
      </c>
      <c r="K676" s="238" t="str">
        <f t="shared" si="31"/>
        <v xml:space="preserve"> </v>
      </c>
      <c r="L676" s="87" t="str">
        <f t="shared" si="32"/>
        <v xml:space="preserve"> </v>
      </c>
    </row>
    <row r="677" spans="1:12" x14ac:dyDescent="0.25">
      <c r="A677" s="72"/>
      <c r="B677" s="82"/>
      <c r="C677" s="82"/>
      <c r="D677" s="79"/>
      <c r="E677" s="83"/>
      <c r="F677" s="83"/>
      <c r="G677" s="81"/>
      <c r="H677" s="126"/>
      <c r="I677" s="238" t="str">
        <f>IF(ISNUMBER(F677),_xlfn.IFS(RIGHT(H677,3)="(b)",IF(AND(G677&gt;=DATE('1. Informace o projektu'!$C$3,1,1),G677&lt;=WORKDAY(DATE('1. Informace o projektu'!$C$3+1,1,31)-1,1)),"OK","!!"),RIGHT(H677,3)="(a)",IF(AND(G677&gt;=DATE('1. Informace o projektu'!$C$3,1,1),G677&lt;=WORKDAY(DATE('1. Informace o projektu'!$C$3,12,31)-1,1,'6. Data'!$C$76:$C$89)),"OK","!!"),ISBLANK(G677),"!",ISBLANK(H677),"!!!",H677='6. Data'!$B$3,"vyberte druh nákladu")," ")</f>
        <v xml:space="preserve"> </v>
      </c>
      <c r="J677" s="261" t="str">
        <f t="shared" si="30"/>
        <v xml:space="preserve"> </v>
      </c>
      <c r="K677" s="238" t="str">
        <f t="shared" si="31"/>
        <v xml:space="preserve"> </v>
      </c>
      <c r="L677" s="87" t="str">
        <f t="shared" si="32"/>
        <v xml:space="preserve"> </v>
      </c>
    </row>
    <row r="678" spans="1:12" x14ac:dyDescent="0.25">
      <c r="A678" s="72"/>
      <c r="B678" s="82"/>
      <c r="C678" s="82"/>
      <c r="D678" s="79"/>
      <c r="E678" s="83"/>
      <c r="F678" s="83"/>
      <c r="G678" s="81"/>
      <c r="H678" s="126"/>
      <c r="I678" s="238" t="str">
        <f>IF(ISNUMBER(F678),_xlfn.IFS(RIGHT(H678,3)="(b)",IF(AND(G678&gt;=DATE('1. Informace o projektu'!$C$3,1,1),G678&lt;=WORKDAY(DATE('1. Informace o projektu'!$C$3+1,1,31)-1,1)),"OK","!!"),RIGHT(H678,3)="(a)",IF(AND(G678&gt;=DATE('1. Informace o projektu'!$C$3,1,1),G678&lt;=WORKDAY(DATE('1. Informace o projektu'!$C$3,12,31)-1,1,'6. Data'!$C$76:$C$89)),"OK","!!"),ISBLANK(G678),"!",ISBLANK(H678),"!!!",H678='6. Data'!$B$3,"vyberte druh nákladu")," ")</f>
        <v xml:space="preserve"> </v>
      </c>
      <c r="J678" s="261" t="str">
        <f t="shared" si="30"/>
        <v xml:space="preserve"> </v>
      </c>
      <c r="K678" s="238" t="str">
        <f t="shared" si="31"/>
        <v xml:space="preserve"> </v>
      </c>
      <c r="L678" s="87" t="str">
        <f t="shared" si="32"/>
        <v xml:space="preserve"> </v>
      </c>
    </row>
    <row r="679" spans="1:12" x14ac:dyDescent="0.25">
      <c r="A679" s="72"/>
      <c r="B679" s="82"/>
      <c r="C679" s="82"/>
      <c r="D679" s="79"/>
      <c r="E679" s="83"/>
      <c r="F679" s="83"/>
      <c r="G679" s="81"/>
      <c r="H679" s="126"/>
      <c r="I679" s="238" t="str">
        <f>IF(ISNUMBER(F679),_xlfn.IFS(RIGHT(H679,3)="(b)",IF(AND(G679&gt;=DATE('1. Informace o projektu'!$C$3,1,1),G679&lt;=WORKDAY(DATE('1. Informace o projektu'!$C$3+1,1,31)-1,1)),"OK","!!"),RIGHT(H679,3)="(a)",IF(AND(G679&gt;=DATE('1. Informace o projektu'!$C$3,1,1),G679&lt;=WORKDAY(DATE('1. Informace o projektu'!$C$3,12,31)-1,1,'6. Data'!$C$76:$C$89)),"OK","!!"),ISBLANK(G679),"!",ISBLANK(H679),"!!!",H679='6. Data'!$B$3,"vyberte druh nákladu")," ")</f>
        <v xml:space="preserve"> </v>
      </c>
      <c r="J679" s="261" t="str">
        <f t="shared" si="30"/>
        <v xml:space="preserve"> </v>
      </c>
      <c r="K679" s="238" t="str">
        <f t="shared" si="31"/>
        <v xml:space="preserve"> </v>
      </c>
      <c r="L679" s="87" t="str">
        <f t="shared" si="32"/>
        <v xml:space="preserve"> </v>
      </c>
    </row>
    <row r="680" spans="1:12" x14ac:dyDescent="0.25">
      <c r="A680" s="72"/>
      <c r="B680" s="82"/>
      <c r="C680" s="82"/>
      <c r="D680" s="79"/>
      <c r="E680" s="83"/>
      <c r="F680" s="83"/>
      <c r="G680" s="81"/>
      <c r="H680" s="126"/>
      <c r="I680" s="238" t="str">
        <f>IF(ISNUMBER(F680),_xlfn.IFS(RIGHT(H680,3)="(b)",IF(AND(G680&gt;=DATE('1. Informace o projektu'!$C$3,1,1),G680&lt;=WORKDAY(DATE('1. Informace o projektu'!$C$3+1,1,31)-1,1)),"OK","!!"),RIGHT(H680,3)="(a)",IF(AND(G680&gt;=DATE('1. Informace o projektu'!$C$3,1,1),G680&lt;=WORKDAY(DATE('1. Informace o projektu'!$C$3,12,31)-1,1,'6. Data'!$C$76:$C$89)),"OK","!!"),ISBLANK(G680),"!",ISBLANK(H680),"!!!",H680='6. Data'!$B$3,"vyberte druh nákladu")," ")</f>
        <v xml:space="preserve"> </v>
      </c>
      <c r="J680" s="261" t="str">
        <f t="shared" si="30"/>
        <v xml:space="preserve"> </v>
      </c>
      <c r="K680" s="238" t="str">
        <f t="shared" si="31"/>
        <v xml:space="preserve"> </v>
      </c>
      <c r="L680" s="87" t="str">
        <f t="shared" si="32"/>
        <v xml:space="preserve"> </v>
      </c>
    </row>
    <row r="681" spans="1:12" x14ac:dyDescent="0.25">
      <c r="A681" s="72"/>
      <c r="B681" s="82"/>
      <c r="C681" s="82"/>
      <c r="D681" s="79"/>
      <c r="E681" s="83"/>
      <c r="F681" s="83"/>
      <c r="G681" s="81"/>
      <c r="H681" s="126"/>
      <c r="I681" s="238" t="str">
        <f>IF(ISNUMBER(F681),_xlfn.IFS(RIGHT(H681,3)="(b)",IF(AND(G681&gt;=DATE('1. Informace o projektu'!$C$3,1,1),G681&lt;=WORKDAY(DATE('1. Informace o projektu'!$C$3+1,1,31)-1,1)),"OK","!!"),RIGHT(H681,3)="(a)",IF(AND(G681&gt;=DATE('1. Informace o projektu'!$C$3,1,1),G681&lt;=WORKDAY(DATE('1. Informace o projektu'!$C$3,12,31)-1,1,'6. Data'!$C$76:$C$89)),"OK","!!"),ISBLANK(G681),"!",ISBLANK(H681),"!!!",H681='6. Data'!$B$3,"vyberte druh nákladu")," ")</f>
        <v xml:space="preserve"> </v>
      </c>
      <c r="J681" s="261" t="str">
        <f t="shared" si="30"/>
        <v xml:space="preserve"> </v>
      </c>
      <c r="K681" s="238" t="str">
        <f t="shared" si="31"/>
        <v xml:space="preserve"> </v>
      </c>
      <c r="L681" s="87" t="str">
        <f t="shared" si="32"/>
        <v xml:space="preserve"> </v>
      </c>
    </row>
    <row r="682" spans="1:12" x14ac:dyDescent="0.25">
      <c r="A682" s="72"/>
      <c r="B682" s="82"/>
      <c r="C682" s="82"/>
      <c r="D682" s="79"/>
      <c r="E682" s="83"/>
      <c r="F682" s="83"/>
      <c r="G682" s="81"/>
      <c r="H682" s="126"/>
      <c r="I682" s="238" t="str">
        <f>IF(ISNUMBER(F682),_xlfn.IFS(RIGHT(H682,3)="(b)",IF(AND(G682&gt;=DATE('1. Informace o projektu'!$C$3,1,1),G682&lt;=WORKDAY(DATE('1. Informace o projektu'!$C$3+1,1,31)-1,1)),"OK","!!"),RIGHT(H682,3)="(a)",IF(AND(G682&gt;=DATE('1. Informace o projektu'!$C$3,1,1),G682&lt;=WORKDAY(DATE('1. Informace o projektu'!$C$3,12,31)-1,1,'6. Data'!$C$76:$C$89)),"OK","!!"),ISBLANK(G682),"!",ISBLANK(H682),"!!!",H682='6. Data'!$B$3,"vyberte druh nákladu")," ")</f>
        <v xml:space="preserve"> </v>
      </c>
      <c r="J682" s="261" t="str">
        <f t="shared" si="30"/>
        <v xml:space="preserve"> </v>
      </c>
      <c r="K682" s="238" t="str">
        <f t="shared" si="31"/>
        <v xml:space="preserve"> </v>
      </c>
      <c r="L682" s="87" t="str">
        <f t="shared" si="32"/>
        <v xml:space="preserve"> </v>
      </c>
    </row>
    <row r="683" spans="1:12" x14ac:dyDescent="0.25">
      <c r="A683" s="72"/>
      <c r="B683" s="82"/>
      <c r="C683" s="82"/>
      <c r="D683" s="79"/>
      <c r="E683" s="83"/>
      <c r="F683" s="83"/>
      <c r="G683" s="81"/>
      <c r="H683" s="126"/>
      <c r="I683" s="238" t="str">
        <f>IF(ISNUMBER(F683),_xlfn.IFS(RIGHT(H683,3)="(b)",IF(AND(G683&gt;=DATE('1. Informace o projektu'!$C$3,1,1),G683&lt;=WORKDAY(DATE('1. Informace o projektu'!$C$3+1,1,31)-1,1)),"OK","!!"),RIGHT(H683,3)="(a)",IF(AND(G683&gt;=DATE('1. Informace o projektu'!$C$3,1,1),G683&lt;=WORKDAY(DATE('1. Informace o projektu'!$C$3,12,31)-1,1,'6. Data'!$C$76:$C$89)),"OK","!!"),ISBLANK(G683),"!",ISBLANK(H683),"!!!",H683='6. Data'!$B$3,"vyberte druh nákladu")," ")</f>
        <v xml:space="preserve"> </v>
      </c>
      <c r="J683" s="261" t="str">
        <f t="shared" si="30"/>
        <v xml:space="preserve"> </v>
      </c>
      <c r="K683" s="238" t="str">
        <f t="shared" si="31"/>
        <v xml:space="preserve"> </v>
      </c>
      <c r="L683" s="87" t="str">
        <f t="shared" si="32"/>
        <v xml:space="preserve"> </v>
      </c>
    </row>
    <row r="684" spans="1:12" x14ac:dyDescent="0.25">
      <c r="A684" s="72"/>
      <c r="B684" s="82"/>
      <c r="C684" s="82"/>
      <c r="D684" s="79"/>
      <c r="E684" s="83"/>
      <c r="F684" s="83"/>
      <c r="G684" s="81"/>
      <c r="H684" s="126"/>
      <c r="I684" s="238" t="str">
        <f>IF(ISNUMBER(F684),_xlfn.IFS(RIGHT(H684,3)="(b)",IF(AND(G684&gt;=DATE('1. Informace o projektu'!$C$3,1,1),G684&lt;=WORKDAY(DATE('1. Informace o projektu'!$C$3+1,1,31)-1,1)),"OK","!!"),RIGHT(H684,3)="(a)",IF(AND(G684&gt;=DATE('1. Informace o projektu'!$C$3,1,1),G684&lt;=WORKDAY(DATE('1. Informace o projektu'!$C$3,12,31)-1,1,'6. Data'!$C$76:$C$89)),"OK","!!"),ISBLANK(G684),"!",ISBLANK(H684),"!!!",H684='6. Data'!$B$3,"vyberte druh nákladu")," ")</f>
        <v xml:space="preserve"> </v>
      </c>
      <c r="J684" s="261" t="str">
        <f t="shared" si="30"/>
        <v xml:space="preserve"> </v>
      </c>
      <c r="K684" s="238" t="str">
        <f t="shared" si="31"/>
        <v xml:space="preserve"> </v>
      </c>
      <c r="L684" s="87" t="str">
        <f t="shared" si="32"/>
        <v xml:space="preserve"> </v>
      </c>
    </row>
    <row r="685" spans="1:12" x14ac:dyDescent="0.25">
      <c r="A685" s="72"/>
      <c r="B685" s="82"/>
      <c r="C685" s="82"/>
      <c r="D685" s="79"/>
      <c r="E685" s="83"/>
      <c r="F685" s="83"/>
      <c r="G685" s="81"/>
      <c r="H685" s="126"/>
      <c r="I685" s="238" t="str">
        <f>IF(ISNUMBER(F685),_xlfn.IFS(RIGHT(H685,3)="(b)",IF(AND(G685&gt;=DATE('1. Informace o projektu'!$C$3,1,1),G685&lt;=WORKDAY(DATE('1. Informace o projektu'!$C$3+1,1,31)-1,1)),"OK","!!"),RIGHT(H685,3)="(a)",IF(AND(G685&gt;=DATE('1. Informace o projektu'!$C$3,1,1),G685&lt;=WORKDAY(DATE('1. Informace o projektu'!$C$3,12,31)-1,1,'6. Data'!$C$76:$C$89)),"OK","!!"),ISBLANK(G685),"!",ISBLANK(H685),"!!!",H685='6. Data'!$B$3,"vyberte druh nákladu")," ")</f>
        <v xml:space="preserve"> </v>
      </c>
      <c r="J685" s="261" t="str">
        <f t="shared" si="30"/>
        <v xml:space="preserve"> </v>
      </c>
      <c r="K685" s="238" t="str">
        <f t="shared" si="31"/>
        <v xml:space="preserve"> </v>
      </c>
      <c r="L685" s="87" t="str">
        <f t="shared" si="32"/>
        <v xml:space="preserve"> </v>
      </c>
    </row>
    <row r="686" spans="1:12" x14ac:dyDescent="0.25">
      <c r="A686" s="72"/>
      <c r="B686" s="82"/>
      <c r="C686" s="82"/>
      <c r="D686" s="79"/>
      <c r="E686" s="83"/>
      <c r="F686" s="83"/>
      <c r="G686" s="81"/>
      <c r="H686" s="126"/>
      <c r="I686" s="238" t="str">
        <f>IF(ISNUMBER(F686),_xlfn.IFS(RIGHT(H686,3)="(b)",IF(AND(G686&gt;=DATE('1. Informace o projektu'!$C$3,1,1),G686&lt;=WORKDAY(DATE('1. Informace o projektu'!$C$3+1,1,31)-1,1)),"OK","!!"),RIGHT(H686,3)="(a)",IF(AND(G686&gt;=DATE('1. Informace o projektu'!$C$3,1,1),G686&lt;=WORKDAY(DATE('1. Informace o projektu'!$C$3,12,31)-1,1,'6. Data'!$C$76:$C$89)),"OK","!!"),ISBLANK(G686),"!",ISBLANK(H686),"!!!",H686='6. Data'!$B$3,"vyberte druh nákladu")," ")</f>
        <v xml:space="preserve"> </v>
      </c>
      <c r="J686" s="261" t="str">
        <f t="shared" si="30"/>
        <v xml:space="preserve"> </v>
      </c>
      <c r="K686" s="238" t="str">
        <f t="shared" si="31"/>
        <v xml:space="preserve"> </v>
      </c>
      <c r="L686" s="87" t="str">
        <f t="shared" si="32"/>
        <v xml:space="preserve"> </v>
      </c>
    </row>
    <row r="687" spans="1:12" x14ac:dyDescent="0.25">
      <c r="A687" s="72"/>
      <c r="B687" s="82"/>
      <c r="C687" s="82"/>
      <c r="D687" s="79"/>
      <c r="E687" s="83"/>
      <c r="F687" s="83"/>
      <c r="G687" s="81"/>
      <c r="H687" s="126"/>
      <c r="I687" s="238" t="str">
        <f>IF(ISNUMBER(F687),_xlfn.IFS(RIGHT(H687,3)="(b)",IF(AND(G687&gt;=DATE('1. Informace o projektu'!$C$3,1,1),G687&lt;=WORKDAY(DATE('1. Informace o projektu'!$C$3+1,1,31)-1,1)),"OK","!!"),RIGHT(H687,3)="(a)",IF(AND(G687&gt;=DATE('1. Informace o projektu'!$C$3,1,1),G687&lt;=WORKDAY(DATE('1. Informace o projektu'!$C$3,12,31)-1,1,'6. Data'!$C$76:$C$89)),"OK","!!"),ISBLANK(G687),"!",ISBLANK(H687),"!!!",H687='6. Data'!$B$3,"vyberte druh nákladu")," ")</f>
        <v xml:space="preserve"> </v>
      </c>
      <c r="J687" s="261" t="str">
        <f t="shared" si="30"/>
        <v xml:space="preserve"> </v>
      </c>
      <c r="K687" s="238" t="str">
        <f t="shared" si="31"/>
        <v xml:space="preserve"> </v>
      </c>
      <c r="L687" s="87" t="str">
        <f t="shared" si="32"/>
        <v xml:space="preserve"> </v>
      </c>
    </row>
    <row r="688" spans="1:12" x14ac:dyDescent="0.25">
      <c r="A688" s="72"/>
      <c r="B688" s="82"/>
      <c r="C688" s="82"/>
      <c r="D688" s="79"/>
      <c r="E688" s="83"/>
      <c r="F688" s="83"/>
      <c r="G688" s="81"/>
      <c r="H688" s="126"/>
      <c r="I688" s="238" t="str">
        <f>IF(ISNUMBER(F688),_xlfn.IFS(RIGHT(H688,3)="(b)",IF(AND(G688&gt;=DATE('1. Informace o projektu'!$C$3,1,1),G688&lt;=WORKDAY(DATE('1. Informace o projektu'!$C$3+1,1,31)-1,1)),"OK","!!"),RIGHT(H688,3)="(a)",IF(AND(G688&gt;=DATE('1. Informace o projektu'!$C$3,1,1),G688&lt;=WORKDAY(DATE('1. Informace o projektu'!$C$3,12,31)-1,1,'6. Data'!$C$76:$C$89)),"OK","!!"),ISBLANK(G688),"!",ISBLANK(H688),"!!!",H688='6. Data'!$B$3,"vyberte druh nákladu")," ")</f>
        <v xml:space="preserve"> </v>
      </c>
      <c r="J688" s="261" t="str">
        <f t="shared" si="30"/>
        <v xml:space="preserve"> </v>
      </c>
      <c r="K688" s="238" t="str">
        <f t="shared" si="31"/>
        <v xml:space="preserve"> </v>
      </c>
      <c r="L688" s="87" t="str">
        <f t="shared" si="32"/>
        <v xml:space="preserve"> </v>
      </c>
    </row>
    <row r="689" spans="1:12" x14ac:dyDescent="0.25">
      <c r="A689" s="72"/>
      <c r="B689" s="82"/>
      <c r="C689" s="82"/>
      <c r="D689" s="79"/>
      <c r="E689" s="83"/>
      <c r="F689" s="83"/>
      <c r="G689" s="81"/>
      <c r="H689" s="126"/>
      <c r="I689" s="238" t="str">
        <f>IF(ISNUMBER(F689),_xlfn.IFS(RIGHT(H689,3)="(b)",IF(AND(G689&gt;=DATE('1. Informace o projektu'!$C$3,1,1),G689&lt;=WORKDAY(DATE('1. Informace o projektu'!$C$3+1,1,31)-1,1)),"OK","!!"),RIGHT(H689,3)="(a)",IF(AND(G689&gt;=DATE('1. Informace o projektu'!$C$3,1,1),G689&lt;=WORKDAY(DATE('1. Informace o projektu'!$C$3,12,31)-1,1,'6. Data'!$C$76:$C$89)),"OK","!!"),ISBLANK(G689),"!",ISBLANK(H689),"!!!",H689='6. Data'!$B$3,"vyberte druh nákladu")," ")</f>
        <v xml:space="preserve"> </v>
      </c>
      <c r="J689" s="261" t="str">
        <f t="shared" si="30"/>
        <v xml:space="preserve"> </v>
      </c>
      <c r="K689" s="238" t="str">
        <f t="shared" si="31"/>
        <v xml:space="preserve"> </v>
      </c>
      <c r="L689" s="87" t="str">
        <f t="shared" si="32"/>
        <v xml:space="preserve"> </v>
      </c>
    </row>
    <row r="690" spans="1:12" x14ac:dyDescent="0.25">
      <c r="A690" s="72"/>
      <c r="B690" s="82"/>
      <c r="C690" s="82"/>
      <c r="D690" s="79"/>
      <c r="E690" s="83"/>
      <c r="F690" s="83"/>
      <c r="G690" s="81"/>
      <c r="H690" s="126"/>
      <c r="I690" s="238" t="str">
        <f>IF(ISNUMBER(F690),_xlfn.IFS(RIGHT(H690,3)="(b)",IF(AND(G690&gt;=DATE('1. Informace o projektu'!$C$3,1,1),G690&lt;=WORKDAY(DATE('1. Informace o projektu'!$C$3+1,1,31)-1,1)),"OK","!!"),RIGHT(H690,3)="(a)",IF(AND(G690&gt;=DATE('1. Informace o projektu'!$C$3,1,1),G690&lt;=WORKDAY(DATE('1. Informace o projektu'!$C$3,12,31)-1,1,'6. Data'!$C$76:$C$89)),"OK","!!"),ISBLANK(G690),"!",ISBLANK(H690),"!!!",H690='6. Data'!$B$3,"vyberte druh nákladu")," ")</f>
        <v xml:space="preserve"> </v>
      </c>
      <c r="J690" s="261" t="str">
        <f t="shared" si="30"/>
        <v xml:space="preserve"> </v>
      </c>
      <c r="K690" s="238" t="str">
        <f t="shared" si="31"/>
        <v xml:space="preserve"> </v>
      </c>
      <c r="L690" s="87" t="str">
        <f t="shared" si="32"/>
        <v xml:space="preserve"> </v>
      </c>
    </row>
    <row r="691" spans="1:12" x14ac:dyDescent="0.25">
      <c r="A691" s="72"/>
      <c r="B691" s="82"/>
      <c r="C691" s="82"/>
      <c r="D691" s="79"/>
      <c r="E691" s="83"/>
      <c r="F691" s="83"/>
      <c r="G691" s="81"/>
      <c r="H691" s="126"/>
      <c r="I691" s="238" t="str">
        <f>IF(ISNUMBER(F691),_xlfn.IFS(RIGHT(H691,3)="(b)",IF(AND(G691&gt;=DATE('1. Informace o projektu'!$C$3,1,1),G691&lt;=WORKDAY(DATE('1. Informace o projektu'!$C$3+1,1,31)-1,1)),"OK","!!"),RIGHT(H691,3)="(a)",IF(AND(G691&gt;=DATE('1. Informace o projektu'!$C$3,1,1),G691&lt;=WORKDAY(DATE('1. Informace o projektu'!$C$3,12,31)-1,1,'6. Data'!$C$76:$C$89)),"OK","!!"),ISBLANK(G691),"!",ISBLANK(H691),"!!!",H691='6. Data'!$B$3,"vyberte druh nákladu")," ")</f>
        <v xml:space="preserve"> </v>
      </c>
      <c r="J691" s="261" t="str">
        <f t="shared" si="30"/>
        <v xml:space="preserve"> </v>
      </c>
      <c r="K691" s="238" t="str">
        <f t="shared" si="31"/>
        <v xml:space="preserve"> </v>
      </c>
      <c r="L691" s="87" t="str">
        <f t="shared" si="32"/>
        <v xml:space="preserve"> </v>
      </c>
    </row>
    <row r="692" spans="1:12" x14ac:dyDescent="0.25">
      <c r="A692" s="72"/>
      <c r="B692" s="82"/>
      <c r="C692" s="82"/>
      <c r="D692" s="79"/>
      <c r="E692" s="83"/>
      <c r="F692" s="83"/>
      <c r="G692" s="81"/>
      <c r="H692" s="126"/>
      <c r="I692" s="238" t="str">
        <f>IF(ISNUMBER(F692),_xlfn.IFS(RIGHT(H692,3)="(b)",IF(AND(G692&gt;=DATE('1. Informace o projektu'!$C$3,1,1),G692&lt;=WORKDAY(DATE('1. Informace o projektu'!$C$3+1,1,31)-1,1)),"OK","!!"),RIGHT(H692,3)="(a)",IF(AND(G692&gt;=DATE('1. Informace o projektu'!$C$3,1,1),G692&lt;=WORKDAY(DATE('1. Informace o projektu'!$C$3,12,31)-1,1,'6. Data'!$C$76:$C$89)),"OK","!!"),ISBLANK(G692),"!",ISBLANK(H692),"!!!",H692='6. Data'!$B$3,"vyberte druh nákladu")," ")</f>
        <v xml:space="preserve"> </v>
      </c>
      <c r="J692" s="261" t="str">
        <f t="shared" si="30"/>
        <v xml:space="preserve"> </v>
      </c>
      <c r="K692" s="238" t="str">
        <f t="shared" si="31"/>
        <v xml:space="preserve"> </v>
      </c>
      <c r="L692" s="87" t="str">
        <f t="shared" si="32"/>
        <v xml:space="preserve"> </v>
      </c>
    </row>
    <row r="693" spans="1:12" x14ac:dyDescent="0.25">
      <c r="A693" s="72"/>
      <c r="B693" s="82"/>
      <c r="C693" s="82"/>
      <c r="D693" s="79"/>
      <c r="E693" s="83"/>
      <c r="F693" s="83"/>
      <c r="G693" s="81"/>
      <c r="H693" s="126"/>
      <c r="I693" s="238" t="str">
        <f>IF(ISNUMBER(F693),_xlfn.IFS(RIGHT(H693,3)="(b)",IF(AND(G693&gt;=DATE('1. Informace o projektu'!$C$3,1,1),G693&lt;=WORKDAY(DATE('1. Informace o projektu'!$C$3+1,1,31)-1,1)),"OK","!!"),RIGHT(H693,3)="(a)",IF(AND(G693&gt;=DATE('1. Informace o projektu'!$C$3,1,1),G693&lt;=WORKDAY(DATE('1. Informace o projektu'!$C$3,12,31)-1,1,'6. Data'!$C$76:$C$89)),"OK","!!"),ISBLANK(G693),"!",ISBLANK(H693),"!!!",H693='6. Data'!$B$3,"vyberte druh nákladu")," ")</f>
        <v xml:space="preserve"> </v>
      </c>
      <c r="J693" s="261" t="str">
        <f t="shared" si="30"/>
        <v xml:space="preserve"> </v>
      </c>
      <c r="K693" s="238" t="str">
        <f t="shared" si="31"/>
        <v xml:space="preserve"> </v>
      </c>
      <c r="L693" s="87" t="str">
        <f t="shared" si="32"/>
        <v xml:space="preserve"> </v>
      </c>
    </row>
    <row r="694" spans="1:12" x14ac:dyDescent="0.25">
      <c r="A694" s="72"/>
      <c r="B694" s="82"/>
      <c r="C694" s="82"/>
      <c r="D694" s="79"/>
      <c r="E694" s="83"/>
      <c r="F694" s="83"/>
      <c r="G694" s="81"/>
      <c r="H694" s="126"/>
      <c r="I694" s="238" t="str">
        <f>IF(ISNUMBER(F694),_xlfn.IFS(RIGHT(H694,3)="(b)",IF(AND(G694&gt;=DATE('1. Informace o projektu'!$C$3,1,1),G694&lt;=WORKDAY(DATE('1. Informace o projektu'!$C$3+1,1,31)-1,1)),"OK","!!"),RIGHT(H694,3)="(a)",IF(AND(G694&gt;=DATE('1. Informace o projektu'!$C$3,1,1),G694&lt;=WORKDAY(DATE('1. Informace o projektu'!$C$3,12,31)-1,1,'6. Data'!$C$76:$C$89)),"OK","!!"),ISBLANK(G694),"!",ISBLANK(H694),"!!!",H694='6. Data'!$B$3,"vyberte druh nákladu")," ")</f>
        <v xml:space="preserve"> </v>
      </c>
      <c r="J694" s="261" t="str">
        <f t="shared" si="30"/>
        <v xml:space="preserve"> </v>
      </c>
      <c r="K694" s="238" t="str">
        <f t="shared" si="31"/>
        <v xml:space="preserve"> </v>
      </c>
      <c r="L694" s="87" t="str">
        <f t="shared" si="32"/>
        <v xml:space="preserve"> </v>
      </c>
    </row>
    <row r="695" spans="1:12" x14ac:dyDescent="0.25">
      <c r="A695" s="72"/>
      <c r="B695" s="82"/>
      <c r="C695" s="82"/>
      <c r="D695" s="79"/>
      <c r="E695" s="83"/>
      <c r="F695" s="83"/>
      <c r="G695" s="81"/>
      <c r="H695" s="126"/>
      <c r="I695" s="238" t="str">
        <f>IF(ISNUMBER(F695),_xlfn.IFS(RIGHT(H695,3)="(b)",IF(AND(G695&gt;=DATE('1. Informace o projektu'!$C$3,1,1),G695&lt;=WORKDAY(DATE('1. Informace o projektu'!$C$3+1,1,31)-1,1)),"OK","!!"),RIGHT(H695,3)="(a)",IF(AND(G695&gt;=DATE('1. Informace o projektu'!$C$3,1,1),G695&lt;=WORKDAY(DATE('1. Informace o projektu'!$C$3,12,31)-1,1,'6. Data'!$C$76:$C$89)),"OK","!!"),ISBLANK(G695),"!",ISBLANK(H695),"!!!",H695='6. Data'!$B$3,"vyberte druh nákladu")," ")</f>
        <v xml:space="preserve"> </v>
      </c>
      <c r="J695" s="261" t="str">
        <f t="shared" si="30"/>
        <v xml:space="preserve"> </v>
      </c>
      <c r="K695" s="238" t="str">
        <f t="shared" si="31"/>
        <v xml:space="preserve"> </v>
      </c>
      <c r="L695" s="87" t="str">
        <f t="shared" si="32"/>
        <v xml:space="preserve"> </v>
      </c>
    </row>
    <row r="696" spans="1:12" x14ac:dyDescent="0.25">
      <c r="A696" s="72"/>
      <c r="B696" s="82"/>
      <c r="C696" s="82"/>
      <c r="D696" s="79"/>
      <c r="E696" s="83"/>
      <c r="F696" s="83"/>
      <c r="G696" s="81"/>
      <c r="H696" s="126"/>
      <c r="I696" s="238" t="str">
        <f>IF(ISNUMBER(F696),_xlfn.IFS(RIGHT(H696,3)="(b)",IF(AND(G696&gt;=DATE('1. Informace o projektu'!$C$3,1,1),G696&lt;=WORKDAY(DATE('1. Informace o projektu'!$C$3+1,1,31)-1,1)),"OK","!!"),RIGHT(H696,3)="(a)",IF(AND(G696&gt;=DATE('1. Informace o projektu'!$C$3,1,1),G696&lt;=WORKDAY(DATE('1. Informace o projektu'!$C$3,12,31)-1,1,'6. Data'!$C$76:$C$89)),"OK","!!"),ISBLANK(G696),"!",ISBLANK(H696),"!!!",H696='6. Data'!$B$3,"vyberte druh nákladu")," ")</f>
        <v xml:space="preserve"> </v>
      </c>
      <c r="J696" s="261" t="str">
        <f t="shared" si="30"/>
        <v xml:space="preserve"> </v>
      </c>
      <c r="K696" s="238" t="str">
        <f t="shared" si="31"/>
        <v xml:space="preserve"> </v>
      </c>
      <c r="L696" s="87" t="str">
        <f t="shared" si="32"/>
        <v xml:space="preserve"> </v>
      </c>
    </row>
    <row r="697" spans="1:12" x14ac:dyDescent="0.25">
      <c r="A697" s="72"/>
      <c r="B697" s="82"/>
      <c r="C697" s="82"/>
      <c r="D697" s="79"/>
      <c r="E697" s="83"/>
      <c r="F697" s="83"/>
      <c r="G697" s="81"/>
      <c r="H697" s="126"/>
      <c r="I697" s="238" t="str">
        <f>IF(ISNUMBER(F697),_xlfn.IFS(RIGHT(H697,3)="(b)",IF(AND(G697&gt;=DATE('1. Informace o projektu'!$C$3,1,1),G697&lt;=WORKDAY(DATE('1. Informace o projektu'!$C$3+1,1,31)-1,1)),"OK","!!"),RIGHT(H697,3)="(a)",IF(AND(G697&gt;=DATE('1. Informace o projektu'!$C$3,1,1),G697&lt;=WORKDAY(DATE('1. Informace o projektu'!$C$3,12,31)-1,1,'6. Data'!$C$76:$C$89)),"OK","!!"),ISBLANK(G697),"!",ISBLANK(H697),"!!!",H697='6. Data'!$B$3,"vyberte druh nákladu")," ")</f>
        <v xml:space="preserve"> </v>
      </c>
      <c r="J697" s="261" t="str">
        <f t="shared" si="30"/>
        <v xml:space="preserve"> </v>
      </c>
      <c r="K697" s="238" t="str">
        <f t="shared" si="31"/>
        <v xml:space="preserve"> </v>
      </c>
      <c r="L697" s="87" t="str">
        <f t="shared" si="32"/>
        <v xml:space="preserve"> </v>
      </c>
    </row>
    <row r="698" spans="1:12" x14ac:dyDescent="0.25">
      <c r="A698" s="72"/>
      <c r="B698" s="82"/>
      <c r="C698" s="82"/>
      <c r="D698" s="79"/>
      <c r="E698" s="83"/>
      <c r="F698" s="83"/>
      <c r="G698" s="81"/>
      <c r="H698" s="126"/>
      <c r="I698" s="238" t="str">
        <f>IF(ISNUMBER(F698),_xlfn.IFS(RIGHT(H698,3)="(b)",IF(AND(G698&gt;=DATE('1. Informace o projektu'!$C$3,1,1),G698&lt;=WORKDAY(DATE('1. Informace o projektu'!$C$3+1,1,31)-1,1)),"OK","!!"),RIGHT(H698,3)="(a)",IF(AND(G698&gt;=DATE('1. Informace o projektu'!$C$3,1,1),G698&lt;=WORKDAY(DATE('1. Informace o projektu'!$C$3,12,31)-1,1,'6. Data'!$C$76:$C$89)),"OK","!!"),ISBLANK(G698),"!",ISBLANK(H698),"!!!",H698='6. Data'!$B$3,"vyberte druh nákladu")," ")</f>
        <v xml:space="preserve"> </v>
      </c>
      <c r="J698" s="261" t="str">
        <f t="shared" si="30"/>
        <v xml:space="preserve"> </v>
      </c>
      <c r="K698" s="238" t="str">
        <f t="shared" si="31"/>
        <v xml:space="preserve"> </v>
      </c>
      <c r="L698" s="87" t="str">
        <f t="shared" si="32"/>
        <v xml:space="preserve"> </v>
      </c>
    </row>
    <row r="699" spans="1:12" x14ac:dyDescent="0.25">
      <c r="A699" s="72"/>
      <c r="B699" s="82"/>
      <c r="C699" s="82"/>
      <c r="D699" s="79"/>
      <c r="E699" s="83"/>
      <c r="F699" s="83"/>
      <c r="G699" s="81"/>
      <c r="H699" s="126"/>
      <c r="I699" s="238" t="str">
        <f>IF(ISNUMBER(F699),_xlfn.IFS(RIGHT(H699,3)="(b)",IF(AND(G699&gt;=DATE('1. Informace o projektu'!$C$3,1,1),G699&lt;=WORKDAY(DATE('1. Informace o projektu'!$C$3+1,1,31)-1,1)),"OK","!!"),RIGHT(H699,3)="(a)",IF(AND(G699&gt;=DATE('1. Informace o projektu'!$C$3,1,1),G699&lt;=WORKDAY(DATE('1. Informace o projektu'!$C$3,12,31)-1,1,'6. Data'!$C$76:$C$89)),"OK","!!"),ISBLANK(G699),"!",ISBLANK(H699),"!!!",H699='6. Data'!$B$3,"vyberte druh nákladu")," ")</f>
        <v xml:space="preserve"> </v>
      </c>
      <c r="J699" s="261" t="str">
        <f t="shared" si="30"/>
        <v xml:space="preserve"> </v>
      </c>
      <c r="K699" s="238" t="str">
        <f t="shared" si="31"/>
        <v xml:space="preserve"> </v>
      </c>
      <c r="L699" s="87" t="str">
        <f t="shared" si="32"/>
        <v xml:space="preserve"> </v>
      </c>
    </row>
    <row r="700" spans="1:12" x14ac:dyDescent="0.25">
      <c r="A700" s="72"/>
      <c r="B700" s="82"/>
      <c r="C700" s="82"/>
      <c r="D700" s="79"/>
      <c r="E700" s="83"/>
      <c r="F700" s="83"/>
      <c r="G700" s="81"/>
      <c r="H700" s="126"/>
      <c r="I700" s="238" t="str">
        <f>IF(ISNUMBER(F700),_xlfn.IFS(RIGHT(H700,3)="(b)",IF(AND(G700&gt;=DATE('1. Informace o projektu'!$C$3,1,1),G700&lt;=WORKDAY(DATE('1. Informace o projektu'!$C$3+1,1,31)-1,1)),"OK","!!"),RIGHT(H700,3)="(a)",IF(AND(G700&gt;=DATE('1. Informace o projektu'!$C$3,1,1),G700&lt;=WORKDAY(DATE('1. Informace o projektu'!$C$3,12,31)-1,1,'6. Data'!$C$76:$C$89)),"OK","!!"),ISBLANK(G700),"!",ISBLANK(H700),"!!!",H700='6. Data'!$B$3,"vyberte druh nákladu")," ")</f>
        <v xml:space="preserve"> </v>
      </c>
      <c r="J700" s="261" t="str">
        <f t="shared" si="30"/>
        <v xml:space="preserve"> </v>
      </c>
      <c r="K700" s="238" t="str">
        <f t="shared" si="31"/>
        <v xml:space="preserve"> </v>
      </c>
      <c r="L700" s="87" t="str">
        <f t="shared" si="32"/>
        <v xml:space="preserve"> </v>
      </c>
    </row>
    <row r="701" spans="1:12" x14ac:dyDescent="0.25">
      <c r="A701" s="72"/>
      <c r="B701" s="82"/>
      <c r="C701" s="82"/>
      <c r="D701" s="79"/>
      <c r="E701" s="83"/>
      <c r="F701" s="83"/>
      <c r="G701" s="81"/>
      <c r="H701" s="126"/>
      <c r="I701" s="238" t="str">
        <f>IF(ISNUMBER(F701),_xlfn.IFS(RIGHT(H701,3)="(b)",IF(AND(G701&gt;=DATE('1. Informace o projektu'!$C$3,1,1),G701&lt;=WORKDAY(DATE('1. Informace o projektu'!$C$3+1,1,31)-1,1)),"OK","!!"),RIGHT(H701,3)="(a)",IF(AND(G701&gt;=DATE('1. Informace o projektu'!$C$3,1,1),G701&lt;=WORKDAY(DATE('1. Informace o projektu'!$C$3,12,31)-1,1,'6. Data'!$C$76:$C$89)),"OK","!!"),ISBLANK(G701),"!",ISBLANK(H701),"!!!",H701='6. Data'!$B$3,"vyberte druh nákladu")," ")</f>
        <v xml:space="preserve"> </v>
      </c>
      <c r="J701" s="261" t="str">
        <f t="shared" si="30"/>
        <v xml:space="preserve"> </v>
      </c>
      <c r="K701" s="238" t="str">
        <f t="shared" si="31"/>
        <v xml:space="preserve"> </v>
      </c>
      <c r="L701" s="87" t="str">
        <f t="shared" si="32"/>
        <v xml:space="preserve"> </v>
      </c>
    </row>
    <row r="702" spans="1:12" x14ac:dyDescent="0.25">
      <c r="A702" s="72"/>
      <c r="B702" s="82"/>
      <c r="C702" s="82"/>
      <c r="D702" s="79"/>
      <c r="E702" s="83"/>
      <c r="F702" s="83"/>
      <c r="G702" s="81"/>
      <c r="H702" s="126"/>
      <c r="I702" s="238" t="str">
        <f>IF(ISNUMBER(F702),_xlfn.IFS(RIGHT(H702,3)="(b)",IF(AND(G702&gt;=DATE('1. Informace o projektu'!$C$3,1,1),G702&lt;=WORKDAY(DATE('1. Informace o projektu'!$C$3+1,1,31)-1,1)),"OK","!!"),RIGHT(H702,3)="(a)",IF(AND(G702&gt;=DATE('1. Informace o projektu'!$C$3,1,1),G702&lt;=WORKDAY(DATE('1. Informace o projektu'!$C$3,12,31)-1,1,'6. Data'!$C$76:$C$89)),"OK","!!"),ISBLANK(G702),"!",ISBLANK(H702),"!!!",H702='6. Data'!$B$3,"vyberte druh nákladu")," ")</f>
        <v xml:space="preserve"> </v>
      </c>
      <c r="J702" s="261" t="str">
        <f t="shared" si="30"/>
        <v xml:space="preserve"> </v>
      </c>
      <c r="K702" s="238" t="str">
        <f t="shared" si="31"/>
        <v xml:space="preserve"> </v>
      </c>
      <c r="L702" s="87" t="str">
        <f t="shared" si="32"/>
        <v xml:space="preserve"> </v>
      </c>
    </row>
    <row r="703" spans="1:12" x14ac:dyDescent="0.25">
      <c r="A703" s="72"/>
      <c r="B703" s="82"/>
      <c r="C703" s="82"/>
      <c r="D703" s="79"/>
      <c r="E703" s="83"/>
      <c r="F703" s="83"/>
      <c r="G703" s="81"/>
      <c r="H703" s="126"/>
      <c r="I703" s="238" t="str">
        <f>IF(ISNUMBER(F703),_xlfn.IFS(RIGHT(H703,3)="(b)",IF(AND(G703&gt;=DATE('1. Informace o projektu'!$C$3,1,1),G703&lt;=WORKDAY(DATE('1. Informace o projektu'!$C$3+1,1,31)-1,1)),"OK","!!"),RIGHT(H703,3)="(a)",IF(AND(G703&gt;=DATE('1. Informace o projektu'!$C$3,1,1),G703&lt;=WORKDAY(DATE('1. Informace o projektu'!$C$3,12,31)-1,1,'6. Data'!$C$76:$C$89)),"OK","!!"),ISBLANK(G703),"!",ISBLANK(H703),"!!!",H703='6. Data'!$B$3,"vyberte druh nákladu")," ")</f>
        <v xml:space="preserve"> </v>
      </c>
      <c r="J703" s="261" t="str">
        <f t="shared" si="30"/>
        <v xml:space="preserve"> </v>
      </c>
      <c r="K703" s="238" t="str">
        <f t="shared" si="31"/>
        <v xml:space="preserve"> </v>
      </c>
      <c r="L703" s="87" t="str">
        <f t="shared" si="32"/>
        <v xml:space="preserve"> </v>
      </c>
    </row>
    <row r="704" spans="1:12" x14ac:dyDescent="0.25">
      <c r="A704" s="72"/>
      <c r="B704" s="82"/>
      <c r="C704" s="82"/>
      <c r="D704" s="79"/>
      <c r="E704" s="83"/>
      <c r="F704" s="83"/>
      <c r="G704" s="81"/>
      <c r="H704" s="126"/>
      <c r="I704" s="238" t="str">
        <f>IF(ISNUMBER(F704),_xlfn.IFS(RIGHT(H704,3)="(b)",IF(AND(G704&gt;=DATE('1. Informace o projektu'!$C$3,1,1),G704&lt;=WORKDAY(DATE('1. Informace o projektu'!$C$3+1,1,31)-1,1)),"OK","!!"),RIGHT(H704,3)="(a)",IF(AND(G704&gt;=DATE('1. Informace o projektu'!$C$3,1,1),G704&lt;=WORKDAY(DATE('1. Informace o projektu'!$C$3,12,31)-1,1,'6. Data'!$C$76:$C$89)),"OK","!!"),ISBLANK(G704),"!",ISBLANK(H704),"!!!",H704='6. Data'!$B$3,"vyberte druh nákladu")," ")</f>
        <v xml:space="preserve"> </v>
      </c>
      <c r="J704" s="261" t="str">
        <f t="shared" si="30"/>
        <v xml:space="preserve"> </v>
      </c>
      <c r="K704" s="238" t="str">
        <f t="shared" si="31"/>
        <v xml:space="preserve"> </v>
      </c>
      <c r="L704" s="87" t="str">
        <f t="shared" si="32"/>
        <v xml:space="preserve"> </v>
      </c>
    </row>
    <row r="705" spans="1:12" x14ac:dyDescent="0.25">
      <c r="A705" s="72"/>
      <c r="B705" s="82"/>
      <c r="C705" s="82"/>
      <c r="D705" s="79"/>
      <c r="E705" s="83"/>
      <c r="F705" s="83"/>
      <c r="G705" s="81"/>
      <c r="H705" s="126"/>
      <c r="I705" s="238" t="str">
        <f>IF(ISNUMBER(F705),_xlfn.IFS(RIGHT(H705,3)="(b)",IF(AND(G705&gt;=DATE('1. Informace o projektu'!$C$3,1,1),G705&lt;=WORKDAY(DATE('1. Informace o projektu'!$C$3+1,1,31)-1,1)),"OK","!!"),RIGHT(H705,3)="(a)",IF(AND(G705&gt;=DATE('1. Informace o projektu'!$C$3,1,1),G705&lt;=WORKDAY(DATE('1. Informace o projektu'!$C$3,12,31)-1,1,'6. Data'!$C$76:$C$89)),"OK","!!"),ISBLANK(G705),"!",ISBLANK(H705),"!!!",H705='6. Data'!$B$3,"vyberte druh nákladu")," ")</f>
        <v xml:space="preserve"> </v>
      </c>
      <c r="J705" s="261" t="str">
        <f t="shared" si="30"/>
        <v xml:space="preserve"> </v>
      </c>
      <c r="K705" s="238" t="str">
        <f t="shared" si="31"/>
        <v xml:space="preserve"> </v>
      </c>
      <c r="L705" s="87" t="str">
        <f t="shared" si="32"/>
        <v xml:space="preserve"> </v>
      </c>
    </row>
    <row r="706" spans="1:12" x14ac:dyDescent="0.25">
      <c r="A706" s="72"/>
      <c r="B706" s="82"/>
      <c r="C706" s="82"/>
      <c r="D706" s="79"/>
      <c r="E706" s="83"/>
      <c r="F706" s="83"/>
      <c r="G706" s="81"/>
      <c r="H706" s="126"/>
      <c r="I706" s="238" t="str">
        <f>IF(ISNUMBER(F706),_xlfn.IFS(RIGHT(H706,3)="(b)",IF(AND(G706&gt;=DATE('1. Informace o projektu'!$C$3,1,1),G706&lt;=WORKDAY(DATE('1. Informace o projektu'!$C$3+1,1,31)-1,1)),"OK","!!"),RIGHT(H706,3)="(a)",IF(AND(G706&gt;=DATE('1. Informace o projektu'!$C$3,1,1),G706&lt;=WORKDAY(DATE('1. Informace o projektu'!$C$3,12,31)-1,1,'6. Data'!$C$76:$C$89)),"OK","!!"),ISBLANK(G706),"!",ISBLANK(H706),"!!!",H706='6. Data'!$B$3,"vyberte druh nákladu")," ")</f>
        <v xml:space="preserve"> </v>
      </c>
      <c r="J706" s="261" t="str">
        <f t="shared" si="30"/>
        <v xml:space="preserve"> </v>
      </c>
      <c r="K706" s="238" t="str">
        <f t="shared" si="31"/>
        <v xml:space="preserve"> </v>
      </c>
      <c r="L706" s="87" t="str">
        <f t="shared" si="32"/>
        <v xml:space="preserve"> </v>
      </c>
    </row>
    <row r="707" spans="1:12" x14ac:dyDescent="0.25">
      <c r="A707" s="72"/>
      <c r="B707" s="82"/>
      <c r="C707" s="82"/>
      <c r="D707" s="79"/>
      <c r="E707" s="83"/>
      <c r="F707" s="83"/>
      <c r="G707" s="81"/>
      <c r="H707" s="126"/>
      <c r="I707" s="238" t="str">
        <f>IF(ISNUMBER(F707),_xlfn.IFS(RIGHT(H707,3)="(b)",IF(AND(G707&gt;=DATE('1. Informace o projektu'!$C$3,1,1),G707&lt;=WORKDAY(DATE('1. Informace o projektu'!$C$3+1,1,31)-1,1)),"OK","!!"),RIGHT(H707,3)="(a)",IF(AND(G707&gt;=DATE('1. Informace o projektu'!$C$3,1,1),G707&lt;=WORKDAY(DATE('1. Informace o projektu'!$C$3,12,31)-1,1,'6. Data'!$C$76:$C$89)),"OK","!!"),ISBLANK(G707),"!",ISBLANK(H707),"!!!",H707='6. Data'!$B$3,"vyberte druh nákladu")," ")</f>
        <v xml:space="preserve"> </v>
      </c>
      <c r="J707" s="261" t="str">
        <f t="shared" si="30"/>
        <v xml:space="preserve"> </v>
      </c>
      <c r="K707" s="238" t="str">
        <f t="shared" si="31"/>
        <v xml:space="preserve"> </v>
      </c>
      <c r="L707" s="87" t="str">
        <f t="shared" si="32"/>
        <v xml:space="preserve"> </v>
      </c>
    </row>
    <row r="708" spans="1:12" x14ac:dyDescent="0.25">
      <c r="A708" s="72"/>
      <c r="B708" s="82"/>
      <c r="C708" s="82"/>
      <c r="D708" s="79"/>
      <c r="E708" s="83"/>
      <c r="F708" s="83"/>
      <c r="G708" s="81"/>
      <c r="H708" s="126"/>
      <c r="I708" s="238" t="str">
        <f>IF(ISNUMBER(F708),_xlfn.IFS(RIGHT(H708,3)="(b)",IF(AND(G708&gt;=DATE('1. Informace o projektu'!$C$3,1,1),G708&lt;=WORKDAY(DATE('1. Informace o projektu'!$C$3+1,1,31)-1,1)),"OK","!!"),RIGHT(H708,3)="(a)",IF(AND(G708&gt;=DATE('1. Informace o projektu'!$C$3,1,1),G708&lt;=WORKDAY(DATE('1. Informace o projektu'!$C$3,12,31)-1,1,'6. Data'!$C$76:$C$89)),"OK","!!"),ISBLANK(G708),"!",ISBLANK(H708),"!!!",H708='6. Data'!$B$3,"vyberte druh nákladu")," ")</f>
        <v xml:space="preserve"> </v>
      </c>
      <c r="J708" s="261" t="str">
        <f t="shared" si="30"/>
        <v xml:space="preserve"> </v>
      </c>
      <c r="K708" s="238" t="str">
        <f t="shared" si="31"/>
        <v xml:space="preserve"> </v>
      </c>
      <c r="L708" s="87" t="str">
        <f t="shared" si="32"/>
        <v xml:space="preserve"> </v>
      </c>
    </row>
    <row r="709" spans="1:12" x14ac:dyDescent="0.25">
      <c r="A709" s="72"/>
      <c r="B709" s="82"/>
      <c r="C709" s="82"/>
      <c r="D709" s="79"/>
      <c r="E709" s="83"/>
      <c r="F709" s="83"/>
      <c r="G709" s="81"/>
      <c r="H709" s="126"/>
      <c r="I709" s="238" t="str">
        <f>IF(ISNUMBER(F709),_xlfn.IFS(RIGHT(H709,3)="(b)",IF(AND(G709&gt;=DATE('1. Informace o projektu'!$C$3,1,1),G709&lt;=WORKDAY(DATE('1. Informace o projektu'!$C$3+1,1,31)-1,1)),"OK","!!"),RIGHT(H709,3)="(a)",IF(AND(G709&gt;=DATE('1. Informace o projektu'!$C$3,1,1),G709&lt;=WORKDAY(DATE('1. Informace o projektu'!$C$3,12,31)-1,1,'6. Data'!$C$76:$C$89)),"OK","!!"),ISBLANK(G709),"!",ISBLANK(H709),"!!!",H709='6. Data'!$B$3,"vyberte druh nákladu")," ")</f>
        <v xml:space="preserve"> </v>
      </c>
      <c r="J709" s="261" t="str">
        <f t="shared" si="30"/>
        <v xml:space="preserve"> </v>
      </c>
      <c r="K709" s="238" t="str">
        <f t="shared" si="31"/>
        <v xml:space="preserve"> </v>
      </c>
      <c r="L709" s="87" t="str">
        <f t="shared" si="32"/>
        <v xml:space="preserve"> </v>
      </c>
    </row>
    <row r="710" spans="1:12" x14ac:dyDescent="0.25">
      <c r="A710" s="72"/>
      <c r="B710" s="82"/>
      <c r="C710" s="82"/>
      <c r="D710" s="79"/>
      <c r="E710" s="83"/>
      <c r="F710" s="83"/>
      <c r="G710" s="81"/>
      <c r="H710" s="126"/>
      <c r="I710" s="238" t="str">
        <f>IF(ISNUMBER(F710),_xlfn.IFS(RIGHT(H710,3)="(b)",IF(AND(G710&gt;=DATE('1. Informace o projektu'!$C$3,1,1),G710&lt;=WORKDAY(DATE('1. Informace o projektu'!$C$3+1,1,31)-1,1)),"OK","!!"),RIGHT(H710,3)="(a)",IF(AND(G710&gt;=DATE('1. Informace o projektu'!$C$3,1,1),G710&lt;=WORKDAY(DATE('1. Informace o projektu'!$C$3,12,31)-1,1,'6. Data'!$C$76:$C$89)),"OK","!!"),ISBLANK(G710),"!",ISBLANK(H710),"!!!",H710='6. Data'!$B$3,"vyberte druh nákladu")," ")</f>
        <v xml:space="preserve"> </v>
      </c>
      <c r="J710" s="261" t="str">
        <f t="shared" si="30"/>
        <v xml:space="preserve"> </v>
      </c>
      <c r="K710" s="238" t="str">
        <f t="shared" si="31"/>
        <v xml:space="preserve"> </v>
      </c>
      <c r="L710" s="87" t="str">
        <f t="shared" si="32"/>
        <v xml:space="preserve"> </v>
      </c>
    </row>
    <row r="711" spans="1:12" x14ac:dyDescent="0.25">
      <c r="A711" s="72"/>
      <c r="B711" s="82"/>
      <c r="C711" s="82"/>
      <c r="D711" s="79"/>
      <c r="E711" s="83"/>
      <c r="F711" s="83"/>
      <c r="G711" s="81"/>
      <c r="H711" s="126"/>
      <c r="I711" s="238" t="str">
        <f>IF(ISNUMBER(F711),_xlfn.IFS(RIGHT(H711,3)="(b)",IF(AND(G711&gt;=DATE('1. Informace o projektu'!$C$3,1,1),G711&lt;=WORKDAY(DATE('1. Informace o projektu'!$C$3+1,1,31)-1,1)),"OK","!!"),RIGHT(H711,3)="(a)",IF(AND(G711&gt;=DATE('1. Informace o projektu'!$C$3,1,1),G711&lt;=WORKDAY(DATE('1. Informace o projektu'!$C$3,12,31)-1,1,'6. Data'!$C$76:$C$89)),"OK","!!"),ISBLANK(G711),"!",ISBLANK(H711),"!!!",H711='6. Data'!$B$3,"vyberte druh nákladu")," ")</f>
        <v xml:space="preserve"> </v>
      </c>
      <c r="J711" s="261" t="str">
        <f t="shared" ref="J711:J774" si="33">_xlfn.IFS(I711="!","Zapište datum úhrady",I711="ok"," ",I711=" "," ",I711="!!!","vyberte druh nákladu",I711="!!","nepovolené datum úhrady",I711="vyberte druh nákladu","vyberte druh nákladu")</f>
        <v xml:space="preserve"> </v>
      </c>
      <c r="K711" s="238" t="str">
        <f t="shared" ref="K711:K774" si="34">IF(ISNUMBER(F711),IF(E711&gt;=F711,"OK","!")," ")</f>
        <v xml:space="preserve"> </v>
      </c>
      <c r="L711" s="87" t="str">
        <f t="shared" ref="L711:L774" si="35">_xlfn.IFS(K711="!","Hrazeno z dotace je vyšší než fakturovaná částka",K711="ok"," ",K711=" "," ")</f>
        <v xml:space="preserve"> </v>
      </c>
    </row>
    <row r="712" spans="1:12" x14ac:dyDescent="0.25">
      <c r="A712" s="72"/>
      <c r="B712" s="82"/>
      <c r="C712" s="82"/>
      <c r="D712" s="79"/>
      <c r="E712" s="83"/>
      <c r="F712" s="83"/>
      <c r="G712" s="81"/>
      <c r="H712" s="126"/>
      <c r="I712" s="238" t="str">
        <f>IF(ISNUMBER(F712),_xlfn.IFS(RIGHT(H712,3)="(b)",IF(AND(G712&gt;=DATE('1. Informace o projektu'!$C$3,1,1),G712&lt;=WORKDAY(DATE('1. Informace o projektu'!$C$3+1,1,31)-1,1)),"OK","!!"),RIGHT(H712,3)="(a)",IF(AND(G712&gt;=DATE('1. Informace o projektu'!$C$3,1,1),G712&lt;=WORKDAY(DATE('1. Informace o projektu'!$C$3,12,31)-1,1,'6. Data'!$C$76:$C$89)),"OK","!!"),ISBLANK(G712),"!",ISBLANK(H712),"!!!",H712='6. Data'!$B$3,"vyberte druh nákladu")," ")</f>
        <v xml:space="preserve"> </v>
      </c>
      <c r="J712" s="261" t="str">
        <f t="shared" si="33"/>
        <v xml:space="preserve"> </v>
      </c>
      <c r="K712" s="238" t="str">
        <f t="shared" si="34"/>
        <v xml:space="preserve"> </v>
      </c>
      <c r="L712" s="87" t="str">
        <f t="shared" si="35"/>
        <v xml:space="preserve"> </v>
      </c>
    </row>
    <row r="713" spans="1:12" x14ac:dyDescent="0.25">
      <c r="A713" s="72"/>
      <c r="B713" s="82"/>
      <c r="C713" s="82"/>
      <c r="D713" s="79"/>
      <c r="E713" s="83"/>
      <c r="F713" s="83"/>
      <c r="G713" s="81"/>
      <c r="H713" s="126"/>
      <c r="I713" s="238" t="str">
        <f>IF(ISNUMBER(F713),_xlfn.IFS(RIGHT(H713,3)="(b)",IF(AND(G713&gt;=DATE('1. Informace o projektu'!$C$3,1,1),G713&lt;=WORKDAY(DATE('1. Informace o projektu'!$C$3+1,1,31)-1,1)),"OK","!!"),RIGHT(H713,3)="(a)",IF(AND(G713&gt;=DATE('1. Informace o projektu'!$C$3,1,1),G713&lt;=WORKDAY(DATE('1. Informace o projektu'!$C$3,12,31)-1,1,'6. Data'!$C$76:$C$89)),"OK","!!"),ISBLANK(G713),"!",ISBLANK(H713),"!!!",H713='6. Data'!$B$3,"vyberte druh nákladu")," ")</f>
        <v xml:space="preserve"> </v>
      </c>
      <c r="J713" s="261" t="str">
        <f t="shared" si="33"/>
        <v xml:space="preserve"> </v>
      </c>
      <c r="K713" s="238" t="str">
        <f t="shared" si="34"/>
        <v xml:space="preserve"> </v>
      </c>
      <c r="L713" s="87" t="str">
        <f t="shared" si="35"/>
        <v xml:space="preserve"> </v>
      </c>
    </row>
    <row r="714" spans="1:12" x14ac:dyDescent="0.25">
      <c r="A714" s="72"/>
      <c r="B714" s="82"/>
      <c r="C714" s="82"/>
      <c r="D714" s="79"/>
      <c r="E714" s="83"/>
      <c r="F714" s="83"/>
      <c r="G714" s="81"/>
      <c r="H714" s="126"/>
      <c r="I714" s="238" t="str">
        <f>IF(ISNUMBER(F714),_xlfn.IFS(RIGHT(H714,3)="(b)",IF(AND(G714&gt;=DATE('1. Informace o projektu'!$C$3,1,1),G714&lt;=WORKDAY(DATE('1. Informace o projektu'!$C$3+1,1,31)-1,1)),"OK","!!"),RIGHT(H714,3)="(a)",IF(AND(G714&gt;=DATE('1. Informace o projektu'!$C$3,1,1),G714&lt;=WORKDAY(DATE('1. Informace o projektu'!$C$3,12,31)-1,1,'6. Data'!$C$76:$C$89)),"OK","!!"),ISBLANK(G714),"!",ISBLANK(H714),"!!!",H714='6. Data'!$B$3,"vyberte druh nákladu")," ")</f>
        <v xml:space="preserve"> </v>
      </c>
      <c r="J714" s="261" t="str">
        <f t="shared" si="33"/>
        <v xml:space="preserve"> </v>
      </c>
      <c r="K714" s="238" t="str">
        <f t="shared" si="34"/>
        <v xml:space="preserve"> </v>
      </c>
      <c r="L714" s="87" t="str">
        <f t="shared" si="35"/>
        <v xml:space="preserve"> </v>
      </c>
    </row>
    <row r="715" spans="1:12" x14ac:dyDescent="0.25">
      <c r="A715" s="72"/>
      <c r="B715" s="82"/>
      <c r="C715" s="82"/>
      <c r="D715" s="79"/>
      <c r="E715" s="83"/>
      <c r="F715" s="83"/>
      <c r="G715" s="81"/>
      <c r="H715" s="126"/>
      <c r="I715" s="238" t="str">
        <f>IF(ISNUMBER(F715),_xlfn.IFS(RIGHT(H715,3)="(b)",IF(AND(G715&gt;=DATE('1. Informace o projektu'!$C$3,1,1),G715&lt;=WORKDAY(DATE('1. Informace o projektu'!$C$3+1,1,31)-1,1)),"OK","!!"),RIGHT(H715,3)="(a)",IF(AND(G715&gt;=DATE('1. Informace o projektu'!$C$3,1,1),G715&lt;=WORKDAY(DATE('1. Informace o projektu'!$C$3,12,31)-1,1,'6. Data'!$C$76:$C$89)),"OK","!!"),ISBLANK(G715),"!",ISBLANK(H715),"!!!",H715='6. Data'!$B$3,"vyberte druh nákladu")," ")</f>
        <v xml:space="preserve"> </v>
      </c>
      <c r="J715" s="261" t="str">
        <f t="shared" si="33"/>
        <v xml:space="preserve"> </v>
      </c>
      <c r="K715" s="238" t="str">
        <f t="shared" si="34"/>
        <v xml:space="preserve"> </v>
      </c>
      <c r="L715" s="87" t="str">
        <f t="shared" si="35"/>
        <v xml:space="preserve"> </v>
      </c>
    </row>
    <row r="716" spans="1:12" x14ac:dyDescent="0.25">
      <c r="A716" s="72"/>
      <c r="B716" s="82"/>
      <c r="C716" s="82"/>
      <c r="D716" s="79"/>
      <c r="E716" s="83"/>
      <c r="F716" s="83"/>
      <c r="G716" s="81"/>
      <c r="H716" s="126"/>
      <c r="I716" s="238" t="str">
        <f>IF(ISNUMBER(F716),_xlfn.IFS(RIGHT(H716,3)="(b)",IF(AND(G716&gt;=DATE('1. Informace o projektu'!$C$3,1,1),G716&lt;=WORKDAY(DATE('1. Informace o projektu'!$C$3+1,1,31)-1,1)),"OK","!!"),RIGHT(H716,3)="(a)",IF(AND(G716&gt;=DATE('1. Informace o projektu'!$C$3,1,1),G716&lt;=WORKDAY(DATE('1. Informace o projektu'!$C$3,12,31)-1,1,'6. Data'!$C$76:$C$89)),"OK","!!"),ISBLANK(G716),"!",ISBLANK(H716),"!!!",H716='6. Data'!$B$3,"vyberte druh nákladu")," ")</f>
        <v xml:space="preserve"> </v>
      </c>
      <c r="J716" s="261" t="str">
        <f t="shared" si="33"/>
        <v xml:space="preserve"> </v>
      </c>
      <c r="K716" s="238" t="str">
        <f t="shared" si="34"/>
        <v xml:space="preserve"> </v>
      </c>
      <c r="L716" s="87" t="str">
        <f t="shared" si="35"/>
        <v xml:space="preserve"> </v>
      </c>
    </row>
    <row r="717" spans="1:12" x14ac:dyDescent="0.25">
      <c r="A717" s="72"/>
      <c r="B717" s="82"/>
      <c r="C717" s="82"/>
      <c r="D717" s="79"/>
      <c r="E717" s="83"/>
      <c r="F717" s="83"/>
      <c r="G717" s="81"/>
      <c r="H717" s="126"/>
      <c r="I717" s="238" t="str">
        <f>IF(ISNUMBER(F717),_xlfn.IFS(RIGHT(H717,3)="(b)",IF(AND(G717&gt;=DATE('1. Informace o projektu'!$C$3,1,1),G717&lt;=WORKDAY(DATE('1. Informace o projektu'!$C$3+1,1,31)-1,1)),"OK","!!"),RIGHT(H717,3)="(a)",IF(AND(G717&gt;=DATE('1. Informace o projektu'!$C$3,1,1),G717&lt;=WORKDAY(DATE('1. Informace o projektu'!$C$3,12,31)-1,1,'6. Data'!$C$76:$C$89)),"OK","!!"),ISBLANK(G717),"!",ISBLANK(H717),"!!!",H717='6. Data'!$B$3,"vyberte druh nákladu")," ")</f>
        <v xml:space="preserve"> </v>
      </c>
      <c r="J717" s="261" t="str">
        <f t="shared" si="33"/>
        <v xml:space="preserve"> </v>
      </c>
      <c r="K717" s="238" t="str">
        <f t="shared" si="34"/>
        <v xml:space="preserve"> </v>
      </c>
      <c r="L717" s="87" t="str">
        <f t="shared" si="35"/>
        <v xml:space="preserve"> </v>
      </c>
    </row>
    <row r="718" spans="1:12" x14ac:dyDescent="0.25">
      <c r="A718" s="72"/>
      <c r="B718" s="82"/>
      <c r="C718" s="82"/>
      <c r="D718" s="79"/>
      <c r="E718" s="83"/>
      <c r="F718" s="83"/>
      <c r="G718" s="81"/>
      <c r="H718" s="126"/>
      <c r="I718" s="238" t="str">
        <f>IF(ISNUMBER(F718),_xlfn.IFS(RIGHT(H718,3)="(b)",IF(AND(G718&gt;=DATE('1. Informace o projektu'!$C$3,1,1),G718&lt;=WORKDAY(DATE('1. Informace o projektu'!$C$3+1,1,31)-1,1)),"OK","!!"),RIGHT(H718,3)="(a)",IF(AND(G718&gt;=DATE('1. Informace o projektu'!$C$3,1,1),G718&lt;=WORKDAY(DATE('1. Informace o projektu'!$C$3,12,31)-1,1,'6. Data'!$C$76:$C$89)),"OK","!!"),ISBLANK(G718),"!",ISBLANK(H718),"!!!",H718='6. Data'!$B$3,"vyberte druh nákladu")," ")</f>
        <v xml:space="preserve"> </v>
      </c>
      <c r="J718" s="261" t="str">
        <f t="shared" si="33"/>
        <v xml:space="preserve"> </v>
      </c>
      <c r="K718" s="238" t="str">
        <f t="shared" si="34"/>
        <v xml:space="preserve"> </v>
      </c>
      <c r="L718" s="87" t="str">
        <f t="shared" si="35"/>
        <v xml:space="preserve"> </v>
      </c>
    </row>
    <row r="719" spans="1:12" x14ac:dyDescent="0.25">
      <c r="A719" s="72"/>
      <c r="B719" s="82"/>
      <c r="C719" s="82"/>
      <c r="D719" s="79"/>
      <c r="E719" s="83"/>
      <c r="F719" s="83"/>
      <c r="G719" s="81"/>
      <c r="H719" s="126"/>
      <c r="I719" s="238" t="str">
        <f>IF(ISNUMBER(F719),_xlfn.IFS(RIGHT(H719,3)="(b)",IF(AND(G719&gt;=DATE('1. Informace o projektu'!$C$3,1,1),G719&lt;=WORKDAY(DATE('1. Informace o projektu'!$C$3+1,1,31)-1,1)),"OK","!!"),RIGHT(H719,3)="(a)",IF(AND(G719&gt;=DATE('1. Informace o projektu'!$C$3,1,1),G719&lt;=WORKDAY(DATE('1. Informace o projektu'!$C$3,12,31)-1,1,'6. Data'!$C$76:$C$89)),"OK","!!"),ISBLANK(G719),"!",ISBLANK(H719),"!!!",H719='6. Data'!$B$3,"vyberte druh nákladu")," ")</f>
        <v xml:space="preserve"> </v>
      </c>
      <c r="J719" s="261" t="str">
        <f t="shared" si="33"/>
        <v xml:space="preserve"> </v>
      </c>
      <c r="K719" s="238" t="str">
        <f t="shared" si="34"/>
        <v xml:space="preserve"> </v>
      </c>
      <c r="L719" s="87" t="str">
        <f t="shared" si="35"/>
        <v xml:space="preserve"> </v>
      </c>
    </row>
    <row r="720" spans="1:12" x14ac:dyDescent="0.25">
      <c r="A720" s="72"/>
      <c r="B720" s="82"/>
      <c r="C720" s="82"/>
      <c r="D720" s="79"/>
      <c r="E720" s="83"/>
      <c r="F720" s="83"/>
      <c r="G720" s="81"/>
      <c r="H720" s="126"/>
      <c r="I720" s="238" t="str">
        <f>IF(ISNUMBER(F720),_xlfn.IFS(RIGHT(H720,3)="(b)",IF(AND(G720&gt;=DATE('1. Informace o projektu'!$C$3,1,1),G720&lt;=WORKDAY(DATE('1. Informace o projektu'!$C$3+1,1,31)-1,1)),"OK","!!"),RIGHT(H720,3)="(a)",IF(AND(G720&gt;=DATE('1. Informace o projektu'!$C$3,1,1),G720&lt;=WORKDAY(DATE('1. Informace o projektu'!$C$3,12,31)-1,1,'6. Data'!$C$76:$C$89)),"OK","!!"),ISBLANK(G720),"!",ISBLANK(H720),"!!!",H720='6. Data'!$B$3,"vyberte druh nákladu")," ")</f>
        <v xml:space="preserve"> </v>
      </c>
      <c r="J720" s="261" t="str">
        <f t="shared" si="33"/>
        <v xml:space="preserve"> </v>
      </c>
      <c r="K720" s="238" t="str">
        <f t="shared" si="34"/>
        <v xml:space="preserve"> </v>
      </c>
      <c r="L720" s="87" t="str">
        <f t="shared" si="35"/>
        <v xml:space="preserve"> </v>
      </c>
    </row>
    <row r="721" spans="1:12" x14ac:dyDescent="0.25">
      <c r="A721" s="72"/>
      <c r="B721" s="82"/>
      <c r="C721" s="82"/>
      <c r="D721" s="79"/>
      <c r="E721" s="83"/>
      <c r="F721" s="83"/>
      <c r="G721" s="81"/>
      <c r="H721" s="126"/>
      <c r="I721" s="238" t="str">
        <f>IF(ISNUMBER(F721),_xlfn.IFS(RIGHT(H721,3)="(b)",IF(AND(G721&gt;=DATE('1. Informace o projektu'!$C$3,1,1),G721&lt;=WORKDAY(DATE('1. Informace o projektu'!$C$3+1,1,31)-1,1)),"OK","!!"),RIGHT(H721,3)="(a)",IF(AND(G721&gt;=DATE('1. Informace o projektu'!$C$3,1,1),G721&lt;=WORKDAY(DATE('1. Informace o projektu'!$C$3,12,31)-1,1,'6. Data'!$C$76:$C$89)),"OK","!!"),ISBLANK(G721),"!",ISBLANK(H721),"!!!",H721='6. Data'!$B$3,"vyberte druh nákladu")," ")</f>
        <v xml:space="preserve"> </v>
      </c>
      <c r="J721" s="261" t="str">
        <f t="shared" si="33"/>
        <v xml:space="preserve"> </v>
      </c>
      <c r="K721" s="238" t="str">
        <f t="shared" si="34"/>
        <v xml:space="preserve"> </v>
      </c>
      <c r="L721" s="87" t="str">
        <f t="shared" si="35"/>
        <v xml:space="preserve"> </v>
      </c>
    </row>
    <row r="722" spans="1:12" x14ac:dyDescent="0.25">
      <c r="A722" s="72"/>
      <c r="B722" s="82"/>
      <c r="C722" s="82"/>
      <c r="D722" s="79"/>
      <c r="E722" s="83"/>
      <c r="F722" s="83"/>
      <c r="G722" s="81"/>
      <c r="H722" s="126"/>
      <c r="I722" s="238" t="str">
        <f>IF(ISNUMBER(F722),_xlfn.IFS(RIGHT(H722,3)="(b)",IF(AND(G722&gt;=DATE('1. Informace o projektu'!$C$3,1,1),G722&lt;=WORKDAY(DATE('1. Informace o projektu'!$C$3+1,1,31)-1,1)),"OK","!!"),RIGHT(H722,3)="(a)",IF(AND(G722&gt;=DATE('1. Informace o projektu'!$C$3,1,1),G722&lt;=WORKDAY(DATE('1. Informace o projektu'!$C$3,12,31)-1,1,'6. Data'!$C$76:$C$89)),"OK","!!"),ISBLANK(G722),"!",ISBLANK(H722),"!!!",H722='6. Data'!$B$3,"vyberte druh nákladu")," ")</f>
        <v xml:space="preserve"> </v>
      </c>
      <c r="J722" s="261" t="str">
        <f t="shared" si="33"/>
        <v xml:space="preserve"> </v>
      </c>
      <c r="K722" s="238" t="str">
        <f t="shared" si="34"/>
        <v xml:space="preserve"> </v>
      </c>
      <c r="L722" s="87" t="str">
        <f t="shared" si="35"/>
        <v xml:space="preserve"> </v>
      </c>
    </row>
    <row r="723" spans="1:12" x14ac:dyDescent="0.25">
      <c r="A723" s="72"/>
      <c r="B723" s="82"/>
      <c r="C723" s="82"/>
      <c r="D723" s="79"/>
      <c r="E723" s="83"/>
      <c r="F723" s="83"/>
      <c r="G723" s="81"/>
      <c r="H723" s="126"/>
      <c r="I723" s="238" t="str">
        <f>IF(ISNUMBER(F723),_xlfn.IFS(RIGHT(H723,3)="(b)",IF(AND(G723&gt;=DATE('1. Informace o projektu'!$C$3,1,1),G723&lt;=WORKDAY(DATE('1. Informace o projektu'!$C$3+1,1,31)-1,1)),"OK","!!"),RIGHT(H723,3)="(a)",IF(AND(G723&gt;=DATE('1. Informace o projektu'!$C$3,1,1),G723&lt;=WORKDAY(DATE('1. Informace o projektu'!$C$3,12,31)-1,1,'6. Data'!$C$76:$C$89)),"OK","!!"),ISBLANK(G723),"!",ISBLANK(H723),"!!!",H723='6. Data'!$B$3,"vyberte druh nákladu")," ")</f>
        <v xml:space="preserve"> </v>
      </c>
      <c r="J723" s="261" t="str">
        <f t="shared" si="33"/>
        <v xml:space="preserve"> </v>
      </c>
      <c r="K723" s="238" t="str">
        <f t="shared" si="34"/>
        <v xml:space="preserve"> </v>
      </c>
      <c r="L723" s="87" t="str">
        <f t="shared" si="35"/>
        <v xml:space="preserve"> </v>
      </c>
    </row>
    <row r="724" spans="1:12" x14ac:dyDescent="0.25">
      <c r="A724" s="72"/>
      <c r="B724" s="82"/>
      <c r="C724" s="82"/>
      <c r="D724" s="79"/>
      <c r="E724" s="83"/>
      <c r="F724" s="83"/>
      <c r="G724" s="81"/>
      <c r="H724" s="126"/>
      <c r="I724" s="238" t="str">
        <f>IF(ISNUMBER(F724),_xlfn.IFS(RIGHT(H724,3)="(b)",IF(AND(G724&gt;=DATE('1. Informace o projektu'!$C$3,1,1),G724&lt;=WORKDAY(DATE('1. Informace o projektu'!$C$3+1,1,31)-1,1)),"OK","!!"),RIGHT(H724,3)="(a)",IF(AND(G724&gt;=DATE('1. Informace o projektu'!$C$3,1,1),G724&lt;=WORKDAY(DATE('1. Informace o projektu'!$C$3,12,31)-1,1,'6. Data'!$C$76:$C$89)),"OK","!!"),ISBLANK(G724),"!",ISBLANK(H724),"!!!",H724='6. Data'!$B$3,"vyberte druh nákladu")," ")</f>
        <v xml:space="preserve"> </v>
      </c>
      <c r="J724" s="261" t="str">
        <f t="shared" si="33"/>
        <v xml:space="preserve"> </v>
      </c>
      <c r="K724" s="238" t="str">
        <f t="shared" si="34"/>
        <v xml:space="preserve"> </v>
      </c>
      <c r="L724" s="87" t="str">
        <f t="shared" si="35"/>
        <v xml:space="preserve"> </v>
      </c>
    </row>
    <row r="725" spans="1:12" x14ac:dyDescent="0.25">
      <c r="A725" s="72"/>
      <c r="B725" s="82"/>
      <c r="C725" s="82"/>
      <c r="D725" s="79"/>
      <c r="E725" s="83"/>
      <c r="F725" s="83"/>
      <c r="G725" s="81"/>
      <c r="H725" s="126"/>
      <c r="I725" s="238" t="str">
        <f>IF(ISNUMBER(F725),_xlfn.IFS(RIGHT(H725,3)="(b)",IF(AND(G725&gt;=DATE('1. Informace o projektu'!$C$3,1,1),G725&lt;=WORKDAY(DATE('1. Informace o projektu'!$C$3+1,1,31)-1,1)),"OK","!!"),RIGHT(H725,3)="(a)",IF(AND(G725&gt;=DATE('1. Informace o projektu'!$C$3,1,1),G725&lt;=WORKDAY(DATE('1. Informace o projektu'!$C$3,12,31)-1,1,'6. Data'!$C$76:$C$89)),"OK","!!"),ISBLANK(G725),"!",ISBLANK(H725),"!!!",H725='6. Data'!$B$3,"vyberte druh nákladu")," ")</f>
        <v xml:space="preserve"> </v>
      </c>
      <c r="J725" s="261" t="str">
        <f t="shared" si="33"/>
        <v xml:space="preserve"> </v>
      </c>
      <c r="K725" s="238" t="str">
        <f t="shared" si="34"/>
        <v xml:space="preserve"> </v>
      </c>
      <c r="L725" s="87" t="str">
        <f t="shared" si="35"/>
        <v xml:space="preserve"> </v>
      </c>
    </row>
    <row r="726" spans="1:12" x14ac:dyDescent="0.25">
      <c r="A726" s="72"/>
      <c r="B726" s="82"/>
      <c r="C726" s="82"/>
      <c r="D726" s="79"/>
      <c r="E726" s="83"/>
      <c r="F726" s="83"/>
      <c r="G726" s="81"/>
      <c r="H726" s="126"/>
      <c r="I726" s="238" t="str">
        <f>IF(ISNUMBER(F726),_xlfn.IFS(RIGHT(H726,3)="(b)",IF(AND(G726&gt;=DATE('1. Informace o projektu'!$C$3,1,1),G726&lt;=WORKDAY(DATE('1. Informace o projektu'!$C$3+1,1,31)-1,1)),"OK","!!"),RIGHT(H726,3)="(a)",IF(AND(G726&gt;=DATE('1. Informace o projektu'!$C$3,1,1),G726&lt;=WORKDAY(DATE('1. Informace o projektu'!$C$3,12,31)-1,1,'6. Data'!$C$76:$C$89)),"OK","!!"),ISBLANK(G726),"!",ISBLANK(H726),"!!!",H726='6. Data'!$B$3,"vyberte druh nákladu")," ")</f>
        <v xml:space="preserve"> </v>
      </c>
      <c r="J726" s="261" t="str">
        <f t="shared" si="33"/>
        <v xml:space="preserve"> </v>
      </c>
      <c r="K726" s="238" t="str">
        <f t="shared" si="34"/>
        <v xml:space="preserve"> </v>
      </c>
      <c r="L726" s="87" t="str">
        <f t="shared" si="35"/>
        <v xml:space="preserve"> </v>
      </c>
    </row>
    <row r="727" spans="1:12" x14ac:dyDescent="0.25">
      <c r="A727" s="72"/>
      <c r="B727" s="82"/>
      <c r="C727" s="82"/>
      <c r="D727" s="79"/>
      <c r="E727" s="83"/>
      <c r="F727" s="83"/>
      <c r="G727" s="81"/>
      <c r="H727" s="126"/>
      <c r="I727" s="238" t="str">
        <f>IF(ISNUMBER(F727),_xlfn.IFS(RIGHT(H727,3)="(b)",IF(AND(G727&gt;=DATE('1. Informace o projektu'!$C$3,1,1),G727&lt;=WORKDAY(DATE('1. Informace o projektu'!$C$3+1,1,31)-1,1)),"OK","!!"),RIGHT(H727,3)="(a)",IF(AND(G727&gt;=DATE('1. Informace o projektu'!$C$3,1,1),G727&lt;=WORKDAY(DATE('1. Informace o projektu'!$C$3,12,31)-1,1,'6. Data'!$C$76:$C$89)),"OK","!!"),ISBLANK(G727),"!",ISBLANK(H727),"!!!",H727='6. Data'!$B$3,"vyberte druh nákladu")," ")</f>
        <v xml:space="preserve"> </v>
      </c>
      <c r="J727" s="261" t="str">
        <f t="shared" si="33"/>
        <v xml:space="preserve"> </v>
      </c>
      <c r="K727" s="238" t="str">
        <f t="shared" si="34"/>
        <v xml:space="preserve"> </v>
      </c>
      <c r="L727" s="87" t="str">
        <f t="shared" si="35"/>
        <v xml:space="preserve"> </v>
      </c>
    </row>
    <row r="728" spans="1:12" x14ac:dyDescent="0.25">
      <c r="A728" s="72"/>
      <c r="B728" s="82"/>
      <c r="C728" s="82"/>
      <c r="D728" s="79"/>
      <c r="E728" s="83"/>
      <c r="F728" s="83"/>
      <c r="G728" s="81"/>
      <c r="H728" s="126"/>
      <c r="I728" s="238" t="str">
        <f>IF(ISNUMBER(F728),_xlfn.IFS(RIGHT(H728,3)="(b)",IF(AND(G728&gt;=DATE('1. Informace o projektu'!$C$3,1,1),G728&lt;=WORKDAY(DATE('1. Informace o projektu'!$C$3+1,1,31)-1,1)),"OK","!!"),RIGHT(H728,3)="(a)",IF(AND(G728&gt;=DATE('1. Informace o projektu'!$C$3,1,1),G728&lt;=WORKDAY(DATE('1. Informace o projektu'!$C$3,12,31)-1,1,'6. Data'!$C$76:$C$89)),"OK","!!"),ISBLANK(G728),"!",ISBLANK(H728),"!!!",H728='6. Data'!$B$3,"vyberte druh nákladu")," ")</f>
        <v xml:space="preserve"> </v>
      </c>
      <c r="J728" s="261" t="str">
        <f t="shared" si="33"/>
        <v xml:space="preserve"> </v>
      </c>
      <c r="K728" s="238" t="str">
        <f t="shared" si="34"/>
        <v xml:space="preserve"> </v>
      </c>
      <c r="L728" s="87" t="str">
        <f t="shared" si="35"/>
        <v xml:space="preserve"> </v>
      </c>
    </row>
    <row r="729" spans="1:12" x14ac:dyDescent="0.25">
      <c r="A729" s="72"/>
      <c r="B729" s="82"/>
      <c r="C729" s="82"/>
      <c r="D729" s="79"/>
      <c r="E729" s="83"/>
      <c r="F729" s="83"/>
      <c r="G729" s="81"/>
      <c r="H729" s="126"/>
      <c r="I729" s="238" t="str">
        <f>IF(ISNUMBER(F729),_xlfn.IFS(RIGHT(H729,3)="(b)",IF(AND(G729&gt;=DATE('1. Informace o projektu'!$C$3,1,1),G729&lt;=WORKDAY(DATE('1. Informace o projektu'!$C$3+1,1,31)-1,1)),"OK","!!"),RIGHT(H729,3)="(a)",IF(AND(G729&gt;=DATE('1. Informace o projektu'!$C$3,1,1),G729&lt;=WORKDAY(DATE('1. Informace o projektu'!$C$3,12,31)-1,1,'6. Data'!$C$76:$C$89)),"OK","!!"),ISBLANK(G729),"!",ISBLANK(H729),"!!!",H729='6. Data'!$B$3,"vyberte druh nákladu")," ")</f>
        <v xml:space="preserve"> </v>
      </c>
      <c r="J729" s="261" t="str">
        <f t="shared" si="33"/>
        <v xml:space="preserve"> </v>
      </c>
      <c r="K729" s="238" t="str">
        <f t="shared" si="34"/>
        <v xml:space="preserve"> </v>
      </c>
      <c r="L729" s="87" t="str">
        <f t="shared" si="35"/>
        <v xml:space="preserve"> </v>
      </c>
    </row>
    <row r="730" spans="1:12" x14ac:dyDescent="0.25">
      <c r="A730" s="72"/>
      <c r="B730" s="82"/>
      <c r="C730" s="82"/>
      <c r="D730" s="79"/>
      <c r="E730" s="83"/>
      <c r="F730" s="83"/>
      <c r="G730" s="81"/>
      <c r="H730" s="126"/>
      <c r="I730" s="238" t="str">
        <f>IF(ISNUMBER(F730),_xlfn.IFS(RIGHT(H730,3)="(b)",IF(AND(G730&gt;=DATE('1. Informace o projektu'!$C$3,1,1),G730&lt;=WORKDAY(DATE('1. Informace o projektu'!$C$3+1,1,31)-1,1)),"OK","!!"),RIGHT(H730,3)="(a)",IF(AND(G730&gt;=DATE('1. Informace o projektu'!$C$3,1,1),G730&lt;=WORKDAY(DATE('1. Informace o projektu'!$C$3,12,31)-1,1,'6. Data'!$C$76:$C$89)),"OK","!!"),ISBLANK(G730),"!",ISBLANK(H730),"!!!",H730='6. Data'!$B$3,"vyberte druh nákladu")," ")</f>
        <v xml:space="preserve"> </v>
      </c>
      <c r="J730" s="261" t="str">
        <f t="shared" si="33"/>
        <v xml:space="preserve"> </v>
      </c>
      <c r="K730" s="238" t="str">
        <f t="shared" si="34"/>
        <v xml:space="preserve"> </v>
      </c>
      <c r="L730" s="87" t="str">
        <f t="shared" si="35"/>
        <v xml:space="preserve"> </v>
      </c>
    </row>
    <row r="731" spans="1:12" x14ac:dyDescent="0.25">
      <c r="A731" s="72"/>
      <c r="B731" s="82"/>
      <c r="C731" s="82"/>
      <c r="D731" s="79"/>
      <c r="E731" s="83"/>
      <c r="F731" s="83"/>
      <c r="G731" s="81"/>
      <c r="H731" s="126"/>
      <c r="I731" s="238" t="str">
        <f>IF(ISNUMBER(F731),_xlfn.IFS(RIGHT(H731,3)="(b)",IF(AND(G731&gt;=DATE('1. Informace o projektu'!$C$3,1,1),G731&lt;=WORKDAY(DATE('1. Informace o projektu'!$C$3+1,1,31)-1,1)),"OK","!!"),RIGHT(H731,3)="(a)",IF(AND(G731&gt;=DATE('1. Informace o projektu'!$C$3,1,1),G731&lt;=WORKDAY(DATE('1. Informace o projektu'!$C$3,12,31)-1,1,'6. Data'!$C$76:$C$89)),"OK","!!"),ISBLANK(G731),"!",ISBLANK(H731),"!!!",H731='6. Data'!$B$3,"vyberte druh nákladu")," ")</f>
        <v xml:space="preserve"> </v>
      </c>
      <c r="J731" s="261" t="str">
        <f t="shared" si="33"/>
        <v xml:space="preserve"> </v>
      </c>
      <c r="K731" s="238" t="str">
        <f t="shared" si="34"/>
        <v xml:space="preserve"> </v>
      </c>
      <c r="L731" s="87" t="str">
        <f t="shared" si="35"/>
        <v xml:space="preserve"> </v>
      </c>
    </row>
    <row r="732" spans="1:12" x14ac:dyDescent="0.25">
      <c r="A732" s="72"/>
      <c r="B732" s="82"/>
      <c r="C732" s="82"/>
      <c r="D732" s="79"/>
      <c r="E732" s="83"/>
      <c r="F732" s="83"/>
      <c r="G732" s="81"/>
      <c r="H732" s="126"/>
      <c r="I732" s="238" t="str">
        <f>IF(ISNUMBER(F732),_xlfn.IFS(RIGHT(H732,3)="(b)",IF(AND(G732&gt;=DATE('1. Informace o projektu'!$C$3,1,1),G732&lt;=WORKDAY(DATE('1. Informace o projektu'!$C$3+1,1,31)-1,1)),"OK","!!"),RIGHT(H732,3)="(a)",IF(AND(G732&gt;=DATE('1. Informace o projektu'!$C$3,1,1),G732&lt;=WORKDAY(DATE('1. Informace o projektu'!$C$3,12,31)-1,1,'6. Data'!$C$76:$C$89)),"OK","!!"),ISBLANK(G732),"!",ISBLANK(H732),"!!!",H732='6. Data'!$B$3,"vyberte druh nákladu")," ")</f>
        <v xml:space="preserve"> </v>
      </c>
      <c r="J732" s="261" t="str">
        <f t="shared" si="33"/>
        <v xml:space="preserve"> </v>
      </c>
      <c r="K732" s="238" t="str">
        <f t="shared" si="34"/>
        <v xml:space="preserve"> </v>
      </c>
      <c r="L732" s="87" t="str">
        <f t="shared" si="35"/>
        <v xml:space="preserve"> </v>
      </c>
    </row>
    <row r="733" spans="1:12" x14ac:dyDescent="0.25">
      <c r="A733" s="72"/>
      <c r="B733" s="82"/>
      <c r="C733" s="82"/>
      <c r="D733" s="79"/>
      <c r="E733" s="83"/>
      <c r="F733" s="83"/>
      <c r="G733" s="81"/>
      <c r="H733" s="126"/>
      <c r="I733" s="238" t="str">
        <f>IF(ISNUMBER(F733),_xlfn.IFS(RIGHT(H733,3)="(b)",IF(AND(G733&gt;=DATE('1. Informace o projektu'!$C$3,1,1),G733&lt;=WORKDAY(DATE('1. Informace o projektu'!$C$3+1,1,31)-1,1)),"OK","!!"),RIGHT(H733,3)="(a)",IF(AND(G733&gt;=DATE('1. Informace o projektu'!$C$3,1,1),G733&lt;=WORKDAY(DATE('1. Informace o projektu'!$C$3,12,31)-1,1,'6. Data'!$C$76:$C$89)),"OK","!!"),ISBLANK(G733),"!",ISBLANK(H733),"!!!",H733='6. Data'!$B$3,"vyberte druh nákladu")," ")</f>
        <v xml:space="preserve"> </v>
      </c>
      <c r="J733" s="261" t="str">
        <f t="shared" si="33"/>
        <v xml:space="preserve"> </v>
      </c>
      <c r="K733" s="238" t="str">
        <f t="shared" si="34"/>
        <v xml:space="preserve"> </v>
      </c>
      <c r="L733" s="87" t="str">
        <f t="shared" si="35"/>
        <v xml:space="preserve"> </v>
      </c>
    </row>
    <row r="734" spans="1:12" x14ac:dyDescent="0.25">
      <c r="A734" s="72"/>
      <c r="B734" s="82"/>
      <c r="C734" s="82"/>
      <c r="D734" s="79"/>
      <c r="E734" s="83"/>
      <c r="F734" s="83"/>
      <c r="G734" s="81"/>
      <c r="H734" s="126"/>
      <c r="I734" s="238" t="str">
        <f>IF(ISNUMBER(F734),_xlfn.IFS(RIGHT(H734,3)="(b)",IF(AND(G734&gt;=DATE('1. Informace o projektu'!$C$3,1,1),G734&lt;=WORKDAY(DATE('1. Informace o projektu'!$C$3+1,1,31)-1,1)),"OK","!!"),RIGHT(H734,3)="(a)",IF(AND(G734&gt;=DATE('1. Informace o projektu'!$C$3,1,1),G734&lt;=WORKDAY(DATE('1. Informace o projektu'!$C$3,12,31)-1,1,'6. Data'!$C$76:$C$89)),"OK","!!"),ISBLANK(G734),"!",ISBLANK(H734),"!!!",H734='6. Data'!$B$3,"vyberte druh nákladu")," ")</f>
        <v xml:space="preserve"> </v>
      </c>
      <c r="J734" s="261" t="str">
        <f t="shared" si="33"/>
        <v xml:space="preserve"> </v>
      </c>
      <c r="K734" s="238" t="str">
        <f t="shared" si="34"/>
        <v xml:space="preserve"> </v>
      </c>
      <c r="L734" s="87" t="str">
        <f t="shared" si="35"/>
        <v xml:space="preserve"> </v>
      </c>
    </row>
    <row r="735" spans="1:12" x14ac:dyDescent="0.25">
      <c r="A735" s="72"/>
      <c r="B735" s="82"/>
      <c r="C735" s="82"/>
      <c r="D735" s="79"/>
      <c r="E735" s="83"/>
      <c r="F735" s="83"/>
      <c r="G735" s="81"/>
      <c r="H735" s="126"/>
      <c r="I735" s="238" t="str">
        <f>IF(ISNUMBER(F735),_xlfn.IFS(RIGHT(H735,3)="(b)",IF(AND(G735&gt;=DATE('1. Informace o projektu'!$C$3,1,1),G735&lt;=WORKDAY(DATE('1. Informace o projektu'!$C$3+1,1,31)-1,1)),"OK","!!"),RIGHT(H735,3)="(a)",IF(AND(G735&gt;=DATE('1. Informace o projektu'!$C$3,1,1),G735&lt;=WORKDAY(DATE('1. Informace o projektu'!$C$3,12,31)-1,1,'6. Data'!$C$76:$C$89)),"OK","!!"),ISBLANK(G735),"!",ISBLANK(H735),"!!!",H735='6. Data'!$B$3,"vyberte druh nákladu")," ")</f>
        <v xml:space="preserve"> </v>
      </c>
      <c r="J735" s="261" t="str">
        <f t="shared" si="33"/>
        <v xml:space="preserve"> </v>
      </c>
      <c r="K735" s="238" t="str">
        <f t="shared" si="34"/>
        <v xml:space="preserve"> </v>
      </c>
      <c r="L735" s="87" t="str">
        <f t="shared" si="35"/>
        <v xml:space="preserve"> </v>
      </c>
    </row>
    <row r="736" spans="1:12" x14ac:dyDescent="0.25">
      <c r="A736" s="72"/>
      <c r="B736" s="82"/>
      <c r="C736" s="82"/>
      <c r="D736" s="79"/>
      <c r="E736" s="83"/>
      <c r="F736" s="83"/>
      <c r="G736" s="81"/>
      <c r="H736" s="126"/>
      <c r="I736" s="238" t="str">
        <f>IF(ISNUMBER(F736),_xlfn.IFS(RIGHT(H736,3)="(b)",IF(AND(G736&gt;=DATE('1. Informace o projektu'!$C$3,1,1),G736&lt;=WORKDAY(DATE('1. Informace o projektu'!$C$3+1,1,31)-1,1)),"OK","!!"),RIGHT(H736,3)="(a)",IF(AND(G736&gt;=DATE('1. Informace o projektu'!$C$3,1,1),G736&lt;=WORKDAY(DATE('1. Informace o projektu'!$C$3,12,31)-1,1,'6. Data'!$C$76:$C$89)),"OK","!!"),ISBLANK(G736),"!",ISBLANK(H736),"!!!",H736='6. Data'!$B$3,"vyberte druh nákladu")," ")</f>
        <v xml:space="preserve"> </v>
      </c>
      <c r="J736" s="261" t="str">
        <f t="shared" si="33"/>
        <v xml:space="preserve"> </v>
      </c>
      <c r="K736" s="238" t="str">
        <f t="shared" si="34"/>
        <v xml:space="preserve"> </v>
      </c>
      <c r="L736" s="87" t="str">
        <f t="shared" si="35"/>
        <v xml:space="preserve"> </v>
      </c>
    </row>
    <row r="737" spans="1:12" x14ac:dyDescent="0.25">
      <c r="A737" s="72"/>
      <c r="B737" s="82"/>
      <c r="C737" s="82"/>
      <c r="D737" s="79"/>
      <c r="E737" s="83"/>
      <c r="F737" s="83"/>
      <c r="G737" s="81"/>
      <c r="H737" s="126"/>
      <c r="I737" s="238" t="str">
        <f>IF(ISNUMBER(F737),_xlfn.IFS(RIGHT(H737,3)="(b)",IF(AND(G737&gt;=DATE('1. Informace o projektu'!$C$3,1,1),G737&lt;=WORKDAY(DATE('1. Informace o projektu'!$C$3+1,1,31)-1,1)),"OK","!!"),RIGHT(H737,3)="(a)",IF(AND(G737&gt;=DATE('1. Informace o projektu'!$C$3,1,1),G737&lt;=WORKDAY(DATE('1. Informace o projektu'!$C$3,12,31)-1,1,'6. Data'!$C$76:$C$89)),"OK","!!"),ISBLANK(G737),"!",ISBLANK(H737),"!!!",H737='6. Data'!$B$3,"vyberte druh nákladu")," ")</f>
        <v xml:space="preserve"> </v>
      </c>
      <c r="J737" s="261" t="str">
        <f t="shared" si="33"/>
        <v xml:space="preserve"> </v>
      </c>
      <c r="K737" s="238" t="str">
        <f t="shared" si="34"/>
        <v xml:space="preserve"> </v>
      </c>
      <c r="L737" s="87" t="str">
        <f t="shared" si="35"/>
        <v xml:space="preserve"> </v>
      </c>
    </row>
    <row r="738" spans="1:12" x14ac:dyDescent="0.25">
      <c r="A738" s="72"/>
      <c r="B738" s="82"/>
      <c r="C738" s="82"/>
      <c r="D738" s="79"/>
      <c r="E738" s="83"/>
      <c r="F738" s="83"/>
      <c r="G738" s="81"/>
      <c r="H738" s="126"/>
      <c r="I738" s="238" t="str">
        <f>IF(ISNUMBER(F738),_xlfn.IFS(RIGHT(H738,3)="(b)",IF(AND(G738&gt;=DATE('1. Informace o projektu'!$C$3,1,1),G738&lt;=WORKDAY(DATE('1. Informace o projektu'!$C$3+1,1,31)-1,1)),"OK","!!"),RIGHT(H738,3)="(a)",IF(AND(G738&gt;=DATE('1. Informace o projektu'!$C$3,1,1),G738&lt;=WORKDAY(DATE('1. Informace o projektu'!$C$3,12,31)-1,1,'6. Data'!$C$76:$C$89)),"OK","!!"),ISBLANK(G738),"!",ISBLANK(H738),"!!!",H738='6. Data'!$B$3,"vyberte druh nákladu")," ")</f>
        <v xml:space="preserve"> </v>
      </c>
      <c r="J738" s="261" t="str">
        <f t="shared" si="33"/>
        <v xml:space="preserve"> </v>
      </c>
      <c r="K738" s="238" t="str">
        <f t="shared" si="34"/>
        <v xml:space="preserve"> </v>
      </c>
      <c r="L738" s="87" t="str">
        <f t="shared" si="35"/>
        <v xml:space="preserve"> </v>
      </c>
    </row>
    <row r="739" spans="1:12" x14ac:dyDescent="0.25">
      <c r="A739" s="72"/>
      <c r="B739" s="82"/>
      <c r="C739" s="82"/>
      <c r="D739" s="79"/>
      <c r="E739" s="83"/>
      <c r="F739" s="83"/>
      <c r="G739" s="81"/>
      <c r="H739" s="126"/>
      <c r="I739" s="238" t="str">
        <f>IF(ISNUMBER(F739),_xlfn.IFS(RIGHT(H739,3)="(b)",IF(AND(G739&gt;=DATE('1. Informace o projektu'!$C$3,1,1),G739&lt;=WORKDAY(DATE('1. Informace o projektu'!$C$3+1,1,31)-1,1)),"OK","!!"),RIGHT(H739,3)="(a)",IF(AND(G739&gt;=DATE('1. Informace o projektu'!$C$3,1,1),G739&lt;=WORKDAY(DATE('1. Informace o projektu'!$C$3,12,31)-1,1,'6. Data'!$C$76:$C$89)),"OK","!!"),ISBLANK(G739),"!",ISBLANK(H739),"!!!",H739='6. Data'!$B$3,"vyberte druh nákladu")," ")</f>
        <v xml:space="preserve"> </v>
      </c>
      <c r="J739" s="261" t="str">
        <f t="shared" si="33"/>
        <v xml:space="preserve"> </v>
      </c>
      <c r="K739" s="238" t="str">
        <f t="shared" si="34"/>
        <v xml:space="preserve"> </v>
      </c>
      <c r="L739" s="87" t="str">
        <f t="shared" si="35"/>
        <v xml:space="preserve"> </v>
      </c>
    </row>
    <row r="740" spans="1:12" x14ac:dyDescent="0.25">
      <c r="A740" s="72"/>
      <c r="B740" s="82"/>
      <c r="C740" s="82"/>
      <c r="D740" s="79"/>
      <c r="E740" s="83"/>
      <c r="F740" s="83"/>
      <c r="G740" s="81"/>
      <c r="H740" s="126"/>
      <c r="I740" s="238" t="str">
        <f>IF(ISNUMBER(F740),_xlfn.IFS(RIGHT(H740,3)="(b)",IF(AND(G740&gt;=DATE('1. Informace o projektu'!$C$3,1,1),G740&lt;=WORKDAY(DATE('1. Informace o projektu'!$C$3+1,1,31)-1,1)),"OK","!!"),RIGHT(H740,3)="(a)",IF(AND(G740&gt;=DATE('1. Informace o projektu'!$C$3,1,1),G740&lt;=WORKDAY(DATE('1. Informace o projektu'!$C$3,12,31)-1,1,'6. Data'!$C$76:$C$89)),"OK","!!"),ISBLANK(G740),"!",ISBLANK(H740),"!!!",H740='6. Data'!$B$3,"vyberte druh nákladu")," ")</f>
        <v xml:space="preserve"> </v>
      </c>
      <c r="J740" s="261" t="str">
        <f t="shared" si="33"/>
        <v xml:space="preserve"> </v>
      </c>
      <c r="K740" s="238" t="str">
        <f t="shared" si="34"/>
        <v xml:space="preserve"> </v>
      </c>
      <c r="L740" s="87" t="str">
        <f t="shared" si="35"/>
        <v xml:space="preserve"> </v>
      </c>
    </row>
    <row r="741" spans="1:12" x14ac:dyDescent="0.25">
      <c r="A741" s="72"/>
      <c r="B741" s="82"/>
      <c r="C741" s="82"/>
      <c r="D741" s="79"/>
      <c r="E741" s="83"/>
      <c r="F741" s="83"/>
      <c r="G741" s="81"/>
      <c r="H741" s="126"/>
      <c r="I741" s="238" t="str">
        <f>IF(ISNUMBER(F741),_xlfn.IFS(RIGHT(H741,3)="(b)",IF(AND(G741&gt;=DATE('1. Informace o projektu'!$C$3,1,1),G741&lt;=WORKDAY(DATE('1. Informace o projektu'!$C$3+1,1,31)-1,1)),"OK","!!"),RIGHT(H741,3)="(a)",IF(AND(G741&gt;=DATE('1. Informace o projektu'!$C$3,1,1),G741&lt;=WORKDAY(DATE('1. Informace o projektu'!$C$3,12,31)-1,1,'6. Data'!$C$76:$C$89)),"OK","!!"),ISBLANK(G741),"!",ISBLANK(H741),"!!!",H741='6. Data'!$B$3,"vyberte druh nákladu")," ")</f>
        <v xml:space="preserve"> </v>
      </c>
      <c r="J741" s="261" t="str">
        <f t="shared" si="33"/>
        <v xml:space="preserve"> </v>
      </c>
      <c r="K741" s="238" t="str">
        <f t="shared" si="34"/>
        <v xml:space="preserve"> </v>
      </c>
      <c r="L741" s="87" t="str">
        <f t="shared" si="35"/>
        <v xml:space="preserve"> </v>
      </c>
    </row>
    <row r="742" spans="1:12" x14ac:dyDescent="0.25">
      <c r="A742" s="72"/>
      <c r="B742" s="82"/>
      <c r="C742" s="82"/>
      <c r="D742" s="79"/>
      <c r="E742" s="83"/>
      <c r="F742" s="83"/>
      <c r="G742" s="81"/>
      <c r="H742" s="126"/>
      <c r="I742" s="238" t="str">
        <f>IF(ISNUMBER(F742),_xlfn.IFS(RIGHT(H742,3)="(b)",IF(AND(G742&gt;=DATE('1. Informace o projektu'!$C$3,1,1),G742&lt;=WORKDAY(DATE('1. Informace o projektu'!$C$3+1,1,31)-1,1)),"OK","!!"),RIGHT(H742,3)="(a)",IF(AND(G742&gt;=DATE('1. Informace o projektu'!$C$3,1,1),G742&lt;=WORKDAY(DATE('1. Informace o projektu'!$C$3,12,31)-1,1,'6. Data'!$C$76:$C$89)),"OK","!!"),ISBLANK(G742),"!",ISBLANK(H742),"!!!",H742='6. Data'!$B$3,"vyberte druh nákladu")," ")</f>
        <v xml:space="preserve"> </v>
      </c>
      <c r="J742" s="261" t="str">
        <f t="shared" si="33"/>
        <v xml:space="preserve"> </v>
      </c>
      <c r="K742" s="238" t="str">
        <f t="shared" si="34"/>
        <v xml:space="preserve"> </v>
      </c>
      <c r="L742" s="87" t="str">
        <f t="shared" si="35"/>
        <v xml:space="preserve"> </v>
      </c>
    </row>
    <row r="743" spans="1:12" x14ac:dyDescent="0.25">
      <c r="A743" s="72"/>
      <c r="B743" s="82"/>
      <c r="C743" s="82"/>
      <c r="D743" s="79"/>
      <c r="E743" s="83"/>
      <c r="F743" s="83"/>
      <c r="G743" s="81"/>
      <c r="H743" s="126"/>
      <c r="I743" s="238" t="str">
        <f>IF(ISNUMBER(F743),_xlfn.IFS(RIGHT(H743,3)="(b)",IF(AND(G743&gt;=DATE('1. Informace o projektu'!$C$3,1,1),G743&lt;=WORKDAY(DATE('1. Informace o projektu'!$C$3+1,1,31)-1,1)),"OK","!!"),RIGHT(H743,3)="(a)",IF(AND(G743&gt;=DATE('1. Informace o projektu'!$C$3,1,1),G743&lt;=WORKDAY(DATE('1. Informace o projektu'!$C$3,12,31)-1,1,'6. Data'!$C$76:$C$89)),"OK","!!"),ISBLANK(G743),"!",ISBLANK(H743),"!!!",H743='6. Data'!$B$3,"vyberte druh nákladu")," ")</f>
        <v xml:space="preserve"> </v>
      </c>
      <c r="J743" s="261" t="str">
        <f t="shared" si="33"/>
        <v xml:space="preserve"> </v>
      </c>
      <c r="K743" s="238" t="str">
        <f t="shared" si="34"/>
        <v xml:space="preserve"> </v>
      </c>
      <c r="L743" s="87" t="str">
        <f t="shared" si="35"/>
        <v xml:space="preserve"> </v>
      </c>
    </row>
    <row r="744" spans="1:12" x14ac:dyDescent="0.25">
      <c r="A744" s="72"/>
      <c r="B744" s="82"/>
      <c r="C744" s="82"/>
      <c r="D744" s="79"/>
      <c r="E744" s="83"/>
      <c r="F744" s="83"/>
      <c r="G744" s="81"/>
      <c r="H744" s="126"/>
      <c r="I744" s="238" t="str">
        <f>IF(ISNUMBER(F744),_xlfn.IFS(RIGHT(H744,3)="(b)",IF(AND(G744&gt;=DATE('1. Informace o projektu'!$C$3,1,1),G744&lt;=WORKDAY(DATE('1. Informace o projektu'!$C$3+1,1,31)-1,1)),"OK","!!"),RIGHT(H744,3)="(a)",IF(AND(G744&gt;=DATE('1. Informace o projektu'!$C$3,1,1),G744&lt;=WORKDAY(DATE('1. Informace o projektu'!$C$3,12,31)-1,1,'6. Data'!$C$76:$C$89)),"OK","!!"),ISBLANK(G744),"!",ISBLANK(H744),"!!!",H744='6. Data'!$B$3,"vyberte druh nákladu")," ")</f>
        <v xml:space="preserve"> </v>
      </c>
      <c r="J744" s="261" t="str">
        <f t="shared" si="33"/>
        <v xml:space="preserve"> </v>
      </c>
      <c r="K744" s="238" t="str">
        <f t="shared" si="34"/>
        <v xml:space="preserve"> </v>
      </c>
      <c r="L744" s="87" t="str">
        <f t="shared" si="35"/>
        <v xml:space="preserve"> </v>
      </c>
    </row>
    <row r="745" spans="1:12" x14ac:dyDescent="0.25">
      <c r="A745" s="72"/>
      <c r="B745" s="82"/>
      <c r="C745" s="82"/>
      <c r="D745" s="79"/>
      <c r="E745" s="83"/>
      <c r="F745" s="83"/>
      <c r="G745" s="81"/>
      <c r="H745" s="126"/>
      <c r="I745" s="238" t="str">
        <f>IF(ISNUMBER(F745),_xlfn.IFS(RIGHT(H745,3)="(b)",IF(AND(G745&gt;=DATE('1. Informace o projektu'!$C$3,1,1),G745&lt;=WORKDAY(DATE('1. Informace o projektu'!$C$3+1,1,31)-1,1)),"OK","!!"),RIGHT(H745,3)="(a)",IF(AND(G745&gt;=DATE('1. Informace o projektu'!$C$3,1,1),G745&lt;=WORKDAY(DATE('1. Informace o projektu'!$C$3,12,31)-1,1,'6. Data'!$C$76:$C$89)),"OK","!!"),ISBLANK(G745),"!",ISBLANK(H745),"!!!",H745='6. Data'!$B$3,"vyberte druh nákladu")," ")</f>
        <v xml:space="preserve"> </v>
      </c>
      <c r="J745" s="261" t="str">
        <f t="shared" si="33"/>
        <v xml:space="preserve"> </v>
      </c>
      <c r="K745" s="238" t="str">
        <f t="shared" si="34"/>
        <v xml:space="preserve"> </v>
      </c>
      <c r="L745" s="87" t="str">
        <f t="shared" si="35"/>
        <v xml:space="preserve"> </v>
      </c>
    </row>
    <row r="746" spans="1:12" x14ac:dyDescent="0.25">
      <c r="A746" s="72"/>
      <c r="B746" s="82"/>
      <c r="C746" s="82"/>
      <c r="D746" s="79"/>
      <c r="E746" s="83"/>
      <c r="F746" s="83"/>
      <c r="G746" s="81"/>
      <c r="H746" s="126"/>
      <c r="I746" s="238" t="str">
        <f>IF(ISNUMBER(F746),_xlfn.IFS(RIGHT(H746,3)="(b)",IF(AND(G746&gt;=DATE('1. Informace o projektu'!$C$3,1,1),G746&lt;=WORKDAY(DATE('1. Informace o projektu'!$C$3+1,1,31)-1,1)),"OK","!!"),RIGHT(H746,3)="(a)",IF(AND(G746&gt;=DATE('1. Informace o projektu'!$C$3,1,1),G746&lt;=WORKDAY(DATE('1. Informace o projektu'!$C$3,12,31)-1,1,'6. Data'!$C$76:$C$89)),"OK","!!"),ISBLANK(G746),"!",ISBLANK(H746),"!!!",H746='6. Data'!$B$3,"vyberte druh nákladu")," ")</f>
        <v xml:space="preserve"> </v>
      </c>
      <c r="J746" s="261" t="str">
        <f t="shared" si="33"/>
        <v xml:space="preserve"> </v>
      </c>
      <c r="K746" s="238" t="str">
        <f t="shared" si="34"/>
        <v xml:space="preserve"> </v>
      </c>
      <c r="L746" s="87" t="str">
        <f t="shared" si="35"/>
        <v xml:space="preserve"> </v>
      </c>
    </row>
    <row r="747" spans="1:12" x14ac:dyDescent="0.25">
      <c r="A747" s="72"/>
      <c r="B747" s="82"/>
      <c r="C747" s="82"/>
      <c r="D747" s="79"/>
      <c r="E747" s="83"/>
      <c r="F747" s="83"/>
      <c r="G747" s="81"/>
      <c r="H747" s="126"/>
      <c r="I747" s="238" t="str">
        <f>IF(ISNUMBER(F747),_xlfn.IFS(RIGHT(H747,3)="(b)",IF(AND(G747&gt;=DATE('1. Informace o projektu'!$C$3,1,1),G747&lt;=WORKDAY(DATE('1. Informace o projektu'!$C$3+1,1,31)-1,1)),"OK","!!"),RIGHT(H747,3)="(a)",IF(AND(G747&gt;=DATE('1. Informace o projektu'!$C$3,1,1),G747&lt;=WORKDAY(DATE('1. Informace o projektu'!$C$3,12,31)-1,1,'6. Data'!$C$76:$C$89)),"OK","!!"),ISBLANK(G747),"!",ISBLANK(H747),"!!!",H747='6. Data'!$B$3,"vyberte druh nákladu")," ")</f>
        <v xml:space="preserve"> </v>
      </c>
      <c r="J747" s="261" t="str">
        <f t="shared" si="33"/>
        <v xml:space="preserve"> </v>
      </c>
      <c r="K747" s="238" t="str">
        <f t="shared" si="34"/>
        <v xml:space="preserve"> </v>
      </c>
      <c r="L747" s="87" t="str">
        <f t="shared" si="35"/>
        <v xml:space="preserve"> </v>
      </c>
    </row>
    <row r="748" spans="1:12" x14ac:dyDescent="0.25">
      <c r="A748" s="72"/>
      <c r="B748" s="82"/>
      <c r="C748" s="82"/>
      <c r="D748" s="79"/>
      <c r="E748" s="83"/>
      <c r="F748" s="83"/>
      <c r="G748" s="81"/>
      <c r="H748" s="126"/>
      <c r="I748" s="238" t="str">
        <f>IF(ISNUMBER(F748),_xlfn.IFS(RIGHT(H748,3)="(b)",IF(AND(G748&gt;=DATE('1. Informace o projektu'!$C$3,1,1),G748&lt;=WORKDAY(DATE('1. Informace o projektu'!$C$3+1,1,31)-1,1)),"OK","!!"),RIGHT(H748,3)="(a)",IF(AND(G748&gt;=DATE('1. Informace o projektu'!$C$3,1,1),G748&lt;=WORKDAY(DATE('1. Informace o projektu'!$C$3,12,31)-1,1,'6. Data'!$C$76:$C$89)),"OK","!!"),ISBLANK(G748),"!",ISBLANK(H748),"!!!",H748='6. Data'!$B$3,"vyberte druh nákladu")," ")</f>
        <v xml:space="preserve"> </v>
      </c>
      <c r="J748" s="261" t="str">
        <f t="shared" si="33"/>
        <v xml:space="preserve"> </v>
      </c>
      <c r="K748" s="238" t="str">
        <f t="shared" si="34"/>
        <v xml:space="preserve"> </v>
      </c>
      <c r="L748" s="87" t="str">
        <f t="shared" si="35"/>
        <v xml:space="preserve"> </v>
      </c>
    </row>
    <row r="749" spans="1:12" x14ac:dyDescent="0.25">
      <c r="A749" s="72"/>
      <c r="B749" s="82"/>
      <c r="C749" s="82"/>
      <c r="D749" s="79"/>
      <c r="E749" s="83"/>
      <c r="F749" s="83"/>
      <c r="G749" s="81"/>
      <c r="H749" s="126"/>
      <c r="I749" s="238" t="str">
        <f>IF(ISNUMBER(F749),_xlfn.IFS(RIGHT(H749,3)="(b)",IF(AND(G749&gt;=DATE('1. Informace o projektu'!$C$3,1,1),G749&lt;=WORKDAY(DATE('1. Informace o projektu'!$C$3+1,1,31)-1,1)),"OK","!!"),RIGHT(H749,3)="(a)",IF(AND(G749&gt;=DATE('1. Informace o projektu'!$C$3,1,1),G749&lt;=WORKDAY(DATE('1. Informace o projektu'!$C$3,12,31)-1,1,'6. Data'!$C$76:$C$89)),"OK","!!"),ISBLANK(G749),"!",ISBLANK(H749),"!!!",H749='6. Data'!$B$3,"vyberte druh nákladu")," ")</f>
        <v xml:space="preserve"> </v>
      </c>
      <c r="J749" s="261" t="str">
        <f t="shared" si="33"/>
        <v xml:space="preserve"> </v>
      </c>
      <c r="K749" s="238" t="str">
        <f t="shared" si="34"/>
        <v xml:space="preserve"> </v>
      </c>
      <c r="L749" s="87" t="str">
        <f t="shared" si="35"/>
        <v xml:space="preserve"> </v>
      </c>
    </row>
    <row r="750" spans="1:12" x14ac:dyDescent="0.25">
      <c r="A750" s="72"/>
      <c r="B750" s="82"/>
      <c r="C750" s="82"/>
      <c r="D750" s="79"/>
      <c r="E750" s="83"/>
      <c r="F750" s="83"/>
      <c r="G750" s="81"/>
      <c r="H750" s="126"/>
      <c r="I750" s="238" t="str">
        <f>IF(ISNUMBER(F750),_xlfn.IFS(RIGHT(H750,3)="(b)",IF(AND(G750&gt;=DATE('1. Informace o projektu'!$C$3,1,1),G750&lt;=WORKDAY(DATE('1. Informace o projektu'!$C$3+1,1,31)-1,1)),"OK","!!"),RIGHT(H750,3)="(a)",IF(AND(G750&gt;=DATE('1. Informace o projektu'!$C$3,1,1),G750&lt;=WORKDAY(DATE('1. Informace o projektu'!$C$3,12,31)-1,1,'6. Data'!$C$76:$C$89)),"OK","!!"),ISBLANK(G750),"!",ISBLANK(H750),"!!!",H750='6. Data'!$B$3,"vyberte druh nákladu")," ")</f>
        <v xml:space="preserve"> </v>
      </c>
      <c r="J750" s="261" t="str">
        <f t="shared" si="33"/>
        <v xml:space="preserve"> </v>
      </c>
      <c r="K750" s="238" t="str">
        <f t="shared" si="34"/>
        <v xml:space="preserve"> </v>
      </c>
      <c r="L750" s="87" t="str">
        <f t="shared" si="35"/>
        <v xml:space="preserve"> </v>
      </c>
    </row>
    <row r="751" spans="1:12" x14ac:dyDescent="0.25">
      <c r="A751" s="72"/>
      <c r="B751" s="82"/>
      <c r="C751" s="82"/>
      <c r="D751" s="79"/>
      <c r="E751" s="83"/>
      <c r="F751" s="83"/>
      <c r="G751" s="81"/>
      <c r="H751" s="126"/>
      <c r="I751" s="238" t="str">
        <f>IF(ISNUMBER(F751),_xlfn.IFS(RIGHT(H751,3)="(b)",IF(AND(G751&gt;=DATE('1. Informace o projektu'!$C$3,1,1),G751&lt;=WORKDAY(DATE('1. Informace o projektu'!$C$3+1,1,31)-1,1)),"OK","!!"),RIGHT(H751,3)="(a)",IF(AND(G751&gt;=DATE('1. Informace o projektu'!$C$3,1,1),G751&lt;=WORKDAY(DATE('1. Informace o projektu'!$C$3,12,31)-1,1,'6. Data'!$C$76:$C$89)),"OK","!!"),ISBLANK(G751),"!",ISBLANK(H751),"!!!",H751='6. Data'!$B$3,"vyberte druh nákladu")," ")</f>
        <v xml:space="preserve"> </v>
      </c>
      <c r="J751" s="261" t="str">
        <f t="shared" si="33"/>
        <v xml:space="preserve"> </v>
      </c>
      <c r="K751" s="238" t="str">
        <f t="shared" si="34"/>
        <v xml:space="preserve"> </v>
      </c>
      <c r="L751" s="87" t="str">
        <f t="shared" si="35"/>
        <v xml:space="preserve"> </v>
      </c>
    </row>
    <row r="752" spans="1:12" x14ac:dyDescent="0.25">
      <c r="A752" s="72"/>
      <c r="B752" s="82"/>
      <c r="C752" s="82"/>
      <c r="D752" s="79"/>
      <c r="E752" s="83"/>
      <c r="F752" s="83"/>
      <c r="G752" s="81"/>
      <c r="H752" s="126"/>
      <c r="I752" s="238" t="str">
        <f>IF(ISNUMBER(F752),_xlfn.IFS(RIGHT(H752,3)="(b)",IF(AND(G752&gt;=DATE('1. Informace o projektu'!$C$3,1,1),G752&lt;=WORKDAY(DATE('1. Informace o projektu'!$C$3+1,1,31)-1,1)),"OK","!!"),RIGHT(H752,3)="(a)",IF(AND(G752&gt;=DATE('1. Informace o projektu'!$C$3,1,1),G752&lt;=WORKDAY(DATE('1. Informace o projektu'!$C$3,12,31)-1,1,'6. Data'!$C$76:$C$89)),"OK","!!"),ISBLANK(G752),"!",ISBLANK(H752),"!!!",H752='6. Data'!$B$3,"vyberte druh nákladu")," ")</f>
        <v xml:space="preserve"> </v>
      </c>
      <c r="J752" s="261" t="str">
        <f t="shared" si="33"/>
        <v xml:space="preserve"> </v>
      </c>
      <c r="K752" s="238" t="str">
        <f t="shared" si="34"/>
        <v xml:space="preserve"> </v>
      </c>
      <c r="L752" s="87" t="str">
        <f t="shared" si="35"/>
        <v xml:space="preserve"> </v>
      </c>
    </row>
    <row r="753" spans="1:12" x14ac:dyDescent="0.25">
      <c r="A753" s="72"/>
      <c r="B753" s="82"/>
      <c r="C753" s="82"/>
      <c r="D753" s="79"/>
      <c r="E753" s="83"/>
      <c r="F753" s="83"/>
      <c r="G753" s="81"/>
      <c r="H753" s="126"/>
      <c r="I753" s="238" t="str">
        <f>IF(ISNUMBER(F753),_xlfn.IFS(RIGHT(H753,3)="(b)",IF(AND(G753&gt;=DATE('1. Informace o projektu'!$C$3,1,1),G753&lt;=WORKDAY(DATE('1. Informace o projektu'!$C$3+1,1,31)-1,1)),"OK","!!"),RIGHT(H753,3)="(a)",IF(AND(G753&gt;=DATE('1. Informace o projektu'!$C$3,1,1),G753&lt;=WORKDAY(DATE('1. Informace o projektu'!$C$3,12,31)-1,1,'6. Data'!$C$76:$C$89)),"OK","!!"),ISBLANK(G753),"!",ISBLANK(H753),"!!!",H753='6. Data'!$B$3,"vyberte druh nákladu")," ")</f>
        <v xml:space="preserve"> </v>
      </c>
      <c r="J753" s="261" t="str">
        <f t="shared" si="33"/>
        <v xml:space="preserve"> </v>
      </c>
      <c r="K753" s="238" t="str">
        <f t="shared" si="34"/>
        <v xml:space="preserve"> </v>
      </c>
      <c r="L753" s="87" t="str">
        <f t="shared" si="35"/>
        <v xml:space="preserve"> </v>
      </c>
    </row>
    <row r="754" spans="1:12" x14ac:dyDescent="0.25">
      <c r="A754" s="72"/>
      <c r="B754" s="82"/>
      <c r="C754" s="82"/>
      <c r="D754" s="79"/>
      <c r="E754" s="83"/>
      <c r="F754" s="83"/>
      <c r="G754" s="81"/>
      <c r="H754" s="126"/>
      <c r="I754" s="238" t="str">
        <f>IF(ISNUMBER(F754),_xlfn.IFS(RIGHT(H754,3)="(b)",IF(AND(G754&gt;=DATE('1. Informace o projektu'!$C$3,1,1),G754&lt;=WORKDAY(DATE('1. Informace o projektu'!$C$3+1,1,31)-1,1)),"OK","!!"),RIGHT(H754,3)="(a)",IF(AND(G754&gt;=DATE('1. Informace o projektu'!$C$3,1,1),G754&lt;=WORKDAY(DATE('1. Informace o projektu'!$C$3,12,31)-1,1,'6. Data'!$C$76:$C$89)),"OK","!!"),ISBLANK(G754),"!",ISBLANK(H754),"!!!",H754='6. Data'!$B$3,"vyberte druh nákladu")," ")</f>
        <v xml:space="preserve"> </v>
      </c>
      <c r="J754" s="261" t="str">
        <f t="shared" si="33"/>
        <v xml:space="preserve"> </v>
      </c>
      <c r="K754" s="238" t="str">
        <f t="shared" si="34"/>
        <v xml:space="preserve"> </v>
      </c>
      <c r="L754" s="87" t="str">
        <f t="shared" si="35"/>
        <v xml:space="preserve"> </v>
      </c>
    </row>
    <row r="755" spans="1:12" x14ac:dyDescent="0.25">
      <c r="A755" s="72"/>
      <c r="B755" s="82"/>
      <c r="C755" s="82"/>
      <c r="D755" s="79"/>
      <c r="E755" s="83"/>
      <c r="F755" s="83"/>
      <c r="G755" s="81"/>
      <c r="H755" s="126"/>
      <c r="I755" s="238" t="str">
        <f>IF(ISNUMBER(F755),_xlfn.IFS(RIGHT(H755,3)="(b)",IF(AND(G755&gt;=DATE('1. Informace o projektu'!$C$3,1,1),G755&lt;=WORKDAY(DATE('1. Informace o projektu'!$C$3+1,1,31)-1,1)),"OK","!!"),RIGHT(H755,3)="(a)",IF(AND(G755&gt;=DATE('1. Informace o projektu'!$C$3,1,1),G755&lt;=WORKDAY(DATE('1. Informace o projektu'!$C$3,12,31)-1,1,'6. Data'!$C$76:$C$89)),"OK","!!"),ISBLANK(G755),"!",ISBLANK(H755),"!!!",H755='6. Data'!$B$3,"vyberte druh nákladu")," ")</f>
        <v xml:space="preserve"> </v>
      </c>
      <c r="J755" s="261" t="str">
        <f t="shared" si="33"/>
        <v xml:space="preserve"> </v>
      </c>
      <c r="K755" s="238" t="str">
        <f t="shared" si="34"/>
        <v xml:space="preserve"> </v>
      </c>
      <c r="L755" s="87" t="str">
        <f t="shared" si="35"/>
        <v xml:space="preserve"> </v>
      </c>
    </row>
    <row r="756" spans="1:12" x14ac:dyDescent="0.25">
      <c r="A756" s="72"/>
      <c r="B756" s="82"/>
      <c r="C756" s="82"/>
      <c r="D756" s="79"/>
      <c r="E756" s="83"/>
      <c r="F756" s="83"/>
      <c r="G756" s="81"/>
      <c r="H756" s="126"/>
      <c r="I756" s="238" t="str">
        <f>IF(ISNUMBER(F756),_xlfn.IFS(RIGHT(H756,3)="(b)",IF(AND(G756&gt;=DATE('1. Informace o projektu'!$C$3,1,1),G756&lt;=WORKDAY(DATE('1. Informace o projektu'!$C$3+1,1,31)-1,1)),"OK","!!"),RIGHT(H756,3)="(a)",IF(AND(G756&gt;=DATE('1. Informace o projektu'!$C$3,1,1),G756&lt;=WORKDAY(DATE('1. Informace o projektu'!$C$3,12,31)-1,1,'6. Data'!$C$76:$C$89)),"OK","!!"),ISBLANK(G756),"!",ISBLANK(H756),"!!!",H756='6. Data'!$B$3,"vyberte druh nákladu")," ")</f>
        <v xml:space="preserve"> </v>
      </c>
      <c r="J756" s="261" t="str">
        <f t="shared" si="33"/>
        <v xml:space="preserve"> </v>
      </c>
      <c r="K756" s="238" t="str">
        <f t="shared" si="34"/>
        <v xml:space="preserve"> </v>
      </c>
      <c r="L756" s="87" t="str">
        <f t="shared" si="35"/>
        <v xml:space="preserve"> </v>
      </c>
    </row>
    <row r="757" spans="1:12" x14ac:dyDescent="0.25">
      <c r="A757" s="72"/>
      <c r="B757" s="82"/>
      <c r="C757" s="82"/>
      <c r="D757" s="79"/>
      <c r="E757" s="83"/>
      <c r="F757" s="83"/>
      <c r="G757" s="81"/>
      <c r="H757" s="126"/>
      <c r="I757" s="238" t="str">
        <f>IF(ISNUMBER(F757),_xlfn.IFS(RIGHT(H757,3)="(b)",IF(AND(G757&gt;=DATE('1. Informace o projektu'!$C$3,1,1),G757&lt;=WORKDAY(DATE('1. Informace o projektu'!$C$3+1,1,31)-1,1)),"OK","!!"),RIGHT(H757,3)="(a)",IF(AND(G757&gt;=DATE('1. Informace o projektu'!$C$3,1,1),G757&lt;=WORKDAY(DATE('1. Informace o projektu'!$C$3,12,31)-1,1,'6. Data'!$C$76:$C$89)),"OK","!!"),ISBLANK(G757),"!",ISBLANK(H757),"!!!",H757='6. Data'!$B$3,"vyberte druh nákladu")," ")</f>
        <v xml:space="preserve"> </v>
      </c>
      <c r="J757" s="261" t="str">
        <f t="shared" si="33"/>
        <v xml:space="preserve"> </v>
      </c>
      <c r="K757" s="238" t="str">
        <f t="shared" si="34"/>
        <v xml:space="preserve"> </v>
      </c>
      <c r="L757" s="87" t="str">
        <f t="shared" si="35"/>
        <v xml:space="preserve"> </v>
      </c>
    </row>
    <row r="758" spans="1:12" x14ac:dyDescent="0.25">
      <c r="A758" s="72"/>
      <c r="B758" s="82"/>
      <c r="C758" s="82"/>
      <c r="D758" s="79"/>
      <c r="E758" s="83"/>
      <c r="F758" s="83"/>
      <c r="G758" s="81"/>
      <c r="H758" s="126"/>
      <c r="I758" s="238" t="str">
        <f>IF(ISNUMBER(F758),_xlfn.IFS(RIGHT(H758,3)="(b)",IF(AND(G758&gt;=DATE('1. Informace o projektu'!$C$3,1,1),G758&lt;=WORKDAY(DATE('1. Informace o projektu'!$C$3+1,1,31)-1,1)),"OK","!!"),RIGHT(H758,3)="(a)",IF(AND(G758&gt;=DATE('1. Informace o projektu'!$C$3,1,1),G758&lt;=WORKDAY(DATE('1. Informace o projektu'!$C$3,12,31)-1,1,'6. Data'!$C$76:$C$89)),"OK","!!"),ISBLANK(G758),"!",ISBLANK(H758),"!!!",H758='6. Data'!$B$3,"vyberte druh nákladu")," ")</f>
        <v xml:space="preserve"> </v>
      </c>
      <c r="J758" s="261" t="str">
        <f t="shared" si="33"/>
        <v xml:space="preserve"> </v>
      </c>
      <c r="K758" s="238" t="str">
        <f t="shared" si="34"/>
        <v xml:space="preserve"> </v>
      </c>
      <c r="L758" s="87" t="str">
        <f t="shared" si="35"/>
        <v xml:space="preserve"> </v>
      </c>
    </row>
    <row r="759" spans="1:12" x14ac:dyDescent="0.25">
      <c r="A759" s="72"/>
      <c r="B759" s="82"/>
      <c r="C759" s="82"/>
      <c r="D759" s="79"/>
      <c r="E759" s="83"/>
      <c r="F759" s="83"/>
      <c r="G759" s="81"/>
      <c r="H759" s="126"/>
      <c r="I759" s="238" t="str">
        <f>IF(ISNUMBER(F759),_xlfn.IFS(RIGHT(H759,3)="(b)",IF(AND(G759&gt;=DATE('1. Informace o projektu'!$C$3,1,1),G759&lt;=WORKDAY(DATE('1. Informace o projektu'!$C$3+1,1,31)-1,1)),"OK","!!"),RIGHT(H759,3)="(a)",IF(AND(G759&gt;=DATE('1. Informace o projektu'!$C$3,1,1),G759&lt;=WORKDAY(DATE('1. Informace o projektu'!$C$3,12,31)-1,1,'6. Data'!$C$76:$C$89)),"OK","!!"),ISBLANK(G759),"!",ISBLANK(H759),"!!!",H759='6. Data'!$B$3,"vyberte druh nákladu")," ")</f>
        <v xml:space="preserve"> </v>
      </c>
      <c r="J759" s="261" t="str">
        <f t="shared" si="33"/>
        <v xml:space="preserve"> </v>
      </c>
      <c r="K759" s="238" t="str">
        <f t="shared" si="34"/>
        <v xml:space="preserve"> </v>
      </c>
      <c r="L759" s="87" t="str">
        <f t="shared" si="35"/>
        <v xml:space="preserve"> </v>
      </c>
    </row>
    <row r="760" spans="1:12" x14ac:dyDescent="0.25">
      <c r="A760" s="72"/>
      <c r="B760" s="82"/>
      <c r="C760" s="82"/>
      <c r="D760" s="79"/>
      <c r="E760" s="83"/>
      <c r="F760" s="83"/>
      <c r="G760" s="81"/>
      <c r="H760" s="126"/>
      <c r="I760" s="238" t="str">
        <f>IF(ISNUMBER(F760),_xlfn.IFS(RIGHT(H760,3)="(b)",IF(AND(G760&gt;=DATE('1. Informace o projektu'!$C$3,1,1),G760&lt;=WORKDAY(DATE('1. Informace o projektu'!$C$3+1,1,31)-1,1)),"OK","!!"),RIGHT(H760,3)="(a)",IF(AND(G760&gt;=DATE('1. Informace o projektu'!$C$3,1,1),G760&lt;=WORKDAY(DATE('1. Informace o projektu'!$C$3,12,31)-1,1,'6. Data'!$C$76:$C$89)),"OK","!!"),ISBLANK(G760),"!",ISBLANK(H760),"!!!",H760='6. Data'!$B$3,"vyberte druh nákladu")," ")</f>
        <v xml:space="preserve"> </v>
      </c>
      <c r="J760" s="261" t="str">
        <f t="shared" si="33"/>
        <v xml:space="preserve"> </v>
      </c>
      <c r="K760" s="238" t="str">
        <f t="shared" si="34"/>
        <v xml:space="preserve"> </v>
      </c>
      <c r="L760" s="87" t="str">
        <f t="shared" si="35"/>
        <v xml:space="preserve"> </v>
      </c>
    </row>
    <row r="761" spans="1:12" x14ac:dyDescent="0.25">
      <c r="A761" s="72"/>
      <c r="B761" s="82"/>
      <c r="C761" s="82"/>
      <c r="D761" s="79"/>
      <c r="E761" s="83"/>
      <c r="F761" s="83"/>
      <c r="G761" s="81"/>
      <c r="H761" s="126"/>
      <c r="I761" s="238" t="str">
        <f>IF(ISNUMBER(F761),_xlfn.IFS(RIGHT(H761,3)="(b)",IF(AND(G761&gt;=DATE('1. Informace o projektu'!$C$3,1,1),G761&lt;=WORKDAY(DATE('1. Informace o projektu'!$C$3+1,1,31)-1,1)),"OK","!!"),RIGHT(H761,3)="(a)",IF(AND(G761&gt;=DATE('1. Informace o projektu'!$C$3,1,1),G761&lt;=WORKDAY(DATE('1. Informace o projektu'!$C$3,12,31)-1,1,'6. Data'!$C$76:$C$89)),"OK","!!"),ISBLANK(G761),"!",ISBLANK(H761),"!!!",H761='6. Data'!$B$3,"vyberte druh nákladu")," ")</f>
        <v xml:space="preserve"> </v>
      </c>
      <c r="J761" s="261" t="str">
        <f t="shared" si="33"/>
        <v xml:space="preserve"> </v>
      </c>
      <c r="K761" s="238" t="str">
        <f t="shared" si="34"/>
        <v xml:space="preserve"> </v>
      </c>
      <c r="L761" s="87" t="str">
        <f t="shared" si="35"/>
        <v xml:space="preserve"> </v>
      </c>
    </row>
    <row r="762" spans="1:12" x14ac:dyDescent="0.25">
      <c r="A762" s="72"/>
      <c r="B762" s="82"/>
      <c r="C762" s="82"/>
      <c r="D762" s="79"/>
      <c r="E762" s="83"/>
      <c r="F762" s="83"/>
      <c r="G762" s="81"/>
      <c r="H762" s="126"/>
      <c r="I762" s="238" t="str">
        <f>IF(ISNUMBER(F762),_xlfn.IFS(RIGHT(H762,3)="(b)",IF(AND(G762&gt;=DATE('1. Informace o projektu'!$C$3,1,1),G762&lt;=WORKDAY(DATE('1. Informace o projektu'!$C$3+1,1,31)-1,1)),"OK","!!"),RIGHT(H762,3)="(a)",IF(AND(G762&gt;=DATE('1. Informace o projektu'!$C$3,1,1),G762&lt;=WORKDAY(DATE('1. Informace o projektu'!$C$3,12,31)-1,1,'6. Data'!$C$76:$C$89)),"OK","!!"),ISBLANK(G762),"!",ISBLANK(H762),"!!!",H762='6. Data'!$B$3,"vyberte druh nákladu")," ")</f>
        <v xml:space="preserve"> </v>
      </c>
      <c r="J762" s="261" t="str">
        <f t="shared" si="33"/>
        <v xml:space="preserve"> </v>
      </c>
      <c r="K762" s="238" t="str">
        <f t="shared" si="34"/>
        <v xml:space="preserve"> </v>
      </c>
      <c r="L762" s="87" t="str">
        <f t="shared" si="35"/>
        <v xml:space="preserve"> </v>
      </c>
    </row>
    <row r="763" spans="1:12" x14ac:dyDescent="0.25">
      <c r="A763" s="72"/>
      <c r="B763" s="82"/>
      <c r="C763" s="82"/>
      <c r="D763" s="79"/>
      <c r="E763" s="83"/>
      <c r="F763" s="83"/>
      <c r="G763" s="81"/>
      <c r="H763" s="126"/>
      <c r="I763" s="238" t="str">
        <f>IF(ISNUMBER(F763),_xlfn.IFS(RIGHT(H763,3)="(b)",IF(AND(G763&gt;=DATE('1. Informace o projektu'!$C$3,1,1),G763&lt;=WORKDAY(DATE('1. Informace o projektu'!$C$3+1,1,31)-1,1)),"OK","!!"),RIGHT(H763,3)="(a)",IF(AND(G763&gt;=DATE('1. Informace o projektu'!$C$3,1,1),G763&lt;=WORKDAY(DATE('1. Informace o projektu'!$C$3,12,31)-1,1,'6. Data'!$C$76:$C$89)),"OK","!!"),ISBLANK(G763),"!",ISBLANK(H763),"!!!",H763='6. Data'!$B$3,"vyberte druh nákladu")," ")</f>
        <v xml:space="preserve"> </v>
      </c>
      <c r="J763" s="261" t="str">
        <f t="shared" si="33"/>
        <v xml:space="preserve"> </v>
      </c>
      <c r="K763" s="238" t="str">
        <f t="shared" si="34"/>
        <v xml:space="preserve"> </v>
      </c>
      <c r="L763" s="87" t="str">
        <f t="shared" si="35"/>
        <v xml:space="preserve"> </v>
      </c>
    </row>
    <row r="764" spans="1:12" x14ac:dyDescent="0.25">
      <c r="A764" s="72"/>
      <c r="B764" s="82"/>
      <c r="C764" s="82"/>
      <c r="D764" s="79"/>
      <c r="E764" s="83"/>
      <c r="F764" s="83"/>
      <c r="G764" s="81"/>
      <c r="H764" s="126"/>
      <c r="I764" s="238" t="str">
        <f>IF(ISNUMBER(F764),_xlfn.IFS(RIGHT(H764,3)="(b)",IF(AND(G764&gt;=DATE('1. Informace o projektu'!$C$3,1,1),G764&lt;=WORKDAY(DATE('1. Informace o projektu'!$C$3+1,1,31)-1,1)),"OK","!!"),RIGHT(H764,3)="(a)",IF(AND(G764&gt;=DATE('1. Informace o projektu'!$C$3,1,1),G764&lt;=WORKDAY(DATE('1. Informace o projektu'!$C$3,12,31)-1,1,'6. Data'!$C$76:$C$89)),"OK","!!"),ISBLANK(G764),"!",ISBLANK(H764),"!!!",H764='6. Data'!$B$3,"vyberte druh nákladu")," ")</f>
        <v xml:space="preserve"> </v>
      </c>
      <c r="J764" s="261" t="str">
        <f t="shared" si="33"/>
        <v xml:space="preserve"> </v>
      </c>
      <c r="K764" s="238" t="str">
        <f t="shared" si="34"/>
        <v xml:space="preserve"> </v>
      </c>
      <c r="L764" s="87" t="str">
        <f t="shared" si="35"/>
        <v xml:space="preserve"> </v>
      </c>
    </row>
    <row r="765" spans="1:12" x14ac:dyDescent="0.25">
      <c r="A765" s="72"/>
      <c r="B765" s="82"/>
      <c r="C765" s="82"/>
      <c r="D765" s="79"/>
      <c r="E765" s="83"/>
      <c r="F765" s="83"/>
      <c r="G765" s="81"/>
      <c r="H765" s="126"/>
      <c r="I765" s="238" t="str">
        <f>IF(ISNUMBER(F765),_xlfn.IFS(RIGHT(H765,3)="(b)",IF(AND(G765&gt;=DATE('1. Informace o projektu'!$C$3,1,1),G765&lt;=WORKDAY(DATE('1. Informace o projektu'!$C$3+1,1,31)-1,1)),"OK","!!"),RIGHT(H765,3)="(a)",IF(AND(G765&gt;=DATE('1. Informace o projektu'!$C$3,1,1),G765&lt;=WORKDAY(DATE('1. Informace o projektu'!$C$3,12,31)-1,1,'6. Data'!$C$76:$C$89)),"OK","!!"),ISBLANK(G765),"!",ISBLANK(H765),"!!!",H765='6. Data'!$B$3,"vyberte druh nákladu")," ")</f>
        <v xml:space="preserve"> </v>
      </c>
      <c r="J765" s="261" t="str">
        <f t="shared" si="33"/>
        <v xml:space="preserve"> </v>
      </c>
      <c r="K765" s="238" t="str">
        <f t="shared" si="34"/>
        <v xml:space="preserve"> </v>
      </c>
      <c r="L765" s="87" t="str">
        <f t="shared" si="35"/>
        <v xml:space="preserve"> </v>
      </c>
    </row>
    <row r="766" spans="1:12" x14ac:dyDescent="0.25">
      <c r="A766" s="72"/>
      <c r="B766" s="82"/>
      <c r="C766" s="82"/>
      <c r="D766" s="79"/>
      <c r="E766" s="83"/>
      <c r="F766" s="83"/>
      <c r="G766" s="81"/>
      <c r="H766" s="126"/>
      <c r="I766" s="238" t="str">
        <f>IF(ISNUMBER(F766),_xlfn.IFS(RIGHT(H766,3)="(b)",IF(AND(G766&gt;=DATE('1. Informace o projektu'!$C$3,1,1),G766&lt;=WORKDAY(DATE('1. Informace o projektu'!$C$3+1,1,31)-1,1)),"OK","!!"),RIGHT(H766,3)="(a)",IF(AND(G766&gt;=DATE('1. Informace o projektu'!$C$3,1,1),G766&lt;=WORKDAY(DATE('1. Informace o projektu'!$C$3,12,31)-1,1,'6. Data'!$C$76:$C$89)),"OK","!!"),ISBLANK(G766),"!",ISBLANK(H766),"!!!",H766='6. Data'!$B$3,"vyberte druh nákladu")," ")</f>
        <v xml:space="preserve"> </v>
      </c>
      <c r="J766" s="261" t="str">
        <f t="shared" si="33"/>
        <v xml:space="preserve"> </v>
      </c>
      <c r="K766" s="238" t="str">
        <f t="shared" si="34"/>
        <v xml:space="preserve"> </v>
      </c>
      <c r="L766" s="87" t="str">
        <f t="shared" si="35"/>
        <v xml:space="preserve"> </v>
      </c>
    </row>
    <row r="767" spans="1:12" x14ac:dyDescent="0.25">
      <c r="A767" s="72"/>
      <c r="B767" s="82"/>
      <c r="C767" s="82"/>
      <c r="D767" s="79"/>
      <c r="E767" s="83"/>
      <c r="F767" s="83"/>
      <c r="G767" s="81"/>
      <c r="H767" s="126"/>
      <c r="I767" s="238" t="str">
        <f>IF(ISNUMBER(F767),_xlfn.IFS(RIGHT(H767,3)="(b)",IF(AND(G767&gt;=DATE('1. Informace o projektu'!$C$3,1,1),G767&lt;=WORKDAY(DATE('1. Informace o projektu'!$C$3+1,1,31)-1,1)),"OK","!!"),RIGHT(H767,3)="(a)",IF(AND(G767&gt;=DATE('1. Informace o projektu'!$C$3,1,1),G767&lt;=WORKDAY(DATE('1. Informace o projektu'!$C$3,12,31)-1,1,'6. Data'!$C$76:$C$89)),"OK","!!"),ISBLANK(G767),"!",ISBLANK(H767),"!!!",H767='6. Data'!$B$3,"vyberte druh nákladu")," ")</f>
        <v xml:space="preserve"> </v>
      </c>
      <c r="J767" s="261" t="str">
        <f t="shared" si="33"/>
        <v xml:space="preserve"> </v>
      </c>
      <c r="K767" s="238" t="str">
        <f t="shared" si="34"/>
        <v xml:space="preserve"> </v>
      </c>
      <c r="L767" s="87" t="str">
        <f t="shared" si="35"/>
        <v xml:space="preserve"> </v>
      </c>
    </row>
    <row r="768" spans="1:12" x14ac:dyDescent="0.25">
      <c r="A768" s="72"/>
      <c r="B768" s="82"/>
      <c r="C768" s="82"/>
      <c r="D768" s="79"/>
      <c r="E768" s="83"/>
      <c r="F768" s="83"/>
      <c r="G768" s="81"/>
      <c r="H768" s="126"/>
      <c r="I768" s="238" t="str">
        <f>IF(ISNUMBER(F768),_xlfn.IFS(RIGHT(H768,3)="(b)",IF(AND(G768&gt;=DATE('1. Informace o projektu'!$C$3,1,1),G768&lt;=WORKDAY(DATE('1. Informace o projektu'!$C$3+1,1,31)-1,1)),"OK","!!"),RIGHT(H768,3)="(a)",IF(AND(G768&gt;=DATE('1. Informace o projektu'!$C$3,1,1),G768&lt;=WORKDAY(DATE('1. Informace o projektu'!$C$3,12,31)-1,1,'6. Data'!$C$76:$C$89)),"OK","!!"),ISBLANK(G768),"!",ISBLANK(H768),"!!!",H768='6. Data'!$B$3,"vyberte druh nákladu")," ")</f>
        <v xml:space="preserve"> </v>
      </c>
      <c r="J768" s="261" t="str">
        <f t="shared" si="33"/>
        <v xml:space="preserve"> </v>
      </c>
      <c r="K768" s="238" t="str">
        <f t="shared" si="34"/>
        <v xml:space="preserve"> </v>
      </c>
      <c r="L768" s="87" t="str">
        <f t="shared" si="35"/>
        <v xml:space="preserve"> </v>
      </c>
    </row>
    <row r="769" spans="1:12" x14ac:dyDescent="0.25">
      <c r="A769" s="72"/>
      <c r="B769" s="82"/>
      <c r="C769" s="82"/>
      <c r="D769" s="79"/>
      <c r="E769" s="83"/>
      <c r="F769" s="83"/>
      <c r="G769" s="81"/>
      <c r="H769" s="126"/>
      <c r="I769" s="238" t="str">
        <f>IF(ISNUMBER(F769),_xlfn.IFS(RIGHT(H769,3)="(b)",IF(AND(G769&gt;=DATE('1. Informace o projektu'!$C$3,1,1),G769&lt;=WORKDAY(DATE('1. Informace o projektu'!$C$3+1,1,31)-1,1)),"OK","!!"),RIGHT(H769,3)="(a)",IF(AND(G769&gt;=DATE('1. Informace o projektu'!$C$3,1,1),G769&lt;=WORKDAY(DATE('1. Informace o projektu'!$C$3,12,31)-1,1,'6. Data'!$C$76:$C$89)),"OK","!!"),ISBLANK(G769),"!",ISBLANK(H769),"!!!",H769='6. Data'!$B$3,"vyberte druh nákladu")," ")</f>
        <v xml:space="preserve"> </v>
      </c>
      <c r="J769" s="261" t="str">
        <f t="shared" si="33"/>
        <v xml:space="preserve"> </v>
      </c>
      <c r="K769" s="238" t="str">
        <f t="shared" si="34"/>
        <v xml:space="preserve"> </v>
      </c>
      <c r="L769" s="87" t="str">
        <f t="shared" si="35"/>
        <v xml:space="preserve"> </v>
      </c>
    </row>
    <row r="770" spans="1:12" x14ac:dyDescent="0.25">
      <c r="A770" s="72"/>
      <c r="B770" s="82"/>
      <c r="C770" s="82"/>
      <c r="D770" s="79"/>
      <c r="E770" s="83"/>
      <c r="F770" s="83"/>
      <c r="G770" s="81"/>
      <c r="H770" s="126"/>
      <c r="I770" s="238" t="str">
        <f>IF(ISNUMBER(F770),_xlfn.IFS(RIGHT(H770,3)="(b)",IF(AND(G770&gt;=DATE('1. Informace o projektu'!$C$3,1,1),G770&lt;=WORKDAY(DATE('1. Informace o projektu'!$C$3+1,1,31)-1,1)),"OK","!!"),RIGHT(H770,3)="(a)",IF(AND(G770&gt;=DATE('1. Informace o projektu'!$C$3,1,1),G770&lt;=WORKDAY(DATE('1. Informace o projektu'!$C$3,12,31)-1,1,'6. Data'!$C$76:$C$89)),"OK","!!"),ISBLANK(G770),"!",ISBLANK(H770),"!!!",H770='6. Data'!$B$3,"vyberte druh nákladu")," ")</f>
        <v xml:space="preserve"> </v>
      </c>
      <c r="J770" s="261" t="str">
        <f t="shared" si="33"/>
        <v xml:space="preserve"> </v>
      </c>
      <c r="K770" s="238" t="str">
        <f t="shared" si="34"/>
        <v xml:space="preserve"> </v>
      </c>
      <c r="L770" s="87" t="str">
        <f t="shared" si="35"/>
        <v xml:space="preserve"> </v>
      </c>
    </row>
    <row r="771" spans="1:12" x14ac:dyDescent="0.25">
      <c r="A771" s="72"/>
      <c r="B771" s="82"/>
      <c r="C771" s="82"/>
      <c r="D771" s="79"/>
      <c r="E771" s="83"/>
      <c r="F771" s="83"/>
      <c r="G771" s="81"/>
      <c r="H771" s="126"/>
      <c r="I771" s="238" t="str">
        <f>IF(ISNUMBER(F771),_xlfn.IFS(RIGHT(H771,3)="(b)",IF(AND(G771&gt;=DATE('1. Informace o projektu'!$C$3,1,1),G771&lt;=WORKDAY(DATE('1. Informace o projektu'!$C$3+1,1,31)-1,1)),"OK","!!"),RIGHT(H771,3)="(a)",IF(AND(G771&gt;=DATE('1. Informace o projektu'!$C$3,1,1),G771&lt;=WORKDAY(DATE('1. Informace o projektu'!$C$3,12,31)-1,1,'6. Data'!$C$76:$C$89)),"OK","!!"),ISBLANK(G771),"!",ISBLANK(H771),"!!!",H771='6. Data'!$B$3,"vyberte druh nákladu")," ")</f>
        <v xml:space="preserve"> </v>
      </c>
      <c r="J771" s="261" t="str">
        <f t="shared" si="33"/>
        <v xml:space="preserve"> </v>
      </c>
      <c r="K771" s="238" t="str">
        <f t="shared" si="34"/>
        <v xml:space="preserve"> </v>
      </c>
      <c r="L771" s="87" t="str">
        <f t="shared" si="35"/>
        <v xml:space="preserve"> </v>
      </c>
    </row>
    <row r="772" spans="1:12" x14ac:dyDescent="0.25">
      <c r="A772" s="72"/>
      <c r="B772" s="82"/>
      <c r="C772" s="82"/>
      <c r="D772" s="79"/>
      <c r="E772" s="83"/>
      <c r="F772" s="83"/>
      <c r="G772" s="81"/>
      <c r="H772" s="126"/>
      <c r="I772" s="238" t="str">
        <f>IF(ISNUMBER(F772),_xlfn.IFS(RIGHT(H772,3)="(b)",IF(AND(G772&gt;=DATE('1. Informace o projektu'!$C$3,1,1),G772&lt;=WORKDAY(DATE('1. Informace o projektu'!$C$3+1,1,31)-1,1)),"OK","!!"),RIGHT(H772,3)="(a)",IF(AND(G772&gt;=DATE('1. Informace o projektu'!$C$3,1,1),G772&lt;=WORKDAY(DATE('1. Informace o projektu'!$C$3,12,31)-1,1,'6. Data'!$C$76:$C$89)),"OK","!!"),ISBLANK(G772),"!",ISBLANK(H772),"!!!",H772='6. Data'!$B$3,"vyberte druh nákladu")," ")</f>
        <v xml:space="preserve"> </v>
      </c>
      <c r="J772" s="261" t="str">
        <f t="shared" si="33"/>
        <v xml:space="preserve"> </v>
      </c>
      <c r="K772" s="238" t="str">
        <f t="shared" si="34"/>
        <v xml:space="preserve"> </v>
      </c>
      <c r="L772" s="87" t="str">
        <f t="shared" si="35"/>
        <v xml:space="preserve"> </v>
      </c>
    </row>
    <row r="773" spans="1:12" x14ac:dyDescent="0.25">
      <c r="A773" s="72"/>
      <c r="B773" s="82"/>
      <c r="C773" s="82"/>
      <c r="D773" s="79"/>
      <c r="E773" s="83"/>
      <c r="F773" s="83"/>
      <c r="G773" s="81"/>
      <c r="H773" s="126"/>
      <c r="I773" s="238" t="str">
        <f>IF(ISNUMBER(F773),_xlfn.IFS(RIGHT(H773,3)="(b)",IF(AND(G773&gt;=DATE('1. Informace o projektu'!$C$3,1,1),G773&lt;=WORKDAY(DATE('1. Informace o projektu'!$C$3+1,1,31)-1,1)),"OK","!!"),RIGHT(H773,3)="(a)",IF(AND(G773&gt;=DATE('1. Informace o projektu'!$C$3,1,1),G773&lt;=WORKDAY(DATE('1. Informace o projektu'!$C$3,12,31)-1,1,'6. Data'!$C$76:$C$89)),"OK","!!"),ISBLANK(G773),"!",ISBLANK(H773),"!!!",H773='6. Data'!$B$3,"vyberte druh nákladu")," ")</f>
        <v xml:space="preserve"> </v>
      </c>
      <c r="J773" s="261" t="str">
        <f t="shared" si="33"/>
        <v xml:space="preserve"> </v>
      </c>
      <c r="K773" s="238" t="str">
        <f t="shared" si="34"/>
        <v xml:space="preserve"> </v>
      </c>
      <c r="L773" s="87" t="str">
        <f t="shared" si="35"/>
        <v xml:space="preserve"> </v>
      </c>
    </row>
    <row r="774" spans="1:12" x14ac:dyDescent="0.25">
      <c r="A774" s="72"/>
      <c r="B774" s="82"/>
      <c r="C774" s="82"/>
      <c r="D774" s="79"/>
      <c r="E774" s="83"/>
      <c r="F774" s="83"/>
      <c r="G774" s="81"/>
      <c r="H774" s="126"/>
      <c r="I774" s="238" t="str">
        <f>IF(ISNUMBER(F774),_xlfn.IFS(RIGHT(H774,3)="(b)",IF(AND(G774&gt;=DATE('1. Informace o projektu'!$C$3,1,1),G774&lt;=WORKDAY(DATE('1. Informace o projektu'!$C$3+1,1,31)-1,1)),"OK","!!"),RIGHT(H774,3)="(a)",IF(AND(G774&gt;=DATE('1. Informace o projektu'!$C$3,1,1),G774&lt;=WORKDAY(DATE('1. Informace o projektu'!$C$3,12,31)-1,1,'6. Data'!$C$76:$C$89)),"OK","!!"),ISBLANK(G774),"!",ISBLANK(H774),"!!!",H774='6. Data'!$B$3,"vyberte druh nákladu")," ")</f>
        <v xml:space="preserve"> </v>
      </c>
      <c r="J774" s="261" t="str">
        <f t="shared" si="33"/>
        <v xml:space="preserve"> </v>
      </c>
      <c r="K774" s="238" t="str">
        <f t="shared" si="34"/>
        <v xml:space="preserve"> </v>
      </c>
      <c r="L774" s="87" t="str">
        <f t="shared" si="35"/>
        <v xml:space="preserve"> </v>
      </c>
    </row>
    <row r="775" spans="1:12" x14ac:dyDescent="0.25">
      <c r="A775" s="72"/>
      <c r="B775" s="82"/>
      <c r="C775" s="82"/>
      <c r="D775" s="79"/>
      <c r="E775" s="83"/>
      <c r="F775" s="83"/>
      <c r="G775" s="81"/>
      <c r="H775" s="126"/>
      <c r="I775" s="238" t="str">
        <f>IF(ISNUMBER(F775),_xlfn.IFS(RIGHT(H775,3)="(b)",IF(AND(G775&gt;=DATE('1. Informace o projektu'!$C$3,1,1),G775&lt;=WORKDAY(DATE('1. Informace o projektu'!$C$3+1,1,31)-1,1)),"OK","!!"),RIGHT(H775,3)="(a)",IF(AND(G775&gt;=DATE('1. Informace o projektu'!$C$3,1,1),G775&lt;=WORKDAY(DATE('1. Informace o projektu'!$C$3,12,31)-1,1,'6. Data'!$C$76:$C$89)),"OK","!!"),ISBLANK(G775),"!",ISBLANK(H775),"!!!",H775='6. Data'!$B$3,"vyberte druh nákladu")," ")</f>
        <v xml:space="preserve"> </v>
      </c>
      <c r="J775" s="261" t="str">
        <f t="shared" ref="J775:J838" si="36">_xlfn.IFS(I775="!","Zapište datum úhrady",I775="ok"," ",I775=" "," ",I775="!!!","vyberte druh nákladu",I775="!!","nepovolené datum úhrady",I775="vyberte druh nákladu","vyberte druh nákladu")</f>
        <v xml:space="preserve"> </v>
      </c>
      <c r="K775" s="238" t="str">
        <f t="shared" ref="K775:K838" si="37">IF(ISNUMBER(F775),IF(E775&gt;=F775,"OK","!")," ")</f>
        <v xml:space="preserve"> </v>
      </c>
      <c r="L775" s="87" t="str">
        <f t="shared" ref="L775:L838" si="38">_xlfn.IFS(K775="!","Hrazeno z dotace je vyšší než fakturovaná částka",K775="ok"," ",K775=" "," ")</f>
        <v xml:space="preserve"> </v>
      </c>
    </row>
    <row r="776" spans="1:12" x14ac:dyDescent="0.25">
      <c r="A776" s="72"/>
      <c r="B776" s="82"/>
      <c r="C776" s="82"/>
      <c r="D776" s="79"/>
      <c r="E776" s="83"/>
      <c r="F776" s="83"/>
      <c r="G776" s="81"/>
      <c r="H776" s="126"/>
      <c r="I776" s="238" t="str">
        <f>IF(ISNUMBER(F776),_xlfn.IFS(RIGHT(H776,3)="(b)",IF(AND(G776&gt;=DATE('1. Informace o projektu'!$C$3,1,1),G776&lt;=WORKDAY(DATE('1. Informace o projektu'!$C$3+1,1,31)-1,1)),"OK","!!"),RIGHT(H776,3)="(a)",IF(AND(G776&gt;=DATE('1. Informace o projektu'!$C$3,1,1),G776&lt;=WORKDAY(DATE('1. Informace o projektu'!$C$3,12,31)-1,1,'6. Data'!$C$76:$C$89)),"OK","!!"),ISBLANK(G776),"!",ISBLANK(H776),"!!!",H776='6. Data'!$B$3,"vyberte druh nákladu")," ")</f>
        <v xml:space="preserve"> </v>
      </c>
      <c r="J776" s="261" t="str">
        <f t="shared" si="36"/>
        <v xml:space="preserve"> </v>
      </c>
      <c r="K776" s="238" t="str">
        <f t="shared" si="37"/>
        <v xml:space="preserve"> </v>
      </c>
      <c r="L776" s="87" t="str">
        <f t="shared" si="38"/>
        <v xml:space="preserve"> </v>
      </c>
    </row>
    <row r="777" spans="1:12" x14ac:dyDescent="0.25">
      <c r="A777" s="72"/>
      <c r="B777" s="82"/>
      <c r="C777" s="82"/>
      <c r="D777" s="79"/>
      <c r="E777" s="83"/>
      <c r="F777" s="83"/>
      <c r="G777" s="81"/>
      <c r="H777" s="126"/>
      <c r="I777" s="238" t="str">
        <f>IF(ISNUMBER(F777),_xlfn.IFS(RIGHT(H777,3)="(b)",IF(AND(G777&gt;=DATE('1. Informace o projektu'!$C$3,1,1),G777&lt;=WORKDAY(DATE('1. Informace o projektu'!$C$3+1,1,31)-1,1)),"OK","!!"),RIGHT(H777,3)="(a)",IF(AND(G777&gt;=DATE('1. Informace o projektu'!$C$3,1,1),G777&lt;=WORKDAY(DATE('1. Informace o projektu'!$C$3,12,31)-1,1,'6. Data'!$C$76:$C$89)),"OK","!!"),ISBLANK(G777),"!",ISBLANK(H777),"!!!",H777='6. Data'!$B$3,"vyberte druh nákladu")," ")</f>
        <v xml:space="preserve"> </v>
      </c>
      <c r="J777" s="261" t="str">
        <f t="shared" si="36"/>
        <v xml:space="preserve"> </v>
      </c>
      <c r="K777" s="238" t="str">
        <f t="shared" si="37"/>
        <v xml:space="preserve"> </v>
      </c>
      <c r="L777" s="87" t="str">
        <f t="shared" si="38"/>
        <v xml:space="preserve"> </v>
      </c>
    </row>
    <row r="778" spans="1:12" x14ac:dyDescent="0.25">
      <c r="A778" s="72"/>
      <c r="B778" s="82"/>
      <c r="C778" s="82"/>
      <c r="D778" s="79"/>
      <c r="E778" s="83"/>
      <c r="F778" s="83"/>
      <c r="G778" s="81"/>
      <c r="H778" s="126"/>
      <c r="I778" s="238" t="str">
        <f>IF(ISNUMBER(F778),_xlfn.IFS(RIGHT(H778,3)="(b)",IF(AND(G778&gt;=DATE('1. Informace o projektu'!$C$3,1,1),G778&lt;=WORKDAY(DATE('1. Informace o projektu'!$C$3+1,1,31)-1,1)),"OK","!!"),RIGHT(H778,3)="(a)",IF(AND(G778&gt;=DATE('1. Informace o projektu'!$C$3,1,1),G778&lt;=WORKDAY(DATE('1. Informace o projektu'!$C$3,12,31)-1,1,'6. Data'!$C$76:$C$89)),"OK","!!"),ISBLANK(G778),"!",ISBLANK(H778),"!!!",H778='6. Data'!$B$3,"vyberte druh nákladu")," ")</f>
        <v xml:space="preserve"> </v>
      </c>
      <c r="J778" s="261" t="str">
        <f t="shared" si="36"/>
        <v xml:space="preserve"> </v>
      </c>
      <c r="K778" s="238" t="str">
        <f t="shared" si="37"/>
        <v xml:space="preserve"> </v>
      </c>
      <c r="L778" s="87" t="str">
        <f t="shared" si="38"/>
        <v xml:space="preserve"> </v>
      </c>
    </row>
    <row r="779" spans="1:12" x14ac:dyDescent="0.25">
      <c r="A779" s="72"/>
      <c r="B779" s="82"/>
      <c r="C779" s="82"/>
      <c r="D779" s="79"/>
      <c r="E779" s="83"/>
      <c r="F779" s="83"/>
      <c r="G779" s="81"/>
      <c r="H779" s="126"/>
      <c r="I779" s="238" t="str">
        <f>IF(ISNUMBER(F779),_xlfn.IFS(RIGHT(H779,3)="(b)",IF(AND(G779&gt;=DATE('1. Informace o projektu'!$C$3,1,1),G779&lt;=WORKDAY(DATE('1. Informace o projektu'!$C$3+1,1,31)-1,1)),"OK","!!"),RIGHT(H779,3)="(a)",IF(AND(G779&gt;=DATE('1. Informace o projektu'!$C$3,1,1),G779&lt;=WORKDAY(DATE('1. Informace o projektu'!$C$3,12,31)-1,1,'6. Data'!$C$76:$C$89)),"OK","!!"),ISBLANK(G779),"!",ISBLANK(H779),"!!!",H779='6. Data'!$B$3,"vyberte druh nákladu")," ")</f>
        <v xml:space="preserve"> </v>
      </c>
      <c r="J779" s="261" t="str">
        <f t="shared" si="36"/>
        <v xml:space="preserve"> </v>
      </c>
      <c r="K779" s="238" t="str">
        <f t="shared" si="37"/>
        <v xml:space="preserve"> </v>
      </c>
      <c r="L779" s="87" t="str">
        <f t="shared" si="38"/>
        <v xml:space="preserve"> </v>
      </c>
    </row>
    <row r="780" spans="1:12" x14ac:dyDescent="0.25">
      <c r="A780" s="72"/>
      <c r="B780" s="82"/>
      <c r="C780" s="82"/>
      <c r="D780" s="79"/>
      <c r="E780" s="83"/>
      <c r="F780" s="83"/>
      <c r="G780" s="81"/>
      <c r="H780" s="126"/>
      <c r="I780" s="238" t="str">
        <f>IF(ISNUMBER(F780),_xlfn.IFS(RIGHT(H780,3)="(b)",IF(AND(G780&gt;=DATE('1. Informace o projektu'!$C$3,1,1),G780&lt;=WORKDAY(DATE('1. Informace o projektu'!$C$3+1,1,31)-1,1)),"OK","!!"),RIGHT(H780,3)="(a)",IF(AND(G780&gt;=DATE('1. Informace o projektu'!$C$3,1,1),G780&lt;=WORKDAY(DATE('1. Informace o projektu'!$C$3,12,31)-1,1,'6. Data'!$C$76:$C$89)),"OK","!!"),ISBLANK(G780),"!",ISBLANK(H780),"!!!",H780='6. Data'!$B$3,"vyberte druh nákladu")," ")</f>
        <v xml:space="preserve"> </v>
      </c>
      <c r="J780" s="261" t="str">
        <f t="shared" si="36"/>
        <v xml:space="preserve"> </v>
      </c>
      <c r="K780" s="238" t="str">
        <f t="shared" si="37"/>
        <v xml:space="preserve"> </v>
      </c>
      <c r="L780" s="87" t="str">
        <f t="shared" si="38"/>
        <v xml:space="preserve"> </v>
      </c>
    </row>
    <row r="781" spans="1:12" x14ac:dyDescent="0.25">
      <c r="A781" s="72"/>
      <c r="B781" s="82"/>
      <c r="C781" s="82"/>
      <c r="D781" s="79"/>
      <c r="E781" s="83"/>
      <c r="F781" s="83"/>
      <c r="G781" s="81"/>
      <c r="H781" s="126"/>
      <c r="I781" s="238" t="str">
        <f>IF(ISNUMBER(F781),_xlfn.IFS(RIGHT(H781,3)="(b)",IF(AND(G781&gt;=DATE('1. Informace o projektu'!$C$3,1,1),G781&lt;=WORKDAY(DATE('1. Informace o projektu'!$C$3+1,1,31)-1,1)),"OK","!!"),RIGHT(H781,3)="(a)",IF(AND(G781&gt;=DATE('1. Informace o projektu'!$C$3,1,1),G781&lt;=WORKDAY(DATE('1. Informace o projektu'!$C$3,12,31)-1,1,'6. Data'!$C$76:$C$89)),"OK","!!"),ISBLANK(G781),"!",ISBLANK(H781),"!!!",H781='6. Data'!$B$3,"vyberte druh nákladu")," ")</f>
        <v xml:space="preserve"> </v>
      </c>
      <c r="J781" s="261" t="str">
        <f t="shared" si="36"/>
        <v xml:space="preserve"> </v>
      </c>
      <c r="K781" s="238" t="str">
        <f t="shared" si="37"/>
        <v xml:space="preserve"> </v>
      </c>
      <c r="L781" s="87" t="str">
        <f t="shared" si="38"/>
        <v xml:space="preserve"> </v>
      </c>
    </row>
    <row r="782" spans="1:12" x14ac:dyDescent="0.25">
      <c r="A782" s="72"/>
      <c r="B782" s="82"/>
      <c r="C782" s="82"/>
      <c r="D782" s="79"/>
      <c r="E782" s="83"/>
      <c r="F782" s="83"/>
      <c r="G782" s="81"/>
      <c r="H782" s="126"/>
      <c r="I782" s="238" t="str">
        <f>IF(ISNUMBER(F782),_xlfn.IFS(RIGHT(H782,3)="(b)",IF(AND(G782&gt;=DATE('1. Informace o projektu'!$C$3,1,1),G782&lt;=WORKDAY(DATE('1. Informace o projektu'!$C$3+1,1,31)-1,1)),"OK","!!"),RIGHT(H782,3)="(a)",IF(AND(G782&gt;=DATE('1. Informace o projektu'!$C$3,1,1),G782&lt;=WORKDAY(DATE('1. Informace o projektu'!$C$3,12,31)-1,1,'6. Data'!$C$76:$C$89)),"OK","!!"),ISBLANK(G782),"!",ISBLANK(H782),"!!!",H782='6. Data'!$B$3,"vyberte druh nákladu")," ")</f>
        <v xml:space="preserve"> </v>
      </c>
      <c r="J782" s="261" t="str">
        <f t="shared" si="36"/>
        <v xml:space="preserve"> </v>
      </c>
      <c r="K782" s="238" t="str">
        <f t="shared" si="37"/>
        <v xml:space="preserve"> </v>
      </c>
      <c r="L782" s="87" t="str">
        <f t="shared" si="38"/>
        <v xml:space="preserve"> </v>
      </c>
    </row>
    <row r="783" spans="1:12" x14ac:dyDescent="0.25">
      <c r="A783" s="72"/>
      <c r="B783" s="82"/>
      <c r="C783" s="82"/>
      <c r="D783" s="79"/>
      <c r="E783" s="83"/>
      <c r="F783" s="83"/>
      <c r="G783" s="81"/>
      <c r="H783" s="126"/>
      <c r="I783" s="238" t="str">
        <f>IF(ISNUMBER(F783),_xlfn.IFS(RIGHT(H783,3)="(b)",IF(AND(G783&gt;=DATE('1. Informace o projektu'!$C$3,1,1),G783&lt;=WORKDAY(DATE('1. Informace o projektu'!$C$3+1,1,31)-1,1)),"OK","!!"),RIGHT(H783,3)="(a)",IF(AND(G783&gt;=DATE('1. Informace o projektu'!$C$3,1,1),G783&lt;=WORKDAY(DATE('1. Informace o projektu'!$C$3,12,31)-1,1,'6. Data'!$C$76:$C$89)),"OK","!!"),ISBLANK(G783),"!",ISBLANK(H783),"!!!",H783='6. Data'!$B$3,"vyberte druh nákladu")," ")</f>
        <v xml:space="preserve"> </v>
      </c>
      <c r="J783" s="261" t="str">
        <f t="shared" si="36"/>
        <v xml:space="preserve"> </v>
      </c>
      <c r="K783" s="238" t="str">
        <f t="shared" si="37"/>
        <v xml:space="preserve"> </v>
      </c>
      <c r="L783" s="87" t="str">
        <f t="shared" si="38"/>
        <v xml:space="preserve"> </v>
      </c>
    </row>
    <row r="784" spans="1:12" x14ac:dyDescent="0.25">
      <c r="A784" s="72"/>
      <c r="B784" s="82"/>
      <c r="C784" s="82"/>
      <c r="D784" s="79"/>
      <c r="E784" s="83"/>
      <c r="F784" s="83"/>
      <c r="G784" s="81"/>
      <c r="H784" s="126"/>
      <c r="I784" s="238" t="str">
        <f>IF(ISNUMBER(F784),_xlfn.IFS(RIGHT(H784,3)="(b)",IF(AND(G784&gt;=DATE('1. Informace o projektu'!$C$3,1,1),G784&lt;=WORKDAY(DATE('1. Informace o projektu'!$C$3+1,1,31)-1,1)),"OK","!!"),RIGHT(H784,3)="(a)",IF(AND(G784&gt;=DATE('1. Informace o projektu'!$C$3,1,1),G784&lt;=WORKDAY(DATE('1. Informace o projektu'!$C$3,12,31)-1,1,'6. Data'!$C$76:$C$89)),"OK","!!"),ISBLANK(G784),"!",ISBLANK(H784),"!!!",H784='6. Data'!$B$3,"vyberte druh nákladu")," ")</f>
        <v xml:space="preserve"> </v>
      </c>
      <c r="J784" s="261" t="str">
        <f t="shared" si="36"/>
        <v xml:space="preserve"> </v>
      </c>
      <c r="K784" s="238" t="str">
        <f t="shared" si="37"/>
        <v xml:space="preserve"> </v>
      </c>
      <c r="L784" s="87" t="str">
        <f t="shared" si="38"/>
        <v xml:space="preserve"> </v>
      </c>
    </row>
    <row r="785" spans="1:12" x14ac:dyDescent="0.25">
      <c r="A785" s="72"/>
      <c r="B785" s="82"/>
      <c r="C785" s="82"/>
      <c r="D785" s="79"/>
      <c r="E785" s="83"/>
      <c r="F785" s="83"/>
      <c r="G785" s="81"/>
      <c r="H785" s="126"/>
      <c r="I785" s="238" t="str">
        <f>IF(ISNUMBER(F785),_xlfn.IFS(RIGHT(H785,3)="(b)",IF(AND(G785&gt;=DATE('1. Informace o projektu'!$C$3,1,1),G785&lt;=WORKDAY(DATE('1. Informace o projektu'!$C$3+1,1,31)-1,1)),"OK","!!"),RIGHT(H785,3)="(a)",IF(AND(G785&gt;=DATE('1. Informace o projektu'!$C$3,1,1),G785&lt;=WORKDAY(DATE('1. Informace o projektu'!$C$3,12,31)-1,1,'6. Data'!$C$76:$C$89)),"OK","!!"),ISBLANK(G785),"!",ISBLANK(H785),"!!!",H785='6. Data'!$B$3,"vyberte druh nákladu")," ")</f>
        <v xml:space="preserve"> </v>
      </c>
      <c r="J785" s="261" t="str">
        <f t="shared" si="36"/>
        <v xml:space="preserve"> </v>
      </c>
      <c r="K785" s="238" t="str">
        <f t="shared" si="37"/>
        <v xml:space="preserve"> </v>
      </c>
      <c r="L785" s="87" t="str">
        <f t="shared" si="38"/>
        <v xml:space="preserve"> </v>
      </c>
    </row>
    <row r="786" spans="1:12" x14ac:dyDescent="0.25">
      <c r="A786" s="72"/>
      <c r="B786" s="82"/>
      <c r="C786" s="82"/>
      <c r="D786" s="79"/>
      <c r="E786" s="83"/>
      <c r="F786" s="83"/>
      <c r="G786" s="81"/>
      <c r="H786" s="126"/>
      <c r="I786" s="238" t="str">
        <f>IF(ISNUMBER(F786),_xlfn.IFS(RIGHT(H786,3)="(b)",IF(AND(G786&gt;=DATE('1. Informace o projektu'!$C$3,1,1),G786&lt;=WORKDAY(DATE('1. Informace o projektu'!$C$3+1,1,31)-1,1)),"OK","!!"),RIGHT(H786,3)="(a)",IF(AND(G786&gt;=DATE('1. Informace o projektu'!$C$3,1,1),G786&lt;=WORKDAY(DATE('1. Informace o projektu'!$C$3,12,31)-1,1,'6. Data'!$C$76:$C$89)),"OK","!!"),ISBLANK(G786),"!",ISBLANK(H786),"!!!",H786='6. Data'!$B$3,"vyberte druh nákladu")," ")</f>
        <v xml:space="preserve"> </v>
      </c>
      <c r="J786" s="261" t="str">
        <f t="shared" si="36"/>
        <v xml:space="preserve"> </v>
      </c>
      <c r="K786" s="238" t="str">
        <f t="shared" si="37"/>
        <v xml:space="preserve"> </v>
      </c>
      <c r="L786" s="87" t="str">
        <f t="shared" si="38"/>
        <v xml:space="preserve"> </v>
      </c>
    </row>
    <row r="787" spans="1:12" x14ac:dyDescent="0.25">
      <c r="A787" s="72"/>
      <c r="B787" s="82"/>
      <c r="C787" s="82"/>
      <c r="D787" s="79"/>
      <c r="E787" s="83"/>
      <c r="F787" s="83"/>
      <c r="G787" s="81"/>
      <c r="H787" s="126"/>
      <c r="I787" s="238" t="str">
        <f>IF(ISNUMBER(F787),_xlfn.IFS(RIGHT(H787,3)="(b)",IF(AND(G787&gt;=DATE('1. Informace o projektu'!$C$3,1,1),G787&lt;=WORKDAY(DATE('1. Informace o projektu'!$C$3+1,1,31)-1,1)),"OK","!!"),RIGHT(H787,3)="(a)",IF(AND(G787&gt;=DATE('1. Informace o projektu'!$C$3,1,1),G787&lt;=WORKDAY(DATE('1. Informace o projektu'!$C$3,12,31)-1,1,'6. Data'!$C$76:$C$89)),"OK","!!"),ISBLANK(G787),"!",ISBLANK(H787),"!!!",H787='6. Data'!$B$3,"vyberte druh nákladu")," ")</f>
        <v xml:space="preserve"> </v>
      </c>
      <c r="J787" s="261" t="str">
        <f t="shared" si="36"/>
        <v xml:space="preserve"> </v>
      </c>
      <c r="K787" s="238" t="str">
        <f t="shared" si="37"/>
        <v xml:space="preserve"> </v>
      </c>
      <c r="L787" s="87" t="str">
        <f t="shared" si="38"/>
        <v xml:space="preserve"> </v>
      </c>
    </row>
    <row r="788" spans="1:12" x14ac:dyDescent="0.25">
      <c r="A788" s="72"/>
      <c r="B788" s="82"/>
      <c r="C788" s="82"/>
      <c r="D788" s="79"/>
      <c r="E788" s="83"/>
      <c r="F788" s="83"/>
      <c r="G788" s="81"/>
      <c r="H788" s="126"/>
      <c r="I788" s="238" t="str">
        <f>IF(ISNUMBER(F788),_xlfn.IFS(RIGHT(H788,3)="(b)",IF(AND(G788&gt;=DATE('1. Informace o projektu'!$C$3,1,1),G788&lt;=WORKDAY(DATE('1. Informace o projektu'!$C$3+1,1,31)-1,1)),"OK","!!"),RIGHT(H788,3)="(a)",IF(AND(G788&gt;=DATE('1. Informace o projektu'!$C$3,1,1),G788&lt;=WORKDAY(DATE('1. Informace o projektu'!$C$3,12,31)-1,1,'6. Data'!$C$76:$C$89)),"OK","!!"),ISBLANK(G788),"!",ISBLANK(H788),"!!!",H788='6. Data'!$B$3,"vyberte druh nákladu")," ")</f>
        <v xml:space="preserve"> </v>
      </c>
      <c r="J788" s="261" t="str">
        <f t="shared" si="36"/>
        <v xml:space="preserve"> </v>
      </c>
      <c r="K788" s="238" t="str">
        <f t="shared" si="37"/>
        <v xml:space="preserve"> </v>
      </c>
      <c r="L788" s="87" t="str">
        <f t="shared" si="38"/>
        <v xml:space="preserve"> </v>
      </c>
    </row>
    <row r="789" spans="1:12" x14ac:dyDescent="0.25">
      <c r="A789" s="72"/>
      <c r="B789" s="82"/>
      <c r="C789" s="82"/>
      <c r="D789" s="79"/>
      <c r="E789" s="83"/>
      <c r="F789" s="83"/>
      <c r="G789" s="81"/>
      <c r="H789" s="126"/>
      <c r="I789" s="238" t="str">
        <f>IF(ISNUMBER(F789),_xlfn.IFS(RIGHT(H789,3)="(b)",IF(AND(G789&gt;=DATE('1. Informace o projektu'!$C$3,1,1),G789&lt;=WORKDAY(DATE('1. Informace o projektu'!$C$3+1,1,31)-1,1)),"OK","!!"),RIGHT(H789,3)="(a)",IF(AND(G789&gt;=DATE('1. Informace o projektu'!$C$3,1,1),G789&lt;=WORKDAY(DATE('1. Informace o projektu'!$C$3,12,31)-1,1,'6. Data'!$C$76:$C$89)),"OK","!!"),ISBLANK(G789),"!",ISBLANK(H789),"!!!",H789='6. Data'!$B$3,"vyberte druh nákladu")," ")</f>
        <v xml:space="preserve"> </v>
      </c>
      <c r="J789" s="261" t="str">
        <f t="shared" si="36"/>
        <v xml:space="preserve"> </v>
      </c>
      <c r="K789" s="238" t="str">
        <f t="shared" si="37"/>
        <v xml:space="preserve"> </v>
      </c>
      <c r="L789" s="87" t="str">
        <f t="shared" si="38"/>
        <v xml:space="preserve"> </v>
      </c>
    </row>
    <row r="790" spans="1:12" x14ac:dyDescent="0.25">
      <c r="A790" s="72"/>
      <c r="B790" s="82"/>
      <c r="C790" s="82"/>
      <c r="D790" s="79"/>
      <c r="E790" s="83"/>
      <c r="F790" s="83"/>
      <c r="G790" s="81"/>
      <c r="H790" s="126"/>
      <c r="I790" s="238" t="str">
        <f>IF(ISNUMBER(F790),_xlfn.IFS(RIGHT(H790,3)="(b)",IF(AND(G790&gt;=DATE('1. Informace o projektu'!$C$3,1,1),G790&lt;=WORKDAY(DATE('1. Informace o projektu'!$C$3+1,1,31)-1,1)),"OK","!!"),RIGHT(H790,3)="(a)",IF(AND(G790&gt;=DATE('1. Informace o projektu'!$C$3,1,1),G790&lt;=WORKDAY(DATE('1. Informace o projektu'!$C$3,12,31)-1,1,'6. Data'!$C$76:$C$89)),"OK","!!"),ISBLANK(G790),"!",ISBLANK(H790),"!!!",H790='6. Data'!$B$3,"vyberte druh nákladu")," ")</f>
        <v xml:space="preserve"> </v>
      </c>
      <c r="J790" s="261" t="str">
        <f t="shared" si="36"/>
        <v xml:space="preserve"> </v>
      </c>
      <c r="K790" s="238" t="str">
        <f t="shared" si="37"/>
        <v xml:space="preserve"> </v>
      </c>
      <c r="L790" s="87" t="str">
        <f t="shared" si="38"/>
        <v xml:space="preserve"> </v>
      </c>
    </row>
    <row r="791" spans="1:12" x14ac:dyDescent="0.25">
      <c r="A791" s="72"/>
      <c r="B791" s="82"/>
      <c r="C791" s="82"/>
      <c r="D791" s="79"/>
      <c r="E791" s="83"/>
      <c r="F791" s="83"/>
      <c r="G791" s="81"/>
      <c r="H791" s="126"/>
      <c r="I791" s="238" t="str">
        <f>IF(ISNUMBER(F791),_xlfn.IFS(RIGHT(H791,3)="(b)",IF(AND(G791&gt;=DATE('1. Informace o projektu'!$C$3,1,1),G791&lt;=WORKDAY(DATE('1. Informace o projektu'!$C$3+1,1,31)-1,1)),"OK","!!"),RIGHT(H791,3)="(a)",IF(AND(G791&gt;=DATE('1. Informace o projektu'!$C$3,1,1),G791&lt;=WORKDAY(DATE('1. Informace o projektu'!$C$3,12,31)-1,1,'6. Data'!$C$76:$C$89)),"OK","!!"),ISBLANK(G791),"!",ISBLANK(H791),"!!!",H791='6. Data'!$B$3,"vyberte druh nákladu")," ")</f>
        <v xml:space="preserve"> </v>
      </c>
      <c r="J791" s="261" t="str">
        <f t="shared" si="36"/>
        <v xml:space="preserve"> </v>
      </c>
      <c r="K791" s="238" t="str">
        <f t="shared" si="37"/>
        <v xml:space="preserve"> </v>
      </c>
      <c r="L791" s="87" t="str">
        <f t="shared" si="38"/>
        <v xml:space="preserve"> </v>
      </c>
    </row>
    <row r="792" spans="1:12" x14ac:dyDescent="0.25">
      <c r="A792" s="72"/>
      <c r="B792" s="82"/>
      <c r="C792" s="82"/>
      <c r="D792" s="79"/>
      <c r="E792" s="83"/>
      <c r="F792" s="83"/>
      <c r="G792" s="81"/>
      <c r="H792" s="126"/>
      <c r="I792" s="238" t="str">
        <f>IF(ISNUMBER(F792),_xlfn.IFS(RIGHT(H792,3)="(b)",IF(AND(G792&gt;=DATE('1. Informace o projektu'!$C$3,1,1),G792&lt;=WORKDAY(DATE('1. Informace o projektu'!$C$3+1,1,31)-1,1)),"OK","!!"),RIGHT(H792,3)="(a)",IF(AND(G792&gt;=DATE('1. Informace o projektu'!$C$3,1,1),G792&lt;=WORKDAY(DATE('1. Informace o projektu'!$C$3,12,31)-1,1,'6. Data'!$C$76:$C$89)),"OK","!!"),ISBLANK(G792),"!",ISBLANK(H792),"!!!",H792='6. Data'!$B$3,"vyberte druh nákladu")," ")</f>
        <v xml:space="preserve"> </v>
      </c>
      <c r="J792" s="261" t="str">
        <f t="shared" si="36"/>
        <v xml:space="preserve"> </v>
      </c>
      <c r="K792" s="238" t="str">
        <f t="shared" si="37"/>
        <v xml:space="preserve"> </v>
      </c>
      <c r="L792" s="87" t="str">
        <f t="shared" si="38"/>
        <v xml:space="preserve"> </v>
      </c>
    </row>
    <row r="793" spans="1:12" x14ac:dyDescent="0.25">
      <c r="A793" s="72"/>
      <c r="B793" s="82"/>
      <c r="C793" s="82"/>
      <c r="D793" s="79"/>
      <c r="E793" s="83"/>
      <c r="F793" s="83"/>
      <c r="G793" s="81"/>
      <c r="H793" s="126"/>
      <c r="I793" s="238" t="str">
        <f>IF(ISNUMBER(F793),_xlfn.IFS(RIGHT(H793,3)="(b)",IF(AND(G793&gt;=DATE('1. Informace o projektu'!$C$3,1,1),G793&lt;=WORKDAY(DATE('1. Informace o projektu'!$C$3+1,1,31)-1,1)),"OK","!!"),RIGHT(H793,3)="(a)",IF(AND(G793&gt;=DATE('1. Informace o projektu'!$C$3,1,1),G793&lt;=WORKDAY(DATE('1. Informace o projektu'!$C$3,12,31)-1,1,'6. Data'!$C$76:$C$89)),"OK","!!"),ISBLANK(G793),"!",ISBLANK(H793),"!!!",H793='6. Data'!$B$3,"vyberte druh nákladu")," ")</f>
        <v xml:space="preserve"> </v>
      </c>
      <c r="J793" s="261" t="str">
        <f t="shared" si="36"/>
        <v xml:space="preserve"> </v>
      </c>
      <c r="K793" s="238" t="str">
        <f t="shared" si="37"/>
        <v xml:space="preserve"> </v>
      </c>
      <c r="L793" s="87" t="str">
        <f t="shared" si="38"/>
        <v xml:space="preserve"> </v>
      </c>
    </row>
    <row r="794" spans="1:12" x14ac:dyDescent="0.25">
      <c r="A794" s="72"/>
      <c r="B794" s="82"/>
      <c r="C794" s="82"/>
      <c r="D794" s="79"/>
      <c r="E794" s="83"/>
      <c r="F794" s="83"/>
      <c r="G794" s="81"/>
      <c r="H794" s="126"/>
      <c r="I794" s="238" t="str">
        <f>IF(ISNUMBER(F794),_xlfn.IFS(RIGHT(H794,3)="(b)",IF(AND(G794&gt;=DATE('1. Informace o projektu'!$C$3,1,1),G794&lt;=WORKDAY(DATE('1. Informace o projektu'!$C$3+1,1,31)-1,1)),"OK","!!"),RIGHT(H794,3)="(a)",IF(AND(G794&gt;=DATE('1. Informace o projektu'!$C$3,1,1),G794&lt;=WORKDAY(DATE('1. Informace o projektu'!$C$3,12,31)-1,1,'6. Data'!$C$76:$C$89)),"OK","!!"),ISBLANK(G794),"!",ISBLANK(H794),"!!!",H794='6. Data'!$B$3,"vyberte druh nákladu")," ")</f>
        <v xml:space="preserve"> </v>
      </c>
      <c r="J794" s="261" t="str">
        <f t="shared" si="36"/>
        <v xml:space="preserve"> </v>
      </c>
      <c r="K794" s="238" t="str">
        <f t="shared" si="37"/>
        <v xml:space="preserve"> </v>
      </c>
      <c r="L794" s="87" t="str">
        <f t="shared" si="38"/>
        <v xml:space="preserve"> </v>
      </c>
    </row>
    <row r="795" spans="1:12" x14ac:dyDescent="0.25">
      <c r="A795" s="72"/>
      <c r="B795" s="82"/>
      <c r="C795" s="82"/>
      <c r="D795" s="79"/>
      <c r="E795" s="83"/>
      <c r="F795" s="83"/>
      <c r="G795" s="81"/>
      <c r="H795" s="126"/>
      <c r="I795" s="238" t="str">
        <f>IF(ISNUMBER(F795),_xlfn.IFS(RIGHT(H795,3)="(b)",IF(AND(G795&gt;=DATE('1. Informace o projektu'!$C$3,1,1),G795&lt;=WORKDAY(DATE('1. Informace o projektu'!$C$3+1,1,31)-1,1)),"OK","!!"),RIGHT(H795,3)="(a)",IF(AND(G795&gt;=DATE('1. Informace o projektu'!$C$3,1,1),G795&lt;=WORKDAY(DATE('1. Informace o projektu'!$C$3,12,31)-1,1,'6. Data'!$C$76:$C$89)),"OK","!!"),ISBLANK(G795),"!",ISBLANK(H795),"!!!",H795='6. Data'!$B$3,"vyberte druh nákladu")," ")</f>
        <v xml:space="preserve"> </v>
      </c>
      <c r="J795" s="261" t="str">
        <f t="shared" si="36"/>
        <v xml:space="preserve"> </v>
      </c>
      <c r="K795" s="238" t="str">
        <f t="shared" si="37"/>
        <v xml:space="preserve"> </v>
      </c>
      <c r="L795" s="87" t="str">
        <f t="shared" si="38"/>
        <v xml:space="preserve"> </v>
      </c>
    </row>
    <row r="796" spans="1:12" x14ac:dyDescent="0.25">
      <c r="A796" s="72"/>
      <c r="B796" s="82"/>
      <c r="C796" s="82"/>
      <c r="D796" s="79"/>
      <c r="E796" s="83"/>
      <c r="F796" s="83"/>
      <c r="G796" s="81"/>
      <c r="H796" s="126"/>
      <c r="I796" s="238" t="str">
        <f>IF(ISNUMBER(F796),_xlfn.IFS(RIGHT(H796,3)="(b)",IF(AND(G796&gt;=DATE('1. Informace o projektu'!$C$3,1,1),G796&lt;=WORKDAY(DATE('1. Informace o projektu'!$C$3+1,1,31)-1,1)),"OK","!!"),RIGHT(H796,3)="(a)",IF(AND(G796&gt;=DATE('1. Informace o projektu'!$C$3,1,1),G796&lt;=WORKDAY(DATE('1. Informace o projektu'!$C$3,12,31)-1,1,'6. Data'!$C$76:$C$89)),"OK","!!"),ISBLANK(G796),"!",ISBLANK(H796),"!!!",H796='6. Data'!$B$3,"vyberte druh nákladu")," ")</f>
        <v xml:space="preserve"> </v>
      </c>
      <c r="J796" s="261" t="str">
        <f t="shared" si="36"/>
        <v xml:space="preserve"> </v>
      </c>
      <c r="K796" s="238" t="str">
        <f t="shared" si="37"/>
        <v xml:space="preserve"> </v>
      </c>
      <c r="L796" s="87" t="str">
        <f t="shared" si="38"/>
        <v xml:space="preserve"> </v>
      </c>
    </row>
    <row r="797" spans="1:12" x14ac:dyDescent="0.25">
      <c r="A797" s="72"/>
      <c r="B797" s="82"/>
      <c r="C797" s="82"/>
      <c r="D797" s="79"/>
      <c r="E797" s="83"/>
      <c r="F797" s="83"/>
      <c r="G797" s="81"/>
      <c r="H797" s="126"/>
      <c r="I797" s="238" t="str">
        <f>IF(ISNUMBER(F797),_xlfn.IFS(RIGHT(H797,3)="(b)",IF(AND(G797&gt;=DATE('1. Informace o projektu'!$C$3,1,1),G797&lt;=WORKDAY(DATE('1. Informace o projektu'!$C$3+1,1,31)-1,1)),"OK","!!"),RIGHT(H797,3)="(a)",IF(AND(G797&gt;=DATE('1. Informace o projektu'!$C$3,1,1),G797&lt;=WORKDAY(DATE('1. Informace o projektu'!$C$3,12,31)-1,1,'6. Data'!$C$76:$C$89)),"OK","!!"),ISBLANK(G797),"!",ISBLANK(H797),"!!!",H797='6. Data'!$B$3,"vyberte druh nákladu")," ")</f>
        <v xml:space="preserve"> </v>
      </c>
      <c r="J797" s="261" t="str">
        <f t="shared" si="36"/>
        <v xml:space="preserve"> </v>
      </c>
      <c r="K797" s="238" t="str">
        <f t="shared" si="37"/>
        <v xml:space="preserve"> </v>
      </c>
      <c r="L797" s="87" t="str">
        <f t="shared" si="38"/>
        <v xml:space="preserve"> </v>
      </c>
    </row>
    <row r="798" spans="1:12" x14ac:dyDescent="0.25">
      <c r="A798" s="72"/>
      <c r="B798" s="82"/>
      <c r="C798" s="82"/>
      <c r="D798" s="79"/>
      <c r="E798" s="83"/>
      <c r="F798" s="83"/>
      <c r="G798" s="81"/>
      <c r="H798" s="126"/>
      <c r="I798" s="238" t="str">
        <f>IF(ISNUMBER(F798),_xlfn.IFS(RIGHT(H798,3)="(b)",IF(AND(G798&gt;=DATE('1. Informace o projektu'!$C$3,1,1),G798&lt;=WORKDAY(DATE('1. Informace o projektu'!$C$3+1,1,31)-1,1)),"OK","!!"),RIGHT(H798,3)="(a)",IF(AND(G798&gt;=DATE('1. Informace o projektu'!$C$3,1,1),G798&lt;=WORKDAY(DATE('1. Informace o projektu'!$C$3,12,31)-1,1,'6. Data'!$C$76:$C$89)),"OK","!!"),ISBLANK(G798),"!",ISBLANK(H798),"!!!",H798='6. Data'!$B$3,"vyberte druh nákladu")," ")</f>
        <v xml:space="preserve"> </v>
      </c>
      <c r="J798" s="261" t="str">
        <f t="shared" si="36"/>
        <v xml:space="preserve"> </v>
      </c>
      <c r="K798" s="238" t="str">
        <f t="shared" si="37"/>
        <v xml:space="preserve"> </v>
      </c>
      <c r="L798" s="87" t="str">
        <f t="shared" si="38"/>
        <v xml:space="preserve"> </v>
      </c>
    </row>
    <row r="799" spans="1:12" x14ac:dyDescent="0.25">
      <c r="A799" s="72"/>
      <c r="B799" s="82"/>
      <c r="C799" s="82"/>
      <c r="D799" s="79"/>
      <c r="E799" s="83"/>
      <c r="F799" s="83"/>
      <c r="G799" s="81"/>
      <c r="H799" s="126"/>
      <c r="I799" s="238" t="str">
        <f>IF(ISNUMBER(F799),_xlfn.IFS(RIGHT(H799,3)="(b)",IF(AND(G799&gt;=DATE('1. Informace o projektu'!$C$3,1,1),G799&lt;=WORKDAY(DATE('1. Informace o projektu'!$C$3+1,1,31)-1,1)),"OK","!!"),RIGHT(H799,3)="(a)",IF(AND(G799&gt;=DATE('1. Informace o projektu'!$C$3,1,1),G799&lt;=WORKDAY(DATE('1. Informace o projektu'!$C$3,12,31)-1,1,'6. Data'!$C$76:$C$89)),"OK","!!"),ISBLANK(G799),"!",ISBLANK(H799),"!!!",H799='6. Data'!$B$3,"vyberte druh nákladu")," ")</f>
        <v xml:space="preserve"> </v>
      </c>
      <c r="J799" s="261" t="str">
        <f t="shared" si="36"/>
        <v xml:space="preserve"> </v>
      </c>
      <c r="K799" s="238" t="str">
        <f t="shared" si="37"/>
        <v xml:space="preserve"> </v>
      </c>
      <c r="L799" s="87" t="str">
        <f t="shared" si="38"/>
        <v xml:space="preserve"> </v>
      </c>
    </row>
    <row r="800" spans="1:12" x14ac:dyDescent="0.25">
      <c r="A800" s="72"/>
      <c r="B800" s="82"/>
      <c r="C800" s="82"/>
      <c r="D800" s="79"/>
      <c r="E800" s="83"/>
      <c r="F800" s="83"/>
      <c r="G800" s="81"/>
      <c r="H800" s="126"/>
      <c r="I800" s="238" t="str">
        <f>IF(ISNUMBER(F800),_xlfn.IFS(RIGHT(H800,3)="(b)",IF(AND(G800&gt;=DATE('1. Informace o projektu'!$C$3,1,1),G800&lt;=WORKDAY(DATE('1. Informace o projektu'!$C$3+1,1,31)-1,1)),"OK","!!"),RIGHT(H800,3)="(a)",IF(AND(G800&gt;=DATE('1. Informace o projektu'!$C$3,1,1),G800&lt;=WORKDAY(DATE('1. Informace o projektu'!$C$3,12,31)-1,1,'6. Data'!$C$76:$C$89)),"OK","!!"),ISBLANK(G800),"!",ISBLANK(H800),"!!!",H800='6. Data'!$B$3,"vyberte druh nákladu")," ")</f>
        <v xml:space="preserve"> </v>
      </c>
      <c r="J800" s="261" t="str">
        <f t="shared" si="36"/>
        <v xml:space="preserve"> </v>
      </c>
      <c r="K800" s="238" t="str">
        <f t="shared" si="37"/>
        <v xml:space="preserve"> </v>
      </c>
      <c r="L800" s="87" t="str">
        <f t="shared" si="38"/>
        <v xml:space="preserve"> </v>
      </c>
    </row>
    <row r="801" spans="1:12" x14ac:dyDescent="0.25">
      <c r="A801" s="72"/>
      <c r="B801" s="82"/>
      <c r="C801" s="82"/>
      <c r="D801" s="79"/>
      <c r="E801" s="83"/>
      <c r="F801" s="83"/>
      <c r="G801" s="81"/>
      <c r="H801" s="126"/>
      <c r="I801" s="238" t="str">
        <f>IF(ISNUMBER(F801),_xlfn.IFS(RIGHT(H801,3)="(b)",IF(AND(G801&gt;=DATE('1. Informace o projektu'!$C$3,1,1),G801&lt;=WORKDAY(DATE('1. Informace o projektu'!$C$3+1,1,31)-1,1)),"OK","!!"),RIGHT(H801,3)="(a)",IF(AND(G801&gt;=DATE('1. Informace o projektu'!$C$3,1,1),G801&lt;=WORKDAY(DATE('1. Informace o projektu'!$C$3,12,31)-1,1,'6. Data'!$C$76:$C$89)),"OK","!!"),ISBLANK(G801),"!",ISBLANK(H801),"!!!",H801='6. Data'!$B$3,"vyberte druh nákladu")," ")</f>
        <v xml:space="preserve"> </v>
      </c>
      <c r="J801" s="261" t="str">
        <f t="shared" si="36"/>
        <v xml:space="preserve"> </v>
      </c>
      <c r="K801" s="238" t="str">
        <f t="shared" si="37"/>
        <v xml:space="preserve"> </v>
      </c>
      <c r="L801" s="87" t="str">
        <f t="shared" si="38"/>
        <v xml:space="preserve"> </v>
      </c>
    </row>
    <row r="802" spans="1:12" x14ac:dyDescent="0.25">
      <c r="A802" s="72"/>
      <c r="B802" s="82"/>
      <c r="C802" s="82"/>
      <c r="D802" s="79"/>
      <c r="E802" s="83"/>
      <c r="F802" s="83"/>
      <c r="G802" s="81"/>
      <c r="H802" s="126"/>
      <c r="I802" s="238" t="str">
        <f>IF(ISNUMBER(F802),_xlfn.IFS(RIGHT(H802,3)="(b)",IF(AND(G802&gt;=DATE('1. Informace o projektu'!$C$3,1,1),G802&lt;=WORKDAY(DATE('1. Informace o projektu'!$C$3+1,1,31)-1,1)),"OK","!!"),RIGHT(H802,3)="(a)",IF(AND(G802&gt;=DATE('1. Informace o projektu'!$C$3,1,1),G802&lt;=WORKDAY(DATE('1. Informace o projektu'!$C$3,12,31)-1,1,'6. Data'!$C$76:$C$89)),"OK","!!"),ISBLANK(G802),"!",ISBLANK(H802),"!!!",H802='6. Data'!$B$3,"vyberte druh nákladu")," ")</f>
        <v xml:space="preserve"> </v>
      </c>
      <c r="J802" s="261" t="str">
        <f t="shared" si="36"/>
        <v xml:space="preserve"> </v>
      </c>
      <c r="K802" s="238" t="str">
        <f t="shared" si="37"/>
        <v xml:space="preserve"> </v>
      </c>
      <c r="L802" s="87" t="str">
        <f t="shared" si="38"/>
        <v xml:space="preserve"> </v>
      </c>
    </row>
    <row r="803" spans="1:12" x14ac:dyDescent="0.25">
      <c r="A803" s="72"/>
      <c r="B803" s="82"/>
      <c r="C803" s="82"/>
      <c r="D803" s="79"/>
      <c r="E803" s="83"/>
      <c r="F803" s="83"/>
      <c r="G803" s="81"/>
      <c r="H803" s="126"/>
      <c r="I803" s="238" t="str">
        <f>IF(ISNUMBER(F803),_xlfn.IFS(RIGHT(H803,3)="(b)",IF(AND(G803&gt;=DATE('1. Informace o projektu'!$C$3,1,1),G803&lt;=WORKDAY(DATE('1. Informace o projektu'!$C$3+1,1,31)-1,1)),"OK","!!"),RIGHT(H803,3)="(a)",IF(AND(G803&gt;=DATE('1. Informace o projektu'!$C$3,1,1),G803&lt;=WORKDAY(DATE('1. Informace o projektu'!$C$3,12,31)-1,1,'6. Data'!$C$76:$C$89)),"OK","!!"),ISBLANK(G803),"!",ISBLANK(H803),"!!!",H803='6. Data'!$B$3,"vyberte druh nákladu")," ")</f>
        <v xml:space="preserve"> </v>
      </c>
      <c r="J803" s="261" t="str">
        <f t="shared" si="36"/>
        <v xml:space="preserve"> </v>
      </c>
      <c r="K803" s="238" t="str">
        <f t="shared" si="37"/>
        <v xml:space="preserve"> </v>
      </c>
      <c r="L803" s="87" t="str">
        <f t="shared" si="38"/>
        <v xml:space="preserve"> </v>
      </c>
    </row>
    <row r="804" spans="1:12" x14ac:dyDescent="0.25">
      <c r="A804" s="72"/>
      <c r="B804" s="82"/>
      <c r="C804" s="82"/>
      <c r="D804" s="79"/>
      <c r="E804" s="83"/>
      <c r="F804" s="83"/>
      <c r="G804" s="81"/>
      <c r="H804" s="126"/>
      <c r="I804" s="238" t="str">
        <f>IF(ISNUMBER(F804),_xlfn.IFS(RIGHT(H804,3)="(b)",IF(AND(G804&gt;=DATE('1. Informace o projektu'!$C$3,1,1),G804&lt;=WORKDAY(DATE('1. Informace o projektu'!$C$3+1,1,31)-1,1)),"OK","!!"),RIGHT(H804,3)="(a)",IF(AND(G804&gt;=DATE('1. Informace o projektu'!$C$3,1,1),G804&lt;=WORKDAY(DATE('1. Informace o projektu'!$C$3,12,31)-1,1,'6. Data'!$C$76:$C$89)),"OK","!!"),ISBLANK(G804),"!",ISBLANK(H804),"!!!",H804='6. Data'!$B$3,"vyberte druh nákladu")," ")</f>
        <v xml:space="preserve"> </v>
      </c>
      <c r="J804" s="261" t="str">
        <f t="shared" si="36"/>
        <v xml:space="preserve"> </v>
      </c>
      <c r="K804" s="238" t="str">
        <f t="shared" si="37"/>
        <v xml:space="preserve"> </v>
      </c>
      <c r="L804" s="87" t="str">
        <f t="shared" si="38"/>
        <v xml:space="preserve"> </v>
      </c>
    </row>
    <row r="805" spans="1:12" x14ac:dyDescent="0.25">
      <c r="A805" s="72"/>
      <c r="B805" s="82"/>
      <c r="C805" s="82"/>
      <c r="D805" s="79"/>
      <c r="E805" s="83"/>
      <c r="F805" s="83"/>
      <c r="G805" s="81"/>
      <c r="H805" s="126"/>
      <c r="I805" s="238" t="str">
        <f>IF(ISNUMBER(F805),_xlfn.IFS(RIGHT(H805,3)="(b)",IF(AND(G805&gt;=DATE('1. Informace o projektu'!$C$3,1,1),G805&lt;=WORKDAY(DATE('1. Informace o projektu'!$C$3+1,1,31)-1,1)),"OK","!!"),RIGHT(H805,3)="(a)",IF(AND(G805&gt;=DATE('1. Informace o projektu'!$C$3,1,1),G805&lt;=WORKDAY(DATE('1. Informace o projektu'!$C$3,12,31)-1,1,'6. Data'!$C$76:$C$89)),"OK","!!"),ISBLANK(G805),"!",ISBLANK(H805),"!!!",H805='6. Data'!$B$3,"vyberte druh nákladu")," ")</f>
        <v xml:space="preserve"> </v>
      </c>
      <c r="J805" s="261" t="str">
        <f t="shared" si="36"/>
        <v xml:space="preserve"> </v>
      </c>
      <c r="K805" s="238" t="str">
        <f t="shared" si="37"/>
        <v xml:space="preserve"> </v>
      </c>
      <c r="L805" s="87" t="str">
        <f t="shared" si="38"/>
        <v xml:space="preserve"> </v>
      </c>
    </row>
    <row r="806" spans="1:12" x14ac:dyDescent="0.25">
      <c r="A806" s="72"/>
      <c r="B806" s="82"/>
      <c r="C806" s="82"/>
      <c r="D806" s="79"/>
      <c r="E806" s="83"/>
      <c r="F806" s="83"/>
      <c r="G806" s="81"/>
      <c r="H806" s="126"/>
      <c r="I806" s="238" t="str">
        <f>IF(ISNUMBER(F806),_xlfn.IFS(RIGHT(H806,3)="(b)",IF(AND(G806&gt;=DATE('1. Informace o projektu'!$C$3,1,1),G806&lt;=WORKDAY(DATE('1. Informace o projektu'!$C$3+1,1,31)-1,1)),"OK","!!"),RIGHT(H806,3)="(a)",IF(AND(G806&gt;=DATE('1. Informace o projektu'!$C$3,1,1),G806&lt;=WORKDAY(DATE('1. Informace o projektu'!$C$3,12,31)-1,1,'6. Data'!$C$76:$C$89)),"OK","!!"),ISBLANK(G806),"!",ISBLANK(H806),"!!!",H806='6. Data'!$B$3,"vyberte druh nákladu")," ")</f>
        <v xml:space="preserve"> </v>
      </c>
      <c r="J806" s="261" t="str">
        <f t="shared" si="36"/>
        <v xml:space="preserve"> </v>
      </c>
      <c r="K806" s="238" t="str">
        <f t="shared" si="37"/>
        <v xml:space="preserve"> </v>
      </c>
      <c r="L806" s="87" t="str">
        <f t="shared" si="38"/>
        <v xml:space="preserve"> </v>
      </c>
    </row>
    <row r="807" spans="1:12" x14ac:dyDescent="0.25">
      <c r="A807" s="72"/>
      <c r="B807" s="82"/>
      <c r="C807" s="82"/>
      <c r="D807" s="79"/>
      <c r="E807" s="83"/>
      <c r="F807" s="83"/>
      <c r="G807" s="81"/>
      <c r="H807" s="126"/>
      <c r="I807" s="238" t="str">
        <f>IF(ISNUMBER(F807),_xlfn.IFS(RIGHT(H807,3)="(b)",IF(AND(G807&gt;=DATE('1. Informace o projektu'!$C$3,1,1),G807&lt;=WORKDAY(DATE('1. Informace o projektu'!$C$3+1,1,31)-1,1)),"OK","!!"),RIGHT(H807,3)="(a)",IF(AND(G807&gt;=DATE('1. Informace o projektu'!$C$3,1,1),G807&lt;=WORKDAY(DATE('1. Informace o projektu'!$C$3,12,31)-1,1,'6. Data'!$C$76:$C$89)),"OK","!!"),ISBLANK(G807),"!",ISBLANK(H807),"!!!",H807='6. Data'!$B$3,"vyberte druh nákladu")," ")</f>
        <v xml:space="preserve"> </v>
      </c>
      <c r="J807" s="261" t="str">
        <f t="shared" si="36"/>
        <v xml:space="preserve"> </v>
      </c>
      <c r="K807" s="238" t="str">
        <f t="shared" si="37"/>
        <v xml:space="preserve"> </v>
      </c>
      <c r="L807" s="87" t="str">
        <f t="shared" si="38"/>
        <v xml:space="preserve"> </v>
      </c>
    </row>
    <row r="808" spans="1:12" x14ac:dyDescent="0.25">
      <c r="A808" s="72"/>
      <c r="B808" s="82"/>
      <c r="C808" s="82"/>
      <c r="D808" s="79"/>
      <c r="E808" s="83"/>
      <c r="F808" s="83"/>
      <c r="G808" s="81"/>
      <c r="H808" s="126"/>
      <c r="I808" s="238" t="str">
        <f>IF(ISNUMBER(F808),_xlfn.IFS(RIGHT(H808,3)="(b)",IF(AND(G808&gt;=DATE('1. Informace o projektu'!$C$3,1,1),G808&lt;=WORKDAY(DATE('1. Informace o projektu'!$C$3+1,1,31)-1,1)),"OK","!!"),RIGHT(H808,3)="(a)",IF(AND(G808&gt;=DATE('1. Informace o projektu'!$C$3,1,1),G808&lt;=WORKDAY(DATE('1. Informace o projektu'!$C$3,12,31)-1,1,'6. Data'!$C$76:$C$89)),"OK","!!"),ISBLANK(G808),"!",ISBLANK(H808),"!!!",H808='6. Data'!$B$3,"vyberte druh nákladu")," ")</f>
        <v xml:space="preserve"> </v>
      </c>
      <c r="J808" s="261" t="str">
        <f t="shared" si="36"/>
        <v xml:space="preserve"> </v>
      </c>
      <c r="K808" s="238" t="str">
        <f t="shared" si="37"/>
        <v xml:space="preserve"> </v>
      </c>
      <c r="L808" s="87" t="str">
        <f t="shared" si="38"/>
        <v xml:space="preserve"> </v>
      </c>
    </row>
    <row r="809" spans="1:12" x14ac:dyDescent="0.25">
      <c r="A809" s="72"/>
      <c r="B809" s="82"/>
      <c r="C809" s="82"/>
      <c r="D809" s="79"/>
      <c r="E809" s="83"/>
      <c r="F809" s="83"/>
      <c r="G809" s="81"/>
      <c r="H809" s="126"/>
      <c r="I809" s="238" t="str">
        <f>IF(ISNUMBER(F809),_xlfn.IFS(RIGHT(H809,3)="(b)",IF(AND(G809&gt;=DATE('1. Informace o projektu'!$C$3,1,1),G809&lt;=WORKDAY(DATE('1. Informace o projektu'!$C$3+1,1,31)-1,1)),"OK","!!"),RIGHT(H809,3)="(a)",IF(AND(G809&gt;=DATE('1. Informace o projektu'!$C$3,1,1),G809&lt;=WORKDAY(DATE('1. Informace o projektu'!$C$3,12,31)-1,1,'6. Data'!$C$76:$C$89)),"OK","!!"),ISBLANK(G809),"!",ISBLANK(H809),"!!!",H809='6. Data'!$B$3,"vyberte druh nákladu")," ")</f>
        <v xml:space="preserve"> </v>
      </c>
      <c r="J809" s="261" t="str">
        <f t="shared" si="36"/>
        <v xml:space="preserve"> </v>
      </c>
      <c r="K809" s="238" t="str">
        <f t="shared" si="37"/>
        <v xml:space="preserve"> </v>
      </c>
      <c r="L809" s="87" t="str">
        <f t="shared" si="38"/>
        <v xml:space="preserve"> </v>
      </c>
    </row>
    <row r="810" spans="1:12" x14ac:dyDescent="0.25">
      <c r="A810" s="72"/>
      <c r="B810" s="82"/>
      <c r="C810" s="82"/>
      <c r="D810" s="79"/>
      <c r="E810" s="83"/>
      <c r="F810" s="83"/>
      <c r="G810" s="81"/>
      <c r="H810" s="126"/>
      <c r="I810" s="238" t="str">
        <f>IF(ISNUMBER(F810),_xlfn.IFS(RIGHT(H810,3)="(b)",IF(AND(G810&gt;=DATE('1. Informace o projektu'!$C$3,1,1),G810&lt;=WORKDAY(DATE('1. Informace o projektu'!$C$3+1,1,31)-1,1)),"OK","!!"),RIGHT(H810,3)="(a)",IF(AND(G810&gt;=DATE('1. Informace o projektu'!$C$3,1,1),G810&lt;=WORKDAY(DATE('1. Informace o projektu'!$C$3,12,31)-1,1,'6. Data'!$C$76:$C$89)),"OK","!!"),ISBLANK(G810),"!",ISBLANK(H810),"!!!",H810='6. Data'!$B$3,"vyberte druh nákladu")," ")</f>
        <v xml:space="preserve"> </v>
      </c>
      <c r="J810" s="261" t="str">
        <f t="shared" si="36"/>
        <v xml:space="preserve"> </v>
      </c>
      <c r="K810" s="238" t="str">
        <f t="shared" si="37"/>
        <v xml:space="preserve"> </v>
      </c>
      <c r="L810" s="87" t="str">
        <f t="shared" si="38"/>
        <v xml:space="preserve"> </v>
      </c>
    </row>
    <row r="811" spans="1:12" x14ac:dyDescent="0.25">
      <c r="A811" s="72"/>
      <c r="B811" s="82"/>
      <c r="C811" s="82"/>
      <c r="D811" s="79"/>
      <c r="E811" s="83"/>
      <c r="F811" s="83"/>
      <c r="G811" s="81"/>
      <c r="H811" s="126"/>
      <c r="I811" s="238" t="str">
        <f>IF(ISNUMBER(F811),_xlfn.IFS(RIGHT(H811,3)="(b)",IF(AND(G811&gt;=DATE('1. Informace o projektu'!$C$3,1,1),G811&lt;=WORKDAY(DATE('1. Informace o projektu'!$C$3+1,1,31)-1,1)),"OK","!!"),RIGHT(H811,3)="(a)",IF(AND(G811&gt;=DATE('1. Informace o projektu'!$C$3,1,1),G811&lt;=WORKDAY(DATE('1. Informace o projektu'!$C$3,12,31)-1,1,'6. Data'!$C$76:$C$89)),"OK","!!"),ISBLANK(G811),"!",ISBLANK(H811),"!!!",H811='6. Data'!$B$3,"vyberte druh nákladu")," ")</f>
        <v xml:space="preserve"> </v>
      </c>
      <c r="J811" s="261" t="str">
        <f t="shared" si="36"/>
        <v xml:space="preserve"> </v>
      </c>
      <c r="K811" s="238" t="str">
        <f t="shared" si="37"/>
        <v xml:space="preserve"> </v>
      </c>
      <c r="L811" s="87" t="str">
        <f t="shared" si="38"/>
        <v xml:space="preserve"> </v>
      </c>
    </row>
    <row r="812" spans="1:12" x14ac:dyDescent="0.25">
      <c r="A812" s="72"/>
      <c r="B812" s="82"/>
      <c r="C812" s="82"/>
      <c r="D812" s="79"/>
      <c r="E812" s="83"/>
      <c r="F812" s="83"/>
      <c r="G812" s="81"/>
      <c r="H812" s="126"/>
      <c r="I812" s="238" t="str">
        <f>IF(ISNUMBER(F812),_xlfn.IFS(RIGHT(H812,3)="(b)",IF(AND(G812&gt;=DATE('1. Informace o projektu'!$C$3,1,1),G812&lt;=WORKDAY(DATE('1. Informace o projektu'!$C$3+1,1,31)-1,1)),"OK","!!"),RIGHT(H812,3)="(a)",IF(AND(G812&gt;=DATE('1. Informace o projektu'!$C$3,1,1),G812&lt;=WORKDAY(DATE('1. Informace o projektu'!$C$3,12,31)-1,1,'6. Data'!$C$76:$C$89)),"OK","!!"),ISBLANK(G812),"!",ISBLANK(H812),"!!!",H812='6. Data'!$B$3,"vyberte druh nákladu")," ")</f>
        <v xml:space="preserve"> </v>
      </c>
      <c r="J812" s="261" t="str">
        <f t="shared" si="36"/>
        <v xml:space="preserve"> </v>
      </c>
      <c r="K812" s="238" t="str">
        <f t="shared" si="37"/>
        <v xml:space="preserve"> </v>
      </c>
      <c r="L812" s="87" t="str">
        <f t="shared" si="38"/>
        <v xml:space="preserve"> </v>
      </c>
    </row>
    <row r="813" spans="1:12" x14ac:dyDescent="0.25">
      <c r="A813" s="72"/>
      <c r="B813" s="82"/>
      <c r="C813" s="82"/>
      <c r="D813" s="79"/>
      <c r="E813" s="83"/>
      <c r="F813" s="83"/>
      <c r="G813" s="81"/>
      <c r="H813" s="126"/>
      <c r="I813" s="238" t="str">
        <f>IF(ISNUMBER(F813),_xlfn.IFS(RIGHT(H813,3)="(b)",IF(AND(G813&gt;=DATE('1. Informace o projektu'!$C$3,1,1),G813&lt;=WORKDAY(DATE('1. Informace o projektu'!$C$3+1,1,31)-1,1)),"OK","!!"),RIGHT(H813,3)="(a)",IF(AND(G813&gt;=DATE('1. Informace o projektu'!$C$3,1,1),G813&lt;=WORKDAY(DATE('1. Informace o projektu'!$C$3,12,31)-1,1,'6. Data'!$C$76:$C$89)),"OK","!!"),ISBLANK(G813),"!",ISBLANK(H813),"!!!",H813='6. Data'!$B$3,"vyberte druh nákladu")," ")</f>
        <v xml:space="preserve"> </v>
      </c>
      <c r="J813" s="261" t="str">
        <f t="shared" si="36"/>
        <v xml:space="preserve"> </v>
      </c>
      <c r="K813" s="238" t="str">
        <f t="shared" si="37"/>
        <v xml:space="preserve"> </v>
      </c>
      <c r="L813" s="87" t="str">
        <f t="shared" si="38"/>
        <v xml:space="preserve"> </v>
      </c>
    </row>
    <row r="814" spans="1:12" x14ac:dyDescent="0.25">
      <c r="A814" s="72"/>
      <c r="B814" s="82"/>
      <c r="C814" s="82"/>
      <c r="D814" s="79"/>
      <c r="E814" s="83"/>
      <c r="F814" s="83"/>
      <c r="G814" s="81"/>
      <c r="H814" s="126"/>
      <c r="I814" s="238" t="str">
        <f>IF(ISNUMBER(F814),_xlfn.IFS(RIGHT(H814,3)="(b)",IF(AND(G814&gt;=DATE('1. Informace o projektu'!$C$3,1,1),G814&lt;=WORKDAY(DATE('1. Informace o projektu'!$C$3+1,1,31)-1,1)),"OK","!!"),RIGHT(H814,3)="(a)",IF(AND(G814&gt;=DATE('1. Informace o projektu'!$C$3,1,1),G814&lt;=WORKDAY(DATE('1. Informace o projektu'!$C$3,12,31)-1,1,'6. Data'!$C$76:$C$89)),"OK","!!"),ISBLANK(G814),"!",ISBLANK(H814),"!!!",H814='6. Data'!$B$3,"vyberte druh nákladu")," ")</f>
        <v xml:space="preserve"> </v>
      </c>
      <c r="J814" s="261" t="str">
        <f t="shared" si="36"/>
        <v xml:space="preserve"> </v>
      </c>
      <c r="K814" s="238" t="str">
        <f t="shared" si="37"/>
        <v xml:space="preserve"> </v>
      </c>
      <c r="L814" s="87" t="str">
        <f t="shared" si="38"/>
        <v xml:space="preserve"> </v>
      </c>
    </row>
    <row r="815" spans="1:12" x14ac:dyDescent="0.25">
      <c r="A815" s="72"/>
      <c r="B815" s="82"/>
      <c r="C815" s="82"/>
      <c r="D815" s="79"/>
      <c r="E815" s="83"/>
      <c r="F815" s="83"/>
      <c r="G815" s="81"/>
      <c r="H815" s="126"/>
      <c r="I815" s="238" t="str">
        <f>IF(ISNUMBER(F815),_xlfn.IFS(RIGHT(H815,3)="(b)",IF(AND(G815&gt;=DATE('1. Informace o projektu'!$C$3,1,1),G815&lt;=WORKDAY(DATE('1. Informace o projektu'!$C$3+1,1,31)-1,1)),"OK","!!"),RIGHT(H815,3)="(a)",IF(AND(G815&gt;=DATE('1. Informace o projektu'!$C$3,1,1),G815&lt;=WORKDAY(DATE('1. Informace o projektu'!$C$3,12,31)-1,1,'6. Data'!$C$76:$C$89)),"OK","!!"),ISBLANK(G815),"!",ISBLANK(H815),"!!!",H815='6. Data'!$B$3,"vyberte druh nákladu")," ")</f>
        <v xml:space="preserve"> </v>
      </c>
      <c r="J815" s="261" t="str">
        <f t="shared" si="36"/>
        <v xml:space="preserve"> </v>
      </c>
      <c r="K815" s="238" t="str">
        <f t="shared" si="37"/>
        <v xml:space="preserve"> </v>
      </c>
      <c r="L815" s="87" t="str">
        <f t="shared" si="38"/>
        <v xml:space="preserve"> </v>
      </c>
    </row>
    <row r="816" spans="1:12" x14ac:dyDescent="0.25">
      <c r="A816" s="72"/>
      <c r="B816" s="82"/>
      <c r="C816" s="82"/>
      <c r="D816" s="79"/>
      <c r="E816" s="83"/>
      <c r="F816" s="83"/>
      <c r="G816" s="81"/>
      <c r="H816" s="126"/>
      <c r="I816" s="238" t="str">
        <f>IF(ISNUMBER(F816),_xlfn.IFS(RIGHT(H816,3)="(b)",IF(AND(G816&gt;=DATE('1. Informace o projektu'!$C$3,1,1),G816&lt;=WORKDAY(DATE('1. Informace o projektu'!$C$3+1,1,31)-1,1)),"OK","!!"),RIGHT(H816,3)="(a)",IF(AND(G816&gt;=DATE('1. Informace o projektu'!$C$3,1,1),G816&lt;=WORKDAY(DATE('1. Informace o projektu'!$C$3,12,31)-1,1,'6. Data'!$C$76:$C$89)),"OK","!!"),ISBLANK(G816),"!",ISBLANK(H816),"!!!",H816='6. Data'!$B$3,"vyberte druh nákladu")," ")</f>
        <v xml:space="preserve"> </v>
      </c>
      <c r="J816" s="261" t="str">
        <f t="shared" si="36"/>
        <v xml:space="preserve"> </v>
      </c>
      <c r="K816" s="238" t="str">
        <f t="shared" si="37"/>
        <v xml:space="preserve"> </v>
      </c>
      <c r="L816" s="87" t="str">
        <f t="shared" si="38"/>
        <v xml:space="preserve"> </v>
      </c>
    </row>
    <row r="817" spans="1:12" x14ac:dyDescent="0.25">
      <c r="A817" s="72"/>
      <c r="B817" s="82"/>
      <c r="C817" s="82"/>
      <c r="D817" s="79"/>
      <c r="E817" s="83"/>
      <c r="F817" s="83"/>
      <c r="G817" s="81"/>
      <c r="H817" s="126"/>
      <c r="I817" s="238" t="str">
        <f>IF(ISNUMBER(F817),_xlfn.IFS(RIGHT(H817,3)="(b)",IF(AND(G817&gt;=DATE('1. Informace o projektu'!$C$3,1,1),G817&lt;=WORKDAY(DATE('1. Informace o projektu'!$C$3+1,1,31)-1,1)),"OK","!!"),RIGHT(H817,3)="(a)",IF(AND(G817&gt;=DATE('1. Informace o projektu'!$C$3,1,1),G817&lt;=WORKDAY(DATE('1. Informace o projektu'!$C$3,12,31)-1,1,'6. Data'!$C$76:$C$89)),"OK","!!"),ISBLANK(G817),"!",ISBLANK(H817),"!!!",H817='6. Data'!$B$3,"vyberte druh nákladu")," ")</f>
        <v xml:space="preserve"> </v>
      </c>
      <c r="J817" s="261" t="str">
        <f t="shared" si="36"/>
        <v xml:space="preserve"> </v>
      </c>
      <c r="K817" s="238" t="str">
        <f t="shared" si="37"/>
        <v xml:space="preserve"> </v>
      </c>
      <c r="L817" s="87" t="str">
        <f t="shared" si="38"/>
        <v xml:space="preserve"> </v>
      </c>
    </row>
    <row r="818" spans="1:12" x14ac:dyDescent="0.25">
      <c r="A818" s="72"/>
      <c r="B818" s="82"/>
      <c r="C818" s="82"/>
      <c r="D818" s="79"/>
      <c r="E818" s="83"/>
      <c r="F818" s="83"/>
      <c r="G818" s="81"/>
      <c r="H818" s="126"/>
      <c r="I818" s="238" t="str">
        <f>IF(ISNUMBER(F818),_xlfn.IFS(RIGHT(H818,3)="(b)",IF(AND(G818&gt;=DATE('1. Informace o projektu'!$C$3,1,1),G818&lt;=WORKDAY(DATE('1. Informace o projektu'!$C$3+1,1,31)-1,1)),"OK","!!"),RIGHT(H818,3)="(a)",IF(AND(G818&gt;=DATE('1. Informace o projektu'!$C$3,1,1),G818&lt;=WORKDAY(DATE('1. Informace o projektu'!$C$3,12,31)-1,1,'6. Data'!$C$76:$C$89)),"OK","!!"),ISBLANK(G818),"!",ISBLANK(H818),"!!!",H818='6. Data'!$B$3,"vyberte druh nákladu")," ")</f>
        <v xml:space="preserve"> </v>
      </c>
      <c r="J818" s="261" t="str">
        <f t="shared" si="36"/>
        <v xml:space="preserve"> </v>
      </c>
      <c r="K818" s="238" t="str">
        <f t="shared" si="37"/>
        <v xml:space="preserve"> </v>
      </c>
      <c r="L818" s="87" t="str">
        <f t="shared" si="38"/>
        <v xml:space="preserve"> </v>
      </c>
    </row>
    <row r="819" spans="1:12" x14ac:dyDescent="0.25">
      <c r="A819" s="72"/>
      <c r="B819" s="82"/>
      <c r="C819" s="82"/>
      <c r="D819" s="79"/>
      <c r="E819" s="83"/>
      <c r="F819" s="83"/>
      <c r="G819" s="81"/>
      <c r="H819" s="126"/>
      <c r="I819" s="238" t="str">
        <f>IF(ISNUMBER(F819),_xlfn.IFS(RIGHT(H819,3)="(b)",IF(AND(G819&gt;=DATE('1. Informace o projektu'!$C$3,1,1),G819&lt;=WORKDAY(DATE('1. Informace o projektu'!$C$3+1,1,31)-1,1)),"OK","!!"),RIGHT(H819,3)="(a)",IF(AND(G819&gt;=DATE('1. Informace o projektu'!$C$3,1,1),G819&lt;=WORKDAY(DATE('1. Informace o projektu'!$C$3,12,31)-1,1,'6. Data'!$C$76:$C$89)),"OK","!!"),ISBLANK(G819),"!",ISBLANK(H819),"!!!",H819='6. Data'!$B$3,"vyberte druh nákladu")," ")</f>
        <v xml:space="preserve"> </v>
      </c>
      <c r="J819" s="261" t="str">
        <f t="shared" si="36"/>
        <v xml:space="preserve"> </v>
      </c>
      <c r="K819" s="238" t="str">
        <f t="shared" si="37"/>
        <v xml:space="preserve"> </v>
      </c>
      <c r="L819" s="87" t="str">
        <f t="shared" si="38"/>
        <v xml:space="preserve"> </v>
      </c>
    </row>
    <row r="820" spans="1:12" x14ac:dyDescent="0.25">
      <c r="A820" s="72"/>
      <c r="B820" s="82"/>
      <c r="C820" s="82"/>
      <c r="D820" s="79"/>
      <c r="E820" s="83"/>
      <c r="F820" s="83"/>
      <c r="G820" s="81"/>
      <c r="H820" s="126"/>
      <c r="I820" s="238" t="str">
        <f>IF(ISNUMBER(F820),_xlfn.IFS(RIGHT(H820,3)="(b)",IF(AND(G820&gt;=DATE('1. Informace o projektu'!$C$3,1,1),G820&lt;=WORKDAY(DATE('1. Informace o projektu'!$C$3+1,1,31)-1,1)),"OK","!!"),RIGHT(H820,3)="(a)",IF(AND(G820&gt;=DATE('1. Informace o projektu'!$C$3,1,1),G820&lt;=WORKDAY(DATE('1. Informace o projektu'!$C$3,12,31)-1,1,'6. Data'!$C$76:$C$89)),"OK","!!"),ISBLANK(G820),"!",ISBLANK(H820),"!!!",H820='6. Data'!$B$3,"vyberte druh nákladu")," ")</f>
        <v xml:space="preserve"> </v>
      </c>
      <c r="J820" s="261" t="str">
        <f t="shared" si="36"/>
        <v xml:space="preserve"> </v>
      </c>
      <c r="K820" s="238" t="str">
        <f t="shared" si="37"/>
        <v xml:space="preserve"> </v>
      </c>
      <c r="L820" s="87" t="str">
        <f t="shared" si="38"/>
        <v xml:space="preserve"> </v>
      </c>
    </row>
    <row r="821" spans="1:12" x14ac:dyDescent="0.25">
      <c r="A821" s="72"/>
      <c r="B821" s="82"/>
      <c r="C821" s="82"/>
      <c r="D821" s="79"/>
      <c r="E821" s="83"/>
      <c r="F821" s="83"/>
      <c r="G821" s="81"/>
      <c r="H821" s="126"/>
      <c r="I821" s="238" t="str">
        <f>IF(ISNUMBER(F821),_xlfn.IFS(RIGHT(H821,3)="(b)",IF(AND(G821&gt;=DATE('1. Informace o projektu'!$C$3,1,1),G821&lt;=WORKDAY(DATE('1. Informace o projektu'!$C$3+1,1,31)-1,1)),"OK","!!"),RIGHT(H821,3)="(a)",IF(AND(G821&gt;=DATE('1. Informace o projektu'!$C$3,1,1),G821&lt;=WORKDAY(DATE('1. Informace o projektu'!$C$3,12,31)-1,1,'6. Data'!$C$76:$C$89)),"OK","!!"),ISBLANK(G821),"!",ISBLANK(H821),"!!!",H821='6. Data'!$B$3,"vyberte druh nákladu")," ")</f>
        <v xml:space="preserve"> </v>
      </c>
      <c r="J821" s="261" t="str">
        <f t="shared" si="36"/>
        <v xml:space="preserve"> </v>
      </c>
      <c r="K821" s="238" t="str">
        <f t="shared" si="37"/>
        <v xml:space="preserve"> </v>
      </c>
      <c r="L821" s="87" t="str">
        <f t="shared" si="38"/>
        <v xml:space="preserve"> </v>
      </c>
    </row>
    <row r="822" spans="1:12" x14ac:dyDescent="0.25">
      <c r="A822" s="72"/>
      <c r="B822" s="82"/>
      <c r="C822" s="82"/>
      <c r="D822" s="79"/>
      <c r="E822" s="83"/>
      <c r="F822" s="83"/>
      <c r="G822" s="81"/>
      <c r="H822" s="126"/>
      <c r="I822" s="238" t="str">
        <f>IF(ISNUMBER(F822),_xlfn.IFS(RIGHT(H822,3)="(b)",IF(AND(G822&gt;=DATE('1. Informace o projektu'!$C$3,1,1),G822&lt;=WORKDAY(DATE('1. Informace o projektu'!$C$3+1,1,31)-1,1)),"OK","!!"),RIGHT(H822,3)="(a)",IF(AND(G822&gt;=DATE('1. Informace o projektu'!$C$3,1,1),G822&lt;=WORKDAY(DATE('1. Informace o projektu'!$C$3,12,31)-1,1,'6. Data'!$C$76:$C$89)),"OK","!!"),ISBLANK(G822),"!",ISBLANK(H822),"!!!",H822='6. Data'!$B$3,"vyberte druh nákladu")," ")</f>
        <v xml:space="preserve"> </v>
      </c>
      <c r="J822" s="261" t="str">
        <f t="shared" si="36"/>
        <v xml:space="preserve"> </v>
      </c>
      <c r="K822" s="238" t="str">
        <f t="shared" si="37"/>
        <v xml:space="preserve"> </v>
      </c>
      <c r="L822" s="87" t="str">
        <f t="shared" si="38"/>
        <v xml:space="preserve"> </v>
      </c>
    </row>
    <row r="823" spans="1:12" x14ac:dyDescent="0.25">
      <c r="A823" s="72"/>
      <c r="B823" s="82"/>
      <c r="C823" s="82"/>
      <c r="D823" s="79"/>
      <c r="E823" s="83"/>
      <c r="F823" s="83"/>
      <c r="G823" s="81"/>
      <c r="H823" s="126"/>
      <c r="I823" s="238" t="str">
        <f>IF(ISNUMBER(F823),_xlfn.IFS(RIGHT(H823,3)="(b)",IF(AND(G823&gt;=DATE('1. Informace o projektu'!$C$3,1,1),G823&lt;=WORKDAY(DATE('1. Informace o projektu'!$C$3+1,1,31)-1,1)),"OK","!!"),RIGHT(H823,3)="(a)",IF(AND(G823&gt;=DATE('1. Informace o projektu'!$C$3,1,1),G823&lt;=WORKDAY(DATE('1. Informace o projektu'!$C$3,12,31)-1,1,'6. Data'!$C$76:$C$89)),"OK","!!"),ISBLANK(G823),"!",ISBLANK(H823),"!!!",H823='6. Data'!$B$3,"vyberte druh nákladu")," ")</f>
        <v xml:space="preserve"> </v>
      </c>
      <c r="J823" s="261" t="str">
        <f t="shared" si="36"/>
        <v xml:space="preserve"> </v>
      </c>
      <c r="K823" s="238" t="str">
        <f t="shared" si="37"/>
        <v xml:space="preserve"> </v>
      </c>
      <c r="L823" s="87" t="str">
        <f t="shared" si="38"/>
        <v xml:space="preserve"> </v>
      </c>
    </row>
    <row r="824" spans="1:12" x14ac:dyDescent="0.25">
      <c r="A824" s="72"/>
      <c r="B824" s="82"/>
      <c r="C824" s="82"/>
      <c r="D824" s="79"/>
      <c r="E824" s="83"/>
      <c r="F824" s="83"/>
      <c r="G824" s="81"/>
      <c r="H824" s="126"/>
      <c r="I824" s="238" t="str">
        <f>IF(ISNUMBER(F824),_xlfn.IFS(RIGHT(H824,3)="(b)",IF(AND(G824&gt;=DATE('1. Informace o projektu'!$C$3,1,1),G824&lt;=WORKDAY(DATE('1. Informace o projektu'!$C$3+1,1,31)-1,1)),"OK","!!"),RIGHT(H824,3)="(a)",IF(AND(G824&gt;=DATE('1. Informace o projektu'!$C$3,1,1),G824&lt;=WORKDAY(DATE('1. Informace o projektu'!$C$3,12,31)-1,1,'6. Data'!$C$76:$C$89)),"OK","!!"),ISBLANK(G824),"!",ISBLANK(H824),"!!!",H824='6. Data'!$B$3,"vyberte druh nákladu")," ")</f>
        <v xml:space="preserve"> </v>
      </c>
      <c r="J824" s="261" t="str">
        <f t="shared" si="36"/>
        <v xml:space="preserve"> </v>
      </c>
      <c r="K824" s="238" t="str">
        <f t="shared" si="37"/>
        <v xml:space="preserve"> </v>
      </c>
      <c r="L824" s="87" t="str">
        <f t="shared" si="38"/>
        <v xml:space="preserve"> </v>
      </c>
    </row>
    <row r="825" spans="1:12" x14ac:dyDescent="0.25">
      <c r="A825" s="72"/>
      <c r="B825" s="82"/>
      <c r="C825" s="82"/>
      <c r="D825" s="79"/>
      <c r="E825" s="83"/>
      <c r="F825" s="83"/>
      <c r="G825" s="81"/>
      <c r="H825" s="126"/>
      <c r="I825" s="238" t="str">
        <f>IF(ISNUMBER(F825),_xlfn.IFS(RIGHT(H825,3)="(b)",IF(AND(G825&gt;=DATE('1. Informace o projektu'!$C$3,1,1),G825&lt;=WORKDAY(DATE('1. Informace o projektu'!$C$3+1,1,31)-1,1)),"OK","!!"),RIGHT(H825,3)="(a)",IF(AND(G825&gt;=DATE('1. Informace o projektu'!$C$3,1,1),G825&lt;=WORKDAY(DATE('1. Informace o projektu'!$C$3,12,31)-1,1,'6. Data'!$C$76:$C$89)),"OK","!!"),ISBLANK(G825),"!",ISBLANK(H825),"!!!",H825='6. Data'!$B$3,"vyberte druh nákladu")," ")</f>
        <v xml:space="preserve"> </v>
      </c>
      <c r="J825" s="261" t="str">
        <f t="shared" si="36"/>
        <v xml:space="preserve"> </v>
      </c>
      <c r="K825" s="238" t="str">
        <f t="shared" si="37"/>
        <v xml:space="preserve"> </v>
      </c>
      <c r="L825" s="87" t="str">
        <f t="shared" si="38"/>
        <v xml:space="preserve"> </v>
      </c>
    </row>
    <row r="826" spans="1:12" x14ac:dyDescent="0.25">
      <c r="A826" s="72"/>
      <c r="B826" s="82"/>
      <c r="C826" s="82"/>
      <c r="D826" s="79"/>
      <c r="E826" s="83"/>
      <c r="F826" s="83"/>
      <c r="G826" s="81"/>
      <c r="H826" s="126"/>
      <c r="I826" s="238" t="str">
        <f>IF(ISNUMBER(F826),_xlfn.IFS(RIGHT(H826,3)="(b)",IF(AND(G826&gt;=DATE('1. Informace o projektu'!$C$3,1,1),G826&lt;=WORKDAY(DATE('1. Informace o projektu'!$C$3+1,1,31)-1,1)),"OK","!!"),RIGHT(H826,3)="(a)",IF(AND(G826&gt;=DATE('1. Informace o projektu'!$C$3,1,1),G826&lt;=WORKDAY(DATE('1. Informace o projektu'!$C$3,12,31)-1,1,'6. Data'!$C$76:$C$89)),"OK","!!"),ISBLANK(G826),"!",ISBLANK(H826),"!!!",H826='6. Data'!$B$3,"vyberte druh nákladu")," ")</f>
        <v xml:space="preserve"> </v>
      </c>
      <c r="J826" s="261" t="str">
        <f t="shared" si="36"/>
        <v xml:space="preserve"> </v>
      </c>
      <c r="K826" s="238" t="str">
        <f t="shared" si="37"/>
        <v xml:space="preserve"> </v>
      </c>
      <c r="L826" s="87" t="str">
        <f t="shared" si="38"/>
        <v xml:space="preserve"> </v>
      </c>
    </row>
    <row r="827" spans="1:12" x14ac:dyDescent="0.25">
      <c r="A827" s="72"/>
      <c r="B827" s="82"/>
      <c r="C827" s="82"/>
      <c r="D827" s="79"/>
      <c r="E827" s="83"/>
      <c r="F827" s="83"/>
      <c r="G827" s="81"/>
      <c r="H827" s="126"/>
      <c r="I827" s="238" t="str">
        <f>IF(ISNUMBER(F827),_xlfn.IFS(RIGHT(H827,3)="(b)",IF(AND(G827&gt;=DATE('1. Informace o projektu'!$C$3,1,1),G827&lt;=WORKDAY(DATE('1. Informace o projektu'!$C$3+1,1,31)-1,1)),"OK","!!"),RIGHT(H827,3)="(a)",IF(AND(G827&gt;=DATE('1. Informace o projektu'!$C$3,1,1),G827&lt;=WORKDAY(DATE('1. Informace o projektu'!$C$3,12,31)-1,1,'6. Data'!$C$76:$C$89)),"OK","!!"),ISBLANK(G827),"!",ISBLANK(H827),"!!!",H827='6. Data'!$B$3,"vyberte druh nákladu")," ")</f>
        <v xml:space="preserve"> </v>
      </c>
      <c r="J827" s="261" t="str">
        <f t="shared" si="36"/>
        <v xml:space="preserve"> </v>
      </c>
      <c r="K827" s="238" t="str">
        <f t="shared" si="37"/>
        <v xml:space="preserve"> </v>
      </c>
      <c r="L827" s="87" t="str">
        <f t="shared" si="38"/>
        <v xml:space="preserve"> </v>
      </c>
    </row>
    <row r="828" spans="1:12" x14ac:dyDescent="0.25">
      <c r="A828" s="72"/>
      <c r="B828" s="82"/>
      <c r="C828" s="82"/>
      <c r="D828" s="79"/>
      <c r="E828" s="83"/>
      <c r="F828" s="83"/>
      <c r="G828" s="81"/>
      <c r="H828" s="126"/>
      <c r="I828" s="238" t="str">
        <f>IF(ISNUMBER(F828),_xlfn.IFS(RIGHT(H828,3)="(b)",IF(AND(G828&gt;=DATE('1. Informace o projektu'!$C$3,1,1),G828&lt;=WORKDAY(DATE('1. Informace o projektu'!$C$3+1,1,31)-1,1)),"OK","!!"),RIGHT(H828,3)="(a)",IF(AND(G828&gt;=DATE('1. Informace o projektu'!$C$3,1,1),G828&lt;=WORKDAY(DATE('1. Informace o projektu'!$C$3,12,31)-1,1,'6. Data'!$C$76:$C$89)),"OK","!!"),ISBLANK(G828),"!",ISBLANK(H828),"!!!",H828='6. Data'!$B$3,"vyberte druh nákladu")," ")</f>
        <v xml:space="preserve"> </v>
      </c>
      <c r="J828" s="261" t="str">
        <f t="shared" si="36"/>
        <v xml:space="preserve"> </v>
      </c>
      <c r="K828" s="238" t="str">
        <f t="shared" si="37"/>
        <v xml:space="preserve"> </v>
      </c>
      <c r="L828" s="87" t="str">
        <f t="shared" si="38"/>
        <v xml:space="preserve"> </v>
      </c>
    </row>
    <row r="829" spans="1:12" x14ac:dyDescent="0.25">
      <c r="A829" s="72"/>
      <c r="B829" s="82"/>
      <c r="C829" s="82"/>
      <c r="D829" s="79"/>
      <c r="E829" s="83"/>
      <c r="F829" s="83"/>
      <c r="G829" s="81"/>
      <c r="H829" s="126"/>
      <c r="I829" s="238" t="str">
        <f>IF(ISNUMBER(F829),_xlfn.IFS(RIGHT(H829,3)="(b)",IF(AND(G829&gt;=DATE('1. Informace o projektu'!$C$3,1,1),G829&lt;=WORKDAY(DATE('1. Informace o projektu'!$C$3+1,1,31)-1,1)),"OK","!!"),RIGHT(H829,3)="(a)",IF(AND(G829&gt;=DATE('1. Informace o projektu'!$C$3,1,1),G829&lt;=WORKDAY(DATE('1. Informace o projektu'!$C$3,12,31)-1,1,'6. Data'!$C$76:$C$89)),"OK","!!"),ISBLANK(G829),"!",ISBLANK(H829),"!!!",H829='6. Data'!$B$3,"vyberte druh nákladu")," ")</f>
        <v xml:space="preserve"> </v>
      </c>
      <c r="J829" s="261" t="str">
        <f t="shared" si="36"/>
        <v xml:space="preserve"> </v>
      </c>
      <c r="K829" s="238" t="str">
        <f t="shared" si="37"/>
        <v xml:space="preserve"> </v>
      </c>
      <c r="L829" s="87" t="str">
        <f t="shared" si="38"/>
        <v xml:space="preserve"> </v>
      </c>
    </row>
    <row r="830" spans="1:12" x14ac:dyDescent="0.25">
      <c r="A830" s="72"/>
      <c r="B830" s="82"/>
      <c r="C830" s="82"/>
      <c r="D830" s="79"/>
      <c r="E830" s="83"/>
      <c r="F830" s="83"/>
      <c r="G830" s="81"/>
      <c r="H830" s="126"/>
      <c r="I830" s="238" t="str">
        <f>IF(ISNUMBER(F830),_xlfn.IFS(RIGHT(H830,3)="(b)",IF(AND(G830&gt;=DATE('1. Informace o projektu'!$C$3,1,1),G830&lt;=WORKDAY(DATE('1. Informace o projektu'!$C$3+1,1,31)-1,1)),"OK","!!"),RIGHT(H830,3)="(a)",IF(AND(G830&gt;=DATE('1. Informace o projektu'!$C$3,1,1),G830&lt;=WORKDAY(DATE('1. Informace o projektu'!$C$3,12,31)-1,1,'6. Data'!$C$76:$C$89)),"OK","!!"),ISBLANK(G830),"!",ISBLANK(H830),"!!!",H830='6. Data'!$B$3,"vyberte druh nákladu")," ")</f>
        <v xml:space="preserve"> </v>
      </c>
      <c r="J830" s="261" t="str">
        <f t="shared" si="36"/>
        <v xml:space="preserve"> </v>
      </c>
      <c r="K830" s="238" t="str">
        <f t="shared" si="37"/>
        <v xml:space="preserve"> </v>
      </c>
      <c r="L830" s="87" t="str">
        <f t="shared" si="38"/>
        <v xml:space="preserve"> </v>
      </c>
    </row>
    <row r="831" spans="1:12" x14ac:dyDescent="0.25">
      <c r="A831" s="72"/>
      <c r="B831" s="82"/>
      <c r="C831" s="82"/>
      <c r="D831" s="79"/>
      <c r="E831" s="83"/>
      <c r="F831" s="83"/>
      <c r="G831" s="81"/>
      <c r="H831" s="126"/>
      <c r="I831" s="238" t="str">
        <f>IF(ISNUMBER(F831),_xlfn.IFS(RIGHT(H831,3)="(b)",IF(AND(G831&gt;=DATE('1. Informace o projektu'!$C$3,1,1),G831&lt;=WORKDAY(DATE('1. Informace o projektu'!$C$3+1,1,31)-1,1)),"OK","!!"),RIGHT(H831,3)="(a)",IF(AND(G831&gt;=DATE('1. Informace o projektu'!$C$3,1,1),G831&lt;=WORKDAY(DATE('1. Informace o projektu'!$C$3,12,31)-1,1,'6. Data'!$C$76:$C$89)),"OK","!!"),ISBLANK(G831),"!",ISBLANK(H831),"!!!",H831='6. Data'!$B$3,"vyberte druh nákladu")," ")</f>
        <v xml:space="preserve"> </v>
      </c>
      <c r="J831" s="261" t="str">
        <f t="shared" si="36"/>
        <v xml:space="preserve"> </v>
      </c>
      <c r="K831" s="238" t="str">
        <f t="shared" si="37"/>
        <v xml:space="preserve"> </v>
      </c>
      <c r="L831" s="87" t="str">
        <f t="shared" si="38"/>
        <v xml:space="preserve"> </v>
      </c>
    </row>
    <row r="832" spans="1:12" x14ac:dyDescent="0.25">
      <c r="A832" s="72"/>
      <c r="B832" s="82"/>
      <c r="C832" s="82"/>
      <c r="D832" s="79"/>
      <c r="E832" s="83"/>
      <c r="F832" s="83"/>
      <c r="G832" s="81"/>
      <c r="H832" s="126"/>
      <c r="I832" s="238" t="str">
        <f>IF(ISNUMBER(F832),_xlfn.IFS(RIGHT(H832,3)="(b)",IF(AND(G832&gt;=DATE('1. Informace o projektu'!$C$3,1,1),G832&lt;=WORKDAY(DATE('1. Informace o projektu'!$C$3+1,1,31)-1,1)),"OK","!!"),RIGHT(H832,3)="(a)",IF(AND(G832&gt;=DATE('1. Informace o projektu'!$C$3,1,1),G832&lt;=WORKDAY(DATE('1. Informace o projektu'!$C$3,12,31)-1,1,'6. Data'!$C$76:$C$89)),"OK","!!"),ISBLANK(G832),"!",ISBLANK(H832),"!!!",H832='6. Data'!$B$3,"vyberte druh nákladu")," ")</f>
        <v xml:space="preserve"> </v>
      </c>
      <c r="J832" s="261" t="str">
        <f t="shared" si="36"/>
        <v xml:space="preserve"> </v>
      </c>
      <c r="K832" s="238" t="str">
        <f t="shared" si="37"/>
        <v xml:space="preserve"> </v>
      </c>
      <c r="L832" s="87" t="str">
        <f t="shared" si="38"/>
        <v xml:space="preserve"> </v>
      </c>
    </row>
    <row r="833" spans="1:12" x14ac:dyDescent="0.25">
      <c r="A833" s="72"/>
      <c r="B833" s="82"/>
      <c r="C833" s="82"/>
      <c r="D833" s="79"/>
      <c r="E833" s="83"/>
      <c r="F833" s="83"/>
      <c r="G833" s="81"/>
      <c r="H833" s="126"/>
      <c r="I833" s="238" t="str">
        <f>IF(ISNUMBER(F833),_xlfn.IFS(RIGHT(H833,3)="(b)",IF(AND(G833&gt;=DATE('1. Informace o projektu'!$C$3,1,1),G833&lt;=WORKDAY(DATE('1. Informace o projektu'!$C$3+1,1,31)-1,1)),"OK","!!"),RIGHT(H833,3)="(a)",IF(AND(G833&gt;=DATE('1. Informace o projektu'!$C$3,1,1),G833&lt;=WORKDAY(DATE('1. Informace o projektu'!$C$3,12,31)-1,1,'6. Data'!$C$76:$C$89)),"OK","!!"),ISBLANK(G833),"!",ISBLANK(H833),"!!!",H833='6. Data'!$B$3,"vyberte druh nákladu")," ")</f>
        <v xml:space="preserve"> </v>
      </c>
      <c r="J833" s="261" t="str">
        <f t="shared" si="36"/>
        <v xml:space="preserve"> </v>
      </c>
      <c r="K833" s="238" t="str">
        <f t="shared" si="37"/>
        <v xml:space="preserve"> </v>
      </c>
      <c r="L833" s="87" t="str">
        <f t="shared" si="38"/>
        <v xml:space="preserve"> </v>
      </c>
    </row>
    <row r="834" spans="1:12" x14ac:dyDescent="0.25">
      <c r="A834" s="72"/>
      <c r="B834" s="82"/>
      <c r="C834" s="82"/>
      <c r="D834" s="79"/>
      <c r="E834" s="83"/>
      <c r="F834" s="83"/>
      <c r="G834" s="81"/>
      <c r="H834" s="126"/>
      <c r="I834" s="238" t="str">
        <f>IF(ISNUMBER(F834),_xlfn.IFS(RIGHT(H834,3)="(b)",IF(AND(G834&gt;=DATE('1. Informace o projektu'!$C$3,1,1),G834&lt;=WORKDAY(DATE('1. Informace o projektu'!$C$3+1,1,31)-1,1)),"OK","!!"),RIGHT(H834,3)="(a)",IF(AND(G834&gt;=DATE('1. Informace o projektu'!$C$3,1,1),G834&lt;=WORKDAY(DATE('1. Informace o projektu'!$C$3,12,31)-1,1,'6. Data'!$C$76:$C$89)),"OK","!!"),ISBLANK(G834),"!",ISBLANK(H834),"!!!",H834='6. Data'!$B$3,"vyberte druh nákladu")," ")</f>
        <v xml:space="preserve"> </v>
      </c>
      <c r="J834" s="261" t="str">
        <f t="shared" si="36"/>
        <v xml:space="preserve"> </v>
      </c>
      <c r="K834" s="238" t="str">
        <f t="shared" si="37"/>
        <v xml:space="preserve"> </v>
      </c>
      <c r="L834" s="87" t="str">
        <f t="shared" si="38"/>
        <v xml:space="preserve"> </v>
      </c>
    </row>
    <row r="835" spans="1:12" x14ac:dyDescent="0.25">
      <c r="A835" s="72"/>
      <c r="B835" s="82"/>
      <c r="C835" s="82"/>
      <c r="D835" s="79"/>
      <c r="E835" s="83"/>
      <c r="F835" s="83"/>
      <c r="G835" s="81"/>
      <c r="H835" s="126"/>
      <c r="I835" s="238" t="str">
        <f>IF(ISNUMBER(F835),_xlfn.IFS(RIGHT(H835,3)="(b)",IF(AND(G835&gt;=DATE('1. Informace o projektu'!$C$3,1,1),G835&lt;=WORKDAY(DATE('1. Informace o projektu'!$C$3+1,1,31)-1,1)),"OK","!!"),RIGHT(H835,3)="(a)",IF(AND(G835&gt;=DATE('1. Informace o projektu'!$C$3,1,1),G835&lt;=WORKDAY(DATE('1. Informace o projektu'!$C$3,12,31)-1,1,'6. Data'!$C$76:$C$89)),"OK","!!"),ISBLANK(G835),"!",ISBLANK(H835),"!!!",H835='6. Data'!$B$3,"vyberte druh nákladu")," ")</f>
        <v xml:space="preserve"> </v>
      </c>
      <c r="J835" s="261" t="str">
        <f t="shared" si="36"/>
        <v xml:space="preserve"> </v>
      </c>
      <c r="K835" s="238" t="str">
        <f t="shared" si="37"/>
        <v xml:space="preserve"> </v>
      </c>
      <c r="L835" s="87" t="str">
        <f t="shared" si="38"/>
        <v xml:space="preserve"> </v>
      </c>
    </row>
    <row r="836" spans="1:12" x14ac:dyDescent="0.25">
      <c r="A836" s="72"/>
      <c r="B836" s="82"/>
      <c r="C836" s="82"/>
      <c r="D836" s="79"/>
      <c r="E836" s="83"/>
      <c r="F836" s="83"/>
      <c r="G836" s="81"/>
      <c r="H836" s="126"/>
      <c r="I836" s="238" t="str">
        <f>IF(ISNUMBER(F836),_xlfn.IFS(RIGHT(H836,3)="(b)",IF(AND(G836&gt;=DATE('1. Informace o projektu'!$C$3,1,1),G836&lt;=WORKDAY(DATE('1. Informace o projektu'!$C$3+1,1,31)-1,1)),"OK","!!"),RIGHT(H836,3)="(a)",IF(AND(G836&gt;=DATE('1. Informace o projektu'!$C$3,1,1),G836&lt;=WORKDAY(DATE('1. Informace o projektu'!$C$3,12,31)-1,1,'6. Data'!$C$76:$C$89)),"OK","!!"),ISBLANK(G836),"!",ISBLANK(H836),"!!!",H836='6. Data'!$B$3,"vyberte druh nákladu")," ")</f>
        <v xml:space="preserve"> </v>
      </c>
      <c r="J836" s="261" t="str">
        <f t="shared" si="36"/>
        <v xml:space="preserve"> </v>
      </c>
      <c r="K836" s="238" t="str">
        <f t="shared" si="37"/>
        <v xml:space="preserve"> </v>
      </c>
      <c r="L836" s="87" t="str">
        <f t="shared" si="38"/>
        <v xml:space="preserve"> </v>
      </c>
    </row>
    <row r="837" spans="1:12" x14ac:dyDescent="0.25">
      <c r="A837" s="72"/>
      <c r="B837" s="82"/>
      <c r="C837" s="82"/>
      <c r="D837" s="79"/>
      <c r="E837" s="83"/>
      <c r="F837" s="83"/>
      <c r="G837" s="81"/>
      <c r="H837" s="126"/>
      <c r="I837" s="238" t="str">
        <f>IF(ISNUMBER(F837),_xlfn.IFS(RIGHT(H837,3)="(b)",IF(AND(G837&gt;=DATE('1. Informace o projektu'!$C$3,1,1),G837&lt;=WORKDAY(DATE('1. Informace o projektu'!$C$3+1,1,31)-1,1)),"OK","!!"),RIGHT(H837,3)="(a)",IF(AND(G837&gt;=DATE('1. Informace o projektu'!$C$3,1,1),G837&lt;=WORKDAY(DATE('1. Informace o projektu'!$C$3,12,31)-1,1,'6. Data'!$C$76:$C$89)),"OK","!!"),ISBLANK(G837),"!",ISBLANK(H837),"!!!",H837='6. Data'!$B$3,"vyberte druh nákladu")," ")</f>
        <v xml:space="preserve"> </v>
      </c>
      <c r="J837" s="261" t="str">
        <f t="shared" si="36"/>
        <v xml:space="preserve"> </v>
      </c>
      <c r="K837" s="238" t="str">
        <f t="shared" si="37"/>
        <v xml:space="preserve"> </v>
      </c>
      <c r="L837" s="87" t="str">
        <f t="shared" si="38"/>
        <v xml:space="preserve"> </v>
      </c>
    </row>
    <row r="838" spans="1:12" x14ac:dyDescent="0.25">
      <c r="A838" s="72"/>
      <c r="B838" s="82"/>
      <c r="C838" s="82"/>
      <c r="D838" s="79"/>
      <c r="E838" s="83"/>
      <c r="F838" s="83"/>
      <c r="G838" s="81"/>
      <c r="H838" s="126"/>
      <c r="I838" s="238" t="str">
        <f>IF(ISNUMBER(F838),_xlfn.IFS(RIGHT(H838,3)="(b)",IF(AND(G838&gt;=DATE('1. Informace o projektu'!$C$3,1,1),G838&lt;=WORKDAY(DATE('1. Informace o projektu'!$C$3+1,1,31)-1,1)),"OK","!!"),RIGHT(H838,3)="(a)",IF(AND(G838&gt;=DATE('1. Informace o projektu'!$C$3,1,1),G838&lt;=WORKDAY(DATE('1. Informace o projektu'!$C$3,12,31)-1,1,'6. Data'!$C$76:$C$89)),"OK","!!"),ISBLANK(G838),"!",ISBLANK(H838),"!!!",H838='6. Data'!$B$3,"vyberte druh nákladu")," ")</f>
        <v xml:space="preserve"> </v>
      </c>
      <c r="J838" s="261" t="str">
        <f t="shared" si="36"/>
        <v xml:space="preserve"> </v>
      </c>
      <c r="K838" s="238" t="str">
        <f t="shared" si="37"/>
        <v xml:space="preserve"> </v>
      </c>
      <c r="L838" s="87" t="str">
        <f t="shared" si="38"/>
        <v xml:space="preserve"> </v>
      </c>
    </row>
    <row r="839" spans="1:12" x14ac:dyDescent="0.25">
      <c r="A839" s="72"/>
      <c r="B839" s="82"/>
      <c r="C839" s="82"/>
      <c r="D839" s="79"/>
      <c r="E839" s="83"/>
      <c r="F839" s="83"/>
      <c r="G839" s="81"/>
      <c r="H839" s="126"/>
      <c r="I839" s="238" t="str">
        <f>IF(ISNUMBER(F839),_xlfn.IFS(RIGHT(H839,3)="(b)",IF(AND(G839&gt;=DATE('1. Informace o projektu'!$C$3,1,1),G839&lt;=WORKDAY(DATE('1. Informace o projektu'!$C$3+1,1,31)-1,1)),"OK","!!"),RIGHT(H839,3)="(a)",IF(AND(G839&gt;=DATE('1. Informace o projektu'!$C$3,1,1),G839&lt;=WORKDAY(DATE('1. Informace o projektu'!$C$3,12,31)-1,1,'6. Data'!$C$76:$C$89)),"OK","!!"),ISBLANK(G839),"!",ISBLANK(H839),"!!!",H839='6. Data'!$B$3,"vyberte druh nákladu")," ")</f>
        <v xml:space="preserve"> </v>
      </c>
      <c r="J839" s="261" t="str">
        <f t="shared" ref="J839:J902" si="39">_xlfn.IFS(I839="!","Zapište datum úhrady",I839="ok"," ",I839=" "," ",I839="!!!","vyberte druh nákladu",I839="!!","nepovolené datum úhrady",I839="vyberte druh nákladu","vyberte druh nákladu")</f>
        <v xml:space="preserve"> </v>
      </c>
      <c r="K839" s="238" t="str">
        <f t="shared" ref="K839:K902" si="40">IF(ISNUMBER(F839),IF(E839&gt;=F839,"OK","!")," ")</f>
        <v xml:space="preserve"> </v>
      </c>
      <c r="L839" s="87" t="str">
        <f t="shared" ref="L839:L902" si="41">_xlfn.IFS(K839="!","Hrazeno z dotace je vyšší než fakturovaná částka",K839="ok"," ",K839=" "," ")</f>
        <v xml:space="preserve"> </v>
      </c>
    </row>
    <row r="840" spans="1:12" x14ac:dyDescent="0.25">
      <c r="A840" s="72"/>
      <c r="B840" s="82"/>
      <c r="C840" s="82"/>
      <c r="D840" s="79"/>
      <c r="E840" s="83"/>
      <c r="F840" s="83"/>
      <c r="G840" s="81"/>
      <c r="H840" s="126"/>
      <c r="I840" s="238" t="str">
        <f>IF(ISNUMBER(F840),_xlfn.IFS(RIGHT(H840,3)="(b)",IF(AND(G840&gt;=DATE('1. Informace o projektu'!$C$3,1,1),G840&lt;=WORKDAY(DATE('1. Informace o projektu'!$C$3+1,1,31)-1,1)),"OK","!!"),RIGHT(H840,3)="(a)",IF(AND(G840&gt;=DATE('1. Informace o projektu'!$C$3,1,1),G840&lt;=WORKDAY(DATE('1. Informace o projektu'!$C$3,12,31)-1,1,'6. Data'!$C$76:$C$89)),"OK","!!"),ISBLANK(G840),"!",ISBLANK(H840),"!!!",H840='6. Data'!$B$3,"vyberte druh nákladu")," ")</f>
        <v xml:space="preserve"> </v>
      </c>
      <c r="J840" s="261" t="str">
        <f t="shared" si="39"/>
        <v xml:space="preserve"> </v>
      </c>
      <c r="K840" s="238" t="str">
        <f t="shared" si="40"/>
        <v xml:space="preserve"> </v>
      </c>
      <c r="L840" s="87" t="str">
        <f t="shared" si="41"/>
        <v xml:space="preserve"> </v>
      </c>
    </row>
    <row r="841" spans="1:12" x14ac:dyDescent="0.25">
      <c r="A841" s="72"/>
      <c r="B841" s="82"/>
      <c r="C841" s="82"/>
      <c r="D841" s="79"/>
      <c r="E841" s="83"/>
      <c r="F841" s="83"/>
      <c r="G841" s="81"/>
      <c r="H841" s="126"/>
      <c r="I841" s="238" t="str">
        <f>IF(ISNUMBER(F841),_xlfn.IFS(RIGHT(H841,3)="(b)",IF(AND(G841&gt;=DATE('1. Informace o projektu'!$C$3,1,1),G841&lt;=WORKDAY(DATE('1. Informace o projektu'!$C$3+1,1,31)-1,1)),"OK","!!"),RIGHT(H841,3)="(a)",IF(AND(G841&gt;=DATE('1. Informace o projektu'!$C$3,1,1),G841&lt;=WORKDAY(DATE('1. Informace o projektu'!$C$3,12,31)-1,1,'6. Data'!$C$76:$C$89)),"OK","!!"),ISBLANK(G841),"!",ISBLANK(H841),"!!!",H841='6. Data'!$B$3,"vyberte druh nákladu")," ")</f>
        <v xml:space="preserve"> </v>
      </c>
      <c r="J841" s="261" t="str">
        <f t="shared" si="39"/>
        <v xml:space="preserve"> </v>
      </c>
      <c r="K841" s="238" t="str">
        <f t="shared" si="40"/>
        <v xml:space="preserve"> </v>
      </c>
      <c r="L841" s="87" t="str">
        <f t="shared" si="41"/>
        <v xml:space="preserve"> </v>
      </c>
    </row>
    <row r="842" spans="1:12" x14ac:dyDescent="0.25">
      <c r="A842" s="72"/>
      <c r="B842" s="82"/>
      <c r="C842" s="82"/>
      <c r="D842" s="79"/>
      <c r="E842" s="83"/>
      <c r="F842" s="83"/>
      <c r="G842" s="81"/>
      <c r="H842" s="126"/>
      <c r="I842" s="238" t="str">
        <f>IF(ISNUMBER(F842),_xlfn.IFS(RIGHT(H842,3)="(b)",IF(AND(G842&gt;=DATE('1. Informace o projektu'!$C$3,1,1),G842&lt;=WORKDAY(DATE('1. Informace o projektu'!$C$3+1,1,31)-1,1)),"OK","!!"),RIGHT(H842,3)="(a)",IF(AND(G842&gt;=DATE('1. Informace o projektu'!$C$3,1,1),G842&lt;=WORKDAY(DATE('1. Informace o projektu'!$C$3,12,31)-1,1,'6. Data'!$C$76:$C$89)),"OK","!!"),ISBLANK(G842),"!",ISBLANK(H842),"!!!",H842='6. Data'!$B$3,"vyberte druh nákladu")," ")</f>
        <v xml:space="preserve"> </v>
      </c>
      <c r="J842" s="261" t="str">
        <f t="shared" si="39"/>
        <v xml:space="preserve"> </v>
      </c>
      <c r="K842" s="238" t="str">
        <f t="shared" si="40"/>
        <v xml:space="preserve"> </v>
      </c>
      <c r="L842" s="87" t="str">
        <f t="shared" si="41"/>
        <v xml:space="preserve"> </v>
      </c>
    </row>
    <row r="843" spans="1:12" x14ac:dyDescent="0.25">
      <c r="A843" s="72"/>
      <c r="B843" s="82"/>
      <c r="C843" s="82"/>
      <c r="D843" s="79"/>
      <c r="E843" s="83"/>
      <c r="F843" s="83"/>
      <c r="G843" s="81"/>
      <c r="H843" s="126"/>
      <c r="I843" s="238" t="str">
        <f>IF(ISNUMBER(F843),_xlfn.IFS(RIGHT(H843,3)="(b)",IF(AND(G843&gt;=DATE('1. Informace o projektu'!$C$3,1,1),G843&lt;=WORKDAY(DATE('1. Informace o projektu'!$C$3+1,1,31)-1,1)),"OK","!!"),RIGHT(H843,3)="(a)",IF(AND(G843&gt;=DATE('1. Informace o projektu'!$C$3,1,1),G843&lt;=WORKDAY(DATE('1. Informace o projektu'!$C$3,12,31)-1,1,'6. Data'!$C$76:$C$89)),"OK","!!"),ISBLANK(G843),"!",ISBLANK(H843),"!!!",H843='6. Data'!$B$3,"vyberte druh nákladu")," ")</f>
        <v xml:space="preserve"> </v>
      </c>
      <c r="J843" s="261" t="str">
        <f t="shared" si="39"/>
        <v xml:space="preserve"> </v>
      </c>
      <c r="K843" s="238" t="str">
        <f t="shared" si="40"/>
        <v xml:space="preserve"> </v>
      </c>
      <c r="L843" s="87" t="str">
        <f t="shared" si="41"/>
        <v xml:space="preserve"> </v>
      </c>
    </row>
    <row r="844" spans="1:12" x14ac:dyDescent="0.25">
      <c r="A844" s="72"/>
      <c r="B844" s="82"/>
      <c r="C844" s="82"/>
      <c r="D844" s="79"/>
      <c r="E844" s="83"/>
      <c r="F844" s="83"/>
      <c r="G844" s="81"/>
      <c r="H844" s="126"/>
      <c r="I844" s="238" t="str">
        <f>IF(ISNUMBER(F844),_xlfn.IFS(RIGHT(H844,3)="(b)",IF(AND(G844&gt;=DATE('1. Informace o projektu'!$C$3,1,1),G844&lt;=WORKDAY(DATE('1. Informace o projektu'!$C$3+1,1,31)-1,1)),"OK","!!"),RIGHT(H844,3)="(a)",IF(AND(G844&gt;=DATE('1. Informace o projektu'!$C$3,1,1),G844&lt;=WORKDAY(DATE('1. Informace o projektu'!$C$3,12,31)-1,1,'6. Data'!$C$76:$C$89)),"OK","!!"),ISBLANK(G844),"!",ISBLANK(H844),"!!!",H844='6. Data'!$B$3,"vyberte druh nákladu")," ")</f>
        <v xml:space="preserve"> </v>
      </c>
      <c r="J844" s="261" t="str">
        <f t="shared" si="39"/>
        <v xml:space="preserve"> </v>
      </c>
      <c r="K844" s="238" t="str">
        <f t="shared" si="40"/>
        <v xml:space="preserve"> </v>
      </c>
      <c r="L844" s="87" t="str">
        <f t="shared" si="41"/>
        <v xml:space="preserve"> </v>
      </c>
    </row>
    <row r="845" spans="1:12" x14ac:dyDescent="0.25">
      <c r="A845" s="72"/>
      <c r="B845" s="82"/>
      <c r="C845" s="82"/>
      <c r="D845" s="79"/>
      <c r="E845" s="83"/>
      <c r="F845" s="83"/>
      <c r="G845" s="81"/>
      <c r="H845" s="126"/>
      <c r="I845" s="238" t="str">
        <f>IF(ISNUMBER(F845),_xlfn.IFS(RIGHT(H845,3)="(b)",IF(AND(G845&gt;=DATE('1. Informace o projektu'!$C$3,1,1),G845&lt;=WORKDAY(DATE('1. Informace o projektu'!$C$3+1,1,31)-1,1)),"OK","!!"),RIGHT(H845,3)="(a)",IF(AND(G845&gt;=DATE('1. Informace o projektu'!$C$3,1,1),G845&lt;=WORKDAY(DATE('1. Informace o projektu'!$C$3,12,31)-1,1,'6. Data'!$C$76:$C$89)),"OK","!!"),ISBLANK(G845),"!",ISBLANK(H845),"!!!",H845='6. Data'!$B$3,"vyberte druh nákladu")," ")</f>
        <v xml:space="preserve"> </v>
      </c>
      <c r="J845" s="261" t="str">
        <f t="shared" si="39"/>
        <v xml:space="preserve"> </v>
      </c>
      <c r="K845" s="238" t="str">
        <f t="shared" si="40"/>
        <v xml:space="preserve"> </v>
      </c>
      <c r="L845" s="87" t="str">
        <f t="shared" si="41"/>
        <v xml:space="preserve"> </v>
      </c>
    </row>
    <row r="846" spans="1:12" x14ac:dyDescent="0.25">
      <c r="A846" s="72"/>
      <c r="B846" s="82"/>
      <c r="C846" s="82"/>
      <c r="D846" s="79"/>
      <c r="E846" s="83"/>
      <c r="F846" s="83"/>
      <c r="G846" s="81"/>
      <c r="H846" s="126"/>
      <c r="I846" s="238" t="str">
        <f>IF(ISNUMBER(F846),_xlfn.IFS(RIGHT(H846,3)="(b)",IF(AND(G846&gt;=DATE('1. Informace o projektu'!$C$3,1,1),G846&lt;=WORKDAY(DATE('1. Informace o projektu'!$C$3+1,1,31)-1,1)),"OK","!!"),RIGHT(H846,3)="(a)",IF(AND(G846&gt;=DATE('1. Informace o projektu'!$C$3,1,1),G846&lt;=WORKDAY(DATE('1. Informace o projektu'!$C$3,12,31)-1,1,'6. Data'!$C$76:$C$89)),"OK","!!"),ISBLANK(G846),"!",ISBLANK(H846),"!!!",H846='6. Data'!$B$3,"vyberte druh nákladu")," ")</f>
        <v xml:space="preserve"> </v>
      </c>
      <c r="J846" s="261" t="str">
        <f t="shared" si="39"/>
        <v xml:space="preserve"> </v>
      </c>
      <c r="K846" s="238" t="str">
        <f t="shared" si="40"/>
        <v xml:space="preserve"> </v>
      </c>
      <c r="L846" s="87" t="str">
        <f t="shared" si="41"/>
        <v xml:space="preserve"> </v>
      </c>
    </row>
    <row r="847" spans="1:12" x14ac:dyDescent="0.25">
      <c r="A847" s="72"/>
      <c r="B847" s="82"/>
      <c r="C847" s="82"/>
      <c r="D847" s="79"/>
      <c r="E847" s="83"/>
      <c r="F847" s="83"/>
      <c r="G847" s="81"/>
      <c r="H847" s="126"/>
      <c r="I847" s="238" t="str">
        <f>IF(ISNUMBER(F847),_xlfn.IFS(RIGHT(H847,3)="(b)",IF(AND(G847&gt;=DATE('1. Informace o projektu'!$C$3,1,1),G847&lt;=WORKDAY(DATE('1. Informace o projektu'!$C$3+1,1,31)-1,1)),"OK","!!"),RIGHT(H847,3)="(a)",IF(AND(G847&gt;=DATE('1. Informace o projektu'!$C$3,1,1),G847&lt;=WORKDAY(DATE('1. Informace o projektu'!$C$3,12,31)-1,1,'6. Data'!$C$76:$C$89)),"OK","!!"),ISBLANK(G847),"!",ISBLANK(H847),"!!!",H847='6. Data'!$B$3,"vyberte druh nákladu")," ")</f>
        <v xml:space="preserve"> </v>
      </c>
      <c r="J847" s="261" t="str">
        <f t="shared" si="39"/>
        <v xml:space="preserve"> </v>
      </c>
      <c r="K847" s="238" t="str">
        <f t="shared" si="40"/>
        <v xml:space="preserve"> </v>
      </c>
      <c r="L847" s="87" t="str">
        <f t="shared" si="41"/>
        <v xml:space="preserve"> </v>
      </c>
    </row>
    <row r="848" spans="1:12" x14ac:dyDescent="0.25">
      <c r="A848" s="72"/>
      <c r="B848" s="82"/>
      <c r="C848" s="82"/>
      <c r="D848" s="79"/>
      <c r="E848" s="83"/>
      <c r="F848" s="83"/>
      <c r="G848" s="81"/>
      <c r="H848" s="126"/>
      <c r="I848" s="238" t="str">
        <f>IF(ISNUMBER(F848),_xlfn.IFS(RIGHT(H848,3)="(b)",IF(AND(G848&gt;=DATE('1. Informace o projektu'!$C$3,1,1),G848&lt;=WORKDAY(DATE('1. Informace o projektu'!$C$3+1,1,31)-1,1)),"OK","!!"),RIGHT(H848,3)="(a)",IF(AND(G848&gt;=DATE('1. Informace o projektu'!$C$3,1,1),G848&lt;=WORKDAY(DATE('1. Informace o projektu'!$C$3,12,31)-1,1,'6. Data'!$C$76:$C$89)),"OK","!!"),ISBLANK(G848),"!",ISBLANK(H848),"!!!",H848='6. Data'!$B$3,"vyberte druh nákladu")," ")</f>
        <v xml:space="preserve"> </v>
      </c>
      <c r="J848" s="261" t="str">
        <f t="shared" si="39"/>
        <v xml:space="preserve"> </v>
      </c>
      <c r="K848" s="238" t="str">
        <f t="shared" si="40"/>
        <v xml:space="preserve"> </v>
      </c>
      <c r="L848" s="87" t="str">
        <f t="shared" si="41"/>
        <v xml:space="preserve"> </v>
      </c>
    </row>
    <row r="849" spans="1:12" x14ac:dyDescent="0.25">
      <c r="A849" s="72"/>
      <c r="B849" s="82"/>
      <c r="C849" s="82"/>
      <c r="D849" s="79"/>
      <c r="E849" s="83"/>
      <c r="F849" s="83"/>
      <c r="G849" s="81"/>
      <c r="H849" s="126"/>
      <c r="I849" s="238" t="str">
        <f>IF(ISNUMBER(F849),_xlfn.IFS(RIGHT(H849,3)="(b)",IF(AND(G849&gt;=DATE('1. Informace o projektu'!$C$3,1,1),G849&lt;=WORKDAY(DATE('1. Informace o projektu'!$C$3+1,1,31)-1,1)),"OK","!!"),RIGHT(H849,3)="(a)",IF(AND(G849&gt;=DATE('1. Informace o projektu'!$C$3,1,1),G849&lt;=WORKDAY(DATE('1. Informace o projektu'!$C$3,12,31)-1,1,'6. Data'!$C$76:$C$89)),"OK","!!"),ISBLANK(G849),"!",ISBLANK(H849),"!!!",H849='6. Data'!$B$3,"vyberte druh nákladu")," ")</f>
        <v xml:space="preserve"> </v>
      </c>
      <c r="J849" s="261" t="str">
        <f t="shared" si="39"/>
        <v xml:space="preserve"> </v>
      </c>
      <c r="K849" s="238" t="str">
        <f t="shared" si="40"/>
        <v xml:space="preserve"> </v>
      </c>
      <c r="L849" s="87" t="str">
        <f t="shared" si="41"/>
        <v xml:space="preserve"> </v>
      </c>
    </row>
    <row r="850" spans="1:12" x14ac:dyDescent="0.25">
      <c r="A850" s="72"/>
      <c r="B850" s="82"/>
      <c r="C850" s="82"/>
      <c r="D850" s="79"/>
      <c r="E850" s="83"/>
      <c r="F850" s="83"/>
      <c r="G850" s="81"/>
      <c r="H850" s="126"/>
      <c r="I850" s="238" t="str">
        <f>IF(ISNUMBER(F850),_xlfn.IFS(RIGHT(H850,3)="(b)",IF(AND(G850&gt;=DATE('1. Informace o projektu'!$C$3,1,1),G850&lt;=WORKDAY(DATE('1. Informace o projektu'!$C$3+1,1,31)-1,1)),"OK","!!"),RIGHT(H850,3)="(a)",IF(AND(G850&gt;=DATE('1. Informace o projektu'!$C$3,1,1),G850&lt;=WORKDAY(DATE('1. Informace o projektu'!$C$3,12,31)-1,1,'6. Data'!$C$76:$C$89)),"OK","!!"),ISBLANK(G850),"!",ISBLANK(H850),"!!!",H850='6. Data'!$B$3,"vyberte druh nákladu")," ")</f>
        <v xml:space="preserve"> </v>
      </c>
      <c r="J850" s="261" t="str">
        <f t="shared" si="39"/>
        <v xml:space="preserve"> </v>
      </c>
      <c r="K850" s="238" t="str">
        <f t="shared" si="40"/>
        <v xml:space="preserve"> </v>
      </c>
      <c r="L850" s="87" t="str">
        <f t="shared" si="41"/>
        <v xml:space="preserve"> </v>
      </c>
    </row>
    <row r="851" spans="1:12" x14ac:dyDescent="0.25">
      <c r="A851" s="72"/>
      <c r="B851" s="82"/>
      <c r="C851" s="82"/>
      <c r="D851" s="79"/>
      <c r="E851" s="83"/>
      <c r="F851" s="83"/>
      <c r="G851" s="81"/>
      <c r="H851" s="126"/>
      <c r="I851" s="238" t="str">
        <f>IF(ISNUMBER(F851),_xlfn.IFS(RIGHT(H851,3)="(b)",IF(AND(G851&gt;=DATE('1. Informace o projektu'!$C$3,1,1),G851&lt;=WORKDAY(DATE('1. Informace o projektu'!$C$3+1,1,31)-1,1)),"OK","!!"),RIGHT(H851,3)="(a)",IF(AND(G851&gt;=DATE('1. Informace o projektu'!$C$3,1,1),G851&lt;=WORKDAY(DATE('1. Informace o projektu'!$C$3,12,31)-1,1,'6. Data'!$C$76:$C$89)),"OK","!!"),ISBLANK(G851),"!",ISBLANK(H851),"!!!",H851='6. Data'!$B$3,"vyberte druh nákladu")," ")</f>
        <v xml:space="preserve"> </v>
      </c>
      <c r="J851" s="261" t="str">
        <f t="shared" si="39"/>
        <v xml:space="preserve"> </v>
      </c>
      <c r="K851" s="238" t="str">
        <f t="shared" si="40"/>
        <v xml:space="preserve"> </v>
      </c>
      <c r="L851" s="87" t="str">
        <f t="shared" si="41"/>
        <v xml:space="preserve"> </v>
      </c>
    </row>
    <row r="852" spans="1:12" x14ac:dyDescent="0.25">
      <c r="A852" s="72"/>
      <c r="B852" s="82"/>
      <c r="C852" s="82"/>
      <c r="D852" s="79"/>
      <c r="E852" s="83"/>
      <c r="F852" s="83"/>
      <c r="G852" s="81"/>
      <c r="H852" s="126"/>
      <c r="I852" s="238" t="str">
        <f>IF(ISNUMBER(F852),_xlfn.IFS(RIGHT(H852,3)="(b)",IF(AND(G852&gt;=DATE('1. Informace o projektu'!$C$3,1,1),G852&lt;=WORKDAY(DATE('1. Informace o projektu'!$C$3+1,1,31)-1,1)),"OK","!!"),RIGHT(H852,3)="(a)",IF(AND(G852&gt;=DATE('1. Informace o projektu'!$C$3,1,1),G852&lt;=WORKDAY(DATE('1. Informace o projektu'!$C$3,12,31)-1,1,'6. Data'!$C$76:$C$89)),"OK","!!"),ISBLANK(G852),"!",ISBLANK(H852),"!!!",H852='6. Data'!$B$3,"vyberte druh nákladu")," ")</f>
        <v xml:space="preserve"> </v>
      </c>
      <c r="J852" s="261" t="str">
        <f t="shared" si="39"/>
        <v xml:space="preserve"> </v>
      </c>
      <c r="K852" s="238" t="str">
        <f t="shared" si="40"/>
        <v xml:space="preserve"> </v>
      </c>
      <c r="L852" s="87" t="str">
        <f t="shared" si="41"/>
        <v xml:space="preserve"> </v>
      </c>
    </row>
    <row r="853" spans="1:12" x14ac:dyDescent="0.25">
      <c r="A853" s="72"/>
      <c r="B853" s="82"/>
      <c r="C853" s="82"/>
      <c r="D853" s="79"/>
      <c r="E853" s="83"/>
      <c r="F853" s="83"/>
      <c r="G853" s="81"/>
      <c r="H853" s="126"/>
      <c r="I853" s="238" t="str">
        <f>IF(ISNUMBER(F853),_xlfn.IFS(RIGHT(H853,3)="(b)",IF(AND(G853&gt;=DATE('1. Informace o projektu'!$C$3,1,1),G853&lt;=WORKDAY(DATE('1. Informace o projektu'!$C$3+1,1,31)-1,1)),"OK","!!"),RIGHT(H853,3)="(a)",IF(AND(G853&gt;=DATE('1. Informace o projektu'!$C$3,1,1),G853&lt;=WORKDAY(DATE('1. Informace o projektu'!$C$3,12,31)-1,1,'6. Data'!$C$76:$C$89)),"OK","!!"),ISBLANK(G853),"!",ISBLANK(H853),"!!!",H853='6. Data'!$B$3,"vyberte druh nákladu")," ")</f>
        <v xml:space="preserve"> </v>
      </c>
      <c r="J853" s="261" t="str">
        <f t="shared" si="39"/>
        <v xml:space="preserve"> </v>
      </c>
      <c r="K853" s="238" t="str">
        <f t="shared" si="40"/>
        <v xml:space="preserve"> </v>
      </c>
      <c r="L853" s="87" t="str">
        <f t="shared" si="41"/>
        <v xml:space="preserve"> </v>
      </c>
    </row>
    <row r="854" spans="1:12" x14ac:dyDescent="0.25">
      <c r="A854" s="72"/>
      <c r="B854" s="82"/>
      <c r="C854" s="82"/>
      <c r="D854" s="79"/>
      <c r="E854" s="83"/>
      <c r="F854" s="83"/>
      <c r="G854" s="81"/>
      <c r="H854" s="126"/>
      <c r="I854" s="238" t="str">
        <f>IF(ISNUMBER(F854),_xlfn.IFS(RIGHT(H854,3)="(b)",IF(AND(G854&gt;=DATE('1. Informace o projektu'!$C$3,1,1),G854&lt;=WORKDAY(DATE('1. Informace o projektu'!$C$3+1,1,31)-1,1)),"OK","!!"),RIGHT(H854,3)="(a)",IF(AND(G854&gt;=DATE('1. Informace o projektu'!$C$3,1,1),G854&lt;=WORKDAY(DATE('1. Informace o projektu'!$C$3,12,31)-1,1,'6. Data'!$C$76:$C$89)),"OK","!!"),ISBLANK(G854),"!",ISBLANK(H854),"!!!",H854='6. Data'!$B$3,"vyberte druh nákladu")," ")</f>
        <v xml:space="preserve"> </v>
      </c>
      <c r="J854" s="261" t="str">
        <f t="shared" si="39"/>
        <v xml:space="preserve"> </v>
      </c>
      <c r="K854" s="238" t="str">
        <f t="shared" si="40"/>
        <v xml:space="preserve"> </v>
      </c>
      <c r="L854" s="87" t="str">
        <f t="shared" si="41"/>
        <v xml:space="preserve"> </v>
      </c>
    </row>
    <row r="855" spans="1:12" x14ac:dyDescent="0.25">
      <c r="A855" s="72"/>
      <c r="B855" s="82"/>
      <c r="C855" s="82"/>
      <c r="D855" s="79"/>
      <c r="E855" s="83"/>
      <c r="F855" s="83"/>
      <c r="G855" s="81"/>
      <c r="H855" s="126"/>
      <c r="I855" s="238" t="str">
        <f>IF(ISNUMBER(F855),_xlfn.IFS(RIGHT(H855,3)="(b)",IF(AND(G855&gt;=DATE('1. Informace o projektu'!$C$3,1,1),G855&lt;=WORKDAY(DATE('1. Informace o projektu'!$C$3+1,1,31)-1,1)),"OK","!!"),RIGHT(H855,3)="(a)",IF(AND(G855&gt;=DATE('1. Informace o projektu'!$C$3,1,1),G855&lt;=WORKDAY(DATE('1. Informace o projektu'!$C$3,12,31)-1,1,'6. Data'!$C$76:$C$89)),"OK","!!"),ISBLANK(G855),"!",ISBLANK(H855),"!!!",H855='6. Data'!$B$3,"vyberte druh nákladu")," ")</f>
        <v xml:space="preserve"> </v>
      </c>
      <c r="J855" s="261" t="str">
        <f t="shared" si="39"/>
        <v xml:space="preserve"> </v>
      </c>
      <c r="K855" s="238" t="str">
        <f t="shared" si="40"/>
        <v xml:space="preserve"> </v>
      </c>
      <c r="L855" s="87" t="str">
        <f t="shared" si="41"/>
        <v xml:space="preserve"> </v>
      </c>
    </row>
    <row r="856" spans="1:12" x14ac:dyDescent="0.25">
      <c r="A856" s="72"/>
      <c r="B856" s="82"/>
      <c r="C856" s="82"/>
      <c r="D856" s="79"/>
      <c r="E856" s="83"/>
      <c r="F856" s="83"/>
      <c r="G856" s="81"/>
      <c r="H856" s="126"/>
      <c r="I856" s="238" t="str">
        <f>IF(ISNUMBER(F856),_xlfn.IFS(RIGHT(H856,3)="(b)",IF(AND(G856&gt;=DATE('1. Informace o projektu'!$C$3,1,1),G856&lt;=WORKDAY(DATE('1. Informace o projektu'!$C$3+1,1,31)-1,1)),"OK","!!"),RIGHT(H856,3)="(a)",IF(AND(G856&gt;=DATE('1. Informace o projektu'!$C$3,1,1),G856&lt;=WORKDAY(DATE('1. Informace o projektu'!$C$3,12,31)-1,1,'6. Data'!$C$76:$C$89)),"OK","!!"),ISBLANK(G856),"!",ISBLANK(H856),"!!!",H856='6. Data'!$B$3,"vyberte druh nákladu")," ")</f>
        <v xml:space="preserve"> </v>
      </c>
      <c r="J856" s="261" t="str">
        <f t="shared" si="39"/>
        <v xml:space="preserve"> </v>
      </c>
      <c r="K856" s="238" t="str">
        <f t="shared" si="40"/>
        <v xml:space="preserve"> </v>
      </c>
      <c r="L856" s="87" t="str">
        <f t="shared" si="41"/>
        <v xml:space="preserve"> </v>
      </c>
    </row>
    <row r="857" spans="1:12" x14ac:dyDescent="0.25">
      <c r="A857" s="72"/>
      <c r="B857" s="82"/>
      <c r="C857" s="82"/>
      <c r="D857" s="79"/>
      <c r="E857" s="83"/>
      <c r="F857" s="83"/>
      <c r="G857" s="81"/>
      <c r="H857" s="126"/>
      <c r="I857" s="238" t="str">
        <f>IF(ISNUMBER(F857),_xlfn.IFS(RIGHT(H857,3)="(b)",IF(AND(G857&gt;=DATE('1. Informace o projektu'!$C$3,1,1),G857&lt;=WORKDAY(DATE('1. Informace o projektu'!$C$3+1,1,31)-1,1)),"OK","!!"),RIGHT(H857,3)="(a)",IF(AND(G857&gt;=DATE('1. Informace o projektu'!$C$3,1,1),G857&lt;=WORKDAY(DATE('1. Informace o projektu'!$C$3,12,31)-1,1,'6. Data'!$C$76:$C$89)),"OK","!!"),ISBLANK(G857),"!",ISBLANK(H857),"!!!",H857='6. Data'!$B$3,"vyberte druh nákladu")," ")</f>
        <v xml:space="preserve"> </v>
      </c>
      <c r="J857" s="261" t="str">
        <f t="shared" si="39"/>
        <v xml:space="preserve"> </v>
      </c>
      <c r="K857" s="238" t="str">
        <f t="shared" si="40"/>
        <v xml:space="preserve"> </v>
      </c>
      <c r="L857" s="87" t="str">
        <f t="shared" si="41"/>
        <v xml:space="preserve"> </v>
      </c>
    </row>
    <row r="858" spans="1:12" x14ac:dyDescent="0.25">
      <c r="A858" s="72"/>
      <c r="B858" s="82"/>
      <c r="C858" s="82"/>
      <c r="D858" s="79"/>
      <c r="E858" s="83"/>
      <c r="F858" s="83"/>
      <c r="G858" s="81"/>
      <c r="H858" s="126"/>
      <c r="I858" s="238" t="str">
        <f>IF(ISNUMBER(F858),_xlfn.IFS(RIGHT(H858,3)="(b)",IF(AND(G858&gt;=DATE('1. Informace o projektu'!$C$3,1,1),G858&lt;=WORKDAY(DATE('1. Informace o projektu'!$C$3+1,1,31)-1,1)),"OK","!!"),RIGHT(H858,3)="(a)",IF(AND(G858&gt;=DATE('1. Informace o projektu'!$C$3,1,1),G858&lt;=WORKDAY(DATE('1. Informace o projektu'!$C$3,12,31)-1,1,'6. Data'!$C$76:$C$89)),"OK","!!"),ISBLANK(G858),"!",ISBLANK(H858),"!!!",H858='6. Data'!$B$3,"vyberte druh nákladu")," ")</f>
        <v xml:space="preserve"> </v>
      </c>
      <c r="J858" s="261" t="str">
        <f t="shared" si="39"/>
        <v xml:space="preserve"> </v>
      </c>
      <c r="K858" s="238" t="str">
        <f t="shared" si="40"/>
        <v xml:space="preserve"> </v>
      </c>
      <c r="L858" s="87" t="str">
        <f t="shared" si="41"/>
        <v xml:space="preserve"> </v>
      </c>
    </row>
    <row r="859" spans="1:12" x14ac:dyDescent="0.25">
      <c r="A859" s="72"/>
      <c r="B859" s="82"/>
      <c r="C859" s="82"/>
      <c r="D859" s="79"/>
      <c r="E859" s="83"/>
      <c r="F859" s="83"/>
      <c r="G859" s="81"/>
      <c r="H859" s="126"/>
      <c r="I859" s="238" t="str">
        <f>IF(ISNUMBER(F859),_xlfn.IFS(RIGHT(H859,3)="(b)",IF(AND(G859&gt;=DATE('1. Informace o projektu'!$C$3,1,1),G859&lt;=WORKDAY(DATE('1. Informace o projektu'!$C$3+1,1,31)-1,1)),"OK","!!"),RIGHT(H859,3)="(a)",IF(AND(G859&gt;=DATE('1. Informace o projektu'!$C$3,1,1),G859&lt;=WORKDAY(DATE('1. Informace o projektu'!$C$3,12,31)-1,1,'6. Data'!$C$76:$C$89)),"OK","!!"),ISBLANK(G859),"!",ISBLANK(H859),"!!!",H859='6. Data'!$B$3,"vyberte druh nákladu")," ")</f>
        <v xml:space="preserve"> </v>
      </c>
      <c r="J859" s="261" t="str">
        <f t="shared" si="39"/>
        <v xml:space="preserve"> </v>
      </c>
      <c r="K859" s="238" t="str">
        <f t="shared" si="40"/>
        <v xml:space="preserve"> </v>
      </c>
      <c r="L859" s="87" t="str">
        <f t="shared" si="41"/>
        <v xml:space="preserve"> </v>
      </c>
    </row>
    <row r="860" spans="1:12" x14ac:dyDescent="0.25">
      <c r="A860" s="72"/>
      <c r="B860" s="82"/>
      <c r="C860" s="82"/>
      <c r="D860" s="79"/>
      <c r="E860" s="83"/>
      <c r="F860" s="83"/>
      <c r="G860" s="81"/>
      <c r="H860" s="126"/>
      <c r="I860" s="238" t="str">
        <f>IF(ISNUMBER(F860),_xlfn.IFS(RIGHT(H860,3)="(b)",IF(AND(G860&gt;=DATE('1. Informace o projektu'!$C$3,1,1),G860&lt;=WORKDAY(DATE('1. Informace o projektu'!$C$3+1,1,31)-1,1)),"OK","!!"),RIGHT(H860,3)="(a)",IF(AND(G860&gt;=DATE('1. Informace o projektu'!$C$3,1,1),G860&lt;=WORKDAY(DATE('1. Informace o projektu'!$C$3,12,31)-1,1,'6. Data'!$C$76:$C$89)),"OK","!!"),ISBLANK(G860),"!",ISBLANK(H860),"!!!",H860='6. Data'!$B$3,"vyberte druh nákladu")," ")</f>
        <v xml:space="preserve"> </v>
      </c>
      <c r="J860" s="261" t="str">
        <f t="shared" si="39"/>
        <v xml:space="preserve"> </v>
      </c>
      <c r="K860" s="238" t="str">
        <f t="shared" si="40"/>
        <v xml:space="preserve"> </v>
      </c>
      <c r="L860" s="87" t="str">
        <f t="shared" si="41"/>
        <v xml:space="preserve"> </v>
      </c>
    </row>
    <row r="861" spans="1:12" x14ac:dyDescent="0.25">
      <c r="A861" s="72"/>
      <c r="B861" s="82"/>
      <c r="C861" s="82"/>
      <c r="D861" s="79"/>
      <c r="E861" s="83"/>
      <c r="F861" s="83"/>
      <c r="G861" s="81"/>
      <c r="H861" s="126"/>
      <c r="I861" s="238" t="str">
        <f>IF(ISNUMBER(F861),_xlfn.IFS(RIGHT(H861,3)="(b)",IF(AND(G861&gt;=DATE('1. Informace o projektu'!$C$3,1,1),G861&lt;=WORKDAY(DATE('1. Informace o projektu'!$C$3+1,1,31)-1,1)),"OK","!!"),RIGHT(H861,3)="(a)",IF(AND(G861&gt;=DATE('1. Informace o projektu'!$C$3,1,1),G861&lt;=WORKDAY(DATE('1. Informace o projektu'!$C$3,12,31)-1,1,'6. Data'!$C$76:$C$89)),"OK","!!"),ISBLANK(G861),"!",ISBLANK(H861),"!!!",H861='6. Data'!$B$3,"vyberte druh nákladu")," ")</f>
        <v xml:space="preserve"> </v>
      </c>
      <c r="J861" s="261" t="str">
        <f t="shared" si="39"/>
        <v xml:space="preserve"> </v>
      </c>
      <c r="K861" s="238" t="str">
        <f t="shared" si="40"/>
        <v xml:space="preserve"> </v>
      </c>
      <c r="L861" s="87" t="str">
        <f t="shared" si="41"/>
        <v xml:space="preserve"> </v>
      </c>
    </row>
    <row r="862" spans="1:12" x14ac:dyDescent="0.25">
      <c r="A862" s="72"/>
      <c r="B862" s="82"/>
      <c r="C862" s="82"/>
      <c r="D862" s="79"/>
      <c r="E862" s="83"/>
      <c r="F862" s="83"/>
      <c r="G862" s="81"/>
      <c r="H862" s="126"/>
      <c r="I862" s="238" t="str">
        <f>IF(ISNUMBER(F862),_xlfn.IFS(RIGHT(H862,3)="(b)",IF(AND(G862&gt;=DATE('1. Informace o projektu'!$C$3,1,1),G862&lt;=WORKDAY(DATE('1. Informace o projektu'!$C$3+1,1,31)-1,1)),"OK","!!"),RIGHT(H862,3)="(a)",IF(AND(G862&gt;=DATE('1. Informace o projektu'!$C$3,1,1),G862&lt;=WORKDAY(DATE('1. Informace o projektu'!$C$3,12,31)-1,1,'6. Data'!$C$76:$C$89)),"OK","!!"),ISBLANK(G862),"!",ISBLANK(H862),"!!!",H862='6. Data'!$B$3,"vyberte druh nákladu")," ")</f>
        <v xml:space="preserve"> </v>
      </c>
      <c r="J862" s="261" t="str">
        <f t="shared" si="39"/>
        <v xml:space="preserve"> </v>
      </c>
      <c r="K862" s="238" t="str">
        <f t="shared" si="40"/>
        <v xml:space="preserve"> </v>
      </c>
      <c r="L862" s="87" t="str">
        <f t="shared" si="41"/>
        <v xml:space="preserve"> </v>
      </c>
    </row>
    <row r="863" spans="1:12" x14ac:dyDescent="0.25">
      <c r="A863" s="72"/>
      <c r="B863" s="82"/>
      <c r="C863" s="82"/>
      <c r="D863" s="79"/>
      <c r="E863" s="83"/>
      <c r="F863" s="83"/>
      <c r="G863" s="81"/>
      <c r="H863" s="126"/>
      <c r="I863" s="238" t="str">
        <f>IF(ISNUMBER(F863),_xlfn.IFS(RIGHT(H863,3)="(b)",IF(AND(G863&gt;=DATE('1. Informace o projektu'!$C$3,1,1),G863&lt;=WORKDAY(DATE('1. Informace o projektu'!$C$3+1,1,31)-1,1)),"OK","!!"),RIGHT(H863,3)="(a)",IF(AND(G863&gt;=DATE('1. Informace o projektu'!$C$3,1,1),G863&lt;=WORKDAY(DATE('1. Informace o projektu'!$C$3,12,31)-1,1,'6. Data'!$C$76:$C$89)),"OK","!!"),ISBLANK(G863),"!",ISBLANK(H863),"!!!",H863='6. Data'!$B$3,"vyberte druh nákladu")," ")</f>
        <v xml:space="preserve"> </v>
      </c>
      <c r="J863" s="261" t="str">
        <f t="shared" si="39"/>
        <v xml:space="preserve"> </v>
      </c>
      <c r="K863" s="238" t="str">
        <f t="shared" si="40"/>
        <v xml:space="preserve"> </v>
      </c>
      <c r="L863" s="87" t="str">
        <f t="shared" si="41"/>
        <v xml:space="preserve"> </v>
      </c>
    </row>
    <row r="864" spans="1:12" x14ac:dyDescent="0.25">
      <c r="A864" s="72"/>
      <c r="B864" s="82"/>
      <c r="C864" s="82"/>
      <c r="D864" s="79"/>
      <c r="E864" s="83"/>
      <c r="F864" s="83"/>
      <c r="G864" s="81"/>
      <c r="H864" s="126"/>
      <c r="I864" s="238" t="str">
        <f>IF(ISNUMBER(F864),_xlfn.IFS(RIGHT(H864,3)="(b)",IF(AND(G864&gt;=DATE('1. Informace o projektu'!$C$3,1,1),G864&lt;=WORKDAY(DATE('1. Informace o projektu'!$C$3+1,1,31)-1,1)),"OK","!!"),RIGHT(H864,3)="(a)",IF(AND(G864&gt;=DATE('1. Informace o projektu'!$C$3,1,1),G864&lt;=WORKDAY(DATE('1. Informace o projektu'!$C$3,12,31)-1,1,'6. Data'!$C$76:$C$89)),"OK","!!"),ISBLANK(G864),"!",ISBLANK(H864),"!!!",H864='6. Data'!$B$3,"vyberte druh nákladu")," ")</f>
        <v xml:space="preserve"> </v>
      </c>
      <c r="J864" s="261" t="str">
        <f t="shared" si="39"/>
        <v xml:space="preserve"> </v>
      </c>
      <c r="K864" s="238" t="str">
        <f t="shared" si="40"/>
        <v xml:space="preserve"> </v>
      </c>
      <c r="L864" s="87" t="str">
        <f t="shared" si="41"/>
        <v xml:space="preserve"> </v>
      </c>
    </row>
    <row r="865" spans="1:12" x14ac:dyDescent="0.25">
      <c r="A865" s="72"/>
      <c r="B865" s="82"/>
      <c r="C865" s="82"/>
      <c r="D865" s="79"/>
      <c r="E865" s="83"/>
      <c r="F865" s="83"/>
      <c r="G865" s="81"/>
      <c r="H865" s="126"/>
      <c r="I865" s="238" t="str">
        <f>IF(ISNUMBER(F865),_xlfn.IFS(RIGHT(H865,3)="(b)",IF(AND(G865&gt;=DATE('1. Informace o projektu'!$C$3,1,1),G865&lt;=WORKDAY(DATE('1. Informace o projektu'!$C$3+1,1,31)-1,1)),"OK","!!"),RIGHT(H865,3)="(a)",IF(AND(G865&gt;=DATE('1. Informace o projektu'!$C$3,1,1),G865&lt;=WORKDAY(DATE('1. Informace o projektu'!$C$3,12,31)-1,1,'6. Data'!$C$76:$C$89)),"OK","!!"),ISBLANK(G865),"!",ISBLANK(H865),"!!!",H865='6. Data'!$B$3,"vyberte druh nákladu")," ")</f>
        <v xml:space="preserve"> </v>
      </c>
      <c r="J865" s="261" t="str">
        <f t="shared" si="39"/>
        <v xml:space="preserve"> </v>
      </c>
      <c r="K865" s="238" t="str">
        <f t="shared" si="40"/>
        <v xml:space="preserve"> </v>
      </c>
      <c r="L865" s="87" t="str">
        <f t="shared" si="41"/>
        <v xml:space="preserve"> </v>
      </c>
    </row>
    <row r="866" spans="1:12" x14ac:dyDescent="0.25">
      <c r="A866" s="72"/>
      <c r="B866" s="82"/>
      <c r="C866" s="82"/>
      <c r="D866" s="79"/>
      <c r="E866" s="83"/>
      <c r="F866" s="83"/>
      <c r="G866" s="81"/>
      <c r="H866" s="126"/>
      <c r="I866" s="238" t="str">
        <f>IF(ISNUMBER(F866),_xlfn.IFS(RIGHT(H866,3)="(b)",IF(AND(G866&gt;=DATE('1. Informace o projektu'!$C$3,1,1),G866&lt;=WORKDAY(DATE('1. Informace o projektu'!$C$3+1,1,31)-1,1)),"OK","!!"),RIGHT(H866,3)="(a)",IF(AND(G866&gt;=DATE('1. Informace o projektu'!$C$3,1,1),G866&lt;=WORKDAY(DATE('1. Informace o projektu'!$C$3,12,31)-1,1,'6. Data'!$C$76:$C$89)),"OK","!!"),ISBLANK(G866),"!",ISBLANK(H866),"!!!",H866='6. Data'!$B$3,"vyberte druh nákladu")," ")</f>
        <v xml:space="preserve"> </v>
      </c>
      <c r="J866" s="261" t="str">
        <f t="shared" si="39"/>
        <v xml:space="preserve"> </v>
      </c>
      <c r="K866" s="238" t="str">
        <f t="shared" si="40"/>
        <v xml:space="preserve"> </v>
      </c>
      <c r="L866" s="87" t="str">
        <f t="shared" si="41"/>
        <v xml:space="preserve"> </v>
      </c>
    </row>
    <row r="867" spans="1:12" x14ac:dyDescent="0.25">
      <c r="A867" s="72"/>
      <c r="B867" s="82"/>
      <c r="C867" s="82"/>
      <c r="D867" s="79"/>
      <c r="E867" s="83"/>
      <c r="F867" s="83"/>
      <c r="G867" s="81"/>
      <c r="H867" s="126"/>
      <c r="I867" s="238" t="str">
        <f>IF(ISNUMBER(F867),_xlfn.IFS(RIGHT(H867,3)="(b)",IF(AND(G867&gt;=DATE('1. Informace o projektu'!$C$3,1,1),G867&lt;=WORKDAY(DATE('1. Informace o projektu'!$C$3+1,1,31)-1,1)),"OK","!!"),RIGHT(H867,3)="(a)",IF(AND(G867&gt;=DATE('1. Informace o projektu'!$C$3,1,1),G867&lt;=WORKDAY(DATE('1. Informace o projektu'!$C$3,12,31)-1,1,'6. Data'!$C$76:$C$89)),"OK","!!"),ISBLANK(G867),"!",ISBLANK(H867),"!!!",H867='6. Data'!$B$3,"vyberte druh nákladu")," ")</f>
        <v xml:space="preserve"> </v>
      </c>
      <c r="J867" s="261" t="str">
        <f t="shared" si="39"/>
        <v xml:space="preserve"> </v>
      </c>
      <c r="K867" s="238" t="str">
        <f t="shared" si="40"/>
        <v xml:space="preserve"> </v>
      </c>
      <c r="L867" s="87" t="str">
        <f t="shared" si="41"/>
        <v xml:space="preserve"> </v>
      </c>
    </row>
    <row r="868" spans="1:12" x14ac:dyDescent="0.25">
      <c r="A868" s="72"/>
      <c r="B868" s="82"/>
      <c r="C868" s="82"/>
      <c r="D868" s="79"/>
      <c r="E868" s="83"/>
      <c r="F868" s="83"/>
      <c r="G868" s="81"/>
      <c r="H868" s="126"/>
      <c r="I868" s="238" t="str">
        <f>IF(ISNUMBER(F868),_xlfn.IFS(RIGHT(H868,3)="(b)",IF(AND(G868&gt;=DATE('1. Informace o projektu'!$C$3,1,1),G868&lt;=WORKDAY(DATE('1. Informace o projektu'!$C$3+1,1,31)-1,1)),"OK","!!"),RIGHT(H868,3)="(a)",IF(AND(G868&gt;=DATE('1. Informace o projektu'!$C$3,1,1),G868&lt;=WORKDAY(DATE('1. Informace o projektu'!$C$3,12,31)-1,1,'6. Data'!$C$76:$C$89)),"OK","!!"),ISBLANK(G868),"!",ISBLANK(H868),"!!!",H868='6. Data'!$B$3,"vyberte druh nákladu")," ")</f>
        <v xml:space="preserve"> </v>
      </c>
      <c r="J868" s="261" t="str">
        <f t="shared" si="39"/>
        <v xml:space="preserve"> </v>
      </c>
      <c r="K868" s="238" t="str">
        <f t="shared" si="40"/>
        <v xml:space="preserve"> </v>
      </c>
      <c r="L868" s="87" t="str">
        <f t="shared" si="41"/>
        <v xml:space="preserve"> </v>
      </c>
    </row>
    <row r="869" spans="1:12" x14ac:dyDescent="0.25">
      <c r="A869" s="72"/>
      <c r="B869" s="82"/>
      <c r="C869" s="82"/>
      <c r="D869" s="79"/>
      <c r="E869" s="83"/>
      <c r="F869" s="83"/>
      <c r="G869" s="81"/>
      <c r="H869" s="126"/>
      <c r="I869" s="238" t="str">
        <f>IF(ISNUMBER(F869),_xlfn.IFS(RIGHT(H869,3)="(b)",IF(AND(G869&gt;=DATE('1. Informace o projektu'!$C$3,1,1),G869&lt;=WORKDAY(DATE('1. Informace o projektu'!$C$3+1,1,31)-1,1)),"OK","!!"),RIGHT(H869,3)="(a)",IF(AND(G869&gt;=DATE('1. Informace o projektu'!$C$3,1,1),G869&lt;=WORKDAY(DATE('1. Informace o projektu'!$C$3,12,31)-1,1,'6. Data'!$C$76:$C$89)),"OK","!!"),ISBLANK(G869),"!",ISBLANK(H869),"!!!",H869='6. Data'!$B$3,"vyberte druh nákladu")," ")</f>
        <v xml:space="preserve"> </v>
      </c>
      <c r="J869" s="261" t="str">
        <f t="shared" si="39"/>
        <v xml:space="preserve"> </v>
      </c>
      <c r="K869" s="238" t="str">
        <f t="shared" si="40"/>
        <v xml:space="preserve"> </v>
      </c>
      <c r="L869" s="87" t="str">
        <f t="shared" si="41"/>
        <v xml:space="preserve"> </v>
      </c>
    </row>
    <row r="870" spans="1:12" x14ac:dyDescent="0.25">
      <c r="A870" s="72"/>
      <c r="B870" s="82"/>
      <c r="C870" s="82"/>
      <c r="D870" s="79"/>
      <c r="E870" s="83"/>
      <c r="F870" s="83"/>
      <c r="G870" s="81"/>
      <c r="H870" s="126"/>
      <c r="I870" s="238" t="str">
        <f>IF(ISNUMBER(F870),_xlfn.IFS(RIGHT(H870,3)="(b)",IF(AND(G870&gt;=DATE('1. Informace o projektu'!$C$3,1,1),G870&lt;=WORKDAY(DATE('1. Informace o projektu'!$C$3+1,1,31)-1,1)),"OK","!!"),RIGHT(H870,3)="(a)",IF(AND(G870&gt;=DATE('1. Informace o projektu'!$C$3,1,1),G870&lt;=WORKDAY(DATE('1. Informace o projektu'!$C$3,12,31)-1,1,'6. Data'!$C$76:$C$89)),"OK","!!"),ISBLANK(G870),"!",ISBLANK(H870),"!!!",H870='6. Data'!$B$3,"vyberte druh nákladu")," ")</f>
        <v xml:space="preserve"> </v>
      </c>
      <c r="J870" s="261" t="str">
        <f t="shared" si="39"/>
        <v xml:space="preserve"> </v>
      </c>
      <c r="K870" s="238" t="str">
        <f t="shared" si="40"/>
        <v xml:space="preserve"> </v>
      </c>
      <c r="L870" s="87" t="str">
        <f t="shared" si="41"/>
        <v xml:space="preserve"> </v>
      </c>
    </row>
    <row r="871" spans="1:12" x14ac:dyDescent="0.25">
      <c r="A871" s="72"/>
      <c r="B871" s="82"/>
      <c r="C871" s="82"/>
      <c r="D871" s="79"/>
      <c r="E871" s="83"/>
      <c r="F871" s="83"/>
      <c r="G871" s="81"/>
      <c r="H871" s="126"/>
      <c r="I871" s="238" t="str">
        <f>IF(ISNUMBER(F871),_xlfn.IFS(RIGHT(H871,3)="(b)",IF(AND(G871&gt;=DATE('1. Informace o projektu'!$C$3,1,1),G871&lt;=WORKDAY(DATE('1. Informace o projektu'!$C$3+1,1,31)-1,1)),"OK","!!"),RIGHT(H871,3)="(a)",IF(AND(G871&gt;=DATE('1. Informace o projektu'!$C$3,1,1),G871&lt;=WORKDAY(DATE('1. Informace o projektu'!$C$3,12,31)-1,1,'6. Data'!$C$76:$C$89)),"OK","!!"),ISBLANK(G871),"!",ISBLANK(H871),"!!!",H871='6. Data'!$B$3,"vyberte druh nákladu")," ")</f>
        <v xml:space="preserve"> </v>
      </c>
      <c r="J871" s="261" t="str">
        <f t="shared" si="39"/>
        <v xml:space="preserve"> </v>
      </c>
      <c r="K871" s="238" t="str">
        <f t="shared" si="40"/>
        <v xml:space="preserve"> </v>
      </c>
      <c r="L871" s="87" t="str">
        <f t="shared" si="41"/>
        <v xml:space="preserve"> </v>
      </c>
    </row>
    <row r="872" spans="1:12" x14ac:dyDescent="0.25">
      <c r="A872" s="72"/>
      <c r="B872" s="82"/>
      <c r="C872" s="82"/>
      <c r="D872" s="79"/>
      <c r="E872" s="83"/>
      <c r="F872" s="83"/>
      <c r="G872" s="81"/>
      <c r="H872" s="126"/>
      <c r="I872" s="238" t="str">
        <f>IF(ISNUMBER(F872),_xlfn.IFS(RIGHT(H872,3)="(b)",IF(AND(G872&gt;=DATE('1. Informace o projektu'!$C$3,1,1),G872&lt;=WORKDAY(DATE('1. Informace o projektu'!$C$3+1,1,31)-1,1)),"OK","!!"),RIGHT(H872,3)="(a)",IF(AND(G872&gt;=DATE('1. Informace o projektu'!$C$3,1,1),G872&lt;=WORKDAY(DATE('1. Informace o projektu'!$C$3,12,31)-1,1,'6. Data'!$C$76:$C$89)),"OK","!!"),ISBLANK(G872),"!",ISBLANK(H872),"!!!",H872='6. Data'!$B$3,"vyberte druh nákladu")," ")</f>
        <v xml:space="preserve"> </v>
      </c>
      <c r="J872" s="261" t="str">
        <f t="shared" si="39"/>
        <v xml:space="preserve"> </v>
      </c>
      <c r="K872" s="238" t="str">
        <f t="shared" si="40"/>
        <v xml:space="preserve"> </v>
      </c>
      <c r="L872" s="87" t="str">
        <f t="shared" si="41"/>
        <v xml:space="preserve"> </v>
      </c>
    </row>
    <row r="873" spans="1:12" x14ac:dyDescent="0.25">
      <c r="A873" s="72"/>
      <c r="B873" s="82"/>
      <c r="C873" s="82"/>
      <c r="D873" s="79"/>
      <c r="E873" s="83"/>
      <c r="F873" s="83"/>
      <c r="G873" s="81"/>
      <c r="H873" s="126"/>
      <c r="I873" s="238" t="str">
        <f>IF(ISNUMBER(F873),_xlfn.IFS(RIGHT(H873,3)="(b)",IF(AND(G873&gt;=DATE('1. Informace o projektu'!$C$3,1,1),G873&lt;=WORKDAY(DATE('1. Informace o projektu'!$C$3+1,1,31)-1,1)),"OK","!!"),RIGHT(H873,3)="(a)",IF(AND(G873&gt;=DATE('1. Informace o projektu'!$C$3,1,1),G873&lt;=WORKDAY(DATE('1. Informace o projektu'!$C$3,12,31)-1,1,'6. Data'!$C$76:$C$89)),"OK","!!"),ISBLANK(G873),"!",ISBLANK(H873),"!!!",H873='6. Data'!$B$3,"vyberte druh nákladu")," ")</f>
        <v xml:space="preserve"> </v>
      </c>
      <c r="J873" s="261" t="str">
        <f t="shared" si="39"/>
        <v xml:space="preserve"> </v>
      </c>
      <c r="K873" s="238" t="str">
        <f t="shared" si="40"/>
        <v xml:space="preserve"> </v>
      </c>
      <c r="L873" s="87" t="str">
        <f t="shared" si="41"/>
        <v xml:space="preserve"> </v>
      </c>
    </row>
    <row r="874" spans="1:12" x14ac:dyDescent="0.25">
      <c r="A874" s="72"/>
      <c r="B874" s="82"/>
      <c r="C874" s="82"/>
      <c r="D874" s="79"/>
      <c r="E874" s="83"/>
      <c r="F874" s="83"/>
      <c r="G874" s="81"/>
      <c r="H874" s="126"/>
      <c r="I874" s="238" t="str">
        <f>IF(ISNUMBER(F874),_xlfn.IFS(RIGHT(H874,3)="(b)",IF(AND(G874&gt;=DATE('1. Informace o projektu'!$C$3,1,1),G874&lt;=WORKDAY(DATE('1. Informace o projektu'!$C$3+1,1,31)-1,1)),"OK","!!"),RIGHT(H874,3)="(a)",IF(AND(G874&gt;=DATE('1. Informace o projektu'!$C$3,1,1),G874&lt;=WORKDAY(DATE('1. Informace o projektu'!$C$3,12,31)-1,1,'6. Data'!$C$76:$C$89)),"OK","!!"),ISBLANK(G874),"!",ISBLANK(H874),"!!!",H874='6. Data'!$B$3,"vyberte druh nákladu")," ")</f>
        <v xml:space="preserve"> </v>
      </c>
      <c r="J874" s="261" t="str">
        <f t="shared" si="39"/>
        <v xml:space="preserve"> </v>
      </c>
      <c r="K874" s="238" t="str">
        <f t="shared" si="40"/>
        <v xml:space="preserve"> </v>
      </c>
      <c r="L874" s="87" t="str">
        <f t="shared" si="41"/>
        <v xml:space="preserve"> </v>
      </c>
    </row>
    <row r="875" spans="1:12" x14ac:dyDescent="0.25">
      <c r="A875" s="72"/>
      <c r="B875" s="82"/>
      <c r="C875" s="82"/>
      <c r="D875" s="79"/>
      <c r="E875" s="83"/>
      <c r="F875" s="83"/>
      <c r="G875" s="81"/>
      <c r="H875" s="126"/>
      <c r="I875" s="238" t="str">
        <f>IF(ISNUMBER(F875),_xlfn.IFS(RIGHT(H875,3)="(b)",IF(AND(G875&gt;=DATE('1. Informace o projektu'!$C$3,1,1),G875&lt;=WORKDAY(DATE('1. Informace o projektu'!$C$3+1,1,31)-1,1)),"OK","!!"),RIGHT(H875,3)="(a)",IF(AND(G875&gt;=DATE('1. Informace o projektu'!$C$3,1,1),G875&lt;=WORKDAY(DATE('1. Informace o projektu'!$C$3,12,31)-1,1,'6. Data'!$C$76:$C$89)),"OK","!!"),ISBLANK(G875),"!",ISBLANK(H875),"!!!",H875='6. Data'!$B$3,"vyberte druh nákladu")," ")</f>
        <v xml:space="preserve"> </v>
      </c>
      <c r="J875" s="261" t="str">
        <f t="shared" si="39"/>
        <v xml:space="preserve"> </v>
      </c>
      <c r="K875" s="238" t="str">
        <f t="shared" si="40"/>
        <v xml:space="preserve"> </v>
      </c>
      <c r="L875" s="87" t="str">
        <f t="shared" si="41"/>
        <v xml:space="preserve"> </v>
      </c>
    </row>
    <row r="876" spans="1:12" x14ac:dyDescent="0.25">
      <c r="A876" s="72"/>
      <c r="B876" s="82"/>
      <c r="C876" s="82"/>
      <c r="D876" s="79"/>
      <c r="E876" s="83"/>
      <c r="F876" s="83"/>
      <c r="G876" s="81"/>
      <c r="H876" s="126"/>
      <c r="I876" s="238" t="str">
        <f>IF(ISNUMBER(F876),_xlfn.IFS(RIGHT(H876,3)="(b)",IF(AND(G876&gt;=DATE('1. Informace o projektu'!$C$3,1,1),G876&lt;=WORKDAY(DATE('1. Informace o projektu'!$C$3+1,1,31)-1,1)),"OK","!!"),RIGHT(H876,3)="(a)",IF(AND(G876&gt;=DATE('1. Informace o projektu'!$C$3,1,1),G876&lt;=WORKDAY(DATE('1. Informace o projektu'!$C$3,12,31)-1,1,'6. Data'!$C$76:$C$89)),"OK","!!"),ISBLANK(G876),"!",ISBLANK(H876),"!!!",H876='6. Data'!$B$3,"vyberte druh nákladu")," ")</f>
        <v xml:space="preserve"> </v>
      </c>
      <c r="J876" s="261" t="str">
        <f t="shared" si="39"/>
        <v xml:space="preserve"> </v>
      </c>
      <c r="K876" s="238" t="str">
        <f t="shared" si="40"/>
        <v xml:space="preserve"> </v>
      </c>
      <c r="L876" s="87" t="str">
        <f t="shared" si="41"/>
        <v xml:space="preserve"> </v>
      </c>
    </row>
    <row r="877" spans="1:12" x14ac:dyDescent="0.25">
      <c r="A877" s="72"/>
      <c r="B877" s="82"/>
      <c r="C877" s="82"/>
      <c r="D877" s="79"/>
      <c r="E877" s="83"/>
      <c r="F877" s="83"/>
      <c r="G877" s="81"/>
      <c r="H877" s="126"/>
      <c r="I877" s="238" t="str">
        <f>IF(ISNUMBER(F877),_xlfn.IFS(RIGHT(H877,3)="(b)",IF(AND(G877&gt;=DATE('1. Informace o projektu'!$C$3,1,1),G877&lt;=WORKDAY(DATE('1. Informace o projektu'!$C$3+1,1,31)-1,1)),"OK","!!"),RIGHT(H877,3)="(a)",IF(AND(G877&gt;=DATE('1. Informace o projektu'!$C$3,1,1),G877&lt;=WORKDAY(DATE('1. Informace o projektu'!$C$3,12,31)-1,1,'6. Data'!$C$76:$C$89)),"OK","!!"),ISBLANK(G877),"!",ISBLANK(H877),"!!!",H877='6. Data'!$B$3,"vyberte druh nákladu")," ")</f>
        <v xml:space="preserve"> </v>
      </c>
      <c r="J877" s="261" t="str">
        <f t="shared" si="39"/>
        <v xml:space="preserve"> </v>
      </c>
      <c r="K877" s="238" t="str">
        <f t="shared" si="40"/>
        <v xml:space="preserve"> </v>
      </c>
      <c r="L877" s="87" t="str">
        <f t="shared" si="41"/>
        <v xml:space="preserve"> </v>
      </c>
    </row>
    <row r="878" spans="1:12" x14ac:dyDescent="0.25">
      <c r="A878" s="72"/>
      <c r="B878" s="82"/>
      <c r="C878" s="82"/>
      <c r="D878" s="79"/>
      <c r="E878" s="83"/>
      <c r="F878" s="83"/>
      <c r="G878" s="81"/>
      <c r="H878" s="126"/>
      <c r="I878" s="238" t="str">
        <f>IF(ISNUMBER(F878),_xlfn.IFS(RIGHT(H878,3)="(b)",IF(AND(G878&gt;=DATE('1. Informace o projektu'!$C$3,1,1),G878&lt;=WORKDAY(DATE('1. Informace o projektu'!$C$3+1,1,31)-1,1)),"OK","!!"),RIGHT(H878,3)="(a)",IF(AND(G878&gt;=DATE('1. Informace o projektu'!$C$3,1,1),G878&lt;=WORKDAY(DATE('1. Informace o projektu'!$C$3,12,31)-1,1,'6. Data'!$C$76:$C$89)),"OK","!!"),ISBLANK(G878),"!",ISBLANK(H878),"!!!",H878='6. Data'!$B$3,"vyberte druh nákladu")," ")</f>
        <v xml:space="preserve"> </v>
      </c>
      <c r="J878" s="261" t="str">
        <f t="shared" si="39"/>
        <v xml:space="preserve"> </v>
      </c>
      <c r="K878" s="238" t="str">
        <f t="shared" si="40"/>
        <v xml:space="preserve"> </v>
      </c>
      <c r="L878" s="87" t="str">
        <f t="shared" si="41"/>
        <v xml:space="preserve"> </v>
      </c>
    </row>
    <row r="879" spans="1:12" x14ac:dyDescent="0.25">
      <c r="A879" s="72"/>
      <c r="B879" s="82"/>
      <c r="C879" s="82"/>
      <c r="D879" s="79"/>
      <c r="E879" s="83"/>
      <c r="F879" s="83"/>
      <c r="G879" s="81"/>
      <c r="H879" s="126"/>
      <c r="I879" s="238" t="str">
        <f>IF(ISNUMBER(F879),_xlfn.IFS(RIGHT(H879,3)="(b)",IF(AND(G879&gt;=DATE('1. Informace o projektu'!$C$3,1,1),G879&lt;=WORKDAY(DATE('1. Informace o projektu'!$C$3+1,1,31)-1,1)),"OK","!!"),RIGHT(H879,3)="(a)",IF(AND(G879&gt;=DATE('1. Informace o projektu'!$C$3,1,1),G879&lt;=WORKDAY(DATE('1. Informace o projektu'!$C$3,12,31)-1,1,'6. Data'!$C$76:$C$89)),"OK","!!"),ISBLANK(G879),"!",ISBLANK(H879),"!!!",H879='6. Data'!$B$3,"vyberte druh nákladu")," ")</f>
        <v xml:space="preserve"> </v>
      </c>
      <c r="J879" s="261" t="str">
        <f t="shared" si="39"/>
        <v xml:space="preserve"> </v>
      </c>
      <c r="K879" s="238" t="str">
        <f t="shared" si="40"/>
        <v xml:space="preserve"> </v>
      </c>
      <c r="L879" s="87" t="str">
        <f t="shared" si="41"/>
        <v xml:space="preserve"> </v>
      </c>
    </row>
    <row r="880" spans="1:12" x14ac:dyDescent="0.25">
      <c r="A880" s="72"/>
      <c r="B880" s="82"/>
      <c r="C880" s="82"/>
      <c r="D880" s="79"/>
      <c r="E880" s="83"/>
      <c r="F880" s="83"/>
      <c r="G880" s="81"/>
      <c r="H880" s="126"/>
      <c r="I880" s="238" t="str">
        <f>IF(ISNUMBER(F880),_xlfn.IFS(RIGHT(H880,3)="(b)",IF(AND(G880&gt;=DATE('1. Informace o projektu'!$C$3,1,1),G880&lt;=WORKDAY(DATE('1. Informace o projektu'!$C$3+1,1,31)-1,1)),"OK","!!"),RIGHT(H880,3)="(a)",IF(AND(G880&gt;=DATE('1. Informace o projektu'!$C$3,1,1),G880&lt;=WORKDAY(DATE('1. Informace o projektu'!$C$3,12,31)-1,1,'6. Data'!$C$76:$C$89)),"OK","!!"),ISBLANK(G880),"!",ISBLANK(H880),"!!!",H880='6. Data'!$B$3,"vyberte druh nákladu")," ")</f>
        <v xml:space="preserve"> </v>
      </c>
      <c r="J880" s="261" t="str">
        <f t="shared" si="39"/>
        <v xml:space="preserve"> </v>
      </c>
      <c r="K880" s="238" t="str">
        <f t="shared" si="40"/>
        <v xml:space="preserve"> </v>
      </c>
      <c r="L880" s="87" t="str">
        <f t="shared" si="41"/>
        <v xml:space="preserve"> </v>
      </c>
    </row>
    <row r="881" spans="1:12" x14ac:dyDescent="0.25">
      <c r="A881" s="72"/>
      <c r="B881" s="82"/>
      <c r="C881" s="82"/>
      <c r="D881" s="79"/>
      <c r="E881" s="83"/>
      <c r="F881" s="83"/>
      <c r="G881" s="81"/>
      <c r="H881" s="126"/>
      <c r="I881" s="238" t="str">
        <f>IF(ISNUMBER(F881),_xlfn.IFS(RIGHT(H881,3)="(b)",IF(AND(G881&gt;=DATE('1. Informace o projektu'!$C$3,1,1),G881&lt;=WORKDAY(DATE('1. Informace o projektu'!$C$3+1,1,31)-1,1)),"OK","!!"),RIGHT(H881,3)="(a)",IF(AND(G881&gt;=DATE('1. Informace o projektu'!$C$3,1,1),G881&lt;=WORKDAY(DATE('1. Informace o projektu'!$C$3,12,31)-1,1,'6. Data'!$C$76:$C$89)),"OK","!!"),ISBLANK(G881),"!",ISBLANK(H881),"!!!",H881='6. Data'!$B$3,"vyberte druh nákladu")," ")</f>
        <v xml:space="preserve"> </v>
      </c>
      <c r="J881" s="261" t="str">
        <f t="shared" si="39"/>
        <v xml:space="preserve"> </v>
      </c>
      <c r="K881" s="238" t="str">
        <f t="shared" si="40"/>
        <v xml:space="preserve"> </v>
      </c>
      <c r="L881" s="87" t="str">
        <f t="shared" si="41"/>
        <v xml:space="preserve"> </v>
      </c>
    </row>
    <row r="882" spans="1:12" x14ac:dyDescent="0.25">
      <c r="A882" s="72"/>
      <c r="B882" s="82"/>
      <c r="C882" s="82"/>
      <c r="D882" s="79"/>
      <c r="E882" s="83"/>
      <c r="F882" s="83"/>
      <c r="G882" s="81"/>
      <c r="H882" s="126"/>
      <c r="I882" s="238" t="str">
        <f>IF(ISNUMBER(F882),_xlfn.IFS(RIGHT(H882,3)="(b)",IF(AND(G882&gt;=DATE('1. Informace o projektu'!$C$3,1,1),G882&lt;=WORKDAY(DATE('1. Informace o projektu'!$C$3+1,1,31)-1,1)),"OK","!!"),RIGHT(H882,3)="(a)",IF(AND(G882&gt;=DATE('1. Informace o projektu'!$C$3,1,1),G882&lt;=WORKDAY(DATE('1. Informace o projektu'!$C$3,12,31)-1,1,'6. Data'!$C$76:$C$89)),"OK","!!"),ISBLANK(G882),"!",ISBLANK(H882),"!!!",H882='6. Data'!$B$3,"vyberte druh nákladu")," ")</f>
        <v xml:space="preserve"> </v>
      </c>
      <c r="J882" s="261" t="str">
        <f t="shared" si="39"/>
        <v xml:space="preserve"> </v>
      </c>
      <c r="K882" s="238" t="str">
        <f t="shared" si="40"/>
        <v xml:space="preserve"> </v>
      </c>
      <c r="L882" s="87" t="str">
        <f t="shared" si="41"/>
        <v xml:space="preserve"> </v>
      </c>
    </row>
    <row r="883" spans="1:12" x14ac:dyDescent="0.25">
      <c r="A883" s="72"/>
      <c r="B883" s="82"/>
      <c r="C883" s="82"/>
      <c r="D883" s="79"/>
      <c r="E883" s="83"/>
      <c r="F883" s="83"/>
      <c r="G883" s="81"/>
      <c r="H883" s="126"/>
      <c r="I883" s="238" t="str">
        <f>IF(ISNUMBER(F883),_xlfn.IFS(RIGHT(H883,3)="(b)",IF(AND(G883&gt;=DATE('1. Informace o projektu'!$C$3,1,1),G883&lt;=WORKDAY(DATE('1. Informace o projektu'!$C$3+1,1,31)-1,1)),"OK","!!"),RIGHT(H883,3)="(a)",IF(AND(G883&gt;=DATE('1. Informace o projektu'!$C$3,1,1),G883&lt;=WORKDAY(DATE('1. Informace o projektu'!$C$3,12,31)-1,1,'6. Data'!$C$76:$C$89)),"OK","!!"),ISBLANK(G883),"!",ISBLANK(H883),"!!!",H883='6. Data'!$B$3,"vyberte druh nákladu")," ")</f>
        <v xml:space="preserve"> </v>
      </c>
      <c r="J883" s="261" t="str">
        <f t="shared" si="39"/>
        <v xml:space="preserve"> </v>
      </c>
      <c r="K883" s="238" t="str">
        <f t="shared" si="40"/>
        <v xml:space="preserve"> </v>
      </c>
      <c r="L883" s="87" t="str">
        <f t="shared" si="41"/>
        <v xml:space="preserve"> </v>
      </c>
    </row>
    <row r="884" spans="1:12" x14ac:dyDescent="0.25">
      <c r="A884" s="72"/>
      <c r="B884" s="82"/>
      <c r="C884" s="82"/>
      <c r="D884" s="79"/>
      <c r="E884" s="83"/>
      <c r="F884" s="83"/>
      <c r="G884" s="81"/>
      <c r="H884" s="126"/>
      <c r="I884" s="238" t="str">
        <f>IF(ISNUMBER(F884),_xlfn.IFS(RIGHT(H884,3)="(b)",IF(AND(G884&gt;=DATE('1. Informace o projektu'!$C$3,1,1),G884&lt;=WORKDAY(DATE('1. Informace o projektu'!$C$3+1,1,31)-1,1)),"OK","!!"),RIGHT(H884,3)="(a)",IF(AND(G884&gt;=DATE('1. Informace o projektu'!$C$3,1,1),G884&lt;=WORKDAY(DATE('1. Informace o projektu'!$C$3,12,31)-1,1,'6. Data'!$C$76:$C$89)),"OK","!!"),ISBLANK(G884),"!",ISBLANK(H884),"!!!",H884='6. Data'!$B$3,"vyberte druh nákladu")," ")</f>
        <v xml:space="preserve"> </v>
      </c>
      <c r="J884" s="261" t="str">
        <f t="shared" si="39"/>
        <v xml:space="preserve"> </v>
      </c>
      <c r="K884" s="238" t="str">
        <f t="shared" si="40"/>
        <v xml:space="preserve"> </v>
      </c>
      <c r="L884" s="87" t="str">
        <f t="shared" si="41"/>
        <v xml:space="preserve"> </v>
      </c>
    </row>
    <row r="885" spans="1:12" x14ac:dyDescent="0.25">
      <c r="A885" s="72"/>
      <c r="B885" s="82"/>
      <c r="C885" s="82"/>
      <c r="D885" s="79"/>
      <c r="E885" s="83"/>
      <c r="F885" s="83"/>
      <c r="G885" s="81"/>
      <c r="H885" s="126"/>
      <c r="I885" s="238" t="str">
        <f>IF(ISNUMBER(F885),_xlfn.IFS(RIGHT(H885,3)="(b)",IF(AND(G885&gt;=DATE('1. Informace o projektu'!$C$3,1,1),G885&lt;=WORKDAY(DATE('1. Informace o projektu'!$C$3+1,1,31)-1,1)),"OK","!!"),RIGHT(H885,3)="(a)",IF(AND(G885&gt;=DATE('1. Informace o projektu'!$C$3,1,1),G885&lt;=WORKDAY(DATE('1. Informace o projektu'!$C$3,12,31)-1,1,'6. Data'!$C$76:$C$89)),"OK","!!"),ISBLANK(G885),"!",ISBLANK(H885),"!!!",H885='6. Data'!$B$3,"vyberte druh nákladu")," ")</f>
        <v xml:space="preserve"> </v>
      </c>
      <c r="J885" s="261" t="str">
        <f t="shared" si="39"/>
        <v xml:space="preserve"> </v>
      </c>
      <c r="K885" s="238" t="str">
        <f t="shared" si="40"/>
        <v xml:space="preserve"> </v>
      </c>
      <c r="L885" s="87" t="str">
        <f t="shared" si="41"/>
        <v xml:space="preserve"> </v>
      </c>
    </row>
    <row r="886" spans="1:12" x14ac:dyDescent="0.25">
      <c r="A886" s="72"/>
      <c r="B886" s="82"/>
      <c r="C886" s="82"/>
      <c r="D886" s="79"/>
      <c r="E886" s="83"/>
      <c r="F886" s="83"/>
      <c r="G886" s="81"/>
      <c r="H886" s="126"/>
      <c r="I886" s="238" t="str">
        <f>IF(ISNUMBER(F886),_xlfn.IFS(RIGHT(H886,3)="(b)",IF(AND(G886&gt;=DATE('1. Informace o projektu'!$C$3,1,1),G886&lt;=WORKDAY(DATE('1. Informace o projektu'!$C$3+1,1,31)-1,1)),"OK","!!"),RIGHT(H886,3)="(a)",IF(AND(G886&gt;=DATE('1. Informace o projektu'!$C$3,1,1),G886&lt;=WORKDAY(DATE('1. Informace o projektu'!$C$3,12,31)-1,1,'6. Data'!$C$76:$C$89)),"OK","!!"),ISBLANK(G886),"!",ISBLANK(H886),"!!!",H886='6. Data'!$B$3,"vyberte druh nákladu")," ")</f>
        <v xml:space="preserve"> </v>
      </c>
      <c r="J886" s="261" t="str">
        <f t="shared" si="39"/>
        <v xml:space="preserve"> </v>
      </c>
      <c r="K886" s="238" t="str">
        <f t="shared" si="40"/>
        <v xml:space="preserve"> </v>
      </c>
      <c r="L886" s="87" t="str">
        <f t="shared" si="41"/>
        <v xml:space="preserve"> </v>
      </c>
    </row>
    <row r="887" spans="1:12" x14ac:dyDescent="0.25">
      <c r="A887" s="72"/>
      <c r="B887" s="82"/>
      <c r="C887" s="82"/>
      <c r="D887" s="79"/>
      <c r="E887" s="83"/>
      <c r="F887" s="83"/>
      <c r="G887" s="81"/>
      <c r="H887" s="126"/>
      <c r="I887" s="238" t="str">
        <f>IF(ISNUMBER(F887),_xlfn.IFS(RIGHT(H887,3)="(b)",IF(AND(G887&gt;=DATE('1. Informace o projektu'!$C$3,1,1),G887&lt;=WORKDAY(DATE('1. Informace o projektu'!$C$3+1,1,31)-1,1)),"OK","!!"),RIGHT(H887,3)="(a)",IF(AND(G887&gt;=DATE('1. Informace o projektu'!$C$3,1,1),G887&lt;=WORKDAY(DATE('1. Informace o projektu'!$C$3,12,31)-1,1,'6. Data'!$C$76:$C$89)),"OK","!!"),ISBLANK(G887),"!",ISBLANK(H887),"!!!",H887='6. Data'!$B$3,"vyberte druh nákladu")," ")</f>
        <v xml:space="preserve"> </v>
      </c>
      <c r="J887" s="261" t="str">
        <f t="shared" si="39"/>
        <v xml:space="preserve"> </v>
      </c>
      <c r="K887" s="238" t="str">
        <f t="shared" si="40"/>
        <v xml:space="preserve"> </v>
      </c>
      <c r="L887" s="87" t="str">
        <f t="shared" si="41"/>
        <v xml:space="preserve"> </v>
      </c>
    </row>
    <row r="888" spans="1:12" x14ac:dyDescent="0.25">
      <c r="A888" s="72"/>
      <c r="B888" s="82"/>
      <c r="C888" s="82"/>
      <c r="D888" s="79"/>
      <c r="E888" s="83"/>
      <c r="F888" s="83"/>
      <c r="G888" s="81"/>
      <c r="H888" s="126"/>
      <c r="I888" s="238" t="str">
        <f>IF(ISNUMBER(F888),_xlfn.IFS(RIGHT(H888,3)="(b)",IF(AND(G888&gt;=DATE('1. Informace o projektu'!$C$3,1,1),G888&lt;=WORKDAY(DATE('1. Informace o projektu'!$C$3+1,1,31)-1,1)),"OK","!!"),RIGHT(H888,3)="(a)",IF(AND(G888&gt;=DATE('1. Informace o projektu'!$C$3,1,1),G888&lt;=WORKDAY(DATE('1. Informace o projektu'!$C$3,12,31)-1,1,'6. Data'!$C$76:$C$89)),"OK","!!"),ISBLANK(G888),"!",ISBLANK(H888),"!!!",H888='6. Data'!$B$3,"vyberte druh nákladu")," ")</f>
        <v xml:space="preserve"> </v>
      </c>
      <c r="J888" s="261" t="str">
        <f t="shared" si="39"/>
        <v xml:space="preserve"> </v>
      </c>
      <c r="K888" s="238" t="str">
        <f t="shared" si="40"/>
        <v xml:space="preserve"> </v>
      </c>
      <c r="L888" s="87" t="str">
        <f t="shared" si="41"/>
        <v xml:space="preserve"> </v>
      </c>
    </row>
    <row r="889" spans="1:12" x14ac:dyDescent="0.25">
      <c r="A889" s="72"/>
      <c r="B889" s="82"/>
      <c r="C889" s="82"/>
      <c r="D889" s="79"/>
      <c r="E889" s="83"/>
      <c r="F889" s="83"/>
      <c r="G889" s="81"/>
      <c r="H889" s="126"/>
      <c r="I889" s="238" t="str">
        <f>IF(ISNUMBER(F889),_xlfn.IFS(RIGHT(H889,3)="(b)",IF(AND(G889&gt;=DATE('1. Informace o projektu'!$C$3,1,1),G889&lt;=WORKDAY(DATE('1. Informace o projektu'!$C$3+1,1,31)-1,1)),"OK","!!"),RIGHT(H889,3)="(a)",IF(AND(G889&gt;=DATE('1. Informace o projektu'!$C$3,1,1),G889&lt;=WORKDAY(DATE('1. Informace o projektu'!$C$3,12,31)-1,1,'6. Data'!$C$76:$C$89)),"OK","!!"),ISBLANK(G889),"!",ISBLANK(H889),"!!!",H889='6. Data'!$B$3,"vyberte druh nákladu")," ")</f>
        <v xml:space="preserve"> </v>
      </c>
      <c r="J889" s="261" t="str">
        <f t="shared" si="39"/>
        <v xml:space="preserve"> </v>
      </c>
      <c r="K889" s="238" t="str">
        <f t="shared" si="40"/>
        <v xml:space="preserve"> </v>
      </c>
      <c r="L889" s="87" t="str">
        <f t="shared" si="41"/>
        <v xml:space="preserve"> </v>
      </c>
    </row>
    <row r="890" spans="1:12" x14ac:dyDescent="0.25">
      <c r="A890" s="72"/>
      <c r="B890" s="82"/>
      <c r="C890" s="82"/>
      <c r="D890" s="79"/>
      <c r="E890" s="83"/>
      <c r="F890" s="83"/>
      <c r="G890" s="81"/>
      <c r="H890" s="126"/>
      <c r="I890" s="238" t="str">
        <f>IF(ISNUMBER(F890),_xlfn.IFS(RIGHT(H890,3)="(b)",IF(AND(G890&gt;=DATE('1. Informace o projektu'!$C$3,1,1),G890&lt;=WORKDAY(DATE('1. Informace o projektu'!$C$3+1,1,31)-1,1)),"OK","!!"),RIGHT(H890,3)="(a)",IF(AND(G890&gt;=DATE('1. Informace o projektu'!$C$3,1,1),G890&lt;=WORKDAY(DATE('1. Informace o projektu'!$C$3,12,31)-1,1,'6. Data'!$C$76:$C$89)),"OK","!!"),ISBLANK(G890),"!",ISBLANK(H890),"!!!",H890='6. Data'!$B$3,"vyberte druh nákladu")," ")</f>
        <v xml:space="preserve"> </v>
      </c>
      <c r="J890" s="261" t="str">
        <f t="shared" si="39"/>
        <v xml:space="preserve"> </v>
      </c>
      <c r="K890" s="238" t="str">
        <f t="shared" si="40"/>
        <v xml:space="preserve"> </v>
      </c>
      <c r="L890" s="87" t="str">
        <f t="shared" si="41"/>
        <v xml:space="preserve"> </v>
      </c>
    </row>
    <row r="891" spans="1:12" x14ac:dyDescent="0.25">
      <c r="A891" s="72"/>
      <c r="B891" s="82"/>
      <c r="C891" s="82"/>
      <c r="D891" s="79"/>
      <c r="E891" s="83"/>
      <c r="F891" s="83"/>
      <c r="G891" s="81"/>
      <c r="H891" s="126"/>
      <c r="I891" s="238" t="str">
        <f>IF(ISNUMBER(F891),_xlfn.IFS(RIGHT(H891,3)="(b)",IF(AND(G891&gt;=DATE('1. Informace o projektu'!$C$3,1,1),G891&lt;=WORKDAY(DATE('1. Informace o projektu'!$C$3+1,1,31)-1,1)),"OK","!!"),RIGHT(H891,3)="(a)",IF(AND(G891&gt;=DATE('1. Informace o projektu'!$C$3,1,1),G891&lt;=WORKDAY(DATE('1. Informace o projektu'!$C$3,12,31)-1,1,'6. Data'!$C$76:$C$89)),"OK","!!"),ISBLANK(G891),"!",ISBLANK(H891),"!!!",H891='6. Data'!$B$3,"vyberte druh nákladu")," ")</f>
        <v xml:space="preserve"> </v>
      </c>
      <c r="J891" s="261" t="str">
        <f t="shared" si="39"/>
        <v xml:space="preserve"> </v>
      </c>
      <c r="K891" s="238" t="str">
        <f t="shared" si="40"/>
        <v xml:space="preserve"> </v>
      </c>
      <c r="L891" s="87" t="str">
        <f t="shared" si="41"/>
        <v xml:space="preserve"> </v>
      </c>
    </row>
    <row r="892" spans="1:12" x14ac:dyDescent="0.25">
      <c r="A892" s="72"/>
      <c r="B892" s="82"/>
      <c r="C892" s="82"/>
      <c r="D892" s="79"/>
      <c r="E892" s="83"/>
      <c r="F892" s="83"/>
      <c r="G892" s="81"/>
      <c r="H892" s="126"/>
      <c r="I892" s="238" t="str">
        <f>IF(ISNUMBER(F892),_xlfn.IFS(RIGHT(H892,3)="(b)",IF(AND(G892&gt;=DATE('1. Informace o projektu'!$C$3,1,1),G892&lt;=WORKDAY(DATE('1. Informace o projektu'!$C$3+1,1,31)-1,1)),"OK","!!"),RIGHT(H892,3)="(a)",IF(AND(G892&gt;=DATE('1. Informace o projektu'!$C$3,1,1),G892&lt;=WORKDAY(DATE('1. Informace o projektu'!$C$3,12,31)-1,1,'6. Data'!$C$76:$C$89)),"OK","!!"),ISBLANK(G892),"!",ISBLANK(H892),"!!!",H892='6. Data'!$B$3,"vyberte druh nákladu")," ")</f>
        <v xml:space="preserve"> </v>
      </c>
      <c r="J892" s="261" t="str">
        <f t="shared" si="39"/>
        <v xml:space="preserve"> </v>
      </c>
      <c r="K892" s="238" t="str">
        <f t="shared" si="40"/>
        <v xml:space="preserve"> </v>
      </c>
      <c r="L892" s="87" t="str">
        <f t="shared" si="41"/>
        <v xml:space="preserve"> </v>
      </c>
    </row>
    <row r="893" spans="1:12" x14ac:dyDescent="0.25">
      <c r="A893" s="72"/>
      <c r="B893" s="82"/>
      <c r="C893" s="82"/>
      <c r="D893" s="79"/>
      <c r="E893" s="83"/>
      <c r="F893" s="83"/>
      <c r="G893" s="81"/>
      <c r="H893" s="126"/>
      <c r="I893" s="238" t="str">
        <f>IF(ISNUMBER(F893),_xlfn.IFS(RIGHT(H893,3)="(b)",IF(AND(G893&gt;=DATE('1. Informace o projektu'!$C$3,1,1),G893&lt;=WORKDAY(DATE('1. Informace o projektu'!$C$3+1,1,31)-1,1)),"OK","!!"),RIGHT(H893,3)="(a)",IF(AND(G893&gt;=DATE('1. Informace o projektu'!$C$3,1,1),G893&lt;=WORKDAY(DATE('1. Informace o projektu'!$C$3,12,31)-1,1,'6. Data'!$C$76:$C$89)),"OK","!!"),ISBLANK(G893),"!",ISBLANK(H893),"!!!",H893='6. Data'!$B$3,"vyberte druh nákladu")," ")</f>
        <v xml:space="preserve"> </v>
      </c>
      <c r="J893" s="261" t="str">
        <f t="shared" si="39"/>
        <v xml:space="preserve"> </v>
      </c>
      <c r="K893" s="238" t="str">
        <f t="shared" si="40"/>
        <v xml:space="preserve"> </v>
      </c>
      <c r="L893" s="87" t="str">
        <f t="shared" si="41"/>
        <v xml:space="preserve"> </v>
      </c>
    </row>
    <row r="894" spans="1:12" x14ac:dyDescent="0.25">
      <c r="A894" s="72"/>
      <c r="B894" s="82"/>
      <c r="C894" s="82"/>
      <c r="D894" s="79"/>
      <c r="E894" s="83"/>
      <c r="F894" s="83"/>
      <c r="G894" s="81"/>
      <c r="H894" s="126"/>
      <c r="I894" s="238" t="str">
        <f>IF(ISNUMBER(F894),_xlfn.IFS(RIGHT(H894,3)="(b)",IF(AND(G894&gt;=DATE('1. Informace o projektu'!$C$3,1,1),G894&lt;=WORKDAY(DATE('1. Informace o projektu'!$C$3+1,1,31)-1,1)),"OK","!!"),RIGHT(H894,3)="(a)",IF(AND(G894&gt;=DATE('1. Informace o projektu'!$C$3,1,1),G894&lt;=WORKDAY(DATE('1. Informace o projektu'!$C$3,12,31)-1,1,'6. Data'!$C$76:$C$89)),"OK","!!"),ISBLANK(G894),"!",ISBLANK(H894),"!!!",H894='6. Data'!$B$3,"vyberte druh nákladu")," ")</f>
        <v xml:space="preserve"> </v>
      </c>
      <c r="J894" s="261" t="str">
        <f t="shared" si="39"/>
        <v xml:space="preserve"> </v>
      </c>
      <c r="K894" s="238" t="str">
        <f t="shared" si="40"/>
        <v xml:space="preserve"> </v>
      </c>
      <c r="L894" s="87" t="str">
        <f t="shared" si="41"/>
        <v xml:space="preserve"> </v>
      </c>
    </row>
    <row r="895" spans="1:12" x14ac:dyDescent="0.25">
      <c r="A895" s="72"/>
      <c r="B895" s="82"/>
      <c r="C895" s="82"/>
      <c r="D895" s="79"/>
      <c r="E895" s="83"/>
      <c r="F895" s="83"/>
      <c r="G895" s="81"/>
      <c r="H895" s="126"/>
      <c r="I895" s="238" t="str">
        <f>IF(ISNUMBER(F895),_xlfn.IFS(RIGHT(H895,3)="(b)",IF(AND(G895&gt;=DATE('1. Informace o projektu'!$C$3,1,1),G895&lt;=WORKDAY(DATE('1. Informace o projektu'!$C$3+1,1,31)-1,1)),"OK","!!"),RIGHT(H895,3)="(a)",IF(AND(G895&gt;=DATE('1. Informace o projektu'!$C$3,1,1),G895&lt;=WORKDAY(DATE('1. Informace o projektu'!$C$3,12,31)-1,1,'6. Data'!$C$76:$C$89)),"OK","!!"),ISBLANK(G895),"!",ISBLANK(H895),"!!!",H895='6. Data'!$B$3,"vyberte druh nákladu")," ")</f>
        <v xml:space="preserve"> </v>
      </c>
      <c r="J895" s="261" t="str">
        <f t="shared" si="39"/>
        <v xml:space="preserve"> </v>
      </c>
      <c r="K895" s="238" t="str">
        <f t="shared" si="40"/>
        <v xml:space="preserve"> </v>
      </c>
      <c r="L895" s="87" t="str">
        <f t="shared" si="41"/>
        <v xml:space="preserve"> </v>
      </c>
    </row>
    <row r="896" spans="1:12" x14ac:dyDescent="0.25">
      <c r="A896" s="72"/>
      <c r="B896" s="82"/>
      <c r="C896" s="82"/>
      <c r="D896" s="79"/>
      <c r="E896" s="83"/>
      <c r="F896" s="83"/>
      <c r="G896" s="81"/>
      <c r="H896" s="126"/>
      <c r="I896" s="238" t="str">
        <f>IF(ISNUMBER(F896),_xlfn.IFS(RIGHT(H896,3)="(b)",IF(AND(G896&gt;=DATE('1. Informace o projektu'!$C$3,1,1),G896&lt;=WORKDAY(DATE('1. Informace o projektu'!$C$3+1,1,31)-1,1)),"OK","!!"),RIGHT(H896,3)="(a)",IF(AND(G896&gt;=DATE('1. Informace o projektu'!$C$3,1,1),G896&lt;=WORKDAY(DATE('1. Informace o projektu'!$C$3,12,31)-1,1,'6. Data'!$C$76:$C$89)),"OK","!!"),ISBLANK(G896),"!",ISBLANK(H896),"!!!",H896='6. Data'!$B$3,"vyberte druh nákladu")," ")</f>
        <v xml:space="preserve"> </v>
      </c>
      <c r="J896" s="261" t="str">
        <f t="shared" si="39"/>
        <v xml:space="preserve"> </v>
      </c>
      <c r="K896" s="238" t="str">
        <f t="shared" si="40"/>
        <v xml:space="preserve"> </v>
      </c>
      <c r="L896" s="87" t="str">
        <f t="shared" si="41"/>
        <v xml:space="preserve"> </v>
      </c>
    </row>
    <row r="897" spans="1:12" x14ac:dyDescent="0.25">
      <c r="A897" s="72"/>
      <c r="B897" s="82"/>
      <c r="C897" s="82"/>
      <c r="D897" s="79"/>
      <c r="E897" s="83"/>
      <c r="F897" s="83"/>
      <c r="G897" s="81"/>
      <c r="H897" s="126"/>
      <c r="I897" s="238" t="str">
        <f>IF(ISNUMBER(F897),_xlfn.IFS(RIGHT(H897,3)="(b)",IF(AND(G897&gt;=DATE('1. Informace o projektu'!$C$3,1,1),G897&lt;=WORKDAY(DATE('1. Informace o projektu'!$C$3+1,1,31)-1,1)),"OK","!!"),RIGHT(H897,3)="(a)",IF(AND(G897&gt;=DATE('1. Informace o projektu'!$C$3,1,1),G897&lt;=WORKDAY(DATE('1. Informace o projektu'!$C$3,12,31)-1,1,'6. Data'!$C$76:$C$89)),"OK","!!"),ISBLANK(G897),"!",ISBLANK(H897),"!!!",H897='6. Data'!$B$3,"vyberte druh nákladu")," ")</f>
        <v xml:space="preserve"> </v>
      </c>
      <c r="J897" s="261" t="str">
        <f t="shared" si="39"/>
        <v xml:space="preserve"> </v>
      </c>
      <c r="K897" s="238" t="str">
        <f t="shared" si="40"/>
        <v xml:space="preserve"> </v>
      </c>
      <c r="L897" s="87" t="str">
        <f t="shared" si="41"/>
        <v xml:space="preserve"> </v>
      </c>
    </row>
    <row r="898" spans="1:12" x14ac:dyDescent="0.25">
      <c r="A898" s="72"/>
      <c r="B898" s="82"/>
      <c r="C898" s="82"/>
      <c r="D898" s="79"/>
      <c r="E898" s="83"/>
      <c r="F898" s="83"/>
      <c r="G898" s="81"/>
      <c r="H898" s="126"/>
      <c r="I898" s="238" t="str">
        <f>IF(ISNUMBER(F898),_xlfn.IFS(RIGHT(H898,3)="(b)",IF(AND(G898&gt;=DATE('1. Informace o projektu'!$C$3,1,1),G898&lt;=WORKDAY(DATE('1. Informace o projektu'!$C$3+1,1,31)-1,1)),"OK","!!"),RIGHT(H898,3)="(a)",IF(AND(G898&gt;=DATE('1. Informace o projektu'!$C$3,1,1),G898&lt;=WORKDAY(DATE('1. Informace o projektu'!$C$3,12,31)-1,1,'6. Data'!$C$76:$C$89)),"OK","!!"),ISBLANK(G898),"!",ISBLANK(H898),"!!!",H898='6. Data'!$B$3,"vyberte druh nákladu")," ")</f>
        <v xml:space="preserve"> </v>
      </c>
      <c r="J898" s="261" t="str">
        <f t="shared" si="39"/>
        <v xml:space="preserve"> </v>
      </c>
      <c r="K898" s="238" t="str">
        <f t="shared" si="40"/>
        <v xml:space="preserve"> </v>
      </c>
      <c r="L898" s="87" t="str">
        <f t="shared" si="41"/>
        <v xml:space="preserve"> </v>
      </c>
    </row>
    <row r="899" spans="1:12" x14ac:dyDescent="0.25">
      <c r="A899" s="72"/>
      <c r="B899" s="82"/>
      <c r="C899" s="82"/>
      <c r="D899" s="79"/>
      <c r="E899" s="83"/>
      <c r="F899" s="83"/>
      <c r="G899" s="81"/>
      <c r="H899" s="126"/>
      <c r="I899" s="238" t="str">
        <f>IF(ISNUMBER(F899),_xlfn.IFS(RIGHT(H899,3)="(b)",IF(AND(G899&gt;=DATE('1. Informace o projektu'!$C$3,1,1),G899&lt;=WORKDAY(DATE('1. Informace o projektu'!$C$3+1,1,31)-1,1)),"OK","!!"),RIGHT(H899,3)="(a)",IF(AND(G899&gt;=DATE('1. Informace o projektu'!$C$3,1,1),G899&lt;=WORKDAY(DATE('1. Informace o projektu'!$C$3,12,31)-1,1,'6. Data'!$C$76:$C$89)),"OK","!!"),ISBLANK(G899),"!",ISBLANK(H899),"!!!",H899='6. Data'!$B$3,"vyberte druh nákladu")," ")</f>
        <v xml:space="preserve"> </v>
      </c>
      <c r="J899" s="261" t="str">
        <f t="shared" si="39"/>
        <v xml:space="preserve"> </v>
      </c>
      <c r="K899" s="238" t="str">
        <f t="shared" si="40"/>
        <v xml:space="preserve"> </v>
      </c>
      <c r="L899" s="87" t="str">
        <f t="shared" si="41"/>
        <v xml:space="preserve"> </v>
      </c>
    </row>
    <row r="900" spans="1:12" x14ac:dyDescent="0.25">
      <c r="A900" s="72"/>
      <c r="B900" s="82"/>
      <c r="C900" s="82"/>
      <c r="D900" s="79"/>
      <c r="E900" s="83"/>
      <c r="F900" s="83"/>
      <c r="G900" s="81"/>
      <c r="H900" s="126"/>
      <c r="I900" s="238" t="str">
        <f>IF(ISNUMBER(F900),_xlfn.IFS(RIGHT(H900,3)="(b)",IF(AND(G900&gt;=DATE('1. Informace o projektu'!$C$3,1,1),G900&lt;=WORKDAY(DATE('1. Informace o projektu'!$C$3+1,1,31)-1,1)),"OK","!!"),RIGHT(H900,3)="(a)",IF(AND(G900&gt;=DATE('1. Informace o projektu'!$C$3,1,1),G900&lt;=WORKDAY(DATE('1. Informace o projektu'!$C$3,12,31)-1,1,'6. Data'!$C$76:$C$89)),"OK","!!"),ISBLANK(G900),"!",ISBLANK(H900),"!!!",H900='6. Data'!$B$3,"vyberte druh nákladu")," ")</f>
        <v xml:space="preserve"> </v>
      </c>
      <c r="J900" s="261" t="str">
        <f t="shared" si="39"/>
        <v xml:space="preserve"> </v>
      </c>
      <c r="K900" s="238" t="str">
        <f t="shared" si="40"/>
        <v xml:space="preserve"> </v>
      </c>
      <c r="L900" s="87" t="str">
        <f t="shared" si="41"/>
        <v xml:space="preserve"> </v>
      </c>
    </row>
    <row r="901" spans="1:12" x14ac:dyDescent="0.25">
      <c r="A901" s="72"/>
      <c r="B901" s="82"/>
      <c r="C901" s="82"/>
      <c r="D901" s="79"/>
      <c r="E901" s="83"/>
      <c r="F901" s="83"/>
      <c r="G901" s="81"/>
      <c r="H901" s="126"/>
      <c r="I901" s="238" t="str">
        <f>IF(ISNUMBER(F901),_xlfn.IFS(RIGHT(H901,3)="(b)",IF(AND(G901&gt;=DATE('1. Informace o projektu'!$C$3,1,1),G901&lt;=WORKDAY(DATE('1. Informace o projektu'!$C$3+1,1,31)-1,1)),"OK","!!"),RIGHT(H901,3)="(a)",IF(AND(G901&gt;=DATE('1. Informace o projektu'!$C$3,1,1),G901&lt;=WORKDAY(DATE('1. Informace o projektu'!$C$3,12,31)-1,1,'6. Data'!$C$76:$C$89)),"OK","!!"),ISBLANK(G901),"!",ISBLANK(H901),"!!!",H901='6. Data'!$B$3,"vyberte druh nákladu")," ")</f>
        <v xml:space="preserve"> </v>
      </c>
      <c r="J901" s="261" t="str">
        <f t="shared" si="39"/>
        <v xml:space="preserve"> </v>
      </c>
      <c r="K901" s="238" t="str">
        <f t="shared" si="40"/>
        <v xml:space="preserve"> </v>
      </c>
      <c r="L901" s="87" t="str">
        <f t="shared" si="41"/>
        <v xml:space="preserve"> </v>
      </c>
    </row>
    <row r="902" spans="1:12" x14ac:dyDescent="0.25">
      <c r="A902" s="72"/>
      <c r="B902" s="82"/>
      <c r="C902" s="82"/>
      <c r="D902" s="79"/>
      <c r="E902" s="83"/>
      <c r="F902" s="83"/>
      <c r="G902" s="81"/>
      <c r="H902" s="126"/>
      <c r="I902" s="238" t="str">
        <f>IF(ISNUMBER(F902),_xlfn.IFS(RIGHT(H902,3)="(b)",IF(AND(G902&gt;=DATE('1. Informace o projektu'!$C$3,1,1),G902&lt;=WORKDAY(DATE('1. Informace o projektu'!$C$3+1,1,31)-1,1)),"OK","!!"),RIGHT(H902,3)="(a)",IF(AND(G902&gt;=DATE('1. Informace o projektu'!$C$3,1,1),G902&lt;=WORKDAY(DATE('1. Informace o projektu'!$C$3,12,31)-1,1,'6. Data'!$C$76:$C$89)),"OK","!!"),ISBLANK(G902),"!",ISBLANK(H902),"!!!",H902='6. Data'!$B$3,"vyberte druh nákladu")," ")</f>
        <v xml:space="preserve"> </v>
      </c>
      <c r="J902" s="261" t="str">
        <f t="shared" si="39"/>
        <v xml:space="preserve"> </v>
      </c>
      <c r="K902" s="238" t="str">
        <f t="shared" si="40"/>
        <v xml:space="preserve"> </v>
      </c>
      <c r="L902" s="87" t="str">
        <f t="shared" si="41"/>
        <v xml:space="preserve"> </v>
      </c>
    </row>
    <row r="903" spans="1:12" x14ac:dyDescent="0.25">
      <c r="A903" s="72"/>
      <c r="B903" s="82"/>
      <c r="C903" s="82"/>
      <c r="D903" s="79"/>
      <c r="E903" s="83"/>
      <c r="F903" s="83"/>
      <c r="G903" s="81"/>
      <c r="H903" s="126"/>
      <c r="I903" s="238" t="str">
        <f>IF(ISNUMBER(F903),_xlfn.IFS(RIGHT(H903,3)="(b)",IF(AND(G903&gt;=DATE('1. Informace o projektu'!$C$3,1,1),G903&lt;=WORKDAY(DATE('1. Informace o projektu'!$C$3+1,1,31)-1,1)),"OK","!!"),RIGHT(H903,3)="(a)",IF(AND(G903&gt;=DATE('1. Informace o projektu'!$C$3,1,1),G903&lt;=WORKDAY(DATE('1. Informace o projektu'!$C$3,12,31)-1,1,'6. Data'!$C$76:$C$89)),"OK","!!"),ISBLANK(G903),"!",ISBLANK(H903),"!!!",H903='6. Data'!$B$3,"vyberte druh nákladu")," ")</f>
        <v xml:space="preserve"> </v>
      </c>
      <c r="J903" s="261" t="str">
        <f t="shared" ref="J903:J966" si="42">_xlfn.IFS(I903="!","Zapište datum úhrady",I903="ok"," ",I903=" "," ",I903="!!!","vyberte druh nákladu",I903="!!","nepovolené datum úhrady",I903="vyberte druh nákladu","vyberte druh nákladu")</f>
        <v xml:space="preserve"> </v>
      </c>
      <c r="K903" s="238" t="str">
        <f t="shared" ref="K903:K966" si="43">IF(ISNUMBER(F903),IF(E903&gt;=F903,"OK","!")," ")</f>
        <v xml:space="preserve"> </v>
      </c>
      <c r="L903" s="87" t="str">
        <f t="shared" ref="L903:L966" si="44">_xlfn.IFS(K903="!","Hrazeno z dotace je vyšší než fakturovaná částka",K903="ok"," ",K903=" "," ")</f>
        <v xml:space="preserve"> </v>
      </c>
    </row>
    <row r="904" spans="1:12" x14ac:dyDescent="0.25">
      <c r="A904" s="72"/>
      <c r="B904" s="82"/>
      <c r="C904" s="82"/>
      <c r="D904" s="79"/>
      <c r="E904" s="83"/>
      <c r="F904" s="83"/>
      <c r="G904" s="81"/>
      <c r="H904" s="126"/>
      <c r="I904" s="238" t="str">
        <f>IF(ISNUMBER(F904),_xlfn.IFS(RIGHT(H904,3)="(b)",IF(AND(G904&gt;=DATE('1. Informace o projektu'!$C$3,1,1),G904&lt;=WORKDAY(DATE('1. Informace o projektu'!$C$3+1,1,31)-1,1)),"OK","!!"),RIGHT(H904,3)="(a)",IF(AND(G904&gt;=DATE('1. Informace o projektu'!$C$3,1,1),G904&lt;=WORKDAY(DATE('1. Informace o projektu'!$C$3,12,31)-1,1,'6. Data'!$C$76:$C$89)),"OK","!!"),ISBLANK(G904),"!",ISBLANK(H904),"!!!",H904='6. Data'!$B$3,"vyberte druh nákladu")," ")</f>
        <v xml:space="preserve"> </v>
      </c>
      <c r="J904" s="261" t="str">
        <f t="shared" si="42"/>
        <v xml:space="preserve"> </v>
      </c>
      <c r="K904" s="238" t="str">
        <f t="shared" si="43"/>
        <v xml:space="preserve"> </v>
      </c>
      <c r="L904" s="87" t="str">
        <f t="shared" si="44"/>
        <v xml:space="preserve"> </v>
      </c>
    </row>
    <row r="905" spans="1:12" x14ac:dyDescent="0.25">
      <c r="A905" s="72"/>
      <c r="B905" s="82"/>
      <c r="C905" s="82"/>
      <c r="D905" s="79"/>
      <c r="E905" s="83"/>
      <c r="F905" s="83"/>
      <c r="G905" s="81"/>
      <c r="H905" s="126"/>
      <c r="I905" s="238" t="str">
        <f>IF(ISNUMBER(F905),_xlfn.IFS(RIGHT(H905,3)="(b)",IF(AND(G905&gt;=DATE('1. Informace o projektu'!$C$3,1,1),G905&lt;=WORKDAY(DATE('1. Informace o projektu'!$C$3+1,1,31)-1,1)),"OK","!!"),RIGHT(H905,3)="(a)",IF(AND(G905&gt;=DATE('1. Informace o projektu'!$C$3,1,1),G905&lt;=WORKDAY(DATE('1. Informace o projektu'!$C$3,12,31)-1,1,'6. Data'!$C$76:$C$89)),"OK","!!"),ISBLANK(G905),"!",ISBLANK(H905),"!!!",H905='6. Data'!$B$3,"vyberte druh nákladu")," ")</f>
        <v xml:space="preserve"> </v>
      </c>
      <c r="J905" s="261" t="str">
        <f t="shared" si="42"/>
        <v xml:space="preserve"> </v>
      </c>
      <c r="K905" s="238" t="str">
        <f t="shared" si="43"/>
        <v xml:space="preserve"> </v>
      </c>
      <c r="L905" s="87" t="str">
        <f t="shared" si="44"/>
        <v xml:space="preserve"> </v>
      </c>
    </row>
    <row r="906" spans="1:12" x14ac:dyDescent="0.25">
      <c r="A906" s="72"/>
      <c r="B906" s="82"/>
      <c r="C906" s="82"/>
      <c r="D906" s="79"/>
      <c r="E906" s="83"/>
      <c r="F906" s="83"/>
      <c r="G906" s="81"/>
      <c r="H906" s="126"/>
      <c r="I906" s="238" t="str">
        <f>IF(ISNUMBER(F906),_xlfn.IFS(RIGHT(H906,3)="(b)",IF(AND(G906&gt;=DATE('1. Informace o projektu'!$C$3,1,1),G906&lt;=WORKDAY(DATE('1. Informace o projektu'!$C$3+1,1,31)-1,1)),"OK","!!"),RIGHT(H906,3)="(a)",IF(AND(G906&gt;=DATE('1. Informace o projektu'!$C$3,1,1),G906&lt;=WORKDAY(DATE('1. Informace o projektu'!$C$3,12,31)-1,1,'6. Data'!$C$76:$C$89)),"OK","!!"),ISBLANK(G906),"!",ISBLANK(H906),"!!!",H906='6. Data'!$B$3,"vyberte druh nákladu")," ")</f>
        <v xml:space="preserve"> </v>
      </c>
      <c r="J906" s="261" t="str">
        <f t="shared" si="42"/>
        <v xml:space="preserve"> </v>
      </c>
      <c r="K906" s="238" t="str">
        <f t="shared" si="43"/>
        <v xml:space="preserve"> </v>
      </c>
      <c r="L906" s="87" t="str">
        <f t="shared" si="44"/>
        <v xml:space="preserve"> </v>
      </c>
    </row>
    <row r="907" spans="1:12" x14ac:dyDescent="0.25">
      <c r="A907" s="72"/>
      <c r="B907" s="82"/>
      <c r="C907" s="82"/>
      <c r="D907" s="79"/>
      <c r="E907" s="83"/>
      <c r="F907" s="83"/>
      <c r="G907" s="81"/>
      <c r="H907" s="126"/>
      <c r="I907" s="238" t="str">
        <f>IF(ISNUMBER(F907),_xlfn.IFS(RIGHT(H907,3)="(b)",IF(AND(G907&gt;=DATE('1. Informace o projektu'!$C$3,1,1),G907&lt;=WORKDAY(DATE('1. Informace o projektu'!$C$3+1,1,31)-1,1)),"OK","!!"),RIGHT(H907,3)="(a)",IF(AND(G907&gt;=DATE('1. Informace o projektu'!$C$3,1,1),G907&lt;=WORKDAY(DATE('1. Informace o projektu'!$C$3,12,31)-1,1,'6. Data'!$C$76:$C$89)),"OK","!!"),ISBLANK(G907),"!",ISBLANK(H907),"!!!",H907='6. Data'!$B$3,"vyberte druh nákladu")," ")</f>
        <v xml:space="preserve"> </v>
      </c>
      <c r="J907" s="261" t="str">
        <f t="shared" si="42"/>
        <v xml:space="preserve"> </v>
      </c>
      <c r="K907" s="238" t="str">
        <f t="shared" si="43"/>
        <v xml:space="preserve"> </v>
      </c>
      <c r="L907" s="87" t="str">
        <f t="shared" si="44"/>
        <v xml:space="preserve"> </v>
      </c>
    </row>
    <row r="908" spans="1:12" x14ac:dyDescent="0.25">
      <c r="A908" s="72"/>
      <c r="B908" s="82"/>
      <c r="C908" s="82"/>
      <c r="D908" s="79"/>
      <c r="E908" s="83"/>
      <c r="F908" s="83"/>
      <c r="G908" s="81"/>
      <c r="H908" s="126"/>
      <c r="I908" s="238" t="str">
        <f>IF(ISNUMBER(F908),_xlfn.IFS(RIGHT(H908,3)="(b)",IF(AND(G908&gt;=DATE('1. Informace o projektu'!$C$3,1,1),G908&lt;=WORKDAY(DATE('1. Informace o projektu'!$C$3+1,1,31)-1,1)),"OK","!!"),RIGHT(H908,3)="(a)",IF(AND(G908&gt;=DATE('1. Informace o projektu'!$C$3,1,1),G908&lt;=WORKDAY(DATE('1. Informace o projektu'!$C$3,12,31)-1,1,'6. Data'!$C$76:$C$89)),"OK","!!"),ISBLANK(G908),"!",ISBLANK(H908),"!!!",H908='6. Data'!$B$3,"vyberte druh nákladu")," ")</f>
        <v xml:space="preserve"> </v>
      </c>
      <c r="J908" s="261" t="str">
        <f t="shared" si="42"/>
        <v xml:space="preserve"> </v>
      </c>
      <c r="K908" s="238" t="str">
        <f t="shared" si="43"/>
        <v xml:space="preserve"> </v>
      </c>
      <c r="L908" s="87" t="str">
        <f t="shared" si="44"/>
        <v xml:space="preserve"> </v>
      </c>
    </row>
    <row r="909" spans="1:12" x14ac:dyDescent="0.25">
      <c r="A909" s="72"/>
      <c r="B909" s="82"/>
      <c r="C909" s="82"/>
      <c r="D909" s="79"/>
      <c r="E909" s="83"/>
      <c r="F909" s="83"/>
      <c r="G909" s="81"/>
      <c r="H909" s="126"/>
      <c r="I909" s="238" t="str">
        <f>IF(ISNUMBER(F909),_xlfn.IFS(RIGHT(H909,3)="(b)",IF(AND(G909&gt;=DATE('1. Informace o projektu'!$C$3,1,1),G909&lt;=WORKDAY(DATE('1. Informace o projektu'!$C$3+1,1,31)-1,1)),"OK","!!"),RIGHT(H909,3)="(a)",IF(AND(G909&gt;=DATE('1. Informace o projektu'!$C$3,1,1),G909&lt;=WORKDAY(DATE('1. Informace o projektu'!$C$3,12,31)-1,1,'6. Data'!$C$76:$C$89)),"OK","!!"),ISBLANK(G909),"!",ISBLANK(H909),"!!!",H909='6. Data'!$B$3,"vyberte druh nákladu")," ")</f>
        <v xml:space="preserve"> </v>
      </c>
      <c r="J909" s="261" t="str">
        <f t="shared" si="42"/>
        <v xml:space="preserve"> </v>
      </c>
      <c r="K909" s="238" t="str">
        <f t="shared" si="43"/>
        <v xml:space="preserve"> </v>
      </c>
      <c r="L909" s="87" t="str">
        <f t="shared" si="44"/>
        <v xml:space="preserve"> </v>
      </c>
    </row>
    <row r="910" spans="1:12" x14ac:dyDescent="0.25">
      <c r="A910" s="72"/>
      <c r="B910" s="82"/>
      <c r="C910" s="82"/>
      <c r="D910" s="79"/>
      <c r="E910" s="83"/>
      <c r="F910" s="83"/>
      <c r="G910" s="81"/>
      <c r="H910" s="126"/>
      <c r="I910" s="238" t="str">
        <f>IF(ISNUMBER(F910),_xlfn.IFS(RIGHT(H910,3)="(b)",IF(AND(G910&gt;=DATE('1. Informace o projektu'!$C$3,1,1),G910&lt;=WORKDAY(DATE('1. Informace o projektu'!$C$3+1,1,31)-1,1)),"OK","!!"),RIGHT(H910,3)="(a)",IF(AND(G910&gt;=DATE('1. Informace o projektu'!$C$3,1,1),G910&lt;=WORKDAY(DATE('1. Informace o projektu'!$C$3,12,31)-1,1,'6. Data'!$C$76:$C$89)),"OK","!!"),ISBLANK(G910),"!",ISBLANK(H910),"!!!",H910='6. Data'!$B$3,"vyberte druh nákladu")," ")</f>
        <v xml:space="preserve"> </v>
      </c>
      <c r="J910" s="261" t="str">
        <f t="shared" si="42"/>
        <v xml:space="preserve"> </v>
      </c>
      <c r="K910" s="238" t="str">
        <f t="shared" si="43"/>
        <v xml:space="preserve"> </v>
      </c>
      <c r="L910" s="87" t="str">
        <f t="shared" si="44"/>
        <v xml:space="preserve"> </v>
      </c>
    </row>
    <row r="911" spans="1:12" x14ac:dyDescent="0.25">
      <c r="A911" s="72"/>
      <c r="B911" s="82"/>
      <c r="C911" s="82"/>
      <c r="D911" s="79"/>
      <c r="E911" s="83"/>
      <c r="F911" s="83"/>
      <c r="G911" s="81"/>
      <c r="H911" s="126"/>
      <c r="I911" s="238" t="str">
        <f>IF(ISNUMBER(F911),_xlfn.IFS(RIGHT(H911,3)="(b)",IF(AND(G911&gt;=DATE('1. Informace o projektu'!$C$3,1,1),G911&lt;=WORKDAY(DATE('1. Informace o projektu'!$C$3+1,1,31)-1,1)),"OK","!!"),RIGHT(H911,3)="(a)",IF(AND(G911&gt;=DATE('1. Informace o projektu'!$C$3,1,1),G911&lt;=WORKDAY(DATE('1. Informace o projektu'!$C$3,12,31)-1,1,'6. Data'!$C$76:$C$89)),"OK","!!"),ISBLANK(G911),"!",ISBLANK(H911),"!!!",H911='6. Data'!$B$3,"vyberte druh nákladu")," ")</f>
        <v xml:space="preserve"> </v>
      </c>
      <c r="J911" s="261" t="str">
        <f t="shared" si="42"/>
        <v xml:space="preserve"> </v>
      </c>
      <c r="K911" s="238" t="str">
        <f t="shared" si="43"/>
        <v xml:space="preserve"> </v>
      </c>
      <c r="L911" s="87" t="str">
        <f t="shared" si="44"/>
        <v xml:space="preserve"> </v>
      </c>
    </row>
    <row r="912" spans="1:12" x14ac:dyDescent="0.25">
      <c r="A912" s="72"/>
      <c r="B912" s="82"/>
      <c r="C912" s="82"/>
      <c r="D912" s="79"/>
      <c r="E912" s="83"/>
      <c r="F912" s="83"/>
      <c r="G912" s="81"/>
      <c r="H912" s="126"/>
      <c r="I912" s="238" t="str">
        <f>IF(ISNUMBER(F912),_xlfn.IFS(RIGHT(H912,3)="(b)",IF(AND(G912&gt;=DATE('1. Informace o projektu'!$C$3,1,1),G912&lt;=WORKDAY(DATE('1. Informace o projektu'!$C$3+1,1,31)-1,1)),"OK","!!"),RIGHT(H912,3)="(a)",IF(AND(G912&gt;=DATE('1. Informace o projektu'!$C$3,1,1),G912&lt;=WORKDAY(DATE('1. Informace o projektu'!$C$3,12,31)-1,1,'6. Data'!$C$76:$C$89)),"OK","!!"),ISBLANK(G912),"!",ISBLANK(H912),"!!!",H912='6. Data'!$B$3,"vyberte druh nákladu")," ")</f>
        <v xml:space="preserve"> </v>
      </c>
      <c r="J912" s="261" t="str">
        <f t="shared" si="42"/>
        <v xml:space="preserve"> </v>
      </c>
      <c r="K912" s="238" t="str">
        <f t="shared" si="43"/>
        <v xml:space="preserve"> </v>
      </c>
      <c r="L912" s="87" t="str">
        <f t="shared" si="44"/>
        <v xml:space="preserve"> </v>
      </c>
    </row>
    <row r="913" spans="1:12" x14ac:dyDescent="0.25">
      <c r="A913" s="72"/>
      <c r="B913" s="82"/>
      <c r="C913" s="82"/>
      <c r="D913" s="79"/>
      <c r="E913" s="83"/>
      <c r="F913" s="83"/>
      <c r="G913" s="81"/>
      <c r="H913" s="126"/>
      <c r="I913" s="238" t="str">
        <f>IF(ISNUMBER(F913),_xlfn.IFS(RIGHT(H913,3)="(b)",IF(AND(G913&gt;=DATE('1. Informace o projektu'!$C$3,1,1),G913&lt;=WORKDAY(DATE('1. Informace o projektu'!$C$3+1,1,31)-1,1)),"OK","!!"),RIGHT(H913,3)="(a)",IF(AND(G913&gt;=DATE('1. Informace o projektu'!$C$3,1,1),G913&lt;=WORKDAY(DATE('1. Informace o projektu'!$C$3,12,31)-1,1,'6. Data'!$C$76:$C$89)),"OK","!!"),ISBLANK(G913),"!",ISBLANK(H913),"!!!",H913='6. Data'!$B$3,"vyberte druh nákladu")," ")</f>
        <v xml:space="preserve"> </v>
      </c>
      <c r="J913" s="261" t="str">
        <f t="shared" si="42"/>
        <v xml:space="preserve"> </v>
      </c>
      <c r="K913" s="238" t="str">
        <f t="shared" si="43"/>
        <v xml:space="preserve"> </v>
      </c>
      <c r="L913" s="87" t="str">
        <f t="shared" si="44"/>
        <v xml:space="preserve"> </v>
      </c>
    </row>
    <row r="914" spans="1:12" x14ac:dyDescent="0.25">
      <c r="A914" s="72"/>
      <c r="B914" s="82"/>
      <c r="C914" s="82"/>
      <c r="D914" s="79"/>
      <c r="E914" s="83"/>
      <c r="F914" s="83"/>
      <c r="G914" s="81"/>
      <c r="H914" s="126"/>
      <c r="I914" s="238" t="str">
        <f>IF(ISNUMBER(F914),_xlfn.IFS(RIGHT(H914,3)="(b)",IF(AND(G914&gt;=DATE('1. Informace o projektu'!$C$3,1,1),G914&lt;=WORKDAY(DATE('1. Informace o projektu'!$C$3+1,1,31)-1,1)),"OK","!!"),RIGHT(H914,3)="(a)",IF(AND(G914&gt;=DATE('1. Informace o projektu'!$C$3,1,1),G914&lt;=WORKDAY(DATE('1. Informace o projektu'!$C$3,12,31)-1,1,'6. Data'!$C$76:$C$89)),"OK","!!"),ISBLANK(G914),"!",ISBLANK(H914),"!!!",H914='6. Data'!$B$3,"vyberte druh nákladu")," ")</f>
        <v xml:space="preserve"> </v>
      </c>
      <c r="J914" s="261" t="str">
        <f t="shared" si="42"/>
        <v xml:space="preserve"> </v>
      </c>
      <c r="K914" s="238" t="str">
        <f t="shared" si="43"/>
        <v xml:space="preserve"> </v>
      </c>
      <c r="L914" s="87" t="str">
        <f t="shared" si="44"/>
        <v xml:space="preserve"> </v>
      </c>
    </row>
    <row r="915" spans="1:12" x14ac:dyDescent="0.25">
      <c r="A915" s="72"/>
      <c r="B915" s="82"/>
      <c r="C915" s="82"/>
      <c r="D915" s="79"/>
      <c r="E915" s="83"/>
      <c r="F915" s="83"/>
      <c r="G915" s="81"/>
      <c r="H915" s="126"/>
      <c r="I915" s="238" t="str">
        <f>IF(ISNUMBER(F915),_xlfn.IFS(RIGHT(H915,3)="(b)",IF(AND(G915&gt;=DATE('1. Informace o projektu'!$C$3,1,1),G915&lt;=WORKDAY(DATE('1. Informace o projektu'!$C$3+1,1,31)-1,1)),"OK","!!"),RIGHT(H915,3)="(a)",IF(AND(G915&gt;=DATE('1. Informace o projektu'!$C$3,1,1),G915&lt;=WORKDAY(DATE('1. Informace o projektu'!$C$3,12,31)-1,1,'6. Data'!$C$76:$C$89)),"OK","!!"),ISBLANK(G915),"!",ISBLANK(H915),"!!!",H915='6. Data'!$B$3,"vyberte druh nákladu")," ")</f>
        <v xml:space="preserve"> </v>
      </c>
      <c r="J915" s="261" t="str">
        <f t="shared" si="42"/>
        <v xml:space="preserve"> </v>
      </c>
      <c r="K915" s="238" t="str">
        <f t="shared" si="43"/>
        <v xml:space="preserve"> </v>
      </c>
      <c r="L915" s="87" t="str">
        <f t="shared" si="44"/>
        <v xml:space="preserve"> </v>
      </c>
    </row>
    <row r="916" spans="1:12" x14ac:dyDescent="0.25">
      <c r="A916" s="72"/>
      <c r="B916" s="82"/>
      <c r="C916" s="82"/>
      <c r="D916" s="79"/>
      <c r="E916" s="83"/>
      <c r="F916" s="83"/>
      <c r="G916" s="81"/>
      <c r="H916" s="126"/>
      <c r="I916" s="238" t="str">
        <f>IF(ISNUMBER(F916),_xlfn.IFS(RIGHT(H916,3)="(b)",IF(AND(G916&gt;=DATE('1. Informace o projektu'!$C$3,1,1),G916&lt;=WORKDAY(DATE('1. Informace o projektu'!$C$3+1,1,31)-1,1)),"OK","!!"),RIGHT(H916,3)="(a)",IF(AND(G916&gt;=DATE('1. Informace o projektu'!$C$3,1,1),G916&lt;=WORKDAY(DATE('1. Informace o projektu'!$C$3,12,31)-1,1,'6. Data'!$C$76:$C$89)),"OK","!!"),ISBLANK(G916),"!",ISBLANK(H916),"!!!",H916='6. Data'!$B$3,"vyberte druh nákladu")," ")</f>
        <v xml:space="preserve"> </v>
      </c>
      <c r="J916" s="261" t="str">
        <f t="shared" si="42"/>
        <v xml:space="preserve"> </v>
      </c>
      <c r="K916" s="238" t="str">
        <f t="shared" si="43"/>
        <v xml:space="preserve"> </v>
      </c>
      <c r="L916" s="87" t="str">
        <f t="shared" si="44"/>
        <v xml:space="preserve"> </v>
      </c>
    </row>
    <row r="917" spans="1:12" x14ac:dyDescent="0.25">
      <c r="A917" s="72"/>
      <c r="B917" s="82"/>
      <c r="C917" s="82"/>
      <c r="D917" s="79"/>
      <c r="E917" s="83"/>
      <c r="F917" s="83"/>
      <c r="G917" s="81"/>
      <c r="H917" s="126"/>
      <c r="I917" s="238" t="str">
        <f>IF(ISNUMBER(F917),_xlfn.IFS(RIGHT(H917,3)="(b)",IF(AND(G917&gt;=DATE('1. Informace o projektu'!$C$3,1,1),G917&lt;=WORKDAY(DATE('1. Informace o projektu'!$C$3+1,1,31)-1,1)),"OK","!!"),RIGHT(H917,3)="(a)",IF(AND(G917&gt;=DATE('1. Informace o projektu'!$C$3,1,1),G917&lt;=WORKDAY(DATE('1. Informace o projektu'!$C$3,12,31)-1,1,'6. Data'!$C$76:$C$89)),"OK","!!"),ISBLANK(G917),"!",ISBLANK(H917),"!!!",H917='6. Data'!$B$3,"vyberte druh nákladu")," ")</f>
        <v xml:space="preserve"> </v>
      </c>
      <c r="J917" s="261" t="str">
        <f t="shared" si="42"/>
        <v xml:space="preserve"> </v>
      </c>
      <c r="K917" s="238" t="str">
        <f t="shared" si="43"/>
        <v xml:space="preserve"> </v>
      </c>
      <c r="L917" s="87" t="str">
        <f t="shared" si="44"/>
        <v xml:space="preserve"> </v>
      </c>
    </row>
    <row r="918" spans="1:12" x14ac:dyDescent="0.25">
      <c r="A918" s="72"/>
      <c r="B918" s="82"/>
      <c r="C918" s="82"/>
      <c r="D918" s="79"/>
      <c r="E918" s="83"/>
      <c r="F918" s="83"/>
      <c r="G918" s="81"/>
      <c r="H918" s="126"/>
      <c r="I918" s="238" t="str">
        <f>IF(ISNUMBER(F918),_xlfn.IFS(RIGHT(H918,3)="(b)",IF(AND(G918&gt;=DATE('1. Informace o projektu'!$C$3,1,1),G918&lt;=WORKDAY(DATE('1. Informace o projektu'!$C$3+1,1,31)-1,1)),"OK","!!"),RIGHT(H918,3)="(a)",IF(AND(G918&gt;=DATE('1. Informace o projektu'!$C$3,1,1),G918&lt;=WORKDAY(DATE('1. Informace o projektu'!$C$3,12,31)-1,1,'6. Data'!$C$76:$C$89)),"OK","!!"),ISBLANK(G918),"!",ISBLANK(H918),"!!!",H918='6. Data'!$B$3,"vyberte druh nákladu")," ")</f>
        <v xml:space="preserve"> </v>
      </c>
      <c r="J918" s="261" t="str">
        <f t="shared" si="42"/>
        <v xml:space="preserve"> </v>
      </c>
      <c r="K918" s="238" t="str">
        <f t="shared" si="43"/>
        <v xml:space="preserve"> </v>
      </c>
      <c r="L918" s="87" t="str">
        <f t="shared" si="44"/>
        <v xml:space="preserve"> </v>
      </c>
    </row>
    <row r="919" spans="1:12" x14ac:dyDescent="0.25">
      <c r="A919" s="72"/>
      <c r="B919" s="82"/>
      <c r="C919" s="82"/>
      <c r="D919" s="79"/>
      <c r="E919" s="83"/>
      <c r="F919" s="83"/>
      <c r="G919" s="81"/>
      <c r="H919" s="126"/>
      <c r="I919" s="238" t="str">
        <f>IF(ISNUMBER(F919),_xlfn.IFS(RIGHT(H919,3)="(b)",IF(AND(G919&gt;=DATE('1. Informace o projektu'!$C$3,1,1),G919&lt;=WORKDAY(DATE('1. Informace o projektu'!$C$3+1,1,31)-1,1)),"OK","!!"),RIGHT(H919,3)="(a)",IF(AND(G919&gt;=DATE('1. Informace o projektu'!$C$3,1,1),G919&lt;=WORKDAY(DATE('1. Informace o projektu'!$C$3,12,31)-1,1,'6. Data'!$C$76:$C$89)),"OK","!!"),ISBLANK(G919),"!",ISBLANK(H919),"!!!",H919='6. Data'!$B$3,"vyberte druh nákladu")," ")</f>
        <v xml:space="preserve"> </v>
      </c>
      <c r="J919" s="261" t="str">
        <f t="shared" si="42"/>
        <v xml:space="preserve"> </v>
      </c>
      <c r="K919" s="238" t="str">
        <f t="shared" si="43"/>
        <v xml:space="preserve"> </v>
      </c>
      <c r="L919" s="87" t="str">
        <f t="shared" si="44"/>
        <v xml:space="preserve"> </v>
      </c>
    </row>
    <row r="920" spans="1:12" x14ac:dyDescent="0.25">
      <c r="A920" s="72"/>
      <c r="B920" s="82"/>
      <c r="C920" s="82"/>
      <c r="D920" s="79"/>
      <c r="E920" s="83"/>
      <c r="F920" s="83"/>
      <c r="G920" s="81"/>
      <c r="H920" s="126"/>
      <c r="I920" s="238" t="str">
        <f>IF(ISNUMBER(F920),_xlfn.IFS(RIGHT(H920,3)="(b)",IF(AND(G920&gt;=DATE('1. Informace o projektu'!$C$3,1,1),G920&lt;=WORKDAY(DATE('1. Informace o projektu'!$C$3+1,1,31)-1,1)),"OK","!!"),RIGHT(H920,3)="(a)",IF(AND(G920&gt;=DATE('1. Informace o projektu'!$C$3,1,1),G920&lt;=WORKDAY(DATE('1. Informace o projektu'!$C$3,12,31)-1,1,'6. Data'!$C$76:$C$89)),"OK","!!"),ISBLANK(G920),"!",ISBLANK(H920),"!!!",H920='6. Data'!$B$3,"vyberte druh nákladu")," ")</f>
        <v xml:space="preserve"> </v>
      </c>
      <c r="J920" s="261" t="str">
        <f t="shared" si="42"/>
        <v xml:space="preserve"> </v>
      </c>
      <c r="K920" s="238" t="str">
        <f t="shared" si="43"/>
        <v xml:space="preserve"> </v>
      </c>
      <c r="L920" s="87" t="str">
        <f t="shared" si="44"/>
        <v xml:space="preserve"> </v>
      </c>
    </row>
    <row r="921" spans="1:12" x14ac:dyDescent="0.25">
      <c r="A921" s="72"/>
      <c r="B921" s="82"/>
      <c r="C921" s="82"/>
      <c r="D921" s="79"/>
      <c r="E921" s="83"/>
      <c r="F921" s="83"/>
      <c r="G921" s="81"/>
      <c r="H921" s="126"/>
      <c r="I921" s="238" t="str">
        <f>IF(ISNUMBER(F921),_xlfn.IFS(RIGHT(H921,3)="(b)",IF(AND(G921&gt;=DATE('1. Informace o projektu'!$C$3,1,1),G921&lt;=WORKDAY(DATE('1. Informace o projektu'!$C$3+1,1,31)-1,1)),"OK","!!"),RIGHT(H921,3)="(a)",IF(AND(G921&gt;=DATE('1. Informace o projektu'!$C$3,1,1),G921&lt;=WORKDAY(DATE('1. Informace o projektu'!$C$3,12,31)-1,1,'6. Data'!$C$76:$C$89)),"OK","!!"),ISBLANK(G921),"!",ISBLANK(H921),"!!!",H921='6. Data'!$B$3,"vyberte druh nákladu")," ")</f>
        <v xml:space="preserve"> </v>
      </c>
      <c r="J921" s="261" t="str">
        <f t="shared" si="42"/>
        <v xml:space="preserve"> </v>
      </c>
      <c r="K921" s="238" t="str">
        <f t="shared" si="43"/>
        <v xml:space="preserve"> </v>
      </c>
      <c r="L921" s="87" t="str">
        <f t="shared" si="44"/>
        <v xml:space="preserve"> </v>
      </c>
    </row>
    <row r="922" spans="1:12" x14ac:dyDescent="0.25">
      <c r="A922" s="72"/>
      <c r="B922" s="82"/>
      <c r="C922" s="82"/>
      <c r="D922" s="79"/>
      <c r="E922" s="83"/>
      <c r="F922" s="83"/>
      <c r="G922" s="81"/>
      <c r="H922" s="126"/>
      <c r="I922" s="238" t="str">
        <f>IF(ISNUMBER(F922),_xlfn.IFS(RIGHT(H922,3)="(b)",IF(AND(G922&gt;=DATE('1. Informace o projektu'!$C$3,1,1),G922&lt;=WORKDAY(DATE('1. Informace o projektu'!$C$3+1,1,31)-1,1)),"OK","!!"),RIGHT(H922,3)="(a)",IF(AND(G922&gt;=DATE('1. Informace o projektu'!$C$3,1,1),G922&lt;=WORKDAY(DATE('1. Informace o projektu'!$C$3,12,31)-1,1,'6. Data'!$C$76:$C$89)),"OK","!!"),ISBLANK(G922),"!",ISBLANK(H922),"!!!",H922='6. Data'!$B$3,"vyberte druh nákladu")," ")</f>
        <v xml:space="preserve"> </v>
      </c>
      <c r="J922" s="261" t="str">
        <f t="shared" si="42"/>
        <v xml:space="preserve"> </v>
      </c>
      <c r="K922" s="238" t="str">
        <f t="shared" si="43"/>
        <v xml:space="preserve"> </v>
      </c>
      <c r="L922" s="87" t="str">
        <f t="shared" si="44"/>
        <v xml:space="preserve"> </v>
      </c>
    </row>
    <row r="923" spans="1:12" x14ac:dyDescent="0.25">
      <c r="A923" s="72"/>
      <c r="B923" s="82"/>
      <c r="C923" s="82"/>
      <c r="D923" s="79"/>
      <c r="E923" s="83"/>
      <c r="F923" s="83"/>
      <c r="G923" s="81"/>
      <c r="H923" s="126"/>
      <c r="I923" s="238" t="str">
        <f>IF(ISNUMBER(F923),_xlfn.IFS(RIGHT(H923,3)="(b)",IF(AND(G923&gt;=DATE('1. Informace o projektu'!$C$3,1,1),G923&lt;=WORKDAY(DATE('1. Informace o projektu'!$C$3+1,1,31)-1,1)),"OK","!!"),RIGHT(H923,3)="(a)",IF(AND(G923&gt;=DATE('1. Informace o projektu'!$C$3,1,1),G923&lt;=WORKDAY(DATE('1. Informace o projektu'!$C$3,12,31)-1,1,'6. Data'!$C$76:$C$89)),"OK","!!"),ISBLANK(G923),"!",ISBLANK(H923),"!!!",H923='6. Data'!$B$3,"vyberte druh nákladu")," ")</f>
        <v xml:space="preserve"> </v>
      </c>
      <c r="J923" s="261" t="str">
        <f t="shared" si="42"/>
        <v xml:space="preserve"> </v>
      </c>
      <c r="K923" s="238" t="str">
        <f t="shared" si="43"/>
        <v xml:space="preserve"> </v>
      </c>
      <c r="L923" s="87" t="str">
        <f t="shared" si="44"/>
        <v xml:space="preserve"> </v>
      </c>
    </row>
    <row r="924" spans="1:12" x14ac:dyDescent="0.25">
      <c r="A924" s="72"/>
      <c r="B924" s="82"/>
      <c r="C924" s="82"/>
      <c r="D924" s="79"/>
      <c r="E924" s="83"/>
      <c r="F924" s="83"/>
      <c r="G924" s="81"/>
      <c r="H924" s="126"/>
      <c r="I924" s="238" t="str">
        <f>IF(ISNUMBER(F924),_xlfn.IFS(RIGHT(H924,3)="(b)",IF(AND(G924&gt;=DATE('1. Informace o projektu'!$C$3,1,1),G924&lt;=WORKDAY(DATE('1. Informace o projektu'!$C$3+1,1,31)-1,1)),"OK","!!"),RIGHT(H924,3)="(a)",IF(AND(G924&gt;=DATE('1. Informace o projektu'!$C$3,1,1),G924&lt;=WORKDAY(DATE('1. Informace o projektu'!$C$3,12,31)-1,1,'6. Data'!$C$76:$C$89)),"OK","!!"),ISBLANK(G924),"!",ISBLANK(H924),"!!!",H924='6. Data'!$B$3,"vyberte druh nákladu")," ")</f>
        <v xml:space="preserve"> </v>
      </c>
      <c r="J924" s="261" t="str">
        <f t="shared" si="42"/>
        <v xml:space="preserve"> </v>
      </c>
      <c r="K924" s="238" t="str">
        <f t="shared" si="43"/>
        <v xml:space="preserve"> </v>
      </c>
      <c r="L924" s="87" t="str">
        <f t="shared" si="44"/>
        <v xml:space="preserve"> </v>
      </c>
    </row>
    <row r="925" spans="1:12" x14ac:dyDescent="0.25">
      <c r="A925" s="72"/>
      <c r="B925" s="82"/>
      <c r="C925" s="82"/>
      <c r="D925" s="79"/>
      <c r="E925" s="83"/>
      <c r="F925" s="83"/>
      <c r="G925" s="81"/>
      <c r="H925" s="126"/>
      <c r="I925" s="238" t="str">
        <f>IF(ISNUMBER(F925),_xlfn.IFS(RIGHT(H925,3)="(b)",IF(AND(G925&gt;=DATE('1. Informace o projektu'!$C$3,1,1),G925&lt;=WORKDAY(DATE('1. Informace o projektu'!$C$3+1,1,31)-1,1)),"OK","!!"),RIGHT(H925,3)="(a)",IF(AND(G925&gt;=DATE('1. Informace o projektu'!$C$3,1,1),G925&lt;=WORKDAY(DATE('1. Informace o projektu'!$C$3,12,31)-1,1,'6. Data'!$C$76:$C$89)),"OK","!!"),ISBLANK(G925),"!",ISBLANK(H925),"!!!",H925='6. Data'!$B$3,"vyberte druh nákladu")," ")</f>
        <v xml:space="preserve"> </v>
      </c>
      <c r="J925" s="261" t="str">
        <f t="shared" si="42"/>
        <v xml:space="preserve"> </v>
      </c>
      <c r="K925" s="238" t="str">
        <f t="shared" si="43"/>
        <v xml:space="preserve"> </v>
      </c>
      <c r="L925" s="87" t="str">
        <f t="shared" si="44"/>
        <v xml:space="preserve"> </v>
      </c>
    </row>
    <row r="926" spans="1:12" x14ac:dyDescent="0.25">
      <c r="A926" s="72"/>
      <c r="B926" s="82"/>
      <c r="C926" s="82"/>
      <c r="D926" s="79"/>
      <c r="E926" s="83"/>
      <c r="F926" s="83"/>
      <c r="G926" s="81"/>
      <c r="H926" s="126"/>
      <c r="I926" s="238" t="str">
        <f>IF(ISNUMBER(F926),_xlfn.IFS(RIGHT(H926,3)="(b)",IF(AND(G926&gt;=DATE('1. Informace o projektu'!$C$3,1,1),G926&lt;=WORKDAY(DATE('1. Informace o projektu'!$C$3+1,1,31)-1,1)),"OK","!!"),RIGHT(H926,3)="(a)",IF(AND(G926&gt;=DATE('1. Informace o projektu'!$C$3,1,1),G926&lt;=WORKDAY(DATE('1. Informace o projektu'!$C$3,12,31)-1,1,'6. Data'!$C$76:$C$89)),"OK","!!"),ISBLANK(G926),"!",ISBLANK(H926),"!!!",H926='6. Data'!$B$3,"vyberte druh nákladu")," ")</f>
        <v xml:space="preserve"> </v>
      </c>
      <c r="J926" s="261" t="str">
        <f t="shared" si="42"/>
        <v xml:space="preserve"> </v>
      </c>
      <c r="K926" s="238" t="str">
        <f t="shared" si="43"/>
        <v xml:space="preserve"> </v>
      </c>
      <c r="L926" s="87" t="str">
        <f t="shared" si="44"/>
        <v xml:space="preserve"> </v>
      </c>
    </row>
    <row r="927" spans="1:12" x14ac:dyDescent="0.25">
      <c r="A927" s="72"/>
      <c r="B927" s="82"/>
      <c r="C927" s="82"/>
      <c r="D927" s="79"/>
      <c r="E927" s="83"/>
      <c r="F927" s="83"/>
      <c r="G927" s="81"/>
      <c r="H927" s="126"/>
      <c r="I927" s="238" t="str">
        <f>IF(ISNUMBER(F927),_xlfn.IFS(RIGHT(H927,3)="(b)",IF(AND(G927&gt;=DATE('1. Informace o projektu'!$C$3,1,1),G927&lt;=WORKDAY(DATE('1. Informace o projektu'!$C$3+1,1,31)-1,1)),"OK","!!"),RIGHT(H927,3)="(a)",IF(AND(G927&gt;=DATE('1. Informace o projektu'!$C$3,1,1),G927&lt;=WORKDAY(DATE('1. Informace o projektu'!$C$3,12,31)-1,1,'6. Data'!$C$76:$C$89)),"OK","!!"),ISBLANK(G927),"!",ISBLANK(H927),"!!!",H927='6. Data'!$B$3,"vyberte druh nákladu")," ")</f>
        <v xml:space="preserve"> </v>
      </c>
      <c r="J927" s="261" t="str">
        <f t="shared" si="42"/>
        <v xml:space="preserve"> </v>
      </c>
      <c r="K927" s="238" t="str">
        <f t="shared" si="43"/>
        <v xml:space="preserve"> </v>
      </c>
      <c r="L927" s="87" t="str">
        <f t="shared" si="44"/>
        <v xml:space="preserve"> </v>
      </c>
    </row>
    <row r="928" spans="1:12" x14ac:dyDescent="0.25">
      <c r="A928" s="72"/>
      <c r="B928" s="82"/>
      <c r="C928" s="82"/>
      <c r="D928" s="79"/>
      <c r="E928" s="83"/>
      <c r="F928" s="83"/>
      <c r="G928" s="81"/>
      <c r="H928" s="126"/>
      <c r="I928" s="238" t="str">
        <f>IF(ISNUMBER(F928),_xlfn.IFS(RIGHT(H928,3)="(b)",IF(AND(G928&gt;=DATE('1. Informace o projektu'!$C$3,1,1),G928&lt;=WORKDAY(DATE('1. Informace o projektu'!$C$3+1,1,31)-1,1)),"OK","!!"),RIGHT(H928,3)="(a)",IF(AND(G928&gt;=DATE('1. Informace o projektu'!$C$3,1,1),G928&lt;=WORKDAY(DATE('1. Informace o projektu'!$C$3,12,31)-1,1,'6. Data'!$C$76:$C$89)),"OK","!!"),ISBLANK(G928),"!",ISBLANK(H928),"!!!",H928='6. Data'!$B$3,"vyberte druh nákladu")," ")</f>
        <v xml:space="preserve"> </v>
      </c>
      <c r="J928" s="261" t="str">
        <f t="shared" si="42"/>
        <v xml:space="preserve"> </v>
      </c>
      <c r="K928" s="238" t="str">
        <f t="shared" si="43"/>
        <v xml:space="preserve"> </v>
      </c>
      <c r="L928" s="87" t="str">
        <f t="shared" si="44"/>
        <v xml:space="preserve"> </v>
      </c>
    </row>
    <row r="929" spans="1:12" x14ac:dyDescent="0.25">
      <c r="A929" s="72"/>
      <c r="B929" s="82"/>
      <c r="C929" s="82"/>
      <c r="D929" s="79"/>
      <c r="E929" s="83"/>
      <c r="F929" s="83"/>
      <c r="G929" s="81"/>
      <c r="H929" s="126"/>
      <c r="I929" s="238" t="str">
        <f>IF(ISNUMBER(F929),_xlfn.IFS(RIGHT(H929,3)="(b)",IF(AND(G929&gt;=DATE('1. Informace o projektu'!$C$3,1,1),G929&lt;=WORKDAY(DATE('1. Informace o projektu'!$C$3+1,1,31)-1,1)),"OK","!!"),RIGHT(H929,3)="(a)",IF(AND(G929&gt;=DATE('1. Informace o projektu'!$C$3,1,1),G929&lt;=WORKDAY(DATE('1. Informace o projektu'!$C$3,12,31)-1,1,'6. Data'!$C$76:$C$89)),"OK","!!"),ISBLANK(G929),"!",ISBLANK(H929),"!!!",H929='6. Data'!$B$3,"vyberte druh nákladu")," ")</f>
        <v xml:space="preserve"> </v>
      </c>
      <c r="J929" s="261" t="str">
        <f t="shared" si="42"/>
        <v xml:space="preserve"> </v>
      </c>
      <c r="K929" s="238" t="str">
        <f t="shared" si="43"/>
        <v xml:space="preserve"> </v>
      </c>
      <c r="L929" s="87" t="str">
        <f t="shared" si="44"/>
        <v xml:space="preserve"> </v>
      </c>
    </row>
    <row r="930" spans="1:12" x14ac:dyDescent="0.25">
      <c r="A930" s="72"/>
      <c r="B930" s="82"/>
      <c r="C930" s="82"/>
      <c r="D930" s="79"/>
      <c r="E930" s="83"/>
      <c r="F930" s="83"/>
      <c r="G930" s="81"/>
      <c r="H930" s="126"/>
      <c r="I930" s="238" t="str">
        <f>IF(ISNUMBER(F930),_xlfn.IFS(RIGHT(H930,3)="(b)",IF(AND(G930&gt;=DATE('1. Informace o projektu'!$C$3,1,1),G930&lt;=WORKDAY(DATE('1. Informace o projektu'!$C$3+1,1,31)-1,1)),"OK","!!"),RIGHT(H930,3)="(a)",IF(AND(G930&gt;=DATE('1. Informace o projektu'!$C$3,1,1),G930&lt;=WORKDAY(DATE('1. Informace o projektu'!$C$3,12,31)-1,1,'6. Data'!$C$76:$C$89)),"OK","!!"),ISBLANK(G930),"!",ISBLANK(H930),"!!!",H930='6. Data'!$B$3,"vyberte druh nákladu")," ")</f>
        <v xml:space="preserve"> </v>
      </c>
      <c r="J930" s="261" t="str">
        <f t="shared" si="42"/>
        <v xml:space="preserve"> </v>
      </c>
      <c r="K930" s="238" t="str">
        <f t="shared" si="43"/>
        <v xml:space="preserve"> </v>
      </c>
      <c r="L930" s="87" t="str">
        <f t="shared" si="44"/>
        <v xml:space="preserve"> </v>
      </c>
    </row>
    <row r="931" spans="1:12" x14ac:dyDescent="0.25">
      <c r="A931" s="72"/>
      <c r="B931" s="82"/>
      <c r="C931" s="82"/>
      <c r="D931" s="79"/>
      <c r="E931" s="83"/>
      <c r="F931" s="83"/>
      <c r="G931" s="81"/>
      <c r="H931" s="126"/>
      <c r="I931" s="238" t="str">
        <f>IF(ISNUMBER(F931),_xlfn.IFS(RIGHT(H931,3)="(b)",IF(AND(G931&gt;=DATE('1. Informace o projektu'!$C$3,1,1),G931&lt;=WORKDAY(DATE('1. Informace o projektu'!$C$3+1,1,31)-1,1)),"OK","!!"),RIGHT(H931,3)="(a)",IF(AND(G931&gt;=DATE('1. Informace o projektu'!$C$3,1,1),G931&lt;=WORKDAY(DATE('1. Informace o projektu'!$C$3,12,31)-1,1,'6. Data'!$C$76:$C$89)),"OK","!!"),ISBLANK(G931),"!",ISBLANK(H931),"!!!",H931='6. Data'!$B$3,"vyberte druh nákladu")," ")</f>
        <v xml:space="preserve"> </v>
      </c>
      <c r="J931" s="261" t="str">
        <f t="shared" si="42"/>
        <v xml:space="preserve"> </v>
      </c>
      <c r="K931" s="238" t="str">
        <f t="shared" si="43"/>
        <v xml:space="preserve"> </v>
      </c>
      <c r="L931" s="87" t="str">
        <f t="shared" si="44"/>
        <v xml:space="preserve"> </v>
      </c>
    </row>
    <row r="932" spans="1:12" x14ac:dyDescent="0.25">
      <c r="A932" s="72"/>
      <c r="B932" s="82"/>
      <c r="C932" s="82"/>
      <c r="D932" s="79"/>
      <c r="E932" s="83"/>
      <c r="F932" s="83"/>
      <c r="G932" s="81"/>
      <c r="H932" s="126"/>
      <c r="I932" s="238" t="str">
        <f>IF(ISNUMBER(F932),_xlfn.IFS(RIGHT(H932,3)="(b)",IF(AND(G932&gt;=DATE('1. Informace o projektu'!$C$3,1,1),G932&lt;=WORKDAY(DATE('1. Informace o projektu'!$C$3+1,1,31)-1,1)),"OK","!!"),RIGHT(H932,3)="(a)",IF(AND(G932&gt;=DATE('1. Informace o projektu'!$C$3,1,1),G932&lt;=WORKDAY(DATE('1. Informace o projektu'!$C$3,12,31)-1,1,'6. Data'!$C$76:$C$89)),"OK","!!"),ISBLANK(G932),"!",ISBLANK(H932),"!!!",H932='6. Data'!$B$3,"vyberte druh nákladu")," ")</f>
        <v xml:space="preserve"> </v>
      </c>
      <c r="J932" s="261" t="str">
        <f t="shared" si="42"/>
        <v xml:space="preserve"> </v>
      </c>
      <c r="K932" s="238" t="str">
        <f t="shared" si="43"/>
        <v xml:space="preserve"> </v>
      </c>
      <c r="L932" s="87" t="str">
        <f t="shared" si="44"/>
        <v xml:space="preserve"> </v>
      </c>
    </row>
    <row r="933" spans="1:12" x14ac:dyDescent="0.25">
      <c r="A933" s="72"/>
      <c r="B933" s="82"/>
      <c r="C933" s="82"/>
      <c r="D933" s="79"/>
      <c r="E933" s="83"/>
      <c r="F933" s="83"/>
      <c r="G933" s="81"/>
      <c r="H933" s="126"/>
      <c r="I933" s="238" t="str">
        <f>IF(ISNUMBER(F933),_xlfn.IFS(RIGHT(H933,3)="(b)",IF(AND(G933&gt;=DATE('1. Informace o projektu'!$C$3,1,1),G933&lt;=WORKDAY(DATE('1. Informace o projektu'!$C$3+1,1,31)-1,1)),"OK","!!"),RIGHT(H933,3)="(a)",IF(AND(G933&gt;=DATE('1. Informace o projektu'!$C$3,1,1),G933&lt;=WORKDAY(DATE('1. Informace o projektu'!$C$3,12,31)-1,1,'6. Data'!$C$76:$C$89)),"OK","!!"),ISBLANK(G933),"!",ISBLANK(H933),"!!!",H933='6. Data'!$B$3,"vyberte druh nákladu")," ")</f>
        <v xml:space="preserve"> </v>
      </c>
      <c r="J933" s="261" t="str">
        <f t="shared" si="42"/>
        <v xml:space="preserve"> </v>
      </c>
      <c r="K933" s="238" t="str">
        <f t="shared" si="43"/>
        <v xml:space="preserve"> </v>
      </c>
      <c r="L933" s="87" t="str">
        <f t="shared" si="44"/>
        <v xml:space="preserve"> </v>
      </c>
    </row>
    <row r="934" spans="1:12" x14ac:dyDescent="0.25">
      <c r="A934" s="72"/>
      <c r="B934" s="82"/>
      <c r="C934" s="82"/>
      <c r="D934" s="79"/>
      <c r="E934" s="83"/>
      <c r="F934" s="83"/>
      <c r="G934" s="81"/>
      <c r="H934" s="126"/>
      <c r="I934" s="238" t="str">
        <f>IF(ISNUMBER(F934),_xlfn.IFS(RIGHT(H934,3)="(b)",IF(AND(G934&gt;=DATE('1. Informace o projektu'!$C$3,1,1),G934&lt;=WORKDAY(DATE('1. Informace o projektu'!$C$3+1,1,31)-1,1)),"OK","!!"),RIGHT(H934,3)="(a)",IF(AND(G934&gt;=DATE('1. Informace o projektu'!$C$3,1,1),G934&lt;=WORKDAY(DATE('1. Informace o projektu'!$C$3,12,31)-1,1,'6. Data'!$C$76:$C$89)),"OK","!!"),ISBLANK(G934),"!",ISBLANK(H934),"!!!",H934='6. Data'!$B$3,"vyberte druh nákladu")," ")</f>
        <v xml:space="preserve"> </v>
      </c>
      <c r="J934" s="261" t="str">
        <f t="shared" si="42"/>
        <v xml:space="preserve"> </v>
      </c>
      <c r="K934" s="238" t="str">
        <f t="shared" si="43"/>
        <v xml:space="preserve"> </v>
      </c>
      <c r="L934" s="87" t="str">
        <f t="shared" si="44"/>
        <v xml:space="preserve"> </v>
      </c>
    </row>
    <row r="935" spans="1:12" x14ac:dyDescent="0.25">
      <c r="A935" s="72"/>
      <c r="B935" s="82"/>
      <c r="C935" s="82"/>
      <c r="D935" s="79"/>
      <c r="E935" s="83"/>
      <c r="F935" s="83"/>
      <c r="G935" s="81"/>
      <c r="H935" s="126"/>
      <c r="I935" s="238" t="str">
        <f>IF(ISNUMBER(F935),_xlfn.IFS(RIGHT(H935,3)="(b)",IF(AND(G935&gt;=DATE('1. Informace o projektu'!$C$3,1,1),G935&lt;=WORKDAY(DATE('1. Informace o projektu'!$C$3+1,1,31)-1,1)),"OK","!!"),RIGHT(H935,3)="(a)",IF(AND(G935&gt;=DATE('1. Informace o projektu'!$C$3,1,1),G935&lt;=WORKDAY(DATE('1. Informace o projektu'!$C$3,12,31)-1,1,'6. Data'!$C$76:$C$89)),"OK","!!"),ISBLANK(G935),"!",ISBLANK(H935),"!!!",H935='6. Data'!$B$3,"vyberte druh nákladu")," ")</f>
        <v xml:space="preserve"> </v>
      </c>
      <c r="J935" s="261" t="str">
        <f t="shared" si="42"/>
        <v xml:space="preserve"> </v>
      </c>
      <c r="K935" s="238" t="str">
        <f t="shared" si="43"/>
        <v xml:space="preserve"> </v>
      </c>
      <c r="L935" s="87" t="str">
        <f t="shared" si="44"/>
        <v xml:space="preserve"> </v>
      </c>
    </row>
    <row r="936" spans="1:12" x14ac:dyDescent="0.25">
      <c r="A936" s="72"/>
      <c r="B936" s="82"/>
      <c r="C936" s="82"/>
      <c r="D936" s="79"/>
      <c r="E936" s="83"/>
      <c r="F936" s="83"/>
      <c r="G936" s="81"/>
      <c r="H936" s="126"/>
      <c r="I936" s="238" t="str">
        <f>IF(ISNUMBER(F936),_xlfn.IFS(RIGHT(H936,3)="(b)",IF(AND(G936&gt;=DATE('1. Informace o projektu'!$C$3,1,1),G936&lt;=WORKDAY(DATE('1. Informace o projektu'!$C$3+1,1,31)-1,1)),"OK","!!"),RIGHT(H936,3)="(a)",IF(AND(G936&gt;=DATE('1. Informace o projektu'!$C$3,1,1),G936&lt;=WORKDAY(DATE('1. Informace o projektu'!$C$3,12,31)-1,1,'6. Data'!$C$76:$C$89)),"OK","!!"),ISBLANK(G936),"!",ISBLANK(H936),"!!!",H936='6. Data'!$B$3,"vyberte druh nákladu")," ")</f>
        <v xml:space="preserve"> </v>
      </c>
      <c r="J936" s="261" t="str">
        <f t="shared" si="42"/>
        <v xml:space="preserve"> </v>
      </c>
      <c r="K936" s="238" t="str">
        <f t="shared" si="43"/>
        <v xml:space="preserve"> </v>
      </c>
      <c r="L936" s="87" t="str">
        <f t="shared" si="44"/>
        <v xml:space="preserve"> </v>
      </c>
    </row>
    <row r="937" spans="1:12" x14ac:dyDescent="0.25">
      <c r="A937" s="72"/>
      <c r="B937" s="82"/>
      <c r="C937" s="82"/>
      <c r="D937" s="79"/>
      <c r="E937" s="83"/>
      <c r="F937" s="83"/>
      <c r="G937" s="81"/>
      <c r="H937" s="126"/>
      <c r="I937" s="238" t="str">
        <f>IF(ISNUMBER(F937),_xlfn.IFS(RIGHT(H937,3)="(b)",IF(AND(G937&gt;=DATE('1. Informace o projektu'!$C$3,1,1),G937&lt;=WORKDAY(DATE('1. Informace o projektu'!$C$3+1,1,31)-1,1)),"OK","!!"),RIGHT(H937,3)="(a)",IF(AND(G937&gt;=DATE('1. Informace o projektu'!$C$3,1,1),G937&lt;=WORKDAY(DATE('1. Informace o projektu'!$C$3,12,31)-1,1,'6. Data'!$C$76:$C$89)),"OK","!!"),ISBLANK(G937),"!",ISBLANK(H937),"!!!",H937='6. Data'!$B$3,"vyberte druh nákladu")," ")</f>
        <v xml:space="preserve"> </v>
      </c>
      <c r="J937" s="261" t="str">
        <f t="shared" si="42"/>
        <v xml:space="preserve"> </v>
      </c>
      <c r="K937" s="238" t="str">
        <f t="shared" si="43"/>
        <v xml:space="preserve"> </v>
      </c>
      <c r="L937" s="87" t="str">
        <f t="shared" si="44"/>
        <v xml:space="preserve"> </v>
      </c>
    </row>
    <row r="938" spans="1:12" x14ac:dyDescent="0.25">
      <c r="A938" s="72"/>
      <c r="B938" s="82"/>
      <c r="C938" s="82"/>
      <c r="D938" s="79"/>
      <c r="E938" s="83"/>
      <c r="F938" s="83"/>
      <c r="G938" s="81"/>
      <c r="H938" s="126"/>
      <c r="I938" s="238" t="str">
        <f>IF(ISNUMBER(F938),_xlfn.IFS(RIGHT(H938,3)="(b)",IF(AND(G938&gt;=DATE('1. Informace o projektu'!$C$3,1,1),G938&lt;=WORKDAY(DATE('1. Informace o projektu'!$C$3+1,1,31)-1,1)),"OK","!!"),RIGHT(H938,3)="(a)",IF(AND(G938&gt;=DATE('1. Informace o projektu'!$C$3,1,1),G938&lt;=WORKDAY(DATE('1. Informace o projektu'!$C$3,12,31)-1,1,'6. Data'!$C$76:$C$89)),"OK","!!"),ISBLANK(G938),"!",ISBLANK(H938),"!!!",H938='6. Data'!$B$3,"vyberte druh nákladu")," ")</f>
        <v xml:space="preserve"> </v>
      </c>
      <c r="J938" s="261" t="str">
        <f t="shared" si="42"/>
        <v xml:space="preserve"> </v>
      </c>
      <c r="K938" s="238" t="str">
        <f t="shared" si="43"/>
        <v xml:space="preserve"> </v>
      </c>
      <c r="L938" s="87" t="str">
        <f t="shared" si="44"/>
        <v xml:space="preserve"> </v>
      </c>
    </row>
    <row r="939" spans="1:12" x14ac:dyDescent="0.25">
      <c r="A939" s="72"/>
      <c r="B939" s="82"/>
      <c r="C939" s="82"/>
      <c r="D939" s="79"/>
      <c r="E939" s="83"/>
      <c r="F939" s="83"/>
      <c r="G939" s="81"/>
      <c r="H939" s="126"/>
      <c r="I939" s="238" t="str">
        <f>IF(ISNUMBER(F939),_xlfn.IFS(RIGHT(H939,3)="(b)",IF(AND(G939&gt;=DATE('1. Informace o projektu'!$C$3,1,1),G939&lt;=WORKDAY(DATE('1. Informace o projektu'!$C$3+1,1,31)-1,1)),"OK","!!"),RIGHT(H939,3)="(a)",IF(AND(G939&gt;=DATE('1. Informace o projektu'!$C$3,1,1),G939&lt;=WORKDAY(DATE('1. Informace o projektu'!$C$3,12,31)-1,1,'6. Data'!$C$76:$C$89)),"OK","!!"),ISBLANK(G939),"!",ISBLANK(H939),"!!!",H939='6. Data'!$B$3,"vyberte druh nákladu")," ")</f>
        <v xml:space="preserve"> </v>
      </c>
      <c r="J939" s="261" t="str">
        <f t="shared" si="42"/>
        <v xml:space="preserve"> </v>
      </c>
      <c r="K939" s="238" t="str">
        <f t="shared" si="43"/>
        <v xml:space="preserve"> </v>
      </c>
      <c r="L939" s="87" t="str">
        <f t="shared" si="44"/>
        <v xml:space="preserve"> </v>
      </c>
    </row>
    <row r="940" spans="1:12" x14ac:dyDescent="0.25">
      <c r="A940" s="72"/>
      <c r="B940" s="82"/>
      <c r="C940" s="82"/>
      <c r="D940" s="79"/>
      <c r="E940" s="83"/>
      <c r="F940" s="83"/>
      <c r="G940" s="81"/>
      <c r="H940" s="126"/>
      <c r="I940" s="238" t="str">
        <f>IF(ISNUMBER(F940),_xlfn.IFS(RIGHT(H940,3)="(b)",IF(AND(G940&gt;=DATE('1. Informace o projektu'!$C$3,1,1),G940&lt;=WORKDAY(DATE('1. Informace o projektu'!$C$3+1,1,31)-1,1)),"OK","!!"),RIGHT(H940,3)="(a)",IF(AND(G940&gt;=DATE('1. Informace o projektu'!$C$3,1,1),G940&lt;=WORKDAY(DATE('1. Informace o projektu'!$C$3,12,31)-1,1,'6. Data'!$C$76:$C$89)),"OK","!!"),ISBLANK(G940),"!",ISBLANK(H940),"!!!",H940='6. Data'!$B$3,"vyberte druh nákladu")," ")</f>
        <v xml:space="preserve"> </v>
      </c>
      <c r="J940" s="261" t="str">
        <f t="shared" si="42"/>
        <v xml:space="preserve"> </v>
      </c>
      <c r="K940" s="238" t="str">
        <f t="shared" si="43"/>
        <v xml:space="preserve"> </v>
      </c>
      <c r="L940" s="87" t="str">
        <f t="shared" si="44"/>
        <v xml:space="preserve"> </v>
      </c>
    </row>
    <row r="941" spans="1:12" x14ac:dyDescent="0.25">
      <c r="A941" s="72"/>
      <c r="B941" s="82"/>
      <c r="C941" s="82"/>
      <c r="D941" s="79"/>
      <c r="E941" s="83"/>
      <c r="F941" s="83"/>
      <c r="G941" s="81"/>
      <c r="H941" s="126"/>
      <c r="I941" s="238" t="str">
        <f>IF(ISNUMBER(F941),_xlfn.IFS(RIGHT(H941,3)="(b)",IF(AND(G941&gt;=DATE('1. Informace o projektu'!$C$3,1,1),G941&lt;=WORKDAY(DATE('1. Informace o projektu'!$C$3+1,1,31)-1,1)),"OK","!!"),RIGHT(H941,3)="(a)",IF(AND(G941&gt;=DATE('1. Informace o projektu'!$C$3,1,1),G941&lt;=WORKDAY(DATE('1. Informace o projektu'!$C$3,12,31)-1,1,'6. Data'!$C$76:$C$89)),"OK","!!"),ISBLANK(G941),"!",ISBLANK(H941),"!!!",H941='6. Data'!$B$3,"vyberte druh nákladu")," ")</f>
        <v xml:space="preserve"> </v>
      </c>
      <c r="J941" s="261" t="str">
        <f t="shared" si="42"/>
        <v xml:space="preserve"> </v>
      </c>
      <c r="K941" s="238" t="str">
        <f t="shared" si="43"/>
        <v xml:space="preserve"> </v>
      </c>
      <c r="L941" s="87" t="str">
        <f t="shared" si="44"/>
        <v xml:space="preserve"> </v>
      </c>
    </row>
    <row r="942" spans="1:12" x14ac:dyDescent="0.25">
      <c r="A942" s="72"/>
      <c r="B942" s="82"/>
      <c r="C942" s="82"/>
      <c r="D942" s="79"/>
      <c r="E942" s="83"/>
      <c r="F942" s="83"/>
      <c r="G942" s="81"/>
      <c r="H942" s="126"/>
      <c r="I942" s="238" t="str">
        <f>IF(ISNUMBER(F942),_xlfn.IFS(RIGHT(H942,3)="(b)",IF(AND(G942&gt;=DATE('1. Informace o projektu'!$C$3,1,1),G942&lt;=WORKDAY(DATE('1. Informace o projektu'!$C$3+1,1,31)-1,1)),"OK","!!"),RIGHT(H942,3)="(a)",IF(AND(G942&gt;=DATE('1. Informace o projektu'!$C$3,1,1),G942&lt;=WORKDAY(DATE('1. Informace o projektu'!$C$3,12,31)-1,1,'6. Data'!$C$76:$C$89)),"OK","!!"),ISBLANK(G942),"!",ISBLANK(H942),"!!!",H942='6. Data'!$B$3,"vyberte druh nákladu")," ")</f>
        <v xml:space="preserve"> </v>
      </c>
      <c r="J942" s="261" t="str">
        <f t="shared" si="42"/>
        <v xml:space="preserve"> </v>
      </c>
      <c r="K942" s="238" t="str">
        <f t="shared" si="43"/>
        <v xml:space="preserve"> </v>
      </c>
      <c r="L942" s="87" t="str">
        <f t="shared" si="44"/>
        <v xml:space="preserve"> </v>
      </c>
    </row>
    <row r="943" spans="1:12" x14ac:dyDescent="0.25">
      <c r="A943" s="72"/>
      <c r="B943" s="82"/>
      <c r="C943" s="82"/>
      <c r="D943" s="79"/>
      <c r="E943" s="83"/>
      <c r="F943" s="83"/>
      <c r="G943" s="81"/>
      <c r="H943" s="126"/>
      <c r="I943" s="238" t="str">
        <f>IF(ISNUMBER(F943),_xlfn.IFS(RIGHT(H943,3)="(b)",IF(AND(G943&gt;=DATE('1. Informace o projektu'!$C$3,1,1),G943&lt;=WORKDAY(DATE('1. Informace o projektu'!$C$3+1,1,31)-1,1)),"OK","!!"),RIGHT(H943,3)="(a)",IF(AND(G943&gt;=DATE('1. Informace o projektu'!$C$3,1,1),G943&lt;=WORKDAY(DATE('1. Informace o projektu'!$C$3,12,31)-1,1,'6. Data'!$C$76:$C$89)),"OK","!!"),ISBLANK(G943),"!",ISBLANK(H943),"!!!",H943='6. Data'!$B$3,"vyberte druh nákladu")," ")</f>
        <v xml:space="preserve"> </v>
      </c>
      <c r="J943" s="261" t="str">
        <f t="shared" si="42"/>
        <v xml:space="preserve"> </v>
      </c>
      <c r="K943" s="238" t="str">
        <f t="shared" si="43"/>
        <v xml:space="preserve"> </v>
      </c>
      <c r="L943" s="87" t="str">
        <f t="shared" si="44"/>
        <v xml:space="preserve"> </v>
      </c>
    </row>
    <row r="944" spans="1:12" x14ac:dyDescent="0.25">
      <c r="A944" s="72"/>
      <c r="B944" s="82"/>
      <c r="C944" s="82"/>
      <c r="D944" s="79"/>
      <c r="E944" s="83"/>
      <c r="F944" s="83"/>
      <c r="G944" s="81"/>
      <c r="H944" s="126"/>
      <c r="I944" s="238" t="str">
        <f>IF(ISNUMBER(F944),_xlfn.IFS(RIGHT(H944,3)="(b)",IF(AND(G944&gt;=DATE('1. Informace o projektu'!$C$3,1,1),G944&lt;=WORKDAY(DATE('1. Informace o projektu'!$C$3+1,1,31)-1,1)),"OK","!!"),RIGHT(H944,3)="(a)",IF(AND(G944&gt;=DATE('1. Informace o projektu'!$C$3,1,1),G944&lt;=WORKDAY(DATE('1. Informace o projektu'!$C$3,12,31)-1,1,'6. Data'!$C$76:$C$89)),"OK","!!"),ISBLANK(G944),"!",ISBLANK(H944),"!!!",H944='6. Data'!$B$3,"vyberte druh nákladu")," ")</f>
        <v xml:space="preserve"> </v>
      </c>
      <c r="J944" s="261" t="str">
        <f t="shared" si="42"/>
        <v xml:space="preserve"> </v>
      </c>
      <c r="K944" s="238" t="str">
        <f t="shared" si="43"/>
        <v xml:space="preserve"> </v>
      </c>
      <c r="L944" s="87" t="str">
        <f t="shared" si="44"/>
        <v xml:space="preserve"> </v>
      </c>
    </row>
    <row r="945" spans="1:12" x14ac:dyDescent="0.25">
      <c r="A945" s="72"/>
      <c r="B945" s="82"/>
      <c r="C945" s="82"/>
      <c r="D945" s="79"/>
      <c r="E945" s="83"/>
      <c r="F945" s="83"/>
      <c r="G945" s="81"/>
      <c r="H945" s="126"/>
      <c r="I945" s="238" t="str">
        <f>IF(ISNUMBER(F945),_xlfn.IFS(RIGHT(H945,3)="(b)",IF(AND(G945&gt;=DATE('1. Informace o projektu'!$C$3,1,1),G945&lt;=WORKDAY(DATE('1. Informace o projektu'!$C$3+1,1,31)-1,1)),"OK","!!"),RIGHT(H945,3)="(a)",IF(AND(G945&gt;=DATE('1. Informace o projektu'!$C$3,1,1),G945&lt;=WORKDAY(DATE('1. Informace o projektu'!$C$3,12,31)-1,1,'6. Data'!$C$76:$C$89)),"OK","!!"),ISBLANK(G945),"!",ISBLANK(H945),"!!!",H945='6. Data'!$B$3,"vyberte druh nákladu")," ")</f>
        <v xml:space="preserve"> </v>
      </c>
      <c r="J945" s="261" t="str">
        <f t="shared" si="42"/>
        <v xml:space="preserve"> </v>
      </c>
      <c r="K945" s="238" t="str">
        <f t="shared" si="43"/>
        <v xml:space="preserve"> </v>
      </c>
      <c r="L945" s="87" t="str">
        <f t="shared" si="44"/>
        <v xml:space="preserve"> </v>
      </c>
    </row>
    <row r="946" spans="1:12" x14ac:dyDescent="0.25">
      <c r="A946" s="72"/>
      <c r="B946" s="82"/>
      <c r="C946" s="82"/>
      <c r="D946" s="79"/>
      <c r="E946" s="83"/>
      <c r="F946" s="83"/>
      <c r="G946" s="81"/>
      <c r="H946" s="126"/>
      <c r="I946" s="238" t="str">
        <f>IF(ISNUMBER(F946),_xlfn.IFS(RIGHT(H946,3)="(b)",IF(AND(G946&gt;=DATE('1. Informace o projektu'!$C$3,1,1),G946&lt;=WORKDAY(DATE('1. Informace o projektu'!$C$3+1,1,31)-1,1)),"OK","!!"),RIGHT(H946,3)="(a)",IF(AND(G946&gt;=DATE('1. Informace o projektu'!$C$3,1,1),G946&lt;=WORKDAY(DATE('1. Informace o projektu'!$C$3,12,31)-1,1,'6. Data'!$C$76:$C$89)),"OK","!!"),ISBLANK(G946),"!",ISBLANK(H946),"!!!",H946='6. Data'!$B$3,"vyberte druh nákladu")," ")</f>
        <v xml:space="preserve"> </v>
      </c>
      <c r="J946" s="261" t="str">
        <f t="shared" si="42"/>
        <v xml:space="preserve"> </v>
      </c>
      <c r="K946" s="238" t="str">
        <f t="shared" si="43"/>
        <v xml:space="preserve"> </v>
      </c>
      <c r="L946" s="87" t="str">
        <f t="shared" si="44"/>
        <v xml:space="preserve"> </v>
      </c>
    </row>
    <row r="947" spans="1:12" x14ac:dyDescent="0.25">
      <c r="A947" s="72"/>
      <c r="B947" s="82"/>
      <c r="C947" s="82"/>
      <c r="D947" s="79"/>
      <c r="E947" s="83"/>
      <c r="F947" s="83"/>
      <c r="G947" s="81"/>
      <c r="H947" s="126"/>
      <c r="I947" s="238" t="str">
        <f>IF(ISNUMBER(F947),_xlfn.IFS(RIGHT(H947,3)="(b)",IF(AND(G947&gt;=DATE('1. Informace o projektu'!$C$3,1,1),G947&lt;=WORKDAY(DATE('1. Informace o projektu'!$C$3+1,1,31)-1,1)),"OK","!!"),RIGHT(H947,3)="(a)",IF(AND(G947&gt;=DATE('1. Informace o projektu'!$C$3,1,1),G947&lt;=WORKDAY(DATE('1. Informace o projektu'!$C$3,12,31)-1,1,'6. Data'!$C$76:$C$89)),"OK","!!"),ISBLANK(G947),"!",ISBLANK(H947),"!!!",H947='6. Data'!$B$3,"vyberte druh nákladu")," ")</f>
        <v xml:space="preserve"> </v>
      </c>
      <c r="J947" s="261" t="str">
        <f t="shared" si="42"/>
        <v xml:space="preserve"> </v>
      </c>
      <c r="K947" s="238" t="str">
        <f t="shared" si="43"/>
        <v xml:space="preserve"> </v>
      </c>
      <c r="L947" s="87" t="str">
        <f t="shared" si="44"/>
        <v xml:space="preserve"> </v>
      </c>
    </row>
    <row r="948" spans="1:12" x14ac:dyDescent="0.25">
      <c r="A948" s="72"/>
      <c r="B948" s="82"/>
      <c r="C948" s="82"/>
      <c r="D948" s="79"/>
      <c r="E948" s="83"/>
      <c r="F948" s="83"/>
      <c r="G948" s="81"/>
      <c r="H948" s="126"/>
      <c r="I948" s="238" t="str">
        <f>IF(ISNUMBER(F948),_xlfn.IFS(RIGHT(H948,3)="(b)",IF(AND(G948&gt;=DATE('1. Informace o projektu'!$C$3,1,1),G948&lt;=WORKDAY(DATE('1. Informace o projektu'!$C$3+1,1,31)-1,1)),"OK","!!"),RIGHT(H948,3)="(a)",IF(AND(G948&gt;=DATE('1. Informace o projektu'!$C$3,1,1),G948&lt;=WORKDAY(DATE('1. Informace o projektu'!$C$3,12,31)-1,1,'6. Data'!$C$76:$C$89)),"OK","!!"),ISBLANK(G948),"!",ISBLANK(H948),"!!!",H948='6. Data'!$B$3,"vyberte druh nákladu")," ")</f>
        <v xml:space="preserve"> </v>
      </c>
      <c r="J948" s="261" t="str">
        <f t="shared" si="42"/>
        <v xml:space="preserve"> </v>
      </c>
      <c r="K948" s="238" t="str">
        <f t="shared" si="43"/>
        <v xml:space="preserve"> </v>
      </c>
      <c r="L948" s="87" t="str">
        <f t="shared" si="44"/>
        <v xml:space="preserve"> </v>
      </c>
    </row>
    <row r="949" spans="1:12" x14ac:dyDescent="0.25">
      <c r="A949" s="72"/>
      <c r="B949" s="82"/>
      <c r="C949" s="82"/>
      <c r="D949" s="79"/>
      <c r="E949" s="83"/>
      <c r="F949" s="83"/>
      <c r="G949" s="81"/>
      <c r="H949" s="126"/>
      <c r="I949" s="238" t="str">
        <f>IF(ISNUMBER(F949),_xlfn.IFS(RIGHT(H949,3)="(b)",IF(AND(G949&gt;=DATE('1. Informace o projektu'!$C$3,1,1),G949&lt;=WORKDAY(DATE('1. Informace o projektu'!$C$3+1,1,31)-1,1)),"OK","!!"),RIGHT(H949,3)="(a)",IF(AND(G949&gt;=DATE('1. Informace o projektu'!$C$3,1,1),G949&lt;=WORKDAY(DATE('1. Informace o projektu'!$C$3,12,31)-1,1,'6. Data'!$C$76:$C$89)),"OK","!!"),ISBLANK(G949),"!",ISBLANK(H949),"!!!",H949='6. Data'!$B$3,"vyberte druh nákladu")," ")</f>
        <v xml:space="preserve"> </v>
      </c>
      <c r="J949" s="261" t="str">
        <f t="shared" si="42"/>
        <v xml:space="preserve"> </v>
      </c>
      <c r="K949" s="238" t="str">
        <f t="shared" si="43"/>
        <v xml:space="preserve"> </v>
      </c>
      <c r="L949" s="87" t="str">
        <f t="shared" si="44"/>
        <v xml:space="preserve"> </v>
      </c>
    </row>
    <row r="950" spans="1:12" x14ac:dyDescent="0.25">
      <c r="A950" s="72"/>
      <c r="B950" s="82"/>
      <c r="C950" s="82"/>
      <c r="D950" s="79"/>
      <c r="E950" s="83"/>
      <c r="F950" s="83"/>
      <c r="G950" s="81"/>
      <c r="H950" s="126"/>
      <c r="I950" s="238" t="str">
        <f>IF(ISNUMBER(F950),_xlfn.IFS(RIGHT(H950,3)="(b)",IF(AND(G950&gt;=DATE('1. Informace o projektu'!$C$3,1,1),G950&lt;=WORKDAY(DATE('1. Informace o projektu'!$C$3+1,1,31)-1,1)),"OK","!!"),RIGHT(H950,3)="(a)",IF(AND(G950&gt;=DATE('1. Informace o projektu'!$C$3,1,1),G950&lt;=WORKDAY(DATE('1. Informace o projektu'!$C$3,12,31)-1,1,'6. Data'!$C$76:$C$89)),"OK","!!"),ISBLANK(G950),"!",ISBLANK(H950),"!!!",H950='6. Data'!$B$3,"vyberte druh nákladu")," ")</f>
        <v xml:space="preserve"> </v>
      </c>
      <c r="J950" s="261" t="str">
        <f t="shared" si="42"/>
        <v xml:space="preserve"> </v>
      </c>
      <c r="K950" s="238" t="str">
        <f t="shared" si="43"/>
        <v xml:space="preserve"> </v>
      </c>
      <c r="L950" s="87" t="str">
        <f t="shared" si="44"/>
        <v xml:space="preserve"> </v>
      </c>
    </row>
    <row r="951" spans="1:12" x14ac:dyDescent="0.25">
      <c r="A951" s="72"/>
      <c r="B951" s="82"/>
      <c r="C951" s="82"/>
      <c r="D951" s="79"/>
      <c r="E951" s="83"/>
      <c r="F951" s="83"/>
      <c r="G951" s="81"/>
      <c r="H951" s="126"/>
      <c r="I951" s="238" t="str">
        <f>IF(ISNUMBER(F951),_xlfn.IFS(RIGHT(H951,3)="(b)",IF(AND(G951&gt;=DATE('1. Informace o projektu'!$C$3,1,1),G951&lt;=WORKDAY(DATE('1. Informace o projektu'!$C$3+1,1,31)-1,1)),"OK","!!"),RIGHT(H951,3)="(a)",IF(AND(G951&gt;=DATE('1. Informace o projektu'!$C$3,1,1),G951&lt;=WORKDAY(DATE('1. Informace o projektu'!$C$3,12,31)-1,1,'6. Data'!$C$76:$C$89)),"OK","!!"),ISBLANK(G951),"!",ISBLANK(H951),"!!!",H951='6. Data'!$B$3,"vyberte druh nákladu")," ")</f>
        <v xml:space="preserve"> </v>
      </c>
      <c r="J951" s="261" t="str">
        <f t="shared" si="42"/>
        <v xml:space="preserve"> </v>
      </c>
      <c r="K951" s="238" t="str">
        <f t="shared" si="43"/>
        <v xml:space="preserve"> </v>
      </c>
      <c r="L951" s="87" t="str">
        <f t="shared" si="44"/>
        <v xml:space="preserve"> </v>
      </c>
    </row>
    <row r="952" spans="1:12" x14ac:dyDescent="0.25">
      <c r="A952" s="72"/>
      <c r="B952" s="82"/>
      <c r="C952" s="82"/>
      <c r="D952" s="79"/>
      <c r="E952" s="83"/>
      <c r="F952" s="83"/>
      <c r="G952" s="81"/>
      <c r="H952" s="126"/>
      <c r="I952" s="238" t="str">
        <f>IF(ISNUMBER(F952),_xlfn.IFS(RIGHT(H952,3)="(b)",IF(AND(G952&gt;=DATE('1. Informace o projektu'!$C$3,1,1),G952&lt;=WORKDAY(DATE('1. Informace o projektu'!$C$3+1,1,31)-1,1)),"OK","!!"),RIGHT(H952,3)="(a)",IF(AND(G952&gt;=DATE('1. Informace o projektu'!$C$3,1,1),G952&lt;=WORKDAY(DATE('1. Informace o projektu'!$C$3,12,31)-1,1,'6. Data'!$C$76:$C$89)),"OK","!!"),ISBLANK(G952),"!",ISBLANK(H952),"!!!",H952='6. Data'!$B$3,"vyberte druh nákladu")," ")</f>
        <v xml:space="preserve"> </v>
      </c>
      <c r="J952" s="261" t="str">
        <f t="shared" si="42"/>
        <v xml:space="preserve"> </v>
      </c>
      <c r="K952" s="238" t="str">
        <f t="shared" si="43"/>
        <v xml:space="preserve"> </v>
      </c>
      <c r="L952" s="87" t="str">
        <f t="shared" si="44"/>
        <v xml:space="preserve"> </v>
      </c>
    </row>
    <row r="953" spans="1:12" x14ac:dyDescent="0.25">
      <c r="A953" s="72"/>
      <c r="B953" s="82"/>
      <c r="C953" s="82"/>
      <c r="D953" s="79"/>
      <c r="E953" s="83"/>
      <c r="F953" s="83"/>
      <c r="G953" s="81"/>
      <c r="H953" s="126"/>
      <c r="I953" s="238" t="str">
        <f>IF(ISNUMBER(F953),_xlfn.IFS(RIGHT(H953,3)="(b)",IF(AND(G953&gt;=DATE('1. Informace o projektu'!$C$3,1,1),G953&lt;=WORKDAY(DATE('1. Informace o projektu'!$C$3+1,1,31)-1,1)),"OK","!!"),RIGHT(H953,3)="(a)",IF(AND(G953&gt;=DATE('1. Informace o projektu'!$C$3,1,1),G953&lt;=WORKDAY(DATE('1. Informace o projektu'!$C$3,12,31)-1,1,'6. Data'!$C$76:$C$89)),"OK","!!"),ISBLANK(G953),"!",ISBLANK(H953),"!!!",H953='6. Data'!$B$3,"vyberte druh nákladu")," ")</f>
        <v xml:space="preserve"> </v>
      </c>
      <c r="J953" s="261" t="str">
        <f t="shared" si="42"/>
        <v xml:space="preserve"> </v>
      </c>
      <c r="K953" s="238" t="str">
        <f t="shared" si="43"/>
        <v xml:space="preserve"> </v>
      </c>
      <c r="L953" s="87" t="str">
        <f t="shared" si="44"/>
        <v xml:space="preserve"> </v>
      </c>
    </row>
    <row r="954" spans="1:12" x14ac:dyDescent="0.25">
      <c r="A954" s="72"/>
      <c r="B954" s="82"/>
      <c r="C954" s="82"/>
      <c r="D954" s="79"/>
      <c r="E954" s="83"/>
      <c r="F954" s="83"/>
      <c r="G954" s="81"/>
      <c r="H954" s="126"/>
      <c r="I954" s="238" t="str">
        <f>IF(ISNUMBER(F954),_xlfn.IFS(RIGHT(H954,3)="(b)",IF(AND(G954&gt;=DATE('1. Informace o projektu'!$C$3,1,1),G954&lt;=WORKDAY(DATE('1. Informace o projektu'!$C$3+1,1,31)-1,1)),"OK","!!"),RIGHT(H954,3)="(a)",IF(AND(G954&gt;=DATE('1. Informace o projektu'!$C$3,1,1),G954&lt;=WORKDAY(DATE('1. Informace o projektu'!$C$3,12,31)-1,1,'6. Data'!$C$76:$C$89)),"OK","!!"),ISBLANK(G954),"!",ISBLANK(H954),"!!!",H954='6. Data'!$B$3,"vyberte druh nákladu")," ")</f>
        <v xml:space="preserve"> </v>
      </c>
      <c r="J954" s="261" t="str">
        <f t="shared" si="42"/>
        <v xml:space="preserve"> </v>
      </c>
      <c r="K954" s="238" t="str">
        <f t="shared" si="43"/>
        <v xml:space="preserve"> </v>
      </c>
      <c r="L954" s="87" t="str">
        <f t="shared" si="44"/>
        <v xml:space="preserve"> </v>
      </c>
    </row>
    <row r="955" spans="1:12" x14ac:dyDescent="0.25">
      <c r="A955" s="72"/>
      <c r="B955" s="82"/>
      <c r="C955" s="82"/>
      <c r="D955" s="79"/>
      <c r="E955" s="83"/>
      <c r="F955" s="83"/>
      <c r="G955" s="81"/>
      <c r="H955" s="126"/>
      <c r="I955" s="238" t="str">
        <f>IF(ISNUMBER(F955),_xlfn.IFS(RIGHT(H955,3)="(b)",IF(AND(G955&gt;=DATE('1. Informace o projektu'!$C$3,1,1),G955&lt;=WORKDAY(DATE('1. Informace o projektu'!$C$3+1,1,31)-1,1)),"OK","!!"),RIGHT(H955,3)="(a)",IF(AND(G955&gt;=DATE('1. Informace o projektu'!$C$3,1,1),G955&lt;=WORKDAY(DATE('1. Informace o projektu'!$C$3,12,31)-1,1,'6. Data'!$C$76:$C$89)),"OK","!!"),ISBLANK(G955),"!",ISBLANK(H955),"!!!",H955='6. Data'!$B$3,"vyberte druh nákladu")," ")</f>
        <v xml:space="preserve"> </v>
      </c>
      <c r="J955" s="261" t="str">
        <f t="shared" si="42"/>
        <v xml:space="preserve"> </v>
      </c>
      <c r="K955" s="238" t="str">
        <f t="shared" si="43"/>
        <v xml:space="preserve"> </v>
      </c>
      <c r="L955" s="87" t="str">
        <f t="shared" si="44"/>
        <v xml:space="preserve"> </v>
      </c>
    </row>
    <row r="956" spans="1:12" x14ac:dyDescent="0.25">
      <c r="A956" s="72"/>
      <c r="B956" s="82"/>
      <c r="C956" s="82"/>
      <c r="D956" s="79"/>
      <c r="E956" s="83"/>
      <c r="F956" s="83"/>
      <c r="G956" s="81"/>
      <c r="H956" s="126"/>
      <c r="I956" s="238" t="str">
        <f>IF(ISNUMBER(F956),_xlfn.IFS(RIGHT(H956,3)="(b)",IF(AND(G956&gt;=DATE('1. Informace o projektu'!$C$3,1,1),G956&lt;=WORKDAY(DATE('1. Informace o projektu'!$C$3+1,1,31)-1,1)),"OK","!!"),RIGHT(H956,3)="(a)",IF(AND(G956&gt;=DATE('1. Informace o projektu'!$C$3,1,1),G956&lt;=WORKDAY(DATE('1. Informace o projektu'!$C$3,12,31)-1,1,'6. Data'!$C$76:$C$89)),"OK","!!"),ISBLANK(G956),"!",ISBLANK(H956),"!!!",H956='6. Data'!$B$3,"vyberte druh nákladu")," ")</f>
        <v xml:space="preserve"> </v>
      </c>
      <c r="J956" s="261" t="str">
        <f t="shared" si="42"/>
        <v xml:space="preserve"> </v>
      </c>
      <c r="K956" s="238" t="str">
        <f t="shared" si="43"/>
        <v xml:space="preserve"> </v>
      </c>
      <c r="L956" s="87" t="str">
        <f t="shared" si="44"/>
        <v xml:space="preserve"> </v>
      </c>
    </row>
    <row r="957" spans="1:12" x14ac:dyDescent="0.25">
      <c r="A957" s="72"/>
      <c r="B957" s="82"/>
      <c r="C957" s="82"/>
      <c r="D957" s="79"/>
      <c r="E957" s="83"/>
      <c r="F957" s="83"/>
      <c r="G957" s="81"/>
      <c r="H957" s="126"/>
      <c r="I957" s="238" t="str">
        <f>IF(ISNUMBER(F957),_xlfn.IFS(RIGHT(H957,3)="(b)",IF(AND(G957&gt;=DATE('1. Informace o projektu'!$C$3,1,1),G957&lt;=WORKDAY(DATE('1. Informace o projektu'!$C$3+1,1,31)-1,1)),"OK","!!"),RIGHT(H957,3)="(a)",IF(AND(G957&gt;=DATE('1. Informace o projektu'!$C$3,1,1),G957&lt;=WORKDAY(DATE('1. Informace o projektu'!$C$3,12,31)-1,1,'6. Data'!$C$76:$C$89)),"OK","!!"),ISBLANK(G957),"!",ISBLANK(H957),"!!!",H957='6. Data'!$B$3,"vyberte druh nákladu")," ")</f>
        <v xml:space="preserve"> </v>
      </c>
      <c r="J957" s="261" t="str">
        <f t="shared" si="42"/>
        <v xml:space="preserve"> </v>
      </c>
      <c r="K957" s="238" t="str">
        <f t="shared" si="43"/>
        <v xml:space="preserve"> </v>
      </c>
      <c r="L957" s="87" t="str">
        <f t="shared" si="44"/>
        <v xml:space="preserve"> </v>
      </c>
    </row>
    <row r="958" spans="1:12" x14ac:dyDescent="0.25">
      <c r="A958" s="72"/>
      <c r="B958" s="82"/>
      <c r="C958" s="82"/>
      <c r="D958" s="79"/>
      <c r="E958" s="83"/>
      <c r="F958" s="83"/>
      <c r="G958" s="81"/>
      <c r="H958" s="126"/>
      <c r="I958" s="238" t="str">
        <f>IF(ISNUMBER(F958),_xlfn.IFS(RIGHT(H958,3)="(b)",IF(AND(G958&gt;=DATE('1. Informace o projektu'!$C$3,1,1),G958&lt;=WORKDAY(DATE('1. Informace o projektu'!$C$3+1,1,31)-1,1)),"OK","!!"),RIGHT(H958,3)="(a)",IF(AND(G958&gt;=DATE('1. Informace o projektu'!$C$3,1,1),G958&lt;=WORKDAY(DATE('1. Informace o projektu'!$C$3,12,31)-1,1,'6. Data'!$C$76:$C$89)),"OK","!!"),ISBLANK(G958),"!",ISBLANK(H958),"!!!",H958='6. Data'!$B$3,"vyberte druh nákladu")," ")</f>
        <v xml:space="preserve"> </v>
      </c>
      <c r="J958" s="261" t="str">
        <f t="shared" si="42"/>
        <v xml:space="preserve"> </v>
      </c>
      <c r="K958" s="238" t="str">
        <f t="shared" si="43"/>
        <v xml:space="preserve"> </v>
      </c>
      <c r="L958" s="87" t="str">
        <f t="shared" si="44"/>
        <v xml:space="preserve"> </v>
      </c>
    </row>
    <row r="959" spans="1:12" x14ac:dyDescent="0.25">
      <c r="A959" s="72"/>
      <c r="B959" s="82"/>
      <c r="C959" s="82"/>
      <c r="D959" s="79"/>
      <c r="E959" s="83"/>
      <c r="F959" s="83"/>
      <c r="G959" s="81"/>
      <c r="H959" s="126"/>
      <c r="I959" s="238" t="str">
        <f>IF(ISNUMBER(F959),_xlfn.IFS(RIGHT(H959,3)="(b)",IF(AND(G959&gt;=DATE('1. Informace o projektu'!$C$3,1,1),G959&lt;=WORKDAY(DATE('1. Informace o projektu'!$C$3+1,1,31)-1,1)),"OK","!!"),RIGHT(H959,3)="(a)",IF(AND(G959&gt;=DATE('1. Informace o projektu'!$C$3,1,1),G959&lt;=WORKDAY(DATE('1. Informace o projektu'!$C$3,12,31)-1,1,'6. Data'!$C$76:$C$89)),"OK","!!"),ISBLANK(G959),"!",ISBLANK(H959),"!!!",H959='6. Data'!$B$3,"vyberte druh nákladu")," ")</f>
        <v xml:space="preserve"> </v>
      </c>
      <c r="J959" s="261" t="str">
        <f t="shared" si="42"/>
        <v xml:space="preserve"> </v>
      </c>
      <c r="K959" s="238" t="str">
        <f t="shared" si="43"/>
        <v xml:space="preserve"> </v>
      </c>
      <c r="L959" s="87" t="str">
        <f t="shared" si="44"/>
        <v xml:space="preserve"> </v>
      </c>
    </row>
    <row r="960" spans="1:12" x14ac:dyDescent="0.25">
      <c r="A960" s="72"/>
      <c r="B960" s="82"/>
      <c r="C960" s="82"/>
      <c r="D960" s="79"/>
      <c r="E960" s="83"/>
      <c r="F960" s="83"/>
      <c r="G960" s="81"/>
      <c r="H960" s="126"/>
      <c r="I960" s="238" t="str">
        <f>IF(ISNUMBER(F960),_xlfn.IFS(RIGHT(H960,3)="(b)",IF(AND(G960&gt;=DATE('1. Informace o projektu'!$C$3,1,1),G960&lt;=WORKDAY(DATE('1. Informace o projektu'!$C$3+1,1,31)-1,1)),"OK","!!"),RIGHT(H960,3)="(a)",IF(AND(G960&gt;=DATE('1. Informace o projektu'!$C$3,1,1),G960&lt;=WORKDAY(DATE('1. Informace o projektu'!$C$3,12,31)-1,1,'6. Data'!$C$76:$C$89)),"OK","!!"),ISBLANK(G960),"!",ISBLANK(H960),"!!!",H960='6. Data'!$B$3,"vyberte druh nákladu")," ")</f>
        <v xml:space="preserve"> </v>
      </c>
      <c r="J960" s="261" t="str">
        <f t="shared" si="42"/>
        <v xml:space="preserve"> </v>
      </c>
      <c r="K960" s="238" t="str">
        <f t="shared" si="43"/>
        <v xml:space="preserve"> </v>
      </c>
      <c r="L960" s="87" t="str">
        <f t="shared" si="44"/>
        <v xml:space="preserve"> </v>
      </c>
    </row>
    <row r="961" spans="1:12" x14ac:dyDescent="0.25">
      <c r="A961" s="72"/>
      <c r="B961" s="82"/>
      <c r="C961" s="82"/>
      <c r="D961" s="79"/>
      <c r="E961" s="83"/>
      <c r="F961" s="83"/>
      <c r="G961" s="81"/>
      <c r="H961" s="126"/>
      <c r="I961" s="238" t="str">
        <f>IF(ISNUMBER(F961),_xlfn.IFS(RIGHT(H961,3)="(b)",IF(AND(G961&gt;=DATE('1. Informace o projektu'!$C$3,1,1),G961&lt;=WORKDAY(DATE('1. Informace o projektu'!$C$3+1,1,31)-1,1)),"OK","!!"),RIGHT(H961,3)="(a)",IF(AND(G961&gt;=DATE('1. Informace o projektu'!$C$3,1,1),G961&lt;=WORKDAY(DATE('1. Informace o projektu'!$C$3,12,31)-1,1,'6. Data'!$C$76:$C$89)),"OK","!!"),ISBLANK(G961),"!",ISBLANK(H961),"!!!",H961='6. Data'!$B$3,"vyberte druh nákladu")," ")</f>
        <v xml:space="preserve"> </v>
      </c>
      <c r="J961" s="261" t="str">
        <f t="shared" si="42"/>
        <v xml:space="preserve"> </v>
      </c>
      <c r="K961" s="238" t="str">
        <f t="shared" si="43"/>
        <v xml:space="preserve"> </v>
      </c>
      <c r="L961" s="87" t="str">
        <f t="shared" si="44"/>
        <v xml:space="preserve"> </v>
      </c>
    </row>
    <row r="962" spans="1:12" x14ac:dyDescent="0.25">
      <c r="A962" s="72"/>
      <c r="B962" s="82"/>
      <c r="C962" s="82"/>
      <c r="D962" s="79"/>
      <c r="E962" s="83"/>
      <c r="F962" s="83"/>
      <c r="G962" s="81"/>
      <c r="H962" s="126"/>
      <c r="I962" s="238" t="str">
        <f>IF(ISNUMBER(F962),_xlfn.IFS(RIGHT(H962,3)="(b)",IF(AND(G962&gt;=DATE('1. Informace o projektu'!$C$3,1,1),G962&lt;=WORKDAY(DATE('1. Informace o projektu'!$C$3+1,1,31)-1,1)),"OK","!!"),RIGHT(H962,3)="(a)",IF(AND(G962&gt;=DATE('1. Informace o projektu'!$C$3,1,1),G962&lt;=WORKDAY(DATE('1. Informace o projektu'!$C$3,12,31)-1,1,'6. Data'!$C$76:$C$89)),"OK","!!"),ISBLANK(G962),"!",ISBLANK(H962),"!!!",H962='6. Data'!$B$3,"vyberte druh nákladu")," ")</f>
        <v xml:space="preserve"> </v>
      </c>
      <c r="J962" s="261" t="str">
        <f t="shared" si="42"/>
        <v xml:space="preserve"> </v>
      </c>
      <c r="K962" s="238" t="str">
        <f t="shared" si="43"/>
        <v xml:space="preserve"> </v>
      </c>
      <c r="L962" s="87" t="str">
        <f t="shared" si="44"/>
        <v xml:space="preserve"> </v>
      </c>
    </row>
    <row r="963" spans="1:12" x14ac:dyDescent="0.25">
      <c r="A963" s="72"/>
      <c r="B963" s="82"/>
      <c r="C963" s="82"/>
      <c r="D963" s="79"/>
      <c r="E963" s="83"/>
      <c r="F963" s="83"/>
      <c r="G963" s="81"/>
      <c r="H963" s="126"/>
      <c r="I963" s="238" t="str">
        <f>IF(ISNUMBER(F963),_xlfn.IFS(RIGHT(H963,3)="(b)",IF(AND(G963&gt;=DATE('1. Informace o projektu'!$C$3,1,1),G963&lt;=WORKDAY(DATE('1. Informace o projektu'!$C$3+1,1,31)-1,1)),"OK","!!"),RIGHT(H963,3)="(a)",IF(AND(G963&gt;=DATE('1. Informace o projektu'!$C$3,1,1),G963&lt;=WORKDAY(DATE('1. Informace o projektu'!$C$3,12,31)-1,1,'6. Data'!$C$76:$C$89)),"OK","!!"),ISBLANK(G963),"!",ISBLANK(H963),"!!!",H963='6. Data'!$B$3,"vyberte druh nákladu")," ")</f>
        <v xml:space="preserve"> </v>
      </c>
      <c r="J963" s="261" t="str">
        <f t="shared" si="42"/>
        <v xml:space="preserve"> </v>
      </c>
      <c r="K963" s="238" t="str">
        <f t="shared" si="43"/>
        <v xml:space="preserve"> </v>
      </c>
      <c r="L963" s="87" t="str">
        <f t="shared" si="44"/>
        <v xml:space="preserve"> </v>
      </c>
    </row>
    <row r="964" spans="1:12" x14ac:dyDescent="0.25">
      <c r="A964" s="72"/>
      <c r="B964" s="82"/>
      <c r="C964" s="82"/>
      <c r="D964" s="79"/>
      <c r="E964" s="83"/>
      <c r="F964" s="83"/>
      <c r="G964" s="81"/>
      <c r="H964" s="126"/>
      <c r="I964" s="238" t="str">
        <f>IF(ISNUMBER(F964),_xlfn.IFS(RIGHT(H964,3)="(b)",IF(AND(G964&gt;=DATE('1. Informace o projektu'!$C$3,1,1),G964&lt;=WORKDAY(DATE('1. Informace o projektu'!$C$3+1,1,31)-1,1)),"OK","!!"),RIGHT(H964,3)="(a)",IF(AND(G964&gt;=DATE('1. Informace o projektu'!$C$3,1,1),G964&lt;=WORKDAY(DATE('1. Informace o projektu'!$C$3,12,31)-1,1,'6. Data'!$C$76:$C$89)),"OK","!!"),ISBLANK(G964),"!",ISBLANK(H964),"!!!",H964='6. Data'!$B$3,"vyberte druh nákladu")," ")</f>
        <v xml:space="preserve"> </v>
      </c>
      <c r="J964" s="261" t="str">
        <f t="shared" si="42"/>
        <v xml:space="preserve"> </v>
      </c>
      <c r="K964" s="238" t="str">
        <f t="shared" si="43"/>
        <v xml:space="preserve"> </v>
      </c>
      <c r="L964" s="87" t="str">
        <f t="shared" si="44"/>
        <v xml:space="preserve"> </v>
      </c>
    </row>
    <row r="965" spans="1:12" x14ac:dyDescent="0.25">
      <c r="A965" s="72"/>
      <c r="B965" s="82"/>
      <c r="C965" s="82"/>
      <c r="D965" s="79"/>
      <c r="E965" s="83"/>
      <c r="F965" s="83"/>
      <c r="G965" s="81"/>
      <c r="H965" s="126"/>
      <c r="I965" s="238" t="str">
        <f>IF(ISNUMBER(F965),_xlfn.IFS(RIGHT(H965,3)="(b)",IF(AND(G965&gt;=DATE('1. Informace o projektu'!$C$3,1,1),G965&lt;=WORKDAY(DATE('1. Informace o projektu'!$C$3+1,1,31)-1,1)),"OK","!!"),RIGHT(H965,3)="(a)",IF(AND(G965&gt;=DATE('1. Informace o projektu'!$C$3,1,1),G965&lt;=WORKDAY(DATE('1. Informace o projektu'!$C$3,12,31)-1,1,'6. Data'!$C$76:$C$89)),"OK","!!"),ISBLANK(G965),"!",ISBLANK(H965),"!!!",H965='6. Data'!$B$3,"vyberte druh nákladu")," ")</f>
        <v xml:space="preserve"> </v>
      </c>
      <c r="J965" s="261" t="str">
        <f t="shared" si="42"/>
        <v xml:space="preserve"> </v>
      </c>
      <c r="K965" s="238" t="str">
        <f t="shared" si="43"/>
        <v xml:space="preserve"> </v>
      </c>
      <c r="L965" s="87" t="str">
        <f t="shared" si="44"/>
        <v xml:space="preserve"> </v>
      </c>
    </row>
    <row r="966" spans="1:12" x14ac:dyDescent="0.25">
      <c r="A966" s="72"/>
      <c r="B966" s="82"/>
      <c r="C966" s="82"/>
      <c r="D966" s="79"/>
      <c r="E966" s="83"/>
      <c r="F966" s="83"/>
      <c r="G966" s="81"/>
      <c r="H966" s="126"/>
      <c r="I966" s="238" t="str">
        <f>IF(ISNUMBER(F966),_xlfn.IFS(RIGHT(H966,3)="(b)",IF(AND(G966&gt;=DATE('1. Informace o projektu'!$C$3,1,1),G966&lt;=WORKDAY(DATE('1. Informace o projektu'!$C$3+1,1,31)-1,1)),"OK","!!"),RIGHT(H966,3)="(a)",IF(AND(G966&gt;=DATE('1. Informace o projektu'!$C$3,1,1),G966&lt;=WORKDAY(DATE('1. Informace o projektu'!$C$3,12,31)-1,1,'6. Data'!$C$76:$C$89)),"OK","!!"),ISBLANK(G966),"!",ISBLANK(H966),"!!!",H966='6. Data'!$B$3,"vyberte druh nákladu")," ")</f>
        <v xml:space="preserve"> </v>
      </c>
      <c r="J966" s="261" t="str">
        <f t="shared" si="42"/>
        <v xml:space="preserve"> </v>
      </c>
      <c r="K966" s="238" t="str">
        <f t="shared" si="43"/>
        <v xml:space="preserve"> </v>
      </c>
      <c r="L966" s="87" t="str">
        <f t="shared" si="44"/>
        <v xml:space="preserve"> </v>
      </c>
    </row>
    <row r="967" spans="1:12" x14ac:dyDescent="0.25">
      <c r="A967" s="72"/>
      <c r="B967" s="82"/>
      <c r="C967" s="82"/>
      <c r="D967" s="79"/>
      <c r="E967" s="83"/>
      <c r="F967" s="83"/>
      <c r="G967" s="81"/>
      <c r="H967" s="126"/>
      <c r="I967" s="238" t="str">
        <f>IF(ISNUMBER(F967),_xlfn.IFS(RIGHT(H967,3)="(b)",IF(AND(G967&gt;=DATE('1. Informace o projektu'!$C$3,1,1),G967&lt;=WORKDAY(DATE('1. Informace o projektu'!$C$3+1,1,31)-1,1)),"OK","!!"),RIGHT(H967,3)="(a)",IF(AND(G967&gt;=DATE('1. Informace o projektu'!$C$3,1,1),G967&lt;=WORKDAY(DATE('1. Informace o projektu'!$C$3,12,31)-1,1,'6. Data'!$C$76:$C$89)),"OK","!!"),ISBLANK(G967),"!",ISBLANK(H967),"!!!",H967='6. Data'!$B$3,"vyberte druh nákladu")," ")</f>
        <v xml:space="preserve"> </v>
      </c>
      <c r="J967" s="261" t="str">
        <f t="shared" ref="J967:J1030" si="45">_xlfn.IFS(I967="!","Zapište datum úhrady",I967="ok"," ",I967=" "," ",I967="!!!","vyberte druh nákladu",I967="!!","nepovolené datum úhrady",I967="vyberte druh nákladu","vyberte druh nákladu")</f>
        <v xml:space="preserve"> </v>
      </c>
      <c r="K967" s="238" t="str">
        <f t="shared" ref="K967:K1030" si="46">IF(ISNUMBER(F967),IF(E967&gt;=F967,"OK","!")," ")</f>
        <v xml:space="preserve"> </v>
      </c>
      <c r="L967" s="87" t="str">
        <f t="shared" ref="L967:L1030" si="47">_xlfn.IFS(K967="!","Hrazeno z dotace je vyšší než fakturovaná částka",K967="ok"," ",K967=" "," ")</f>
        <v xml:space="preserve"> </v>
      </c>
    </row>
    <row r="968" spans="1:12" x14ac:dyDescent="0.25">
      <c r="A968" s="72"/>
      <c r="B968" s="82"/>
      <c r="C968" s="82"/>
      <c r="D968" s="79"/>
      <c r="E968" s="83"/>
      <c r="F968" s="83"/>
      <c r="G968" s="81"/>
      <c r="H968" s="126"/>
      <c r="I968" s="238" t="str">
        <f>IF(ISNUMBER(F968),_xlfn.IFS(RIGHT(H968,3)="(b)",IF(AND(G968&gt;=DATE('1. Informace o projektu'!$C$3,1,1),G968&lt;=WORKDAY(DATE('1. Informace o projektu'!$C$3+1,1,31)-1,1)),"OK","!!"),RIGHT(H968,3)="(a)",IF(AND(G968&gt;=DATE('1. Informace o projektu'!$C$3,1,1),G968&lt;=WORKDAY(DATE('1. Informace o projektu'!$C$3,12,31)-1,1,'6. Data'!$C$76:$C$89)),"OK","!!"),ISBLANK(G968),"!",ISBLANK(H968),"!!!",H968='6. Data'!$B$3,"vyberte druh nákladu")," ")</f>
        <v xml:space="preserve"> </v>
      </c>
      <c r="J968" s="261" t="str">
        <f t="shared" si="45"/>
        <v xml:space="preserve"> </v>
      </c>
      <c r="K968" s="238" t="str">
        <f t="shared" si="46"/>
        <v xml:space="preserve"> </v>
      </c>
      <c r="L968" s="87" t="str">
        <f t="shared" si="47"/>
        <v xml:space="preserve"> </v>
      </c>
    </row>
    <row r="969" spans="1:12" x14ac:dyDescent="0.25">
      <c r="A969" s="72"/>
      <c r="B969" s="82"/>
      <c r="C969" s="82"/>
      <c r="D969" s="79"/>
      <c r="E969" s="83"/>
      <c r="F969" s="83"/>
      <c r="G969" s="81"/>
      <c r="H969" s="126"/>
      <c r="I969" s="238" t="str">
        <f>IF(ISNUMBER(F969),_xlfn.IFS(RIGHT(H969,3)="(b)",IF(AND(G969&gt;=DATE('1. Informace o projektu'!$C$3,1,1),G969&lt;=WORKDAY(DATE('1. Informace o projektu'!$C$3+1,1,31)-1,1)),"OK","!!"),RIGHT(H969,3)="(a)",IF(AND(G969&gt;=DATE('1. Informace o projektu'!$C$3,1,1),G969&lt;=WORKDAY(DATE('1. Informace o projektu'!$C$3,12,31)-1,1,'6. Data'!$C$76:$C$89)),"OK","!!"),ISBLANK(G969),"!",ISBLANK(H969),"!!!",H969='6. Data'!$B$3,"vyberte druh nákladu")," ")</f>
        <v xml:space="preserve"> </v>
      </c>
      <c r="J969" s="261" t="str">
        <f t="shared" si="45"/>
        <v xml:space="preserve"> </v>
      </c>
      <c r="K969" s="238" t="str">
        <f t="shared" si="46"/>
        <v xml:space="preserve"> </v>
      </c>
      <c r="L969" s="87" t="str">
        <f t="shared" si="47"/>
        <v xml:space="preserve"> </v>
      </c>
    </row>
    <row r="970" spans="1:12" x14ac:dyDescent="0.25">
      <c r="A970" s="72"/>
      <c r="B970" s="82"/>
      <c r="C970" s="82"/>
      <c r="D970" s="79"/>
      <c r="E970" s="83"/>
      <c r="F970" s="83"/>
      <c r="G970" s="81"/>
      <c r="H970" s="126"/>
      <c r="I970" s="238" t="str">
        <f>IF(ISNUMBER(F970),_xlfn.IFS(RIGHT(H970,3)="(b)",IF(AND(G970&gt;=DATE('1. Informace o projektu'!$C$3,1,1),G970&lt;=WORKDAY(DATE('1. Informace o projektu'!$C$3+1,1,31)-1,1)),"OK","!!"),RIGHT(H970,3)="(a)",IF(AND(G970&gt;=DATE('1. Informace o projektu'!$C$3,1,1),G970&lt;=WORKDAY(DATE('1. Informace o projektu'!$C$3,12,31)-1,1,'6. Data'!$C$76:$C$89)),"OK","!!"),ISBLANK(G970),"!",ISBLANK(H970),"!!!",H970='6. Data'!$B$3,"vyberte druh nákladu")," ")</f>
        <v xml:space="preserve"> </v>
      </c>
      <c r="J970" s="261" t="str">
        <f t="shared" si="45"/>
        <v xml:space="preserve"> </v>
      </c>
      <c r="K970" s="238" t="str">
        <f t="shared" si="46"/>
        <v xml:space="preserve"> </v>
      </c>
      <c r="L970" s="87" t="str">
        <f t="shared" si="47"/>
        <v xml:space="preserve"> </v>
      </c>
    </row>
    <row r="971" spans="1:12" x14ac:dyDescent="0.25">
      <c r="A971" s="72"/>
      <c r="B971" s="82"/>
      <c r="C971" s="82"/>
      <c r="D971" s="79"/>
      <c r="E971" s="83"/>
      <c r="F971" s="83"/>
      <c r="G971" s="81"/>
      <c r="H971" s="126"/>
      <c r="I971" s="238" t="str">
        <f>IF(ISNUMBER(F971),_xlfn.IFS(RIGHT(H971,3)="(b)",IF(AND(G971&gt;=DATE('1. Informace o projektu'!$C$3,1,1),G971&lt;=WORKDAY(DATE('1. Informace o projektu'!$C$3+1,1,31)-1,1)),"OK","!!"),RIGHT(H971,3)="(a)",IF(AND(G971&gt;=DATE('1. Informace o projektu'!$C$3,1,1),G971&lt;=WORKDAY(DATE('1. Informace o projektu'!$C$3,12,31)-1,1,'6. Data'!$C$76:$C$89)),"OK","!!"),ISBLANK(G971),"!",ISBLANK(H971),"!!!",H971='6. Data'!$B$3,"vyberte druh nákladu")," ")</f>
        <v xml:space="preserve"> </v>
      </c>
      <c r="J971" s="261" t="str">
        <f t="shared" si="45"/>
        <v xml:space="preserve"> </v>
      </c>
      <c r="K971" s="238" t="str">
        <f t="shared" si="46"/>
        <v xml:space="preserve"> </v>
      </c>
      <c r="L971" s="87" t="str">
        <f t="shared" si="47"/>
        <v xml:space="preserve"> </v>
      </c>
    </row>
    <row r="972" spans="1:12" x14ac:dyDescent="0.25">
      <c r="A972" s="72"/>
      <c r="B972" s="82"/>
      <c r="C972" s="82"/>
      <c r="D972" s="79"/>
      <c r="E972" s="83"/>
      <c r="F972" s="83"/>
      <c r="G972" s="81"/>
      <c r="H972" s="126"/>
      <c r="I972" s="238" t="str">
        <f>IF(ISNUMBER(F972),_xlfn.IFS(RIGHT(H972,3)="(b)",IF(AND(G972&gt;=DATE('1. Informace o projektu'!$C$3,1,1),G972&lt;=WORKDAY(DATE('1. Informace o projektu'!$C$3+1,1,31)-1,1)),"OK","!!"),RIGHT(H972,3)="(a)",IF(AND(G972&gt;=DATE('1. Informace o projektu'!$C$3,1,1),G972&lt;=WORKDAY(DATE('1. Informace o projektu'!$C$3,12,31)-1,1,'6. Data'!$C$76:$C$89)),"OK","!!"),ISBLANK(G972),"!",ISBLANK(H972),"!!!",H972='6. Data'!$B$3,"vyberte druh nákladu")," ")</f>
        <v xml:space="preserve"> </v>
      </c>
      <c r="J972" s="261" t="str">
        <f t="shared" si="45"/>
        <v xml:space="preserve"> </v>
      </c>
      <c r="K972" s="238" t="str">
        <f t="shared" si="46"/>
        <v xml:space="preserve"> </v>
      </c>
      <c r="L972" s="87" t="str">
        <f t="shared" si="47"/>
        <v xml:space="preserve"> </v>
      </c>
    </row>
    <row r="973" spans="1:12" x14ac:dyDescent="0.25">
      <c r="A973" s="72"/>
      <c r="B973" s="82"/>
      <c r="C973" s="82"/>
      <c r="D973" s="79"/>
      <c r="E973" s="83"/>
      <c r="F973" s="83"/>
      <c r="G973" s="81"/>
      <c r="H973" s="126"/>
      <c r="I973" s="238" t="str">
        <f>IF(ISNUMBER(F973),_xlfn.IFS(RIGHT(H973,3)="(b)",IF(AND(G973&gt;=DATE('1. Informace o projektu'!$C$3,1,1),G973&lt;=WORKDAY(DATE('1. Informace o projektu'!$C$3+1,1,31)-1,1)),"OK","!!"),RIGHT(H973,3)="(a)",IF(AND(G973&gt;=DATE('1. Informace o projektu'!$C$3,1,1),G973&lt;=WORKDAY(DATE('1. Informace o projektu'!$C$3,12,31)-1,1,'6. Data'!$C$76:$C$89)),"OK","!!"),ISBLANK(G973),"!",ISBLANK(H973),"!!!",H973='6. Data'!$B$3,"vyberte druh nákladu")," ")</f>
        <v xml:space="preserve"> </v>
      </c>
      <c r="J973" s="261" t="str">
        <f t="shared" si="45"/>
        <v xml:space="preserve"> </v>
      </c>
      <c r="K973" s="238" t="str">
        <f t="shared" si="46"/>
        <v xml:space="preserve"> </v>
      </c>
      <c r="L973" s="87" t="str">
        <f t="shared" si="47"/>
        <v xml:space="preserve"> </v>
      </c>
    </row>
    <row r="974" spans="1:12" x14ac:dyDescent="0.25">
      <c r="A974" s="72"/>
      <c r="B974" s="82"/>
      <c r="C974" s="82"/>
      <c r="D974" s="79"/>
      <c r="E974" s="83"/>
      <c r="F974" s="83"/>
      <c r="G974" s="81"/>
      <c r="H974" s="126"/>
      <c r="I974" s="238" t="str">
        <f>IF(ISNUMBER(F974),_xlfn.IFS(RIGHT(H974,3)="(b)",IF(AND(G974&gt;=DATE('1. Informace o projektu'!$C$3,1,1),G974&lt;=WORKDAY(DATE('1. Informace o projektu'!$C$3+1,1,31)-1,1)),"OK","!!"),RIGHT(H974,3)="(a)",IF(AND(G974&gt;=DATE('1. Informace o projektu'!$C$3,1,1),G974&lt;=WORKDAY(DATE('1. Informace o projektu'!$C$3,12,31)-1,1,'6. Data'!$C$76:$C$89)),"OK","!!"),ISBLANK(G974),"!",ISBLANK(H974),"!!!",H974='6. Data'!$B$3,"vyberte druh nákladu")," ")</f>
        <v xml:space="preserve"> </v>
      </c>
      <c r="J974" s="261" t="str">
        <f t="shared" si="45"/>
        <v xml:space="preserve"> </v>
      </c>
      <c r="K974" s="238" t="str">
        <f t="shared" si="46"/>
        <v xml:space="preserve"> </v>
      </c>
      <c r="L974" s="87" t="str">
        <f t="shared" si="47"/>
        <v xml:space="preserve"> </v>
      </c>
    </row>
    <row r="975" spans="1:12" x14ac:dyDescent="0.25">
      <c r="A975" s="72"/>
      <c r="B975" s="82"/>
      <c r="C975" s="82"/>
      <c r="D975" s="79"/>
      <c r="E975" s="83"/>
      <c r="F975" s="83"/>
      <c r="G975" s="81"/>
      <c r="H975" s="126"/>
      <c r="I975" s="238" t="str">
        <f>IF(ISNUMBER(F975),_xlfn.IFS(RIGHT(H975,3)="(b)",IF(AND(G975&gt;=DATE('1. Informace o projektu'!$C$3,1,1),G975&lt;=WORKDAY(DATE('1. Informace o projektu'!$C$3+1,1,31)-1,1)),"OK","!!"),RIGHT(H975,3)="(a)",IF(AND(G975&gt;=DATE('1. Informace o projektu'!$C$3,1,1),G975&lt;=WORKDAY(DATE('1. Informace o projektu'!$C$3,12,31)-1,1,'6. Data'!$C$76:$C$89)),"OK","!!"),ISBLANK(G975),"!",ISBLANK(H975),"!!!",H975='6. Data'!$B$3,"vyberte druh nákladu")," ")</f>
        <v xml:space="preserve"> </v>
      </c>
      <c r="J975" s="261" t="str">
        <f t="shared" si="45"/>
        <v xml:space="preserve"> </v>
      </c>
      <c r="K975" s="238" t="str">
        <f t="shared" si="46"/>
        <v xml:space="preserve"> </v>
      </c>
      <c r="L975" s="87" t="str">
        <f t="shared" si="47"/>
        <v xml:space="preserve"> </v>
      </c>
    </row>
    <row r="976" spans="1:12" x14ac:dyDescent="0.25">
      <c r="A976" s="72"/>
      <c r="B976" s="82"/>
      <c r="C976" s="82"/>
      <c r="D976" s="79"/>
      <c r="E976" s="83"/>
      <c r="F976" s="83"/>
      <c r="G976" s="81"/>
      <c r="H976" s="126"/>
      <c r="I976" s="238" t="str">
        <f>IF(ISNUMBER(F976),_xlfn.IFS(RIGHT(H976,3)="(b)",IF(AND(G976&gt;=DATE('1. Informace o projektu'!$C$3,1,1),G976&lt;=WORKDAY(DATE('1. Informace o projektu'!$C$3+1,1,31)-1,1)),"OK","!!"),RIGHT(H976,3)="(a)",IF(AND(G976&gt;=DATE('1. Informace o projektu'!$C$3,1,1),G976&lt;=WORKDAY(DATE('1. Informace o projektu'!$C$3,12,31)-1,1,'6. Data'!$C$76:$C$89)),"OK","!!"),ISBLANK(G976),"!",ISBLANK(H976),"!!!",H976='6. Data'!$B$3,"vyberte druh nákladu")," ")</f>
        <v xml:space="preserve"> </v>
      </c>
      <c r="J976" s="261" t="str">
        <f t="shared" si="45"/>
        <v xml:space="preserve"> </v>
      </c>
      <c r="K976" s="238" t="str">
        <f t="shared" si="46"/>
        <v xml:space="preserve"> </v>
      </c>
      <c r="L976" s="87" t="str">
        <f t="shared" si="47"/>
        <v xml:space="preserve"> </v>
      </c>
    </row>
    <row r="977" spans="1:12" x14ac:dyDescent="0.25">
      <c r="A977" s="72"/>
      <c r="B977" s="82"/>
      <c r="C977" s="82"/>
      <c r="D977" s="79"/>
      <c r="E977" s="83"/>
      <c r="F977" s="83"/>
      <c r="G977" s="81"/>
      <c r="H977" s="126"/>
      <c r="I977" s="238" t="str">
        <f>IF(ISNUMBER(F977),_xlfn.IFS(RIGHT(H977,3)="(b)",IF(AND(G977&gt;=DATE('1. Informace o projektu'!$C$3,1,1),G977&lt;=WORKDAY(DATE('1. Informace o projektu'!$C$3+1,1,31)-1,1)),"OK","!!"),RIGHT(H977,3)="(a)",IF(AND(G977&gt;=DATE('1. Informace o projektu'!$C$3,1,1),G977&lt;=WORKDAY(DATE('1. Informace o projektu'!$C$3,12,31)-1,1,'6. Data'!$C$76:$C$89)),"OK","!!"),ISBLANK(G977),"!",ISBLANK(H977),"!!!",H977='6. Data'!$B$3,"vyberte druh nákladu")," ")</f>
        <v xml:space="preserve"> </v>
      </c>
      <c r="J977" s="261" t="str">
        <f t="shared" si="45"/>
        <v xml:space="preserve"> </v>
      </c>
      <c r="K977" s="238" t="str">
        <f t="shared" si="46"/>
        <v xml:space="preserve"> </v>
      </c>
      <c r="L977" s="87" t="str">
        <f t="shared" si="47"/>
        <v xml:space="preserve"> </v>
      </c>
    </row>
    <row r="978" spans="1:12" x14ac:dyDescent="0.25">
      <c r="A978" s="72"/>
      <c r="B978" s="82"/>
      <c r="C978" s="82"/>
      <c r="D978" s="79"/>
      <c r="E978" s="83"/>
      <c r="F978" s="83"/>
      <c r="G978" s="81"/>
      <c r="H978" s="126"/>
      <c r="I978" s="238" t="str">
        <f>IF(ISNUMBER(F978),_xlfn.IFS(RIGHT(H978,3)="(b)",IF(AND(G978&gt;=DATE('1. Informace o projektu'!$C$3,1,1),G978&lt;=WORKDAY(DATE('1. Informace o projektu'!$C$3+1,1,31)-1,1)),"OK","!!"),RIGHT(H978,3)="(a)",IF(AND(G978&gt;=DATE('1. Informace o projektu'!$C$3,1,1),G978&lt;=WORKDAY(DATE('1. Informace o projektu'!$C$3,12,31)-1,1,'6. Data'!$C$76:$C$89)),"OK","!!"),ISBLANK(G978),"!",ISBLANK(H978),"!!!",H978='6. Data'!$B$3,"vyberte druh nákladu")," ")</f>
        <v xml:space="preserve"> </v>
      </c>
      <c r="J978" s="261" t="str">
        <f t="shared" si="45"/>
        <v xml:space="preserve"> </v>
      </c>
      <c r="K978" s="238" t="str">
        <f t="shared" si="46"/>
        <v xml:space="preserve"> </v>
      </c>
      <c r="L978" s="87" t="str">
        <f t="shared" si="47"/>
        <v xml:space="preserve"> </v>
      </c>
    </row>
    <row r="979" spans="1:12" x14ac:dyDescent="0.25">
      <c r="A979" s="72"/>
      <c r="B979" s="82"/>
      <c r="C979" s="82"/>
      <c r="D979" s="79"/>
      <c r="E979" s="83"/>
      <c r="F979" s="83"/>
      <c r="G979" s="81"/>
      <c r="H979" s="126"/>
      <c r="I979" s="238" t="str">
        <f>IF(ISNUMBER(F979),_xlfn.IFS(RIGHT(H979,3)="(b)",IF(AND(G979&gt;=DATE('1. Informace o projektu'!$C$3,1,1),G979&lt;=WORKDAY(DATE('1. Informace o projektu'!$C$3+1,1,31)-1,1)),"OK","!!"),RIGHT(H979,3)="(a)",IF(AND(G979&gt;=DATE('1. Informace o projektu'!$C$3,1,1),G979&lt;=WORKDAY(DATE('1. Informace o projektu'!$C$3,12,31)-1,1,'6. Data'!$C$76:$C$89)),"OK","!!"),ISBLANK(G979),"!",ISBLANK(H979),"!!!",H979='6. Data'!$B$3,"vyberte druh nákladu")," ")</f>
        <v xml:space="preserve"> </v>
      </c>
      <c r="J979" s="261" t="str">
        <f t="shared" si="45"/>
        <v xml:space="preserve"> </v>
      </c>
      <c r="K979" s="238" t="str">
        <f t="shared" si="46"/>
        <v xml:space="preserve"> </v>
      </c>
      <c r="L979" s="87" t="str">
        <f t="shared" si="47"/>
        <v xml:space="preserve"> </v>
      </c>
    </row>
    <row r="980" spans="1:12" x14ac:dyDescent="0.25">
      <c r="A980" s="72"/>
      <c r="B980" s="82"/>
      <c r="C980" s="82"/>
      <c r="D980" s="79"/>
      <c r="E980" s="83"/>
      <c r="F980" s="83"/>
      <c r="G980" s="81"/>
      <c r="H980" s="126"/>
      <c r="I980" s="238" t="str">
        <f>IF(ISNUMBER(F980),_xlfn.IFS(RIGHT(H980,3)="(b)",IF(AND(G980&gt;=DATE('1. Informace o projektu'!$C$3,1,1),G980&lt;=WORKDAY(DATE('1. Informace o projektu'!$C$3+1,1,31)-1,1)),"OK","!!"),RIGHT(H980,3)="(a)",IF(AND(G980&gt;=DATE('1. Informace o projektu'!$C$3,1,1),G980&lt;=WORKDAY(DATE('1. Informace o projektu'!$C$3,12,31)-1,1,'6. Data'!$C$76:$C$89)),"OK","!!"),ISBLANK(G980),"!",ISBLANK(H980),"!!!",H980='6. Data'!$B$3,"vyberte druh nákladu")," ")</f>
        <v xml:space="preserve"> </v>
      </c>
      <c r="J980" s="261" t="str">
        <f t="shared" si="45"/>
        <v xml:space="preserve"> </v>
      </c>
      <c r="K980" s="238" t="str">
        <f t="shared" si="46"/>
        <v xml:space="preserve"> </v>
      </c>
      <c r="L980" s="87" t="str">
        <f t="shared" si="47"/>
        <v xml:space="preserve"> </v>
      </c>
    </row>
    <row r="981" spans="1:12" x14ac:dyDescent="0.25">
      <c r="A981" s="72"/>
      <c r="B981" s="82"/>
      <c r="C981" s="82"/>
      <c r="D981" s="79"/>
      <c r="E981" s="83"/>
      <c r="F981" s="83"/>
      <c r="G981" s="81"/>
      <c r="H981" s="126"/>
      <c r="I981" s="238" t="str">
        <f>IF(ISNUMBER(F981),_xlfn.IFS(RIGHT(H981,3)="(b)",IF(AND(G981&gt;=DATE('1. Informace o projektu'!$C$3,1,1),G981&lt;=WORKDAY(DATE('1. Informace o projektu'!$C$3+1,1,31)-1,1)),"OK","!!"),RIGHT(H981,3)="(a)",IF(AND(G981&gt;=DATE('1. Informace o projektu'!$C$3,1,1),G981&lt;=WORKDAY(DATE('1. Informace o projektu'!$C$3,12,31)-1,1,'6. Data'!$C$76:$C$89)),"OK","!!"),ISBLANK(G981),"!",ISBLANK(H981),"!!!",H981='6. Data'!$B$3,"vyberte druh nákladu")," ")</f>
        <v xml:space="preserve"> </v>
      </c>
      <c r="J981" s="261" t="str">
        <f t="shared" si="45"/>
        <v xml:space="preserve"> </v>
      </c>
      <c r="K981" s="238" t="str">
        <f t="shared" si="46"/>
        <v xml:space="preserve"> </v>
      </c>
      <c r="L981" s="87" t="str">
        <f t="shared" si="47"/>
        <v xml:space="preserve"> </v>
      </c>
    </row>
    <row r="982" spans="1:12" x14ac:dyDescent="0.25">
      <c r="A982" s="72"/>
      <c r="B982" s="82"/>
      <c r="C982" s="82"/>
      <c r="D982" s="79"/>
      <c r="E982" s="83"/>
      <c r="F982" s="83"/>
      <c r="G982" s="81"/>
      <c r="H982" s="126"/>
      <c r="I982" s="238" t="str">
        <f>IF(ISNUMBER(F982),_xlfn.IFS(RIGHT(H982,3)="(b)",IF(AND(G982&gt;=DATE('1. Informace o projektu'!$C$3,1,1),G982&lt;=WORKDAY(DATE('1. Informace o projektu'!$C$3+1,1,31)-1,1)),"OK","!!"),RIGHT(H982,3)="(a)",IF(AND(G982&gt;=DATE('1. Informace o projektu'!$C$3,1,1),G982&lt;=WORKDAY(DATE('1. Informace o projektu'!$C$3,12,31)-1,1,'6. Data'!$C$76:$C$89)),"OK","!!"),ISBLANK(G982),"!",ISBLANK(H982),"!!!",H982='6. Data'!$B$3,"vyberte druh nákladu")," ")</f>
        <v xml:space="preserve"> </v>
      </c>
      <c r="J982" s="261" t="str">
        <f t="shared" si="45"/>
        <v xml:space="preserve"> </v>
      </c>
      <c r="K982" s="238" t="str">
        <f t="shared" si="46"/>
        <v xml:space="preserve"> </v>
      </c>
      <c r="L982" s="87" t="str">
        <f t="shared" si="47"/>
        <v xml:space="preserve"> </v>
      </c>
    </row>
    <row r="983" spans="1:12" x14ac:dyDescent="0.25">
      <c r="A983" s="72"/>
      <c r="B983" s="82"/>
      <c r="C983" s="82"/>
      <c r="D983" s="79"/>
      <c r="E983" s="83"/>
      <c r="F983" s="83"/>
      <c r="G983" s="81"/>
      <c r="H983" s="126"/>
      <c r="I983" s="238" t="str">
        <f>IF(ISNUMBER(F983),_xlfn.IFS(RIGHT(H983,3)="(b)",IF(AND(G983&gt;=DATE('1. Informace o projektu'!$C$3,1,1),G983&lt;=WORKDAY(DATE('1. Informace o projektu'!$C$3+1,1,31)-1,1)),"OK","!!"),RIGHT(H983,3)="(a)",IF(AND(G983&gt;=DATE('1. Informace o projektu'!$C$3,1,1),G983&lt;=WORKDAY(DATE('1. Informace o projektu'!$C$3,12,31)-1,1,'6. Data'!$C$76:$C$89)),"OK","!!"),ISBLANK(G983),"!",ISBLANK(H983),"!!!",H983='6. Data'!$B$3,"vyberte druh nákladu")," ")</f>
        <v xml:space="preserve"> </v>
      </c>
      <c r="J983" s="261" t="str">
        <f t="shared" si="45"/>
        <v xml:space="preserve"> </v>
      </c>
      <c r="K983" s="238" t="str">
        <f t="shared" si="46"/>
        <v xml:space="preserve"> </v>
      </c>
      <c r="L983" s="87" t="str">
        <f t="shared" si="47"/>
        <v xml:space="preserve"> </v>
      </c>
    </row>
    <row r="984" spans="1:12" x14ac:dyDescent="0.25">
      <c r="A984" s="72"/>
      <c r="B984" s="82"/>
      <c r="C984" s="82"/>
      <c r="D984" s="79"/>
      <c r="E984" s="83"/>
      <c r="F984" s="83"/>
      <c r="G984" s="81"/>
      <c r="H984" s="126"/>
      <c r="I984" s="238" t="str">
        <f>IF(ISNUMBER(F984),_xlfn.IFS(RIGHT(H984,3)="(b)",IF(AND(G984&gt;=DATE('1. Informace o projektu'!$C$3,1,1),G984&lt;=WORKDAY(DATE('1. Informace o projektu'!$C$3+1,1,31)-1,1)),"OK","!!"),RIGHT(H984,3)="(a)",IF(AND(G984&gt;=DATE('1. Informace o projektu'!$C$3,1,1),G984&lt;=WORKDAY(DATE('1. Informace o projektu'!$C$3,12,31)-1,1,'6. Data'!$C$76:$C$89)),"OK","!!"),ISBLANK(G984),"!",ISBLANK(H984),"!!!",H984='6. Data'!$B$3,"vyberte druh nákladu")," ")</f>
        <v xml:space="preserve"> </v>
      </c>
      <c r="J984" s="261" t="str">
        <f t="shared" si="45"/>
        <v xml:space="preserve"> </v>
      </c>
      <c r="K984" s="238" t="str">
        <f t="shared" si="46"/>
        <v xml:space="preserve"> </v>
      </c>
      <c r="L984" s="87" t="str">
        <f t="shared" si="47"/>
        <v xml:space="preserve"> </v>
      </c>
    </row>
    <row r="985" spans="1:12" x14ac:dyDescent="0.25">
      <c r="A985" s="72"/>
      <c r="B985" s="82"/>
      <c r="C985" s="82"/>
      <c r="D985" s="79"/>
      <c r="E985" s="83"/>
      <c r="F985" s="83"/>
      <c r="G985" s="81"/>
      <c r="H985" s="126"/>
      <c r="I985" s="238" t="str">
        <f>IF(ISNUMBER(F985),_xlfn.IFS(RIGHT(H985,3)="(b)",IF(AND(G985&gt;=DATE('1. Informace o projektu'!$C$3,1,1),G985&lt;=WORKDAY(DATE('1. Informace o projektu'!$C$3+1,1,31)-1,1)),"OK","!!"),RIGHT(H985,3)="(a)",IF(AND(G985&gt;=DATE('1. Informace o projektu'!$C$3,1,1),G985&lt;=WORKDAY(DATE('1. Informace o projektu'!$C$3,12,31)-1,1,'6. Data'!$C$76:$C$89)),"OK","!!"),ISBLANK(G985),"!",ISBLANK(H985),"!!!",H985='6. Data'!$B$3,"vyberte druh nákladu")," ")</f>
        <v xml:space="preserve"> </v>
      </c>
      <c r="J985" s="261" t="str">
        <f t="shared" si="45"/>
        <v xml:space="preserve"> </v>
      </c>
      <c r="K985" s="238" t="str">
        <f t="shared" si="46"/>
        <v xml:space="preserve"> </v>
      </c>
      <c r="L985" s="87" t="str">
        <f t="shared" si="47"/>
        <v xml:space="preserve"> </v>
      </c>
    </row>
    <row r="986" spans="1:12" x14ac:dyDescent="0.25">
      <c r="A986" s="72"/>
      <c r="B986" s="82"/>
      <c r="C986" s="82"/>
      <c r="D986" s="79"/>
      <c r="E986" s="83"/>
      <c r="F986" s="83"/>
      <c r="G986" s="81"/>
      <c r="H986" s="126"/>
      <c r="I986" s="238" t="str">
        <f>IF(ISNUMBER(F986),_xlfn.IFS(RIGHT(H986,3)="(b)",IF(AND(G986&gt;=DATE('1. Informace o projektu'!$C$3,1,1),G986&lt;=WORKDAY(DATE('1. Informace o projektu'!$C$3+1,1,31)-1,1)),"OK","!!"),RIGHT(H986,3)="(a)",IF(AND(G986&gt;=DATE('1. Informace o projektu'!$C$3,1,1),G986&lt;=WORKDAY(DATE('1. Informace o projektu'!$C$3,12,31)-1,1,'6. Data'!$C$76:$C$89)),"OK","!!"),ISBLANK(G986),"!",ISBLANK(H986),"!!!",H986='6. Data'!$B$3,"vyberte druh nákladu")," ")</f>
        <v xml:space="preserve"> </v>
      </c>
      <c r="J986" s="261" t="str">
        <f t="shared" si="45"/>
        <v xml:space="preserve"> </v>
      </c>
      <c r="K986" s="238" t="str">
        <f t="shared" si="46"/>
        <v xml:space="preserve"> </v>
      </c>
      <c r="L986" s="87" t="str">
        <f t="shared" si="47"/>
        <v xml:space="preserve"> </v>
      </c>
    </row>
    <row r="987" spans="1:12" x14ac:dyDescent="0.25">
      <c r="A987" s="72"/>
      <c r="B987" s="82"/>
      <c r="C987" s="82"/>
      <c r="D987" s="79"/>
      <c r="E987" s="83"/>
      <c r="F987" s="83"/>
      <c r="G987" s="81"/>
      <c r="H987" s="126"/>
      <c r="I987" s="238" t="str">
        <f>IF(ISNUMBER(F987),_xlfn.IFS(RIGHT(H987,3)="(b)",IF(AND(G987&gt;=DATE('1. Informace o projektu'!$C$3,1,1),G987&lt;=WORKDAY(DATE('1. Informace o projektu'!$C$3+1,1,31)-1,1)),"OK","!!"),RIGHT(H987,3)="(a)",IF(AND(G987&gt;=DATE('1. Informace o projektu'!$C$3,1,1),G987&lt;=WORKDAY(DATE('1. Informace o projektu'!$C$3,12,31)-1,1,'6. Data'!$C$76:$C$89)),"OK","!!"),ISBLANK(G987),"!",ISBLANK(H987),"!!!",H987='6. Data'!$B$3,"vyberte druh nákladu")," ")</f>
        <v xml:space="preserve"> </v>
      </c>
      <c r="J987" s="261" t="str">
        <f t="shared" si="45"/>
        <v xml:space="preserve"> </v>
      </c>
      <c r="K987" s="238" t="str">
        <f t="shared" si="46"/>
        <v xml:space="preserve"> </v>
      </c>
      <c r="L987" s="87" t="str">
        <f t="shared" si="47"/>
        <v xml:space="preserve"> </v>
      </c>
    </row>
    <row r="988" spans="1:12" x14ac:dyDescent="0.25">
      <c r="A988" s="72"/>
      <c r="B988" s="82"/>
      <c r="C988" s="82"/>
      <c r="D988" s="79"/>
      <c r="E988" s="83"/>
      <c r="F988" s="83"/>
      <c r="G988" s="81"/>
      <c r="H988" s="126"/>
      <c r="I988" s="238" t="str">
        <f>IF(ISNUMBER(F988),_xlfn.IFS(RIGHT(H988,3)="(b)",IF(AND(G988&gt;=DATE('1. Informace o projektu'!$C$3,1,1),G988&lt;=WORKDAY(DATE('1. Informace o projektu'!$C$3+1,1,31)-1,1)),"OK","!!"),RIGHT(H988,3)="(a)",IF(AND(G988&gt;=DATE('1. Informace o projektu'!$C$3,1,1),G988&lt;=WORKDAY(DATE('1. Informace o projektu'!$C$3,12,31)-1,1,'6. Data'!$C$76:$C$89)),"OK","!!"),ISBLANK(G988),"!",ISBLANK(H988),"!!!",H988='6. Data'!$B$3,"vyberte druh nákladu")," ")</f>
        <v xml:space="preserve"> </v>
      </c>
      <c r="J988" s="261" t="str">
        <f t="shared" si="45"/>
        <v xml:space="preserve"> </v>
      </c>
      <c r="K988" s="238" t="str">
        <f t="shared" si="46"/>
        <v xml:space="preserve"> </v>
      </c>
      <c r="L988" s="87" t="str">
        <f t="shared" si="47"/>
        <v xml:space="preserve"> </v>
      </c>
    </row>
    <row r="989" spans="1:12" x14ac:dyDescent="0.25">
      <c r="A989" s="72"/>
      <c r="B989" s="82"/>
      <c r="C989" s="82"/>
      <c r="D989" s="79"/>
      <c r="E989" s="83"/>
      <c r="F989" s="83"/>
      <c r="G989" s="81"/>
      <c r="H989" s="126"/>
      <c r="I989" s="238" t="str">
        <f>IF(ISNUMBER(F989),_xlfn.IFS(RIGHT(H989,3)="(b)",IF(AND(G989&gt;=DATE('1. Informace o projektu'!$C$3,1,1),G989&lt;=WORKDAY(DATE('1. Informace o projektu'!$C$3+1,1,31)-1,1)),"OK","!!"),RIGHT(H989,3)="(a)",IF(AND(G989&gt;=DATE('1. Informace o projektu'!$C$3,1,1),G989&lt;=WORKDAY(DATE('1. Informace o projektu'!$C$3,12,31)-1,1,'6. Data'!$C$76:$C$89)),"OK","!!"),ISBLANK(G989),"!",ISBLANK(H989),"!!!",H989='6. Data'!$B$3,"vyberte druh nákladu")," ")</f>
        <v xml:space="preserve"> </v>
      </c>
      <c r="J989" s="261" t="str">
        <f t="shared" si="45"/>
        <v xml:space="preserve"> </v>
      </c>
      <c r="K989" s="238" t="str">
        <f t="shared" si="46"/>
        <v xml:space="preserve"> </v>
      </c>
      <c r="L989" s="87" t="str">
        <f t="shared" si="47"/>
        <v xml:space="preserve"> </v>
      </c>
    </row>
    <row r="990" spans="1:12" x14ac:dyDescent="0.25">
      <c r="A990" s="72"/>
      <c r="B990" s="82"/>
      <c r="C990" s="82"/>
      <c r="D990" s="79"/>
      <c r="E990" s="83"/>
      <c r="F990" s="83"/>
      <c r="G990" s="81"/>
      <c r="H990" s="126"/>
      <c r="I990" s="238" t="str">
        <f>IF(ISNUMBER(F990),_xlfn.IFS(RIGHT(H990,3)="(b)",IF(AND(G990&gt;=DATE('1. Informace o projektu'!$C$3,1,1),G990&lt;=WORKDAY(DATE('1. Informace o projektu'!$C$3+1,1,31)-1,1)),"OK","!!"),RIGHT(H990,3)="(a)",IF(AND(G990&gt;=DATE('1. Informace o projektu'!$C$3,1,1),G990&lt;=WORKDAY(DATE('1. Informace o projektu'!$C$3,12,31)-1,1,'6. Data'!$C$76:$C$89)),"OK","!!"),ISBLANK(G990),"!",ISBLANK(H990),"!!!",H990='6. Data'!$B$3,"vyberte druh nákladu")," ")</f>
        <v xml:space="preserve"> </v>
      </c>
      <c r="J990" s="261" t="str">
        <f t="shared" si="45"/>
        <v xml:space="preserve"> </v>
      </c>
      <c r="K990" s="238" t="str">
        <f t="shared" si="46"/>
        <v xml:space="preserve"> </v>
      </c>
      <c r="L990" s="87" t="str">
        <f t="shared" si="47"/>
        <v xml:space="preserve"> </v>
      </c>
    </row>
    <row r="991" spans="1:12" x14ac:dyDescent="0.25">
      <c r="A991" s="72"/>
      <c r="B991" s="82"/>
      <c r="C991" s="82"/>
      <c r="D991" s="79"/>
      <c r="E991" s="83"/>
      <c r="F991" s="83"/>
      <c r="G991" s="81"/>
      <c r="H991" s="126"/>
      <c r="I991" s="238" t="str">
        <f>IF(ISNUMBER(F991),_xlfn.IFS(RIGHT(H991,3)="(b)",IF(AND(G991&gt;=DATE('1. Informace o projektu'!$C$3,1,1),G991&lt;=WORKDAY(DATE('1. Informace o projektu'!$C$3+1,1,31)-1,1)),"OK","!!"),RIGHT(H991,3)="(a)",IF(AND(G991&gt;=DATE('1. Informace o projektu'!$C$3,1,1),G991&lt;=WORKDAY(DATE('1. Informace o projektu'!$C$3,12,31)-1,1,'6. Data'!$C$76:$C$89)),"OK","!!"),ISBLANK(G991),"!",ISBLANK(H991),"!!!",H991='6. Data'!$B$3,"vyberte druh nákladu")," ")</f>
        <v xml:space="preserve"> </v>
      </c>
      <c r="J991" s="261" t="str">
        <f t="shared" si="45"/>
        <v xml:space="preserve"> </v>
      </c>
      <c r="K991" s="238" t="str">
        <f t="shared" si="46"/>
        <v xml:space="preserve"> </v>
      </c>
      <c r="L991" s="87" t="str">
        <f t="shared" si="47"/>
        <v xml:space="preserve"> </v>
      </c>
    </row>
    <row r="992" spans="1:12" x14ac:dyDescent="0.25">
      <c r="A992" s="72"/>
      <c r="B992" s="82"/>
      <c r="C992" s="82"/>
      <c r="D992" s="79"/>
      <c r="E992" s="83"/>
      <c r="F992" s="83"/>
      <c r="G992" s="81"/>
      <c r="H992" s="126"/>
      <c r="I992" s="238" t="str">
        <f>IF(ISNUMBER(F992),_xlfn.IFS(RIGHT(H992,3)="(b)",IF(AND(G992&gt;=DATE('1. Informace o projektu'!$C$3,1,1),G992&lt;=WORKDAY(DATE('1. Informace o projektu'!$C$3+1,1,31)-1,1)),"OK","!!"),RIGHT(H992,3)="(a)",IF(AND(G992&gt;=DATE('1. Informace o projektu'!$C$3,1,1),G992&lt;=WORKDAY(DATE('1. Informace o projektu'!$C$3,12,31)-1,1,'6. Data'!$C$76:$C$89)),"OK","!!"),ISBLANK(G992),"!",ISBLANK(H992),"!!!",H992='6. Data'!$B$3,"vyberte druh nákladu")," ")</f>
        <v xml:space="preserve"> </v>
      </c>
      <c r="J992" s="261" t="str">
        <f t="shared" si="45"/>
        <v xml:space="preserve"> </v>
      </c>
      <c r="K992" s="238" t="str">
        <f t="shared" si="46"/>
        <v xml:space="preserve"> </v>
      </c>
      <c r="L992" s="87" t="str">
        <f t="shared" si="47"/>
        <v xml:space="preserve"> </v>
      </c>
    </row>
    <row r="993" spans="1:12" x14ac:dyDescent="0.25">
      <c r="A993" s="72"/>
      <c r="B993" s="82"/>
      <c r="C993" s="82"/>
      <c r="D993" s="79"/>
      <c r="E993" s="83"/>
      <c r="F993" s="83"/>
      <c r="G993" s="81"/>
      <c r="H993" s="126"/>
      <c r="I993" s="238" t="str">
        <f>IF(ISNUMBER(F993),_xlfn.IFS(RIGHT(H993,3)="(b)",IF(AND(G993&gt;=DATE('1. Informace o projektu'!$C$3,1,1),G993&lt;=WORKDAY(DATE('1. Informace o projektu'!$C$3+1,1,31)-1,1)),"OK","!!"),RIGHT(H993,3)="(a)",IF(AND(G993&gt;=DATE('1. Informace o projektu'!$C$3,1,1),G993&lt;=WORKDAY(DATE('1. Informace o projektu'!$C$3,12,31)-1,1,'6. Data'!$C$76:$C$89)),"OK","!!"),ISBLANK(G993),"!",ISBLANK(H993),"!!!",H993='6. Data'!$B$3,"vyberte druh nákladu")," ")</f>
        <v xml:space="preserve"> </v>
      </c>
      <c r="J993" s="261" t="str">
        <f t="shared" si="45"/>
        <v xml:space="preserve"> </v>
      </c>
      <c r="K993" s="238" t="str">
        <f t="shared" si="46"/>
        <v xml:space="preserve"> </v>
      </c>
      <c r="L993" s="87" t="str">
        <f t="shared" si="47"/>
        <v xml:space="preserve"> </v>
      </c>
    </row>
    <row r="994" spans="1:12" x14ac:dyDescent="0.25">
      <c r="A994" s="72"/>
      <c r="B994" s="82"/>
      <c r="C994" s="82"/>
      <c r="D994" s="79"/>
      <c r="E994" s="83"/>
      <c r="F994" s="83"/>
      <c r="G994" s="81"/>
      <c r="H994" s="126"/>
      <c r="I994" s="238" t="str">
        <f>IF(ISNUMBER(F994),_xlfn.IFS(RIGHT(H994,3)="(b)",IF(AND(G994&gt;=DATE('1. Informace o projektu'!$C$3,1,1),G994&lt;=WORKDAY(DATE('1. Informace o projektu'!$C$3+1,1,31)-1,1)),"OK","!!"),RIGHT(H994,3)="(a)",IF(AND(G994&gt;=DATE('1. Informace o projektu'!$C$3,1,1),G994&lt;=WORKDAY(DATE('1. Informace o projektu'!$C$3,12,31)-1,1,'6. Data'!$C$76:$C$89)),"OK","!!"),ISBLANK(G994),"!",ISBLANK(H994),"!!!",H994='6. Data'!$B$3,"vyberte druh nákladu")," ")</f>
        <v xml:space="preserve"> </v>
      </c>
      <c r="J994" s="261" t="str">
        <f t="shared" si="45"/>
        <v xml:space="preserve"> </v>
      </c>
      <c r="K994" s="238" t="str">
        <f t="shared" si="46"/>
        <v xml:space="preserve"> </v>
      </c>
      <c r="L994" s="87" t="str">
        <f t="shared" si="47"/>
        <v xml:space="preserve"> </v>
      </c>
    </row>
    <row r="995" spans="1:12" x14ac:dyDescent="0.25">
      <c r="A995" s="72"/>
      <c r="B995" s="82"/>
      <c r="C995" s="82"/>
      <c r="D995" s="79"/>
      <c r="E995" s="83"/>
      <c r="F995" s="83"/>
      <c r="G995" s="81"/>
      <c r="H995" s="126"/>
      <c r="I995" s="238" t="str">
        <f>IF(ISNUMBER(F995),_xlfn.IFS(RIGHT(H995,3)="(b)",IF(AND(G995&gt;=DATE('1. Informace o projektu'!$C$3,1,1),G995&lt;=WORKDAY(DATE('1. Informace o projektu'!$C$3+1,1,31)-1,1)),"OK","!!"),RIGHT(H995,3)="(a)",IF(AND(G995&gt;=DATE('1. Informace o projektu'!$C$3,1,1),G995&lt;=WORKDAY(DATE('1. Informace o projektu'!$C$3,12,31)-1,1,'6. Data'!$C$76:$C$89)),"OK","!!"),ISBLANK(G995),"!",ISBLANK(H995),"!!!",H995='6. Data'!$B$3,"vyberte druh nákladu")," ")</f>
        <v xml:space="preserve"> </v>
      </c>
      <c r="J995" s="261" t="str">
        <f t="shared" si="45"/>
        <v xml:space="preserve"> </v>
      </c>
      <c r="K995" s="238" t="str">
        <f t="shared" si="46"/>
        <v xml:space="preserve"> </v>
      </c>
      <c r="L995" s="87" t="str">
        <f t="shared" si="47"/>
        <v xml:space="preserve"> </v>
      </c>
    </row>
    <row r="996" spans="1:12" x14ac:dyDescent="0.25">
      <c r="A996" s="72"/>
      <c r="B996" s="82"/>
      <c r="C996" s="82"/>
      <c r="D996" s="79"/>
      <c r="E996" s="83"/>
      <c r="F996" s="83"/>
      <c r="G996" s="81"/>
      <c r="H996" s="126"/>
      <c r="I996" s="238" t="str">
        <f>IF(ISNUMBER(F996),_xlfn.IFS(RIGHT(H996,3)="(b)",IF(AND(G996&gt;=DATE('1. Informace o projektu'!$C$3,1,1),G996&lt;=WORKDAY(DATE('1. Informace o projektu'!$C$3+1,1,31)-1,1)),"OK","!!"),RIGHT(H996,3)="(a)",IF(AND(G996&gt;=DATE('1. Informace o projektu'!$C$3,1,1),G996&lt;=WORKDAY(DATE('1. Informace o projektu'!$C$3,12,31)-1,1,'6. Data'!$C$76:$C$89)),"OK","!!"),ISBLANK(G996),"!",ISBLANK(H996),"!!!",H996='6. Data'!$B$3,"vyberte druh nákladu")," ")</f>
        <v xml:space="preserve"> </v>
      </c>
      <c r="J996" s="261" t="str">
        <f t="shared" si="45"/>
        <v xml:space="preserve"> </v>
      </c>
      <c r="K996" s="238" t="str">
        <f t="shared" si="46"/>
        <v xml:space="preserve"> </v>
      </c>
      <c r="L996" s="87" t="str">
        <f t="shared" si="47"/>
        <v xml:space="preserve"> </v>
      </c>
    </row>
    <row r="997" spans="1:12" x14ac:dyDescent="0.25">
      <c r="A997" s="72"/>
      <c r="B997" s="82"/>
      <c r="C997" s="82"/>
      <c r="D997" s="79"/>
      <c r="E997" s="83"/>
      <c r="F997" s="83"/>
      <c r="G997" s="81"/>
      <c r="H997" s="126"/>
      <c r="I997" s="238" t="str">
        <f>IF(ISNUMBER(F997),_xlfn.IFS(RIGHT(H997,3)="(b)",IF(AND(G997&gt;=DATE('1. Informace o projektu'!$C$3,1,1),G997&lt;=WORKDAY(DATE('1. Informace o projektu'!$C$3+1,1,31)-1,1)),"OK","!!"),RIGHT(H997,3)="(a)",IF(AND(G997&gt;=DATE('1. Informace o projektu'!$C$3,1,1),G997&lt;=WORKDAY(DATE('1. Informace o projektu'!$C$3,12,31)-1,1,'6. Data'!$C$76:$C$89)),"OK","!!"),ISBLANK(G997),"!",ISBLANK(H997),"!!!",H997='6. Data'!$B$3,"vyberte druh nákladu")," ")</f>
        <v xml:space="preserve"> </v>
      </c>
      <c r="J997" s="261" t="str">
        <f t="shared" si="45"/>
        <v xml:space="preserve"> </v>
      </c>
      <c r="K997" s="238" t="str">
        <f t="shared" si="46"/>
        <v xml:space="preserve"> </v>
      </c>
      <c r="L997" s="87" t="str">
        <f t="shared" si="47"/>
        <v xml:space="preserve"> </v>
      </c>
    </row>
    <row r="998" spans="1:12" x14ac:dyDescent="0.25">
      <c r="A998" s="72"/>
      <c r="B998" s="82"/>
      <c r="C998" s="82"/>
      <c r="D998" s="79"/>
      <c r="E998" s="83"/>
      <c r="F998" s="83"/>
      <c r="G998" s="81"/>
      <c r="H998" s="126"/>
      <c r="I998" s="238" t="str">
        <f>IF(ISNUMBER(F998),_xlfn.IFS(RIGHT(H998,3)="(b)",IF(AND(G998&gt;=DATE('1. Informace o projektu'!$C$3,1,1),G998&lt;=WORKDAY(DATE('1. Informace o projektu'!$C$3+1,1,31)-1,1)),"OK","!!"),RIGHT(H998,3)="(a)",IF(AND(G998&gt;=DATE('1. Informace o projektu'!$C$3,1,1),G998&lt;=WORKDAY(DATE('1. Informace o projektu'!$C$3,12,31)-1,1,'6. Data'!$C$76:$C$89)),"OK","!!"),ISBLANK(G998),"!",ISBLANK(H998),"!!!",H998='6. Data'!$B$3,"vyberte druh nákladu")," ")</f>
        <v xml:space="preserve"> </v>
      </c>
      <c r="J998" s="261" t="str">
        <f t="shared" si="45"/>
        <v xml:space="preserve"> </v>
      </c>
      <c r="K998" s="238" t="str">
        <f t="shared" si="46"/>
        <v xml:space="preserve"> </v>
      </c>
      <c r="L998" s="87" t="str">
        <f t="shared" si="47"/>
        <v xml:space="preserve"> </v>
      </c>
    </row>
    <row r="999" spans="1:12" x14ac:dyDescent="0.25">
      <c r="A999" s="72"/>
      <c r="B999" s="82"/>
      <c r="C999" s="82"/>
      <c r="D999" s="79"/>
      <c r="E999" s="83"/>
      <c r="F999" s="83"/>
      <c r="G999" s="81"/>
      <c r="H999" s="126"/>
      <c r="I999" s="238" t="str">
        <f>IF(ISNUMBER(F999),_xlfn.IFS(RIGHT(H999,3)="(b)",IF(AND(G999&gt;=DATE('1. Informace o projektu'!$C$3,1,1),G999&lt;=WORKDAY(DATE('1. Informace o projektu'!$C$3+1,1,31)-1,1)),"OK","!!"),RIGHT(H999,3)="(a)",IF(AND(G999&gt;=DATE('1. Informace o projektu'!$C$3,1,1),G999&lt;=WORKDAY(DATE('1. Informace o projektu'!$C$3,12,31)-1,1,'6. Data'!$C$76:$C$89)),"OK","!!"),ISBLANK(G999),"!",ISBLANK(H999),"!!!",H999='6. Data'!$B$3,"vyberte druh nákladu")," ")</f>
        <v xml:space="preserve"> </v>
      </c>
      <c r="J999" s="261" t="str">
        <f t="shared" si="45"/>
        <v xml:space="preserve"> </v>
      </c>
      <c r="K999" s="238" t="str">
        <f t="shared" si="46"/>
        <v xml:space="preserve"> </v>
      </c>
      <c r="L999" s="87" t="str">
        <f t="shared" si="47"/>
        <v xml:space="preserve"> </v>
      </c>
    </row>
    <row r="1000" spans="1:12" x14ac:dyDescent="0.25">
      <c r="A1000" s="72"/>
      <c r="B1000" s="82"/>
      <c r="C1000" s="82"/>
      <c r="D1000" s="79"/>
      <c r="E1000" s="83"/>
      <c r="F1000" s="83"/>
      <c r="G1000" s="81"/>
      <c r="H1000" s="126"/>
      <c r="I1000" s="238" t="str">
        <f>IF(ISNUMBER(F1000),_xlfn.IFS(RIGHT(H1000,3)="(b)",IF(AND(G1000&gt;=DATE('1. Informace o projektu'!$C$3,1,1),G1000&lt;=WORKDAY(DATE('1. Informace o projektu'!$C$3+1,1,31)-1,1)),"OK","!!"),RIGHT(H1000,3)="(a)",IF(AND(G1000&gt;=DATE('1. Informace o projektu'!$C$3,1,1),G1000&lt;=WORKDAY(DATE('1. Informace o projektu'!$C$3,12,31)-1,1,'6. Data'!$C$76:$C$89)),"OK","!!"),ISBLANK(G1000),"!",ISBLANK(H1000),"!!!",H1000='6. Data'!$B$3,"vyberte druh nákladu")," ")</f>
        <v xml:space="preserve"> </v>
      </c>
      <c r="J1000" s="261" t="str">
        <f t="shared" si="45"/>
        <v xml:space="preserve"> </v>
      </c>
      <c r="K1000" s="238" t="str">
        <f t="shared" si="46"/>
        <v xml:space="preserve"> </v>
      </c>
      <c r="L1000" s="87" t="str">
        <f t="shared" si="47"/>
        <v xml:space="preserve"> </v>
      </c>
    </row>
    <row r="1001" spans="1:12" x14ac:dyDescent="0.25">
      <c r="A1001" s="72"/>
      <c r="B1001" s="82"/>
      <c r="C1001" s="82"/>
      <c r="D1001" s="79"/>
      <c r="E1001" s="83"/>
      <c r="F1001" s="83"/>
      <c r="G1001" s="81"/>
      <c r="H1001" s="126"/>
      <c r="I1001" s="238" t="str">
        <f>IF(ISNUMBER(F1001),_xlfn.IFS(RIGHT(H1001,3)="(b)",IF(AND(G1001&gt;=DATE('1. Informace o projektu'!$C$3,1,1),G1001&lt;=WORKDAY(DATE('1. Informace o projektu'!$C$3+1,1,31)-1,1)),"OK","!!"),RIGHT(H1001,3)="(a)",IF(AND(G1001&gt;=DATE('1. Informace o projektu'!$C$3,1,1),G1001&lt;=WORKDAY(DATE('1. Informace o projektu'!$C$3,12,31)-1,1,'6. Data'!$C$76:$C$89)),"OK","!!"),ISBLANK(G1001),"!",ISBLANK(H1001),"!!!",H1001='6. Data'!$B$3,"vyberte druh nákladu")," ")</f>
        <v xml:space="preserve"> </v>
      </c>
      <c r="J1001" s="261" t="str">
        <f t="shared" si="45"/>
        <v xml:space="preserve"> </v>
      </c>
      <c r="K1001" s="238" t="str">
        <f t="shared" si="46"/>
        <v xml:space="preserve"> </v>
      </c>
      <c r="L1001" s="87" t="str">
        <f t="shared" si="47"/>
        <v xml:space="preserve"> </v>
      </c>
    </row>
    <row r="1002" spans="1:12" x14ac:dyDescent="0.25">
      <c r="A1002" s="72"/>
      <c r="B1002" s="82"/>
      <c r="C1002" s="82"/>
      <c r="D1002" s="79"/>
      <c r="E1002" s="83"/>
      <c r="F1002" s="83"/>
      <c r="G1002" s="81"/>
      <c r="H1002" s="126"/>
      <c r="I1002" s="238" t="str">
        <f>IF(ISNUMBER(F1002),_xlfn.IFS(RIGHT(H1002,3)="(b)",IF(AND(G1002&gt;=DATE('1. Informace o projektu'!$C$3,1,1),G1002&lt;=WORKDAY(DATE('1. Informace o projektu'!$C$3+1,1,31)-1,1)),"OK","!!"),RIGHT(H1002,3)="(a)",IF(AND(G1002&gt;=DATE('1. Informace o projektu'!$C$3,1,1),G1002&lt;=WORKDAY(DATE('1. Informace o projektu'!$C$3,12,31)-1,1,'6. Data'!$C$76:$C$89)),"OK","!!"),ISBLANK(G1002),"!",ISBLANK(H1002),"!!!",H1002='6. Data'!$B$3,"vyberte druh nákladu")," ")</f>
        <v xml:space="preserve"> </v>
      </c>
      <c r="J1002" s="261" t="str">
        <f t="shared" si="45"/>
        <v xml:space="preserve"> </v>
      </c>
      <c r="K1002" s="238" t="str">
        <f t="shared" si="46"/>
        <v xml:space="preserve"> </v>
      </c>
      <c r="L1002" s="87" t="str">
        <f t="shared" si="47"/>
        <v xml:space="preserve"> </v>
      </c>
    </row>
    <row r="1003" spans="1:12" x14ac:dyDescent="0.25">
      <c r="A1003" s="72"/>
      <c r="B1003" s="82"/>
      <c r="C1003" s="82"/>
      <c r="D1003" s="79"/>
      <c r="E1003" s="83"/>
      <c r="F1003" s="83"/>
      <c r="G1003" s="81"/>
      <c r="H1003" s="126"/>
      <c r="I1003" s="238" t="str">
        <f>IF(ISNUMBER(F1003),_xlfn.IFS(RIGHT(H1003,3)="(b)",IF(AND(G1003&gt;=DATE('1. Informace o projektu'!$C$3,1,1),G1003&lt;=WORKDAY(DATE('1. Informace o projektu'!$C$3+1,1,31)-1,1)),"OK","!!"),RIGHT(H1003,3)="(a)",IF(AND(G1003&gt;=DATE('1. Informace o projektu'!$C$3,1,1),G1003&lt;=WORKDAY(DATE('1. Informace o projektu'!$C$3,12,31)-1,1,'6. Data'!$C$76:$C$89)),"OK","!!"),ISBLANK(G1003),"!",ISBLANK(H1003),"!!!",H1003='6. Data'!$B$3,"vyberte druh nákladu")," ")</f>
        <v xml:space="preserve"> </v>
      </c>
      <c r="J1003" s="261" t="str">
        <f t="shared" si="45"/>
        <v xml:space="preserve"> </v>
      </c>
      <c r="K1003" s="238" t="str">
        <f t="shared" si="46"/>
        <v xml:space="preserve"> </v>
      </c>
      <c r="L1003" s="87" t="str">
        <f t="shared" si="47"/>
        <v xml:space="preserve"> </v>
      </c>
    </row>
    <row r="1004" spans="1:12" x14ac:dyDescent="0.25">
      <c r="A1004" s="72"/>
      <c r="B1004" s="82"/>
      <c r="C1004" s="82"/>
      <c r="D1004" s="79"/>
      <c r="E1004" s="83"/>
      <c r="F1004" s="83"/>
      <c r="G1004" s="81"/>
      <c r="H1004" s="126"/>
      <c r="I1004" s="238" t="str">
        <f>IF(ISNUMBER(F1004),_xlfn.IFS(RIGHT(H1004,3)="(b)",IF(AND(G1004&gt;=DATE('1. Informace o projektu'!$C$3,1,1),G1004&lt;=WORKDAY(DATE('1. Informace o projektu'!$C$3+1,1,31)-1,1)),"OK","!!"),RIGHT(H1004,3)="(a)",IF(AND(G1004&gt;=DATE('1. Informace o projektu'!$C$3,1,1),G1004&lt;=WORKDAY(DATE('1. Informace o projektu'!$C$3,12,31)-1,1,'6. Data'!$C$76:$C$89)),"OK","!!"),ISBLANK(G1004),"!",ISBLANK(H1004),"!!!",H1004='6. Data'!$B$3,"vyberte druh nákladu")," ")</f>
        <v xml:space="preserve"> </v>
      </c>
      <c r="J1004" s="261" t="str">
        <f t="shared" si="45"/>
        <v xml:space="preserve"> </v>
      </c>
      <c r="K1004" s="238" t="str">
        <f t="shared" si="46"/>
        <v xml:space="preserve"> </v>
      </c>
      <c r="L1004" s="87" t="str">
        <f t="shared" si="47"/>
        <v xml:space="preserve"> </v>
      </c>
    </row>
    <row r="1005" spans="1:12" x14ac:dyDescent="0.25">
      <c r="A1005" s="72"/>
      <c r="B1005" s="82"/>
      <c r="C1005" s="82"/>
      <c r="D1005" s="79"/>
      <c r="E1005" s="83"/>
      <c r="F1005" s="83"/>
      <c r="G1005" s="81"/>
      <c r="H1005" s="126"/>
      <c r="I1005" s="238" t="str">
        <f>IF(ISNUMBER(F1005),_xlfn.IFS(RIGHT(H1005,3)="(b)",IF(AND(G1005&gt;=DATE('1. Informace o projektu'!$C$3,1,1),G1005&lt;=WORKDAY(DATE('1. Informace o projektu'!$C$3+1,1,31)-1,1)),"OK","!!"),RIGHT(H1005,3)="(a)",IF(AND(G1005&gt;=DATE('1. Informace o projektu'!$C$3,1,1),G1005&lt;=WORKDAY(DATE('1. Informace o projektu'!$C$3,12,31)-1,1,'6. Data'!$C$76:$C$89)),"OK","!!"),ISBLANK(G1005),"!",ISBLANK(H1005),"!!!",H1005='6. Data'!$B$3,"vyberte druh nákladu")," ")</f>
        <v xml:space="preserve"> </v>
      </c>
      <c r="J1005" s="261" t="str">
        <f t="shared" si="45"/>
        <v xml:space="preserve"> </v>
      </c>
      <c r="K1005" s="238" t="str">
        <f t="shared" si="46"/>
        <v xml:space="preserve"> </v>
      </c>
      <c r="L1005" s="87" t="str">
        <f t="shared" si="47"/>
        <v xml:space="preserve"> </v>
      </c>
    </row>
    <row r="1006" spans="1:12" x14ac:dyDescent="0.25">
      <c r="A1006" s="72"/>
      <c r="B1006" s="82"/>
      <c r="C1006" s="82"/>
      <c r="D1006" s="79"/>
      <c r="E1006" s="83"/>
      <c r="F1006" s="83"/>
      <c r="G1006" s="81"/>
      <c r="H1006" s="126"/>
      <c r="I1006" s="238" t="str">
        <f>IF(ISNUMBER(F1006),_xlfn.IFS(RIGHT(H1006,3)="(b)",IF(AND(G1006&gt;=DATE('1. Informace o projektu'!$C$3,1,1),G1006&lt;=WORKDAY(DATE('1. Informace o projektu'!$C$3+1,1,31)-1,1)),"OK","!!"),RIGHT(H1006,3)="(a)",IF(AND(G1006&gt;=DATE('1. Informace o projektu'!$C$3,1,1),G1006&lt;=WORKDAY(DATE('1. Informace o projektu'!$C$3,12,31)-1,1,'6. Data'!$C$76:$C$89)),"OK","!!"),ISBLANK(G1006),"!",ISBLANK(H1006),"!!!",H1006='6. Data'!$B$3,"vyberte druh nákladu")," ")</f>
        <v xml:space="preserve"> </v>
      </c>
      <c r="J1006" s="261" t="str">
        <f t="shared" si="45"/>
        <v xml:space="preserve"> </v>
      </c>
      <c r="K1006" s="238" t="str">
        <f t="shared" si="46"/>
        <v xml:space="preserve"> </v>
      </c>
      <c r="L1006" s="87" t="str">
        <f t="shared" si="47"/>
        <v xml:space="preserve"> </v>
      </c>
    </row>
    <row r="1007" spans="1:12" x14ac:dyDescent="0.25">
      <c r="A1007" s="72"/>
      <c r="B1007" s="82"/>
      <c r="C1007" s="82"/>
      <c r="D1007" s="79"/>
      <c r="E1007" s="83"/>
      <c r="F1007" s="83"/>
      <c r="G1007" s="81"/>
      <c r="H1007" s="126"/>
      <c r="I1007" s="238" t="str">
        <f>IF(ISNUMBER(F1007),_xlfn.IFS(RIGHT(H1007,3)="(b)",IF(AND(G1007&gt;=DATE('1. Informace o projektu'!$C$3,1,1),G1007&lt;=WORKDAY(DATE('1. Informace o projektu'!$C$3+1,1,31)-1,1)),"OK","!!"),RIGHT(H1007,3)="(a)",IF(AND(G1007&gt;=DATE('1. Informace o projektu'!$C$3,1,1),G1007&lt;=WORKDAY(DATE('1. Informace o projektu'!$C$3,12,31)-1,1,'6. Data'!$C$76:$C$89)),"OK","!!"),ISBLANK(G1007),"!",ISBLANK(H1007),"!!!",H1007='6. Data'!$B$3,"vyberte druh nákladu")," ")</f>
        <v xml:space="preserve"> </v>
      </c>
      <c r="J1007" s="261" t="str">
        <f t="shared" si="45"/>
        <v xml:space="preserve"> </v>
      </c>
      <c r="K1007" s="238" t="str">
        <f t="shared" si="46"/>
        <v xml:space="preserve"> </v>
      </c>
      <c r="L1007" s="87" t="str">
        <f t="shared" si="47"/>
        <v xml:space="preserve"> </v>
      </c>
    </row>
    <row r="1008" spans="1:12" x14ac:dyDescent="0.25">
      <c r="A1008" s="72"/>
      <c r="B1008" s="82"/>
      <c r="C1008" s="82"/>
      <c r="D1008" s="79"/>
      <c r="E1008" s="83"/>
      <c r="F1008" s="83"/>
      <c r="G1008" s="81"/>
      <c r="H1008" s="126"/>
      <c r="I1008" s="238" t="str">
        <f>IF(ISNUMBER(F1008),_xlfn.IFS(RIGHT(H1008,3)="(b)",IF(AND(G1008&gt;=DATE('1. Informace o projektu'!$C$3,1,1),G1008&lt;=WORKDAY(DATE('1. Informace o projektu'!$C$3+1,1,31)-1,1)),"OK","!!"),RIGHT(H1008,3)="(a)",IF(AND(G1008&gt;=DATE('1. Informace o projektu'!$C$3,1,1),G1008&lt;=WORKDAY(DATE('1. Informace o projektu'!$C$3,12,31)-1,1,'6. Data'!$C$76:$C$89)),"OK","!!"),ISBLANK(G1008),"!",ISBLANK(H1008),"!!!",H1008='6. Data'!$B$3,"vyberte druh nákladu")," ")</f>
        <v xml:space="preserve"> </v>
      </c>
      <c r="J1008" s="261" t="str">
        <f t="shared" si="45"/>
        <v xml:space="preserve"> </v>
      </c>
      <c r="K1008" s="238" t="str">
        <f t="shared" si="46"/>
        <v xml:space="preserve"> </v>
      </c>
      <c r="L1008" s="87" t="str">
        <f t="shared" si="47"/>
        <v xml:space="preserve"> </v>
      </c>
    </row>
    <row r="1009" spans="1:12" x14ac:dyDescent="0.25">
      <c r="A1009" s="72"/>
      <c r="B1009" s="82"/>
      <c r="C1009" s="82"/>
      <c r="D1009" s="79"/>
      <c r="E1009" s="83"/>
      <c r="F1009" s="83"/>
      <c r="G1009" s="81"/>
      <c r="H1009" s="126"/>
      <c r="I1009" s="238" t="str">
        <f>IF(ISNUMBER(F1009),_xlfn.IFS(RIGHT(H1009,3)="(b)",IF(AND(G1009&gt;=DATE('1. Informace o projektu'!$C$3,1,1),G1009&lt;=WORKDAY(DATE('1. Informace o projektu'!$C$3+1,1,31)-1,1)),"OK","!!"),RIGHT(H1009,3)="(a)",IF(AND(G1009&gt;=DATE('1. Informace o projektu'!$C$3,1,1),G1009&lt;=WORKDAY(DATE('1. Informace o projektu'!$C$3,12,31)-1,1,'6. Data'!$C$76:$C$89)),"OK","!!"),ISBLANK(G1009),"!",ISBLANK(H1009),"!!!",H1009='6. Data'!$B$3,"vyberte druh nákladu")," ")</f>
        <v xml:space="preserve"> </v>
      </c>
      <c r="J1009" s="261" t="str">
        <f t="shared" si="45"/>
        <v xml:space="preserve"> </v>
      </c>
      <c r="K1009" s="238" t="str">
        <f t="shared" si="46"/>
        <v xml:space="preserve"> </v>
      </c>
      <c r="L1009" s="87" t="str">
        <f t="shared" si="47"/>
        <v xml:space="preserve"> </v>
      </c>
    </row>
    <row r="1010" spans="1:12" x14ac:dyDescent="0.25">
      <c r="A1010" s="72"/>
      <c r="B1010" s="82"/>
      <c r="C1010" s="82"/>
      <c r="D1010" s="79"/>
      <c r="E1010" s="83"/>
      <c r="F1010" s="83"/>
      <c r="G1010" s="81"/>
      <c r="H1010" s="126"/>
      <c r="I1010" s="238" t="str">
        <f>IF(ISNUMBER(F1010),_xlfn.IFS(RIGHT(H1010,3)="(b)",IF(AND(G1010&gt;=DATE('1. Informace o projektu'!$C$3,1,1),G1010&lt;=WORKDAY(DATE('1. Informace o projektu'!$C$3+1,1,31)-1,1)),"OK","!!"),RIGHT(H1010,3)="(a)",IF(AND(G1010&gt;=DATE('1. Informace o projektu'!$C$3,1,1),G1010&lt;=WORKDAY(DATE('1. Informace o projektu'!$C$3,12,31)-1,1,'6. Data'!$C$76:$C$89)),"OK","!!"),ISBLANK(G1010),"!",ISBLANK(H1010),"!!!",H1010='6. Data'!$B$3,"vyberte druh nákladu")," ")</f>
        <v xml:space="preserve"> </v>
      </c>
      <c r="J1010" s="261" t="str">
        <f t="shared" si="45"/>
        <v xml:space="preserve"> </v>
      </c>
      <c r="K1010" s="238" t="str">
        <f t="shared" si="46"/>
        <v xml:space="preserve"> </v>
      </c>
      <c r="L1010" s="87" t="str">
        <f t="shared" si="47"/>
        <v xml:space="preserve"> </v>
      </c>
    </row>
    <row r="1011" spans="1:12" x14ac:dyDescent="0.25">
      <c r="A1011" s="72"/>
      <c r="B1011" s="82"/>
      <c r="C1011" s="82"/>
      <c r="D1011" s="79"/>
      <c r="E1011" s="83"/>
      <c r="F1011" s="83"/>
      <c r="G1011" s="81"/>
      <c r="H1011" s="126"/>
      <c r="I1011" s="238" t="str">
        <f>IF(ISNUMBER(F1011),_xlfn.IFS(RIGHT(H1011,3)="(b)",IF(AND(G1011&gt;=DATE('1. Informace o projektu'!$C$3,1,1),G1011&lt;=WORKDAY(DATE('1. Informace o projektu'!$C$3+1,1,31)-1,1)),"OK","!!"),RIGHT(H1011,3)="(a)",IF(AND(G1011&gt;=DATE('1. Informace o projektu'!$C$3,1,1),G1011&lt;=WORKDAY(DATE('1. Informace o projektu'!$C$3,12,31)-1,1,'6. Data'!$C$76:$C$89)),"OK","!!"),ISBLANK(G1011),"!",ISBLANK(H1011),"!!!",H1011='6. Data'!$B$3,"vyberte druh nákladu")," ")</f>
        <v xml:space="preserve"> </v>
      </c>
      <c r="J1011" s="261" t="str">
        <f t="shared" si="45"/>
        <v xml:space="preserve"> </v>
      </c>
      <c r="K1011" s="238" t="str">
        <f t="shared" si="46"/>
        <v xml:space="preserve"> </v>
      </c>
      <c r="L1011" s="87" t="str">
        <f t="shared" si="47"/>
        <v xml:space="preserve"> </v>
      </c>
    </row>
    <row r="1012" spans="1:12" x14ac:dyDescent="0.25">
      <c r="A1012" s="72"/>
      <c r="B1012" s="82"/>
      <c r="C1012" s="82"/>
      <c r="D1012" s="79"/>
      <c r="E1012" s="83"/>
      <c r="F1012" s="83"/>
      <c r="G1012" s="81"/>
      <c r="H1012" s="126"/>
      <c r="I1012" s="238" t="str">
        <f>IF(ISNUMBER(F1012),_xlfn.IFS(RIGHT(H1012,3)="(b)",IF(AND(G1012&gt;=DATE('1. Informace o projektu'!$C$3,1,1),G1012&lt;=WORKDAY(DATE('1. Informace o projektu'!$C$3+1,1,31)-1,1)),"OK","!!"),RIGHT(H1012,3)="(a)",IF(AND(G1012&gt;=DATE('1. Informace o projektu'!$C$3,1,1),G1012&lt;=WORKDAY(DATE('1. Informace o projektu'!$C$3,12,31)-1,1,'6. Data'!$C$76:$C$89)),"OK","!!"),ISBLANK(G1012),"!",ISBLANK(H1012),"!!!",H1012='6. Data'!$B$3,"vyberte druh nákladu")," ")</f>
        <v xml:space="preserve"> </v>
      </c>
      <c r="J1012" s="261" t="str">
        <f t="shared" si="45"/>
        <v xml:space="preserve"> </v>
      </c>
      <c r="K1012" s="238" t="str">
        <f t="shared" si="46"/>
        <v xml:space="preserve"> </v>
      </c>
      <c r="L1012" s="87" t="str">
        <f t="shared" si="47"/>
        <v xml:space="preserve"> </v>
      </c>
    </row>
    <row r="1013" spans="1:12" x14ac:dyDescent="0.25">
      <c r="A1013" s="72"/>
      <c r="B1013" s="82"/>
      <c r="C1013" s="82"/>
      <c r="D1013" s="79"/>
      <c r="E1013" s="83"/>
      <c r="F1013" s="83"/>
      <c r="G1013" s="81"/>
      <c r="H1013" s="126"/>
      <c r="I1013" s="238" t="str">
        <f>IF(ISNUMBER(F1013),_xlfn.IFS(RIGHT(H1013,3)="(b)",IF(AND(G1013&gt;=DATE('1. Informace o projektu'!$C$3,1,1),G1013&lt;=WORKDAY(DATE('1. Informace o projektu'!$C$3+1,1,31)-1,1)),"OK","!!"),RIGHT(H1013,3)="(a)",IF(AND(G1013&gt;=DATE('1. Informace o projektu'!$C$3,1,1),G1013&lt;=WORKDAY(DATE('1. Informace o projektu'!$C$3,12,31)-1,1,'6. Data'!$C$76:$C$89)),"OK","!!"),ISBLANK(G1013),"!",ISBLANK(H1013),"!!!",H1013='6. Data'!$B$3,"vyberte druh nákladu")," ")</f>
        <v xml:space="preserve"> </v>
      </c>
      <c r="J1013" s="261" t="str">
        <f t="shared" si="45"/>
        <v xml:space="preserve"> </v>
      </c>
      <c r="K1013" s="238" t="str">
        <f t="shared" si="46"/>
        <v xml:space="preserve"> </v>
      </c>
      <c r="L1013" s="87" t="str">
        <f t="shared" si="47"/>
        <v xml:space="preserve"> </v>
      </c>
    </row>
    <row r="1014" spans="1:12" x14ac:dyDescent="0.25">
      <c r="A1014" s="72"/>
      <c r="B1014" s="82"/>
      <c r="C1014" s="82"/>
      <c r="D1014" s="79"/>
      <c r="E1014" s="83"/>
      <c r="F1014" s="83"/>
      <c r="G1014" s="81"/>
      <c r="H1014" s="126"/>
      <c r="I1014" s="238" t="str">
        <f>IF(ISNUMBER(F1014),_xlfn.IFS(RIGHT(H1014,3)="(b)",IF(AND(G1014&gt;=DATE('1. Informace o projektu'!$C$3,1,1),G1014&lt;=WORKDAY(DATE('1. Informace o projektu'!$C$3+1,1,31)-1,1)),"OK","!!"),RIGHT(H1014,3)="(a)",IF(AND(G1014&gt;=DATE('1. Informace o projektu'!$C$3,1,1),G1014&lt;=WORKDAY(DATE('1. Informace o projektu'!$C$3,12,31)-1,1,'6. Data'!$C$76:$C$89)),"OK","!!"),ISBLANK(G1014),"!",ISBLANK(H1014),"!!!",H1014='6. Data'!$B$3,"vyberte druh nákladu")," ")</f>
        <v xml:space="preserve"> </v>
      </c>
      <c r="J1014" s="261" t="str">
        <f t="shared" si="45"/>
        <v xml:space="preserve"> </v>
      </c>
      <c r="K1014" s="238" t="str">
        <f t="shared" si="46"/>
        <v xml:space="preserve"> </v>
      </c>
      <c r="L1014" s="87" t="str">
        <f t="shared" si="47"/>
        <v xml:space="preserve"> </v>
      </c>
    </row>
    <row r="1015" spans="1:12" x14ac:dyDescent="0.25">
      <c r="A1015" s="72"/>
      <c r="B1015" s="82"/>
      <c r="C1015" s="82"/>
      <c r="D1015" s="79"/>
      <c r="E1015" s="83"/>
      <c r="F1015" s="83"/>
      <c r="G1015" s="81"/>
      <c r="H1015" s="126"/>
      <c r="I1015" s="238" t="str">
        <f>IF(ISNUMBER(F1015),_xlfn.IFS(RIGHT(H1015,3)="(b)",IF(AND(G1015&gt;=DATE('1. Informace o projektu'!$C$3,1,1),G1015&lt;=WORKDAY(DATE('1. Informace o projektu'!$C$3+1,1,31)-1,1)),"OK","!!"),RIGHT(H1015,3)="(a)",IF(AND(G1015&gt;=DATE('1. Informace o projektu'!$C$3,1,1),G1015&lt;=WORKDAY(DATE('1. Informace o projektu'!$C$3,12,31)-1,1,'6. Data'!$C$76:$C$89)),"OK","!!"),ISBLANK(G1015),"!",ISBLANK(H1015),"!!!",H1015='6. Data'!$B$3,"vyberte druh nákladu")," ")</f>
        <v xml:space="preserve"> </v>
      </c>
      <c r="J1015" s="261" t="str">
        <f t="shared" si="45"/>
        <v xml:space="preserve"> </v>
      </c>
      <c r="K1015" s="238" t="str">
        <f t="shared" si="46"/>
        <v xml:space="preserve"> </v>
      </c>
      <c r="L1015" s="87" t="str">
        <f t="shared" si="47"/>
        <v xml:space="preserve"> </v>
      </c>
    </row>
    <row r="1016" spans="1:12" x14ac:dyDescent="0.25">
      <c r="A1016" s="72"/>
      <c r="B1016" s="82"/>
      <c r="C1016" s="82"/>
      <c r="D1016" s="79"/>
      <c r="E1016" s="83"/>
      <c r="F1016" s="83"/>
      <c r="G1016" s="81"/>
      <c r="H1016" s="126"/>
      <c r="I1016" s="238" t="str">
        <f>IF(ISNUMBER(F1016),_xlfn.IFS(RIGHT(H1016,3)="(b)",IF(AND(G1016&gt;=DATE('1. Informace o projektu'!$C$3,1,1),G1016&lt;=WORKDAY(DATE('1. Informace o projektu'!$C$3+1,1,31)-1,1)),"OK","!!"),RIGHT(H1016,3)="(a)",IF(AND(G1016&gt;=DATE('1. Informace o projektu'!$C$3,1,1),G1016&lt;=WORKDAY(DATE('1. Informace o projektu'!$C$3,12,31)-1,1,'6. Data'!$C$76:$C$89)),"OK","!!"),ISBLANK(G1016),"!",ISBLANK(H1016),"!!!",H1016='6. Data'!$B$3,"vyberte druh nákladu")," ")</f>
        <v xml:space="preserve"> </v>
      </c>
      <c r="J1016" s="261" t="str">
        <f t="shared" si="45"/>
        <v xml:space="preserve"> </v>
      </c>
      <c r="K1016" s="238" t="str">
        <f t="shared" si="46"/>
        <v xml:space="preserve"> </v>
      </c>
      <c r="L1016" s="87" t="str">
        <f t="shared" si="47"/>
        <v xml:space="preserve"> </v>
      </c>
    </row>
    <row r="1017" spans="1:12" x14ac:dyDescent="0.25">
      <c r="A1017" s="72"/>
      <c r="B1017" s="82"/>
      <c r="C1017" s="82"/>
      <c r="D1017" s="79"/>
      <c r="E1017" s="83"/>
      <c r="F1017" s="83"/>
      <c r="G1017" s="81"/>
      <c r="H1017" s="126"/>
      <c r="I1017" s="238" t="str">
        <f>IF(ISNUMBER(F1017),_xlfn.IFS(RIGHT(H1017,3)="(b)",IF(AND(G1017&gt;=DATE('1. Informace o projektu'!$C$3,1,1),G1017&lt;=WORKDAY(DATE('1. Informace o projektu'!$C$3+1,1,31)-1,1)),"OK","!!"),RIGHT(H1017,3)="(a)",IF(AND(G1017&gt;=DATE('1. Informace o projektu'!$C$3,1,1),G1017&lt;=WORKDAY(DATE('1. Informace o projektu'!$C$3,12,31)-1,1,'6. Data'!$C$76:$C$89)),"OK","!!"),ISBLANK(G1017),"!",ISBLANK(H1017),"!!!",H1017='6. Data'!$B$3,"vyberte druh nákladu")," ")</f>
        <v xml:space="preserve"> </v>
      </c>
      <c r="J1017" s="261" t="str">
        <f t="shared" si="45"/>
        <v xml:space="preserve"> </v>
      </c>
      <c r="K1017" s="238" t="str">
        <f t="shared" si="46"/>
        <v xml:space="preserve"> </v>
      </c>
      <c r="L1017" s="87" t="str">
        <f t="shared" si="47"/>
        <v xml:space="preserve"> </v>
      </c>
    </row>
    <row r="1018" spans="1:12" x14ac:dyDescent="0.25">
      <c r="A1018" s="72"/>
      <c r="B1018" s="82"/>
      <c r="C1018" s="82"/>
      <c r="D1018" s="79"/>
      <c r="E1018" s="83"/>
      <c r="F1018" s="83"/>
      <c r="G1018" s="81"/>
      <c r="H1018" s="126"/>
      <c r="I1018" s="238" t="str">
        <f>IF(ISNUMBER(F1018),_xlfn.IFS(RIGHT(H1018,3)="(b)",IF(AND(G1018&gt;=DATE('1. Informace o projektu'!$C$3,1,1),G1018&lt;=WORKDAY(DATE('1. Informace o projektu'!$C$3+1,1,31)-1,1)),"OK","!!"),RIGHT(H1018,3)="(a)",IF(AND(G1018&gt;=DATE('1. Informace o projektu'!$C$3,1,1),G1018&lt;=WORKDAY(DATE('1. Informace o projektu'!$C$3,12,31)-1,1,'6. Data'!$C$76:$C$89)),"OK","!!"),ISBLANK(G1018),"!",ISBLANK(H1018),"!!!",H1018='6. Data'!$B$3,"vyberte druh nákladu")," ")</f>
        <v xml:space="preserve"> </v>
      </c>
      <c r="J1018" s="261" t="str">
        <f t="shared" si="45"/>
        <v xml:space="preserve"> </v>
      </c>
      <c r="K1018" s="238" t="str">
        <f t="shared" si="46"/>
        <v xml:space="preserve"> </v>
      </c>
      <c r="L1018" s="87" t="str">
        <f t="shared" si="47"/>
        <v xml:space="preserve"> </v>
      </c>
    </row>
    <row r="1019" spans="1:12" x14ac:dyDescent="0.25">
      <c r="A1019" s="72"/>
      <c r="B1019" s="82"/>
      <c r="C1019" s="82"/>
      <c r="D1019" s="79"/>
      <c r="E1019" s="83"/>
      <c r="F1019" s="83"/>
      <c r="G1019" s="81"/>
      <c r="H1019" s="126"/>
      <c r="I1019" s="238" t="str">
        <f>IF(ISNUMBER(F1019),_xlfn.IFS(RIGHT(H1019,3)="(b)",IF(AND(G1019&gt;=DATE('1. Informace o projektu'!$C$3,1,1),G1019&lt;=WORKDAY(DATE('1. Informace o projektu'!$C$3+1,1,31)-1,1)),"OK","!!"),RIGHT(H1019,3)="(a)",IF(AND(G1019&gt;=DATE('1. Informace o projektu'!$C$3,1,1),G1019&lt;=WORKDAY(DATE('1. Informace o projektu'!$C$3,12,31)-1,1,'6. Data'!$C$76:$C$89)),"OK","!!"),ISBLANK(G1019),"!",ISBLANK(H1019),"!!!",H1019='6. Data'!$B$3,"vyberte druh nákladu")," ")</f>
        <v xml:space="preserve"> </v>
      </c>
      <c r="J1019" s="261" t="str">
        <f t="shared" si="45"/>
        <v xml:space="preserve"> </v>
      </c>
      <c r="K1019" s="238" t="str">
        <f t="shared" si="46"/>
        <v xml:space="preserve"> </v>
      </c>
      <c r="L1019" s="87" t="str">
        <f t="shared" si="47"/>
        <v xml:space="preserve"> </v>
      </c>
    </row>
    <row r="1020" spans="1:12" x14ac:dyDescent="0.25">
      <c r="A1020" s="72"/>
      <c r="B1020" s="82"/>
      <c r="C1020" s="82"/>
      <c r="D1020" s="79"/>
      <c r="E1020" s="83"/>
      <c r="F1020" s="83"/>
      <c r="G1020" s="81"/>
      <c r="H1020" s="126"/>
      <c r="I1020" s="238" t="str">
        <f>IF(ISNUMBER(F1020),_xlfn.IFS(RIGHT(H1020,3)="(b)",IF(AND(G1020&gt;=DATE('1. Informace o projektu'!$C$3,1,1),G1020&lt;=WORKDAY(DATE('1. Informace o projektu'!$C$3+1,1,31)-1,1)),"OK","!!"),RIGHT(H1020,3)="(a)",IF(AND(G1020&gt;=DATE('1. Informace o projektu'!$C$3,1,1),G1020&lt;=WORKDAY(DATE('1. Informace o projektu'!$C$3,12,31)-1,1,'6. Data'!$C$76:$C$89)),"OK","!!"),ISBLANK(G1020),"!",ISBLANK(H1020),"!!!",H1020='6. Data'!$B$3,"vyberte druh nákladu")," ")</f>
        <v xml:space="preserve"> </v>
      </c>
      <c r="J1020" s="261" t="str">
        <f t="shared" si="45"/>
        <v xml:space="preserve"> </v>
      </c>
      <c r="K1020" s="238" t="str">
        <f t="shared" si="46"/>
        <v xml:space="preserve"> </v>
      </c>
      <c r="L1020" s="87" t="str">
        <f t="shared" si="47"/>
        <v xml:space="preserve"> </v>
      </c>
    </row>
    <row r="1021" spans="1:12" x14ac:dyDescent="0.25">
      <c r="A1021" s="72"/>
      <c r="B1021" s="82"/>
      <c r="C1021" s="82"/>
      <c r="D1021" s="79"/>
      <c r="E1021" s="83"/>
      <c r="F1021" s="83"/>
      <c r="G1021" s="81"/>
      <c r="H1021" s="126"/>
      <c r="I1021" s="238" t="str">
        <f>IF(ISNUMBER(F1021),_xlfn.IFS(RIGHT(H1021,3)="(b)",IF(AND(G1021&gt;=DATE('1. Informace o projektu'!$C$3,1,1),G1021&lt;=WORKDAY(DATE('1. Informace o projektu'!$C$3+1,1,31)-1,1)),"OK","!!"),RIGHT(H1021,3)="(a)",IF(AND(G1021&gt;=DATE('1. Informace o projektu'!$C$3,1,1),G1021&lt;=WORKDAY(DATE('1. Informace o projektu'!$C$3,12,31)-1,1,'6. Data'!$C$76:$C$89)),"OK","!!"),ISBLANK(G1021),"!",ISBLANK(H1021),"!!!",H1021='6. Data'!$B$3,"vyberte druh nákladu")," ")</f>
        <v xml:space="preserve"> </v>
      </c>
      <c r="J1021" s="261" t="str">
        <f t="shared" si="45"/>
        <v xml:space="preserve"> </v>
      </c>
      <c r="K1021" s="238" t="str">
        <f t="shared" si="46"/>
        <v xml:space="preserve"> </v>
      </c>
      <c r="L1021" s="87" t="str">
        <f t="shared" si="47"/>
        <v xml:space="preserve"> </v>
      </c>
    </row>
    <row r="1022" spans="1:12" x14ac:dyDescent="0.25">
      <c r="A1022" s="72"/>
      <c r="B1022" s="82"/>
      <c r="C1022" s="82"/>
      <c r="D1022" s="79"/>
      <c r="E1022" s="83"/>
      <c r="F1022" s="83"/>
      <c r="G1022" s="81"/>
      <c r="H1022" s="126"/>
      <c r="I1022" s="238" t="str">
        <f>IF(ISNUMBER(F1022),_xlfn.IFS(RIGHT(H1022,3)="(b)",IF(AND(G1022&gt;=DATE('1. Informace o projektu'!$C$3,1,1),G1022&lt;=WORKDAY(DATE('1. Informace o projektu'!$C$3+1,1,31)-1,1)),"OK","!!"),RIGHT(H1022,3)="(a)",IF(AND(G1022&gt;=DATE('1. Informace o projektu'!$C$3,1,1),G1022&lt;=WORKDAY(DATE('1. Informace o projektu'!$C$3,12,31)-1,1,'6. Data'!$C$76:$C$89)),"OK","!!"),ISBLANK(G1022),"!",ISBLANK(H1022),"!!!",H1022='6. Data'!$B$3,"vyberte druh nákladu")," ")</f>
        <v xml:space="preserve"> </v>
      </c>
      <c r="J1022" s="261" t="str">
        <f t="shared" si="45"/>
        <v xml:space="preserve"> </v>
      </c>
      <c r="K1022" s="238" t="str">
        <f t="shared" si="46"/>
        <v xml:space="preserve"> </v>
      </c>
      <c r="L1022" s="87" t="str">
        <f t="shared" si="47"/>
        <v xml:space="preserve"> </v>
      </c>
    </row>
    <row r="1023" spans="1:12" x14ac:dyDescent="0.25">
      <c r="A1023" s="72"/>
      <c r="B1023" s="82"/>
      <c r="C1023" s="82"/>
      <c r="D1023" s="79"/>
      <c r="E1023" s="83"/>
      <c r="F1023" s="83"/>
      <c r="G1023" s="81"/>
      <c r="H1023" s="126"/>
      <c r="I1023" s="238" t="str">
        <f>IF(ISNUMBER(F1023),_xlfn.IFS(RIGHT(H1023,3)="(b)",IF(AND(G1023&gt;=DATE('1. Informace o projektu'!$C$3,1,1),G1023&lt;=WORKDAY(DATE('1. Informace o projektu'!$C$3+1,1,31)-1,1)),"OK","!!"),RIGHT(H1023,3)="(a)",IF(AND(G1023&gt;=DATE('1. Informace o projektu'!$C$3,1,1),G1023&lt;=WORKDAY(DATE('1. Informace o projektu'!$C$3,12,31)-1,1,'6. Data'!$C$76:$C$89)),"OK","!!"),ISBLANK(G1023),"!",ISBLANK(H1023),"!!!",H1023='6. Data'!$B$3,"vyberte druh nákladu")," ")</f>
        <v xml:space="preserve"> </v>
      </c>
      <c r="J1023" s="261" t="str">
        <f t="shared" si="45"/>
        <v xml:space="preserve"> </v>
      </c>
      <c r="K1023" s="238" t="str">
        <f t="shared" si="46"/>
        <v xml:space="preserve"> </v>
      </c>
      <c r="L1023" s="87" t="str">
        <f t="shared" si="47"/>
        <v xml:space="preserve"> </v>
      </c>
    </row>
    <row r="1024" spans="1:12" x14ac:dyDescent="0.25">
      <c r="A1024" s="72"/>
      <c r="B1024" s="82"/>
      <c r="C1024" s="82"/>
      <c r="D1024" s="79"/>
      <c r="E1024" s="83"/>
      <c r="F1024" s="83"/>
      <c r="G1024" s="81"/>
      <c r="H1024" s="126"/>
      <c r="I1024" s="238" t="str">
        <f>IF(ISNUMBER(F1024),_xlfn.IFS(RIGHT(H1024,3)="(b)",IF(AND(G1024&gt;=DATE('1. Informace o projektu'!$C$3,1,1),G1024&lt;=WORKDAY(DATE('1. Informace o projektu'!$C$3+1,1,31)-1,1)),"OK","!!"),RIGHT(H1024,3)="(a)",IF(AND(G1024&gt;=DATE('1. Informace o projektu'!$C$3,1,1),G1024&lt;=WORKDAY(DATE('1. Informace o projektu'!$C$3,12,31)-1,1,'6. Data'!$C$76:$C$89)),"OK","!!"),ISBLANK(G1024),"!",ISBLANK(H1024),"!!!",H1024='6. Data'!$B$3,"vyberte druh nákladu")," ")</f>
        <v xml:space="preserve"> </v>
      </c>
      <c r="J1024" s="261" t="str">
        <f t="shared" si="45"/>
        <v xml:space="preserve"> </v>
      </c>
      <c r="K1024" s="238" t="str">
        <f t="shared" si="46"/>
        <v xml:space="preserve"> </v>
      </c>
      <c r="L1024" s="87" t="str">
        <f t="shared" si="47"/>
        <v xml:space="preserve"> </v>
      </c>
    </row>
    <row r="1025" spans="1:12" x14ac:dyDescent="0.25">
      <c r="A1025" s="72"/>
      <c r="B1025" s="82"/>
      <c r="C1025" s="82"/>
      <c r="D1025" s="79"/>
      <c r="E1025" s="83"/>
      <c r="F1025" s="83"/>
      <c r="G1025" s="81"/>
      <c r="H1025" s="126"/>
      <c r="I1025" s="238" t="str">
        <f>IF(ISNUMBER(F1025),_xlfn.IFS(RIGHT(H1025,3)="(b)",IF(AND(G1025&gt;=DATE('1. Informace o projektu'!$C$3,1,1),G1025&lt;=WORKDAY(DATE('1. Informace o projektu'!$C$3+1,1,31)-1,1)),"OK","!!"),RIGHT(H1025,3)="(a)",IF(AND(G1025&gt;=DATE('1. Informace o projektu'!$C$3,1,1),G1025&lt;=WORKDAY(DATE('1. Informace o projektu'!$C$3,12,31)-1,1,'6. Data'!$C$76:$C$89)),"OK","!!"),ISBLANK(G1025),"!",ISBLANK(H1025),"!!!",H1025='6. Data'!$B$3,"vyberte druh nákladu")," ")</f>
        <v xml:space="preserve"> </v>
      </c>
      <c r="J1025" s="261" t="str">
        <f t="shared" si="45"/>
        <v xml:space="preserve"> </v>
      </c>
      <c r="K1025" s="238" t="str">
        <f t="shared" si="46"/>
        <v xml:space="preserve"> </v>
      </c>
      <c r="L1025" s="87" t="str">
        <f t="shared" si="47"/>
        <v xml:space="preserve"> </v>
      </c>
    </row>
    <row r="1026" spans="1:12" x14ac:dyDescent="0.25">
      <c r="A1026" s="72"/>
      <c r="B1026" s="82"/>
      <c r="C1026" s="82"/>
      <c r="D1026" s="79"/>
      <c r="E1026" s="83"/>
      <c r="F1026" s="83"/>
      <c r="G1026" s="81"/>
      <c r="H1026" s="126"/>
      <c r="I1026" s="238" t="str">
        <f>IF(ISNUMBER(F1026),_xlfn.IFS(RIGHT(H1026,3)="(b)",IF(AND(G1026&gt;=DATE('1. Informace o projektu'!$C$3,1,1),G1026&lt;=WORKDAY(DATE('1. Informace o projektu'!$C$3+1,1,31)-1,1)),"OK","!!"),RIGHT(H1026,3)="(a)",IF(AND(G1026&gt;=DATE('1. Informace o projektu'!$C$3,1,1),G1026&lt;=WORKDAY(DATE('1. Informace o projektu'!$C$3,12,31)-1,1,'6. Data'!$C$76:$C$89)),"OK","!!"),ISBLANK(G1026),"!",ISBLANK(H1026),"!!!",H1026='6. Data'!$B$3,"vyberte druh nákladu")," ")</f>
        <v xml:space="preserve"> </v>
      </c>
      <c r="J1026" s="261" t="str">
        <f t="shared" si="45"/>
        <v xml:space="preserve"> </v>
      </c>
      <c r="K1026" s="238" t="str">
        <f t="shared" si="46"/>
        <v xml:space="preserve"> </v>
      </c>
      <c r="L1026" s="87" t="str">
        <f t="shared" si="47"/>
        <v xml:space="preserve"> </v>
      </c>
    </row>
    <row r="1027" spans="1:12" x14ac:dyDescent="0.25">
      <c r="A1027" s="72"/>
      <c r="B1027" s="82"/>
      <c r="C1027" s="82"/>
      <c r="D1027" s="79"/>
      <c r="E1027" s="83"/>
      <c r="F1027" s="83"/>
      <c r="G1027" s="81"/>
      <c r="H1027" s="126"/>
      <c r="I1027" s="238" t="str">
        <f>IF(ISNUMBER(F1027),_xlfn.IFS(RIGHT(H1027,3)="(b)",IF(AND(G1027&gt;=DATE('1. Informace o projektu'!$C$3,1,1),G1027&lt;=WORKDAY(DATE('1. Informace o projektu'!$C$3+1,1,31)-1,1)),"OK","!!"),RIGHT(H1027,3)="(a)",IF(AND(G1027&gt;=DATE('1. Informace o projektu'!$C$3,1,1),G1027&lt;=WORKDAY(DATE('1. Informace o projektu'!$C$3,12,31)-1,1,'6. Data'!$C$76:$C$89)),"OK","!!"),ISBLANK(G1027),"!",ISBLANK(H1027),"!!!",H1027='6. Data'!$B$3,"vyberte druh nákladu")," ")</f>
        <v xml:space="preserve"> </v>
      </c>
      <c r="J1027" s="261" t="str">
        <f t="shared" si="45"/>
        <v xml:space="preserve"> </v>
      </c>
      <c r="K1027" s="238" t="str">
        <f t="shared" si="46"/>
        <v xml:space="preserve"> </v>
      </c>
      <c r="L1027" s="87" t="str">
        <f t="shared" si="47"/>
        <v xml:space="preserve"> </v>
      </c>
    </row>
    <row r="1028" spans="1:12" x14ac:dyDescent="0.25">
      <c r="A1028" s="72"/>
      <c r="B1028" s="82"/>
      <c r="C1028" s="82"/>
      <c r="D1028" s="79"/>
      <c r="E1028" s="83"/>
      <c r="F1028" s="83"/>
      <c r="G1028" s="81"/>
      <c r="H1028" s="126"/>
      <c r="I1028" s="238" t="str">
        <f>IF(ISNUMBER(F1028),_xlfn.IFS(RIGHT(H1028,3)="(b)",IF(AND(G1028&gt;=DATE('1. Informace o projektu'!$C$3,1,1),G1028&lt;=WORKDAY(DATE('1. Informace o projektu'!$C$3+1,1,31)-1,1)),"OK","!!"),RIGHT(H1028,3)="(a)",IF(AND(G1028&gt;=DATE('1. Informace o projektu'!$C$3,1,1),G1028&lt;=WORKDAY(DATE('1. Informace o projektu'!$C$3,12,31)-1,1,'6. Data'!$C$76:$C$89)),"OK","!!"),ISBLANK(G1028),"!",ISBLANK(H1028),"!!!",H1028='6. Data'!$B$3,"vyberte druh nákladu")," ")</f>
        <v xml:space="preserve"> </v>
      </c>
      <c r="J1028" s="261" t="str">
        <f t="shared" si="45"/>
        <v xml:space="preserve"> </v>
      </c>
      <c r="K1028" s="238" t="str">
        <f t="shared" si="46"/>
        <v xml:space="preserve"> </v>
      </c>
      <c r="L1028" s="87" t="str">
        <f t="shared" si="47"/>
        <v xml:space="preserve"> </v>
      </c>
    </row>
    <row r="1029" spans="1:12" x14ac:dyDescent="0.25">
      <c r="A1029" s="72"/>
      <c r="B1029" s="82"/>
      <c r="C1029" s="82"/>
      <c r="D1029" s="79"/>
      <c r="E1029" s="83"/>
      <c r="F1029" s="83"/>
      <c r="G1029" s="81"/>
      <c r="H1029" s="126"/>
      <c r="I1029" s="238" t="str">
        <f>IF(ISNUMBER(F1029),_xlfn.IFS(RIGHT(H1029,3)="(b)",IF(AND(G1029&gt;=DATE('1. Informace o projektu'!$C$3,1,1),G1029&lt;=WORKDAY(DATE('1. Informace o projektu'!$C$3+1,1,31)-1,1)),"OK","!!"),RIGHT(H1029,3)="(a)",IF(AND(G1029&gt;=DATE('1. Informace o projektu'!$C$3,1,1),G1029&lt;=WORKDAY(DATE('1. Informace o projektu'!$C$3,12,31)-1,1,'6. Data'!$C$76:$C$89)),"OK","!!"),ISBLANK(G1029),"!",ISBLANK(H1029),"!!!",H1029='6. Data'!$B$3,"vyberte druh nákladu")," ")</f>
        <v xml:space="preserve"> </v>
      </c>
      <c r="J1029" s="261" t="str">
        <f t="shared" si="45"/>
        <v xml:space="preserve"> </v>
      </c>
      <c r="K1029" s="238" t="str">
        <f t="shared" si="46"/>
        <v xml:space="preserve"> </v>
      </c>
      <c r="L1029" s="87" t="str">
        <f t="shared" si="47"/>
        <v xml:space="preserve"> </v>
      </c>
    </row>
    <row r="1030" spans="1:12" x14ac:dyDescent="0.25">
      <c r="A1030" s="72"/>
      <c r="B1030" s="82"/>
      <c r="C1030" s="82"/>
      <c r="D1030" s="79"/>
      <c r="E1030" s="83"/>
      <c r="F1030" s="83"/>
      <c r="G1030" s="81"/>
      <c r="H1030" s="126"/>
      <c r="I1030" s="238" t="str">
        <f>IF(ISNUMBER(F1030),_xlfn.IFS(RIGHT(H1030,3)="(b)",IF(AND(G1030&gt;=DATE('1. Informace o projektu'!$C$3,1,1),G1030&lt;=WORKDAY(DATE('1. Informace o projektu'!$C$3+1,1,31)-1,1)),"OK","!!"),RIGHT(H1030,3)="(a)",IF(AND(G1030&gt;=DATE('1. Informace o projektu'!$C$3,1,1),G1030&lt;=WORKDAY(DATE('1. Informace o projektu'!$C$3,12,31)-1,1,'6. Data'!$C$76:$C$89)),"OK","!!"),ISBLANK(G1030),"!",ISBLANK(H1030),"!!!",H1030='6. Data'!$B$3,"vyberte druh nákladu")," ")</f>
        <v xml:space="preserve"> </v>
      </c>
      <c r="J1030" s="261" t="str">
        <f t="shared" si="45"/>
        <v xml:space="preserve"> </v>
      </c>
      <c r="K1030" s="238" t="str">
        <f t="shared" si="46"/>
        <v xml:space="preserve"> </v>
      </c>
      <c r="L1030" s="87" t="str">
        <f t="shared" si="47"/>
        <v xml:space="preserve"> </v>
      </c>
    </row>
    <row r="1031" spans="1:12" x14ac:dyDescent="0.25">
      <c r="A1031" s="72"/>
      <c r="B1031" s="82"/>
      <c r="C1031" s="82"/>
      <c r="D1031" s="79"/>
      <c r="E1031" s="83"/>
      <c r="F1031" s="83"/>
      <c r="G1031" s="81"/>
      <c r="H1031" s="126"/>
      <c r="I1031" s="238" t="str">
        <f>IF(ISNUMBER(F1031),_xlfn.IFS(RIGHT(H1031,3)="(b)",IF(AND(G1031&gt;=DATE('1. Informace o projektu'!$C$3,1,1),G1031&lt;=WORKDAY(DATE('1. Informace o projektu'!$C$3+1,1,31)-1,1)),"OK","!!"),RIGHT(H1031,3)="(a)",IF(AND(G1031&gt;=DATE('1. Informace o projektu'!$C$3,1,1),G1031&lt;=WORKDAY(DATE('1. Informace o projektu'!$C$3,12,31)-1,1,'6. Data'!$C$76:$C$89)),"OK","!!"),ISBLANK(G1031),"!",ISBLANK(H1031),"!!!",H1031='6. Data'!$B$3,"vyberte druh nákladu")," ")</f>
        <v xml:space="preserve"> </v>
      </c>
      <c r="J1031" s="261" t="str">
        <f t="shared" ref="J1031:J1094" si="48">_xlfn.IFS(I1031="!","Zapište datum úhrady",I1031="ok"," ",I1031=" "," ",I1031="!!!","vyberte druh nákladu",I1031="!!","nepovolené datum úhrady",I1031="vyberte druh nákladu","vyberte druh nákladu")</f>
        <v xml:space="preserve"> </v>
      </c>
      <c r="K1031" s="238" t="str">
        <f t="shared" ref="K1031:K1094" si="49">IF(ISNUMBER(F1031),IF(E1031&gt;=F1031,"OK","!")," ")</f>
        <v xml:space="preserve"> </v>
      </c>
      <c r="L1031" s="87" t="str">
        <f t="shared" ref="L1031:L1094" si="50">_xlfn.IFS(K1031="!","Hrazeno z dotace je vyšší než fakturovaná částka",K1031="ok"," ",K1031=" "," ")</f>
        <v xml:space="preserve"> </v>
      </c>
    </row>
    <row r="1032" spans="1:12" x14ac:dyDescent="0.25">
      <c r="A1032" s="72"/>
      <c r="B1032" s="82"/>
      <c r="C1032" s="82"/>
      <c r="D1032" s="79"/>
      <c r="E1032" s="83"/>
      <c r="F1032" s="83"/>
      <c r="G1032" s="81"/>
      <c r="H1032" s="126"/>
      <c r="I1032" s="238" t="str">
        <f>IF(ISNUMBER(F1032),_xlfn.IFS(RIGHT(H1032,3)="(b)",IF(AND(G1032&gt;=DATE('1. Informace o projektu'!$C$3,1,1),G1032&lt;=WORKDAY(DATE('1. Informace o projektu'!$C$3+1,1,31)-1,1)),"OK","!!"),RIGHT(H1032,3)="(a)",IF(AND(G1032&gt;=DATE('1. Informace o projektu'!$C$3,1,1),G1032&lt;=WORKDAY(DATE('1. Informace o projektu'!$C$3,12,31)-1,1,'6. Data'!$C$76:$C$89)),"OK","!!"),ISBLANK(G1032),"!",ISBLANK(H1032),"!!!",H1032='6. Data'!$B$3,"vyberte druh nákladu")," ")</f>
        <v xml:space="preserve"> </v>
      </c>
      <c r="J1032" s="261" t="str">
        <f t="shared" si="48"/>
        <v xml:space="preserve"> </v>
      </c>
      <c r="K1032" s="238" t="str">
        <f t="shared" si="49"/>
        <v xml:space="preserve"> </v>
      </c>
      <c r="L1032" s="87" t="str">
        <f t="shared" si="50"/>
        <v xml:space="preserve"> </v>
      </c>
    </row>
    <row r="1033" spans="1:12" x14ac:dyDescent="0.25">
      <c r="A1033" s="72"/>
      <c r="B1033" s="82"/>
      <c r="C1033" s="82"/>
      <c r="D1033" s="79"/>
      <c r="E1033" s="83"/>
      <c r="F1033" s="83"/>
      <c r="G1033" s="81"/>
      <c r="H1033" s="126"/>
      <c r="I1033" s="238" t="str">
        <f>IF(ISNUMBER(F1033),_xlfn.IFS(RIGHT(H1033,3)="(b)",IF(AND(G1033&gt;=DATE('1. Informace o projektu'!$C$3,1,1),G1033&lt;=WORKDAY(DATE('1. Informace o projektu'!$C$3+1,1,31)-1,1)),"OK","!!"),RIGHT(H1033,3)="(a)",IF(AND(G1033&gt;=DATE('1. Informace o projektu'!$C$3,1,1),G1033&lt;=WORKDAY(DATE('1. Informace o projektu'!$C$3,12,31)-1,1,'6. Data'!$C$76:$C$89)),"OK","!!"),ISBLANK(G1033),"!",ISBLANK(H1033),"!!!",H1033='6. Data'!$B$3,"vyberte druh nákladu")," ")</f>
        <v xml:space="preserve"> </v>
      </c>
      <c r="J1033" s="261" t="str">
        <f t="shared" si="48"/>
        <v xml:space="preserve"> </v>
      </c>
      <c r="K1033" s="238" t="str">
        <f t="shared" si="49"/>
        <v xml:space="preserve"> </v>
      </c>
      <c r="L1033" s="87" t="str">
        <f t="shared" si="50"/>
        <v xml:space="preserve"> </v>
      </c>
    </row>
    <row r="1034" spans="1:12" x14ac:dyDescent="0.25">
      <c r="A1034" s="72"/>
      <c r="B1034" s="82"/>
      <c r="C1034" s="82"/>
      <c r="D1034" s="79"/>
      <c r="E1034" s="83"/>
      <c r="F1034" s="83"/>
      <c r="G1034" s="81"/>
      <c r="H1034" s="126"/>
      <c r="I1034" s="238" t="str">
        <f>IF(ISNUMBER(F1034),_xlfn.IFS(RIGHT(H1034,3)="(b)",IF(AND(G1034&gt;=DATE('1. Informace o projektu'!$C$3,1,1),G1034&lt;=WORKDAY(DATE('1. Informace o projektu'!$C$3+1,1,31)-1,1)),"OK","!!"),RIGHT(H1034,3)="(a)",IF(AND(G1034&gt;=DATE('1. Informace o projektu'!$C$3,1,1),G1034&lt;=WORKDAY(DATE('1. Informace o projektu'!$C$3,12,31)-1,1,'6. Data'!$C$76:$C$89)),"OK","!!"),ISBLANK(G1034),"!",ISBLANK(H1034),"!!!",H1034='6. Data'!$B$3,"vyberte druh nákladu")," ")</f>
        <v xml:space="preserve"> </v>
      </c>
      <c r="J1034" s="261" t="str">
        <f t="shared" si="48"/>
        <v xml:space="preserve"> </v>
      </c>
      <c r="K1034" s="238" t="str">
        <f t="shared" si="49"/>
        <v xml:space="preserve"> </v>
      </c>
      <c r="L1034" s="87" t="str">
        <f t="shared" si="50"/>
        <v xml:space="preserve"> </v>
      </c>
    </row>
    <row r="1035" spans="1:12" x14ac:dyDescent="0.25">
      <c r="A1035" s="72"/>
      <c r="B1035" s="82"/>
      <c r="C1035" s="82"/>
      <c r="D1035" s="79"/>
      <c r="E1035" s="83"/>
      <c r="F1035" s="83"/>
      <c r="G1035" s="81"/>
      <c r="H1035" s="126"/>
      <c r="I1035" s="238" t="str">
        <f>IF(ISNUMBER(F1035),_xlfn.IFS(RIGHT(H1035,3)="(b)",IF(AND(G1035&gt;=DATE('1. Informace o projektu'!$C$3,1,1),G1035&lt;=WORKDAY(DATE('1. Informace o projektu'!$C$3+1,1,31)-1,1)),"OK","!!"),RIGHT(H1035,3)="(a)",IF(AND(G1035&gt;=DATE('1. Informace o projektu'!$C$3,1,1),G1035&lt;=WORKDAY(DATE('1. Informace o projektu'!$C$3,12,31)-1,1,'6. Data'!$C$76:$C$89)),"OK","!!"),ISBLANK(G1035),"!",ISBLANK(H1035),"!!!",H1035='6. Data'!$B$3,"vyberte druh nákladu")," ")</f>
        <v xml:space="preserve"> </v>
      </c>
      <c r="J1035" s="261" t="str">
        <f t="shared" si="48"/>
        <v xml:space="preserve"> </v>
      </c>
      <c r="K1035" s="238" t="str">
        <f t="shared" si="49"/>
        <v xml:space="preserve"> </v>
      </c>
      <c r="L1035" s="87" t="str">
        <f t="shared" si="50"/>
        <v xml:space="preserve"> </v>
      </c>
    </row>
    <row r="1036" spans="1:12" x14ac:dyDescent="0.25">
      <c r="A1036" s="72"/>
      <c r="B1036" s="82"/>
      <c r="C1036" s="82"/>
      <c r="D1036" s="79"/>
      <c r="E1036" s="83"/>
      <c r="F1036" s="83"/>
      <c r="G1036" s="81"/>
      <c r="H1036" s="126"/>
      <c r="I1036" s="238" t="str">
        <f>IF(ISNUMBER(F1036),_xlfn.IFS(RIGHT(H1036,3)="(b)",IF(AND(G1036&gt;=DATE('1. Informace o projektu'!$C$3,1,1),G1036&lt;=WORKDAY(DATE('1. Informace o projektu'!$C$3+1,1,31)-1,1)),"OK","!!"),RIGHT(H1036,3)="(a)",IF(AND(G1036&gt;=DATE('1. Informace o projektu'!$C$3,1,1),G1036&lt;=WORKDAY(DATE('1. Informace o projektu'!$C$3,12,31)-1,1,'6. Data'!$C$76:$C$89)),"OK","!!"),ISBLANK(G1036),"!",ISBLANK(H1036),"!!!",H1036='6. Data'!$B$3,"vyberte druh nákladu")," ")</f>
        <v xml:space="preserve"> </v>
      </c>
      <c r="J1036" s="261" t="str">
        <f t="shared" si="48"/>
        <v xml:space="preserve"> </v>
      </c>
      <c r="K1036" s="238" t="str">
        <f t="shared" si="49"/>
        <v xml:space="preserve"> </v>
      </c>
      <c r="L1036" s="87" t="str">
        <f t="shared" si="50"/>
        <v xml:space="preserve"> </v>
      </c>
    </row>
    <row r="1037" spans="1:12" x14ac:dyDescent="0.25">
      <c r="A1037" s="72"/>
      <c r="B1037" s="82"/>
      <c r="C1037" s="82"/>
      <c r="D1037" s="79"/>
      <c r="E1037" s="83"/>
      <c r="F1037" s="83"/>
      <c r="G1037" s="81"/>
      <c r="H1037" s="126"/>
      <c r="I1037" s="238" t="str">
        <f>IF(ISNUMBER(F1037),_xlfn.IFS(RIGHT(H1037,3)="(b)",IF(AND(G1037&gt;=DATE('1. Informace o projektu'!$C$3,1,1),G1037&lt;=WORKDAY(DATE('1. Informace o projektu'!$C$3+1,1,31)-1,1)),"OK","!!"),RIGHT(H1037,3)="(a)",IF(AND(G1037&gt;=DATE('1. Informace o projektu'!$C$3,1,1),G1037&lt;=WORKDAY(DATE('1. Informace o projektu'!$C$3,12,31)-1,1,'6. Data'!$C$76:$C$89)),"OK","!!"),ISBLANK(G1037),"!",ISBLANK(H1037),"!!!",H1037='6. Data'!$B$3,"vyberte druh nákladu")," ")</f>
        <v xml:space="preserve"> </v>
      </c>
      <c r="J1037" s="261" t="str">
        <f t="shared" si="48"/>
        <v xml:space="preserve"> </v>
      </c>
      <c r="K1037" s="238" t="str">
        <f t="shared" si="49"/>
        <v xml:space="preserve"> </v>
      </c>
      <c r="L1037" s="87" t="str">
        <f t="shared" si="50"/>
        <v xml:space="preserve"> </v>
      </c>
    </row>
    <row r="1038" spans="1:12" x14ac:dyDescent="0.25">
      <c r="A1038" s="72"/>
      <c r="B1038" s="82"/>
      <c r="C1038" s="82"/>
      <c r="D1038" s="79"/>
      <c r="E1038" s="83"/>
      <c r="F1038" s="83"/>
      <c r="G1038" s="81"/>
      <c r="H1038" s="126"/>
      <c r="I1038" s="238" t="str">
        <f>IF(ISNUMBER(F1038),_xlfn.IFS(RIGHT(H1038,3)="(b)",IF(AND(G1038&gt;=DATE('1. Informace o projektu'!$C$3,1,1),G1038&lt;=WORKDAY(DATE('1. Informace o projektu'!$C$3+1,1,31)-1,1)),"OK","!!"),RIGHT(H1038,3)="(a)",IF(AND(G1038&gt;=DATE('1. Informace o projektu'!$C$3,1,1),G1038&lt;=WORKDAY(DATE('1. Informace o projektu'!$C$3,12,31)-1,1,'6. Data'!$C$76:$C$89)),"OK","!!"),ISBLANK(G1038),"!",ISBLANK(H1038),"!!!",H1038='6. Data'!$B$3,"vyberte druh nákladu")," ")</f>
        <v xml:space="preserve"> </v>
      </c>
      <c r="J1038" s="261" t="str">
        <f t="shared" si="48"/>
        <v xml:space="preserve"> </v>
      </c>
      <c r="K1038" s="238" t="str">
        <f t="shared" si="49"/>
        <v xml:space="preserve"> </v>
      </c>
      <c r="L1038" s="87" t="str">
        <f t="shared" si="50"/>
        <v xml:space="preserve"> </v>
      </c>
    </row>
    <row r="1039" spans="1:12" x14ac:dyDescent="0.25">
      <c r="A1039" s="72"/>
      <c r="B1039" s="82"/>
      <c r="C1039" s="82"/>
      <c r="D1039" s="79"/>
      <c r="E1039" s="83"/>
      <c r="F1039" s="83"/>
      <c r="G1039" s="81"/>
      <c r="H1039" s="126"/>
      <c r="I1039" s="238" t="str">
        <f>IF(ISNUMBER(F1039),_xlfn.IFS(RIGHT(H1039,3)="(b)",IF(AND(G1039&gt;=DATE('1. Informace o projektu'!$C$3,1,1),G1039&lt;=WORKDAY(DATE('1. Informace o projektu'!$C$3+1,1,31)-1,1)),"OK","!!"),RIGHT(H1039,3)="(a)",IF(AND(G1039&gt;=DATE('1. Informace o projektu'!$C$3,1,1),G1039&lt;=WORKDAY(DATE('1. Informace o projektu'!$C$3,12,31)-1,1,'6. Data'!$C$76:$C$89)),"OK","!!"),ISBLANK(G1039),"!",ISBLANK(H1039),"!!!",H1039='6. Data'!$B$3,"vyberte druh nákladu")," ")</f>
        <v xml:space="preserve"> </v>
      </c>
      <c r="J1039" s="261" t="str">
        <f t="shared" si="48"/>
        <v xml:space="preserve"> </v>
      </c>
      <c r="K1039" s="238" t="str">
        <f t="shared" si="49"/>
        <v xml:space="preserve"> </v>
      </c>
      <c r="L1039" s="87" t="str">
        <f t="shared" si="50"/>
        <v xml:space="preserve"> </v>
      </c>
    </row>
    <row r="1040" spans="1:12" x14ac:dyDescent="0.25">
      <c r="A1040" s="72"/>
      <c r="B1040" s="82"/>
      <c r="C1040" s="82"/>
      <c r="D1040" s="79"/>
      <c r="E1040" s="83"/>
      <c r="F1040" s="83"/>
      <c r="G1040" s="81"/>
      <c r="H1040" s="126"/>
      <c r="I1040" s="238" t="str">
        <f>IF(ISNUMBER(F1040),_xlfn.IFS(RIGHT(H1040,3)="(b)",IF(AND(G1040&gt;=DATE('1. Informace o projektu'!$C$3,1,1),G1040&lt;=WORKDAY(DATE('1. Informace o projektu'!$C$3+1,1,31)-1,1)),"OK","!!"),RIGHT(H1040,3)="(a)",IF(AND(G1040&gt;=DATE('1. Informace o projektu'!$C$3,1,1),G1040&lt;=WORKDAY(DATE('1. Informace o projektu'!$C$3,12,31)-1,1,'6. Data'!$C$76:$C$89)),"OK","!!"),ISBLANK(G1040),"!",ISBLANK(H1040),"!!!",H1040='6. Data'!$B$3,"vyberte druh nákladu")," ")</f>
        <v xml:space="preserve"> </v>
      </c>
      <c r="J1040" s="261" t="str">
        <f t="shared" si="48"/>
        <v xml:space="preserve"> </v>
      </c>
      <c r="K1040" s="238" t="str">
        <f t="shared" si="49"/>
        <v xml:space="preserve"> </v>
      </c>
      <c r="L1040" s="87" t="str">
        <f t="shared" si="50"/>
        <v xml:space="preserve"> </v>
      </c>
    </row>
    <row r="1041" spans="1:12" x14ac:dyDescent="0.25">
      <c r="A1041" s="72"/>
      <c r="B1041" s="82"/>
      <c r="C1041" s="82"/>
      <c r="D1041" s="79"/>
      <c r="E1041" s="83"/>
      <c r="F1041" s="83"/>
      <c r="G1041" s="81"/>
      <c r="H1041" s="126"/>
      <c r="I1041" s="238" t="str">
        <f>IF(ISNUMBER(F1041),_xlfn.IFS(RIGHT(H1041,3)="(b)",IF(AND(G1041&gt;=DATE('1. Informace o projektu'!$C$3,1,1),G1041&lt;=WORKDAY(DATE('1. Informace o projektu'!$C$3+1,1,31)-1,1)),"OK","!!"),RIGHT(H1041,3)="(a)",IF(AND(G1041&gt;=DATE('1. Informace o projektu'!$C$3,1,1),G1041&lt;=WORKDAY(DATE('1. Informace o projektu'!$C$3,12,31)-1,1,'6. Data'!$C$76:$C$89)),"OK","!!"),ISBLANK(G1041),"!",ISBLANK(H1041),"!!!",H1041='6. Data'!$B$3,"vyberte druh nákladu")," ")</f>
        <v xml:space="preserve"> </v>
      </c>
      <c r="J1041" s="261" t="str">
        <f t="shared" si="48"/>
        <v xml:space="preserve"> </v>
      </c>
      <c r="K1041" s="238" t="str">
        <f t="shared" si="49"/>
        <v xml:space="preserve"> </v>
      </c>
      <c r="L1041" s="87" t="str">
        <f t="shared" si="50"/>
        <v xml:space="preserve"> </v>
      </c>
    </row>
    <row r="1042" spans="1:12" x14ac:dyDescent="0.25">
      <c r="A1042" s="72"/>
      <c r="B1042" s="82"/>
      <c r="C1042" s="82"/>
      <c r="D1042" s="79"/>
      <c r="E1042" s="83"/>
      <c r="F1042" s="83"/>
      <c r="G1042" s="81"/>
      <c r="H1042" s="126"/>
      <c r="I1042" s="238" t="str">
        <f>IF(ISNUMBER(F1042),_xlfn.IFS(RIGHT(H1042,3)="(b)",IF(AND(G1042&gt;=DATE('1. Informace o projektu'!$C$3,1,1),G1042&lt;=WORKDAY(DATE('1. Informace o projektu'!$C$3+1,1,31)-1,1)),"OK","!!"),RIGHT(H1042,3)="(a)",IF(AND(G1042&gt;=DATE('1. Informace o projektu'!$C$3,1,1),G1042&lt;=WORKDAY(DATE('1. Informace o projektu'!$C$3,12,31)-1,1,'6. Data'!$C$76:$C$89)),"OK","!!"),ISBLANK(G1042),"!",ISBLANK(H1042),"!!!",H1042='6. Data'!$B$3,"vyberte druh nákladu")," ")</f>
        <v xml:space="preserve"> </v>
      </c>
      <c r="J1042" s="261" t="str">
        <f t="shared" si="48"/>
        <v xml:space="preserve"> </v>
      </c>
      <c r="K1042" s="238" t="str">
        <f t="shared" si="49"/>
        <v xml:space="preserve"> </v>
      </c>
      <c r="L1042" s="87" t="str">
        <f t="shared" si="50"/>
        <v xml:space="preserve"> </v>
      </c>
    </row>
    <row r="1043" spans="1:12" x14ac:dyDescent="0.25">
      <c r="A1043" s="72"/>
      <c r="B1043" s="82"/>
      <c r="C1043" s="82"/>
      <c r="D1043" s="79"/>
      <c r="E1043" s="83"/>
      <c r="F1043" s="83"/>
      <c r="G1043" s="81"/>
      <c r="H1043" s="126"/>
      <c r="I1043" s="238" t="str">
        <f>IF(ISNUMBER(F1043),_xlfn.IFS(RIGHT(H1043,3)="(b)",IF(AND(G1043&gt;=DATE('1. Informace o projektu'!$C$3,1,1),G1043&lt;=WORKDAY(DATE('1. Informace o projektu'!$C$3+1,1,31)-1,1)),"OK","!!"),RIGHT(H1043,3)="(a)",IF(AND(G1043&gt;=DATE('1. Informace o projektu'!$C$3,1,1),G1043&lt;=WORKDAY(DATE('1. Informace o projektu'!$C$3,12,31)-1,1,'6. Data'!$C$76:$C$89)),"OK","!!"),ISBLANK(G1043),"!",ISBLANK(H1043),"!!!",H1043='6. Data'!$B$3,"vyberte druh nákladu")," ")</f>
        <v xml:space="preserve"> </v>
      </c>
      <c r="J1043" s="261" t="str">
        <f t="shared" si="48"/>
        <v xml:space="preserve"> </v>
      </c>
      <c r="K1043" s="238" t="str">
        <f t="shared" si="49"/>
        <v xml:space="preserve"> </v>
      </c>
      <c r="L1043" s="87" t="str">
        <f t="shared" si="50"/>
        <v xml:space="preserve"> </v>
      </c>
    </row>
    <row r="1044" spans="1:12" x14ac:dyDescent="0.25">
      <c r="A1044" s="72"/>
      <c r="B1044" s="82"/>
      <c r="C1044" s="82"/>
      <c r="D1044" s="79"/>
      <c r="E1044" s="83"/>
      <c r="F1044" s="83"/>
      <c r="G1044" s="81"/>
      <c r="H1044" s="126"/>
      <c r="I1044" s="238" t="str">
        <f>IF(ISNUMBER(F1044),_xlfn.IFS(RIGHT(H1044,3)="(b)",IF(AND(G1044&gt;=DATE('1. Informace o projektu'!$C$3,1,1),G1044&lt;=WORKDAY(DATE('1. Informace o projektu'!$C$3+1,1,31)-1,1)),"OK","!!"),RIGHT(H1044,3)="(a)",IF(AND(G1044&gt;=DATE('1. Informace o projektu'!$C$3,1,1),G1044&lt;=WORKDAY(DATE('1. Informace o projektu'!$C$3,12,31)-1,1,'6. Data'!$C$76:$C$89)),"OK","!!"),ISBLANK(G1044),"!",ISBLANK(H1044),"!!!",H1044='6. Data'!$B$3,"vyberte druh nákladu")," ")</f>
        <v xml:space="preserve"> </v>
      </c>
      <c r="J1044" s="261" t="str">
        <f t="shared" si="48"/>
        <v xml:space="preserve"> </v>
      </c>
      <c r="K1044" s="238" t="str">
        <f t="shared" si="49"/>
        <v xml:space="preserve"> </v>
      </c>
      <c r="L1044" s="87" t="str">
        <f t="shared" si="50"/>
        <v xml:space="preserve"> </v>
      </c>
    </row>
    <row r="1045" spans="1:12" x14ac:dyDescent="0.25">
      <c r="A1045" s="72"/>
      <c r="B1045" s="82"/>
      <c r="C1045" s="82"/>
      <c r="D1045" s="79"/>
      <c r="E1045" s="83"/>
      <c r="F1045" s="83"/>
      <c r="G1045" s="81"/>
      <c r="H1045" s="126"/>
      <c r="I1045" s="238" t="str">
        <f>IF(ISNUMBER(F1045),_xlfn.IFS(RIGHT(H1045,3)="(b)",IF(AND(G1045&gt;=DATE('1. Informace o projektu'!$C$3,1,1),G1045&lt;=WORKDAY(DATE('1. Informace o projektu'!$C$3+1,1,31)-1,1)),"OK","!!"),RIGHT(H1045,3)="(a)",IF(AND(G1045&gt;=DATE('1. Informace o projektu'!$C$3,1,1),G1045&lt;=WORKDAY(DATE('1. Informace o projektu'!$C$3,12,31)-1,1,'6. Data'!$C$76:$C$89)),"OK","!!"),ISBLANK(G1045),"!",ISBLANK(H1045),"!!!",H1045='6. Data'!$B$3,"vyberte druh nákladu")," ")</f>
        <v xml:space="preserve"> </v>
      </c>
      <c r="J1045" s="261" t="str">
        <f t="shared" si="48"/>
        <v xml:space="preserve"> </v>
      </c>
      <c r="K1045" s="238" t="str">
        <f t="shared" si="49"/>
        <v xml:space="preserve"> </v>
      </c>
      <c r="L1045" s="87" t="str">
        <f t="shared" si="50"/>
        <v xml:space="preserve"> </v>
      </c>
    </row>
    <row r="1046" spans="1:12" x14ac:dyDescent="0.25">
      <c r="A1046" s="72"/>
      <c r="B1046" s="82"/>
      <c r="C1046" s="82"/>
      <c r="D1046" s="79"/>
      <c r="E1046" s="83"/>
      <c r="F1046" s="83"/>
      <c r="G1046" s="81"/>
      <c r="H1046" s="126"/>
      <c r="I1046" s="238" t="str">
        <f>IF(ISNUMBER(F1046),_xlfn.IFS(RIGHT(H1046,3)="(b)",IF(AND(G1046&gt;=DATE('1. Informace o projektu'!$C$3,1,1),G1046&lt;=WORKDAY(DATE('1. Informace o projektu'!$C$3+1,1,31)-1,1)),"OK","!!"),RIGHT(H1046,3)="(a)",IF(AND(G1046&gt;=DATE('1. Informace o projektu'!$C$3,1,1),G1046&lt;=WORKDAY(DATE('1. Informace o projektu'!$C$3,12,31)-1,1,'6. Data'!$C$76:$C$89)),"OK","!!"),ISBLANK(G1046),"!",ISBLANK(H1046),"!!!",H1046='6. Data'!$B$3,"vyberte druh nákladu")," ")</f>
        <v xml:space="preserve"> </v>
      </c>
      <c r="J1046" s="261" t="str">
        <f t="shared" si="48"/>
        <v xml:space="preserve"> </v>
      </c>
      <c r="K1046" s="238" t="str">
        <f t="shared" si="49"/>
        <v xml:space="preserve"> </v>
      </c>
      <c r="L1046" s="87" t="str">
        <f t="shared" si="50"/>
        <v xml:space="preserve"> </v>
      </c>
    </row>
    <row r="1047" spans="1:12" x14ac:dyDescent="0.25">
      <c r="A1047" s="72"/>
      <c r="B1047" s="82"/>
      <c r="C1047" s="82"/>
      <c r="D1047" s="79"/>
      <c r="E1047" s="83"/>
      <c r="F1047" s="83"/>
      <c r="G1047" s="81"/>
      <c r="H1047" s="126"/>
      <c r="I1047" s="238" t="str">
        <f>IF(ISNUMBER(F1047),_xlfn.IFS(RIGHT(H1047,3)="(b)",IF(AND(G1047&gt;=DATE('1. Informace o projektu'!$C$3,1,1),G1047&lt;=WORKDAY(DATE('1. Informace o projektu'!$C$3+1,1,31)-1,1)),"OK","!!"),RIGHT(H1047,3)="(a)",IF(AND(G1047&gt;=DATE('1. Informace o projektu'!$C$3,1,1),G1047&lt;=WORKDAY(DATE('1. Informace o projektu'!$C$3,12,31)-1,1,'6. Data'!$C$76:$C$89)),"OK","!!"),ISBLANK(G1047),"!",ISBLANK(H1047),"!!!",H1047='6. Data'!$B$3,"vyberte druh nákladu")," ")</f>
        <v xml:space="preserve"> </v>
      </c>
      <c r="J1047" s="261" t="str">
        <f t="shared" si="48"/>
        <v xml:space="preserve"> </v>
      </c>
      <c r="K1047" s="238" t="str">
        <f t="shared" si="49"/>
        <v xml:space="preserve"> </v>
      </c>
      <c r="L1047" s="87" t="str">
        <f t="shared" si="50"/>
        <v xml:space="preserve"> </v>
      </c>
    </row>
    <row r="1048" spans="1:12" x14ac:dyDescent="0.25">
      <c r="A1048" s="72"/>
      <c r="B1048" s="82"/>
      <c r="C1048" s="82"/>
      <c r="D1048" s="79"/>
      <c r="E1048" s="83"/>
      <c r="F1048" s="83"/>
      <c r="G1048" s="81"/>
      <c r="H1048" s="126"/>
      <c r="I1048" s="238" t="str">
        <f>IF(ISNUMBER(F1048),_xlfn.IFS(RIGHT(H1048,3)="(b)",IF(AND(G1048&gt;=DATE('1. Informace o projektu'!$C$3,1,1),G1048&lt;=WORKDAY(DATE('1. Informace o projektu'!$C$3+1,1,31)-1,1)),"OK","!!"),RIGHT(H1048,3)="(a)",IF(AND(G1048&gt;=DATE('1. Informace o projektu'!$C$3,1,1),G1048&lt;=WORKDAY(DATE('1. Informace o projektu'!$C$3,12,31)-1,1,'6. Data'!$C$76:$C$89)),"OK","!!"),ISBLANK(G1048),"!",ISBLANK(H1048),"!!!",H1048='6. Data'!$B$3,"vyberte druh nákladu")," ")</f>
        <v xml:space="preserve"> </v>
      </c>
      <c r="J1048" s="261" t="str">
        <f t="shared" si="48"/>
        <v xml:space="preserve"> </v>
      </c>
      <c r="K1048" s="238" t="str">
        <f t="shared" si="49"/>
        <v xml:space="preserve"> </v>
      </c>
      <c r="L1048" s="87" t="str">
        <f t="shared" si="50"/>
        <v xml:space="preserve"> </v>
      </c>
    </row>
    <row r="1049" spans="1:12" x14ac:dyDescent="0.25">
      <c r="A1049" s="72"/>
      <c r="B1049" s="82"/>
      <c r="C1049" s="82"/>
      <c r="D1049" s="79"/>
      <c r="E1049" s="83"/>
      <c r="F1049" s="83"/>
      <c r="G1049" s="81"/>
      <c r="H1049" s="126"/>
      <c r="I1049" s="238" t="str">
        <f>IF(ISNUMBER(F1049),_xlfn.IFS(RIGHT(H1049,3)="(b)",IF(AND(G1049&gt;=DATE('1. Informace o projektu'!$C$3,1,1),G1049&lt;=WORKDAY(DATE('1. Informace o projektu'!$C$3+1,1,31)-1,1)),"OK","!!"),RIGHT(H1049,3)="(a)",IF(AND(G1049&gt;=DATE('1. Informace o projektu'!$C$3,1,1),G1049&lt;=WORKDAY(DATE('1. Informace o projektu'!$C$3,12,31)-1,1,'6. Data'!$C$76:$C$89)),"OK","!!"),ISBLANK(G1049),"!",ISBLANK(H1049),"!!!",H1049='6. Data'!$B$3,"vyberte druh nákladu")," ")</f>
        <v xml:space="preserve"> </v>
      </c>
      <c r="J1049" s="261" t="str">
        <f t="shared" si="48"/>
        <v xml:space="preserve"> </v>
      </c>
      <c r="K1049" s="238" t="str">
        <f t="shared" si="49"/>
        <v xml:space="preserve"> </v>
      </c>
      <c r="L1049" s="87" t="str">
        <f t="shared" si="50"/>
        <v xml:space="preserve"> </v>
      </c>
    </row>
    <row r="1050" spans="1:12" x14ac:dyDescent="0.25">
      <c r="A1050" s="72"/>
      <c r="B1050" s="82"/>
      <c r="C1050" s="82"/>
      <c r="D1050" s="79"/>
      <c r="E1050" s="83"/>
      <c r="F1050" s="83"/>
      <c r="G1050" s="81"/>
      <c r="H1050" s="126"/>
      <c r="I1050" s="238" t="str">
        <f>IF(ISNUMBER(F1050),_xlfn.IFS(RIGHT(H1050,3)="(b)",IF(AND(G1050&gt;=DATE('1. Informace o projektu'!$C$3,1,1),G1050&lt;=WORKDAY(DATE('1. Informace o projektu'!$C$3+1,1,31)-1,1)),"OK","!!"),RIGHT(H1050,3)="(a)",IF(AND(G1050&gt;=DATE('1. Informace o projektu'!$C$3,1,1),G1050&lt;=WORKDAY(DATE('1. Informace o projektu'!$C$3,12,31)-1,1,'6. Data'!$C$76:$C$89)),"OK","!!"),ISBLANK(G1050),"!",ISBLANK(H1050),"!!!",H1050='6. Data'!$B$3,"vyberte druh nákladu")," ")</f>
        <v xml:space="preserve"> </v>
      </c>
      <c r="J1050" s="261" t="str">
        <f t="shared" si="48"/>
        <v xml:space="preserve"> </v>
      </c>
      <c r="K1050" s="238" t="str">
        <f t="shared" si="49"/>
        <v xml:space="preserve"> </v>
      </c>
      <c r="L1050" s="87" t="str">
        <f t="shared" si="50"/>
        <v xml:space="preserve"> </v>
      </c>
    </row>
    <row r="1051" spans="1:12" x14ac:dyDescent="0.25">
      <c r="A1051" s="72"/>
      <c r="B1051" s="82"/>
      <c r="C1051" s="82"/>
      <c r="D1051" s="79"/>
      <c r="E1051" s="83"/>
      <c r="F1051" s="83"/>
      <c r="G1051" s="81"/>
      <c r="H1051" s="126"/>
      <c r="I1051" s="238" t="str">
        <f>IF(ISNUMBER(F1051),_xlfn.IFS(RIGHT(H1051,3)="(b)",IF(AND(G1051&gt;=DATE('1. Informace o projektu'!$C$3,1,1),G1051&lt;=WORKDAY(DATE('1. Informace o projektu'!$C$3+1,1,31)-1,1)),"OK","!!"),RIGHT(H1051,3)="(a)",IF(AND(G1051&gt;=DATE('1. Informace o projektu'!$C$3,1,1),G1051&lt;=WORKDAY(DATE('1. Informace o projektu'!$C$3,12,31)-1,1,'6. Data'!$C$76:$C$89)),"OK","!!"),ISBLANK(G1051),"!",ISBLANK(H1051),"!!!",H1051='6. Data'!$B$3,"vyberte druh nákladu")," ")</f>
        <v xml:space="preserve"> </v>
      </c>
      <c r="J1051" s="261" t="str">
        <f t="shared" si="48"/>
        <v xml:space="preserve"> </v>
      </c>
      <c r="K1051" s="238" t="str">
        <f t="shared" si="49"/>
        <v xml:space="preserve"> </v>
      </c>
      <c r="L1051" s="87" t="str">
        <f t="shared" si="50"/>
        <v xml:space="preserve"> </v>
      </c>
    </row>
    <row r="1052" spans="1:12" x14ac:dyDescent="0.25">
      <c r="A1052" s="72"/>
      <c r="B1052" s="82"/>
      <c r="C1052" s="82"/>
      <c r="D1052" s="79"/>
      <c r="E1052" s="83"/>
      <c r="F1052" s="83"/>
      <c r="G1052" s="81"/>
      <c r="H1052" s="126"/>
      <c r="I1052" s="238" t="str">
        <f>IF(ISNUMBER(F1052),_xlfn.IFS(RIGHT(H1052,3)="(b)",IF(AND(G1052&gt;=DATE('1. Informace o projektu'!$C$3,1,1),G1052&lt;=WORKDAY(DATE('1. Informace o projektu'!$C$3+1,1,31)-1,1)),"OK","!!"),RIGHT(H1052,3)="(a)",IF(AND(G1052&gt;=DATE('1. Informace o projektu'!$C$3,1,1),G1052&lt;=WORKDAY(DATE('1. Informace o projektu'!$C$3,12,31)-1,1,'6. Data'!$C$76:$C$89)),"OK","!!"),ISBLANK(G1052),"!",ISBLANK(H1052),"!!!",H1052='6. Data'!$B$3,"vyberte druh nákladu")," ")</f>
        <v xml:space="preserve"> </v>
      </c>
      <c r="J1052" s="261" t="str">
        <f t="shared" si="48"/>
        <v xml:space="preserve"> </v>
      </c>
      <c r="K1052" s="238" t="str">
        <f t="shared" si="49"/>
        <v xml:space="preserve"> </v>
      </c>
      <c r="L1052" s="87" t="str">
        <f t="shared" si="50"/>
        <v xml:space="preserve"> </v>
      </c>
    </row>
    <row r="1053" spans="1:12" x14ac:dyDescent="0.25">
      <c r="A1053" s="72"/>
      <c r="B1053" s="82"/>
      <c r="C1053" s="82"/>
      <c r="D1053" s="79"/>
      <c r="E1053" s="83"/>
      <c r="F1053" s="83"/>
      <c r="G1053" s="81"/>
      <c r="H1053" s="126"/>
      <c r="I1053" s="238" t="str">
        <f>IF(ISNUMBER(F1053),_xlfn.IFS(RIGHT(H1053,3)="(b)",IF(AND(G1053&gt;=DATE('1. Informace o projektu'!$C$3,1,1),G1053&lt;=WORKDAY(DATE('1. Informace o projektu'!$C$3+1,1,31)-1,1)),"OK","!!"),RIGHT(H1053,3)="(a)",IF(AND(G1053&gt;=DATE('1. Informace o projektu'!$C$3,1,1),G1053&lt;=WORKDAY(DATE('1. Informace o projektu'!$C$3,12,31)-1,1,'6. Data'!$C$76:$C$89)),"OK","!!"),ISBLANK(G1053),"!",ISBLANK(H1053),"!!!",H1053='6. Data'!$B$3,"vyberte druh nákladu")," ")</f>
        <v xml:space="preserve"> </v>
      </c>
      <c r="J1053" s="261" t="str">
        <f t="shared" si="48"/>
        <v xml:space="preserve"> </v>
      </c>
      <c r="K1053" s="238" t="str">
        <f t="shared" si="49"/>
        <v xml:space="preserve"> </v>
      </c>
      <c r="L1053" s="87" t="str">
        <f t="shared" si="50"/>
        <v xml:space="preserve"> </v>
      </c>
    </row>
    <row r="1054" spans="1:12" x14ac:dyDescent="0.25">
      <c r="A1054" s="72"/>
      <c r="B1054" s="82"/>
      <c r="C1054" s="82"/>
      <c r="D1054" s="79"/>
      <c r="E1054" s="83"/>
      <c r="F1054" s="83"/>
      <c r="G1054" s="81"/>
      <c r="H1054" s="126"/>
      <c r="I1054" s="238" t="str">
        <f>IF(ISNUMBER(F1054),_xlfn.IFS(RIGHT(H1054,3)="(b)",IF(AND(G1054&gt;=DATE('1. Informace o projektu'!$C$3,1,1),G1054&lt;=WORKDAY(DATE('1. Informace o projektu'!$C$3+1,1,31)-1,1)),"OK","!!"),RIGHT(H1054,3)="(a)",IF(AND(G1054&gt;=DATE('1. Informace o projektu'!$C$3,1,1),G1054&lt;=WORKDAY(DATE('1. Informace o projektu'!$C$3,12,31)-1,1,'6. Data'!$C$76:$C$89)),"OK","!!"),ISBLANK(G1054),"!",ISBLANK(H1054),"!!!",H1054='6. Data'!$B$3,"vyberte druh nákladu")," ")</f>
        <v xml:space="preserve"> </v>
      </c>
      <c r="J1054" s="261" t="str">
        <f t="shared" si="48"/>
        <v xml:space="preserve"> </v>
      </c>
      <c r="K1054" s="238" t="str">
        <f t="shared" si="49"/>
        <v xml:space="preserve"> </v>
      </c>
      <c r="L1054" s="87" t="str">
        <f t="shared" si="50"/>
        <v xml:space="preserve"> </v>
      </c>
    </row>
    <row r="1055" spans="1:12" x14ac:dyDescent="0.25">
      <c r="A1055" s="72"/>
      <c r="B1055" s="82"/>
      <c r="C1055" s="82"/>
      <c r="D1055" s="79"/>
      <c r="E1055" s="83"/>
      <c r="F1055" s="83"/>
      <c r="G1055" s="81"/>
      <c r="H1055" s="126"/>
      <c r="I1055" s="238" t="str">
        <f>IF(ISNUMBER(F1055),_xlfn.IFS(RIGHT(H1055,3)="(b)",IF(AND(G1055&gt;=DATE('1. Informace o projektu'!$C$3,1,1),G1055&lt;=WORKDAY(DATE('1. Informace o projektu'!$C$3+1,1,31)-1,1)),"OK","!!"),RIGHT(H1055,3)="(a)",IF(AND(G1055&gt;=DATE('1. Informace o projektu'!$C$3,1,1),G1055&lt;=WORKDAY(DATE('1. Informace o projektu'!$C$3,12,31)-1,1,'6. Data'!$C$76:$C$89)),"OK","!!"),ISBLANK(G1055),"!",ISBLANK(H1055),"!!!",H1055='6. Data'!$B$3,"vyberte druh nákladu")," ")</f>
        <v xml:space="preserve"> </v>
      </c>
      <c r="J1055" s="261" t="str">
        <f t="shared" si="48"/>
        <v xml:space="preserve"> </v>
      </c>
      <c r="K1055" s="238" t="str">
        <f t="shared" si="49"/>
        <v xml:space="preserve"> </v>
      </c>
      <c r="L1055" s="87" t="str">
        <f t="shared" si="50"/>
        <v xml:space="preserve"> </v>
      </c>
    </row>
    <row r="1056" spans="1:12" x14ac:dyDescent="0.25">
      <c r="A1056" s="72"/>
      <c r="B1056" s="82"/>
      <c r="C1056" s="82"/>
      <c r="D1056" s="79"/>
      <c r="E1056" s="83"/>
      <c r="F1056" s="83"/>
      <c r="G1056" s="81"/>
      <c r="H1056" s="126"/>
      <c r="I1056" s="238" t="str">
        <f>IF(ISNUMBER(F1056),_xlfn.IFS(RIGHT(H1056,3)="(b)",IF(AND(G1056&gt;=DATE('1. Informace o projektu'!$C$3,1,1),G1056&lt;=WORKDAY(DATE('1. Informace o projektu'!$C$3+1,1,31)-1,1)),"OK","!!"),RIGHT(H1056,3)="(a)",IF(AND(G1056&gt;=DATE('1. Informace o projektu'!$C$3,1,1),G1056&lt;=WORKDAY(DATE('1. Informace o projektu'!$C$3,12,31)-1,1,'6. Data'!$C$76:$C$89)),"OK","!!"),ISBLANK(G1056),"!",ISBLANK(H1056),"!!!",H1056='6. Data'!$B$3,"vyberte druh nákladu")," ")</f>
        <v xml:space="preserve"> </v>
      </c>
      <c r="J1056" s="261" t="str">
        <f t="shared" si="48"/>
        <v xml:space="preserve"> </v>
      </c>
      <c r="K1056" s="238" t="str">
        <f t="shared" si="49"/>
        <v xml:space="preserve"> </v>
      </c>
      <c r="L1056" s="87" t="str">
        <f t="shared" si="50"/>
        <v xml:space="preserve"> </v>
      </c>
    </row>
    <row r="1057" spans="1:12" x14ac:dyDescent="0.25">
      <c r="A1057" s="72"/>
      <c r="B1057" s="82"/>
      <c r="C1057" s="82"/>
      <c r="D1057" s="79"/>
      <c r="E1057" s="83"/>
      <c r="F1057" s="83"/>
      <c r="G1057" s="81"/>
      <c r="H1057" s="126"/>
      <c r="I1057" s="238" t="str">
        <f>IF(ISNUMBER(F1057),_xlfn.IFS(RIGHT(H1057,3)="(b)",IF(AND(G1057&gt;=DATE('1. Informace o projektu'!$C$3,1,1),G1057&lt;=WORKDAY(DATE('1. Informace o projektu'!$C$3+1,1,31)-1,1)),"OK","!!"),RIGHT(H1057,3)="(a)",IF(AND(G1057&gt;=DATE('1. Informace o projektu'!$C$3,1,1),G1057&lt;=WORKDAY(DATE('1. Informace o projektu'!$C$3,12,31)-1,1,'6. Data'!$C$76:$C$89)),"OK","!!"),ISBLANK(G1057),"!",ISBLANK(H1057),"!!!",H1057='6. Data'!$B$3,"vyberte druh nákladu")," ")</f>
        <v xml:space="preserve"> </v>
      </c>
      <c r="J1057" s="261" t="str">
        <f t="shared" si="48"/>
        <v xml:space="preserve"> </v>
      </c>
      <c r="K1057" s="238" t="str">
        <f t="shared" si="49"/>
        <v xml:space="preserve"> </v>
      </c>
      <c r="L1057" s="87" t="str">
        <f t="shared" si="50"/>
        <v xml:space="preserve"> </v>
      </c>
    </row>
    <row r="1058" spans="1:12" x14ac:dyDescent="0.25">
      <c r="A1058" s="72"/>
      <c r="B1058" s="82"/>
      <c r="C1058" s="82"/>
      <c r="D1058" s="79"/>
      <c r="E1058" s="83"/>
      <c r="F1058" s="83"/>
      <c r="G1058" s="81"/>
      <c r="H1058" s="126"/>
      <c r="I1058" s="238" t="str">
        <f>IF(ISNUMBER(F1058),_xlfn.IFS(RIGHT(H1058,3)="(b)",IF(AND(G1058&gt;=DATE('1. Informace o projektu'!$C$3,1,1),G1058&lt;=WORKDAY(DATE('1. Informace o projektu'!$C$3+1,1,31)-1,1)),"OK","!!"),RIGHT(H1058,3)="(a)",IF(AND(G1058&gt;=DATE('1. Informace o projektu'!$C$3,1,1),G1058&lt;=WORKDAY(DATE('1. Informace o projektu'!$C$3,12,31)-1,1,'6. Data'!$C$76:$C$89)),"OK","!!"),ISBLANK(G1058),"!",ISBLANK(H1058),"!!!",H1058='6. Data'!$B$3,"vyberte druh nákladu")," ")</f>
        <v xml:space="preserve"> </v>
      </c>
      <c r="J1058" s="261" t="str">
        <f t="shared" si="48"/>
        <v xml:space="preserve"> </v>
      </c>
      <c r="K1058" s="238" t="str">
        <f t="shared" si="49"/>
        <v xml:space="preserve"> </v>
      </c>
      <c r="L1058" s="87" t="str">
        <f t="shared" si="50"/>
        <v xml:space="preserve"> </v>
      </c>
    </row>
    <row r="1059" spans="1:12" x14ac:dyDescent="0.25">
      <c r="A1059" s="72"/>
      <c r="B1059" s="82"/>
      <c r="C1059" s="82"/>
      <c r="D1059" s="79"/>
      <c r="E1059" s="83"/>
      <c r="F1059" s="83"/>
      <c r="G1059" s="81"/>
      <c r="H1059" s="126"/>
      <c r="I1059" s="238" t="str">
        <f>IF(ISNUMBER(F1059),_xlfn.IFS(RIGHT(H1059,3)="(b)",IF(AND(G1059&gt;=DATE('1. Informace o projektu'!$C$3,1,1),G1059&lt;=WORKDAY(DATE('1. Informace o projektu'!$C$3+1,1,31)-1,1)),"OK","!!"),RIGHT(H1059,3)="(a)",IF(AND(G1059&gt;=DATE('1. Informace o projektu'!$C$3,1,1),G1059&lt;=WORKDAY(DATE('1. Informace o projektu'!$C$3,12,31)-1,1,'6. Data'!$C$76:$C$89)),"OK","!!"),ISBLANK(G1059),"!",ISBLANK(H1059),"!!!",H1059='6. Data'!$B$3,"vyberte druh nákladu")," ")</f>
        <v xml:space="preserve"> </v>
      </c>
      <c r="J1059" s="261" t="str">
        <f t="shared" si="48"/>
        <v xml:space="preserve"> </v>
      </c>
      <c r="K1059" s="238" t="str">
        <f t="shared" si="49"/>
        <v xml:space="preserve"> </v>
      </c>
      <c r="L1059" s="87" t="str">
        <f t="shared" si="50"/>
        <v xml:space="preserve"> </v>
      </c>
    </row>
    <row r="1060" spans="1:12" x14ac:dyDescent="0.25">
      <c r="A1060" s="72"/>
      <c r="B1060" s="82"/>
      <c r="C1060" s="82"/>
      <c r="D1060" s="79"/>
      <c r="E1060" s="83"/>
      <c r="F1060" s="83"/>
      <c r="G1060" s="81"/>
      <c r="H1060" s="126"/>
      <c r="I1060" s="238" t="str">
        <f>IF(ISNUMBER(F1060),_xlfn.IFS(RIGHT(H1060,3)="(b)",IF(AND(G1060&gt;=DATE('1. Informace o projektu'!$C$3,1,1),G1060&lt;=WORKDAY(DATE('1. Informace o projektu'!$C$3+1,1,31)-1,1)),"OK","!!"),RIGHT(H1060,3)="(a)",IF(AND(G1060&gt;=DATE('1. Informace o projektu'!$C$3,1,1),G1060&lt;=WORKDAY(DATE('1. Informace o projektu'!$C$3,12,31)-1,1,'6. Data'!$C$76:$C$89)),"OK","!!"),ISBLANK(G1060),"!",ISBLANK(H1060),"!!!",H1060='6. Data'!$B$3,"vyberte druh nákladu")," ")</f>
        <v xml:space="preserve"> </v>
      </c>
      <c r="J1060" s="261" t="str">
        <f t="shared" si="48"/>
        <v xml:space="preserve"> </v>
      </c>
      <c r="K1060" s="238" t="str">
        <f t="shared" si="49"/>
        <v xml:space="preserve"> </v>
      </c>
      <c r="L1060" s="87" t="str">
        <f t="shared" si="50"/>
        <v xml:space="preserve"> </v>
      </c>
    </row>
    <row r="1061" spans="1:12" x14ac:dyDescent="0.25">
      <c r="A1061" s="72"/>
      <c r="B1061" s="82"/>
      <c r="C1061" s="82"/>
      <c r="D1061" s="79"/>
      <c r="E1061" s="83"/>
      <c r="F1061" s="83"/>
      <c r="G1061" s="81"/>
      <c r="H1061" s="126"/>
      <c r="I1061" s="238" t="str">
        <f>IF(ISNUMBER(F1061),_xlfn.IFS(RIGHT(H1061,3)="(b)",IF(AND(G1061&gt;=DATE('1. Informace o projektu'!$C$3,1,1),G1061&lt;=WORKDAY(DATE('1. Informace o projektu'!$C$3+1,1,31)-1,1)),"OK","!!"),RIGHT(H1061,3)="(a)",IF(AND(G1061&gt;=DATE('1. Informace o projektu'!$C$3,1,1),G1061&lt;=WORKDAY(DATE('1. Informace o projektu'!$C$3,12,31)-1,1,'6. Data'!$C$76:$C$89)),"OK","!!"),ISBLANK(G1061),"!",ISBLANK(H1061),"!!!",H1061='6. Data'!$B$3,"vyberte druh nákladu")," ")</f>
        <v xml:space="preserve"> </v>
      </c>
      <c r="J1061" s="261" t="str">
        <f t="shared" si="48"/>
        <v xml:space="preserve"> </v>
      </c>
      <c r="K1061" s="238" t="str">
        <f t="shared" si="49"/>
        <v xml:space="preserve"> </v>
      </c>
      <c r="L1061" s="87" t="str">
        <f t="shared" si="50"/>
        <v xml:space="preserve"> </v>
      </c>
    </row>
    <row r="1062" spans="1:12" x14ac:dyDescent="0.25">
      <c r="A1062" s="72"/>
      <c r="B1062" s="82"/>
      <c r="C1062" s="82"/>
      <c r="D1062" s="79"/>
      <c r="E1062" s="83"/>
      <c r="F1062" s="83"/>
      <c r="G1062" s="81"/>
      <c r="H1062" s="126"/>
      <c r="I1062" s="238" t="str">
        <f>IF(ISNUMBER(F1062),_xlfn.IFS(RIGHT(H1062,3)="(b)",IF(AND(G1062&gt;=DATE('1. Informace o projektu'!$C$3,1,1),G1062&lt;=WORKDAY(DATE('1. Informace o projektu'!$C$3+1,1,31)-1,1)),"OK","!!"),RIGHT(H1062,3)="(a)",IF(AND(G1062&gt;=DATE('1. Informace o projektu'!$C$3,1,1),G1062&lt;=WORKDAY(DATE('1. Informace o projektu'!$C$3,12,31)-1,1,'6. Data'!$C$76:$C$89)),"OK","!!"),ISBLANK(G1062),"!",ISBLANK(H1062),"!!!",H1062='6. Data'!$B$3,"vyberte druh nákladu")," ")</f>
        <v xml:space="preserve"> </v>
      </c>
      <c r="J1062" s="261" t="str">
        <f t="shared" si="48"/>
        <v xml:space="preserve"> </v>
      </c>
      <c r="K1062" s="238" t="str">
        <f t="shared" si="49"/>
        <v xml:space="preserve"> </v>
      </c>
      <c r="L1062" s="87" t="str">
        <f t="shared" si="50"/>
        <v xml:space="preserve"> </v>
      </c>
    </row>
    <row r="1063" spans="1:12" x14ac:dyDescent="0.25">
      <c r="A1063" s="72"/>
      <c r="B1063" s="82"/>
      <c r="C1063" s="82"/>
      <c r="D1063" s="79"/>
      <c r="E1063" s="83"/>
      <c r="F1063" s="83"/>
      <c r="G1063" s="81"/>
      <c r="H1063" s="126"/>
      <c r="I1063" s="238" t="str">
        <f>IF(ISNUMBER(F1063),_xlfn.IFS(RIGHT(H1063,3)="(b)",IF(AND(G1063&gt;=DATE('1. Informace o projektu'!$C$3,1,1),G1063&lt;=WORKDAY(DATE('1. Informace o projektu'!$C$3+1,1,31)-1,1)),"OK","!!"),RIGHT(H1063,3)="(a)",IF(AND(G1063&gt;=DATE('1. Informace o projektu'!$C$3,1,1),G1063&lt;=WORKDAY(DATE('1. Informace o projektu'!$C$3,12,31)-1,1,'6. Data'!$C$76:$C$89)),"OK","!!"),ISBLANK(G1063),"!",ISBLANK(H1063),"!!!",H1063='6. Data'!$B$3,"vyberte druh nákladu")," ")</f>
        <v xml:space="preserve"> </v>
      </c>
      <c r="J1063" s="261" t="str">
        <f t="shared" si="48"/>
        <v xml:space="preserve"> </v>
      </c>
      <c r="K1063" s="238" t="str">
        <f t="shared" si="49"/>
        <v xml:space="preserve"> </v>
      </c>
      <c r="L1063" s="87" t="str">
        <f t="shared" si="50"/>
        <v xml:space="preserve"> </v>
      </c>
    </row>
    <row r="1064" spans="1:12" x14ac:dyDescent="0.25">
      <c r="A1064" s="72"/>
      <c r="B1064" s="82"/>
      <c r="C1064" s="82"/>
      <c r="D1064" s="79"/>
      <c r="E1064" s="83"/>
      <c r="F1064" s="83"/>
      <c r="G1064" s="81"/>
      <c r="H1064" s="126"/>
      <c r="I1064" s="238" t="str">
        <f>IF(ISNUMBER(F1064),_xlfn.IFS(RIGHT(H1064,3)="(b)",IF(AND(G1064&gt;=DATE('1. Informace o projektu'!$C$3,1,1),G1064&lt;=WORKDAY(DATE('1. Informace o projektu'!$C$3+1,1,31)-1,1)),"OK","!!"),RIGHT(H1064,3)="(a)",IF(AND(G1064&gt;=DATE('1. Informace o projektu'!$C$3,1,1),G1064&lt;=WORKDAY(DATE('1. Informace o projektu'!$C$3,12,31)-1,1,'6. Data'!$C$76:$C$89)),"OK","!!"),ISBLANK(G1064),"!",ISBLANK(H1064),"!!!",H1064='6. Data'!$B$3,"vyberte druh nákladu")," ")</f>
        <v xml:space="preserve"> </v>
      </c>
      <c r="J1064" s="261" t="str">
        <f t="shared" si="48"/>
        <v xml:space="preserve"> </v>
      </c>
      <c r="K1064" s="238" t="str">
        <f t="shared" si="49"/>
        <v xml:space="preserve"> </v>
      </c>
      <c r="L1064" s="87" t="str">
        <f t="shared" si="50"/>
        <v xml:space="preserve"> </v>
      </c>
    </row>
    <row r="1065" spans="1:12" x14ac:dyDescent="0.25">
      <c r="A1065" s="72"/>
      <c r="B1065" s="82"/>
      <c r="C1065" s="82"/>
      <c r="D1065" s="79"/>
      <c r="E1065" s="83"/>
      <c r="F1065" s="83"/>
      <c r="G1065" s="81"/>
      <c r="H1065" s="126"/>
      <c r="I1065" s="238" t="str">
        <f>IF(ISNUMBER(F1065),_xlfn.IFS(RIGHT(H1065,3)="(b)",IF(AND(G1065&gt;=DATE('1. Informace o projektu'!$C$3,1,1),G1065&lt;=WORKDAY(DATE('1. Informace o projektu'!$C$3+1,1,31)-1,1)),"OK","!!"),RIGHT(H1065,3)="(a)",IF(AND(G1065&gt;=DATE('1. Informace o projektu'!$C$3,1,1),G1065&lt;=WORKDAY(DATE('1. Informace o projektu'!$C$3,12,31)-1,1,'6. Data'!$C$76:$C$89)),"OK","!!"),ISBLANK(G1065),"!",ISBLANK(H1065),"!!!",H1065='6. Data'!$B$3,"vyberte druh nákladu")," ")</f>
        <v xml:space="preserve"> </v>
      </c>
      <c r="J1065" s="261" t="str">
        <f t="shared" si="48"/>
        <v xml:space="preserve"> </v>
      </c>
      <c r="K1065" s="238" t="str">
        <f t="shared" si="49"/>
        <v xml:space="preserve"> </v>
      </c>
      <c r="L1065" s="87" t="str">
        <f t="shared" si="50"/>
        <v xml:space="preserve"> </v>
      </c>
    </row>
    <row r="1066" spans="1:12" x14ac:dyDescent="0.25">
      <c r="A1066" s="72"/>
      <c r="B1066" s="82"/>
      <c r="C1066" s="82"/>
      <c r="D1066" s="79"/>
      <c r="E1066" s="83"/>
      <c r="F1066" s="83"/>
      <c r="G1066" s="81"/>
      <c r="H1066" s="126"/>
      <c r="I1066" s="238" t="str">
        <f>IF(ISNUMBER(F1066),_xlfn.IFS(RIGHT(H1066,3)="(b)",IF(AND(G1066&gt;=DATE('1. Informace o projektu'!$C$3,1,1),G1066&lt;=WORKDAY(DATE('1. Informace o projektu'!$C$3+1,1,31)-1,1)),"OK","!!"),RIGHT(H1066,3)="(a)",IF(AND(G1066&gt;=DATE('1. Informace o projektu'!$C$3,1,1),G1066&lt;=WORKDAY(DATE('1. Informace o projektu'!$C$3,12,31)-1,1,'6. Data'!$C$76:$C$89)),"OK","!!"),ISBLANK(G1066),"!",ISBLANK(H1066),"!!!",H1066='6. Data'!$B$3,"vyberte druh nákladu")," ")</f>
        <v xml:space="preserve"> </v>
      </c>
      <c r="J1066" s="261" t="str">
        <f t="shared" si="48"/>
        <v xml:space="preserve"> </v>
      </c>
      <c r="K1066" s="238" t="str">
        <f t="shared" si="49"/>
        <v xml:space="preserve"> </v>
      </c>
      <c r="L1066" s="87" t="str">
        <f t="shared" si="50"/>
        <v xml:space="preserve"> </v>
      </c>
    </row>
    <row r="1067" spans="1:12" x14ac:dyDescent="0.25">
      <c r="A1067" s="72"/>
      <c r="B1067" s="82"/>
      <c r="C1067" s="82"/>
      <c r="D1067" s="79"/>
      <c r="E1067" s="83"/>
      <c r="F1067" s="83"/>
      <c r="G1067" s="81"/>
      <c r="H1067" s="126"/>
      <c r="I1067" s="238" t="str">
        <f>IF(ISNUMBER(F1067),_xlfn.IFS(RIGHT(H1067,3)="(b)",IF(AND(G1067&gt;=DATE('1. Informace o projektu'!$C$3,1,1),G1067&lt;=WORKDAY(DATE('1. Informace o projektu'!$C$3+1,1,31)-1,1)),"OK","!!"),RIGHT(H1067,3)="(a)",IF(AND(G1067&gt;=DATE('1. Informace o projektu'!$C$3,1,1),G1067&lt;=WORKDAY(DATE('1. Informace o projektu'!$C$3,12,31)-1,1,'6. Data'!$C$76:$C$89)),"OK","!!"),ISBLANK(G1067),"!",ISBLANK(H1067),"!!!",H1067='6. Data'!$B$3,"vyberte druh nákladu")," ")</f>
        <v xml:space="preserve"> </v>
      </c>
      <c r="J1067" s="261" t="str">
        <f t="shared" si="48"/>
        <v xml:space="preserve"> </v>
      </c>
      <c r="K1067" s="238" t="str">
        <f t="shared" si="49"/>
        <v xml:space="preserve"> </v>
      </c>
      <c r="L1067" s="87" t="str">
        <f t="shared" si="50"/>
        <v xml:space="preserve"> </v>
      </c>
    </row>
    <row r="1068" spans="1:12" x14ac:dyDescent="0.25">
      <c r="A1068" s="72"/>
      <c r="B1068" s="82"/>
      <c r="C1068" s="82"/>
      <c r="D1068" s="79"/>
      <c r="E1068" s="83"/>
      <c r="F1068" s="83"/>
      <c r="G1068" s="81"/>
      <c r="H1068" s="126"/>
      <c r="I1068" s="238" t="str">
        <f>IF(ISNUMBER(F1068),_xlfn.IFS(RIGHT(H1068,3)="(b)",IF(AND(G1068&gt;=DATE('1. Informace o projektu'!$C$3,1,1),G1068&lt;=WORKDAY(DATE('1. Informace o projektu'!$C$3+1,1,31)-1,1)),"OK","!!"),RIGHT(H1068,3)="(a)",IF(AND(G1068&gt;=DATE('1. Informace o projektu'!$C$3,1,1),G1068&lt;=WORKDAY(DATE('1. Informace o projektu'!$C$3,12,31)-1,1,'6. Data'!$C$76:$C$89)),"OK","!!"),ISBLANK(G1068),"!",ISBLANK(H1068),"!!!",H1068='6. Data'!$B$3,"vyberte druh nákladu")," ")</f>
        <v xml:space="preserve"> </v>
      </c>
      <c r="J1068" s="261" t="str">
        <f t="shared" si="48"/>
        <v xml:space="preserve"> </v>
      </c>
      <c r="K1068" s="238" t="str">
        <f t="shared" si="49"/>
        <v xml:space="preserve"> </v>
      </c>
      <c r="L1068" s="87" t="str">
        <f t="shared" si="50"/>
        <v xml:space="preserve"> </v>
      </c>
    </row>
    <row r="1069" spans="1:12" x14ac:dyDescent="0.25">
      <c r="A1069" s="72"/>
      <c r="B1069" s="82"/>
      <c r="C1069" s="82"/>
      <c r="D1069" s="79"/>
      <c r="E1069" s="83"/>
      <c r="F1069" s="83"/>
      <c r="G1069" s="81"/>
      <c r="H1069" s="126"/>
      <c r="I1069" s="238" t="str">
        <f>IF(ISNUMBER(F1069),_xlfn.IFS(RIGHT(H1069,3)="(b)",IF(AND(G1069&gt;=DATE('1. Informace o projektu'!$C$3,1,1),G1069&lt;=WORKDAY(DATE('1. Informace o projektu'!$C$3+1,1,31)-1,1)),"OK","!!"),RIGHT(H1069,3)="(a)",IF(AND(G1069&gt;=DATE('1. Informace o projektu'!$C$3,1,1),G1069&lt;=WORKDAY(DATE('1. Informace o projektu'!$C$3,12,31)-1,1,'6. Data'!$C$76:$C$89)),"OK","!!"),ISBLANK(G1069),"!",ISBLANK(H1069),"!!!",H1069='6. Data'!$B$3,"vyberte druh nákladu")," ")</f>
        <v xml:space="preserve"> </v>
      </c>
      <c r="J1069" s="261" t="str">
        <f t="shared" si="48"/>
        <v xml:space="preserve"> </v>
      </c>
      <c r="K1069" s="238" t="str">
        <f t="shared" si="49"/>
        <v xml:space="preserve"> </v>
      </c>
      <c r="L1069" s="87" t="str">
        <f t="shared" si="50"/>
        <v xml:space="preserve"> </v>
      </c>
    </row>
    <row r="1070" spans="1:12" x14ac:dyDescent="0.25">
      <c r="A1070" s="72"/>
      <c r="B1070" s="82"/>
      <c r="C1070" s="82"/>
      <c r="D1070" s="79"/>
      <c r="E1070" s="83"/>
      <c r="F1070" s="83"/>
      <c r="G1070" s="81"/>
      <c r="H1070" s="126"/>
      <c r="I1070" s="238" t="str">
        <f>IF(ISNUMBER(F1070),_xlfn.IFS(RIGHT(H1070,3)="(b)",IF(AND(G1070&gt;=DATE('1. Informace o projektu'!$C$3,1,1),G1070&lt;=WORKDAY(DATE('1. Informace o projektu'!$C$3+1,1,31)-1,1)),"OK","!!"),RIGHT(H1070,3)="(a)",IF(AND(G1070&gt;=DATE('1. Informace o projektu'!$C$3,1,1),G1070&lt;=WORKDAY(DATE('1. Informace o projektu'!$C$3,12,31)-1,1,'6. Data'!$C$76:$C$89)),"OK","!!"),ISBLANK(G1070),"!",ISBLANK(H1070),"!!!",H1070='6. Data'!$B$3,"vyberte druh nákladu")," ")</f>
        <v xml:space="preserve"> </v>
      </c>
      <c r="J1070" s="261" t="str">
        <f t="shared" si="48"/>
        <v xml:space="preserve"> </v>
      </c>
      <c r="K1070" s="238" t="str">
        <f t="shared" si="49"/>
        <v xml:space="preserve"> </v>
      </c>
      <c r="L1070" s="87" t="str">
        <f t="shared" si="50"/>
        <v xml:space="preserve"> </v>
      </c>
    </row>
    <row r="1071" spans="1:12" x14ac:dyDescent="0.25">
      <c r="A1071" s="72"/>
      <c r="B1071" s="82"/>
      <c r="C1071" s="82"/>
      <c r="D1071" s="79"/>
      <c r="E1071" s="83"/>
      <c r="F1071" s="83"/>
      <c r="G1071" s="81"/>
      <c r="H1071" s="126"/>
      <c r="I1071" s="238" t="str">
        <f>IF(ISNUMBER(F1071),_xlfn.IFS(RIGHT(H1071,3)="(b)",IF(AND(G1071&gt;=DATE('1. Informace o projektu'!$C$3,1,1),G1071&lt;=WORKDAY(DATE('1. Informace o projektu'!$C$3+1,1,31)-1,1)),"OK","!!"),RIGHT(H1071,3)="(a)",IF(AND(G1071&gt;=DATE('1. Informace o projektu'!$C$3,1,1),G1071&lt;=WORKDAY(DATE('1. Informace o projektu'!$C$3,12,31)-1,1,'6. Data'!$C$76:$C$89)),"OK","!!"),ISBLANK(G1071),"!",ISBLANK(H1071),"!!!",H1071='6. Data'!$B$3,"vyberte druh nákladu")," ")</f>
        <v xml:space="preserve"> </v>
      </c>
      <c r="J1071" s="261" t="str">
        <f t="shared" si="48"/>
        <v xml:space="preserve"> </v>
      </c>
      <c r="K1071" s="238" t="str">
        <f t="shared" si="49"/>
        <v xml:space="preserve"> </v>
      </c>
      <c r="L1071" s="87" t="str">
        <f t="shared" si="50"/>
        <v xml:space="preserve"> </v>
      </c>
    </row>
    <row r="1072" spans="1:12" x14ac:dyDescent="0.25">
      <c r="A1072" s="72"/>
      <c r="B1072" s="82"/>
      <c r="C1072" s="82"/>
      <c r="D1072" s="79"/>
      <c r="E1072" s="83"/>
      <c r="F1072" s="83"/>
      <c r="G1072" s="81"/>
      <c r="H1072" s="126"/>
      <c r="I1072" s="238" t="str">
        <f>IF(ISNUMBER(F1072),_xlfn.IFS(RIGHT(H1072,3)="(b)",IF(AND(G1072&gt;=DATE('1. Informace o projektu'!$C$3,1,1),G1072&lt;=WORKDAY(DATE('1. Informace o projektu'!$C$3+1,1,31)-1,1)),"OK","!!"),RIGHT(H1072,3)="(a)",IF(AND(G1072&gt;=DATE('1. Informace o projektu'!$C$3,1,1),G1072&lt;=WORKDAY(DATE('1. Informace o projektu'!$C$3,12,31)-1,1,'6. Data'!$C$76:$C$89)),"OK","!!"),ISBLANK(G1072),"!",ISBLANK(H1072),"!!!",H1072='6. Data'!$B$3,"vyberte druh nákladu")," ")</f>
        <v xml:space="preserve"> </v>
      </c>
      <c r="J1072" s="261" t="str">
        <f t="shared" si="48"/>
        <v xml:space="preserve"> </v>
      </c>
      <c r="K1072" s="238" t="str">
        <f t="shared" si="49"/>
        <v xml:space="preserve"> </v>
      </c>
      <c r="L1072" s="87" t="str">
        <f t="shared" si="50"/>
        <v xml:space="preserve"> </v>
      </c>
    </row>
    <row r="1073" spans="1:12" x14ac:dyDescent="0.25">
      <c r="A1073" s="72"/>
      <c r="B1073" s="82"/>
      <c r="C1073" s="82"/>
      <c r="D1073" s="79"/>
      <c r="E1073" s="83"/>
      <c r="F1073" s="83"/>
      <c r="G1073" s="81"/>
      <c r="H1073" s="126"/>
      <c r="I1073" s="238" t="str">
        <f>IF(ISNUMBER(F1073),_xlfn.IFS(RIGHT(H1073,3)="(b)",IF(AND(G1073&gt;=DATE('1. Informace o projektu'!$C$3,1,1),G1073&lt;=WORKDAY(DATE('1. Informace o projektu'!$C$3+1,1,31)-1,1)),"OK","!!"),RIGHT(H1073,3)="(a)",IF(AND(G1073&gt;=DATE('1. Informace o projektu'!$C$3,1,1),G1073&lt;=WORKDAY(DATE('1. Informace o projektu'!$C$3,12,31)-1,1,'6. Data'!$C$76:$C$89)),"OK","!!"),ISBLANK(G1073),"!",ISBLANK(H1073),"!!!",H1073='6. Data'!$B$3,"vyberte druh nákladu")," ")</f>
        <v xml:space="preserve"> </v>
      </c>
      <c r="J1073" s="261" t="str">
        <f t="shared" si="48"/>
        <v xml:space="preserve"> </v>
      </c>
      <c r="K1073" s="238" t="str">
        <f t="shared" si="49"/>
        <v xml:space="preserve"> </v>
      </c>
      <c r="L1073" s="87" t="str">
        <f t="shared" si="50"/>
        <v xml:space="preserve"> </v>
      </c>
    </row>
    <row r="1074" spans="1:12" x14ac:dyDescent="0.25">
      <c r="A1074" s="72"/>
      <c r="B1074" s="82"/>
      <c r="C1074" s="82"/>
      <c r="D1074" s="79"/>
      <c r="E1074" s="83"/>
      <c r="F1074" s="83"/>
      <c r="G1074" s="81"/>
      <c r="H1074" s="126"/>
      <c r="I1074" s="238" t="str">
        <f>IF(ISNUMBER(F1074),_xlfn.IFS(RIGHT(H1074,3)="(b)",IF(AND(G1074&gt;=DATE('1. Informace o projektu'!$C$3,1,1),G1074&lt;=WORKDAY(DATE('1. Informace o projektu'!$C$3+1,1,31)-1,1)),"OK","!!"),RIGHT(H1074,3)="(a)",IF(AND(G1074&gt;=DATE('1. Informace o projektu'!$C$3,1,1),G1074&lt;=WORKDAY(DATE('1. Informace o projektu'!$C$3,12,31)-1,1,'6. Data'!$C$76:$C$89)),"OK","!!"),ISBLANK(G1074),"!",ISBLANK(H1074),"!!!",H1074='6. Data'!$B$3,"vyberte druh nákladu")," ")</f>
        <v xml:space="preserve"> </v>
      </c>
      <c r="J1074" s="261" t="str">
        <f t="shared" si="48"/>
        <v xml:space="preserve"> </v>
      </c>
      <c r="K1074" s="238" t="str">
        <f t="shared" si="49"/>
        <v xml:space="preserve"> </v>
      </c>
      <c r="L1074" s="87" t="str">
        <f t="shared" si="50"/>
        <v xml:space="preserve"> </v>
      </c>
    </row>
    <row r="1075" spans="1:12" x14ac:dyDescent="0.25">
      <c r="A1075" s="72"/>
      <c r="B1075" s="82"/>
      <c r="C1075" s="82"/>
      <c r="D1075" s="79"/>
      <c r="E1075" s="83"/>
      <c r="F1075" s="83"/>
      <c r="G1075" s="81"/>
      <c r="H1075" s="126"/>
      <c r="I1075" s="238" t="str">
        <f>IF(ISNUMBER(F1075),_xlfn.IFS(RIGHT(H1075,3)="(b)",IF(AND(G1075&gt;=DATE('1. Informace o projektu'!$C$3,1,1),G1075&lt;=WORKDAY(DATE('1. Informace o projektu'!$C$3+1,1,31)-1,1)),"OK","!!"),RIGHT(H1075,3)="(a)",IF(AND(G1075&gt;=DATE('1. Informace o projektu'!$C$3,1,1),G1075&lt;=WORKDAY(DATE('1. Informace o projektu'!$C$3,12,31)-1,1,'6. Data'!$C$76:$C$89)),"OK","!!"),ISBLANK(G1075),"!",ISBLANK(H1075),"!!!",H1075='6. Data'!$B$3,"vyberte druh nákladu")," ")</f>
        <v xml:space="preserve"> </v>
      </c>
      <c r="J1075" s="261" t="str">
        <f t="shared" si="48"/>
        <v xml:space="preserve"> </v>
      </c>
      <c r="K1075" s="238" t="str">
        <f t="shared" si="49"/>
        <v xml:space="preserve"> </v>
      </c>
      <c r="L1075" s="87" t="str">
        <f t="shared" si="50"/>
        <v xml:space="preserve"> </v>
      </c>
    </row>
    <row r="1076" spans="1:12" x14ac:dyDescent="0.25">
      <c r="A1076" s="72"/>
      <c r="B1076" s="82"/>
      <c r="C1076" s="82"/>
      <c r="D1076" s="79"/>
      <c r="E1076" s="83"/>
      <c r="F1076" s="83"/>
      <c r="G1076" s="81"/>
      <c r="H1076" s="126"/>
      <c r="I1076" s="238" t="str">
        <f>IF(ISNUMBER(F1076),_xlfn.IFS(RIGHT(H1076,3)="(b)",IF(AND(G1076&gt;=DATE('1. Informace o projektu'!$C$3,1,1),G1076&lt;=WORKDAY(DATE('1. Informace o projektu'!$C$3+1,1,31)-1,1)),"OK","!!"),RIGHT(H1076,3)="(a)",IF(AND(G1076&gt;=DATE('1. Informace o projektu'!$C$3,1,1),G1076&lt;=WORKDAY(DATE('1. Informace o projektu'!$C$3,12,31)-1,1,'6. Data'!$C$76:$C$89)),"OK","!!"),ISBLANK(G1076),"!",ISBLANK(H1076),"!!!",H1076='6. Data'!$B$3,"vyberte druh nákladu")," ")</f>
        <v xml:space="preserve"> </v>
      </c>
      <c r="J1076" s="261" t="str">
        <f t="shared" si="48"/>
        <v xml:space="preserve"> </v>
      </c>
      <c r="K1076" s="238" t="str">
        <f t="shared" si="49"/>
        <v xml:space="preserve"> </v>
      </c>
      <c r="L1076" s="87" t="str">
        <f t="shared" si="50"/>
        <v xml:space="preserve"> </v>
      </c>
    </row>
    <row r="1077" spans="1:12" x14ac:dyDescent="0.25">
      <c r="A1077" s="72"/>
      <c r="B1077" s="82"/>
      <c r="C1077" s="82"/>
      <c r="D1077" s="79"/>
      <c r="E1077" s="83"/>
      <c r="F1077" s="83"/>
      <c r="G1077" s="81"/>
      <c r="H1077" s="126"/>
      <c r="I1077" s="238" t="str">
        <f>IF(ISNUMBER(F1077),_xlfn.IFS(RIGHT(H1077,3)="(b)",IF(AND(G1077&gt;=DATE('1. Informace o projektu'!$C$3,1,1),G1077&lt;=WORKDAY(DATE('1. Informace o projektu'!$C$3+1,1,31)-1,1)),"OK","!!"),RIGHT(H1077,3)="(a)",IF(AND(G1077&gt;=DATE('1. Informace o projektu'!$C$3,1,1),G1077&lt;=WORKDAY(DATE('1. Informace o projektu'!$C$3,12,31)-1,1,'6. Data'!$C$76:$C$89)),"OK","!!"),ISBLANK(G1077),"!",ISBLANK(H1077),"!!!",H1077='6. Data'!$B$3,"vyberte druh nákladu")," ")</f>
        <v xml:space="preserve"> </v>
      </c>
      <c r="J1077" s="261" t="str">
        <f t="shared" si="48"/>
        <v xml:space="preserve"> </v>
      </c>
      <c r="K1077" s="238" t="str">
        <f t="shared" si="49"/>
        <v xml:space="preserve"> </v>
      </c>
      <c r="L1077" s="87" t="str">
        <f t="shared" si="50"/>
        <v xml:space="preserve"> </v>
      </c>
    </row>
    <row r="1078" spans="1:12" x14ac:dyDescent="0.25">
      <c r="A1078" s="72"/>
      <c r="B1078" s="82"/>
      <c r="C1078" s="82"/>
      <c r="D1078" s="79"/>
      <c r="E1078" s="83"/>
      <c r="F1078" s="83"/>
      <c r="G1078" s="81"/>
      <c r="H1078" s="126"/>
      <c r="I1078" s="238" t="str">
        <f>IF(ISNUMBER(F1078),_xlfn.IFS(RIGHT(H1078,3)="(b)",IF(AND(G1078&gt;=DATE('1. Informace o projektu'!$C$3,1,1),G1078&lt;=WORKDAY(DATE('1. Informace o projektu'!$C$3+1,1,31)-1,1)),"OK","!!"),RIGHT(H1078,3)="(a)",IF(AND(G1078&gt;=DATE('1. Informace o projektu'!$C$3,1,1),G1078&lt;=WORKDAY(DATE('1. Informace o projektu'!$C$3,12,31)-1,1,'6. Data'!$C$76:$C$89)),"OK","!!"),ISBLANK(G1078),"!",ISBLANK(H1078),"!!!",H1078='6. Data'!$B$3,"vyberte druh nákladu")," ")</f>
        <v xml:space="preserve"> </v>
      </c>
      <c r="J1078" s="261" t="str">
        <f t="shared" si="48"/>
        <v xml:space="preserve"> </v>
      </c>
      <c r="K1078" s="238" t="str">
        <f t="shared" si="49"/>
        <v xml:space="preserve"> </v>
      </c>
      <c r="L1078" s="87" t="str">
        <f t="shared" si="50"/>
        <v xml:space="preserve"> </v>
      </c>
    </row>
    <row r="1079" spans="1:12" x14ac:dyDescent="0.25">
      <c r="A1079" s="72"/>
      <c r="B1079" s="82"/>
      <c r="C1079" s="82"/>
      <c r="D1079" s="79"/>
      <c r="E1079" s="83"/>
      <c r="F1079" s="83"/>
      <c r="G1079" s="81"/>
      <c r="H1079" s="126"/>
      <c r="I1079" s="238" t="str">
        <f>IF(ISNUMBER(F1079),_xlfn.IFS(RIGHT(H1079,3)="(b)",IF(AND(G1079&gt;=DATE('1. Informace o projektu'!$C$3,1,1),G1079&lt;=WORKDAY(DATE('1. Informace o projektu'!$C$3+1,1,31)-1,1)),"OK","!!"),RIGHT(H1079,3)="(a)",IF(AND(G1079&gt;=DATE('1. Informace o projektu'!$C$3,1,1),G1079&lt;=WORKDAY(DATE('1. Informace o projektu'!$C$3,12,31)-1,1,'6. Data'!$C$76:$C$89)),"OK","!!"),ISBLANK(G1079),"!",ISBLANK(H1079),"!!!",H1079='6. Data'!$B$3,"vyberte druh nákladu")," ")</f>
        <v xml:space="preserve"> </v>
      </c>
      <c r="J1079" s="261" t="str">
        <f t="shared" si="48"/>
        <v xml:space="preserve"> </v>
      </c>
      <c r="K1079" s="238" t="str">
        <f t="shared" si="49"/>
        <v xml:space="preserve"> </v>
      </c>
      <c r="L1079" s="87" t="str">
        <f t="shared" si="50"/>
        <v xml:space="preserve"> </v>
      </c>
    </row>
    <row r="1080" spans="1:12" x14ac:dyDescent="0.25">
      <c r="A1080" s="72"/>
      <c r="B1080" s="82"/>
      <c r="C1080" s="82"/>
      <c r="D1080" s="79"/>
      <c r="E1080" s="83"/>
      <c r="F1080" s="83"/>
      <c r="G1080" s="81"/>
      <c r="H1080" s="126"/>
      <c r="I1080" s="238" t="str">
        <f>IF(ISNUMBER(F1080),_xlfn.IFS(RIGHT(H1080,3)="(b)",IF(AND(G1080&gt;=DATE('1. Informace o projektu'!$C$3,1,1),G1080&lt;=WORKDAY(DATE('1. Informace o projektu'!$C$3+1,1,31)-1,1)),"OK","!!"),RIGHT(H1080,3)="(a)",IF(AND(G1080&gt;=DATE('1. Informace o projektu'!$C$3,1,1),G1080&lt;=WORKDAY(DATE('1. Informace o projektu'!$C$3,12,31)-1,1,'6. Data'!$C$76:$C$89)),"OK","!!"),ISBLANK(G1080),"!",ISBLANK(H1080),"!!!",H1080='6. Data'!$B$3,"vyberte druh nákladu")," ")</f>
        <v xml:space="preserve"> </v>
      </c>
      <c r="J1080" s="261" t="str">
        <f t="shared" si="48"/>
        <v xml:space="preserve"> </v>
      </c>
      <c r="K1080" s="238" t="str">
        <f t="shared" si="49"/>
        <v xml:space="preserve"> </v>
      </c>
      <c r="L1080" s="87" t="str">
        <f t="shared" si="50"/>
        <v xml:space="preserve"> </v>
      </c>
    </row>
    <row r="1081" spans="1:12" x14ac:dyDescent="0.25">
      <c r="A1081" s="72"/>
      <c r="B1081" s="82"/>
      <c r="C1081" s="82"/>
      <c r="D1081" s="79"/>
      <c r="E1081" s="83"/>
      <c r="F1081" s="83"/>
      <c r="G1081" s="81"/>
      <c r="H1081" s="126"/>
      <c r="I1081" s="238" t="str">
        <f>IF(ISNUMBER(F1081),_xlfn.IFS(RIGHT(H1081,3)="(b)",IF(AND(G1081&gt;=DATE('1. Informace o projektu'!$C$3,1,1),G1081&lt;=WORKDAY(DATE('1. Informace o projektu'!$C$3+1,1,31)-1,1)),"OK","!!"),RIGHT(H1081,3)="(a)",IF(AND(G1081&gt;=DATE('1. Informace o projektu'!$C$3,1,1),G1081&lt;=WORKDAY(DATE('1. Informace o projektu'!$C$3,12,31)-1,1,'6. Data'!$C$76:$C$89)),"OK","!!"),ISBLANK(G1081),"!",ISBLANK(H1081),"!!!",H1081='6. Data'!$B$3,"vyberte druh nákladu")," ")</f>
        <v xml:space="preserve"> </v>
      </c>
      <c r="J1081" s="261" t="str">
        <f t="shared" si="48"/>
        <v xml:space="preserve"> </v>
      </c>
      <c r="K1081" s="238" t="str">
        <f t="shared" si="49"/>
        <v xml:space="preserve"> </v>
      </c>
      <c r="L1081" s="87" t="str">
        <f t="shared" si="50"/>
        <v xml:space="preserve"> </v>
      </c>
    </row>
    <row r="1082" spans="1:12" x14ac:dyDescent="0.25">
      <c r="A1082" s="72"/>
      <c r="B1082" s="82"/>
      <c r="C1082" s="82"/>
      <c r="D1082" s="79"/>
      <c r="E1082" s="83"/>
      <c r="F1082" s="83"/>
      <c r="G1082" s="81"/>
      <c r="H1082" s="126"/>
      <c r="I1082" s="238" t="str">
        <f>IF(ISNUMBER(F1082),_xlfn.IFS(RIGHT(H1082,3)="(b)",IF(AND(G1082&gt;=DATE('1. Informace o projektu'!$C$3,1,1),G1082&lt;=WORKDAY(DATE('1. Informace o projektu'!$C$3+1,1,31)-1,1)),"OK","!!"),RIGHT(H1082,3)="(a)",IF(AND(G1082&gt;=DATE('1. Informace o projektu'!$C$3,1,1),G1082&lt;=WORKDAY(DATE('1. Informace o projektu'!$C$3,12,31)-1,1,'6. Data'!$C$76:$C$89)),"OK","!!"),ISBLANK(G1082),"!",ISBLANK(H1082),"!!!",H1082='6. Data'!$B$3,"vyberte druh nákladu")," ")</f>
        <v xml:space="preserve"> </v>
      </c>
      <c r="J1082" s="261" t="str">
        <f t="shared" si="48"/>
        <v xml:space="preserve"> </v>
      </c>
      <c r="K1082" s="238" t="str">
        <f t="shared" si="49"/>
        <v xml:space="preserve"> </v>
      </c>
      <c r="L1082" s="87" t="str">
        <f t="shared" si="50"/>
        <v xml:space="preserve"> </v>
      </c>
    </row>
    <row r="1083" spans="1:12" x14ac:dyDescent="0.25">
      <c r="A1083" s="72"/>
      <c r="B1083" s="82"/>
      <c r="C1083" s="82"/>
      <c r="D1083" s="79"/>
      <c r="E1083" s="83"/>
      <c r="F1083" s="83"/>
      <c r="G1083" s="81"/>
      <c r="H1083" s="126"/>
      <c r="I1083" s="238" t="str">
        <f>IF(ISNUMBER(F1083),_xlfn.IFS(RIGHT(H1083,3)="(b)",IF(AND(G1083&gt;=DATE('1. Informace o projektu'!$C$3,1,1),G1083&lt;=WORKDAY(DATE('1. Informace o projektu'!$C$3+1,1,31)-1,1)),"OK","!!"),RIGHT(H1083,3)="(a)",IF(AND(G1083&gt;=DATE('1. Informace o projektu'!$C$3,1,1),G1083&lt;=WORKDAY(DATE('1. Informace o projektu'!$C$3,12,31)-1,1,'6. Data'!$C$76:$C$89)),"OK","!!"),ISBLANK(G1083),"!",ISBLANK(H1083),"!!!",H1083='6. Data'!$B$3,"vyberte druh nákladu")," ")</f>
        <v xml:space="preserve"> </v>
      </c>
      <c r="J1083" s="261" t="str">
        <f t="shared" si="48"/>
        <v xml:space="preserve"> </v>
      </c>
      <c r="K1083" s="238" t="str">
        <f t="shared" si="49"/>
        <v xml:space="preserve"> </v>
      </c>
      <c r="L1083" s="87" t="str">
        <f t="shared" si="50"/>
        <v xml:space="preserve"> </v>
      </c>
    </row>
    <row r="1084" spans="1:12" x14ac:dyDescent="0.25">
      <c r="A1084" s="72"/>
      <c r="B1084" s="82"/>
      <c r="C1084" s="82"/>
      <c r="D1084" s="79"/>
      <c r="E1084" s="83"/>
      <c r="F1084" s="83"/>
      <c r="G1084" s="81"/>
      <c r="H1084" s="126"/>
      <c r="I1084" s="238" t="str">
        <f>IF(ISNUMBER(F1084),_xlfn.IFS(RIGHT(H1084,3)="(b)",IF(AND(G1084&gt;=DATE('1. Informace o projektu'!$C$3,1,1),G1084&lt;=WORKDAY(DATE('1. Informace o projektu'!$C$3+1,1,31)-1,1)),"OK","!!"),RIGHT(H1084,3)="(a)",IF(AND(G1084&gt;=DATE('1. Informace o projektu'!$C$3,1,1),G1084&lt;=WORKDAY(DATE('1. Informace o projektu'!$C$3,12,31)-1,1,'6. Data'!$C$76:$C$89)),"OK","!!"),ISBLANK(G1084),"!",ISBLANK(H1084),"!!!",H1084='6. Data'!$B$3,"vyberte druh nákladu")," ")</f>
        <v xml:space="preserve"> </v>
      </c>
      <c r="J1084" s="261" t="str">
        <f t="shared" si="48"/>
        <v xml:space="preserve"> </v>
      </c>
      <c r="K1084" s="238" t="str">
        <f t="shared" si="49"/>
        <v xml:space="preserve"> </v>
      </c>
      <c r="L1084" s="87" t="str">
        <f t="shared" si="50"/>
        <v xml:space="preserve"> </v>
      </c>
    </row>
    <row r="1085" spans="1:12" x14ac:dyDescent="0.25">
      <c r="A1085" s="72"/>
      <c r="B1085" s="82"/>
      <c r="C1085" s="82"/>
      <c r="D1085" s="79"/>
      <c r="E1085" s="83"/>
      <c r="F1085" s="83"/>
      <c r="G1085" s="81"/>
      <c r="H1085" s="126"/>
      <c r="I1085" s="238" t="str">
        <f>IF(ISNUMBER(F1085),_xlfn.IFS(RIGHT(H1085,3)="(b)",IF(AND(G1085&gt;=DATE('1. Informace o projektu'!$C$3,1,1),G1085&lt;=WORKDAY(DATE('1. Informace o projektu'!$C$3+1,1,31)-1,1)),"OK","!!"),RIGHT(H1085,3)="(a)",IF(AND(G1085&gt;=DATE('1. Informace o projektu'!$C$3,1,1),G1085&lt;=WORKDAY(DATE('1. Informace o projektu'!$C$3,12,31)-1,1,'6. Data'!$C$76:$C$89)),"OK","!!"),ISBLANK(G1085),"!",ISBLANK(H1085),"!!!",H1085='6. Data'!$B$3,"vyberte druh nákladu")," ")</f>
        <v xml:space="preserve"> </v>
      </c>
      <c r="J1085" s="261" t="str">
        <f t="shared" si="48"/>
        <v xml:space="preserve"> </v>
      </c>
      <c r="K1085" s="238" t="str">
        <f t="shared" si="49"/>
        <v xml:space="preserve"> </v>
      </c>
      <c r="L1085" s="87" t="str">
        <f t="shared" si="50"/>
        <v xml:space="preserve"> </v>
      </c>
    </row>
    <row r="1086" spans="1:12" x14ac:dyDescent="0.25">
      <c r="A1086" s="72"/>
      <c r="B1086" s="82"/>
      <c r="C1086" s="82"/>
      <c r="D1086" s="79"/>
      <c r="E1086" s="83"/>
      <c r="F1086" s="83"/>
      <c r="G1086" s="81"/>
      <c r="H1086" s="126"/>
      <c r="I1086" s="238" t="str">
        <f>IF(ISNUMBER(F1086),_xlfn.IFS(RIGHT(H1086,3)="(b)",IF(AND(G1086&gt;=DATE('1. Informace o projektu'!$C$3,1,1),G1086&lt;=WORKDAY(DATE('1. Informace o projektu'!$C$3+1,1,31)-1,1)),"OK","!!"),RIGHT(H1086,3)="(a)",IF(AND(G1086&gt;=DATE('1. Informace o projektu'!$C$3,1,1),G1086&lt;=WORKDAY(DATE('1. Informace o projektu'!$C$3,12,31)-1,1,'6. Data'!$C$76:$C$89)),"OK","!!"),ISBLANK(G1086),"!",ISBLANK(H1086),"!!!",H1086='6. Data'!$B$3,"vyberte druh nákladu")," ")</f>
        <v xml:space="preserve"> </v>
      </c>
      <c r="J1086" s="261" t="str">
        <f t="shared" si="48"/>
        <v xml:space="preserve"> </v>
      </c>
      <c r="K1086" s="238" t="str">
        <f t="shared" si="49"/>
        <v xml:space="preserve"> </v>
      </c>
      <c r="L1086" s="87" t="str">
        <f t="shared" si="50"/>
        <v xml:space="preserve"> </v>
      </c>
    </row>
    <row r="1087" spans="1:12" x14ac:dyDescent="0.25">
      <c r="A1087" s="72"/>
      <c r="B1087" s="82"/>
      <c r="C1087" s="82"/>
      <c r="D1087" s="79"/>
      <c r="E1087" s="83"/>
      <c r="F1087" s="83"/>
      <c r="G1087" s="81"/>
      <c r="H1087" s="126"/>
      <c r="I1087" s="238" t="str">
        <f>IF(ISNUMBER(F1087),_xlfn.IFS(RIGHT(H1087,3)="(b)",IF(AND(G1087&gt;=DATE('1. Informace o projektu'!$C$3,1,1),G1087&lt;=WORKDAY(DATE('1. Informace o projektu'!$C$3+1,1,31)-1,1)),"OK","!!"),RIGHT(H1087,3)="(a)",IF(AND(G1087&gt;=DATE('1. Informace o projektu'!$C$3,1,1),G1087&lt;=WORKDAY(DATE('1. Informace o projektu'!$C$3,12,31)-1,1,'6. Data'!$C$76:$C$89)),"OK","!!"),ISBLANK(G1087),"!",ISBLANK(H1087),"!!!",H1087='6. Data'!$B$3,"vyberte druh nákladu")," ")</f>
        <v xml:space="preserve"> </v>
      </c>
      <c r="J1087" s="261" t="str">
        <f t="shared" si="48"/>
        <v xml:space="preserve"> </v>
      </c>
      <c r="K1087" s="238" t="str">
        <f t="shared" si="49"/>
        <v xml:space="preserve"> </v>
      </c>
      <c r="L1087" s="87" t="str">
        <f t="shared" si="50"/>
        <v xml:space="preserve"> </v>
      </c>
    </row>
    <row r="1088" spans="1:12" x14ac:dyDescent="0.25">
      <c r="A1088" s="72"/>
      <c r="B1088" s="82"/>
      <c r="C1088" s="82"/>
      <c r="D1088" s="79"/>
      <c r="E1088" s="83"/>
      <c r="F1088" s="83"/>
      <c r="G1088" s="81"/>
      <c r="H1088" s="126"/>
      <c r="I1088" s="238" t="str">
        <f>IF(ISNUMBER(F1088),_xlfn.IFS(RIGHT(H1088,3)="(b)",IF(AND(G1088&gt;=DATE('1. Informace o projektu'!$C$3,1,1),G1088&lt;=WORKDAY(DATE('1. Informace o projektu'!$C$3+1,1,31)-1,1)),"OK","!!"),RIGHT(H1088,3)="(a)",IF(AND(G1088&gt;=DATE('1. Informace o projektu'!$C$3,1,1),G1088&lt;=WORKDAY(DATE('1. Informace o projektu'!$C$3,12,31)-1,1,'6. Data'!$C$76:$C$89)),"OK","!!"),ISBLANK(G1088),"!",ISBLANK(H1088),"!!!",H1088='6. Data'!$B$3,"vyberte druh nákladu")," ")</f>
        <v xml:space="preserve"> </v>
      </c>
      <c r="J1088" s="261" t="str">
        <f t="shared" si="48"/>
        <v xml:space="preserve"> </v>
      </c>
      <c r="K1088" s="238" t="str">
        <f t="shared" si="49"/>
        <v xml:space="preserve"> </v>
      </c>
      <c r="L1088" s="87" t="str">
        <f t="shared" si="50"/>
        <v xml:space="preserve"> </v>
      </c>
    </row>
    <row r="1089" spans="1:12" x14ac:dyDescent="0.25">
      <c r="A1089" s="72"/>
      <c r="B1089" s="82"/>
      <c r="C1089" s="82"/>
      <c r="D1089" s="79"/>
      <c r="E1089" s="83"/>
      <c r="F1089" s="83"/>
      <c r="G1089" s="81"/>
      <c r="H1089" s="126"/>
      <c r="I1089" s="238" t="str">
        <f>IF(ISNUMBER(F1089),_xlfn.IFS(RIGHT(H1089,3)="(b)",IF(AND(G1089&gt;=DATE('1. Informace o projektu'!$C$3,1,1),G1089&lt;=WORKDAY(DATE('1. Informace o projektu'!$C$3+1,1,31)-1,1)),"OK","!!"),RIGHT(H1089,3)="(a)",IF(AND(G1089&gt;=DATE('1. Informace o projektu'!$C$3,1,1),G1089&lt;=WORKDAY(DATE('1. Informace o projektu'!$C$3,12,31)-1,1,'6. Data'!$C$76:$C$89)),"OK","!!"),ISBLANK(G1089),"!",ISBLANK(H1089),"!!!",H1089='6. Data'!$B$3,"vyberte druh nákladu")," ")</f>
        <v xml:space="preserve"> </v>
      </c>
      <c r="J1089" s="261" t="str">
        <f t="shared" si="48"/>
        <v xml:space="preserve"> </v>
      </c>
      <c r="K1089" s="238" t="str">
        <f t="shared" si="49"/>
        <v xml:space="preserve"> </v>
      </c>
      <c r="L1089" s="87" t="str">
        <f t="shared" si="50"/>
        <v xml:space="preserve"> </v>
      </c>
    </row>
    <row r="1090" spans="1:12" x14ac:dyDescent="0.25">
      <c r="A1090" s="72"/>
      <c r="B1090" s="82"/>
      <c r="C1090" s="82"/>
      <c r="D1090" s="79"/>
      <c r="E1090" s="83"/>
      <c r="F1090" s="83"/>
      <c r="G1090" s="81"/>
      <c r="H1090" s="126"/>
      <c r="I1090" s="238" t="str">
        <f>IF(ISNUMBER(F1090),_xlfn.IFS(RIGHT(H1090,3)="(b)",IF(AND(G1090&gt;=DATE('1. Informace o projektu'!$C$3,1,1),G1090&lt;=WORKDAY(DATE('1. Informace o projektu'!$C$3+1,1,31)-1,1)),"OK","!!"),RIGHT(H1090,3)="(a)",IF(AND(G1090&gt;=DATE('1. Informace o projektu'!$C$3,1,1),G1090&lt;=WORKDAY(DATE('1. Informace o projektu'!$C$3,12,31)-1,1,'6. Data'!$C$76:$C$89)),"OK","!!"),ISBLANK(G1090),"!",ISBLANK(H1090),"!!!",H1090='6. Data'!$B$3,"vyberte druh nákladu")," ")</f>
        <v xml:space="preserve"> </v>
      </c>
      <c r="J1090" s="261" t="str">
        <f t="shared" si="48"/>
        <v xml:space="preserve"> </v>
      </c>
      <c r="K1090" s="238" t="str">
        <f t="shared" si="49"/>
        <v xml:space="preserve"> </v>
      </c>
      <c r="L1090" s="87" t="str">
        <f t="shared" si="50"/>
        <v xml:space="preserve"> </v>
      </c>
    </row>
    <row r="1091" spans="1:12" x14ac:dyDescent="0.25">
      <c r="A1091" s="72"/>
      <c r="B1091" s="82"/>
      <c r="C1091" s="82"/>
      <c r="D1091" s="79"/>
      <c r="E1091" s="83"/>
      <c r="F1091" s="83"/>
      <c r="G1091" s="81"/>
      <c r="H1091" s="126"/>
      <c r="I1091" s="238" t="str">
        <f>IF(ISNUMBER(F1091),_xlfn.IFS(RIGHT(H1091,3)="(b)",IF(AND(G1091&gt;=DATE('1. Informace o projektu'!$C$3,1,1),G1091&lt;=WORKDAY(DATE('1. Informace o projektu'!$C$3+1,1,31)-1,1)),"OK","!!"),RIGHT(H1091,3)="(a)",IF(AND(G1091&gt;=DATE('1. Informace o projektu'!$C$3,1,1),G1091&lt;=WORKDAY(DATE('1. Informace o projektu'!$C$3,12,31)-1,1,'6. Data'!$C$76:$C$89)),"OK","!!"),ISBLANK(G1091),"!",ISBLANK(H1091),"!!!",H1091='6. Data'!$B$3,"vyberte druh nákladu")," ")</f>
        <v xml:space="preserve"> </v>
      </c>
      <c r="J1091" s="261" t="str">
        <f t="shared" si="48"/>
        <v xml:space="preserve"> </v>
      </c>
      <c r="K1091" s="238" t="str">
        <f t="shared" si="49"/>
        <v xml:space="preserve"> </v>
      </c>
      <c r="L1091" s="87" t="str">
        <f t="shared" si="50"/>
        <v xml:space="preserve"> </v>
      </c>
    </row>
    <row r="1092" spans="1:12" x14ac:dyDescent="0.25">
      <c r="A1092" s="72"/>
      <c r="B1092" s="82"/>
      <c r="C1092" s="82"/>
      <c r="D1092" s="79"/>
      <c r="E1092" s="83"/>
      <c r="F1092" s="83"/>
      <c r="G1092" s="81"/>
      <c r="H1092" s="126"/>
      <c r="I1092" s="238" t="str">
        <f>IF(ISNUMBER(F1092),_xlfn.IFS(RIGHT(H1092,3)="(b)",IF(AND(G1092&gt;=DATE('1. Informace o projektu'!$C$3,1,1),G1092&lt;=WORKDAY(DATE('1. Informace o projektu'!$C$3+1,1,31)-1,1)),"OK","!!"),RIGHT(H1092,3)="(a)",IF(AND(G1092&gt;=DATE('1. Informace o projektu'!$C$3,1,1),G1092&lt;=WORKDAY(DATE('1. Informace o projektu'!$C$3,12,31)-1,1,'6. Data'!$C$76:$C$89)),"OK","!!"),ISBLANK(G1092),"!",ISBLANK(H1092),"!!!",H1092='6. Data'!$B$3,"vyberte druh nákladu")," ")</f>
        <v xml:space="preserve"> </v>
      </c>
      <c r="J1092" s="261" t="str">
        <f t="shared" si="48"/>
        <v xml:space="preserve"> </v>
      </c>
      <c r="K1092" s="238" t="str">
        <f t="shared" si="49"/>
        <v xml:space="preserve"> </v>
      </c>
      <c r="L1092" s="87" t="str">
        <f t="shared" si="50"/>
        <v xml:space="preserve"> </v>
      </c>
    </row>
    <row r="1093" spans="1:12" x14ac:dyDescent="0.25">
      <c r="A1093" s="72"/>
      <c r="B1093" s="82"/>
      <c r="C1093" s="82"/>
      <c r="D1093" s="79"/>
      <c r="E1093" s="83"/>
      <c r="F1093" s="83"/>
      <c r="G1093" s="81"/>
      <c r="H1093" s="126"/>
      <c r="I1093" s="238" t="str">
        <f>IF(ISNUMBER(F1093),_xlfn.IFS(RIGHT(H1093,3)="(b)",IF(AND(G1093&gt;=DATE('1. Informace o projektu'!$C$3,1,1),G1093&lt;=WORKDAY(DATE('1. Informace o projektu'!$C$3+1,1,31)-1,1)),"OK","!!"),RIGHT(H1093,3)="(a)",IF(AND(G1093&gt;=DATE('1. Informace o projektu'!$C$3,1,1),G1093&lt;=WORKDAY(DATE('1. Informace o projektu'!$C$3,12,31)-1,1,'6. Data'!$C$76:$C$89)),"OK","!!"),ISBLANK(G1093),"!",ISBLANK(H1093),"!!!",H1093='6. Data'!$B$3,"vyberte druh nákladu")," ")</f>
        <v xml:space="preserve"> </v>
      </c>
      <c r="J1093" s="261" t="str">
        <f t="shared" si="48"/>
        <v xml:space="preserve"> </v>
      </c>
      <c r="K1093" s="238" t="str">
        <f t="shared" si="49"/>
        <v xml:space="preserve"> </v>
      </c>
      <c r="L1093" s="87" t="str">
        <f t="shared" si="50"/>
        <v xml:space="preserve"> </v>
      </c>
    </row>
    <row r="1094" spans="1:12" x14ac:dyDescent="0.25">
      <c r="A1094" s="72"/>
      <c r="B1094" s="82"/>
      <c r="C1094" s="82"/>
      <c r="D1094" s="79"/>
      <c r="E1094" s="83"/>
      <c r="F1094" s="83"/>
      <c r="G1094" s="81"/>
      <c r="H1094" s="126"/>
      <c r="I1094" s="238" t="str">
        <f>IF(ISNUMBER(F1094),_xlfn.IFS(RIGHT(H1094,3)="(b)",IF(AND(G1094&gt;=DATE('1. Informace o projektu'!$C$3,1,1),G1094&lt;=WORKDAY(DATE('1. Informace o projektu'!$C$3+1,1,31)-1,1)),"OK","!!"),RIGHT(H1094,3)="(a)",IF(AND(G1094&gt;=DATE('1. Informace o projektu'!$C$3,1,1),G1094&lt;=WORKDAY(DATE('1. Informace o projektu'!$C$3,12,31)-1,1,'6. Data'!$C$76:$C$89)),"OK","!!"),ISBLANK(G1094),"!",ISBLANK(H1094),"!!!",H1094='6. Data'!$B$3,"vyberte druh nákladu")," ")</f>
        <v xml:space="preserve"> </v>
      </c>
      <c r="J1094" s="261" t="str">
        <f t="shared" si="48"/>
        <v xml:space="preserve"> </v>
      </c>
      <c r="K1094" s="238" t="str">
        <f t="shared" si="49"/>
        <v xml:space="preserve"> </v>
      </c>
      <c r="L1094" s="87" t="str">
        <f t="shared" si="50"/>
        <v xml:space="preserve"> </v>
      </c>
    </row>
    <row r="1095" spans="1:12" x14ac:dyDescent="0.25">
      <c r="A1095" s="72"/>
      <c r="B1095" s="82"/>
      <c r="C1095" s="82"/>
      <c r="D1095" s="79"/>
      <c r="E1095" s="83"/>
      <c r="F1095" s="83"/>
      <c r="G1095" s="81"/>
      <c r="H1095" s="126"/>
      <c r="I1095" s="238" t="str">
        <f>IF(ISNUMBER(F1095),_xlfn.IFS(RIGHT(H1095,3)="(b)",IF(AND(G1095&gt;=DATE('1. Informace o projektu'!$C$3,1,1),G1095&lt;=WORKDAY(DATE('1. Informace o projektu'!$C$3+1,1,31)-1,1)),"OK","!!"),RIGHT(H1095,3)="(a)",IF(AND(G1095&gt;=DATE('1. Informace o projektu'!$C$3,1,1),G1095&lt;=WORKDAY(DATE('1. Informace o projektu'!$C$3,12,31)-1,1,'6. Data'!$C$76:$C$89)),"OK","!!"),ISBLANK(G1095),"!",ISBLANK(H1095),"!!!",H1095='6. Data'!$B$3,"vyberte druh nákladu")," ")</f>
        <v xml:space="preserve"> </v>
      </c>
      <c r="J1095" s="261" t="str">
        <f t="shared" ref="J1095:J1158" si="51">_xlfn.IFS(I1095="!","Zapište datum úhrady",I1095="ok"," ",I1095=" "," ",I1095="!!!","vyberte druh nákladu",I1095="!!","nepovolené datum úhrady",I1095="vyberte druh nákladu","vyberte druh nákladu")</f>
        <v xml:space="preserve"> </v>
      </c>
      <c r="K1095" s="238" t="str">
        <f t="shared" ref="K1095:K1158" si="52">IF(ISNUMBER(F1095),IF(E1095&gt;=F1095,"OK","!")," ")</f>
        <v xml:space="preserve"> </v>
      </c>
      <c r="L1095" s="87" t="str">
        <f t="shared" ref="L1095:L1158" si="53">_xlfn.IFS(K1095="!","Hrazeno z dotace je vyšší než fakturovaná částka",K1095="ok"," ",K1095=" "," ")</f>
        <v xml:space="preserve"> </v>
      </c>
    </row>
    <row r="1096" spans="1:12" x14ac:dyDescent="0.25">
      <c r="A1096" s="72"/>
      <c r="B1096" s="82"/>
      <c r="C1096" s="82"/>
      <c r="D1096" s="79"/>
      <c r="E1096" s="83"/>
      <c r="F1096" s="83"/>
      <c r="G1096" s="81"/>
      <c r="H1096" s="126"/>
      <c r="I1096" s="238" t="str">
        <f>IF(ISNUMBER(F1096),_xlfn.IFS(RIGHT(H1096,3)="(b)",IF(AND(G1096&gt;=DATE('1. Informace o projektu'!$C$3,1,1),G1096&lt;=WORKDAY(DATE('1. Informace o projektu'!$C$3+1,1,31)-1,1)),"OK","!!"),RIGHT(H1096,3)="(a)",IF(AND(G1096&gt;=DATE('1. Informace o projektu'!$C$3,1,1),G1096&lt;=WORKDAY(DATE('1. Informace o projektu'!$C$3,12,31)-1,1,'6. Data'!$C$76:$C$89)),"OK","!!"),ISBLANK(G1096),"!",ISBLANK(H1096),"!!!",H1096='6. Data'!$B$3,"vyberte druh nákladu")," ")</f>
        <v xml:space="preserve"> </v>
      </c>
      <c r="J1096" s="261" t="str">
        <f t="shared" si="51"/>
        <v xml:space="preserve"> </v>
      </c>
      <c r="K1096" s="238" t="str">
        <f t="shared" si="52"/>
        <v xml:space="preserve"> </v>
      </c>
      <c r="L1096" s="87" t="str">
        <f t="shared" si="53"/>
        <v xml:space="preserve"> </v>
      </c>
    </row>
    <row r="1097" spans="1:12" x14ac:dyDescent="0.25">
      <c r="A1097" s="72"/>
      <c r="B1097" s="82"/>
      <c r="C1097" s="82"/>
      <c r="D1097" s="79"/>
      <c r="E1097" s="83"/>
      <c r="F1097" s="83"/>
      <c r="G1097" s="81"/>
      <c r="H1097" s="126"/>
      <c r="I1097" s="238" t="str">
        <f>IF(ISNUMBER(F1097),_xlfn.IFS(RIGHT(H1097,3)="(b)",IF(AND(G1097&gt;=DATE('1. Informace o projektu'!$C$3,1,1),G1097&lt;=WORKDAY(DATE('1. Informace o projektu'!$C$3+1,1,31)-1,1)),"OK","!!"),RIGHT(H1097,3)="(a)",IF(AND(G1097&gt;=DATE('1. Informace o projektu'!$C$3,1,1),G1097&lt;=WORKDAY(DATE('1. Informace o projektu'!$C$3,12,31)-1,1,'6. Data'!$C$76:$C$89)),"OK","!!"),ISBLANK(G1097),"!",ISBLANK(H1097),"!!!",H1097='6. Data'!$B$3,"vyberte druh nákladu")," ")</f>
        <v xml:space="preserve"> </v>
      </c>
      <c r="J1097" s="261" t="str">
        <f t="shared" si="51"/>
        <v xml:space="preserve"> </v>
      </c>
      <c r="K1097" s="238" t="str">
        <f t="shared" si="52"/>
        <v xml:space="preserve"> </v>
      </c>
      <c r="L1097" s="87" t="str">
        <f t="shared" si="53"/>
        <v xml:space="preserve"> </v>
      </c>
    </row>
    <row r="1098" spans="1:12" x14ac:dyDescent="0.25">
      <c r="A1098" s="72"/>
      <c r="B1098" s="82"/>
      <c r="C1098" s="82"/>
      <c r="D1098" s="79"/>
      <c r="E1098" s="83"/>
      <c r="F1098" s="83"/>
      <c r="G1098" s="81"/>
      <c r="H1098" s="126"/>
      <c r="I1098" s="238" t="str">
        <f>IF(ISNUMBER(F1098),_xlfn.IFS(RIGHT(H1098,3)="(b)",IF(AND(G1098&gt;=DATE('1. Informace o projektu'!$C$3,1,1),G1098&lt;=WORKDAY(DATE('1. Informace o projektu'!$C$3+1,1,31)-1,1)),"OK","!!"),RIGHT(H1098,3)="(a)",IF(AND(G1098&gt;=DATE('1. Informace o projektu'!$C$3,1,1),G1098&lt;=WORKDAY(DATE('1. Informace o projektu'!$C$3,12,31)-1,1,'6. Data'!$C$76:$C$89)),"OK","!!"),ISBLANK(G1098),"!",ISBLANK(H1098),"!!!",H1098='6. Data'!$B$3,"vyberte druh nákladu")," ")</f>
        <v xml:space="preserve"> </v>
      </c>
      <c r="J1098" s="261" t="str">
        <f t="shared" si="51"/>
        <v xml:space="preserve"> </v>
      </c>
      <c r="K1098" s="238" t="str">
        <f t="shared" si="52"/>
        <v xml:space="preserve"> </v>
      </c>
      <c r="L1098" s="87" t="str">
        <f t="shared" si="53"/>
        <v xml:space="preserve"> </v>
      </c>
    </row>
    <row r="1099" spans="1:12" x14ac:dyDescent="0.25">
      <c r="A1099" s="72"/>
      <c r="B1099" s="82"/>
      <c r="C1099" s="82"/>
      <c r="D1099" s="79"/>
      <c r="E1099" s="83"/>
      <c r="F1099" s="83"/>
      <c r="G1099" s="81"/>
      <c r="H1099" s="126"/>
      <c r="I1099" s="238" t="str">
        <f>IF(ISNUMBER(F1099),_xlfn.IFS(RIGHT(H1099,3)="(b)",IF(AND(G1099&gt;=DATE('1. Informace o projektu'!$C$3,1,1),G1099&lt;=WORKDAY(DATE('1. Informace o projektu'!$C$3+1,1,31)-1,1)),"OK","!!"),RIGHT(H1099,3)="(a)",IF(AND(G1099&gt;=DATE('1. Informace o projektu'!$C$3,1,1),G1099&lt;=WORKDAY(DATE('1. Informace o projektu'!$C$3,12,31)-1,1,'6. Data'!$C$76:$C$89)),"OK","!!"),ISBLANK(G1099),"!",ISBLANK(H1099),"!!!",H1099='6. Data'!$B$3,"vyberte druh nákladu")," ")</f>
        <v xml:space="preserve"> </v>
      </c>
      <c r="J1099" s="261" t="str">
        <f t="shared" si="51"/>
        <v xml:space="preserve"> </v>
      </c>
      <c r="K1099" s="238" t="str">
        <f t="shared" si="52"/>
        <v xml:space="preserve"> </v>
      </c>
      <c r="L1099" s="87" t="str">
        <f t="shared" si="53"/>
        <v xml:space="preserve"> </v>
      </c>
    </row>
    <row r="1100" spans="1:12" x14ac:dyDescent="0.25">
      <c r="A1100" s="72"/>
      <c r="B1100" s="82"/>
      <c r="C1100" s="82"/>
      <c r="D1100" s="79"/>
      <c r="E1100" s="83"/>
      <c r="F1100" s="83"/>
      <c r="G1100" s="81"/>
      <c r="H1100" s="126"/>
      <c r="I1100" s="238" t="str">
        <f>IF(ISNUMBER(F1100),_xlfn.IFS(RIGHT(H1100,3)="(b)",IF(AND(G1100&gt;=DATE('1. Informace o projektu'!$C$3,1,1),G1100&lt;=WORKDAY(DATE('1. Informace o projektu'!$C$3+1,1,31)-1,1)),"OK","!!"),RIGHT(H1100,3)="(a)",IF(AND(G1100&gt;=DATE('1. Informace o projektu'!$C$3,1,1),G1100&lt;=WORKDAY(DATE('1. Informace o projektu'!$C$3,12,31)-1,1,'6. Data'!$C$76:$C$89)),"OK","!!"),ISBLANK(G1100),"!",ISBLANK(H1100),"!!!",H1100='6. Data'!$B$3,"vyberte druh nákladu")," ")</f>
        <v xml:space="preserve"> </v>
      </c>
      <c r="J1100" s="261" t="str">
        <f t="shared" si="51"/>
        <v xml:space="preserve"> </v>
      </c>
      <c r="K1100" s="238" t="str">
        <f t="shared" si="52"/>
        <v xml:space="preserve"> </v>
      </c>
      <c r="L1100" s="87" t="str">
        <f t="shared" si="53"/>
        <v xml:space="preserve"> </v>
      </c>
    </row>
    <row r="1101" spans="1:12" x14ac:dyDescent="0.25">
      <c r="A1101" s="72"/>
      <c r="B1101" s="82"/>
      <c r="C1101" s="82"/>
      <c r="D1101" s="79"/>
      <c r="E1101" s="83"/>
      <c r="F1101" s="83"/>
      <c r="G1101" s="81"/>
      <c r="H1101" s="126"/>
      <c r="I1101" s="238" t="str">
        <f>IF(ISNUMBER(F1101),_xlfn.IFS(RIGHT(H1101,3)="(b)",IF(AND(G1101&gt;=DATE('1. Informace o projektu'!$C$3,1,1),G1101&lt;=WORKDAY(DATE('1. Informace o projektu'!$C$3+1,1,31)-1,1)),"OK","!!"),RIGHT(H1101,3)="(a)",IF(AND(G1101&gt;=DATE('1. Informace o projektu'!$C$3,1,1),G1101&lt;=WORKDAY(DATE('1. Informace o projektu'!$C$3,12,31)-1,1,'6. Data'!$C$76:$C$89)),"OK","!!"),ISBLANK(G1101),"!",ISBLANK(H1101),"!!!",H1101='6. Data'!$B$3,"vyberte druh nákladu")," ")</f>
        <v xml:space="preserve"> </v>
      </c>
      <c r="J1101" s="261" t="str">
        <f t="shared" si="51"/>
        <v xml:space="preserve"> </v>
      </c>
      <c r="K1101" s="238" t="str">
        <f t="shared" si="52"/>
        <v xml:space="preserve"> </v>
      </c>
      <c r="L1101" s="87" t="str">
        <f t="shared" si="53"/>
        <v xml:space="preserve"> </v>
      </c>
    </row>
    <row r="1102" spans="1:12" x14ac:dyDescent="0.25">
      <c r="A1102" s="72"/>
      <c r="B1102" s="82"/>
      <c r="C1102" s="82"/>
      <c r="D1102" s="79"/>
      <c r="E1102" s="83"/>
      <c r="F1102" s="83"/>
      <c r="G1102" s="81"/>
      <c r="H1102" s="126"/>
      <c r="I1102" s="238" t="str">
        <f>IF(ISNUMBER(F1102),_xlfn.IFS(RIGHT(H1102,3)="(b)",IF(AND(G1102&gt;=DATE('1. Informace o projektu'!$C$3,1,1),G1102&lt;=WORKDAY(DATE('1. Informace o projektu'!$C$3+1,1,31)-1,1)),"OK","!!"),RIGHT(H1102,3)="(a)",IF(AND(G1102&gt;=DATE('1. Informace o projektu'!$C$3,1,1),G1102&lt;=WORKDAY(DATE('1. Informace o projektu'!$C$3,12,31)-1,1,'6. Data'!$C$76:$C$89)),"OK","!!"),ISBLANK(G1102),"!",ISBLANK(H1102),"!!!",H1102='6. Data'!$B$3,"vyberte druh nákladu")," ")</f>
        <v xml:space="preserve"> </v>
      </c>
      <c r="J1102" s="261" t="str">
        <f t="shared" si="51"/>
        <v xml:space="preserve"> </v>
      </c>
      <c r="K1102" s="238" t="str">
        <f t="shared" si="52"/>
        <v xml:space="preserve"> </v>
      </c>
      <c r="L1102" s="87" t="str">
        <f t="shared" si="53"/>
        <v xml:space="preserve"> </v>
      </c>
    </row>
    <row r="1103" spans="1:12" x14ac:dyDescent="0.25">
      <c r="A1103" s="72"/>
      <c r="B1103" s="82"/>
      <c r="C1103" s="82"/>
      <c r="D1103" s="79"/>
      <c r="E1103" s="83"/>
      <c r="F1103" s="83"/>
      <c r="G1103" s="81"/>
      <c r="H1103" s="126"/>
      <c r="I1103" s="238" t="str">
        <f>IF(ISNUMBER(F1103),_xlfn.IFS(RIGHT(H1103,3)="(b)",IF(AND(G1103&gt;=DATE('1. Informace o projektu'!$C$3,1,1),G1103&lt;=WORKDAY(DATE('1. Informace o projektu'!$C$3+1,1,31)-1,1)),"OK","!!"),RIGHT(H1103,3)="(a)",IF(AND(G1103&gt;=DATE('1. Informace o projektu'!$C$3,1,1),G1103&lt;=WORKDAY(DATE('1. Informace o projektu'!$C$3,12,31)-1,1,'6. Data'!$C$76:$C$89)),"OK","!!"),ISBLANK(G1103),"!",ISBLANK(H1103),"!!!",H1103='6. Data'!$B$3,"vyberte druh nákladu")," ")</f>
        <v xml:space="preserve"> </v>
      </c>
      <c r="J1103" s="261" t="str">
        <f t="shared" si="51"/>
        <v xml:space="preserve"> </v>
      </c>
      <c r="K1103" s="238" t="str">
        <f t="shared" si="52"/>
        <v xml:space="preserve"> </v>
      </c>
      <c r="L1103" s="87" t="str">
        <f t="shared" si="53"/>
        <v xml:space="preserve"> </v>
      </c>
    </row>
    <row r="1104" spans="1:12" x14ac:dyDescent="0.25">
      <c r="A1104" s="72"/>
      <c r="B1104" s="82"/>
      <c r="C1104" s="82"/>
      <c r="D1104" s="79"/>
      <c r="E1104" s="83"/>
      <c r="F1104" s="83"/>
      <c r="G1104" s="81"/>
      <c r="H1104" s="126"/>
      <c r="I1104" s="238" t="str">
        <f>IF(ISNUMBER(F1104),_xlfn.IFS(RIGHT(H1104,3)="(b)",IF(AND(G1104&gt;=DATE('1. Informace o projektu'!$C$3,1,1),G1104&lt;=WORKDAY(DATE('1. Informace o projektu'!$C$3+1,1,31)-1,1)),"OK","!!"),RIGHT(H1104,3)="(a)",IF(AND(G1104&gt;=DATE('1. Informace o projektu'!$C$3,1,1),G1104&lt;=WORKDAY(DATE('1. Informace o projektu'!$C$3,12,31)-1,1,'6. Data'!$C$76:$C$89)),"OK","!!"),ISBLANK(G1104),"!",ISBLANK(H1104),"!!!",H1104='6. Data'!$B$3,"vyberte druh nákladu")," ")</f>
        <v xml:space="preserve"> </v>
      </c>
      <c r="J1104" s="261" t="str">
        <f t="shared" si="51"/>
        <v xml:space="preserve"> </v>
      </c>
      <c r="K1104" s="238" t="str">
        <f t="shared" si="52"/>
        <v xml:space="preserve"> </v>
      </c>
      <c r="L1104" s="87" t="str">
        <f t="shared" si="53"/>
        <v xml:space="preserve"> </v>
      </c>
    </row>
    <row r="1105" spans="1:12" x14ac:dyDescent="0.25">
      <c r="A1105" s="72"/>
      <c r="B1105" s="82"/>
      <c r="C1105" s="82"/>
      <c r="D1105" s="79"/>
      <c r="E1105" s="83"/>
      <c r="F1105" s="83"/>
      <c r="G1105" s="81"/>
      <c r="H1105" s="126"/>
      <c r="I1105" s="238" t="str">
        <f>IF(ISNUMBER(F1105),_xlfn.IFS(RIGHT(H1105,3)="(b)",IF(AND(G1105&gt;=DATE('1. Informace o projektu'!$C$3,1,1),G1105&lt;=WORKDAY(DATE('1. Informace o projektu'!$C$3+1,1,31)-1,1)),"OK","!!"),RIGHT(H1105,3)="(a)",IF(AND(G1105&gt;=DATE('1. Informace o projektu'!$C$3,1,1),G1105&lt;=WORKDAY(DATE('1. Informace o projektu'!$C$3,12,31)-1,1,'6. Data'!$C$76:$C$89)),"OK","!!"),ISBLANK(G1105),"!",ISBLANK(H1105),"!!!",H1105='6. Data'!$B$3,"vyberte druh nákladu")," ")</f>
        <v xml:space="preserve"> </v>
      </c>
      <c r="J1105" s="261" t="str">
        <f t="shared" si="51"/>
        <v xml:space="preserve"> </v>
      </c>
      <c r="K1105" s="238" t="str">
        <f t="shared" si="52"/>
        <v xml:space="preserve"> </v>
      </c>
      <c r="L1105" s="87" t="str">
        <f t="shared" si="53"/>
        <v xml:space="preserve"> </v>
      </c>
    </row>
    <row r="1106" spans="1:12" x14ac:dyDescent="0.25">
      <c r="A1106" s="72"/>
      <c r="B1106" s="82"/>
      <c r="C1106" s="82"/>
      <c r="D1106" s="79"/>
      <c r="E1106" s="83"/>
      <c r="F1106" s="83"/>
      <c r="G1106" s="81"/>
      <c r="H1106" s="126"/>
      <c r="I1106" s="238" t="str">
        <f>IF(ISNUMBER(F1106),_xlfn.IFS(RIGHT(H1106,3)="(b)",IF(AND(G1106&gt;=DATE('1. Informace o projektu'!$C$3,1,1),G1106&lt;=WORKDAY(DATE('1. Informace o projektu'!$C$3+1,1,31)-1,1)),"OK","!!"),RIGHT(H1106,3)="(a)",IF(AND(G1106&gt;=DATE('1. Informace o projektu'!$C$3,1,1),G1106&lt;=WORKDAY(DATE('1. Informace o projektu'!$C$3,12,31)-1,1,'6. Data'!$C$76:$C$89)),"OK","!!"),ISBLANK(G1106),"!",ISBLANK(H1106),"!!!",H1106='6. Data'!$B$3,"vyberte druh nákladu")," ")</f>
        <v xml:space="preserve"> </v>
      </c>
      <c r="J1106" s="261" t="str">
        <f t="shared" si="51"/>
        <v xml:space="preserve"> </v>
      </c>
      <c r="K1106" s="238" t="str">
        <f t="shared" si="52"/>
        <v xml:space="preserve"> </v>
      </c>
      <c r="L1106" s="87" t="str">
        <f t="shared" si="53"/>
        <v xml:space="preserve"> </v>
      </c>
    </row>
    <row r="1107" spans="1:12" x14ac:dyDescent="0.25">
      <c r="A1107" s="72"/>
      <c r="B1107" s="82"/>
      <c r="C1107" s="82"/>
      <c r="D1107" s="79"/>
      <c r="E1107" s="83"/>
      <c r="F1107" s="83"/>
      <c r="G1107" s="81"/>
      <c r="H1107" s="126"/>
      <c r="I1107" s="238" t="str">
        <f>IF(ISNUMBER(F1107),_xlfn.IFS(RIGHT(H1107,3)="(b)",IF(AND(G1107&gt;=DATE('1. Informace o projektu'!$C$3,1,1),G1107&lt;=WORKDAY(DATE('1. Informace o projektu'!$C$3+1,1,31)-1,1)),"OK","!!"),RIGHT(H1107,3)="(a)",IF(AND(G1107&gt;=DATE('1. Informace o projektu'!$C$3,1,1),G1107&lt;=WORKDAY(DATE('1. Informace o projektu'!$C$3,12,31)-1,1,'6. Data'!$C$76:$C$89)),"OK","!!"),ISBLANK(G1107),"!",ISBLANK(H1107),"!!!",H1107='6. Data'!$B$3,"vyberte druh nákladu")," ")</f>
        <v xml:space="preserve"> </v>
      </c>
      <c r="J1107" s="261" t="str">
        <f t="shared" si="51"/>
        <v xml:space="preserve"> </v>
      </c>
      <c r="K1107" s="238" t="str">
        <f t="shared" si="52"/>
        <v xml:space="preserve"> </v>
      </c>
      <c r="L1107" s="87" t="str">
        <f t="shared" si="53"/>
        <v xml:space="preserve"> </v>
      </c>
    </row>
    <row r="1108" spans="1:12" x14ac:dyDescent="0.25">
      <c r="A1108" s="72"/>
      <c r="B1108" s="82"/>
      <c r="C1108" s="82"/>
      <c r="D1108" s="79"/>
      <c r="E1108" s="83"/>
      <c r="F1108" s="83"/>
      <c r="G1108" s="81"/>
      <c r="H1108" s="126"/>
      <c r="I1108" s="238" t="str">
        <f>IF(ISNUMBER(F1108),_xlfn.IFS(RIGHT(H1108,3)="(b)",IF(AND(G1108&gt;=DATE('1. Informace o projektu'!$C$3,1,1),G1108&lt;=WORKDAY(DATE('1. Informace o projektu'!$C$3+1,1,31)-1,1)),"OK","!!"),RIGHT(H1108,3)="(a)",IF(AND(G1108&gt;=DATE('1. Informace o projektu'!$C$3,1,1),G1108&lt;=WORKDAY(DATE('1. Informace o projektu'!$C$3,12,31)-1,1,'6. Data'!$C$76:$C$89)),"OK","!!"),ISBLANK(G1108),"!",ISBLANK(H1108),"!!!",H1108='6. Data'!$B$3,"vyberte druh nákladu")," ")</f>
        <v xml:space="preserve"> </v>
      </c>
      <c r="J1108" s="261" t="str">
        <f t="shared" si="51"/>
        <v xml:space="preserve"> </v>
      </c>
      <c r="K1108" s="238" t="str">
        <f t="shared" si="52"/>
        <v xml:space="preserve"> </v>
      </c>
      <c r="L1108" s="87" t="str">
        <f t="shared" si="53"/>
        <v xml:space="preserve"> </v>
      </c>
    </row>
    <row r="1109" spans="1:12" x14ac:dyDescent="0.25">
      <c r="A1109" s="72"/>
      <c r="B1109" s="82"/>
      <c r="C1109" s="82"/>
      <c r="D1109" s="79"/>
      <c r="E1109" s="83"/>
      <c r="F1109" s="83"/>
      <c r="G1109" s="81"/>
      <c r="H1109" s="126"/>
      <c r="I1109" s="238" t="str">
        <f>IF(ISNUMBER(F1109),_xlfn.IFS(RIGHT(H1109,3)="(b)",IF(AND(G1109&gt;=DATE('1. Informace o projektu'!$C$3,1,1),G1109&lt;=WORKDAY(DATE('1. Informace o projektu'!$C$3+1,1,31)-1,1)),"OK","!!"),RIGHT(H1109,3)="(a)",IF(AND(G1109&gt;=DATE('1. Informace o projektu'!$C$3,1,1),G1109&lt;=WORKDAY(DATE('1. Informace o projektu'!$C$3,12,31)-1,1,'6. Data'!$C$76:$C$89)),"OK","!!"),ISBLANK(G1109),"!",ISBLANK(H1109),"!!!",H1109='6. Data'!$B$3,"vyberte druh nákladu")," ")</f>
        <v xml:space="preserve"> </v>
      </c>
      <c r="J1109" s="261" t="str">
        <f t="shared" si="51"/>
        <v xml:space="preserve"> </v>
      </c>
      <c r="K1109" s="238" t="str">
        <f t="shared" si="52"/>
        <v xml:space="preserve"> </v>
      </c>
      <c r="L1109" s="87" t="str">
        <f t="shared" si="53"/>
        <v xml:space="preserve"> </v>
      </c>
    </row>
    <row r="1110" spans="1:12" x14ac:dyDescent="0.25">
      <c r="A1110" s="72"/>
      <c r="B1110" s="82"/>
      <c r="C1110" s="82"/>
      <c r="D1110" s="79"/>
      <c r="E1110" s="83"/>
      <c r="F1110" s="83"/>
      <c r="G1110" s="81"/>
      <c r="H1110" s="126"/>
      <c r="I1110" s="238" t="str">
        <f>IF(ISNUMBER(F1110),_xlfn.IFS(RIGHT(H1110,3)="(b)",IF(AND(G1110&gt;=DATE('1. Informace o projektu'!$C$3,1,1),G1110&lt;=WORKDAY(DATE('1. Informace o projektu'!$C$3+1,1,31)-1,1)),"OK","!!"),RIGHT(H1110,3)="(a)",IF(AND(G1110&gt;=DATE('1. Informace o projektu'!$C$3,1,1),G1110&lt;=WORKDAY(DATE('1. Informace o projektu'!$C$3,12,31)-1,1,'6. Data'!$C$76:$C$89)),"OK","!!"),ISBLANK(G1110),"!",ISBLANK(H1110),"!!!",H1110='6. Data'!$B$3,"vyberte druh nákladu")," ")</f>
        <v xml:space="preserve"> </v>
      </c>
      <c r="J1110" s="261" t="str">
        <f t="shared" si="51"/>
        <v xml:space="preserve"> </v>
      </c>
      <c r="K1110" s="238" t="str">
        <f t="shared" si="52"/>
        <v xml:space="preserve"> </v>
      </c>
      <c r="L1110" s="87" t="str">
        <f t="shared" si="53"/>
        <v xml:space="preserve"> </v>
      </c>
    </row>
    <row r="1111" spans="1:12" x14ac:dyDescent="0.25">
      <c r="A1111" s="72"/>
      <c r="B1111" s="82"/>
      <c r="C1111" s="82"/>
      <c r="D1111" s="79"/>
      <c r="E1111" s="83"/>
      <c r="F1111" s="83"/>
      <c r="G1111" s="81"/>
      <c r="H1111" s="126"/>
      <c r="I1111" s="238" t="str">
        <f>IF(ISNUMBER(F1111),_xlfn.IFS(RIGHT(H1111,3)="(b)",IF(AND(G1111&gt;=DATE('1. Informace o projektu'!$C$3,1,1),G1111&lt;=WORKDAY(DATE('1. Informace o projektu'!$C$3+1,1,31)-1,1)),"OK","!!"),RIGHT(H1111,3)="(a)",IF(AND(G1111&gt;=DATE('1. Informace o projektu'!$C$3,1,1),G1111&lt;=WORKDAY(DATE('1. Informace o projektu'!$C$3,12,31)-1,1,'6. Data'!$C$76:$C$89)),"OK","!!"),ISBLANK(G1111),"!",ISBLANK(H1111),"!!!",H1111='6. Data'!$B$3,"vyberte druh nákladu")," ")</f>
        <v xml:space="preserve"> </v>
      </c>
      <c r="J1111" s="261" t="str">
        <f t="shared" si="51"/>
        <v xml:space="preserve"> </v>
      </c>
      <c r="K1111" s="238" t="str">
        <f t="shared" si="52"/>
        <v xml:space="preserve"> </v>
      </c>
      <c r="L1111" s="87" t="str">
        <f t="shared" si="53"/>
        <v xml:space="preserve"> </v>
      </c>
    </row>
    <row r="1112" spans="1:12" x14ac:dyDescent="0.25">
      <c r="A1112" s="72"/>
      <c r="B1112" s="82"/>
      <c r="C1112" s="82"/>
      <c r="D1112" s="79"/>
      <c r="E1112" s="83"/>
      <c r="F1112" s="83"/>
      <c r="G1112" s="81"/>
      <c r="H1112" s="126"/>
      <c r="I1112" s="238" t="str">
        <f>IF(ISNUMBER(F1112),_xlfn.IFS(RIGHT(H1112,3)="(b)",IF(AND(G1112&gt;=DATE('1. Informace o projektu'!$C$3,1,1),G1112&lt;=WORKDAY(DATE('1. Informace o projektu'!$C$3+1,1,31)-1,1)),"OK","!!"),RIGHT(H1112,3)="(a)",IF(AND(G1112&gt;=DATE('1. Informace o projektu'!$C$3,1,1),G1112&lt;=WORKDAY(DATE('1. Informace o projektu'!$C$3,12,31)-1,1,'6. Data'!$C$76:$C$89)),"OK","!!"),ISBLANK(G1112),"!",ISBLANK(H1112),"!!!",H1112='6. Data'!$B$3,"vyberte druh nákladu")," ")</f>
        <v xml:space="preserve"> </v>
      </c>
      <c r="J1112" s="261" t="str">
        <f t="shared" si="51"/>
        <v xml:space="preserve"> </v>
      </c>
      <c r="K1112" s="238" t="str">
        <f t="shared" si="52"/>
        <v xml:space="preserve"> </v>
      </c>
      <c r="L1112" s="87" t="str">
        <f t="shared" si="53"/>
        <v xml:space="preserve"> </v>
      </c>
    </row>
    <row r="1113" spans="1:12" x14ac:dyDescent="0.25">
      <c r="A1113" s="72"/>
      <c r="B1113" s="82"/>
      <c r="C1113" s="82"/>
      <c r="D1113" s="79"/>
      <c r="E1113" s="83"/>
      <c r="F1113" s="83"/>
      <c r="G1113" s="81"/>
      <c r="H1113" s="126"/>
      <c r="I1113" s="238" t="str">
        <f>IF(ISNUMBER(F1113),_xlfn.IFS(RIGHT(H1113,3)="(b)",IF(AND(G1113&gt;=DATE('1. Informace o projektu'!$C$3,1,1),G1113&lt;=WORKDAY(DATE('1. Informace o projektu'!$C$3+1,1,31)-1,1)),"OK","!!"),RIGHT(H1113,3)="(a)",IF(AND(G1113&gt;=DATE('1. Informace o projektu'!$C$3,1,1),G1113&lt;=WORKDAY(DATE('1. Informace o projektu'!$C$3,12,31)-1,1,'6. Data'!$C$76:$C$89)),"OK","!!"),ISBLANK(G1113),"!",ISBLANK(H1113),"!!!",H1113='6. Data'!$B$3,"vyberte druh nákladu")," ")</f>
        <v xml:space="preserve"> </v>
      </c>
      <c r="J1113" s="261" t="str">
        <f t="shared" si="51"/>
        <v xml:space="preserve"> </v>
      </c>
      <c r="K1113" s="238" t="str">
        <f t="shared" si="52"/>
        <v xml:space="preserve"> </v>
      </c>
      <c r="L1113" s="87" t="str">
        <f t="shared" si="53"/>
        <v xml:space="preserve"> </v>
      </c>
    </row>
    <row r="1114" spans="1:12" x14ac:dyDescent="0.25">
      <c r="A1114" s="72"/>
      <c r="B1114" s="82"/>
      <c r="C1114" s="82"/>
      <c r="D1114" s="79"/>
      <c r="E1114" s="83"/>
      <c r="F1114" s="83"/>
      <c r="G1114" s="81"/>
      <c r="H1114" s="126"/>
      <c r="I1114" s="238" t="str">
        <f>IF(ISNUMBER(F1114),_xlfn.IFS(RIGHT(H1114,3)="(b)",IF(AND(G1114&gt;=DATE('1. Informace o projektu'!$C$3,1,1),G1114&lt;=WORKDAY(DATE('1. Informace o projektu'!$C$3+1,1,31)-1,1)),"OK","!!"),RIGHT(H1114,3)="(a)",IF(AND(G1114&gt;=DATE('1. Informace o projektu'!$C$3,1,1),G1114&lt;=WORKDAY(DATE('1. Informace o projektu'!$C$3,12,31)-1,1,'6. Data'!$C$76:$C$89)),"OK","!!"),ISBLANK(G1114),"!",ISBLANK(H1114),"!!!",H1114='6. Data'!$B$3,"vyberte druh nákladu")," ")</f>
        <v xml:space="preserve"> </v>
      </c>
      <c r="J1114" s="261" t="str">
        <f t="shared" si="51"/>
        <v xml:space="preserve"> </v>
      </c>
      <c r="K1114" s="238" t="str">
        <f t="shared" si="52"/>
        <v xml:space="preserve"> </v>
      </c>
      <c r="L1114" s="87" t="str">
        <f t="shared" si="53"/>
        <v xml:space="preserve"> </v>
      </c>
    </row>
    <row r="1115" spans="1:12" x14ac:dyDescent="0.25">
      <c r="A1115" s="72"/>
      <c r="B1115" s="82"/>
      <c r="C1115" s="82"/>
      <c r="D1115" s="79"/>
      <c r="E1115" s="83"/>
      <c r="F1115" s="83"/>
      <c r="G1115" s="81"/>
      <c r="H1115" s="126"/>
      <c r="I1115" s="238" t="str">
        <f>IF(ISNUMBER(F1115),_xlfn.IFS(RIGHT(H1115,3)="(b)",IF(AND(G1115&gt;=DATE('1. Informace o projektu'!$C$3,1,1),G1115&lt;=WORKDAY(DATE('1. Informace o projektu'!$C$3+1,1,31)-1,1)),"OK","!!"),RIGHT(H1115,3)="(a)",IF(AND(G1115&gt;=DATE('1. Informace o projektu'!$C$3,1,1),G1115&lt;=WORKDAY(DATE('1. Informace o projektu'!$C$3,12,31)-1,1,'6. Data'!$C$76:$C$89)),"OK","!!"),ISBLANK(G1115),"!",ISBLANK(H1115),"!!!",H1115='6. Data'!$B$3,"vyberte druh nákladu")," ")</f>
        <v xml:space="preserve"> </v>
      </c>
      <c r="J1115" s="261" t="str">
        <f t="shared" si="51"/>
        <v xml:space="preserve"> </v>
      </c>
      <c r="K1115" s="238" t="str">
        <f t="shared" si="52"/>
        <v xml:space="preserve"> </v>
      </c>
      <c r="L1115" s="87" t="str">
        <f t="shared" si="53"/>
        <v xml:space="preserve"> </v>
      </c>
    </row>
    <row r="1116" spans="1:12" x14ac:dyDescent="0.25">
      <c r="A1116" s="72"/>
      <c r="B1116" s="82"/>
      <c r="C1116" s="82"/>
      <c r="D1116" s="79"/>
      <c r="E1116" s="83"/>
      <c r="F1116" s="83"/>
      <c r="G1116" s="81"/>
      <c r="H1116" s="126"/>
      <c r="I1116" s="238" t="str">
        <f>IF(ISNUMBER(F1116),_xlfn.IFS(RIGHT(H1116,3)="(b)",IF(AND(G1116&gt;=DATE('1. Informace o projektu'!$C$3,1,1),G1116&lt;=WORKDAY(DATE('1. Informace o projektu'!$C$3+1,1,31)-1,1)),"OK","!!"),RIGHT(H1116,3)="(a)",IF(AND(G1116&gt;=DATE('1. Informace o projektu'!$C$3,1,1),G1116&lt;=WORKDAY(DATE('1. Informace o projektu'!$C$3,12,31)-1,1,'6. Data'!$C$76:$C$89)),"OK","!!"),ISBLANK(G1116),"!",ISBLANK(H1116),"!!!",H1116='6. Data'!$B$3,"vyberte druh nákladu")," ")</f>
        <v xml:space="preserve"> </v>
      </c>
      <c r="J1116" s="261" t="str">
        <f t="shared" si="51"/>
        <v xml:space="preserve"> </v>
      </c>
      <c r="K1116" s="238" t="str">
        <f t="shared" si="52"/>
        <v xml:space="preserve"> </v>
      </c>
      <c r="L1116" s="87" t="str">
        <f t="shared" si="53"/>
        <v xml:space="preserve"> </v>
      </c>
    </row>
    <row r="1117" spans="1:12" x14ac:dyDescent="0.25">
      <c r="A1117" s="72"/>
      <c r="B1117" s="82"/>
      <c r="C1117" s="82"/>
      <c r="D1117" s="79"/>
      <c r="E1117" s="83"/>
      <c r="F1117" s="83"/>
      <c r="G1117" s="81"/>
      <c r="H1117" s="126"/>
      <c r="I1117" s="238" t="str">
        <f>IF(ISNUMBER(F1117),_xlfn.IFS(RIGHT(H1117,3)="(b)",IF(AND(G1117&gt;=DATE('1. Informace o projektu'!$C$3,1,1),G1117&lt;=WORKDAY(DATE('1. Informace o projektu'!$C$3+1,1,31)-1,1)),"OK","!!"),RIGHT(H1117,3)="(a)",IF(AND(G1117&gt;=DATE('1. Informace o projektu'!$C$3,1,1),G1117&lt;=WORKDAY(DATE('1. Informace o projektu'!$C$3,12,31)-1,1,'6. Data'!$C$76:$C$89)),"OK","!!"),ISBLANK(G1117),"!",ISBLANK(H1117),"!!!",H1117='6. Data'!$B$3,"vyberte druh nákladu")," ")</f>
        <v xml:space="preserve"> </v>
      </c>
      <c r="J1117" s="261" t="str">
        <f t="shared" si="51"/>
        <v xml:space="preserve"> </v>
      </c>
      <c r="K1117" s="238" t="str">
        <f t="shared" si="52"/>
        <v xml:space="preserve"> </v>
      </c>
      <c r="L1117" s="87" t="str">
        <f t="shared" si="53"/>
        <v xml:space="preserve"> </v>
      </c>
    </row>
    <row r="1118" spans="1:12" x14ac:dyDescent="0.25">
      <c r="A1118" s="72"/>
      <c r="B1118" s="82"/>
      <c r="C1118" s="82"/>
      <c r="D1118" s="79"/>
      <c r="E1118" s="83"/>
      <c r="F1118" s="83"/>
      <c r="G1118" s="81"/>
      <c r="H1118" s="126"/>
      <c r="I1118" s="238" t="str">
        <f>IF(ISNUMBER(F1118),_xlfn.IFS(RIGHT(H1118,3)="(b)",IF(AND(G1118&gt;=DATE('1. Informace o projektu'!$C$3,1,1),G1118&lt;=WORKDAY(DATE('1. Informace o projektu'!$C$3+1,1,31)-1,1)),"OK","!!"),RIGHT(H1118,3)="(a)",IF(AND(G1118&gt;=DATE('1. Informace o projektu'!$C$3,1,1),G1118&lt;=WORKDAY(DATE('1. Informace o projektu'!$C$3,12,31)-1,1,'6. Data'!$C$76:$C$89)),"OK","!!"),ISBLANK(G1118),"!",ISBLANK(H1118),"!!!",H1118='6. Data'!$B$3,"vyberte druh nákladu")," ")</f>
        <v xml:space="preserve"> </v>
      </c>
      <c r="J1118" s="261" t="str">
        <f t="shared" si="51"/>
        <v xml:space="preserve"> </v>
      </c>
      <c r="K1118" s="238" t="str">
        <f t="shared" si="52"/>
        <v xml:space="preserve"> </v>
      </c>
      <c r="L1118" s="87" t="str">
        <f t="shared" si="53"/>
        <v xml:space="preserve"> </v>
      </c>
    </row>
    <row r="1119" spans="1:12" x14ac:dyDescent="0.25">
      <c r="A1119" s="72"/>
      <c r="B1119" s="82"/>
      <c r="C1119" s="82"/>
      <c r="D1119" s="79"/>
      <c r="E1119" s="83"/>
      <c r="F1119" s="83"/>
      <c r="G1119" s="81"/>
      <c r="H1119" s="126"/>
      <c r="I1119" s="238" t="str">
        <f>IF(ISNUMBER(F1119),_xlfn.IFS(RIGHT(H1119,3)="(b)",IF(AND(G1119&gt;=DATE('1. Informace o projektu'!$C$3,1,1),G1119&lt;=WORKDAY(DATE('1. Informace o projektu'!$C$3+1,1,31)-1,1)),"OK","!!"),RIGHT(H1119,3)="(a)",IF(AND(G1119&gt;=DATE('1. Informace o projektu'!$C$3,1,1),G1119&lt;=WORKDAY(DATE('1. Informace o projektu'!$C$3,12,31)-1,1,'6. Data'!$C$76:$C$89)),"OK","!!"),ISBLANK(G1119),"!",ISBLANK(H1119),"!!!",H1119='6. Data'!$B$3,"vyberte druh nákladu")," ")</f>
        <v xml:space="preserve"> </v>
      </c>
      <c r="J1119" s="261" t="str">
        <f t="shared" si="51"/>
        <v xml:space="preserve"> </v>
      </c>
      <c r="K1119" s="238" t="str">
        <f t="shared" si="52"/>
        <v xml:space="preserve"> </v>
      </c>
      <c r="L1119" s="87" t="str">
        <f t="shared" si="53"/>
        <v xml:space="preserve"> </v>
      </c>
    </row>
    <row r="1120" spans="1:12" x14ac:dyDescent="0.25">
      <c r="A1120" s="72"/>
      <c r="B1120" s="82"/>
      <c r="C1120" s="82"/>
      <c r="D1120" s="79"/>
      <c r="E1120" s="83"/>
      <c r="F1120" s="83"/>
      <c r="G1120" s="81"/>
      <c r="H1120" s="126"/>
      <c r="I1120" s="238" t="str">
        <f>IF(ISNUMBER(F1120),_xlfn.IFS(RIGHT(H1120,3)="(b)",IF(AND(G1120&gt;=DATE('1. Informace o projektu'!$C$3,1,1),G1120&lt;=WORKDAY(DATE('1. Informace o projektu'!$C$3+1,1,31)-1,1)),"OK","!!"),RIGHT(H1120,3)="(a)",IF(AND(G1120&gt;=DATE('1. Informace o projektu'!$C$3,1,1),G1120&lt;=WORKDAY(DATE('1. Informace o projektu'!$C$3,12,31)-1,1,'6. Data'!$C$76:$C$89)),"OK","!!"),ISBLANK(G1120),"!",ISBLANK(H1120),"!!!",H1120='6. Data'!$B$3,"vyberte druh nákladu")," ")</f>
        <v xml:space="preserve"> </v>
      </c>
      <c r="J1120" s="261" t="str">
        <f t="shared" si="51"/>
        <v xml:space="preserve"> </v>
      </c>
      <c r="K1120" s="238" t="str">
        <f t="shared" si="52"/>
        <v xml:space="preserve"> </v>
      </c>
      <c r="L1120" s="87" t="str">
        <f t="shared" si="53"/>
        <v xml:space="preserve"> </v>
      </c>
    </row>
    <row r="1121" spans="1:12" x14ac:dyDescent="0.25">
      <c r="A1121" s="72"/>
      <c r="B1121" s="82"/>
      <c r="C1121" s="82"/>
      <c r="D1121" s="79"/>
      <c r="E1121" s="83"/>
      <c r="F1121" s="83"/>
      <c r="G1121" s="81"/>
      <c r="H1121" s="126"/>
      <c r="I1121" s="238" t="str">
        <f>IF(ISNUMBER(F1121),_xlfn.IFS(RIGHT(H1121,3)="(b)",IF(AND(G1121&gt;=DATE('1. Informace o projektu'!$C$3,1,1),G1121&lt;=WORKDAY(DATE('1. Informace o projektu'!$C$3+1,1,31)-1,1)),"OK","!!"),RIGHT(H1121,3)="(a)",IF(AND(G1121&gt;=DATE('1. Informace o projektu'!$C$3,1,1),G1121&lt;=WORKDAY(DATE('1. Informace o projektu'!$C$3,12,31)-1,1,'6. Data'!$C$76:$C$89)),"OK","!!"),ISBLANK(G1121),"!",ISBLANK(H1121),"!!!",H1121='6. Data'!$B$3,"vyberte druh nákladu")," ")</f>
        <v xml:space="preserve"> </v>
      </c>
      <c r="J1121" s="261" t="str">
        <f t="shared" si="51"/>
        <v xml:space="preserve"> </v>
      </c>
      <c r="K1121" s="238" t="str">
        <f t="shared" si="52"/>
        <v xml:space="preserve"> </v>
      </c>
      <c r="L1121" s="87" t="str">
        <f t="shared" si="53"/>
        <v xml:space="preserve"> </v>
      </c>
    </row>
    <row r="1122" spans="1:12" x14ac:dyDescent="0.25">
      <c r="A1122" s="72"/>
      <c r="B1122" s="82"/>
      <c r="C1122" s="82"/>
      <c r="D1122" s="79"/>
      <c r="E1122" s="83"/>
      <c r="F1122" s="83"/>
      <c r="G1122" s="81"/>
      <c r="H1122" s="126"/>
      <c r="I1122" s="238" t="str">
        <f>IF(ISNUMBER(F1122),_xlfn.IFS(RIGHT(H1122,3)="(b)",IF(AND(G1122&gt;=DATE('1. Informace o projektu'!$C$3,1,1),G1122&lt;=WORKDAY(DATE('1. Informace o projektu'!$C$3+1,1,31)-1,1)),"OK","!!"),RIGHT(H1122,3)="(a)",IF(AND(G1122&gt;=DATE('1. Informace o projektu'!$C$3,1,1),G1122&lt;=WORKDAY(DATE('1. Informace o projektu'!$C$3,12,31)-1,1,'6. Data'!$C$76:$C$89)),"OK","!!"),ISBLANK(G1122),"!",ISBLANK(H1122),"!!!",H1122='6. Data'!$B$3,"vyberte druh nákladu")," ")</f>
        <v xml:space="preserve"> </v>
      </c>
      <c r="J1122" s="261" t="str">
        <f t="shared" si="51"/>
        <v xml:space="preserve"> </v>
      </c>
      <c r="K1122" s="238" t="str">
        <f t="shared" si="52"/>
        <v xml:space="preserve"> </v>
      </c>
      <c r="L1122" s="87" t="str">
        <f t="shared" si="53"/>
        <v xml:space="preserve"> </v>
      </c>
    </row>
    <row r="1123" spans="1:12" x14ac:dyDescent="0.25">
      <c r="A1123" s="72"/>
      <c r="B1123" s="82"/>
      <c r="C1123" s="82"/>
      <c r="D1123" s="79"/>
      <c r="E1123" s="83"/>
      <c r="F1123" s="83"/>
      <c r="G1123" s="81"/>
      <c r="H1123" s="126"/>
      <c r="I1123" s="238" t="str">
        <f>IF(ISNUMBER(F1123),_xlfn.IFS(RIGHT(H1123,3)="(b)",IF(AND(G1123&gt;=DATE('1. Informace o projektu'!$C$3,1,1),G1123&lt;=WORKDAY(DATE('1. Informace o projektu'!$C$3+1,1,31)-1,1)),"OK","!!"),RIGHT(H1123,3)="(a)",IF(AND(G1123&gt;=DATE('1. Informace o projektu'!$C$3,1,1),G1123&lt;=WORKDAY(DATE('1. Informace o projektu'!$C$3,12,31)-1,1,'6. Data'!$C$76:$C$89)),"OK","!!"),ISBLANK(G1123),"!",ISBLANK(H1123),"!!!",H1123='6. Data'!$B$3,"vyberte druh nákladu")," ")</f>
        <v xml:space="preserve"> </v>
      </c>
      <c r="J1123" s="261" t="str">
        <f t="shared" si="51"/>
        <v xml:space="preserve"> </v>
      </c>
      <c r="K1123" s="238" t="str">
        <f t="shared" si="52"/>
        <v xml:space="preserve"> </v>
      </c>
      <c r="L1123" s="87" t="str">
        <f t="shared" si="53"/>
        <v xml:space="preserve"> </v>
      </c>
    </row>
    <row r="1124" spans="1:12" x14ac:dyDescent="0.25">
      <c r="A1124" s="72"/>
      <c r="B1124" s="82"/>
      <c r="C1124" s="82"/>
      <c r="D1124" s="79"/>
      <c r="E1124" s="83"/>
      <c r="F1124" s="83"/>
      <c r="G1124" s="81"/>
      <c r="H1124" s="126"/>
      <c r="I1124" s="238" t="str">
        <f>IF(ISNUMBER(F1124),_xlfn.IFS(RIGHT(H1124,3)="(b)",IF(AND(G1124&gt;=DATE('1. Informace o projektu'!$C$3,1,1),G1124&lt;=WORKDAY(DATE('1. Informace o projektu'!$C$3+1,1,31)-1,1)),"OK","!!"),RIGHT(H1124,3)="(a)",IF(AND(G1124&gt;=DATE('1. Informace o projektu'!$C$3,1,1),G1124&lt;=WORKDAY(DATE('1. Informace o projektu'!$C$3,12,31)-1,1,'6. Data'!$C$76:$C$89)),"OK","!!"),ISBLANK(G1124),"!",ISBLANK(H1124),"!!!",H1124='6. Data'!$B$3,"vyberte druh nákladu")," ")</f>
        <v xml:space="preserve"> </v>
      </c>
      <c r="J1124" s="261" t="str">
        <f t="shared" si="51"/>
        <v xml:space="preserve"> </v>
      </c>
      <c r="K1124" s="238" t="str">
        <f t="shared" si="52"/>
        <v xml:space="preserve"> </v>
      </c>
      <c r="L1124" s="87" t="str">
        <f t="shared" si="53"/>
        <v xml:space="preserve"> </v>
      </c>
    </row>
    <row r="1125" spans="1:12" x14ac:dyDescent="0.25">
      <c r="A1125" s="72"/>
      <c r="B1125" s="82"/>
      <c r="C1125" s="82"/>
      <c r="D1125" s="79"/>
      <c r="E1125" s="83"/>
      <c r="F1125" s="83"/>
      <c r="G1125" s="81"/>
      <c r="H1125" s="126"/>
      <c r="I1125" s="238" t="str">
        <f>IF(ISNUMBER(F1125),_xlfn.IFS(RIGHT(H1125,3)="(b)",IF(AND(G1125&gt;=DATE('1. Informace o projektu'!$C$3,1,1),G1125&lt;=WORKDAY(DATE('1. Informace o projektu'!$C$3+1,1,31)-1,1)),"OK","!!"),RIGHT(H1125,3)="(a)",IF(AND(G1125&gt;=DATE('1. Informace o projektu'!$C$3,1,1),G1125&lt;=WORKDAY(DATE('1. Informace o projektu'!$C$3,12,31)-1,1,'6. Data'!$C$76:$C$89)),"OK","!!"),ISBLANK(G1125),"!",ISBLANK(H1125),"!!!",H1125='6. Data'!$B$3,"vyberte druh nákladu")," ")</f>
        <v xml:space="preserve"> </v>
      </c>
      <c r="J1125" s="261" t="str">
        <f t="shared" si="51"/>
        <v xml:space="preserve"> </v>
      </c>
      <c r="K1125" s="238" t="str">
        <f t="shared" si="52"/>
        <v xml:space="preserve"> </v>
      </c>
      <c r="L1125" s="87" t="str">
        <f t="shared" si="53"/>
        <v xml:space="preserve"> </v>
      </c>
    </row>
    <row r="1126" spans="1:12" x14ac:dyDescent="0.25">
      <c r="A1126" s="72"/>
      <c r="B1126" s="82"/>
      <c r="C1126" s="82"/>
      <c r="D1126" s="79"/>
      <c r="E1126" s="83"/>
      <c r="F1126" s="83"/>
      <c r="G1126" s="81"/>
      <c r="H1126" s="126"/>
      <c r="I1126" s="238" t="str">
        <f>IF(ISNUMBER(F1126),_xlfn.IFS(RIGHT(H1126,3)="(b)",IF(AND(G1126&gt;=DATE('1. Informace o projektu'!$C$3,1,1),G1126&lt;=WORKDAY(DATE('1. Informace o projektu'!$C$3+1,1,31)-1,1)),"OK","!!"),RIGHT(H1126,3)="(a)",IF(AND(G1126&gt;=DATE('1. Informace o projektu'!$C$3,1,1),G1126&lt;=WORKDAY(DATE('1. Informace o projektu'!$C$3,12,31)-1,1,'6. Data'!$C$76:$C$89)),"OK","!!"),ISBLANK(G1126),"!",ISBLANK(H1126),"!!!",H1126='6. Data'!$B$3,"vyberte druh nákladu")," ")</f>
        <v xml:space="preserve"> </v>
      </c>
      <c r="J1126" s="261" t="str">
        <f t="shared" si="51"/>
        <v xml:space="preserve"> </v>
      </c>
      <c r="K1126" s="238" t="str">
        <f t="shared" si="52"/>
        <v xml:space="preserve"> </v>
      </c>
      <c r="L1126" s="87" t="str">
        <f t="shared" si="53"/>
        <v xml:space="preserve"> </v>
      </c>
    </row>
    <row r="1127" spans="1:12" x14ac:dyDescent="0.25">
      <c r="A1127" s="72"/>
      <c r="B1127" s="82"/>
      <c r="C1127" s="82"/>
      <c r="D1127" s="79"/>
      <c r="E1127" s="83"/>
      <c r="F1127" s="83"/>
      <c r="G1127" s="81"/>
      <c r="H1127" s="126"/>
      <c r="I1127" s="238" t="str">
        <f>IF(ISNUMBER(F1127),_xlfn.IFS(RIGHT(H1127,3)="(b)",IF(AND(G1127&gt;=DATE('1. Informace o projektu'!$C$3,1,1),G1127&lt;=WORKDAY(DATE('1. Informace o projektu'!$C$3+1,1,31)-1,1)),"OK","!!"),RIGHT(H1127,3)="(a)",IF(AND(G1127&gt;=DATE('1. Informace o projektu'!$C$3,1,1),G1127&lt;=WORKDAY(DATE('1. Informace o projektu'!$C$3,12,31)-1,1,'6. Data'!$C$76:$C$89)),"OK","!!"),ISBLANK(G1127),"!",ISBLANK(H1127),"!!!",H1127='6. Data'!$B$3,"vyberte druh nákladu")," ")</f>
        <v xml:space="preserve"> </v>
      </c>
      <c r="J1127" s="261" t="str">
        <f t="shared" si="51"/>
        <v xml:space="preserve"> </v>
      </c>
      <c r="K1127" s="238" t="str">
        <f t="shared" si="52"/>
        <v xml:space="preserve"> </v>
      </c>
      <c r="L1127" s="87" t="str">
        <f t="shared" si="53"/>
        <v xml:space="preserve"> </v>
      </c>
    </row>
    <row r="1128" spans="1:12" x14ac:dyDescent="0.25">
      <c r="A1128" s="72"/>
      <c r="B1128" s="82"/>
      <c r="C1128" s="82"/>
      <c r="D1128" s="79"/>
      <c r="E1128" s="83"/>
      <c r="F1128" s="83"/>
      <c r="G1128" s="81"/>
      <c r="H1128" s="126"/>
      <c r="I1128" s="238" t="str">
        <f>IF(ISNUMBER(F1128),_xlfn.IFS(RIGHT(H1128,3)="(b)",IF(AND(G1128&gt;=DATE('1. Informace o projektu'!$C$3,1,1),G1128&lt;=WORKDAY(DATE('1. Informace o projektu'!$C$3+1,1,31)-1,1)),"OK","!!"),RIGHT(H1128,3)="(a)",IF(AND(G1128&gt;=DATE('1. Informace o projektu'!$C$3,1,1),G1128&lt;=WORKDAY(DATE('1. Informace o projektu'!$C$3,12,31)-1,1,'6. Data'!$C$76:$C$89)),"OK","!!"),ISBLANK(G1128),"!",ISBLANK(H1128),"!!!",H1128='6. Data'!$B$3,"vyberte druh nákladu")," ")</f>
        <v xml:space="preserve"> </v>
      </c>
      <c r="J1128" s="261" t="str">
        <f t="shared" si="51"/>
        <v xml:space="preserve"> </v>
      </c>
      <c r="K1128" s="238" t="str">
        <f t="shared" si="52"/>
        <v xml:space="preserve"> </v>
      </c>
      <c r="L1128" s="87" t="str">
        <f t="shared" si="53"/>
        <v xml:space="preserve"> </v>
      </c>
    </row>
    <row r="1129" spans="1:12" x14ac:dyDescent="0.25">
      <c r="A1129" s="72"/>
      <c r="B1129" s="82"/>
      <c r="C1129" s="82"/>
      <c r="D1129" s="79"/>
      <c r="E1129" s="83"/>
      <c r="F1129" s="83"/>
      <c r="G1129" s="81"/>
      <c r="H1129" s="126"/>
      <c r="I1129" s="238" t="str">
        <f>IF(ISNUMBER(F1129),_xlfn.IFS(RIGHT(H1129,3)="(b)",IF(AND(G1129&gt;=DATE('1. Informace o projektu'!$C$3,1,1),G1129&lt;=WORKDAY(DATE('1. Informace o projektu'!$C$3+1,1,31)-1,1)),"OK","!!"),RIGHT(H1129,3)="(a)",IF(AND(G1129&gt;=DATE('1. Informace o projektu'!$C$3,1,1),G1129&lt;=WORKDAY(DATE('1. Informace o projektu'!$C$3,12,31)-1,1,'6. Data'!$C$76:$C$89)),"OK","!!"),ISBLANK(G1129),"!",ISBLANK(H1129),"!!!",H1129='6. Data'!$B$3,"vyberte druh nákladu")," ")</f>
        <v xml:space="preserve"> </v>
      </c>
      <c r="J1129" s="261" t="str">
        <f t="shared" si="51"/>
        <v xml:space="preserve"> </v>
      </c>
      <c r="K1129" s="238" t="str">
        <f t="shared" si="52"/>
        <v xml:space="preserve"> </v>
      </c>
      <c r="L1129" s="87" t="str">
        <f t="shared" si="53"/>
        <v xml:space="preserve"> </v>
      </c>
    </row>
    <row r="1130" spans="1:12" x14ac:dyDescent="0.25">
      <c r="A1130" s="72"/>
      <c r="B1130" s="82"/>
      <c r="C1130" s="82"/>
      <c r="D1130" s="79"/>
      <c r="E1130" s="83"/>
      <c r="F1130" s="83"/>
      <c r="G1130" s="81"/>
      <c r="H1130" s="126"/>
      <c r="I1130" s="238" t="str">
        <f>IF(ISNUMBER(F1130),_xlfn.IFS(RIGHT(H1130,3)="(b)",IF(AND(G1130&gt;=DATE('1. Informace o projektu'!$C$3,1,1),G1130&lt;=WORKDAY(DATE('1. Informace o projektu'!$C$3+1,1,31)-1,1)),"OK","!!"),RIGHT(H1130,3)="(a)",IF(AND(G1130&gt;=DATE('1. Informace o projektu'!$C$3,1,1),G1130&lt;=WORKDAY(DATE('1. Informace o projektu'!$C$3,12,31)-1,1,'6. Data'!$C$76:$C$89)),"OK","!!"),ISBLANK(G1130),"!",ISBLANK(H1130),"!!!",H1130='6. Data'!$B$3,"vyberte druh nákladu")," ")</f>
        <v xml:space="preserve"> </v>
      </c>
      <c r="J1130" s="261" t="str">
        <f t="shared" si="51"/>
        <v xml:space="preserve"> </v>
      </c>
      <c r="K1130" s="238" t="str">
        <f t="shared" si="52"/>
        <v xml:space="preserve"> </v>
      </c>
      <c r="L1130" s="87" t="str">
        <f t="shared" si="53"/>
        <v xml:space="preserve"> </v>
      </c>
    </row>
    <row r="1131" spans="1:12" x14ac:dyDescent="0.25">
      <c r="A1131" s="72"/>
      <c r="B1131" s="82"/>
      <c r="C1131" s="82"/>
      <c r="D1131" s="79"/>
      <c r="E1131" s="83"/>
      <c r="F1131" s="83"/>
      <c r="G1131" s="81"/>
      <c r="H1131" s="126"/>
      <c r="I1131" s="238" t="str">
        <f>IF(ISNUMBER(F1131),_xlfn.IFS(RIGHT(H1131,3)="(b)",IF(AND(G1131&gt;=DATE('1. Informace o projektu'!$C$3,1,1),G1131&lt;=WORKDAY(DATE('1. Informace o projektu'!$C$3+1,1,31)-1,1)),"OK","!!"),RIGHT(H1131,3)="(a)",IF(AND(G1131&gt;=DATE('1. Informace o projektu'!$C$3,1,1),G1131&lt;=WORKDAY(DATE('1. Informace o projektu'!$C$3,12,31)-1,1,'6. Data'!$C$76:$C$89)),"OK","!!"),ISBLANK(G1131),"!",ISBLANK(H1131),"!!!",H1131='6. Data'!$B$3,"vyberte druh nákladu")," ")</f>
        <v xml:space="preserve"> </v>
      </c>
      <c r="J1131" s="261" t="str">
        <f t="shared" si="51"/>
        <v xml:space="preserve"> </v>
      </c>
      <c r="K1131" s="238" t="str">
        <f t="shared" si="52"/>
        <v xml:space="preserve"> </v>
      </c>
      <c r="L1131" s="87" t="str">
        <f t="shared" si="53"/>
        <v xml:space="preserve"> </v>
      </c>
    </row>
    <row r="1132" spans="1:12" x14ac:dyDescent="0.25">
      <c r="A1132" s="72"/>
      <c r="B1132" s="82"/>
      <c r="C1132" s="82"/>
      <c r="D1132" s="79"/>
      <c r="E1132" s="83"/>
      <c r="F1132" s="83"/>
      <c r="G1132" s="81"/>
      <c r="H1132" s="126"/>
      <c r="I1132" s="238" t="str">
        <f>IF(ISNUMBER(F1132),_xlfn.IFS(RIGHT(H1132,3)="(b)",IF(AND(G1132&gt;=DATE('1. Informace o projektu'!$C$3,1,1),G1132&lt;=WORKDAY(DATE('1. Informace o projektu'!$C$3+1,1,31)-1,1)),"OK","!!"),RIGHT(H1132,3)="(a)",IF(AND(G1132&gt;=DATE('1. Informace o projektu'!$C$3,1,1),G1132&lt;=WORKDAY(DATE('1. Informace o projektu'!$C$3,12,31)-1,1,'6. Data'!$C$76:$C$89)),"OK","!!"),ISBLANK(G1132),"!",ISBLANK(H1132),"!!!",H1132='6. Data'!$B$3,"vyberte druh nákladu")," ")</f>
        <v xml:space="preserve"> </v>
      </c>
      <c r="J1132" s="261" t="str">
        <f t="shared" si="51"/>
        <v xml:space="preserve"> </v>
      </c>
      <c r="K1132" s="238" t="str">
        <f t="shared" si="52"/>
        <v xml:space="preserve"> </v>
      </c>
      <c r="L1132" s="87" t="str">
        <f t="shared" si="53"/>
        <v xml:space="preserve"> </v>
      </c>
    </row>
    <row r="1133" spans="1:12" x14ac:dyDescent="0.25">
      <c r="A1133" s="72"/>
      <c r="B1133" s="82"/>
      <c r="C1133" s="82"/>
      <c r="D1133" s="79"/>
      <c r="E1133" s="83"/>
      <c r="F1133" s="83"/>
      <c r="G1133" s="81"/>
      <c r="H1133" s="126"/>
      <c r="I1133" s="238" t="str">
        <f>IF(ISNUMBER(F1133),_xlfn.IFS(RIGHT(H1133,3)="(b)",IF(AND(G1133&gt;=DATE('1. Informace o projektu'!$C$3,1,1),G1133&lt;=WORKDAY(DATE('1. Informace o projektu'!$C$3+1,1,31)-1,1)),"OK","!!"),RIGHT(H1133,3)="(a)",IF(AND(G1133&gt;=DATE('1. Informace o projektu'!$C$3,1,1),G1133&lt;=WORKDAY(DATE('1. Informace o projektu'!$C$3,12,31)-1,1,'6. Data'!$C$76:$C$89)),"OK","!!"),ISBLANK(G1133),"!",ISBLANK(H1133),"!!!",H1133='6. Data'!$B$3,"vyberte druh nákladu")," ")</f>
        <v xml:space="preserve"> </v>
      </c>
      <c r="J1133" s="261" t="str">
        <f t="shared" si="51"/>
        <v xml:space="preserve"> </v>
      </c>
      <c r="K1133" s="238" t="str">
        <f t="shared" si="52"/>
        <v xml:space="preserve"> </v>
      </c>
      <c r="L1133" s="87" t="str">
        <f t="shared" si="53"/>
        <v xml:space="preserve"> </v>
      </c>
    </row>
    <row r="1134" spans="1:12" x14ac:dyDescent="0.25">
      <c r="A1134" s="72"/>
      <c r="B1134" s="82"/>
      <c r="C1134" s="82"/>
      <c r="D1134" s="79"/>
      <c r="E1134" s="83"/>
      <c r="F1134" s="83"/>
      <c r="G1134" s="81"/>
      <c r="H1134" s="126"/>
      <c r="I1134" s="238" t="str">
        <f>IF(ISNUMBER(F1134),_xlfn.IFS(RIGHT(H1134,3)="(b)",IF(AND(G1134&gt;=DATE('1. Informace o projektu'!$C$3,1,1),G1134&lt;=WORKDAY(DATE('1. Informace o projektu'!$C$3+1,1,31)-1,1)),"OK","!!"),RIGHT(H1134,3)="(a)",IF(AND(G1134&gt;=DATE('1. Informace o projektu'!$C$3,1,1),G1134&lt;=WORKDAY(DATE('1. Informace o projektu'!$C$3,12,31)-1,1,'6. Data'!$C$76:$C$89)),"OK","!!"),ISBLANK(G1134),"!",ISBLANK(H1134),"!!!",H1134='6. Data'!$B$3,"vyberte druh nákladu")," ")</f>
        <v xml:space="preserve"> </v>
      </c>
      <c r="J1134" s="261" t="str">
        <f t="shared" si="51"/>
        <v xml:space="preserve"> </v>
      </c>
      <c r="K1134" s="238" t="str">
        <f t="shared" si="52"/>
        <v xml:space="preserve"> </v>
      </c>
      <c r="L1134" s="87" t="str">
        <f t="shared" si="53"/>
        <v xml:space="preserve"> </v>
      </c>
    </row>
    <row r="1135" spans="1:12" x14ac:dyDescent="0.25">
      <c r="A1135" s="72"/>
      <c r="B1135" s="82"/>
      <c r="C1135" s="82"/>
      <c r="D1135" s="79"/>
      <c r="E1135" s="83"/>
      <c r="F1135" s="83"/>
      <c r="G1135" s="81"/>
      <c r="H1135" s="126"/>
      <c r="I1135" s="238" t="str">
        <f>IF(ISNUMBER(F1135),_xlfn.IFS(RIGHT(H1135,3)="(b)",IF(AND(G1135&gt;=DATE('1. Informace o projektu'!$C$3,1,1),G1135&lt;=WORKDAY(DATE('1. Informace o projektu'!$C$3+1,1,31)-1,1)),"OK","!!"),RIGHT(H1135,3)="(a)",IF(AND(G1135&gt;=DATE('1. Informace o projektu'!$C$3,1,1),G1135&lt;=WORKDAY(DATE('1. Informace o projektu'!$C$3,12,31)-1,1,'6. Data'!$C$76:$C$89)),"OK","!!"),ISBLANK(G1135),"!",ISBLANK(H1135),"!!!",H1135='6. Data'!$B$3,"vyberte druh nákladu")," ")</f>
        <v xml:space="preserve"> </v>
      </c>
      <c r="J1135" s="261" t="str">
        <f t="shared" si="51"/>
        <v xml:space="preserve"> </v>
      </c>
      <c r="K1135" s="238" t="str">
        <f t="shared" si="52"/>
        <v xml:space="preserve"> </v>
      </c>
      <c r="L1135" s="87" t="str">
        <f t="shared" si="53"/>
        <v xml:space="preserve"> </v>
      </c>
    </row>
    <row r="1136" spans="1:12" x14ac:dyDescent="0.25">
      <c r="A1136" s="72"/>
      <c r="B1136" s="82"/>
      <c r="C1136" s="82"/>
      <c r="D1136" s="79"/>
      <c r="E1136" s="83"/>
      <c r="F1136" s="83"/>
      <c r="G1136" s="81"/>
      <c r="H1136" s="126"/>
      <c r="I1136" s="238" t="str">
        <f>IF(ISNUMBER(F1136),_xlfn.IFS(RIGHT(H1136,3)="(b)",IF(AND(G1136&gt;=DATE('1. Informace o projektu'!$C$3,1,1),G1136&lt;=WORKDAY(DATE('1. Informace o projektu'!$C$3+1,1,31)-1,1)),"OK","!!"),RIGHT(H1136,3)="(a)",IF(AND(G1136&gt;=DATE('1. Informace o projektu'!$C$3,1,1),G1136&lt;=WORKDAY(DATE('1. Informace o projektu'!$C$3,12,31)-1,1,'6. Data'!$C$76:$C$89)),"OK","!!"),ISBLANK(G1136),"!",ISBLANK(H1136),"!!!",H1136='6. Data'!$B$3,"vyberte druh nákladu")," ")</f>
        <v xml:space="preserve"> </v>
      </c>
      <c r="J1136" s="261" t="str">
        <f t="shared" si="51"/>
        <v xml:space="preserve"> </v>
      </c>
      <c r="K1136" s="238" t="str">
        <f t="shared" si="52"/>
        <v xml:space="preserve"> </v>
      </c>
      <c r="L1136" s="87" t="str">
        <f t="shared" si="53"/>
        <v xml:space="preserve"> </v>
      </c>
    </row>
    <row r="1137" spans="1:12" x14ac:dyDescent="0.25">
      <c r="A1137" s="72"/>
      <c r="B1137" s="82"/>
      <c r="C1137" s="82"/>
      <c r="D1137" s="79"/>
      <c r="E1137" s="83"/>
      <c r="F1137" s="83"/>
      <c r="G1137" s="81"/>
      <c r="H1137" s="126"/>
      <c r="I1137" s="238" t="str">
        <f>IF(ISNUMBER(F1137),_xlfn.IFS(RIGHT(H1137,3)="(b)",IF(AND(G1137&gt;=DATE('1. Informace o projektu'!$C$3,1,1),G1137&lt;=WORKDAY(DATE('1. Informace o projektu'!$C$3+1,1,31)-1,1)),"OK","!!"),RIGHT(H1137,3)="(a)",IF(AND(G1137&gt;=DATE('1. Informace o projektu'!$C$3,1,1),G1137&lt;=WORKDAY(DATE('1. Informace o projektu'!$C$3,12,31)-1,1,'6. Data'!$C$76:$C$89)),"OK","!!"),ISBLANK(G1137),"!",ISBLANK(H1137),"!!!",H1137='6. Data'!$B$3,"vyberte druh nákladu")," ")</f>
        <v xml:space="preserve"> </v>
      </c>
      <c r="J1137" s="261" t="str">
        <f t="shared" si="51"/>
        <v xml:space="preserve"> </v>
      </c>
      <c r="K1137" s="238" t="str">
        <f t="shared" si="52"/>
        <v xml:space="preserve"> </v>
      </c>
      <c r="L1137" s="87" t="str">
        <f t="shared" si="53"/>
        <v xml:space="preserve"> </v>
      </c>
    </row>
    <row r="1138" spans="1:12" x14ac:dyDescent="0.25">
      <c r="A1138" s="72"/>
      <c r="B1138" s="82"/>
      <c r="C1138" s="82"/>
      <c r="D1138" s="79"/>
      <c r="E1138" s="83"/>
      <c r="F1138" s="83"/>
      <c r="G1138" s="81"/>
      <c r="H1138" s="126"/>
      <c r="I1138" s="238" t="str">
        <f>IF(ISNUMBER(F1138),_xlfn.IFS(RIGHT(H1138,3)="(b)",IF(AND(G1138&gt;=DATE('1. Informace o projektu'!$C$3,1,1),G1138&lt;=WORKDAY(DATE('1. Informace o projektu'!$C$3+1,1,31)-1,1)),"OK","!!"),RIGHT(H1138,3)="(a)",IF(AND(G1138&gt;=DATE('1. Informace o projektu'!$C$3,1,1),G1138&lt;=WORKDAY(DATE('1. Informace o projektu'!$C$3,12,31)-1,1,'6. Data'!$C$76:$C$89)),"OK","!!"),ISBLANK(G1138),"!",ISBLANK(H1138),"!!!",H1138='6. Data'!$B$3,"vyberte druh nákladu")," ")</f>
        <v xml:space="preserve"> </v>
      </c>
      <c r="J1138" s="261" t="str">
        <f t="shared" si="51"/>
        <v xml:space="preserve"> </v>
      </c>
      <c r="K1138" s="238" t="str">
        <f t="shared" si="52"/>
        <v xml:space="preserve"> </v>
      </c>
      <c r="L1138" s="87" t="str">
        <f t="shared" si="53"/>
        <v xml:space="preserve"> </v>
      </c>
    </row>
    <row r="1139" spans="1:12" x14ac:dyDescent="0.25">
      <c r="A1139" s="72"/>
      <c r="B1139" s="82"/>
      <c r="C1139" s="82"/>
      <c r="D1139" s="79"/>
      <c r="E1139" s="83"/>
      <c r="F1139" s="83"/>
      <c r="G1139" s="81"/>
      <c r="H1139" s="126"/>
      <c r="I1139" s="238" t="str">
        <f>IF(ISNUMBER(F1139),_xlfn.IFS(RIGHT(H1139,3)="(b)",IF(AND(G1139&gt;=DATE('1. Informace o projektu'!$C$3,1,1),G1139&lt;=WORKDAY(DATE('1. Informace o projektu'!$C$3+1,1,31)-1,1)),"OK","!!"),RIGHT(H1139,3)="(a)",IF(AND(G1139&gt;=DATE('1. Informace o projektu'!$C$3,1,1),G1139&lt;=WORKDAY(DATE('1. Informace o projektu'!$C$3,12,31)-1,1,'6. Data'!$C$76:$C$89)),"OK","!!"),ISBLANK(G1139),"!",ISBLANK(H1139),"!!!",H1139='6. Data'!$B$3,"vyberte druh nákladu")," ")</f>
        <v xml:space="preserve"> </v>
      </c>
      <c r="J1139" s="261" t="str">
        <f t="shared" si="51"/>
        <v xml:space="preserve"> </v>
      </c>
      <c r="K1139" s="238" t="str">
        <f t="shared" si="52"/>
        <v xml:space="preserve"> </v>
      </c>
      <c r="L1139" s="87" t="str">
        <f t="shared" si="53"/>
        <v xml:space="preserve"> </v>
      </c>
    </row>
    <row r="1140" spans="1:12" x14ac:dyDescent="0.25">
      <c r="A1140" s="72"/>
      <c r="B1140" s="82"/>
      <c r="C1140" s="82"/>
      <c r="D1140" s="79"/>
      <c r="E1140" s="83"/>
      <c r="F1140" s="83"/>
      <c r="G1140" s="81"/>
      <c r="H1140" s="126"/>
      <c r="I1140" s="238" t="str">
        <f>IF(ISNUMBER(F1140),_xlfn.IFS(RIGHT(H1140,3)="(b)",IF(AND(G1140&gt;=DATE('1. Informace o projektu'!$C$3,1,1),G1140&lt;=WORKDAY(DATE('1. Informace o projektu'!$C$3+1,1,31)-1,1)),"OK","!!"),RIGHT(H1140,3)="(a)",IF(AND(G1140&gt;=DATE('1. Informace o projektu'!$C$3,1,1),G1140&lt;=WORKDAY(DATE('1. Informace o projektu'!$C$3,12,31)-1,1,'6. Data'!$C$76:$C$89)),"OK","!!"),ISBLANK(G1140),"!",ISBLANK(H1140),"!!!",H1140='6. Data'!$B$3,"vyberte druh nákladu")," ")</f>
        <v xml:space="preserve"> </v>
      </c>
      <c r="J1140" s="261" t="str">
        <f t="shared" si="51"/>
        <v xml:space="preserve"> </v>
      </c>
      <c r="K1140" s="238" t="str">
        <f t="shared" si="52"/>
        <v xml:space="preserve"> </v>
      </c>
      <c r="L1140" s="87" t="str">
        <f t="shared" si="53"/>
        <v xml:space="preserve"> </v>
      </c>
    </row>
    <row r="1141" spans="1:12" x14ac:dyDescent="0.25">
      <c r="A1141" s="72"/>
      <c r="B1141" s="82"/>
      <c r="C1141" s="82"/>
      <c r="D1141" s="79"/>
      <c r="E1141" s="83"/>
      <c r="F1141" s="83"/>
      <c r="G1141" s="81"/>
      <c r="H1141" s="126"/>
      <c r="I1141" s="238" t="str">
        <f>IF(ISNUMBER(F1141),_xlfn.IFS(RIGHT(H1141,3)="(b)",IF(AND(G1141&gt;=DATE('1. Informace o projektu'!$C$3,1,1),G1141&lt;=WORKDAY(DATE('1. Informace o projektu'!$C$3+1,1,31)-1,1)),"OK","!!"),RIGHT(H1141,3)="(a)",IF(AND(G1141&gt;=DATE('1. Informace o projektu'!$C$3,1,1),G1141&lt;=WORKDAY(DATE('1. Informace o projektu'!$C$3,12,31)-1,1,'6. Data'!$C$76:$C$89)),"OK","!!"),ISBLANK(G1141),"!",ISBLANK(H1141),"!!!",H1141='6. Data'!$B$3,"vyberte druh nákladu")," ")</f>
        <v xml:space="preserve"> </v>
      </c>
      <c r="J1141" s="261" t="str">
        <f t="shared" si="51"/>
        <v xml:space="preserve"> </v>
      </c>
      <c r="K1141" s="238" t="str">
        <f t="shared" si="52"/>
        <v xml:space="preserve"> </v>
      </c>
      <c r="L1141" s="87" t="str">
        <f t="shared" si="53"/>
        <v xml:space="preserve"> </v>
      </c>
    </row>
    <row r="1142" spans="1:12" x14ac:dyDescent="0.25">
      <c r="A1142" s="72"/>
      <c r="B1142" s="82"/>
      <c r="C1142" s="82"/>
      <c r="D1142" s="79"/>
      <c r="E1142" s="83"/>
      <c r="F1142" s="83"/>
      <c r="G1142" s="81"/>
      <c r="H1142" s="126"/>
      <c r="I1142" s="238" t="str">
        <f>IF(ISNUMBER(F1142),_xlfn.IFS(RIGHT(H1142,3)="(b)",IF(AND(G1142&gt;=DATE('1. Informace o projektu'!$C$3,1,1),G1142&lt;=WORKDAY(DATE('1. Informace o projektu'!$C$3+1,1,31)-1,1)),"OK","!!"),RIGHT(H1142,3)="(a)",IF(AND(G1142&gt;=DATE('1. Informace o projektu'!$C$3,1,1),G1142&lt;=WORKDAY(DATE('1. Informace o projektu'!$C$3,12,31)-1,1,'6. Data'!$C$76:$C$89)),"OK","!!"),ISBLANK(G1142),"!",ISBLANK(H1142),"!!!",H1142='6. Data'!$B$3,"vyberte druh nákladu")," ")</f>
        <v xml:space="preserve"> </v>
      </c>
      <c r="J1142" s="261" t="str">
        <f t="shared" si="51"/>
        <v xml:space="preserve"> </v>
      </c>
      <c r="K1142" s="238" t="str">
        <f t="shared" si="52"/>
        <v xml:space="preserve"> </v>
      </c>
      <c r="L1142" s="87" t="str">
        <f t="shared" si="53"/>
        <v xml:space="preserve"> </v>
      </c>
    </row>
    <row r="1143" spans="1:12" x14ac:dyDescent="0.25">
      <c r="A1143" s="72"/>
      <c r="B1143" s="82"/>
      <c r="C1143" s="82"/>
      <c r="D1143" s="79"/>
      <c r="E1143" s="83"/>
      <c r="F1143" s="83"/>
      <c r="G1143" s="81"/>
      <c r="H1143" s="126"/>
      <c r="I1143" s="238" t="str">
        <f>IF(ISNUMBER(F1143),_xlfn.IFS(RIGHT(H1143,3)="(b)",IF(AND(G1143&gt;=DATE('1. Informace o projektu'!$C$3,1,1),G1143&lt;=WORKDAY(DATE('1. Informace o projektu'!$C$3+1,1,31)-1,1)),"OK","!!"),RIGHT(H1143,3)="(a)",IF(AND(G1143&gt;=DATE('1. Informace o projektu'!$C$3,1,1),G1143&lt;=WORKDAY(DATE('1. Informace o projektu'!$C$3,12,31)-1,1,'6. Data'!$C$76:$C$89)),"OK","!!"),ISBLANK(G1143),"!",ISBLANK(H1143),"!!!",H1143='6. Data'!$B$3,"vyberte druh nákladu")," ")</f>
        <v xml:space="preserve"> </v>
      </c>
      <c r="J1143" s="261" t="str">
        <f t="shared" si="51"/>
        <v xml:space="preserve"> </v>
      </c>
      <c r="K1143" s="238" t="str">
        <f t="shared" si="52"/>
        <v xml:space="preserve"> </v>
      </c>
      <c r="L1143" s="87" t="str">
        <f t="shared" si="53"/>
        <v xml:space="preserve"> </v>
      </c>
    </row>
    <row r="1144" spans="1:12" x14ac:dyDescent="0.25">
      <c r="A1144" s="72"/>
      <c r="B1144" s="82"/>
      <c r="C1144" s="82"/>
      <c r="D1144" s="79"/>
      <c r="E1144" s="83"/>
      <c r="F1144" s="83"/>
      <c r="G1144" s="81"/>
      <c r="H1144" s="126"/>
      <c r="I1144" s="238" t="str">
        <f>IF(ISNUMBER(F1144),_xlfn.IFS(RIGHT(H1144,3)="(b)",IF(AND(G1144&gt;=DATE('1. Informace o projektu'!$C$3,1,1),G1144&lt;=WORKDAY(DATE('1. Informace o projektu'!$C$3+1,1,31)-1,1)),"OK","!!"),RIGHT(H1144,3)="(a)",IF(AND(G1144&gt;=DATE('1. Informace o projektu'!$C$3,1,1),G1144&lt;=WORKDAY(DATE('1. Informace o projektu'!$C$3,12,31)-1,1,'6. Data'!$C$76:$C$89)),"OK","!!"),ISBLANK(G1144),"!",ISBLANK(H1144),"!!!",H1144='6. Data'!$B$3,"vyberte druh nákladu")," ")</f>
        <v xml:space="preserve"> </v>
      </c>
      <c r="J1144" s="261" t="str">
        <f t="shared" si="51"/>
        <v xml:space="preserve"> </v>
      </c>
      <c r="K1144" s="238" t="str">
        <f t="shared" si="52"/>
        <v xml:space="preserve"> </v>
      </c>
      <c r="L1144" s="87" t="str">
        <f t="shared" si="53"/>
        <v xml:space="preserve"> </v>
      </c>
    </row>
    <row r="1145" spans="1:12" x14ac:dyDescent="0.25">
      <c r="A1145" s="72"/>
      <c r="B1145" s="82"/>
      <c r="C1145" s="82"/>
      <c r="D1145" s="79"/>
      <c r="E1145" s="83"/>
      <c r="F1145" s="83"/>
      <c r="G1145" s="81"/>
      <c r="H1145" s="126"/>
      <c r="I1145" s="238" t="str">
        <f>IF(ISNUMBER(F1145),_xlfn.IFS(RIGHT(H1145,3)="(b)",IF(AND(G1145&gt;=DATE('1. Informace o projektu'!$C$3,1,1),G1145&lt;=WORKDAY(DATE('1. Informace o projektu'!$C$3+1,1,31)-1,1)),"OK","!!"),RIGHT(H1145,3)="(a)",IF(AND(G1145&gt;=DATE('1. Informace o projektu'!$C$3,1,1),G1145&lt;=WORKDAY(DATE('1. Informace o projektu'!$C$3,12,31)-1,1,'6. Data'!$C$76:$C$89)),"OK","!!"),ISBLANK(G1145),"!",ISBLANK(H1145),"!!!",H1145='6. Data'!$B$3,"vyberte druh nákladu")," ")</f>
        <v xml:space="preserve"> </v>
      </c>
      <c r="J1145" s="261" t="str">
        <f t="shared" si="51"/>
        <v xml:space="preserve"> </v>
      </c>
      <c r="K1145" s="238" t="str">
        <f t="shared" si="52"/>
        <v xml:space="preserve"> </v>
      </c>
      <c r="L1145" s="87" t="str">
        <f t="shared" si="53"/>
        <v xml:space="preserve"> </v>
      </c>
    </row>
    <row r="1146" spans="1:12" x14ac:dyDescent="0.25">
      <c r="A1146" s="72"/>
      <c r="B1146" s="82"/>
      <c r="C1146" s="82"/>
      <c r="D1146" s="79"/>
      <c r="E1146" s="83"/>
      <c r="F1146" s="83"/>
      <c r="G1146" s="81"/>
      <c r="H1146" s="126"/>
      <c r="I1146" s="238" t="str">
        <f>IF(ISNUMBER(F1146),_xlfn.IFS(RIGHT(H1146,3)="(b)",IF(AND(G1146&gt;=DATE('1. Informace o projektu'!$C$3,1,1),G1146&lt;=WORKDAY(DATE('1. Informace o projektu'!$C$3+1,1,31)-1,1)),"OK","!!"),RIGHT(H1146,3)="(a)",IF(AND(G1146&gt;=DATE('1. Informace o projektu'!$C$3,1,1),G1146&lt;=WORKDAY(DATE('1. Informace o projektu'!$C$3,12,31)-1,1,'6. Data'!$C$76:$C$89)),"OK","!!"),ISBLANK(G1146),"!",ISBLANK(H1146),"!!!",H1146='6. Data'!$B$3,"vyberte druh nákladu")," ")</f>
        <v xml:space="preserve"> </v>
      </c>
      <c r="J1146" s="261" t="str">
        <f t="shared" si="51"/>
        <v xml:space="preserve"> </v>
      </c>
      <c r="K1146" s="238" t="str">
        <f t="shared" si="52"/>
        <v xml:space="preserve"> </v>
      </c>
      <c r="L1146" s="87" t="str">
        <f t="shared" si="53"/>
        <v xml:space="preserve"> </v>
      </c>
    </row>
    <row r="1147" spans="1:12" x14ac:dyDescent="0.25">
      <c r="A1147" s="72"/>
      <c r="B1147" s="82"/>
      <c r="C1147" s="82"/>
      <c r="D1147" s="79"/>
      <c r="E1147" s="83"/>
      <c r="F1147" s="83"/>
      <c r="G1147" s="81"/>
      <c r="H1147" s="126"/>
      <c r="I1147" s="238" t="str">
        <f>IF(ISNUMBER(F1147),_xlfn.IFS(RIGHT(H1147,3)="(b)",IF(AND(G1147&gt;=DATE('1. Informace o projektu'!$C$3,1,1),G1147&lt;=WORKDAY(DATE('1. Informace o projektu'!$C$3+1,1,31)-1,1)),"OK","!!"),RIGHT(H1147,3)="(a)",IF(AND(G1147&gt;=DATE('1. Informace o projektu'!$C$3,1,1),G1147&lt;=WORKDAY(DATE('1. Informace o projektu'!$C$3,12,31)-1,1,'6. Data'!$C$76:$C$89)),"OK","!!"),ISBLANK(G1147),"!",ISBLANK(H1147),"!!!",H1147='6. Data'!$B$3,"vyberte druh nákladu")," ")</f>
        <v xml:space="preserve"> </v>
      </c>
      <c r="J1147" s="261" t="str">
        <f t="shared" si="51"/>
        <v xml:space="preserve"> </v>
      </c>
      <c r="K1147" s="238" t="str">
        <f t="shared" si="52"/>
        <v xml:space="preserve"> </v>
      </c>
      <c r="L1147" s="87" t="str">
        <f t="shared" si="53"/>
        <v xml:space="preserve"> </v>
      </c>
    </row>
    <row r="1148" spans="1:12" x14ac:dyDescent="0.25">
      <c r="A1148" s="72"/>
      <c r="B1148" s="82"/>
      <c r="C1148" s="82"/>
      <c r="D1148" s="79"/>
      <c r="E1148" s="83"/>
      <c r="F1148" s="83"/>
      <c r="G1148" s="81"/>
      <c r="H1148" s="126"/>
      <c r="I1148" s="238" t="str">
        <f>IF(ISNUMBER(F1148),_xlfn.IFS(RIGHT(H1148,3)="(b)",IF(AND(G1148&gt;=DATE('1. Informace o projektu'!$C$3,1,1),G1148&lt;=WORKDAY(DATE('1. Informace o projektu'!$C$3+1,1,31)-1,1)),"OK","!!"),RIGHT(H1148,3)="(a)",IF(AND(G1148&gt;=DATE('1. Informace o projektu'!$C$3,1,1),G1148&lt;=WORKDAY(DATE('1. Informace o projektu'!$C$3,12,31)-1,1,'6. Data'!$C$76:$C$89)),"OK","!!"),ISBLANK(G1148),"!",ISBLANK(H1148),"!!!",H1148='6. Data'!$B$3,"vyberte druh nákladu")," ")</f>
        <v xml:space="preserve"> </v>
      </c>
      <c r="J1148" s="261" t="str">
        <f t="shared" si="51"/>
        <v xml:space="preserve"> </v>
      </c>
      <c r="K1148" s="238" t="str">
        <f t="shared" si="52"/>
        <v xml:space="preserve"> </v>
      </c>
      <c r="L1148" s="87" t="str">
        <f t="shared" si="53"/>
        <v xml:space="preserve"> </v>
      </c>
    </row>
    <row r="1149" spans="1:12" x14ac:dyDescent="0.25">
      <c r="A1149" s="72"/>
      <c r="B1149" s="82"/>
      <c r="C1149" s="82"/>
      <c r="D1149" s="79"/>
      <c r="E1149" s="83"/>
      <c r="F1149" s="83"/>
      <c r="G1149" s="81"/>
      <c r="H1149" s="126"/>
      <c r="I1149" s="238" t="str">
        <f>IF(ISNUMBER(F1149),_xlfn.IFS(RIGHT(H1149,3)="(b)",IF(AND(G1149&gt;=DATE('1. Informace o projektu'!$C$3,1,1),G1149&lt;=WORKDAY(DATE('1. Informace o projektu'!$C$3+1,1,31)-1,1)),"OK","!!"),RIGHT(H1149,3)="(a)",IF(AND(G1149&gt;=DATE('1. Informace o projektu'!$C$3,1,1),G1149&lt;=WORKDAY(DATE('1. Informace o projektu'!$C$3,12,31)-1,1,'6. Data'!$C$76:$C$89)),"OK","!!"),ISBLANK(G1149),"!",ISBLANK(H1149),"!!!",H1149='6. Data'!$B$3,"vyberte druh nákladu")," ")</f>
        <v xml:space="preserve"> </v>
      </c>
      <c r="J1149" s="261" t="str">
        <f t="shared" si="51"/>
        <v xml:space="preserve"> </v>
      </c>
      <c r="K1149" s="238" t="str">
        <f t="shared" si="52"/>
        <v xml:space="preserve"> </v>
      </c>
      <c r="L1149" s="87" t="str">
        <f t="shared" si="53"/>
        <v xml:space="preserve"> </v>
      </c>
    </row>
    <row r="1150" spans="1:12" x14ac:dyDescent="0.25">
      <c r="A1150" s="72"/>
      <c r="B1150" s="82"/>
      <c r="C1150" s="82"/>
      <c r="D1150" s="79"/>
      <c r="E1150" s="83"/>
      <c r="F1150" s="83"/>
      <c r="G1150" s="81"/>
      <c r="H1150" s="126"/>
      <c r="I1150" s="238" t="str">
        <f>IF(ISNUMBER(F1150),_xlfn.IFS(RIGHT(H1150,3)="(b)",IF(AND(G1150&gt;=DATE('1. Informace o projektu'!$C$3,1,1),G1150&lt;=WORKDAY(DATE('1. Informace o projektu'!$C$3+1,1,31)-1,1)),"OK","!!"),RIGHT(H1150,3)="(a)",IF(AND(G1150&gt;=DATE('1. Informace o projektu'!$C$3,1,1),G1150&lt;=WORKDAY(DATE('1. Informace o projektu'!$C$3,12,31)-1,1,'6. Data'!$C$76:$C$89)),"OK","!!"),ISBLANK(G1150),"!",ISBLANK(H1150),"!!!",H1150='6. Data'!$B$3,"vyberte druh nákladu")," ")</f>
        <v xml:space="preserve"> </v>
      </c>
      <c r="J1150" s="261" t="str">
        <f t="shared" si="51"/>
        <v xml:space="preserve"> </v>
      </c>
      <c r="K1150" s="238" t="str">
        <f t="shared" si="52"/>
        <v xml:space="preserve"> </v>
      </c>
      <c r="L1150" s="87" t="str">
        <f t="shared" si="53"/>
        <v xml:space="preserve"> </v>
      </c>
    </row>
    <row r="1151" spans="1:12" x14ac:dyDescent="0.25">
      <c r="A1151" s="72"/>
      <c r="B1151" s="82"/>
      <c r="C1151" s="82"/>
      <c r="D1151" s="79"/>
      <c r="E1151" s="83"/>
      <c r="F1151" s="83"/>
      <c r="G1151" s="81"/>
      <c r="H1151" s="126"/>
      <c r="I1151" s="238" t="str">
        <f>IF(ISNUMBER(F1151),_xlfn.IFS(RIGHT(H1151,3)="(b)",IF(AND(G1151&gt;=DATE('1. Informace o projektu'!$C$3,1,1),G1151&lt;=WORKDAY(DATE('1. Informace o projektu'!$C$3+1,1,31)-1,1)),"OK","!!"),RIGHT(H1151,3)="(a)",IF(AND(G1151&gt;=DATE('1. Informace o projektu'!$C$3,1,1),G1151&lt;=WORKDAY(DATE('1. Informace o projektu'!$C$3,12,31)-1,1,'6. Data'!$C$76:$C$89)),"OK","!!"),ISBLANK(G1151),"!",ISBLANK(H1151),"!!!",H1151='6. Data'!$B$3,"vyberte druh nákladu")," ")</f>
        <v xml:space="preserve"> </v>
      </c>
      <c r="J1151" s="261" t="str">
        <f t="shared" si="51"/>
        <v xml:space="preserve"> </v>
      </c>
      <c r="K1151" s="238" t="str">
        <f t="shared" si="52"/>
        <v xml:space="preserve"> </v>
      </c>
      <c r="L1151" s="87" t="str">
        <f t="shared" si="53"/>
        <v xml:space="preserve"> </v>
      </c>
    </row>
    <row r="1152" spans="1:12" x14ac:dyDescent="0.25">
      <c r="A1152" s="72"/>
      <c r="B1152" s="82"/>
      <c r="C1152" s="82"/>
      <c r="D1152" s="79"/>
      <c r="E1152" s="83"/>
      <c r="F1152" s="83"/>
      <c r="G1152" s="81"/>
      <c r="H1152" s="126"/>
      <c r="I1152" s="238" t="str">
        <f>IF(ISNUMBER(F1152),_xlfn.IFS(RIGHT(H1152,3)="(b)",IF(AND(G1152&gt;=DATE('1. Informace o projektu'!$C$3,1,1),G1152&lt;=WORKDAY(DATE('1. Informace o projektu'!$C$3+1,1,31)-1,1)),"OK","!!"),RIGHT(H1152,3)="(a)",IF(AND(G1152&gt;=DATE('1. Informace o projektu'!$C$3,1,1),G1152&lt;=WORKDAY(DATE('1. Informace o projektu'!$C$3,12,31)-1,1,'6. Data'!$C$76:$C$89)),"OK","!!"),ISBLANK(G1152),"!",ISBLANK(H1152),"!!!",H1152='6. Data'!$B$3,"vyberte druh nákladu")," ")</f>
        <v xml:space="preserve"> </v>
      </c>
      <c r="J1152" s="261" t="str">
        <f t="shared" si="51"/>
        <v xml:space="preserve"> </v>
      </c>
      <c r="K1152" s="238" t="str">
        <f t="shared" si="52"/>
        <v xml:space="preserve"> </v>
      </c>
      <c r="L1152" s="87" t="str">
        <f t="shared" si="53"/>
        <v xml:space="preserve"> </v>
      </c>
    </row>
    <row r="1153" spans="1:12" x14ac:dyDescent="0.25">
      <c r="A1153" s="72"/>
      <c r="B1153" s="82"/>
      <c r="C1153" s="82"/>
      <c r="D1153" s="79"/>
      <c r="E1153" s="83"/>
      <c r="F1153" s="83"/>
      <c r="G1153" s="81"/>
      <c r="H1153" s="126"/>
      <c r="I1153" s="238" t="str">
        <f>IF(ISNUMBER(F1153),_xlfn.IFS(RIGHT(H1153,3)="(b)",IF(AND(G1153&gt;=DATE('1. Informace o projektu'!$C$3,1,1),G1153&lt;=WORKDAY(DATE('1. Informace o projektu'!$C$3+1,1,31)-1,1)),"OK","!!"),RIGHT(H1153,3)="(a)",IF(AND(G1153&gt;=DATE('1. Informace o projektu'!$C$3,1,1),G1153&lt;=WORKDAY(DATE('1. Informace o projektu'!$C$3,12,31)-1,1,'6. Data'!$C$76:$C$89)),"OK","!!"),ISBLANK(G1153),"!",ISBLANK(H1153),"!!!",H1153='6. Data'!$B$3,"vyberte druh nákladu")," ")</f>
        <v xml:space="preserve"> </v>
      </c>
      <c r="J1153" s="261" t="str">
        <f t="shared" si="51"/>
        <v xml:space="preserve"> </v>
      </c>
      <c r="K1153" s="238" t="str">
        <f t="shared" si="52"/>
        <v xml:space="preserve"> </v>
      </c>
      <c r="L1153" s="87" t="str">
        <f t="shared" si="53"/>
        <v xml:space="preserve"> </v>
      </c>
    </row>
    <row r="1154" spans="1:12" x14ac:dyDescent="0.25">
      <c r="A1154" s="72"/>
      <c r="B1154" s="82"/>
      <c r="C1154" s="82"/>
      <c r="D1154" s="79"/>
      <c r="E1154" s="83"/>
      <c r="F1154" s="83"/>
      <c r="G1154" s="81"/>
      <c r="H1154" s="126"/>
      <c r="I1154" s="238" t="str">
        <f>IF(ISNUMBER(F1154),_xlfn.IFS(RIGHT(H1154,3)="(b)",IF(AND(G1154&gt;=DATE('1. Informace o projektu'!$C$3,1,1),G1154&lt;=WORKDAY(DATE('1. Informace o projektu'!$C$3+1,1,31)-1,1)),"OK","!!"),RIGHT(H1154,3)="(a)",IF(AND(G1154&gt;=DATE('1. Informace o projektu'!$C$3,1,1),G1154&lt;=WORKDAY(DATE('1. Informace o projektu'!$C$3,12,31)-1,1,'6. Data'!$C$76:$C$89)),"OK","!!"),ISBLANK(G1154),"!",ISBLANK(H1154),"!!!",H1154='6. Data'!$B$3,"vyberte druh nákladu")," ")</f>
        <v xml:space="preserve"> </v>
      </c>
      <c r="J1154" s="261" t="str">
        <f t="shared" si="51"/>
        <v xml:space="preserve"> </v>
      </c>
      <c r="K1154" s="238" t="str">
        <f t="shared" si="52"/>
        <v xml:space="preserve"> </v>
      </c>
      <c r="L1154" s="87" t="str">
        <f t="shared" si="53"/>
        <v xml:space="preserve"> </v>
      </c>
    </row>
    <row r="1155" spans="1:12" x14ac:dyDescent="0.25">
      <c r="A1155" s="72"/>
      <c r="B1155" s="82"/>
      <c r="C1155" s="82"/>
      <c r="D1155" s="79"/>
      <c r="E1155" s="83"/>
      <c r="F1155" s="83"/>
      <c r="G1155" s="81"/>
      <c r="H1155" s="126"/>
      <c r="I1155" s="238" t="str">
        <f>IF(ISNUMBER(F1155),_xlfn.IFS(RIGHT(H1155,3)="(b)",IF(AND(G1155&gt;=DATE('1. Informace o projektu'!$C$3,1,1),G1155&lt;=WORKDAY(DATE('1. Informace o projektu'!$C$3+1,1,31)-1,1)),"OK","!!"),RIGHT(H1155,3)="(a)",IF(AND(G1155&gt;=DATE('1. Informace o projektu'!$C$3,1,1),G1155&lt;=WORKDAY(DATE('1. Informace o projektu'!$C$3,12,31)-1,1,'6. Data'!$C$76:$C$89)),"OK","!!"),ISBLANK(G1155),"!",ISBLANK(H1155),"!!!",H1155='6. Data'!$B$3,"vyberte druh nákladu")," ")</f>
        <v xml:space="preserve"> </v>
      </c>
      <c r="J1155" s="261" t="str">
        <f t="shared" si="51"/>
        <v xml:space="preserve"> </v>
      </c>
      <c r="K1155" s="238" t="str">
        <f t="shared" si="52"/>
        <v xml:space="preserve"> </v>
      </c>
      <c r="L1155" s="87" t="str">
        <f t="shared" si="53"/>
        <v xml:space="preserve"> </v>
      </c>
    </row>
    <row r="1156" spans="1:12" x14ac:dyDescent="0.25">
      <c r="A1156" s="72"/>
      <c r="B1156" s="82"/>
      <c r="C1156" s="82"/>
      <c r="D1156" s="79"/>
      <c r="E1156" s="83"/>
      <c r="F1156" s="83"/>
      <c r="G1156" s="81"/>
      <c r="H1156" s="126"/>
      <c r="I1156" s="238" t="str">
        <f>IF(ISNUMBER(F1156),_xlfn.IFS(RIGHT(H1156,3)="(b)",IF(AND(G1156&gt;=DATE('1. Informace o projektu'!$C$3,1,1),G1156&lt;=WORKDAY(DATE('1. Informace o projektu'!$C$3+1,1,31)-1,1)),"OK","!!"),RIGHT(H1156,3)="(a)",IF(AND(G1156&gt;=DATE('1. Informace o projektu'!$C$3,1,1),G1156&lt;=WORKDAY(DATE('1. Informace o projektu'!$C$3,12,31)-1,1,'6. Data'!$C$76:$C$89)),"OK","!!"),ISBLANK(G1156),"!",ISBLANK(H1156),"!!!",H1156='6. Data'!$B$3,"vyberte druh nákladu")," ")</f>
        <v xml:space="preserve"> </v>
      </c>
      <c r="J1156" s="261" t="str">
        <f t="shared" si="51"/>
        <v xml:space="preserve"> </v>
      </c>
      <c r="K1156" s="238" t="str">
        <f t="shared" si="52"/>
        <v xml:space="preserve"> </v>
      </c>
      <c r="L1156" s="87" t="str">
        <f t="shared" si="53"/>
        <v xml:space="preserve"> </v>
      </c>
    </row>
    <row r="1157" spans="1:12" x14ac:dyDescent="0.25">
      <c r="A1157" s="72"/>
      <c r="B1157" s="82"/>
      <c r="C1157" s="82"/>
      <c r="D1157" s="79"/>
      <c r="E1157" s="83"/>
      <c r="F1157" s="83"/>
      <c r="G1157" s="81"/>
      <c r="H1157" s="126"/>
      <c r="I1157" s="238" t="str">
        <f>IF(ISNUMBER(F1157),_xlfn.IFS(RIGHT(H1157,3)="(b)",IF(AND(G1157&gt;=DATE('1. Informace o projektu'!$C$3,1,1),G1157&lt;=WORKDAY(DATE('1. Informace o projektu'!$C$3+1,1,31)-1,1)),"OK","!!"),RIGHT(H1157,3)="(a)",IF(AND(G1157&gt;=DATE('1. Informace o projektu'!$C$3,1,1),G1157&lt;=WORKDAY(DATE('1. Informace o projektu'!$C$3,12,31)-1,1,'6. Data'!$C$76:$C$89)),"OK","!!"),ISBLANK(G1157),"!",ISBLANK(H1157),"!!!",H1157='6. Data'!$B$3,"vyberte druh nákladu")," ")</f>
        <v xml:space="preserve"> </v>
      </c>
      <c r="J1157" s="261" t="str">
        <f t="shared" si="51"/>
        <v xml:space="preserve"> </v>
      </c>
      <c r="K1157" s="238" t="str">
        <f t="shared" si="52"/>
        <v xml:space="preserve"> </v>
      </c>
      <c r="L1157" s="87" t="str">
        <f t="shared" si="53"/>
        <v xml:space="preserve"> </v>
      </c>
    </row>
    <row r="1158" spans="1:12" x14ac:dyDescent="0.25">
      <c r="A1158" s="72"/>
      <c r="B1158" s="82"/>
      <c r="C1158" s="82"/>
      <c r="D1158" s="79"/>
      <c r="E1158" s="83"/>
      <c r="F1158" s="83"/>
      <c r="G1158" s="81"/>
      <c r="H1158" s="126"/>
      <c r="I1158" s="238" t="str">
        <f>IF(ISNUMBER(F1158),_xlfn.IFS(RIGHT(H1158,3)="(b)",IF(AND(G1158&gt;=DATE('1. Informace o projektu'!$C$3,1,1),G1158&lt;=WORKDAY(DATE('1. Informace o projektu'!$C$3+1,1,31)-1,1)),"OK","!!"),RIGHT(H1158,3)="(a)",IF(AND(G1158&gt;=DATE('1. Informace o projektu'!$C$3,1,1),G1158&lt;=WORKDAY(DATE('1. Informace o projektu'!$C$3,12,31)-1,1,'6. Data'!$C$76:$C$89)),"OK","!!"),ISBLANK(G1158),"!",ISBLANK(H1158),"!!!",H1158='6. Data'!$B$3,"vyberte druh nákladu")," ")</f>
        <v xml:space="preserve"> </v>
      </c>
      <c r="J1158" s="261" t="str">
        <f t="shared" si="51"/>
        <v xml:space="preserve"> </v>
      </c>
      <c r="K1158" s="238" t="str">
        <f t="shared" si="52"/>
        <v xml:space="preserve"> </v>
      </c>
      <c r="L1158" s="87" t="str">
        <f t="shared" si="53"/>
        <v xml:space="preserve"> </v>
      </c>
    </row>
    <row r="1159" spans="1:12" x14ac:dyDescent="0.25">
      <c r="A1159" s="72"/>
      <c r="B1159" s="82"/>
      <c r="C1159" s="82"/>
      <c r="D1159" s="79"/>
      <c r="E1159" s="83"/>
      <c r="F1159" s="83"/>
      <c r="G1159" s="81"/>
      <c r="H1159" s="126"/>
      <c r="I1159" s="238" t="str">
        <f>IF(ISNUMBER(F1159),_xlfn.IFS(RIGHT(H1159,3)="(b)",IF(AND(G1159&gt;=DATE('1. Informace o projektu'!$C$3,1,1),G1159&lt;=WORKDAY(DATE('1. Informace o projektu'!$C$3+1,1,31)-1,1)),"OK","!!"),RIGHT(H1159,3)="(a)",IF(AND(G1159&gt;=DATE('1. Informace o projektu'!$C$3,1,1),G1159&lt;=WORKDAY(DATE('1. Informace o projektu'!$C$3,12,31)-1,1,'6. Data'!$C$76:$C$89)),"OK","!!"),ISBLANK(G1159),"!",ISBLANK(H1159),"!!!",H1159='6. Data'!$B$3,"vyberte druh nákladu")," ")</f>
        <v xml:space="preserve"> </v>
      </c>
      <c r="J1159" s="261" t="str">
        <f t="shared" ref="J1159:J1222" si="54">_xlfn.IFS(I1159="!","Zapište datum úhrady",I1159="ok"," ",I1159=" "," ",I1159="!!!","vyberte druh nákladu",I1159="!!","nepovolené datum úhrady",I1159="vyberte druh nákladu","vyberte druh nákladu")</f>
        <v xml:space="preserve"> </v>
      </c>
      <c r="K1159" s="238" t="str">
        <f t="shared" ref="K1159:K1222" si="55">IF(ISNUMBER(F1159),IF(E1159&gt;=F1159,"OK","!")," ")</f>
        <v xml:space="preserve"> </v>
      </c>
      <c r="L1159" s="87" t="str">
        <f t="shared" ref="L1159:L1222" si="56">_xlfn.IFS(K1159="!","Hrazeno z dotace je vyšší než fakturovaná částka",K1159="ok"," ",K1159=" "," ")</f>
        <v xml:space="preserve"> </v>
      </c>
    </row>
    <row r="1160" spans="1:12" x14ac:dyDescent="0.25">
      <c r="A1160" s="72"/>
      <c r="B1160" s="82"/>
      <c r="C1160" s="82"/>
      <c r="D1160" s="79"/>
      <c r="E1160" s="83"/>
      <c r="F1160" s="83"/>
      <c r="G1160" s="81"/>
      <c r="H1160" s="126"/>
      <c r="I1160" s="238" t="str">
        <f>IF(ISNUMBER(F1160),_xlfn.IFS(RIGHT(H1160,3)="(b)",IF(AND(G1160&gt;=DATE('1. Informace o projektu'!$C$3,1,1),G1160&lt;=WORKDAY(DATE('1. Informace o projektu'!$C$3+1,1,31)-1,1)),"OK","!!"),RIGHT(H1160,3)="(a)",IF(AND(G1160&gt;=DATE('1. Informace o projektu'!$C$3,1,1),G1160&lt;=WORKDAY(DATE('1. Informace o projektu'!$C$3,12,31)-1,1,'6. Data'!$C$76:$C$89)),"OK","!!"),ISBLANK(G1160),"!",ISBLANK(H1160),"!!!",H1160='6. Data'!$B$3,"vyberte druh nákladu")," ")</f>
        <v xml:space="preserve"> </v>
      </c>
      <c r="J1160" s="261" t="str">
        <f t="shared" si="54"/>
        <v xml:space="preserve"> </v>
      </c>
      <c r="K1160" s="238" t="str">
        <f t="shared" si="55"/>
        <v xml:space="preserve"> </v>
      </c>
      <c r="L1160" s="87" t="str">
        <f t="shared" si="56"/>
        <v xml:space="preserve"> </v>
      </c>
    </row>
    <row r="1161" spans="1:12" x14ac:dyDescent="0.25">
      <c r="A1161" s="72"/>
      <c r="B1161" s="82"/>
      <c r="C1161" s="82"/>
      <c r="D1161" s="79"/>
      <c r="E1161" s="83"/>
      <c r="F1161" s="83"/>
      <c r="G1161" s="81"/>
      <c r="H1161" s="126"/>
      <c r="I1161" s="238" t="str">
        <f>IF(ISNUMBER(F1161),_xlfn.IFS(RIGHT(H1161,3)="(b)",IF(AND(G1161&gt;=DATE('1. Informace o projektu'!$C$3,1,1),G1161&lt;=WORKDAY(DATE('1. Informace o projektu'!$C$3+1,1,31)-1,1)),"OK","!!"),RIGHT(H1161,3)="(a)",IF(AND(G1161&gt;=DATE('1. Informace o projektu'!$C$3,1,1),G1161&lt;=WORKDAY(DATE('1. Informace o projektu'!$C$3,12,31)-1,1,'6. Data'!$C$76:$C$89)),"OK","!!"),ISBLANK(G1161),"!",ISBLANK(H1161),"!!!",H1161='6. Data'!$B$3,"vyberte druh nákladu")," ")</f>
        <v xml:space="preserve"> </v>
      </c>
      <c r="J1161" s="261" t="str">
        <f t="shared" si="54"/>
        <v xml:space="preserve"> </v>
      </c>
      <c r="K1161" s="238" t="str">
        <f t="shared" si="55"/>
        <v xml:space="preserve"> </v>
      </c>
      <c r="L1161" s="87" t="str">
        <f t="shared" si="56"/>
        <v xml:space="preserve"> </v>
      </c>
    </row>
    <row r="1162" spans="1:12" x14ac:dyDescent="0.25">
      <c r="A1162" s="72"/>
      <c r="B1162" s="82"/>
      <c r="C1162" s="82"/>
      <c r="D1162" s="79"/>
      <c r="E1162" s="83"/>
      <c r="F1162" s="83"/>
      <c r="G1162" s="81"/>
      <c r="H1162" s="126"/>
      <c r="I1162" s="238" t="str">
        <f>IF(ISNUMBER(F1162),_xlfn.IFS(RIGHT(H1162,3)="(b)",IF(AND(G1162&gt;=DATE('1. Informace o projektu'!$C$3,1,1),G1162&lt;=WORKDAY(DATE('1. Informace o projektu'!$C$3+1,1,31)-1,1)),"OK","!!"),RIGHT(H1162,3)="(a)",IF(AND(G1162&gt;=DATE('1. Informace o projektu'!$C$3,1,1),G1162&lt;=WORKDAY(DATE('1. Informace o projektu'!$C$3,12,31)-1,1,'6. Data'!$C$76:$C$89)),"OK","!!"),ISBLANK(G1162),"!",ISBLANK(H1162),"!!!",H1162='6. Data'!$B$3,"vyberte druh nákladu")," ")</f>
        <v xml:space="preserve"> </v>
      </c>
      <c r="J1162" s="261" t="str">
        <f t="shared" si="54"/>
        <v xml:space="preserve"> </v>
      </c>
      <c r="K1162" s="238" t="str">
        <f t="shared" si="55"/>
        <v xml:space="preserve"> </v>
      </c>
      <c r="L1162" s="87" t="str">
        <f t="shared" si="56"/>
        <v xml:space="preserve"> </v>
      </c>
    </row>
    <row r="1163" spans="1:12" x14ac:dyDescent="0.25">
      <c r="A1163" s="72"/>
      <c r="B1163" s="82"/>
      <c r="C1163" s="82"/>
      <c r="D1163" s="79"/>
      <c r="E1163" s="83"/>
      <c r="F1163" s="83"/>
      <c r="G1163" s="81"/>
      <c r="H1163" s="126"/>
      <c r="I1163" s="238" t="str">
        <f>IF(ISNUMBER(F1163),_xlfn.IFS(RIGHT(H1163,3)="(b)",IF(AND(G1163&gt;=DATE('1. Informace o projektu'!$C$3,1,1),G1163&lt;=WORKDAY(DATE('1. Informace o projektu'!$C$3+1,1,31)-1,1)),"OK","!!"),RIGHT(H1163,3)="(a)",IF(AND(G1163&gt;=DATE('1. Informace o projektu'!$C$3,1,1),G1163&lt;=WORKDAY(DATE('1. Informace o projektu'!$C$3,12,31)-1,1,'6. Data'!$C$76:$C$89)),"OK","!!"),ISBLANK(G1163),"!",ISBLANK(H1163),"!!!",H1163='6. Data'!$B$3,"vyberte druh nákladu")," ")</f>
        <v xml:space="preserve"> </v>
      </c>
      <c r="J1163" s="261" t="str">
        <f t="shared" si="54"/>
        <v xml:space="preserve"> </v>
      </c>
      <c r="K1163" s="238" t="str">
        <f t="shared" si="55"/>
        <v xml:space="preserve"> </v>
      </c>
      <c r="L1163" s="87" t="str">
        <f t="shared" si="56"/>
        <v xml:space="preserve"> </v>
      </c>
    </row>
    <row r="1164" spans="1:12" x14ac:dyDescent="0.25">
      <c r="A1164" s="72"/>
      <c r="B1164" s="82"/>
      <c r="C1164" s="82"/>
      <c r="D1164" s="79"/>
      <c r="E1164" s="83"/>
      <c r="F1164" s="83"/>
      <c r="G1164" s="81"/>
      <c r="H1164" s="126"/>
      <c r="I1164" s="238" t="str">
        <f>IF(ISNUMBER(F1164),_xlfn.IFS(RIGHT(H1164,3)="(b)",IF(AND(G1164&gt;=DATE('1. Informace o projektu'!$C$3,1,1),G1164&lt;=WORKDAY(DATE('1. Informace o projektu'!$C$3+1,1,31)-1,1)),"OK","!!"),RIGHT(H1164,3)="(a)",IF(AND(G1164&gt;=DATE('1. Informace o projektu'!$C$3,1,1),G1164&lt;=WORKDAY(DATE('1. Informace o projektu'!$C$3,12,31)-1,1,'6. Data'!$C$76:$C$89)),"OK","!!"),ISBLANK(G1164),"!",ISBLANK(H1164),"!!!",H1164='6. Data'!$B$3,"vyberte druh nákladu")," ")</f>
        <v xml:space="preserve"> </v>
      </c>
      <c r="J1164" s="261" t="str">
        <f t="shared" si="54"/>
        <v xml:space="preserve"> </v>
      </c>
      <c r="K1164" s="238" t="str">
        <f t="shared" si="55"/>
        <v xml:space="preserve"> </v>
      </c>
      <c r="L1164" s="87" t="str">
        <f t="shared" si="56"/>
        <v xml:space="preserve"> </v>
      </c>
    </row>
    <row r="1165" spans="1:12" x14ac:dyDescent="0.25">
      <c r="A1165" s="72"/>
      <c r="B1165" s="82"/>
      <c r="C1165" s="82"/>
      <c r="D1165" s="79"/>
      <c r="E1165" s="83"/>
      <c r="F1165" s="83"/>
      <c r="G1165" s="81"/>
      <c r="H1165" s="126"/>
      <c r="I1165" s="238" t="str">
        <f>IF(ISNUMBER(F1165),_xlfn.IFS(RIGHT(H1165,3)="(b)",IF(AND(G1165&gt;=DATE('1. Informace o projektu'!$C$3,1,1),G1165&lt;=WORKDAY(DATE('1. Informace o projektu'!$C$3+1,1,31)-1,1)),"OK","!!"),RIGHT(H1165,3)="(a)",IF(AND(G1165&gt;=DATE('1. Informace o projektu'!$C$3,1,1),G1165&lt;=WORKDAY(DATE('1. Informace o projektu'!$C$3,12,31)-1,1,'6. Data'!$C$76:$C$89)),"OK","!!"),ISBLANK(G1165),"!",ISBLANK(H1165),"!!!",H1165='6. Data'!$B$3,"vyberte druh nákladu")," ")</f>
        <v xml:space="preserve"> </v>
      </c>
      <c r="J1165" s="261" t="str">
        <f t="shared" si="54"/>
        <v xml:space="preserve"> </v>
      </c>
      <c r="K1165" s="238" t="str">
        <f t="shared" si="55"/>
        <v xml:space="preserve"> </v>
      </c>
      <c r="L1165" s="87" t="str">
        <f t="shared" si="56"/>
        <v xml:space="preserve"> </v>
      </c>
    </row>
    <row r="1166" spans="1:12" x14ac:dyDescent="0.25">
      <c r="A1166" s="72"/>
      <c r="B1166" s="82"/>
      <c r="C1166" s="82"/>
      <c r="D1166" s="79"/>
      <c r="E1166" s="83"/>
      <c r="F1166" s="83"/>
      <c r="G1166" s="81"/>
      <c r="H1166" s="126"/>
      <c r="I1166" s="238" t="str">
        <f>IF(ISNUMBER(F1166),_xlfn.IFS(RIGHT(H1166,3)="(b)",IF(AND(G1166&gt;=DATE('1. Informace o projektu'!$C$3,1,1),G1166&lt;=WORKDAY(DATE('1. Informace o projektu'!$C$3+1,1,31)-1,1)),"OK","!!"),RIGHT(H1166,3)="(a)",IF(AND(G1166&gt;=DATE('1. Informace o projektu'!$C$3,1,1),G1166&lt;=WORKDAY(DATE('1. Informace o projektu'!$C$3,12,31)-1,1,'6. Data'!$C$76:$C$89)),"OK","!!"),ISBLANK(G1166),"!",ISBLANK(H1166),"!!!",H1166='6. Data'!$B$3,"vyberte druh nákladu")," ")</f>
        <v xml:space="preserve"> </v>
      </c>
      <c r="J1166" s="261" t="str">
        <f t="shared" si="54"/>
        <v xml:space="preserve"> </v>
      </c>
      <c r="K1166" s="238" t="str">
        <f t="shared" si="55"/>
        <v xml:space="preserve"> </v>
      </c>
      <c r="L1166" s="87" t="str">
        <f t="shared" si="56"/>
        <v xml:space="preserve"> </v>
      </c>
    </row>
    <row r="1167" spans="1:12" x14ac:dyDescent="0.25">
      <c r="A1167" s="72"/>
      <c r="B1167" s="82"/>
      <c r="C1167" s="82"/>
      <c r="D1167" s="79"/>
      <c r="E1167" s="83"/>
      <c r="F1167" s="83"/>
      <c r="G1167" s="81"/>
      <c r="H1167" s="126"/>
      <c r="I1167" s="238" t="str">
        <f>IF(ISNUMBER(F1167),_xlfn.IFS(RIGHT(H1167,3)="(b)",IF(AND(G1167&gt;=DATE('1. Informace o projektu'!$C$3,1,1),G1167&lt;=WORKDAY(DATE('1. Informace o projektu'!$C$3+1,1,31)-1,1)),"OK","!!"),RIGHT(H1167,3)="(a)",IF(AND(G1167&gt;=DATE('1. Informace o projektu'!$C$3,1,1),G1167&lt;=WORKDAY(DATE('1. Informace o projektu'!$C$3,12,31)-1,1,'6. Data'!$C$76:$C$89)),"OK","!!"),ISBLANK(G1167),"!",ISBLANK(H1167),"!!!",H1167='6. Data'!$B$3,"vyberte druh nákladu")," ")</f>
        <v xml:space="preserve"> </v>
      </c>
      <c r="J1167" s="261" t="str">
        <f t="shared" si="54"/>
        <v xml:space="preserve"> </v>
      </c>
      <c r="K1167" s="238" t="str">
        <f t="shared" si="55"/>
        <v xml:space="preserve"> </v>
      </c>
      <c r="L1167" s="87" t="str">
        <f t="shared" si="56"/>
        <v xml:space="preserve"> </v>
      </c>
    </row>
    <row r="1168" spans="1:12" x14ac:dyDescent="0.25">
      <c r="A1168" s="72"/>
      <c r="B1168" s="82"/>
      <c r="C1168" s="82"/>
      <c r="D1168" s="79"/>
      <c r="E1168" s="83"/>
      <c r="F1168" s="83"/>
      <c r="G1168" s="81"/>
      <c r="H1168" s="126"/>
      <c r="I1168" s="238" t="str">
        <f>IF(ISNUMBER(F1168),_xlfn.IFS(RIGHT(H1168,3)="(b)",IF(AND(G1168&gt;=DATE('1. Informace o projektu'!$C$3,1,1),G1168&lt;=WORKDAY(DATE('1. Informace o projektu'!$C$3+1,1,31)-1,1)),"OK","!!"),RIGHT(H1168,3)="(a)",IF(AND(G1168&gt;=DATE('1. Informace o projektu'!$C$3,1,1),G1168&lt;=WORKDAY(DATE('1. Informace o projektu'!$C$3,12,31)-1,1,'6. Data'!$C$76:$C$89)),"OK","!!"),ISBLANK(G1168),"!",ISBLANK(H1168),"!!!",H1168='6. Data'!$B$3,"vyberte druh nákladu")," ")</f>
        <v xml:space="preserve"> </v>
      </c>
      <c r="J1168" s="261" t="str">
        <f t="shared" si="54"/>
        <v xml:space="preserve"> </v>
      </c>
      <c r="K1168" s="238" t="str">
        <f t="shared" si="55"/>
        <v xml:space="preserve"> </v>
      </c>
      <c r="L1168" s="87" t="str">
        <f t="shared" si="56"/>
        <v xml:space="preserve"> </v>
      </c>
    </row>
    <row r="1169" spans="1:12" x14ac:dyDescent="0.25">
      <c r="A1169" s="72"/>
      <c r="B1169" s="82"/>
      <c r="C1169" s="82"/>
      <c r="D1169" s="79"/>
      <c r="E1169" s="83"/>
      <c r="F1169" s="83"/>
      <c r="G1169" s="81"/>
      <c r="H1169" s="126"/>
      <c r="I1169" s="238" t="str">
        <f>IF(ISNUMBER(F1169),_xlfn.IFS(RIGHT(H1169,3)="(b)",IF(AND(G1169&gt;=DATE('1. Informace o projektu'!$C$3,1,1),G1169&lt;=WORKDAY(DATE('1. Informace o projektu'!$C$3+1,1,31)-1,1)),"OK","!!"),RIGHT(H1169,3)="(a)",IF(AND(G1169&gt;=DATE('1. Informace o projektu'!$C$3,1,1),G1169&lt;=WORKDAY(DATE('1. Informace o projektu'!$C$3,12,31)-1,1,'6. Data'!$C$76:$C$89)),"OK","!!"),ISBLANK(G1169),"!",ISBLANK(H1169),"!!!",H1169='6. Data'!$B$3,"vyberte druh nákladu")," ")</f>
        <v xml:space="preserve"> </v>
      </c>
      <c r="J1169" s="261" t="str">
        <f t="shared" si="54"/>
        <v xml:space="preserve"> </v>
      </c>
      <c r="K1169" s="238" t="str">
        <f t="shared" si="55"/>
        <v xml:space="preserve"> </v>
      </c>
      <c r="L1169" s="87" t="str">
        <f t="shared" si="56"/>
        <v xml:space="preserve"> </v>
      </c>
    </row>
    <row r="1170" spans="1:12" x14ac:dyDescent="0.25">
      <c r="A1170" s="72"/>
      <c r="B1170" s="82"/>
      <c r="C1170" s="82"/>
      <c r="D1170" s="79"/>
      <c r="E1170" s="83"/>
      <c r="F1170" s="83"/>
      <c r="G1170" s="81"/>
      <c r="H1170" s="126"/>
      <c r="I1170" s="238" t="str">
        <f>IF(ISNUMBER(F1170),_xlfn.IFS(RIGHT(H1170,3)="(b)",IF(AND(G1170&gt;=DATE('1. Informace o projektu'!$C$3,1,1),G1170&lt;=WORKDAY(DATE('1. Informace o projektu'!$C$3+1,1,31)-1,1)),"OK","!!"),RIGHT(H1170,3)="(a)",IF(AND(G1170&gt;=DATE('1. Informace o projektu'!$C$3,1,1),G1170&lt;=WORKDAY(DATE('1. Informace o projektu'!$C$3,12,31)-1,1,'6. Data'!$C$76:$C$89)),"OK","!!"),ISBLANK(G1170),"!",ISBLANK(H1170),"!!!",H1170='6. Data'!$B$3,"vyberte druh nákladu")," ")</f>
        <v xml:space="preserve"> </v>
      </c>
      <c r="J1170" s="261" t="str">
        <f t="shared" si="54"/>
        <v xml:space="preserve"> </v>
      </c>
      <c r="K1170" s="238" t="str">
        <f t="shared" si="55"/>
        <v xml:space="preserve"> </v>
      </c>
      <c r="L1170" s="87" t="str">
        <f t="shared" si="56"/>
        <v xml:space="preserve"> </v>
      </c>
    </row>
    <row r="1171" spans="1:12" x14ac:dyDescent="0.25">
      <c r="A1171" s="72"/>
      <c r="B1171" s="82"/>
      <c r="C1171" s="82"/>
      <c r="D1171" s="79"/>
      <c r="E1171" s="83"/>
      <c r="F1171" s="83"/>
      <c r="G1171" s="81"/>
      <c r="H1171" s="126"/>
      <c r="I1171" s="238" t="str">
        <f>IF(ISNUMBER(F1171),_xlfn.IFS(RIGHT(H1171,3)="(b)",IF(AND(G1171&gt;=DATE('1. Informace o projektu'!$C$3,1,1),G1171&lt;=WORKDAY(DATE('1. Informace o projektu'!$C$3+1,1,31)-1,1)),"OK","!!"),RIGHT(H1171,3)="(a)",IF(AND(G1171&gt;=DATE('1. Informace o projektu'!$C$3,1,1),G1171&lt;=WORKDAY(DATE('1. Informace o projektu'!$C$3,12,31)-1,1,'6. Data'!$C$76:$C$89)),"OK","!!"),ISBLANK(G1171),"!",ISBLANK(H1171),"!!!",H1171='6. Data'!$B$3,"vyberte druh nákladu")," ")</f>
        <v xml:space="preserve"> </v>
      </c>
      <c r="J1171" s="261" t="str">
        <f t="shared" si="54"/>
        <v xml:space="preserve"> </v>
      </c>
      <c r="K1171" s="238" t="str">
        <f t="shared" si="55"/>
        <v xml:space="preserve"> </v>
      </c>
      <c r="L1171" s="87" t="str">
        <f t="shared" si="56"/>
        <v xml:space="preserve"> </v>
      </c>
    </row>
    <row r="1172" spans="1:12" x14ac:dyDescent="0.25">
      <c r="A1172" s="72"/>
      <c r="B1172" s="82"/>
      <c r="C1172" s="82"/>
      <c r="D1172" s="79"/>
      <c r="E1172" s="83"/>
      <c r="F1172" s="83"/>
      <c r="G1172" s="81"/>
      <c r="H1172" s="126"/>
      <c r="I1172" s="238" t="str">
        <f>IF(ISNUMBER(F1172),_xlfn.IFS(RIGHT(H1172,3)="(b)",IF(AND(G1172&gt;=DATE('1. Informace o projektu'!$C$3,1,1),G1172&lt;=WORKDAY(DATE('1. Informace o projektu'!$C$3+1,1,31)-1,1)),"OK","!!"),RIGHT(H1172,3)="(a)",IF(AND(G1172&gt;=DATE('1. Informace o projektu'!$C$3,1,1),G1172&lt;=WORKDAY(DATE('1. Informace o projektu'!$C$3,12,31)-1,1,'6. Data'!$C$76:$C$89)),"OK","!!"),ISBLANK(G1172),"!",ISBLANK(H1172),"!!!",H1172='6. Data'!$B$3,"vyberte druh nákladu")," ")</f>
        <v xml:space="preserve"> </v>
      </c>
      <c r="J1172" s="261" t="str">
        <f t="shared" si="54"/>
        <v xml:space="preserve"> </v>
      </c>
      <c r="K1172" s="238" t="str">
        <f t="shared" si="55"/>
        <v xml:space="preserve"> </v>
      </c>
      <c r="L1172" s="87" t="str">
        <f t="shared" si="56"/>
        <v xml:space="preserve"> </v>
      </c>
    </row>
    <row r="1173" spans="1:12" x14ac:dyDescent="0.25">
      <c r="A1173" s="72"/>
      <c r="B1173" s="82"/>
      <c r="C1173" s="82"/>
      <c r="D1173" s="79"/>
      <c r="E1173" s="83"/>
      <c r="F1173" s="83"/>
      <c r="G1173" s="81"/>
      <c r="H1173" s="126"/>
      <c r="I1173" s="238" t="str">
        <f>IF(ISNUMBER(F1173),_xlfn.IFS(RIGHT(H1173,3)="(b)",IF(AND(G1173&gt;=DATE('1. Informace o projektu'!$C$3,1,1),G1173&lt;=WORKDAY(DATE('1. Informace o projektu'!$C$3+1,1,31)-1,1)),"OK","!!"),RIGHT(H1173,3)="(a)",IF(AND(G1173&gt;=DATE('1. Informace o projektu'!$C$3,1,1),G1173&lt;=WORKDAY(DATE('1. Informace o projektu'!$C$3,12,31)-1,1,'6. Data'!$C$76:$C$89)),"OK","!!"),ISBLANK(G1173),"!",ISBLANK(H1173),"!!!",H1173='6. Data'!$B$3,"vyberte druh nákladu")," ")</f>
        <v xml:space="preserve"> </v>
      </c>
      <c r="J1173" s="261" t="str">
        <f t="shared" si="54"/>
        <v xml:space="preserve"> </v>
      </c>
      <c r="K1173" s="238" t="str">
        <f t="shared" si="55"/>
        <v xml:space="preserve"> </v>
      </c>
      <c r="L1173" s="87" t="str">
        <f t="shared" si="56"/>
        <v xml:space="preserve"> </v>
      </c>
    </row>
    <row r="1174" spans="1:12" x14ac:dyDescent="0.25">
      <c r="A1174" s="72"/>
      <c r="B1174" s="82"/>
      <c r="C1174" s="82"/>
      <c r="D1174" s="79"/>
      <c r="E1174" s="83"/>
      <c r="F1174" s="83"/>
      <c r="G1174" s="81"/>
      <c r="H1174" s="126"/>
      <c r="I1174" s="238" t="str">
        <f>IF(ISNUMBER(F1174),_xlfn.IFS(RIGHT(H1174,3)="(b)",IF(AND(G1174&gt;=DATE('1. Informace o projektu'!$C$3,1,1),G1174&lt;=WORKDAY(DATE('1. Informace o projektu'!$C$3+1,1,31)-1,1)),"OK","!!"),RIGHT(H1174,3)="(a)",IF(AND(G1174&gt;=DATE('1. Informace o projektu'!$C$3,1,1),G1174&lt;=WORKDAY(DATE('1. Informace o projektu'!$C$3,12,31)-1,1,'6. Data'!$C$76:$C$89)),"OK","!!"),ISBLANK(G1174),"!",ISBLANK(H1174),"!!!",H1174='6. Data'!$B$3,"vyberte druh nákladu")," ")</f>
        <v xml:space="preserve"> </v>
      </c>
      <c r="J1174" s="261" t="str">
        <f t="shared" si="54"/>
        <v xml:space="preserve"> </v>
      </c>
      <c r="K1174" s="238" t="str">
        <f t="shared" si="55"/>
        <v xml:space="preserve"> </v>
      </c>
      <c r="L1174" s="87" t="str">
        <f t="shared" si="56"/>
        <v xml:space="preserve"> </v>
      </c>
    </row>
    <row r="1175" spans="1:12" x14ac:dyDescent="0.25">
      <c r="A1175" s="72"/>
      <c r="B1175" s="82"/>
      <c r="C1175" s="82"/>
      <c r="D1175" s="79"/>
      <c r="E1175" s="83"/>
      <c r="F1175" s="83"/>
      <c r="G1175" s="81"/>
      <c r="H1175" s="126"/>
      <c r="I1175" s="238" t="str">
        <f>IF(ISNUMBER(F1175),_xlfn.IFS(RIGHT(H1175,3)="(b)",IF(AND(G1175&gt;=DATE('1. Informace o projektu'!$C$3,1,1),G1175&lt;=WORKDAY(DATE('1. Informace o projektu'!$C$3+1,1,31)-1,1)),"OK","!!"),RIGHT(H1175,3)="(a)",IF(AND(G1175&gt;=DATE('1. Informace o projektu'!$C$3,1,1),G1175&lt;=WORKDAY(DATE('1. Informace o projektu'!$C$3,12,31)-1,1,'6. Data'!$C$76:$C$89)),"OK","!!"),ISBLANK(G1175),"!",ISBLANK(H1175),"!!!",H1175='6. Data'!$B$3,"vyberte druh nákladu")," ")</f>
        <v xml:space="preserve"> </v>
      </c>
      <c r="J1175" s="261" t="str">
        <f t="shared" si="54"/>
        <v xml:space="preserve"> </v>
      </c>
      <c r="K1175" s="238" t="str">
        <f t="shared" si="55"/>
        <v xml:space="preserve"> </v>
      </c>
      <c r="L1175" s="87" t="str">
        <f t="shared" si="56"/>
        <v xml:space="preserve"> </v>
      </c>
    </row>
    <row r="1176" spans="1:12" x14ac:dyDescent="0.25">
      <c r="A1176" s="72"/>
      <c r="B1176" s="82"/>
      <c r="C1176" s="82"/>
      <c r="D1176" s="79"/>
      <c r="E1176" s="83"/>
      <c r="F1176" s="83"/>
      <c r="G1176" s="81"/>
      <c r="H1176" s="126"/>
      <c r="I1176" s="238" t="str">
        <f>IF(ISNUMBER(F1176),_xlfn.IFS(RIGHT(H1176,3)="(b)",IF(AND(G1176&gt;=DATE('1. Informace o projektu'!$C$3,1,1),G1176&lt;=WORKDAY(DATE('1. Informace o projektu'!$C$3+1,1,31)-1,1)),"OK","!!"),RIGHT(H1176,3)="(a)",IF(AND(G1176&gt;=DATE('1. Informace o projektu'!$C$3,1,1),G1176&lt;=WORKDAY(DATE('1. Informace o projektu'!$C$3,12,31)-1,1,'6. Data'!$C$76:$C$89)),"OK","!!"),ISBLANK(G1176),"!",ISBLANK(H1176),"!!!",H1176='6. Data'!$B$3,"vyberte druh nákladu")," ")</f>
        <v xml:space="preserve"> </v>
      </c>
      <c r="J1176" s="261" t="str">
        <f t="shared" si="54"/>
        <v xml:space="preserve"> </v>
      </c>
      <c r="K1176" s="238" t="str">
        <f t="shared" si="55"/>
        <v xml:space="preserve"> </v>
      </c>
      <c r="L1176" s="87" t="str">
        <f t="shared" si="56"/>
        <v xml:space="preserve"> </v>
      </c>
    </row>
    <row r="1177" spans="1:12" x14ac:dyDescent="0.25">
      <c r="A1177" s="72"/>
      <c r="B1177" s="82"/>
      <c r="C1177" s="82"/>
      <c r="D1177" s="79"/>
      <c r="E1177" s="83"/>
      <c r="F1177" s="83"/>
      <c r="G1177" s="81"/>
      <c r="H1177" s="126"/>
      <c r="I1177" s="238" t="str">
        <f>IF(ISNUMBER(F1177),_xlfn.IFS(RIGHT(H1177,3)="(b)",IF(AND(G1177&gt;=DATE('1. Informace o projektu'!$C$3,1,1),G1177&lt;=WORKDAY(DATE('1. Informace o projektu'!$C$3+1,1,31)-1,1)),"OK","!!"),RIGHT(H1177,3)="(a)",IF(AND(G1177&gt;=DATE('1. Informace o projektu'!$C$3,1,1),G1177&lt;=WORKDAY(DATE('1. Informace o projektu'!$C$3,12,31)-1,1,'6. Data'!$C$76:$C$89)),"OK","!!"),ISBLANK(G1177),"!",ISBLANK(H1177),"!!!",H1177='6. Data'!$B$3,"vyberte druh nákladu")," ")</f>
        <v xml:space="preserve"> </v>
      </c>
      <c r="J1177" s="261" t="str">
        <f t="shared" si="54"/>
        <v xml:space="preserve"> </v>
      </c>
      <c r="K1177" s="238" t="str">
        <f t="shared" si="55"/>
        <v xml:space="preserve"> </v>
      </c>
      <c r="L1177" s="87" t="str">
        <f t="shared" si="56"/>
        <v xml:space="preserve"> </v>
      </c>
    </row>
    <row r="1178" spans="1:12" x14ac:dyDescent="0.25">
      <c r="A1178" s="72"/>
      <c r="B1178" s="82"/>
      <c r="C1178" s="82"/>
      <c r="D1178" s="79"/>
      <c r="E1178" s="83"/>
      <c r="F1178" s="83"/>
      <c r="G1178" s="81"/>
      <c r="H1178" s="126"/>
      <c r="I1178" s="238" t="str">
        <f>IF(ISNUMBER(F1178),_xlfn.IFS(RIGHT(H1178,3)="(b)",IF(AND(G1178&gt;=DATE('1. Informace o projektu'!$C$3,1,1),G1178&lt;=WORKDAY(DATE('1. Informace o projektu'!$C$3+1,1,31)-1,1)),"OK","!!"),RIGHT(H1178,3)="(a)",IF(AND(G1178&gt;=DATE('1. Informace o projektu'!$C$3,1,1),G1178&lt;=WORKDAY(DATE('1. Informace o projektu'!$C$3,12,31)-1,1,'6. Data'!$C$76:$C$89)),"OK","!!"),ISBLANK(G1178),"!",ISBLANK(H1178),"!!!",H1178='6. Data'!$B$3,"vyberte druh nákladu")," ")</f>
        <v xml:space="preserve"> </v>
      </c>
      <c r="J1178" s="261" t="str">
        <f t="shared" si="54"/>
        <v xml:space="preserve"> </v>
      </c>
      <c r="K1178" s="238" t="str">
        <f t="shared" si="55"/>
        <v xml:space="preserve"> </v>
      </c>
      <c r="L1178" s="87" t="str">
        <f t="shared" si="56"/>
        <v xml:space="preserve"> </v>
      </c>
    </row>
    <row r="1179" spans="1:12" x14ac:dyDescent="0.25">
      <c r="A1179" s="72"/>
      <c r="B1179" s="82"/>
      <c r="C1179" s="82"/>
      <c r="D1179" s="79"/>
      <c r="E1179" s="83"/>
      <c r="F1179" s="83"/>
      <c r="G1179" s="81"/>
      <c r="H1179" s="126"/>
      <c r="I1179" s="238" t="str">
        <f>IF(ISNUMBER(F1179),_xlfn.IFS(RIGHT(H1179,3)="(b)",IF(AND(G1179&gt;=DATE('1. Informace o projektu'!$C$3,1,1),G1179&lt;=WORKDAY(DATE('1. Informace o projektu'!$C$3+1,1,31)-1,1)),"OK","!!"),RIGHT(H1179,3)="(a)",IF(AND(G1179&gt;=DATE('1. Informace o projektu'!$C$3,1,1),G1179&lt;=WORKDAY(DATE('1. Informace o projektu'!$C$3,12,31)-1,1,'6. Data'!$C$76:$C$89)),"OK","!!"),ISBLANK(G1179),"!",ISBLANK(H1179),"!!!",H1179='6. Data'!$B$3,"vyberte druh nákladu")," ")</f>
        <v xml:space="preserve"> </v>
      </c>
      <c r="J1179" s="261" t="str">
        <f t="shared" si="54"/>
        <v xml:space="preserve"> </v>
      </c>
      <c r="K1179" s="238" t="str">
        <f t="shared" si="55"/>
        <v xml:space="preserve"> </v>
      </c>
      <c r="L1179" s="87" t="str">
        <f t="shared" si="56"/>
        <v xml:space="preserve"> </v>
      </c>
    </row>
    <row r="1180" spans="1:12" x14ac:dyDescent="0.25">
      <c r="A1180" s="72"/>
      <c r="B1180" s="82"/>
      <c r="C1180" s="82"/>
      <c r="D1180" s="79"/>
      <c r="E1180" s="83"/>
      <c r="F1180" s="83"/>
      <c r="G1180" s="81"/>
      <c r="H1180" s="126"/>
      <c r="I1180" s="238" t="str">
        <f>IF(ISNUMBER(F1180),_xlfn.IFS(RIGHT(H1180,3)="(b)",IF(AND(G1180&gt;=DATE('1. Informace o projektu'!$C$3,1,1),G1180&lt;=WORKDAY(DATE('1. Informace o projektu'!$C$3+1,1,31)-1,1)),"OK","!!"),RIGHT(H1180,3)="(a)",IF(AND(G1180&gt;=DATE('1. Informace o projektu'!$C$3,1,1),G1180&lt;=WORKDAY(DATE('1. Informace o projektu'!$C$3,12,31)-1,1,'6. Data'!$C$76:$C$89)),"OK","!!"),ISBLANK(G1180),"!",ISBLANK(H1180),"!!!",H1180='6. Data'!$B$3,"vyberte druh nákladu")," ")</f>
        <v xml:space="preserve"> </v>
      </c>
      <c r="J1180" s="261" t="str">
        <f t="shared" si="54"/>
        <v xml:space="preserve"> </v>
      </c>
      <c r="K1180" s="238" t="str">
        <f t="shared" si="55"/>
        <v xml:space="preserve"> </v>
      </c>
      <c r="L1180" s="87" t="str">
        <f t="shared" si="56"/>
        <v xml:space="preserve"> </v>
      </c>
    </row>
    <row r="1181" spans="1:12" x14ac:dyDescent="0.25">
      <c r="A1181" s="72"/>
      <c r="B1181" s="82"/>
      <c r="C1181" s="82"/>
      <c r="D1181" s="79"/>
      <c r="E1181" s="83"/>
      <c r="F1181" s="83"/>
      <c r="G1181" s="81"/>
      <c r="H1181" s="126"/>
      <c r="I1181" s="238" t="str">
        <f>IF(ISNUMBER(F1181),_xlfn.IFS(RIGHT(H1181,3)="(b)",IF(AND(G1181&gt;=DATE('1. Informace o projektu'!$C$3,1,1),G1181&lt;=WORKDAY(DATE('1. Informace o projektu'!$C$3+1,1,31)-1,1)),"OK","!!"),RIGHT(H1181,3)="(a)",IF(AND(G1181&gt;=DATE('1. Informace o projektu'!$C$3,1,1),G1181&lt;=WORKDAY(DATE('1. Informace o projektu'!$C$3,12,31)-1,1,'6. Data'!$C$76:$C$89)),"OK","!!"),ISBLANK(G1181),"!",ISBLANK(H1181),"!!!",H1181='6. Data'!$B$3,"vyberte druh nákladu")," ")</f>
        <v xml:space="preserve"> </v>
      </c>
      <c r="J1181" s="261" t="str">
        <f t="shared" si="54"/>
        <v xml:space="preserve"> </v>
      </c>
      <c r="K1181" s="238" t="str">
        <f t="shared" si="55"/>
        <v xml:space="preserve"> </v>
      </c>
      <c r="L1181" s="87" t="str">
        <f t="shared" si="56"/>
        <v xml:space="preserve"> </v>
      </c>
    </row>
    <row r="1182" spans="1:12" x14ac:dyDescent="0.25">
      <c r="A1182" s="72"/>
      <c r="B1182" s="82"/>
      <c r="C1182" s="82"/>
      <c r="D1182" s="79"/>
      <c r="E1182" s="83"/>
      <c r="F1182" s="83"/>
      <c r="G1182" s="81"/>
      <c r="H1182" s="126"/>
      <c r="I1182" s="238" t="str">
        <f>IF(ISNUMBER(F1182),_xlfn.IFS(RIGHT(H1182,3)="(b)",IF(AND(G1182&gt;=DATE('1. Informace o projektu'!$C$3,1,1),G1182&lt;=WORKDAY(DATE('1. Informace o projektu'!$C$3+1,1,31)-1,1)),"OK","!!"),RIGHT(H1182,3)="(a)",IF(AND(G1182&gt;=DATE('1. Informace o projektu'!$C$3,1,1),G1182&lt;=WORKDAY(DATE('1. Informace o projektu'!$C$3,12,31)-1,1,'6. Data'!$C$76:$C$89)),"OK","!!"),ISBLANK(G1182),"!",ISBLANK(H1182),"!!!",H1182='6. Data'!$B$3,"vyberte druh nákladu")," ")</f>
        <v xml:space="preserve"> </v>
      </c>
      <c r="J1182" s="261" t="str">
        <f t="shared" si="54"/>
        <v xml:space="preserve"> </v>
      </c>
      <c r="K1182" s="238" t="str">
        <f t="shared" si="55"/>
        <v xml:space="preserve"> </v>
      </c>
      <c r="L1182" s="87" t="str">
        <f t="shared" si="56"/>
        <v xml:space="preserve"> </v>
      </c>
    </row>
    <row r="1183" spans="1:12" x14ac:dyDescent="0.25">
      <c r="A1183" s="72"/>
      <c r="B1183" s="82"/>
      <c r="C1183" s="82"/>
      <c r="D1183" s="79"/>
      <c r="E1183" s="83"/>
      <c r="F1183" s="83"/>
      <c r="G1183" s="81"/>
      <c r="H1183" s="126"/>
      <c r="I1183" s="238" t="str">
        <f>IF(ISNUMBER(F1183),_xlfn.IFS(RIGHT(H1183,3)="(b)",IF(AND(G1183&gt;=DATE('1. Informace o projektu'!$C$3,1,1),G1183&lt;=WORKDAY(DATE('1. Informace o projektu'!$C$3+1,1,31)-1,1)),"OK","!!"),RIGHT(H1183,3)="(a)",IF(AND(G1183&gt;=DATE('1. Informace o projektu'!$C$3,1,1),G1183&lt;=WORKDAY(DATE('1. Informace o projektu'!$C$3,12,31)-1,1,'6. Data'!$C$76:$C$89)),"OK","!!"),ISBLANK(G1183),"!",ISBLANK(H1183),"!!!",H1183='6. Data'!$B$3,"vyberte druh nákladu")," ")</f>
        <v xml:space="preserve"> </v>
      </c>
      <c r="J1183" s="261" t="str">
        <f t="shared" si="54"/>
        <v xml:space="preserve"> </v>
      </c>
      <c r="K1183" s="238" t="str">
        <f t="shared" si="55"/>
        <v xml:space="preserve"> </v>
      </c>
      <c r="L1183" s="87" t="str">
        <f t="shared" si="56"/>
        <v xml:space="preserve"> </v>
      </c>
    </row>
    <row r="1184" spans="1:12" x14ac:dyDescent="0.25">
      <c r="A1184" s="72"/>
      <c r="B1184" s="82"/>
      <c r="C1184" s="82"/>
      <c r="D1184" s="79"/>
      <c r="E1184" s="83"/>
      <c r="F1184" s="83"/>
      <c r="G1184" s="81"/>
      <c r="H1184" s="126"/>
      <c r="I1184" s="238" t="str">
        <f>IF(ISNUMBER(F1184),_xlfn.IFS(RIGHT(H1184,3)="(b)",IF(AND(G1184&gt;=DATE('1. Informace o projektu'!$C$3,1,1),G1184&lt;=WORKDAY(DATE('1. Informace o projektu'!$C$3+1,1,31)-1,1)),"OK","!!"),RIGHT(H1184,3)="(a)",IF(AND(G1184&gt;=DATE('1. Informace o projektu'!$C$3,1,1),G1184&lt;=WORKDAY(DATE('1. Informace o projektu'!$C$3,12,31)-1,1,'6. Data'!$C$76:$C$89)),"OK","!!"),ISBLANK(G1184),"!",ISBLANK(H1184),"!!!",H1184='6. Data'!$B$3,"vyberte druh nákladu")," ")</f>
        <v xml:space="preserve"> </v>
      </c>
      <c r="J1184" s="261" t="str">
        <f t="shared" si="54"/>
        <v xml:space="preserve"> </v>
      </c>
      <c r="K1184" s="238" t="str">
        <f t="shared" si="55"/>
        <v xml:space="preserve"> </v>
      </c>
      <c r="L1184" s="87" t="str">
        <f t="shared" si="56"/>
        <v xml:space="preserve"> </v>
      </c>
    </row>
    <row r="1185" spans="1:12" x14ac:dyDescent="0.25">
      <c r="A1185" s="72"/>
      <c r="B1185" s="82"/>
      <c r="C1185" s="82"/>
      <c r="D1185" s="79"/>
      <c r="E1185" s="83"/>
      <c r="F1185" s="83"/>
      <c r="G1185" s="81"/>
      <c r="H1185" s="126"/>
      <c r="I1185" s="238" t="str">
        <f>IF(ISNUMBER(F1185),_xlfn.IFS(RIGHT(H1185,3)="(b)",IF(AND(G1185&gt;=DATE('1. Informace o projektu'!$C$3,1,1),G1185&lt;=WORKDAY(DATE('1. Informace o projektu'!$C$3+1,1,31)-1,1)),"OK","!!"),RIGHT(H1185,3)="(a)",IF(AND(G1185&gt;=DATE('1. Informace o projektu'!$C$3,1,1),G1185&lt;=WORKDAY(DATE('1. Informace o projektu'!$C$3,12,31)-1,1,'6. Data'!$C$76:$C$89)),"OK","!!"),ISBLANK(G1185),"!",ISBLANK(H1185),"!!!",H1185='6. Data'!$B$3,"vyberte druh nákladu")," ")</f>
        <v xml:space="preserve"> </v>
      </c>
      <c r="J1185" s="261" t="str">
        <f t="shared" si="54"/>
        <v xml:space="preserve"> </v>
      </c>
      <c r="K1185" s="238" t="str">
        <f t="shared" si="55"/>
        <v xml:space="preserve"> </v>
      </c>
      <c r="L1185" s="87" t="str">
        <f t="shared" si="56"/>
        <v xml:space="preserve"> </v>
      </c>
    </row>
    <row r="1186" spans="1:12" x14ac:dyDescent="0.25">
      <c r="A1186" s="72"/>
      <c r="B1186" s="82"/>
      <c r="C1186" s="82"/>
      <c r="D1186" s="79"/>
      <c r="E1186" s="83"/>
      <c r="F1186" s="83"/>
      <c r="G1186" s="81"/>
      <c r="H1186" s="126"/>
      <c r="I1186" s="238" t="str">
        <f>IF(ISNUMBER(F1186),_xlfn.IFS(RIGHT(H1186,3)="(b)",IF(AND(G1186&gt;=DATE('1. Informace o projektu'!$C$3,1,1),G1186&lt;=WORKDAY(DATE('1. Informace o projektu'!$C$3+1,1,31)-1,1)),"OK","!!"),RIGHT(H1186,3)="(a)",IF(AND(G1186&gt;=DATE('1. Informace o projektu'!$C$3,1,1),G1186&lt;=WORKDAY(DATE('1. Informace o projektu'!$C$3,12,31)-1,1,'6. Data'!$C$76:$C$89)),"OK","!!"),ISBLANK(G1186),"!",ISBLANK(H1186),"!!!",H1186='6. Data'!$B$3,"vyberte druh nákladu")," ")</f>
        <v xml:space="preserve"> </v>
      </c>
      <c r="J1186" s="261" t="str">
        <f t="shared" si="54"/>
        <v xml:space="preserve"> </v>
      </c>
      <c r="K1186" s="238" t="str">
        <f t="shared" si="55"/>
        <v xml:space="preserve"> </v>
      </c>
      <c r="L1186" s="87" t="str">
        <f t="shared" si="56"/>
        <v xml:space="preserve"> </v>
      </c>
    </row>
    <row r="1187" spans="1:12" x14ac:dyDescent="0.25">
      <c r="A1187" s="72"/>
      <c r="B1187" s="82"/>
      <c r="C1187" s="82"/>
      <c r="D1187" s="79"/>
      <c r="E1187" s="83"/>
      <c r="F1187" s="83"/>
      <c r="G1187" s="81"/>
      <c r="H1187" s="126"/>
      <c r="I1187" s="238" t="str">
        <f>IF(ISNUMBER(F1187),_xlfn.IFS(RIGHT(H1187,3)="(b)",IF(AND(G1187&gt;=DATE('1. Informace o projektu'!$C$3,1,1),G1187&lt;=WORKDAY(DATE('1. Informace o projektu'!$C$3+1,1,31)-1,1)),"OK","!!"),RIGHT(H1187,3)="(a)",IF(AND(G1187&gt;=DATE('1. Informace o projektu'!$C$3,1,1),G1187&lt;=WORKDAY(DATE('1. Informace o projektu'!$C$3,12,31)-1,1,'6. Data'!$C$76:$C$89)),"OK","!!"),ISBLANK(G1187),"!",ISBLANK(H1187),"!!!",H1187='6. Data'!$B$3,"vyberte druh nákladu")," ")</f>
        <v xml:space="preserve"> </v>
      </c>
      <c r="J1187" s="261" t="str">
        <f t="shared" si="54"/>
        <v xml:space="preserve"> </v>
      </c>
      <c r="K1187" s="238" t="str">
        <f t="shared" si="55"/>
        <v xml:space="preserve"> </v>
      </c>
      <c r="L1187" s="87" t="str">
        <f t="shared" si="56"/>
        <v xml:space="preserve"> </v>
      </c>
    </row>
    <row r="1188" spans="1:12" x14ac:dyDescent="0.25">
      <c r="A1188" s="72"/>
      <c r="B1188" s="82"/>
      <c r="C1188" s="82"/>
      <c r="D1188" s="79"/>
      <c r="E1188" s="83"/>
      <c r="F1188" s="83"/>
      <c r="G1188" s="81"/>
      <c r="H1188" s="126"/>
      <c r="I1188" s="238" t="str">
        <f>IF(ISNUMBER(F1188),_xlfn.IFS(RIGHT(H1188,3)="(b)",IF(AND(G1188&gt;=DATE('1. Informace o projektu'!$C$3,1,1),G1188&lt;=WORKDAY(DATE('1. Informace o projektu'!$C$3+1,1,31)-1,1)),"OK","!!"),RIGHT(H1188,3)="(a)",IF(AND(G1188&gt;=DATE('1. Informace o projektu'!$C$3,1,1),G1188&lt;=WORKDAY(DATE('1. Informace o projektu'!$C$3,12,31)-1,1,'6. Data'!$C$76:$C$89)),"OK","!!"),ISBLANK(G1188),"!",ISBLANK(H1188),"!!!",H1188='6. Data'!$B$3,"vyberte druh nákladu")," ")</f>
        <v xml:space="preserve"> </v>
      </c>
      <c r="J1188" s="261" t="str">
        <f t="shared" si="54"/>
        <v xml:space="preserve"> </v>
      </c>
      <c r="K1188" s="238" t="str">
        <f t="shared" si="55"/>
        <v xml:space="preserve"> </v>
      </c>
      <c r="L1188" s="87" t="str">
        <f t="shared" si="56"/>
        <v xml:space="preserve"> </v>
      </c>
    </row>
    <row r="1189" spans="1:12" x14ac:dyDescent="0.25">
      <c r="A1189" s="72"/>
      <c r="B1189" s="82"/>
      <c r="C1189" s="82"/>
      <c r="D1189" s="79"/>
      <c r="E1189" s="83"/>
      <c r="F1189" s="83"/>
      <c r="G1189" s="81"/>
      <c r="H1189" s="126"/>
      <c r="I1189" s="238" t="str">
        <f>IF(ISNUMBER(F1189),_xlfn.IFS(RIGHT(H1189,3)="(b)",IF(AND(G1189&gt;=DATE('1. Informace o projektu'!$C$3,1,1),G1189&lt;=WORKDAY(DATE('1. Informace o projektu'!$C$3+1,1,31)-1,1)),"OK","!!"),RIGHT(H1189,3)="(a)",IF(AND(G1189&gt;=DATE('1. Informace o projektu'!$C$3,1,1),G1189&lt;=WORKDAY(DATE('1. Informace o projektu'!$C$3,12,31)-1,1,'6. Data'!$C$76:$C$89)),"OK","!!"),ISBLANK(G1189),"!",ISBLANK(H1189),"!!!",H1189='6. Data'!$B$3,"vyberte druh nákladu")," ")</f>
        <v xml:space="preserve"> </v>
      </c>
      <c r="J1189" s="261" t="str">
        <f t="shared" si="54"/>
        <v xml:space="preserve"> </v>
      </c>
      <c r="K1189" s="238" t="str">
        <f t="shared" si="55"/>
        <v xml:space="preserve"> </v>
      </c>
      <c r="L1189" s="87" t="str">
        <f t="shared" si="56"/>
        <v xml:space="preserve"> </v>
      </c>
    </row>
    <row r="1190" spans="1:12" x14ac:dyDescent="0.25">
      <c r="A1190" s="72"/>
      <c r="B1190" s="82"/>
      <c r="C1190" s="82"/>
      <c r="D1190" s="79"/>
      <c r="E1190" s="83"/>
      <c r="F1190" s="83"/>
      <c r="G1190" s="81"/>
      <c r="H1190" s="126"/>
      <c r="I1190" s="238" t="str">
        <f>IF(ISNUMBER(F1190),_xlfn.IFS(RIGHT(H1190,3)="(b)",IF(AND(G1190&gt;=DATE('1. Informace o projektu'!$C$3,1,1),G1190&lt;=WORKDAY(DATE('1. Informace o projektu'!$C$3+1,1,31)-1,1)),"OK","!!"),RIGHT(H1190,3)="(a)",IF(AND(G1190&gt;=DATE('1. Informace o projektu'!$C$3,1,1),G1190&lt;=WORKDAY(DATE('1. Informace o projektu'!$C$3,12,31)-1,1,'6. Data'!$C$76:$C$89)),"OK","!!"),ISBLANK(G1190),"!",ISBLANK(H1190),"!!!",H1190='6. Data'!$B$3,"vyberte druh nákladu")," ")</f>
        <v xml:space="preserve"> </v>
      </c>
      <c r="J1190" s="261" t="str">
        <f t="shared" si="54"/>
        <v xml:space="preserve"> </v>
      </c>
      <c r="K1190" s="238" t="str">
        <f t="shared" si="55"/>
        <v xml:space="preserve"> </v>
      </c>
      <c r="L1190" s="87" t="str">
        <f t="shared" si="56"/>
        <v xml:space="preserve"> </v>
      </c>
    </row>
    <row r="1191" spans="1:12" x14ac:dyDescent="0.25">
      <c r="A1191" s="72"/>
      <c r="B1191" s="82"/>
      <c r="C1191" s="82"/>
      <c r="D1191" s="79"/>
      <c r="E1191" s="83"/>
      <c r="F1191" s="83"/>
      <c r="G1191" s="81"/>
      <c r="H1191" s="126"/>
      <c r="I1191" s="238" t="str">
        <f>IF(ISNUMBER(F1191),_xlfn.IFS(RIGHT(H1191,3)="(b)",IF(AND(G1191&gt;=DATE('1. Informace o projektu'!$C$3,1,1),G1191&lt;=WORKDAY(DATE('1. Informace o projektu'!$C$3+1,1,31)-1,1)),"OK","!!"),RIGHT(H1191,3)="(a)",IF(AND(G1191&gt;=DATE('1. Informace o projektu'!$C$3,1,1),G1191&lt;=WORKDAY(DATE('1. Informace o projektu'!$C$3,12,31)-1,1,'6. Data'!$C$76:$C$89)),"OK","!!"),ISBLANK(G1191),"!",ISBLANK(H1191),"!!!",H1191='6. Data'!$B$3,"vyberte druh nákladu")," ")</f>
        <v xml:space="preserve"> </v>
      </c>
      <c r="J1191" s="261" t="str">
        <f t="shared" si="54"/>
        <v xml:space="preserve"> </v>
      </c>
      <c r="K1191" s="238" t="str">
        <f t="shared" si="55"/>
        <v xml:space="preserve"> </v>
      </c>
      <c r="L1191" s="87" t="str">
        <f t="shared" si="56"/>
        <v xml:space="preserve"> </v>
      </c>
    </row>
    <row r="1192" spans="1:12" x14ac:dyDescent="0.25">
      <c r="A1192" s="72"/>
      <c r="B1192" s="82"/>
      <c r="C1192" s="82"/>
      <c r="D1192" s="79"/>
      <c r="E1192" s="83"/>
      <c r="F1192" s="83"/>
      <c r="G1192" s="81"/>
      <c r="H1192" s="126"/>
      <c r="I1192" s="238" t="str">
        <f>IF(ISNUMBER(F1192),_xlfn.IFS(RIGHT(H1192,3)="(b)",IF(AND(G1192&gt;=DATE('1. Informace o projektu'!$C$3,1,1),G1192&lt;=WORKDAY(DATE('1. Informace o projektu'!$C$3+1,1,31)-1,1)),"OK","!!"),RIGHT(H1192,3)="(a)",IF(AND(G1192&gt;=DATE('1. Informace o projektu'!$C$3,1,1),G1192&lt;=WORKDAY(DATE('1. Informace o projektu'!$C$3,12,31)-1,1,'6. Data'!$C$76:$C$89)),"OK","!!"),ISBLANK(G1192),"!",ISBLANK(H1192),"!!!",H1192='6. Data'!$B$3,"vyberte druh nákladu")," ")</f>
        <v xml:space="preserve"> </v>
      </c>
      <c r="J1192" s="261" t="str">
        <f t="shared" si="54"/>
        <v xml:space="preserve"> </v>
      </c>
      <c r="K1192" s="238" t="str">
        <f t="shared" si="55"/>
        <v xml:space="preserve"> </v>
      </c>
      <c r="L1192" s="87" t="str">
        <f t="shared" si="56"/>
        <v xml:space="preserve"> </v>
      </c>
    </row>
    <row r="1193" spans="1:12" x14ac:dyDescent="0.25">
      <c r="A1193" s="72"/>
      <c r="B1193" s="82"/>
      <c r="C1193" s="82"/>
      <c r="D1193" s="79"/>
      <c r="E1193" s="83"/>
      <c r="F1193" s="83"/>
      <c r="G1193" s="81"/>
      <c r="H1193" s="126"/>
      <c r="I1193" s="238" t="str">
        <f>IF(ISNUMBER(F1193),_xlfn.IFS(RIGHT(H1193,3)="(b)",IF(AND(G1193&gt;=DATE('1. Informace o projektu'!$C$3,1,1),G1193&lt;=WORKDAY(DATE('1. Informace o projektu'!$C$3+1,1,31)-1,1)),"OK","!!"),RIGHT(H1193,3)="(a)",IF(AND(G1193&gt;=DATE('1. Informace o projektu'!$C$3,1,1),G1193&lt;=WORKDAY(DATE('1. Informace o projektu'!$C$3,12,31)-1,1,'6. Data'!$C$76:$C$89)),"OK","!!"),ISBLANK(G1193),"!",ISBLANK(H1193),"!!!",H1193='6. Data'!$B$3,"vyberte druh nákladu")," ")</f>
        <v xml:space="preserve"> </v>
      </c>
      <c r="J1193" s="261" t="str">
        <f t="shared" si="54"/>
        <v xml:space="preserve"> </v>
      </c>
      <c r="K1193" s="238" t="str">
        <f t="shared" si="55"/>
        <v xml:space="preserve"> </v>
      </c>
      <c r="L1193" s="87" t="str">
        <f t="shared" si="56"/>
        <v xml:space="preserve"> </v>
      </c>
    </row>
    <row r="1194" spans="1:12" x14ac:dyDescent="0.25">
      <c r="A1194" s="72"/>
      <c r="B1194" s="82"/>
      <c r="C1194" s="82"/>
      <c r="D1194" s="79"/>
      <c r="E1194" s="83"/>
      <c r="F1194" s="83"/>
      <c r="G1194" s="81"/>
      <c r="H1194" s="126"/>
      <c r="I1194" s="238" t="str">
        <f>IF(ISNUMBER(F1194),_xlfn.IFS(RIGHT(H1194,3)="(b)",IF(AND(G1194&gt;=DATE('1. Informace o projektu'!$C$3,1,1),G1194&lt;=WORKDAY(DATE('1. Informace o projektu'!$C$3+1,1,31)-1,1)),"OK","!!"),RIGHT(H1194,3)="(a)",IF(AND(G1194&gt;=DATE('1. Informace o projektu'!$C$3,1,1),G1194&lt;=WORKDAY(DATE('1. Informace o projektu'!$C$3,12,31)-1,1,'6. Data'!$C$76:$C$89)),"OK","!!"),ISBLANK(G1194),"!",ISBLANK(H1194),"!!!",H1194='6. Data'!$B$3,"vyberte druh nákladu")," ")</f>
        <v xml:space="preserve"> </v>
      </c>
      <c r="J1194" s="261" t="str">
        <f t="shared" si="54"/>
        <v xml:space="preserve"> </v>
      </c>
      <c r="K1194" s="238" t="str">
        <f t="shared" si="55"/>
        <v xml:space="preserve"> </v>
      </c>
      <c r="L1194" s="87" t="str">
        <f t="shared" si="56"/>
        <v xml:space="preserve"> </v>
      </c>
    </row>
    <row r="1195" spans="1:12" x14ac:dyDescent="0.25">
      <c r="A1195" s="72"/>
      <c r="B1195" s="82"/>
      <c r="C1195" s="82"/>
      <c r="D1195" s="79"/>
      <c r="E1195" s="83"/>
      <c r="F1195" s="83"/>
      <c r="G1195" s="81"/>
      <c r="H1195" s="126"/>
      <c r="I1195" s="238" t="str">
        <f>IF(ISNUMBER(F1195),_xlfn.IFS(RIGHT(H1195,3)="(b)",IF(AND(G1195&gt;=DATE('1. Informace o projektu'!$C$3,1,1),G1195&lt;=WORKDAY(DATE('1. Informace o projektu'!$C$3+1,1,31)-1,1)),"OK","!!"),RIGHT(H1195,3)="(a)",IF(AND(G1195&gt;=DATE('1. Informace o projektu'!$C$3,1,1),G1195&lt;=WORKDAY(DATE('1. Informace o projektu'!$C$3,12,31)-1,1,'6. Data'!$C$76:$C$89)),"OK","!!"),ISBLANK(G1195),"!",ISBLANK(H1195),"!!!",H1195='6. Data'!$B$3,"vyberte druh nákladu")," ")</f>
        <v xml:space="preserve"> </v>
      </c>
      <c r="J1195" s="261" t="str">
        <f t="shared" si="54"/>
        <v xml:space="preserve"> </v>
      </c>
      <c r="K1195" s="238" t="str">
        <f t="shared" si="55"/>
        <v xml:space="preserve"> </v>
      </c>
      <c r="L1195" s="87" t="str">
        <f t="shared" si="56"/>
        <v xml:space="preserve"> </v>
      </c>
    </row>
    <row r="1196" spans="1:12" x14ac:dyDescent="0.25">
      <c r="A1196" s="72"/>
      <c r="B1196" s="82"/>
      <c r="C1196" s="82"/>
      <c r="D1196" s="79"/>
      <c r="E1196" s="83"/>
      <c r="F1196" s="83"/>
      <c r="G1196" s="81"/>
      <c r="H1196" s="126"/>
      <c r="I1196" s="238" t="str">
        <f>IF(ISNUMBER(F1196),_xlfn.IFS(RIGHT(H1196,3)="(b)",IF(AND(G1196&gt;=DATE('1. Informace o projektu'!$C$3,1,1),G1196&lt;=WORKDAY(DATE('1. Informace o projektu'!$C$3+1,1,31)-1,1)),"OK","!!"),RIGHT(H1196,3)="(a)",IF(AND(G1196&gt;=DATE('1. Informace o projektu'!$C$3,1,1),G1196&lt;=WORKDAY(DATE('1. Informace o projektu'!$C$3,12,31)-1,1,'6. Data'!$C$76:$C$89)),"OK","!!"),ISBLANK(G1196),"!",ISBLANK(H1196),"!!!",H1196='6. Data'!$B$3,"vyberte druh nákladu")," ")</f>
        <v xml:space="preserve"> </v>
      </c>
      <c r="J1196" s="261" t="str">
        <f t="shared" si="54"/>
        <v xml:space="preserve"> </v>
      </c>
      <c r="K1196" s="238" t="str">
        <f t="shared" si="55"/>
        <v xml:space="preserve"> </v>
      </c>
      <c r="L1196" s="87" t="str">
        <f t="shared" si="56"/>
        <v xml:space="preserve"> </v>
      </c>
    </row>
    <row r="1197" spans="1:12" x14ac:dyDescent="0.25">
      <c r="A1197" s="72"/>
      <c r="B1197" s="82"/>
      <c r="C1197" s="82"/>
      <c r="D1197" s="79"/>
      <c r="E1197" s="83"/>
      <c r="F1197" s="83"/>
      <c r="G1197" s="81"/>
      <c r="H1197" s="126"/>
      <c r="I1197" s="238" t="str">
        <f>IF(ISNUMBER(F1197),_xlfn.IFS(RIGHT(H1197,3)="(b)",IF(AND(G1197&gt;=DATE('1. Informace o projektu'!$C$3,1,1),G1197&lt;=WORKDAY(DATE('1. Informace o projektu'!$C$3+1,1,31)-1,1)),"OK","!!"),RIGHT(H1197,3)="(a)",IF(AND(G1197&gt;=DATE('1. Informace o projektu'!$C$3,1,1),G1197&lt;=WORKDAY(DATE('1. Informace o projektu'!$C$3,12,31)-1,1,'6. Data'!$C$76:$C$89)),"OK","!!"),ISBLANK(G1197),"!",ISBLANK(H1197),"!!!",H1197='6. Data'!$B$3,"vyberte druh nákladu")," ")</f>
        <v xml:space="preserve"> </v>
      </c>
      <c r="J1197" s="261" t="str">
        <f t="shared" si="54"/>
        <v xml:space="preserve"> </v>
      </c>
      <c r="K1197" s="238" t="str">
        <f t="shared" si="55"/>
        <v xml:space="preserve"> </v>
      </c>
      <c r="L1197" s="87" t="str">
        <f t="shared" si="56"/>
        <v xml:space="preserve"> </v>
      </c>
    </row>
    <row r="1198" spans="1:12" x14ac:dyDescent="0.25">
      <c r="A1198" s="72"/>
      <c r="B1198" s="82"/>
      <c r="C1198" s="82"/>
      <c r="D1198" s="79"/>
      <c r="E1198" s="83"/>
      <c r="F1198" s="83"/>
      <c r="G1198" s="81"/>
      <c r="H1198" s="126"/>
      <c r="I1198" s="238" t="str">
        <f>IF(ISNUMBER(F1198),_xlfn.IFS(RIGHT(H1198,3)="(b)",IF(AND(G1198&gt;=DATE('1. Informace o projektu'!$C$3,1,1),G1198&lt;=WORKDAY(DATE('1. Informace o projektu'!$C$3+1,1,31)-1,1)),"OK","!!"),RIGHT(H1198,3)="(a)",IF(AND(G1198&gt;=DATE('1. Informace o projektu'!$C$3,1,1),G1198&lt;=WORKDAY(DATE('1. Informace o projektu'!$C$3,12,31)-1,1,'6. Data'!$C$76:$C$89)),"OK","!!"),ISBLANK(G1198),"!",ISBLANK(H1198),"!!!",H1198='6. Data'!$B$3,"vyberte druh nákladu")," ")</f>
        <v xml:space="preserve"> </v>
      </c>
      <c r="J1198" s="261" t="str">
        <f t="shared" si="54"/>
        <v xml:space="preserve"> </v>
      </c>
      <c r="K1198" s="238" t="str">
        <f t="shared" si="55"/>
        <v xml:space="preserve"> </v>
      </c>
      <c r="L1198" s="87" t="str">
        <f t="shared" si="56"/>
        <v xml:space="preserve"> </v>
      </c>
    </row>
    <row r="1199" spans="1:12" x14ac:dyDescent="0.25">
      <c r="A1199" s="72"/>
      <c r="B1199" s="82"/>
      <c r="C1199" s="82"/>
      <c r="D1199" s="79"/>
      <c r="E1199" s="83"/>
      <c r="F1199" s="83"/>
      <c r="G1199" s="81"/>
      <c r="H1199" s="126"/>
      <c r="I1199" s="238" t="str">
        <f>IF(ISNUMBER(F1199),_xlfn.IFS(RIGHT(H1199,3)="(b)",IF(AND(G1199&gt;=DATE('1. Informace o projektu'!$C$3,1,1),G1199&lt;=WORKDAY(DATE('1. Informace o projektu'!$C$3+1,1,31)-1,1)),"OK","!!"),RIGHT(H1199,3)="(a)",IF(AND(G1199&gt;=DATE('1. Informace o projektu'!$C$3,1,1),G1199&lt;=WORKDAY(DATE('1. Informace o projektu'!$C$3,12,31)-1,1,'6. Data'!$C$76:$C$89)),"OK","!!"),ISBLANK(G1199),"!",ISBLANK(H1199),"!!!",H1199='6. Data'!$B$3,"vyberte druh nákladu")," ")</f>
        <v xml:space="preserve"> </v>
      </c>
      <c r="J1199" s="261" t="str">
        <f t="shared" si="54"/>
        <v xml:space="preserve"> </v>
      </c>
      <c r="K1199" s="238" t="str">
        <f t="shared" si="55"/>
        <v xml:space="preserve"> </v>
      </c>
      <c r="L1199" s="87" t="str">
        <f t="shared" si="56"/>
        <v xml:space="preserve"> </v>
      </c>
    </row>
    <row r="1200" spans="1:12" x14ac:dyDescent="0.25">
      <c r="A1200" s="72"/>
      <c r="B1200" s="82"/>
      <c r="C1200" s="82"/>
      <c r="D1200" s="79"/>
      <c r="E1200" s="83"/>
      <c r="F1200" s="83"/>
      <c r="G1200" s="81"/>
      <c r="H1200" s="126"/>
      <c r="I1200" s="238" t="str">
        <f>IF(ISNUMBER(F1200),_xlfn.IFS(RIGHT(H1200,3)="(b)",IF(AND(G1200&gt;=DATE('1. Informace o projektu'!$C$3,1,1),G1200&lt;=WORKDAY(DATE('1. Informace o projektu'!$C$3+1,1,31)-1,1)),"OK","!!"),RIGHT(H1200,3)="(a)",IF(AND(G1200&gt;=DATE('1. Informace o projektu'!$C$3,1,1),G1200&lt;=WORKDAY(DATE('1. Informace o projektu'!$C$3,12,31)-1,1,'6. Data'!$C$76:$C$89)),"OK","!!"),ISBLANK(G1200),"!",ISBLANK(H1200),"!!!",H1200='6. Data'!$B$3,"vyberte druh nákladu")," ")</f>
        <v xml:space="preserve"> </v>
      </c>
      <c r="J1200" s="261" t="str">
        <f t="shared" si="54"/>
        <v xml:space="preserve"> </v>
      </c>
      <c r="K1200" s="238" t="str">
        <f t="shared" si="55"/>
        <v xml:space="preserve"> </v>
      </c>
      <c r="L1200" s="87" t="str">
        <f t="shared" si="56"/>
        <v xml:space="preserve"> </v>
      </c>
    </row>
    <row r="1201" spans="1:12" x14ac:dyDescent="0.25">
      <c r="A1201" s="72"/>
      <c r="B1201" s="82"/>
      <c r="C1201" s="82"/>
      <c r="D1201" s="79"/>
      <c r="E1201" s="83"/>
      <c r="F1201" s="83"/>
      <c r="G1201" s="81"/>
      <c r="H1201" s="126"/>
      <c r="I1201" s="238" t="str">
        <f>IF(ISNUMBER(F1201),_xlfn.IFS(RIGHT(H1201,3)="(b)",IF(AND(G1201&gt;=DATE('1. Informace o projektu'!$C$3,1,1),G1201&lt;=WORKDAY(DATE('1. Informace o projektu'!$C$3+1,1,31)-1,1)),"OK","!!"),RIGHT(H1201,3)="(a)",IF(AND(G1201&gt;=DATE('1. Informace o projektu'!$C$3,1,1),G1201&lt;=WORKDAY(DATE('1. Informace o projektu'!$C$3,12,31)-1,1,'6. Data'!$C$76:$C$89)),"OK","!!"),ISBLANK(G1201),"!",ISBLANK(H1201),"!!!",H1201='6. Data'!$B$3,"vyberte druh nákladu")," ")</f>
        <v xml:space="preserve"> </v>
      </c>
      <c r="J1201" s="261" t="str">
        <f t="shared" si="54"/>
        <v xml:space="preserve"> </v>
      </c>
      <c r="K1201" s="238" t="str">
        <f t="shared" si="55"/>
        <v xml:space="preserve"> </v>
      </c>
      <c r="L1201" s="87" t="str">
        <f t="shared" si="56"/>
        <v xml:space="preserve"> </v>
      </c>
    </row>
    <row r="1202" spans="1:12" x14ac:dyDescent="0.25">
      <c r="A1202" s="72"/>
      <c r="B1202" s="82"/>
      <c r="C1202" s="82"/>
      <c r="D1202" s="79"/>
      <c r="E1202" s="83"/>
      <c r="F1202" s="83"/>
      <c r="G1202" s="81"/>
      <c r="H1202" s="126"/>
      <c r="I1202" s="238" t="str">
        <f>IF(ISNUMBER(F1202),_xlfn.IFS(RIGHT(H1202,3)="(b)",IF(AND(G1202&gt;=DATE('1. Informace o projektu'!$C$3,1,1),G1202&lt;=WORKDAY(DATE('1. Informace o projektu'!$C$3+1,1,31)-1,1)),"OK","!!"),RIGHT(H1202,3)="(a)",IF(AND(G1202&gt;=DATE('1. Informace o projektu'!$C$3,1,1),G1202&lt;=WORKDAY(DATE('1. Informace o projektu'!$C$3,12,31)-1,1,'6. Data'!$C$76:$C$89)),"OK","!!"),ISBLANK(G1202),"!",ISBLANK(H1202),"!!!",H1202='6. Data'!$B$3,"vyberte druh nákladu")," ")</f>
        <v xml:space="preserve"> </v>
      </c>
      <c r="J1202" s="261" t="str">
        <f t="shared" si="54"/>
        <v xml:space="preserve"> </v>
      </c>
      <c r="K1202" s="238" t="str">
        <f t="shared" si="55"/>
        <v xml:space="preserve"> </v>
      </c>
      <c r="L1202" s="87" t="str">
        <f t="shared" si="56"/>
        <v xml:space="preserve"> </v>
      </c>
    </row>
    <row r="1203" spans="1:12" x14ac:dyDescent="0.25">
      <c r="A1203" s="72"/>
      <c r="B1203" s="82"/>
      <c r="C1203" s="82"/>
      <c r="D1203" s="79"/>
      <c r="E1203" s="83"/>
      <c r="F1203" s="83"/>
      <c r="G1203" s="81"/>
      <c r="H1203" s="126"/>
      <c r="I1203" s="238" t="str">
        <f>IF(ISNUMBER(F1203),_xlfn.IFS(RIGHT(H1203,3)="(b)",IF(AND(G1203&gt;=DATE('1. Informace o projektu'!$C$3,1,1),G1203&lt;=WORKDAY(DATE('1. Informace o projektu'!$C$3+1,1,31)-1,1)),"OK","!!"),RIGHT(H1203,3)="(a)",IF(AND(G1203&gt;=DATE('1. Informace o projektu'!$C$3,1,1),G1203&lt;=WORKDAY(DATE('1. Informace o projektu'!$C$3,12,31)-1,1,'6. Data'!$C$76:$C$89)),"OK","!!"),ISBLANK(G1203),"!",ISBLANK(H1203),"!!!",H1203='6. Data'!$B$3,"vyberte druh nákladu")," ")</f>
        <v xml:space="preserve"> </v>
      </c>
      <c r="J1203" s="261" t="str">
        <f t="shared" si="54"/>
        <v xml:space="preserve"> </v>
      </c>
      <c r="K1203" s="238" t="str">
        <f t="shared" si="55"/>
        <v xml:space="preserve"> </v>
      </c>
      <c r="L1203" s="87" t="str">
        <f t="shared" si="56"/>
        <v xml:space="preserve"> </v>
      </c>
    </row>
    <row r="1204" spans="1:12" x14ac:dyDescent="0.25">
      <c r="A1204" s="72"/>
      <c r="B1204" s="82"/>
      <c r="C1204" s="82"/>
      <c r="D1204" s="79"/>
      <c r="E1204" s="83"/>
      <c r="F1204" s="83"/>
      <c r="G1204" s="81"/>
      <c r="H1204" s="126"/>
      <c r="I1204" s="238" t="str">
        <f>IF(ISNUMBER(F1204),_xlfn.IFS(RIGHT(H1204,3)="(b)",IF(AND(G1204&gt;=DATE('1. Informace o projektu'!$C$3,1,1),G1204&lt;=WORKDAY(DATE('1. Informace o projektu'!$C$3+1,1,31)-1,1)),"OK","!!"),RIGHT(H1204,3)="(a)",IF(AND(G1204&gt;=DATE('1. Informace o projektu'!$C$3,1,1),G1204&lt;=WORKDAY(DATE('1. Informace o projektu'!$C$3,12,31)-1,1,'6. Data'!$C$76:$C$89)),"OK","!!"),ISBLANK(G1204),"!",ISBLANK(H1204),"!!!",H1204='6. Data'!$B$3,"vyberte druh nákladu")," ")</f>
        <v xml:space="preserve"> </v>
      </c>
      <c r="J1204" s="261" t="str">
        <f t="shared" si="54"/>
        <v xml:space="preserve"> </v>
      </c>
      <c r="K1204" s="238" t="str">
        <f t="shared" si="55"/>
        <v xml:space="preserve"> </v>
      </c>
      <c r="L1204" s="87" t="str">
        <f t="shared" si="56"/>
        <v xml:space="preserve"> </v>
      </c>
    </row>
    <row r="1205" spans="1:12" x14ac:dyDescent="0.25">
      <c r="A1205" s="72"/>
      <c r="B1205" s="82"/>
      <c r="C1205" s="82"/>
      <c r="D1205" s="79"/>
      <c r="E1205" s="83"/>
      <c r="F1205" s="83"/>
      <c r="G1205" s="81"/>
      <c r="H1205" s="126"/>
      <c r="I1205" s="238" t="str">
        <f>IF(ISNUMBER(F1205),_xlfn.IFS(RIGHT(H1205,3)="(b)",IF(AND(G1205&gt;=DATE('1. Informace o projektu'!$C$3,1,1),G1205&lt;=WORKDAY(DATE('1. Informace o projektu'!$C$3+1,1,31)-1,1)),"OK","!!"),RIGHT(H1205,3)="(a)",IF(AND(G1205&gt;=DATE('1. Informace o projektu'!$C$3,1,1),G1205&lt;=WORKDAY(DATE('1. Informace o projektu'!$C$3,12,31)-1,1,'6. Data'!$C$76:$C$89)),"OK","!!"),ISBLANK(G1205),"!",ISBLANK(H1205),"!!!",H1205='6. Data'!$B$3,"vyberte druh nákladu")," ")</f>
        <v xml:space="preserve"> </v>
      </c>
      <c r="J1205" s="261" t="str">
        <f t="shared" si="54"/>
        <v xml:space="preserve"> </v>
      </c>
      <c r="K1205" s="238" t="str">
        <f t="shared" si="55"/>
        <v xml:space="preserve"> </v>
      </c>
      <c r="L1205" s="87" t="str">
        <f t="shared" si="56"/>
        <v xml:space="preserve"> </v>
      </c>
    </row>
    <row r="1206" spans="1:12" x14ac:dyDescent="0.25">
      <c r="A1206" s="72"/>
      <c r="B1206" s="82"/>
      <c r="C1206" s="82"/>
      <c r="D1206" s="79"/>
      <c r="E1206" s="83"/>
      <c r="F1206" s="83"/>
      <c r="G1206" s="81"/>
      <c r="H1206" s="126"/>
      <c r="I1206" s="238" t="str">
        <f>IF(ISNUMBER(F1206),_xlfn.IFS(RIGHT(H1206,3)="(b)",IF(AND(G1206&gt;=DATE('1. Informace o projektu'!$C$3,1,1),G1206&lt;=WORKDAY(DATE('1. Informace o projektu'!$C$3+1,1,31)-1,1)),"OK","!!"),RIGHT(H1206,3)="(a)",IF(AND(G1206&gt;=DATE('1. Informace o projektu'!$C$3,1,1),G1206&lt;=WORKDAY(DATE('1. Informace o projektu'!$C$3,12,31)-1,1,'6. Data'!$C$76:$C$89)),"OK","!!"),ISBLANK(G1206),"!",ISBLANK(H1206),"!!!",H1206='6. Data'!$B$3,"vyberte druh nákladu")," ")</f>
        <v xml:space="preserve"> </v>
      </c>
      <c r="J1206" s="261" t="str">
        <f t="shared" si="54"/>
        <v xml:space="preserve"> </v>
      </c>
      <c r="K1206" s="238" t="str">
        <f t="shared" si="55"/>
        <v xml:space="preserve"> </v>
      </c>
      <c r="L1206" s="87" t="str">
        <f t="shared" si="56"/>
        <v xml:space="preserve"> </v>
      </c>
    </row>
    <row r="1207" spans="1:12" x14ac:dyDescent="0.25">
      <c r="A1207" s="72"/>
      <c r="B1207" s="82"/>
      <c r="C1207" s="82"/>
      <c r="D1207" s="79"/>
      <c r="E1207" s="83"/>
      <c r="F1207" s="83"/>
      <c r="G1207" s="81"/>
      <c r="H1207" s="126"/>
      <c r="I1207" s="238" t="str">
        <f>IF(ISNUMBER(F1207),_xlfn.IFS(RIGHT(H1207,3)="(b)",IF(AND(G1207&gt;=DATE('1. Informace o projektu'!$C$3,1,1),G1207&lt;=WORKDAY(DATE('1. Informace o projektu'!$C$3+1,1,31)-1,1)),"OK","!!"),RIGHT(H1207,3)="(a)",IF(AND(G1207&gt;=DATE('1. Informace o projektu'!$C$3,1,1),G1207&lt;=WORKDAY(DATE('1. Informace o projektu'!$C$3,12,31)-1,1,'6. Data'!$C$76:$C$89)),"OK","!!"),ISBLANK(G1207),"!",ISBLANK(H1207),"!!!",H1207='6. Data'!$B$3,"vyberte druh nákladu")," ")</f>
        <v xml:space="preserve"> </v>
      </c>
      <c r="J1207" s="261" t="str">
        <f t="shared" si="54"/>
        <v xml:space="preserve"> </v>
      </c>
      <c r="K1207" s="238" t="str">
        <f t="shared" si="55"/>
        <v xml:space="preserve"> </v>
      </c>
      <c r="L1207" s="87" t="str">
        <f t="shared" si="56"/>
        <v xml:space="preserve"> </v>
      </c>
    </row>
    <row r="1208" spans="1:12" x14ac:dyDescent="0.25">
      <c r="A1208" s="72"/>
      <c r="B1208" s="82"/>
      <c r="C1208" s="82"/>
      <c r="D1208" s="79"/>
      <c r="E1208" s="83"/>
      <c r="F1208" s="83"/>
      <c r="G1208" s="81"/>
      <c r="H1208" s="126"/>
      <c r="I1208" s="238" t="str">
        <f>IF(ISNUMBER(F1208),_xlfn.IFS(RIGHT(H1208,3)="(b)",IF(AND(G1208&gt;=DATE('1. Informace o projektu'!$C$3,1,1),G1208&lt;=WORKDAY(DATE('1. Informace o projektu'!$C$3+1,1,31)-1,1)),"OK","!!"),RIGHT(H1208,3)="(a)",IF(AND(G1208&gt;=DATE('1. Informace o projektu'!$C$3,1,1),G1208&lt;=WORKDAY(DATE('1. Informace o projektu'!$C$3,12,31)-1,1,'6. Data'!$C$76:$C$89)),"OK","!!"),ISBLANK(G1208),"!",ISBLANK(H1208),"!!!",H1208='6. Data'!$B$3,"vyberte druh nákladu")," ")</f>
        <v xml:space="preserve"> </v>
      </c>
      <c r="J1208" s="261" t="str">
        <f t="shared" si="54"/>
        <v xml:space="preserve"> </v>
      </c>
      <c r="K1208" s="238" t="str">
        <f t="shared" si="55"/>
        <v xml:space="preserve"> </v>
      </c>
      <c r="L1208" s="87" t="str">
        <f t="shared" si="56"/>
        <v xml:space="preserve"> </v>
      </c>
    </row>
    <row r="1209" spans="1:12" x14ac:dyDescent="0.25">
      <c r="A1209" s="72"/>
      <c r="B1209" s="82"/>
      <c r="C1209" s="82"/>
      <c r="D1209" s="79"/>
      <c r="E1209" s="83"/>
      <c r="F1209" s="83"/>
      <c r="G1209" s="81"/>
      <c r="H1209" s="126"/>
      <c r="I1209" s="238" t="str">
        <f>IF(ISNUMBER(F1209),_xlfn.IFS(RIGHT(H1209,3)="(b)",IF(AND(G1209&gt;=DATE('1. Informace o projektu'!$C$3,1,1),G1209&lt;=WORKDAY(DATE('1. Informace o projektu'!$C$3+1,1,31)-1,1)),"OK","!!"),RIGHT(H1209,3)="(a)",IF(AND(G1209&gt;=DATE('1. Informace o projektu'!$C$3,1,1),G1209&lt;=WORKDAY(DATE('1. Informace o projektu'!$C$3,12,31)-1,1,'6. Data'!$C$76:$C$89)),"OK","!!"),ISBLANK(G1209),"!",ISBLANK(H1209),"!!!",H1209='6. Data'!$B$3,"vyberte druh nákladu")," ")</f>
        <v xml:space="preserve"> </v>
      </c>
      <c r="J1209" s="261" t="str">
        <f t="shared" si="54"/>
        <v xml:space="preserve"> </v>
      </c>
      <c r="K1209" s="238" t="str">
        <f t="shared" si="55"/>
        <v xml:space="preserve"> </v>
      </c>
      <c r="L1209" s="87" t="str">
        <f t="shared" si="56"/>
        <v xml:space="preserve"> </v>
      </c>
    </row>
    <row r="1210" spans="1:12" x14ac:dyDescent="0.25">
      <c r="A1210" s="72"/>
      <c r="B1210" s="82"/>
      <c r="C1210" s="82"/>
      <c r="D1210" s="79"/>
      <c r="E1210" s="83"/>
      <c r="F1210" s="83"/>
      <c r="G1210" s="81"/>
      <c r="H1210" s="126"/>
      <c r="I1210" s="238" t="str">
        <f>IF(ISNUMBER(F1210),_xlfn.IFS(RIGHT(H1210,3)="(b)",IF(AND(G1210&gt;=DATE('1. Informace o projektu'!$C$3,1,1),G1210&lt;=WORKDAY(DATE('1. Informace o projektu'!$C$3+1,1,31)-1,1)),"OK","!!"),RIGHT(H1210,3)="(a)",IF(AND(G1210&gt;=DATE('1. Informace o projektu'!$C$3,1,1),G1210&lt;=WORKDAY(DATE('1. Informace o projektu'!$C$3,12,31)-1,1,'6. Data'!$C$76:$C$89)),"OK","!!"),ISBLANK(G1210),"!",ISBLANK(H1210),"!!!",H1210='6. Data'!$B$3,"vyberte druh nákladu")," ")</f>
        <v xml:space="preserve"> </v>
      </c>
      <c r="J1210" s="261" t="str">
        <f t="shared" si="54"/>
        <v xml:space="preserve"> </v>
      </c>
      <c r="K1210" s="238" t="str">
        <f t="shared" si="55"/>
        <v xml:space="preserve"> </v>
      </c>
      <c r="L1210" s="87" t="str">
        <f t="shared" si="56"/>
        <v xml:space="preserve"> </v>
      </c>
    </row>
    <row r="1211" spans="1:12" x14ac:dyDescent="0.25">
      <c r="A1211" s="72"/>
      <c r="B1211" s="82"/>
      <c r="C1211" s="82"/>
      <c r="D1211" s="79"/>
      <c r="E1211" s="83"/>
      <c r="F1211" s="83"/>
      <c r="G1211" s="81"/>
      <c r="H1211" s="126"/>
      <c r="I1211" s="238" t="str">
        <f>IF(ISNUMBER(F1211),_xlfn.IFS(RIGHT(H1211,3)="(b)",IF(AND(G1211&gt;=DATE('1. Informace o projektu'!$C$3,1,1),G1211&lt;=WORKDAY(DATE('1. Informace o projektu'!$C$3+1,1,31)-1,1)),"OK","!!"),RIGHT(H1211,3)="(a)",IF(AND(G1211&gt;=DATE('1. Informace o projektu'!$C$3,1,1),G1211&lt;=WORKDAY(DATE('1. Informace o projektu'!$C$3,12,31)-1,1,'6. Data'!$C$76:$C$89)),"OK","!!"),ISBLANK(G1211),"!",ISBLANK(H1211),"!!!",H1211='6. Data'!$B$3,"vyberte druh nákladu")," ")</f>
        <v xml:space="preserve"> </v>
      </c>
      <c r="J1211" s="261" t="str">
        <f t="shared" si="54"/>
        <v xml:space="preserve"> </v>
      </c>
      <c r="K1211" s="238" t="str">
        <f t="shared" si="55"/>
        <v xml:space="preserve"> </v>
      </c>
      <c r="L1211" s="87" t="str">
        <f t="shared" si="56"/>
        <v xml:space="preserve"> </v>
      </c>
    </row>
    <row r="1212" spans="1:12" x14ac:dyDescent="0.25">
      <c r="A1212" s="72"/>
      <c r="B1212" s="82"/>
      <c r="C1212" s="82"/>
      <c r="D1212" s="79"/>
      <c r="E1212" s="83"/>
      <c r="F1212" s="83"/>
      <c r="G1212" s="81"/>
      <c r="H1212" s="126"/>
      <c r="I1212" s="238" t="str">
        <f>IF(ISNUMBER(F1212),_xlfn.IFS(RIGHT(H1212,3)="(b)",IF(AND(G1212&gt;=DATE('1. Informace o projektu'!$C$3,1,1),G1212&lt;=WORKDAY(DATE('1. Informace o projektu'!$C$3+1,1,31)-1,1)),"OK","!!"),RIGHT(H1212,3)="(a)",IF(AND(G1212&gt;=DATE('1. Informace o projektu'!$C$3,1,1),G1212&lt;=WORKDAY(DATE('1. Informace o projektu'!$C$3,12,31)-1,1,'6. Data'!$C$76:$C$89)),"OK","!!"),ISBLANK(G1212),"!",ISBLANK(H1212),"!!!",H1212='6. Data'!$B$3,"vyberte druh nákladu")," ")</f>
        <v xml:space="preserve"> </v>
      </c>
      <c r="J1212" s="261" t="str">
        <f t="shared" si="54"/>
        <v xml:space="preserve"> </v>
      </c>
      <c r="K1212" s="238" t="str">
        <f t="shared" si="55"/>
        <v xml:space="preserve"> </v>
      </c>
      <c r="L1212" s="87" t="str">
        <f t="shared" si="56"/>
        <v xml:space="preserve"> </v>
      </c>
    </row>
    <row r="1213" spans="1:12" x14ac:dyDescent="0.25">
      <c r="A1213" s="72"/>
      <c r="B1213" s="82"/>
      <c r="C1213" s="82"/>
      <c r="D1213" s="79"/>
      <c r="E1213" s="83"/>
      <c r="F1213" s="83"/>
      <c r="G1213" s="81"/>
      <c r="H1213" s="126"/>
      <c r="I1213" s="238" t="str">
        <f>IF(ISNUMBER(F1213),_xlfn.IFS(RIGHT(H1213,3)="(b)",IF(AND(G1213&gt;=DATE('1. Informace o projektu'!$C$3,1,1),G1213&lt;=WORKDAY(DATE('1. Informace o projektu'!$C$3+1,1,31)-1,1)),"OK","!!"),RIGHT(H1213,3)="(a)",IF(AND(G1213&gt;=DATE('1. Informace o projektu'!$C$3,1,1),G1213&lt;=WORKDAY(DATE('1. Informace o projektu'!$C$3,12,31)-1,1,'6. Data'!$C$76:$C$89)),"OK","!!"),ISBLANK(G1213),"!",ISBLANK(H1213),"!!!",H1213='6. Data'!$B$3,"vyberte druh nákladu")," ")</f>
        <v xml:space="preserve"> </v>
      </c>
      <c r="J1213" s="261" t="str">
        <f t="shared" si="54"/>
        <v xml:space="preserve"> </v>
      </c>
      <c r="K1213" s="238" t="str">
        <f t="shared" si="55"/>
        <v xml:space="preserve"> </v>
      </c>
      <c r="L1213" s="87" t="str">
        <f t="shared" si="56"/>
        <v xml:space="preserve"> </v>
      </c>
    </row>
    <row r="1214" spans="1:12" x14ac:dyDescent="0.25">
      <c r="A1214" s="72"/>
      <c r="B1214" s="82"/>
      <c r="C1214" s="82"/>
      <c r="D1214" s="79"/>
      <c r="E1214" s="83"/>
      <c r="F1214" s="83"/>
      <c r="G1214" s="81"/>
      <c r="H1214" s="126"/>
      <c r="I1214" s="238" t="str">
        <f>IF(ISNUMBER(F1214),_xlfn.IFS(RIGHT(H1214,3)="(b)",IF(AND(G1214&gt;=DATE('1. Informace o projektu'!$C$3,1,1),G1214&lt;=WORKDAY(DATE('1. Informace o projektu'!$C$3+1,1,31)-1,1)),"OK","!!"),RIGHT(H1214,3)="(a)",IF(AND(G1214&gt;=DATE('1. Informace o projektu'!$C$3,1,1),G1214&lt;=WORKDAY(DATE('1. Informace o projektu'!$C$3,12,31)-1,1,'6. Data'!$C$76:$C$89)),"OK","!!"),ISBLANK(G1214),"!",ISBLANK(H1214),"!!!",H1214='6. Data'!$B$3,"vyberte druh nákladu")," ")</f>
        <v xml:space="preserve"> </v>
      </c>
      <c r="J1214" s="261" t="str">
        <f t="shared" si="54"/>
        <v xml:space="preserve"> </v>
      </c>
      <c r="K1214" s="238" t="str">
        <f t="shared" si="55"/>
        <v xml:space="preserve"> </v>
      </c>
      <c r="L1214" s="87" t="str">
        <f t="shared" si="56"/>
        <v xml:space="preserve"> </v>
      </c>
    </row>
    <row r="1215" spans="1:12" x14ac:dyDescent="0.25">
      <c r="A1215" s="72"/>
      <c r="B1215" s="82"/>
      <c r="C1215" s="82"/>
      <c r="D1215" s="79"/>
      <c r="E1215" s="83"/>
      <c r="F1215" s="83"/>
      <c r="G1215" s="81"/>
      <c r="H1215" s="126"/>
      <c r="I1215" s="238" t="str">
        <f>IF(ISNUMBER(F1215),_xlfn.IFS(RIGHT(H1215,3)="(b)",IF(AND(G1215&gt;=DATE('1. Informace o projektu'!$C$3,1,1),G1215&lt;=WORKDAY(DATE('1. Informace o projektu'!$C$3+1,1,31)-1,1)),"OK","!!"),RIGHT(H1215,3)="(a)",IF(AND(G1215&gt;=DATE('1. Informace o projektu'!$C$3,1,1),G1215&lt;=WORKDAY(DATE('1. Informace o projektu'!$C$3,12,31)-1,1,'6. Data'!$C$76:$C$89)),"OK","!!"),ISBLANK(G1215),"!",ISBLANK(H1215),"!!!",H1215='6. Data'!$B$3,"vyberte druh nákladu")," ")</f>
        <v xml:space="preserve"> </v>
      </c>
      <c r="J1215" s="261" t="str">
        <f t="shared" si="54"/>
        <v xml:space="preserve"> </v>
      </c>
      <c r="K1215" s="238" t="str">
        <f t="shared" si="55"/>
        <v xml:space="preserve"> </v>
      </c>
      <c r="L1215" s="87" t="str">
        <f t="shared" si="56"/>
        <v xml:space="preserve"> </v>
      </c>
    </row>
    <row r="1216" spans="1:12" x14ac:dyDescent="0.25">
      <c r="A1216" s="72"/>
      <c r="B1216" s="82"/>
      <c r="C1216" s="82"/>
      <c r="D1216" s="79"/>
      <c r="E1216" s="83"/>
      <c r="F1216" s="83"/>
      <c r="G1216" s="81"/>
      <c r="H1216" s="126"/>
      <c r="I1216" s="238" t="str">
        <f>IF(ISNUMBER(F1216),_xlfn.IFS(RIGHT(H1216,3)="(b)",IF(AND(G1216&gt;=DATE('1. Informace o projektu'!$C$3,1,1),G1216&lt;=WORKDAY(DATE('1. Informace o projektu'!$C$3+1,1,31)-1,1)),"OK","!!"),RIGHT(H1216,3)="(a)",IF(AND(G1216&gt;=DATE('1. Informace o projektu'!$C$3,1,1),G1216&lt;=WORKDAY(DATE('1. Informace o projektu'!$C$3,12,31)-1,1,'6. Data'!$C$76:$C$89)),"OK","!!"),ISBLANK(G1216),"!",ISBLANK(H1216),"!!!",H1216='6. Data'!$B$3,"vyberte druh nákladu")," ")</f>
        <v xml:space="preserve"> </v>
      </c>
      <c r="J1216" s="261" t="str">
        <f t="shared" si="54"/>
        <v xml:space="preserve"> </v>
      </c>
      <c r="K1216" s="238" t="str">
        <f t="shared" si="55"/>
        <v xml:space="preserve"> </v>
      </c>
      <c r="L1216" s="87" t="str">
        <f t="shared" si="56"/>
        <v xml:space="preserve"> </v>
      </c>
    </row>
    <row r="1217" spans="1:12" x14ac:dyDescent="0.25">
      <c r="A1217" s="72"/>
      <c r="B1217" s="82"/>
      <c r="C1217" s="82"/>
      <c r="D1217" s="79"/>
      <c r="E1217" s="83"/>
      <c r="F1217" s="83"/>
      <c r="G1217" s="81"/>
      <c r="H1217" s="126"/>
      <c r="I1217" s="238" t="str">
        <f>IF(ISNUMBER(F1217),_xlfn.IFS(RIGHT(H1217,3)="(b)",IF(AND(G1217&gt;=DATE('1. Informace o projektu'!$C$3,1,1),G1217&lt;=WORKDAY(DATE('1. Informace o projektu'!$C$3+1,1,31)-1,1)),"OK","!!"),RIGHT(H1217,3)="(a)",IF(AND(G1217&gt;=DATE('1. Informace o projektu'!$C$3,1,1),G1217&lt;=WORKDAY(DATE('1. Informace o projektu'!$C$3,12,31)-1,1,'6. Data'!$C$76:$C$89)),"OK","!!"),ISBLANK(G1217),"!",ISBLANK(H1217),"!!!",H1217='6. Data'!$B$3,"vyberte druh nákladu")," ")</f>
        <v xml:space="preserve"> </v>
      </c>
      <c r="J1217" s="261" t="str">
        <f t="shared" si="54"/>
        <v xml:space="preserve"> </v>
      </c>
      <c r="K1217" s="238" t="str">
        <f t="shared" si="55"/>
        <v xml:space="preserve"> </v>
      </c>
      <c r="L1217" s="87" t="str">
        <f t="shared" si="56"/>
        <v xml:space="preserve"> </v>
      </c>
    </row>
    <row r="1218" spans="1:12" x14ac:dyDescent="0.25">
      <c r="A1218" s="72"/>
      <c r="B1218" s="82"/>
      <c r="C1218" s="82"/>
      <c r="D1218" s="79"/>
      <c r="E1218" s="83"/>
      <c r="F1218" s="83"/>
      <c r="G1218" s="81"/>
      <c r="H1218" s="126"/>
      <c r="I1218" s="238" t="str">
        <f>IF(ISNUMBER(F1218),_xlfn.IFS(RIGHT(H1218,3)="(b)",IF(AND(G1218&gt;=DATE('1. Informace o projektu'!$C$3,1,1),G1218&lt;=WORKDAY(DATE('1. Informace o projektu'!$C$3+1,1,31)-1,1)),"OK","!!"),RIGHT(H1218,3)="(a)",IF(AND(G1218&gt;=DATE('1. Informace o projektu'!$C$3,1,1),G1218&lt;=WORKDAY(DATE('1. Informace o projektu'!$C$3,12,31)-1,1,'6. Data'!$C$76:$C$89)),"OK","!!"),ISBLANK(G1218),"!",ISBLANK(H1218),"!!!",H1218='6. Data'!$B$3,"vyberte druh nákladu")," ")</f>
        <v xml:space="preserve"> </v>
      </c>
      <c r="J1218" s="261" t="str">
        <f t="shared" si="54"/>
        <v xml:space="preserve"> </v>
      </c>
      <c r="K1218" s="238" t="str">
        <f t="shared" si="55"/>
        <v xml:space="preserve"> </v>
      </c>
      <c r="L1218" s="87" t="str">
        <f t="shared" si="56"/>
        <v xml:space="preserve"> </v>
      </c>
    </row>
    <row r="1219" spans="1:12" x14ac:dyDescent="0.25">
      <c r="A1219" s="72"/>
      <c r="B1219" s="82"/>
      <c r="C1219" s="82"/>
      <c r="D1219" s="79"/>
      <c r="E1219" s="83"/>
      <c r="F1219" s="83"/>
      <c r="G1219" s="81"/>
      <c r="H1219" s="126"/>
      <c r="I1219" s="238" t="str">
        <f>IF(ISNUMBER(F1219),_xlfn.IFS(RIGHT(H1219,3)="(b)",IF(AND(G1219&gt;=DATE('1. Informace o projektu'!$C$3,1,1),G1219&lt;=WORKDAY(DATE('1. Informace o projektu'!$C$3+1,1,31)-1,1)),"OK","!!"),RIGHT(H1219,3)="(a)",IF(AND(G1219&gt;=DATE('1. Informace o projektu'!$C$3,1,1),G1219&lt;=WORKDAY(DATE('1. Informace o projektu'!$C$3,12,31)-1,1,'6. Data'!$C$76:$C$89)),"OK","!!"),ISBLANK(G1219),"!",ISBLANK(H1219),"!!!",H1219='6. Data'!$B$3,"vyberte druh nákladu")," ")</f>
        <v xml:space="preserve"> </v>
      </c>
      <c r="J1219" s="261" t="str">
        <f t="shared" si="54"/>
        <v xml:space="preserve"> </v>
      </c>
      <c r="K1219" s="238" t="str">
        <f t="shared" si="55"/>
        <v xml:space="preserve"> </v>
      </c>
      <c r="L1219" s="87" t="str">
        <f t="shared" si="56"/>
        <v xml:space="preserve"> </v>
      </c>
    </row>
    <row r="1220" spans="1:12" x14ac:dyDescent="0.25">
      <c r="A1220" s="72"/>
      <c r="B1220" s="82"/>
      <c r="C1220" s="82"/>
      <c r="D1220" s="79"/>
      <c r="E1220" s="83"/>
      <c r="F1220" s="83"/>
      <c r="G1220" s="81"/>
      <c r="H1220" s="126"/>
      <c r="I1220" s="238" t="str">
        <f>IF(ISNUMBER(F1220),_xlfn.IFS(RIGHT(H1220,3)="(b)",IF(AND(G1220&gt;=DATE('1. Informace o projektu'!$C$3,1,1),G1220&lt;=WORKDAY(DATE('1. Informace o projektu'!$C$3+1,1,31)-1,1)),"OK","!!"),RIGHT(H1220,3)="(a)",IF(AND(G1220&gt;=DATE('1. Informace o projektu'!$C$3,1,1),G1220&lt;=WORKDAY(DATE('1. Informace o projektu'!$C$3,12,31)-1,1,'6. Data'!$C$76:$C$89)),"OK","!!"),ISBLANK(G1220),"!",ISBLANK(H1220),"!!!",H1220='6. Data'!$B$3,"vyberte druh nákladu")," ")</f>
        <v xml:space="preserve"> </v>
      </c>
      <c r="J1220" s="261" t="str">
        <f t="shared" si="54"/>
        <v xml:space="preserve"> </v>
      </c>
      <c r="K1220" s="238" t="str">
        <f t="shared" si="55"/>
        <v xml:space="preserve"> </v>
      </c>
      <c r="L1220" s="87" t="str">
        <f t="shared" si="56"/>
        <v xml:space="preserve"> </v>
      </c>
    </row>
    <row r="1221" spans="1:12" x14ac:dyDescent="0.25">
      <c r="A1221" s="72"/>
      <c r="B1221" s="82"/>
      <c r="C1221" s="82"/>
      <c r="D1221" s="79"/>
      <c r="E1221" s="83"/>
      <c r="F1221" s="83"/>
      <c r="G1221" s="81"/>
      <c r="H1221" s="126"/>
      <c r="I1221" s="238" t="str">
        <f>IF(ISNUMBER(F1221),_xlfn.IFS(RIGHT(H1221,3)="(b)",IF(AND(G1221&gt;=DATE('1. Informace o projektu'!$C$3,1,1),G1221&lt;=WORKDAY(DATE('1. Informace o projektu'!$C$3+1,1,31)-1,1)),"OK","!!"),RIGHT(H1221,3)="(a)",IF(AND(G1221&gt;=DATE('1. Informace o projektu'!$C$3,1,1),G1221&lt;=WORKDAY(DATE('1. Informace o projektu'!$C$3,12,31)-1,1,'6. Data'!$C$76:$C$89)),"OK","!!"),ISBLANK(G1221),"!",ISBLANK(H1221),"!!!",H1221='6. Data'!$B$3,"vyberte druh nákladu")," ")</f>
        <v xml:space="preserve"> </v>
      </c>
      <c r="J1221" s="261" t="str">
        <f t="shared" si="54"/>
        <v xml:space="preserve"> </v>
      </c>
      <c r="K1221" s="238" t="str">
        <f t="shared" si="55"/>
        <v xml:space="preserve"> </v>
      </c>
      <c r="L1221" s="87" t="str">
        <f t="shared" si="56"/>
        <v xml:space="preserve"> </v>
      </c>
    </row>
    <row r="1222" spans="1:12" x14ac:dyDescent="0.25">
      <c r="A1222" s="72"/>
      <c r="B1222" s="82"/>
      <c r="C1222" s="82"/>
      <c r="D1222" s="79"/>
      <c r="E1222" s="83"/>
      <c r="F1222" s="83"/>
      <c r="G1222" s="81"/>
      <c r="H1222" s="126"/>
      <c r="I1222" s="238" t="str">
        <f>IF(ISNUMBER(F1222),_xlfn.IFS(RIGHT(H1222,3)="(b)",IF(AND(G1222&gt;=DATE('1. Informace o projektu'!$C$3,1,1),G1222&lt;=WORKDAY(DATE('1. Informace o projektu'!$C$3+1,1,31)-1,1)),"OK","!!"),RIGHT(H1222,3)="(a)",IF(AND(G1222&gt;=DATE('1. Informace o projektu'!$C$3,1,1),G1222&lt;=WORKDAY(DATE('1. Informace o projektu'!$C$3,12,31)-1,1,'6. Data'!$C$76:$C$89)),"OK","!!"),ISBLANK(G1222),"!",ISBLANK(H1222),"!!!",H1222='6. Data'!$B$3,"vyberte druh nákladu")," ")</f>
        <v xml:space="preserve"> </v>
      </c>
      <c r="J1222" s="261" t="str">
        <f t="shared" si="54"/>
        <v xml:space="preserve"> </v>
      </c>
      <c r="K1222" s="238" t="str">
        <f t="shared" si="55"/>
        <v xml:space="preserve"> </v>
      </c>
      <c r="L1222" s="87" t="str">
        <f t="shared" si="56"/>
        <v xml:space="preserve"> </v>
      </c>
    </row>
    <row r="1223" spans="1:12" x14ac:dyDescent="0.25">
      <c r="A1223" s="72"/>
      <c r="B1223" s="82"/>
      <c r="C1223" s="82"/>
      <c r="D1223" s="79"/>
      <c r="E1223" s="83"/>
      <c r="F1223" s="83"/>
      <c r="G1223" s="81"/>
      <c r="H1223" s="126"/>
      <c r="I1223" s="238" t="str">
        <f>IF(ISNUMBER(F1223),_xlfn.IFS(RIGHT(H1223,3)="(b)",IF(AND(G1223&gt;=DATE('1. Informace o projektu'!$C$3,1,1),G1223&lt;=WORKDAY(DATE('1. Informace o projektu'!$C$3+1,1,31)-1,1)),"OK","!!"),RIGHT(H1223,3)="(a)",IF(AND(G1223&gt;=DATE('1. Informace o projektu'!$C$3,1,1),G1223&lt;=WORKDAY(DATE('1. Informace o projektu'!$C$3,12,31)-1,1,'6. Data'!$C$76:$C$89)),"OK","!!"),ISBLANK(G1223),"!",ISBLANK(H1223),"!!!",H1223='6. Data'!$B$3,"vyberte druh nákladu")," ")</f>
        <v xml:space="preserve"> </v>
      </c>
      <c r="J1223" s="261" t="str">
        <f t="shared" ref="J1223:J1286" si="57">_xlfn.IFS(I1223="!","Zapište datum úhrady",I1223="ok"," ",I1223=" "," ",I1223="!!!","vyberte druh nákladu",I1223="!!","nepovolené datum úhrady",I1223="vyberte druh nákladu","vyberte druh nákladu")</f>
        <v xml:space="preserve"> </v>
      </c>
      <c r="K1223" s="238" t="str">
        <f t="shared" ref="K1223:K1286" si="58">IF(ISNUMBER(F1223),IF(E1223&gt;=F1223,"OK","!")," ")</f>
        <v xml:space="preserve"> </v>
      </c>
      <c r="L1223" s="87" t="str">
        <f t="shared" ref="L1223:L1286" si="59">_xlfn.IFS(K1223="!","Hrazeno z dotace je vyšší než fakturovaná částka",K1223="ok"," ",K1223=" "," ")</f>
        <v xml:space="preserve"> </v>
      </c>
    </row>
    <row r="1224" spans="1:12" x14ac:dyDescent="0.25">
      <c r="A1224" s="72"/>
      <c r="B1224" s="82"/>
      <c r="C1224" s="82"/>
      <c r="D1224" s="79"/>
      <c r="E1224" s="83"/>
      <c r="F1224" s="83"/>
      <c r="G1224" s="81"/>
      <c r="H1224" s="126"/>
      <c r="I1224" s="238" t="str">
        <f>IF(ISNUMBER(F1224),_xlfn.IFS(RIGHT(H1224,3)="(b)",IF(AND(G1224&gt;=DATE('1. Informace o projektu'!$C$3,1,1),G1224&lt;=WORKDAY(DATE('1. Informace o projektu'!$C$3+1,1,31)-1,1)),"OK","!!"),RIGHT(H1224,3)="(a)",IF(AND(G1224&gt;=DATE('1. Informace o projektu'!$C$3,1,1),G1224&lt;=WORKDAY(DATE('1. Informace o projektu'!$C$3,12,31)-1,1,'6. Data'!$C$76:$C$89)),"OK","!!"),ISBLANK(G1224),"!",ISBLANK(H1224),"!!!",H1224='6. Data'!$B$3,"vyberte druh nákladu")," ")</f>
        <v xml:space="preserve"> </v>
      </c>
      <c r="J1224" s="261" t="str">
        <f t="shared" si="57"/>
        <v xml:space="preserve"> </v>
      </c>
      <c r="K1224" s="238" t="str">
        <f t="shared" si="58"/>
        <v xml:space="preserve"> </v>
      </c>
      <c r="L1224" s="87" t="str">
        <f t="shared" si="59"/>
        <v xml:space="preserve"> </v>
      </c>
    </row>
    <row r="1225" spans="1:12" x14ac:dyDescent="0.25">
      <c r="A1225" s="72"/>
      <c r="B1225" s="82"/>
      <c r="C1225" s="82"/>
      <c r="D1225" s="79"/>
      <c r="E1225" s="83"/>
      <c r="F1225" s="83"/>
      <c r="G1225" s="81"/>
      <c r="H1225" s="126"/>
      <c r="I1225" s="238" t="str">
        <f>IF(ISNUMBER(F1225),_xlfn.IFS(RIGHT(H1225,3)="(b)",IF(AND(G1225&gt;=DATE('1. Informace o projektu'!$C$3,1,1),G1225&lt;=WORKDAY(DATE('1. Informace o projektu'!$C$3+1,1,31)-1,1)),"OK","!!"),RIGHT(H1225,3)="(a)",IF(AND(G1225&gt;=DATE('1. Informace o projektu'!$C$3,1,1),G1225&lt;=WORKDAY(DATE('1. Informace o projektu'!$C$3,12,31)-1,1,'6. Data'!$C$76:$C$89)),"OK","!!"),ISBLANK(G1225),"!",ISBLANK(H1225),"!!!",H1225='6. Data'!$B$3,"vyberte druh nákladu")," ")</f>
        <v xml:space="preserve"> </v>
      </c>
      <c r="J1225" s="261" t="str">
        <f t="shared" si="57"/>
        <v xml:space="preserve"> </v>
      </c>
      <c r="K1225" s="238" t="str">
        <f t="shared" si="58"/>
        <v xml:space="preserve"> </v>
      </c>
      <c r="L1225" s="87" t="str">
        <f t="shared" si="59"/>
        <v xml:space="preserve"> </v>
      </c>
    </row>
    <row r="1226" spans="1:12" x14ac:dyDescent="0.25">
      <c r="A1226" s="72"/>
      <c r="B1226" s="82"/>
      <c r="C1226" s="82"/>
      <c r="D1226" s="79"/>
      <c r="E1226" s="83"/>
      <c r="F1226" s="83"/>
      <c r="G1226" s="81"/>
      <c r="H1226" s="126"/>
      <c r="I1226" s="238" t="str">
        <f>IF(ISNUMBER(F1226),_xlfn.IFS(RIGHT(H1226,3)="(b)",IF(AND(G1226&gt;=DATE('1. Informace o projektu'!$C$3,1,1),G1226&lt;=WORKDAY(DATE('1. Informace o projektu'!$C$3+1,1,31)-1,1)),"OK","!!"),RIGHT(H1226,3)="(a)",IF(AND(G1226&gt;=DATE('1. Informace o projektu'!$C$3,1,1),G1226&lt;=WORKDAY(DATE('1. Informace o projektu'!$C$3,12,31)-1,1,'6. Data'!$C$76:$C$89)),"OK","!!"),ISBLANK(G1226),"!",ISBLANK(H1226),"!!!",H1226='6. Data'!$B$3,"vyberte druh nákladu")," ")</f>
        <v xml:space="preserve"> </v>
      </c>
      <c r="J1226" s="261" t="str">
        <f t="shared" si="57"/>
        <v xml:space="preserve"> </v>
      </c>
      <c r="K1226" s="238" t="str">
        <f t="shared" si="58"/>
        <v xml:space="preserve"> </v>
      </c>
      <c r="L1226" s="87" t="str">
        <f t="shared" si="59"/>
        <v xml:space="preserve"> </v>
      </c>
    </row>
    <row r="1227" spans="1:12" x14ac:dyDescent="0.25">
      <c r="A1227" s="72"/>
      <c r="B1227" s="82"/>
      <c r="C1227" s="82"/>
      <c r="D1227" s="79"/>
      <c r="E1227" s="83"/>
      <c r="F1227" s="83"/>
      <c r="G1227" s="81"/>
      <c r="H1227" s="126"/>
      <c r="I1227" s="238" t="str">
        <f>IF(ISNUMBER(F1227),_xlfn.IFS(RIGHT(H1227,3)="(b)",IF(AND(G1227&gt;=DATE('1. Informace o projektu'!$C$3,1,1),G1227&lt;=WORKDAY(DATE('1. Informace o projektu'!$C$3+1,1,31)-1,1)),"OK","!!"),RIGHT(H1227,3)="(a)",IF(AND(G1227&gt;=DATE('1. Informace o projektu'!$C$3,1,1),G1227&lt;=WORKDAY(DATE('1. Informace o projektu'!$C$3,12,31)-1,1,'6. Data'!$C$76:$C$89)),"OK","!!"),ISBLANK(G1227),"!",ISBLANK(H1227),"!!!",H1227='6. Data'!$B$3,"vyberte druh nákladu")," ")</f>
        <v xml:space="preserve"> </v>
      </c>
      <c r="J1227" s="261" t="str">
        <f t="shared" si="57"/>
        <v xml:space="preserve"> </v>
      </c>
      <c r="K1227" s="238" t="str">
        <f t="shared" si="58"/>
        <v xml:space="preserve"> </v>
      </c>
      <c r="L1227" s="87" t="str">
        <f t="shared" si="59"/>
        <v xml:space="preserve"> </v>
      </c>
    </row>
    <row r="1228" spans="1:12" x14ac:dyDescent="0.25">
      <c r="A1228" s="72"/>
      <c r="B1228" s="82"/>
      <c r="C1228" s="82"/>
      <c r="D1228" s="79"/>
      <c r="E1228" s="83"/>
      <c r="F1228" s="83"/>
      <c r="G1228" s="81"/>
      <c r="H1228" s="126"/>
      <c r="I1228" s="238" t="str">
        <f>IF(ISNUMBER(F1228),_xlfn.IFS(RIGHT(H1228,3)="(b)",IF(AND(G1228&gt;=DATE('1. Informace o projektu'!$C$3,1,1),G1228&lt;=WORKDAY(DATE('1. Informace o projektu'!$C$3+1,1,31)-1,1)),"OK","!!"),RIGHT(H1228,3)="(a)",IF(AND(G1228&gt;=DATE('1. Informace o projektu'!$C$3,1,1),G1228&lt;=WORKDAY(DATE('1. Informace o projektu'!$C$3,12,31)-1,1,'6. Data'!$C$76:$C$89)),"OK","!!"),ISBLANK(G1228),"!",ISBLANK(H1228),"!!!",H1228='6. Data'!$B$3,"vyberte druh nákladu")," ")</f>
        <v xml:space="preserve"> </v>
      </c>
      <c r="J1228" s="261" t="str">
        <f t="shared" si="57"/>
        <v xml:space="preserve"> </v>
      </c>
      <c r="K1228" s="238" t="str">
        <f t="shared" si="58"/>
        <v xml:space="preserve"> </v>
      </c>
      <c r="L1228" s="87" t="str">
        <f t="shared" si="59"/>
        <v xml:space="preserve"> </v>
      </c>
    </row>
    <row r="1229" spans="1:12" x14ac:dyDescent="0.25">
      <c r="A1229" s="72"/>
      <c r="B1229" s="82"/>
      <c r="C1229" s="82"/>
      <c r="D1229" s="79"/>
      <c r="E1229" s="83"/>
      <c r="F1229" s="83"/>
      <c r="G1229" s="81"/>
      <c r="H1229" s="126"/>
      <c r="I1229" s="238" t="str">
        <f>IF(ISNUMBER(F1229),_xlfn.IFS(RIGHT(H1229,3)="(b)",IF(AND(G1229&gt;=DATE('1. Informace o projektu'!$C$3,1,1),G1229&lt;=WORKDAY(DATE('1. Informace o projektu'!$C$3+1,1,31)-1,1)),"OK","!!"),RIGHT(H1229,3)="(a)",IF(AND(G1229&gt;=DATE('1. Informace o projektu'!$C$3,1,1),G1229&lt;=WORKDAY(DATE('1. Informace o projektu'!$C$3,12,31)-1,1,'6. Data'!$C$76:$C$89)),"OK","!!"),ISBLANK(G1229),"!",ISBLANK(H1229),"!!!",H1229='6. Data'!$B$3,"vyberte druh nákladu")," ")</f>
        <v xml:space="preserve"> </v>
      </c>
      <c r="J1229" s="261" t="str">
        <f t="shared" si="57"/>
        <v xml:space="preserve"> </v>
      </c>
      <c r="K1229" s="238" t="str">
        <f t="shared" si="58"/>
        <v xml:space="preserve"> </v>
      </c>
      <c r="L1229" s="87" t="str">
        <f t="shared" si="59"/>
        <v xml:space="preserve"> </v>
      </c>
    </row>
    <row r="1230" spans="1:12" x14ac:dyDescent="0.25">
      <c r="A1230" s="72"/>
      <c r="B1230" s="82"/>
      <c r="C1230" s="82"/>
      <c r="D1230" s="79"/>
      <c r="E1230" s="83"/>
      <c r="F1230" s="83"/>
      <c r="G1230" s="81"/>
      <c r="H1230" s="126"/>
      <c r="I1230" s="238" t="str">
        <f>IF(ISNUMBER(F1230),_xlfn.IFS(RIGHT(H1230,3)="(b)",IF(AND(G1230&gt;=DATE('1. Informace o projektu'!$C$3,1,1),G1230&lt;=WORKDAY(DATE('1. Informace o projektu'!$C$3+1,1,31)-1,1)),"OK","!!"),RIGHT(H1230,3)="(a)",IF(AND(G1230&gt;=DATE('1. Informace o projektu'!$C$3,1,1),G1230&lt;=WORKDAY(DATE('1. Informace o projektu'!$C$3,12,31)-1,1,'6. Data'!$C$76:$C$89)),"OK","!!"),ISBLANK(G1230),"!",ISBLANK(H1230),"!!!",H1230='6. Data'!$B$3,"vyberte druh nákladu")," ")</f>
        <v xml:space="preserve"> </v>
      </c>
      <c r="J1230" s="261" t="str">
        <f t="shared" si="57"/>
        <v xml:space="preserve"> </v>
      </c>
      <c r="K1230" s="238" t="str">
        <f t="shared" si="58"/>
        <v xml:space="preserve"> </v>
      </c>
      <c r="L1230" s="87" t="str">
        <f t="shared" si="59"/>
        <v xml:space="preserve"> </v>
      </c>
    </row>
    <row r="1231" spans="1:12" x14ac:dyDescent="0.25">
      <c r="A1231" s="72"/>
      <c r="B1231" s="82"/>
      <c r="C1231" s="82"/>
      <c r="D1231" s="79"/>
      <c r="E1231" s="83"/>
      <c r="F1231" s="83"/>
      <c r="G1231" s="81"/>
      <c r="H1231" s="126"/>
      <c r="I1231" s="238" t="str">
        <f>IF(ISNUMBER(F1231),_xlfn.IFS(RIGHT(H1231,3)="(b)",IF(AND(G1231&gt;=DATE('1. Informace o projektu'!$C$3,1,1),G1231&lt;=WORKDAY(DATE('1. Informace o projektu'!$C$3+1,1,31)-1,1)),"OK","!!"),RIGHT(H1231,3)="(a)",IF(AND(G1231&gt;=DATE('1. Informace o projektu'!$C$3,1,1),G1231&lt;=WORKDAY(DATE('1. Informace o projektu'!$C$3,12,31)-1,1,'6. Data'!$C$76:$C$89)),"OK","!!"),ISBLANK(G1231),"!",ISBLANK(H1231),"!!!",H1231='6. Data'!$B$3,"vyberte druh nákladu")," ")</f>
        <v xml:space="preserve"> </v>
      </c>
      <c r="J1231" s="261" t="str">
        <f t="shared" si="57"/>
        <v xml:space="preserve"> </v>
      </c>
      <c r="K1231" s="238" t="str">
        <f t="shared" si="58"/>
        <v xml:space="preserve"> </v>
      </c>
      <c r="L1231" s="87" t="str">
        <f t="shared" si="59"/>
        <v xml:space="preserve"> </v>
      </c>
    </row>
    <row r="1232" spans="1:12" x14ac:dyDescent="0.25">
      <c r="A1232" s="72"/>
      <c r="B1232" s="82"/>
      <c r="C1232" s="82"/>
      <c r="D1232" s="79"/>
      <c r="E1232" s="83"/>
      <c r="F1232" s="83"/>
      <c r="G1232" s="81"/>
      <c r="H1232" s="126"/>
      <c r="I1232" s="238" t="str">
        <f>IF(ISNUMBER(F1232),_xlfn.IFS(RIGHT(H1232,3)="(b)",IF(AND(G1232&gt;=DATE('1. Informace o projektu'!$C$3,1,1),G1232&lt;=WORKDAY(DATE('1. Informace o projektu'!$C$3+1,1,31)-1,1)),"OK","!!"),RIGHT(H1232,3)="(a)",IF(AND(G1232&gt;=DATE('1. Informace o projektu'!$C$3,1,1),G1232&lt;=WORKDAY(DATE('1. Informace o projektu'!$C$3,12,31)-1,1,'6. Data'!$C$76:$C$89)),"OK","!!"),ISBLANK(G1232),"!",ISBLANK(H1232),"!!!",H1232='6. Data'!$B$3,"vyberte druh nákladu")," ")</f>
        <v xml:space="preserve"> </v>
      </c>
      <c r="J1232" s="261" t="str">
        <f t="shared" si="57"/>
        <v xml:space="preserve"> </v>
      </c>
      <c r="K1232" s="238" t="str">
        <f t="shared" si="58"/>
        <v xml:space="preserve"> </v>
      </c>
      <c r="L1232" s="87" t="str">
        <f t="shared" si="59"/>
        <v xml:space="preserve"> </v>
      </c>
    </row>
    <row r="1233" spans="1:12" x14ac:dyDescent="0.25">
      <c r="A1233" s="72"/>
      <c r="B1233" s="82"/>
      <c r="C1233" s="82"/>
      <c r="D1233" s="79"/>
      <c r="E1233" s="83"/>
      <c r="F1233" s="83"/>
      <c r="G1233" s="81"/>
      <c r="H1233" s="126"/>
      <c r="I1233" s="238" t="str">
        <f>IF(ISNUMBER(F1233),_xlfn.IFS(RIGHT(H1233,3)="(b)",IF(AND(G1233&gt;=DATE('1. Informace o projektu'!$C$3,1,1),G1233&lt;=WORKDAY(DATE('1. Informace o projektu'!$C$3+1,1,31)-1,1)),"OK","!!"),RIGHT(H1233,3)="(a)",IF(AND(G1233&gt;=DATE('1. Informace o projektu'!$C$3,1,1),G1233&lt;=WORKDAY(DATE('1. Informace o projektu'!$C$3,12,31)-1,1,'6. Data'!$C$76:$C$89)),"OK","!!"),ISBLANK(G1233),"!",ISBLANK(H1233),"!!!",H1233='6. Data'!$B$3,"vyberte druh nákladu")," ")</f>
        <v xml:space="preserve"> </v>
      </c>
      <c r="J1233" s="261" t="str">
        <f t="shared" si="57"/>
        <v xml:space="preserve"> </v>
      </c>
      <c r="K1233" s="238" t="str">
        <f t="shared" si="58"/>
        <v xml:space="preserve"> </v>
      </c>
      <c r="L1233" s="87" t="str">
        <f t="shared" si="59"/>
        <v xml:space="preserve"> </v>
      </c>
    </row>
    <row r="1234" spans="1:12" x14ac:dyDescent="0.25">
      <c r="A1234" s="72"/>
      <c r="B1234" s="82"/>
      <c r="C1234" s="82"/>
      <c r="D1234" s="79"/>
      <c r="E1234" s="83"/>
      <c r="F1234" s="83"/>
      <c r="G1234" s="81"/>
      <c r="H1234" s="126"/>
      <c r="I1234" s="238" t="str">
        <f>IF(ISNUMBER(F1234),_xlfn.IFS(RIGHT(H1234,3)="(b)",IF(AND(G1234&gt;=DATE('1. Informace o projektu'!$C$3,1,1),G1234&lt;=WORKDAY(DATE('1. Informace o projektu'!$C$3+1,1,31)-1,1)),"OK","!!"),RIGHT(H1234,3)="(a)",IF(AND(G1234&gt;=DATE('1. Informace o projektu'!$C$3,1,1),G1234&lt;=WORKDAY(DATE('1. Informace o projektu'!$C$3,12,31)-1,1,'6. Data'!$C$76:$C$89)),"OK","!!"),ISBLANK(G1234),"!",ISBLANK(H1234),"!!!",H1234='6. Data'!$B$3,"vyberte druh nákladu")," ")</f>
        <v xml:space="preserve"> </v>
      </c>
      <c r="J1234" s="261" t="str">
        <f t="shared" si="57"/>
        <v xml:space="preserve"> </v>
      </c>
      <c r="K1234" s="238" t="str">
        <f t="shared" si="58"/>
        <v xml:space="preserve"> </v>
      </c>
      <c r="L1234" s="87" t="str">
        <f t="shared" si="59"/>
        <v xml:space="preserve"> </v>
      </c>
    </row>
    <row r="1235" spans="1:12" x14ac:dyDescent="0.25">
      <c r="A1235" s="72"/>
      <c r="B1235" s="82"/>
      <c r="C1235" s="82"/>
      <c r="D1235" s="79"/>
      <c r="E1235" s="83"/>
      <c r="F1235" s="83"/>
      <c r="G1235" s="81"/>
      <c r="H1235" s="126"/>
      <c r="I1235" s="238" t="str">
        <f>IF(ISNUMBER(F1235),_xlfn.IFS(RIGHT(H1235,3)="(b)",IF(AND(G1235&gt;=DATE('1. Informace o projektu'!$C$3,1,1),G1235&lt;=WORKDAY(DATE('1. Informace o projektu'!$C$3+1,1,31)-1,1)),"OK","!!"),RIGHT(H1235,3)="(a)",IF(AND(G1235&gt;=DATE('1. Informace o projektu'!$C$3,1,1),G1235&lt;=WORKDAY(DATE('1. Informace o projektu'!$C$3,12,31)-1,1,'6. Data'!$C$76:$C$89)),"OK","!!"),ISBLANK(G1235),"!",ISBLANK(H1235),"!!!",H1235='6. Data'!$B$3,"vyberte druh nákladu")," ")</f>
        <v xml:space="preserve"> </v>
      </c>
      <c r="J1235" s="261" t="str">
        <f t="shared" si="57"/>
        <v xml:space="preserve"> </v>
      </c>
      <c r="K1235" s="238" t="str">
        <f t="shared" si="58"/>
        <v xml:space="preserve"> </v>
      </c>
      <c r="L1235" s="87" t="str">
        <f t="shared" si="59"/>
        <v xml:space="preserve"> </v>
      </c>
    </row>
    <row r="1236" spans="1:12" x14ac:dyDescent="0.25">
      <c r="A1236" s="72"/>
      <c r="B1236" s="82"/>
      <c r="C1236" s="82"/>
      <c r="D1236" s="79"/>
      <c r="E1236" s="83"/>
      <c r="F1236" s="83"/>
      <c r="G1236" s="81"/>
      <c r="H1236" s="126"/>
      <c r="I1236" s="238" t="str">
        <f>IF(ISNUMBER(F1236),_xlfn.IFS(RIGHT(H1236,3)="(b)",IF(AND(G1236&gt;=DATE('1. Informace o projektu'!$C$3,1,1),G1236&lt;=WORKDAY(DATE('1. Informace o projektu'!$C$3+1,1,31)-1,1)),"OK","!!"),RIGHT(H1236,3)="(a)",IF(AND(G1236&gt;=DATE('1. Informace o projektu'!$C$3,1,1),G1236&lt;=WORKDAY(DATE('1. Informace o projektu'!$C$3,12,31)-1,1,'6. Data'!$C$76:$C$89)),"OK","!!"),ISBLANK(G1236),"!",ISBLANK(H1236),"!!!",H1236='6. Data'!$B$3,"vyberte druh nákladu")," ")</f>
        <v xml:space="preserve"> </v>
      </c>
      <c r="J1236" s="261" t="str">
        <f t="shared" si="57"/>
        <v xml:space="preserve"> </v>
      </c>
      <c r="K1236" s="238" t="str">
        <f t="shared" si="58"/>
        <v xml:space="preserve"> </v>
      </c>
      <c r="L1236" s="87" t="str">
        <f t="shared" si="59"/>
        <v xml:space="preserve"> </v>
      </c>
    </row>
    <row r="1237" spans="1:12" x14ac:dyDescent="0.25">
      <c r="A1237" s="72"/>
      <c r="B1237" s="82"/>
      <c r="C1237" s="82"/>
      <c r="D1237" s="79"/>
      <c r="E1237" s="83"/>
      <c r="F1237" s="83"/>
      <c r="G1237" s="81"/>
      <c r="H1237" s="126"/>
      <c r="I1237" s="238" t="str">
        <f>IF(ISNUMBER(F1237),_xlfn.IFS(RIGHT(H1237,3)="(b)",IF(AND(G1237&gt;=DATE('1. Informace o projektu'!$C$3,1,1),G1237&lt;=WORKDAY(DATE('1. Informace o projektu'!$C$3+1,1,31)-1,1)),"OK","!!"),RIGHT(H1237,3)="(a)",IF(AND(G1237&gt;=DATE('1. Informace o projektu'!$C$3,1,1),G1237&lt;=WORKDAY(DATE('1. Informace o projektu'!$C$3,12,31)-1,1,'6. Data'!$C$76:$C$89)),"OK","!!"),ISBLANK(G1237),"!",ISBLANK(H1237),"!!!",H1237='6. Data'!$B$3,"vyberte druh nákladu")," ")</f>
        <v xml:space="preserve"> </v>
      </c>
      <c r="J1237" s="261" t="str">
        <f t="shared" si="57"/>
        <v xml:space="preserve"> </v>
      </c>
      <c r="K1237" s="238" t="str">
        <f t="shared" si="58"/>
        <v xml:space="preserve"> </v>
      </c>
      <c r="L1237" s="87" t="str">
        <f t="shared" si="59"/>
        <v xml:space="preserve"> </v>
      </c>
    </row>
    <row r="1238" spans="1:12" x14ac:dyDescent="0.25">
      <c r="A1238" s="72"/>
      <c r="B1238" s="82"/>
      <c r="C1238" s="82"/>
      <c r="D1238" s="79"/>
      <c r="E1238" s="83"/>
      <c r="F1238" s="83"/>
      <c r="G1238" s="81"/>
      <c r="H1238" s="126"/>
      <c r="I1238" s="238" t="str">
        <f>IF(ISNUMBER(F1238),_xlfn.IFS(RIGHT(H1238,3)="(b)",IF(AND(G1238&gt;=DATE('1. Informace o projektu'!$C$3,1,1),G1238&lt;=WORKDAY(DATE('1. Informace o projektu'!$C$3+1,1,31)-1,1)),"OK","!!"),RIGHT(H1238,3)="(a)",IF(AND(G1238&gt;=DATE('1. Informace o projektu'!$C$3,1,1),G1238&lt;=WORKDAY(DATE('1. Informace o projektu'!$C$3,12,31)-1,1,'6. Data'!$C$76:$C$89)),"OK","!!"),ISBLANK(G1238),"!",ISBLANK(H1238),"!!!",H1238='6. Data'!$B$3,"vyberte druh nákladu")," ")</f>
        <v xml:space="preserve"> </v>
      </c>
      <c r="J1238" s="261" t="str">
        <f t="shared" si="57"/>
        <v xml:space="preserve"> </v>
      </c>
      <c r="K1238" s="238" t="str">
        <f t="shared" si="58"/>
        <v xml:space="preserve"> </v>
      </c>
      <c r="L1238" s="87" t="str">
        <f t="shared" si="59"/>
        <v xml:space="preserve"> </v>
      </c>
    </row>
    <row r="1239" spans="1:12" x14ac:dyDescent="0.25">
      <c r="A1239" s="72"/>
      <c r="B1239" s="82"/>
      <c r="C1239" s="82"/>
      <c r="D1239" s="79"/>
      <c r="E1239" s="83"/>
      <c r="F1239" s="83"/>
      <c r="G1239" s="81"/>
      <c r="H1239" s="126"/>
      <c r="I1239" s="238" t="str">
        <f>IF(ISNUMBER(F1239),_xlfn.IFS(RIGHT(H1239,3)="(b)",IF(AND(G1239&gt;=DATE('1. Informace o projektu'!$C$3,1,1),G1239&lt;=WORKDAY(DATE('1. Informace o projektu'!$C$3+1,1,31)-1,1)),"OK","!!"),RIGHT(H1239,3)="(a)",IF(AND(G1239&gt;=DATE('1. Informace o projektu'!$C$3,1,1),G1239&lt;=WORKDAY(DATE('1. Informace o projektu'!$C$3,12,31)-1,1,'6. Data'!$C$76:$C$89)),"OK","!!"),ISBLANK(G1239),"!",ISBLANK(H1239),"!!!",H1239='6. Data'!$B$3,"vyberte druh nákladu")," ")</f>
        <v xml:space="preserve"> </v>
      </c>
      <c r="J1239" s="261" t="str">
        <f t="shared" si="57"/>
        <v xml:space="preserve"> </v>
      </c>
      <c r="K1239" s="238" t="str">
        <f t="shared" si="58"/>
        <v xml:space="preserve"> </v>
      </c>
      <c r="L1239" s="87" t="str">
        <f t="shared" si="59"/>
        <v xml:space="preserve"> </v>
      </c>
    </row>
    <row r="1240" spans="1:12" x14ac:dyDescent="0.25">
      <c r="A1240" s="72"/>
      <c r="B1240" s="82"/>
      <c r="C1240" s="82"/>
      <c r="D1240" s="79"/>
      <c r="E1240" s="83"/>
      <c r="F1240" s="83"/>
      <c r="G1240" s="81"/>
      <c r="H1240" s="126"/>
      <c r="I1240" s="238" t="str">
        <f>IF(ISNUMBER(F1240),_xlfn.IFS(RIGHT(H1240,3)="(b)",IF(AND(G1240&gt;=DATE('1. Informace o projektu'!$C$3,1,1),G1240&lt;=WORKDAY(DATE('1. Informace o projektu'!$C$3+1,1,31)-1,1)),"OK","!!"),RIGHT(H1240,3)="(a)",IF(AND(G1240&gt;=DATE('1. Informace o projektu'!$C$3,1,1),G1240&lt;=WORKDAY(DATE('1. Informace o projektu'!$C$3,12,31)-1,1,'6. Data'!$C$76:$C$89)),"OK","!!"),ISBLANK(G1240),"!",ISBLANK(H1240),"!!!",H1240='6. Data'!$B$3,"vyberte druh nákladu")," ")</f>
        <v xml:space="preserve"> </v>
      </c>
      <c r="J1240" s="261" t="str">
        <f t="shared" si="57"/>
        <v xml:space="preserve"> </v>
      </c>
      <c r="K1240" s="238" t="str">
        <f t="shared" si="58"/>
        <v xml:space="preserve"> </v>
      </c>
      <c r="L1240" s="87" t="str">
        <f t="shared" si="59"/>
        <v xml:space="preserve"> </v>
      </c>
    </row>
    <row r="1241" spans="1:12" x14ac:dyDescent="0.25">
      <c r="A1241" s="72"/>
      <c r="B1241" s="82"/>
      <c r="C1241" s="82"/>
      <c r="D1241" s="79"/>
      <c r="E1241" s="83"/>
      <c r="F1241" s="83"/>
      <c r="G1241" s="81"/>
      <c r="H1241" s="126"/>
      <c r="I1241" s="238" t="str">
        <f>IF(ISNUMBER(F1241),_xlfn.IFS(RIGHT(H1241,3)="(b)",IF(AND(G1241&gt;=DATE('1. Informace o projektu'!$C$3,1,1),G1241&lt;=WORKDAY(DATE('1. Informace o projektu'!$C$3+1,1,31)-1,1)),"OK","!!"),RIGHT(H1241,3)="(a)",IF(AND(G1241&gt;=DATE('1. Informace o projektu'!$C$3,1,1),G1241&lt;=WORKDAY(DATE('1. Informace o projektu'!$C$3,12,31)-1,1,'6. Data'!$C$76:$C$89)),"OK","!!"),ISBLANK(G1241),"!",ISBLANK(H1241),"!!!",H1241='6. Data'!$B$3,"vyberte druh nákladu")," ")</f>
        <v xml:space="preserve"> </v>
      </c>
      <c r="J1241" s="261" t="str">
        <f t="shared" si="57"/>
        <v xml:space="preserve"> </v>
      </c>
      <c r="K1241" s="238" t="str">
        <f t="shared" si="58"/>
        <v xml:space="preserve"> </v>
      </c>
      <c r="L1241" s="87" t="str">
        <f t="shared" si="59"/>
        <v xml:space="preserve"> </v>
      </c>
    </row>
    <row r="1242" spans="1:12" x14ac:dyDescent="0.25">
      <c r="A1242" s="72"/>
      <c r="B1242" s="82"/>
      <c r="C1242" s="82"/>
      <c r="D1242" s="79"/>
      <c r="E1242" s="83"/>
      <c r="F1242" s="83"/>
      <c r="G1242" s="81"/>
      <c r="H1242" s="126"/>
      <c r="I1242" s="238" t="str">
        <f>IF(ISNUMBER(F1242),_xlfn.IFS(RIGHT(H1242,3)="(b)",IF(AND(G1242&gt;=DATE('1. Informace o projektu'!$C$3,1,1),G1242&lt;=WORKDAY(DATE('1. Informace o projektu'!$C$3+1,1,31)-1,1)),"OK","!!"),RIGHT(H1242,3)="(a)",IF(AND(G1242&gt;=DATE('1. Informace o projektu'!$C$3,1,1),G1242&lt;=WORKDAY(DATE('1. Informace o projektu'!$C$3,12,31)-1,1,'6. Data'!$C$76:$C$89)),"OK","!!"),ISBLANK(G1242),"!",ISBLANK(H1242),"!!!",H1242='6. Data'!$B$3,"vyberte druh nákladu")," ")</f>
        <v xml:space="preserve"> </v>
      </c>
      <c r="J1242" s="261" t="str">
        <f t="shared" si="57"/>
        <v xml:space="preserve"> </v>
      </c>
      <c r="K1242" s="238" t="str">
        <f t="shared" si="58"/>
        <v xml:space="preserve"> </v>
      </c>
      <c r="L1242" s="87" t="str">
        <f t="shared" si="59"/>
        <v xml:space="preserve"> </v>
      </c>
    </row>
    <row r="1243" spans="1:12" x14ac:dyDescent="0.25">
      <c r="A1243" s="72"/>
      <c r="B1243" s="82"/>
      <c r="C1243" s="82"/>
      <c r="D1243" s="79"/>
      <c r="E1243" s="83"/>
      <c r="F1243" s="83"/>
      <c r="G1243" s="81"/>
      <c r="H1243" s="126"/>
      <c r="I1243" s="238" t="str">
        <f>IF(ISNUMBER(F1243),_xlfn.IFS(RIGHT(H1243,3)="(b)",IF(AND(G1243&gt;=DATE('1. Informace o projektu'!$C$3,1,1),G1243&lt;=WORKDAY(DATE('1. Informace o projektu'!$C$3+1,1,31)-1,1)),"OK","!!"),RIGHT(H1243,3)="(a)",IF(AND(G1243&gt;=DATE('1. Informace o projektu'!$C$3,1,1),G1243&lt;=WORKDAY(DATE('1. Informace o projektu'!$C$3,12,31)-1,1,'6. Data'!$C$76:$C$89)),"OK","!!"),ISBLANK(G1243),"!",ISBLANK(H1243),"!!!",H1243='6. Data'!$B$3,"vyberte druh nákladu")," ")</f>
        <v xml:space="preserve"> </v>
      </c>
      <c r="J1243" s="261" t="str">
        <f t="shared" si="57"/>
        <v xml:space="preserve"> </v>
      </c>
      <c r="K1243" s="238" t="str">
        <f t="shared" si="58"/>
        <v xml:space="preserve"> </v>
      </c>
      <c r="L1243" s="87" t="str">
        <f t="shared" si="59"/>
        <v xml:space="preserve"> </v>
      </c>
    </row>
    <row r="1244" spans="1:12" x14ac:dyDescent="0.25">
      <c r="A1244" s="72"/>
      <c r="B1244" s="82"/>
      <c r="C1244" s="82"/>
      <c r="D1244" s="79"/>
      <c r="E1244" s="83"/>
      <c r="F1244" s="83"/>
      <c r="G1244" s="81"/>
      <c r="H1244" s="126"/>
      <c r="I1244" s="238" t="str">
        <f>IF(ISNUMBER(F1244),_xlfn.IFS(RIGHT(H1244,3)="(b)",IF(AND(G1244&gt;=DATE('1. Informace o projektu'!$C$3,1,1),G1244&lt;=WORKDAY(DATE('1. Informace o projektu'!$C$3+1,1,31)-1,1)),"OK","!!"),RIGHT(H1244,3)="(a)",IF(AND(G1244&gt;=DATE('1. Informace o projektu'!$C$3,1,1),G1244&lt;=WORKDAY(DATE('1. Informace o projektu'!$C$3,12,31)-1,1,'6. Data'!$C$76:$C$89)),"OK","!!"),ISBLANK(G1244),"!",ISBLANK(H1244),"!!!",H1244='6. Data'!$B$3,"vyberte druh nákladu")," ")</f>
        <v xml:space="preserve"> </v>
      </c>
      <c r="J1244" s="261" t="str">
        <f t="shared" si="57"/>
        <v xml:space="preserve"> </v>
      </c>
      <c r="K1244" s="238" t="str">
        <f t="shared" si="58"/>
        <v xml:space="preserve"> </v>
      </c>
      <c r="L1244" s="87" t="str">
        <f t="shared" si="59"/>
        <v xml:space="preserve"> </v>
      </c>
    </row>
    <row r="1245" spans="1:12" x14ac:dyDescent="0.25">
      <c r="A1245" s="72"/>
      <c r="B1245" s="82"/>
      <c r="C1245" s="82"/>
      <c r="D1245" s="79"/>
      <c r="E1245" s="83"/>
      <c r="F1245" s="83"/>
      <c r="G1245" s="81"/>
      <c r="H1245" s="126"/>
      <c r="I1245" s="238" t="str">
        <f>IF(ISNUMBER(F1245),_xlfn.IFS(RIGHT(H1245,3)="(b)",IF(AND(G1245&gt;=DATE('1. Informace o projektu'!$C$3,1,1),G1245&lt;=WORKDAY(DATE('1. Informace o projektu'!$C$3+1,1,31)-1,1)),"OK","!!"),RIGHT(H1245,3)="(a)",IF(AND(G1245&gt;=DATE('1. Informace o projektu'!$C$3,1,1),G1245&lt;=WORKDAY(DATE('1. Informace o projektu'!$C$3,12,31)-1,1,'6. Data'!$C$76:$C$89)),"OK","!!"),ISBLANK(G1245),"!",ISBLANK(H1245),"!!!",H1245='6. Data'!$B$3,"vyberte druh nákladu")," ")</f>
        <v xml:space="preserve"> </v>
      </c>
      <c r="J1245" s="261" t="str">
        <f t="shared" si="57"/>
        <v xml:space="preserve"> </v>
      </c>
      <c r="K1245" s="238" t="str">
        <f t="shared" si="58"/>
        <v xml:space="preserve"> </v>
      </c>
      <c r="L1245" s="87" t="str">
        <f t="shared" si="59"/>
        <v xml:space="preserve"> </v>
      </c>
    </row>
    <row r="1246" spans="1:12" x14ac:dyDescent="0.25">
      <c r="A1246" s="72"/>
      <c r="B1246" s="82"/>
      <c r="C1246" s="82"/>
      <c r="D1246" s="79"/>
      <c r="E1246" s="83"/>
      <c r="F1246" s="83"/>
      <c r="G1246" s="81"/>
      <c r="H1246" s="126"/>
      <c r="I1246" s="238" t="str">
        <f>IF(ISNUMBER(F1246),_xlfn.IFS(RIGHT(H1246,3)="(b)",IF(AND(G1246&gt;=DATE('1. Informace o projektu'!$C$3,1,1),G1246&lt;=WORKDAY(DATE('1. Informace o projektu'!$C$3+1,1,31)-1,1)),"OK","!!"),RIGHT(H1246,3)="(a)",IF(AND(G1246&gt;=DATE('1. Informace o projektu'!$C$3,1,1),G1246&lt;=WORKDAY(DATE('1. Informace o projektu'!$C$3,12,31)-1,1,'6. Data'!$C$76:$C$89)),"OK","!!"),ISBLANK(G1246),"!",ISBLANK(H1246),"!!!",H1246='6. Data'!$B$3,"vyberte druh nákladu")," ")</f>
        <v xml:space="preserve"> </v>
      </c>
      <c r="J1246" s="261" t="str">
        <f t="shared" si="57"/>
        <v xml:space="preserve"> </v>
      </c>
      <c r="K1246" s="238" t="str">
        <f t="shared" si="58"/>
        <v xml:space="preserve"> </v>
      </c>
      <c r="L1246" s="87" t="str">
        <f t="shared" si="59"/>
        <v xml:space="preserve"> </v>
      </c>
    </row>
    <row r="1247" spans="1:12" x14ac:dyDescent="0.25">
      <c r="A1247" s="72"/>
      <c r="B1247" s="82"/>
      <c r="C1247" s="82"/>
      <c r="D1247" s="79"/>
      <c r="E1247" s="83"/>
      <c r="F1247" s="83"/>
      <c r="G1247" s="81"/>
      <c r="H1247" s="126"/>
      <c r="I1247" s="238" t="str">
        <f>IF(ISNUMBER(F1247),_xlfn.IFS(RIGHT(H1247,3)="(b)",IF(AND(G1247&gt;=DATE('1. Informace o projektu'!$C$3,1,1),G1247&lt;=WORKDAY(DATE('1. Informace o projektu'!$C$3+1,1,31)-1,1)),"OK","!!"),RIGHT(H1247,3)="(a)",IF(AND(G1247&gt;=DATE('1. Informace o projektu'!$C$3,1,1),G1247&lt;=WORKDAY(DATE('1. Informace o projektu'!$C$3,12,31)-1,1,'6. Data'!$C$76:$C$89)),"OK","!!"),ISBLANK(G1247),"!",ISBLANK(H1247),"!!!",H1247='6. Data'!$B$3,"vyberte druh nákladu")," ")</f>
        <v xml:space="preserve"> </v>
      </c>
      <c r="J1247" s="261" t="str">
        <f t="shared" si="57"/>
        <v xml:space="preserve"> </v>
      </c>
      <c r="K1247" s="238" t="str">
        <f t="shared" si="58"/>
        <v xml:space="preserve"> </v>
      </c>
      <c r="L1247" s="87" t="str">
        <f t="shared" si="59"/>
        <v xml:space="preserve"> </v>
      </c>
    </row>
    <row r="1248" spans="1:12" x14ac:dyDescent="0.25">
      <c r="A1248" s="72"/>
      <c r="B1248" s="82"/>
      <c r="C1248" s="82"/>
      <c r="D1248" s="79"/>
      <c r="E1248" s="83"/>
      <c r="F1248" s="83"/>
      <c r="G1248" s="81"/>
      <c r="H1248" s="126"/>
      <c r="I1248" s="238" t="str">
        <f>IF(ISNUMBER(F1248),_xlfn.IFS(RIGHT(H1248,3)="(b)",IF(AND(G1248&gt;=DATE('1. Informace o projektu'!$C$3,1,1),G1248&lt;=WORKDAY(DATE('1. Informace o projektu'!$C$3+1,1,31)-1,1)),"OK","!!"),RIGHT(H1248,3)="(a)",IF(AND(G1248&gt;=DATE('1. Informace o projektu'!$C$3,1,1),G1248&lt;=WORKDAY(DATE('1. Informace o projektu'!$C$3,12,31)-1,1,'6. Data'!$C$76:$C$89)),"OK","!!"),ISBLANK(G1248),"!",ISBLANK(H1248),"!!!",H1248='6. Data'!$B$3,"vyberte druh nákladu")," ")</f>
        <v xml:space="preserve"> </v>
      </c>
      <c r="J1248" s="261" t="str">
        <f t="shared" si="57"/>
        <v xml:space="preserve"> </v>
      </c>
      <c r="K1248" s="238" t="str">
        <f t="shared" si="58"/>
        <v xml:space="preserve"> </v>
      </c>
      <c r="L1248" s="87" t="str">
        <f t="shared" si="59"/>
        <v xml:space="preserve"> </v>
      </c>
    </row>
    <row r="1249" spans="1:12" x14ac:dyDescent="0.25">
      <c r="A1249" s="72"/>
      <c r="B1249" s="82"/>
      <c r="C1249" s="82"/>
      <c r="D1249" s="79"/>
      <c r="E1249" s="83"/>
      <c r="F1249" s="83"/>
      <c r="G1249" s="81"/>
      <c r="H1249" s="126"/>
      <c r="I1249" s="238" t="str">
        <f>IF(ISNUMBER(F1249),_xlfn.IFS(RIGHT(H1249,3)="(b)",IF(AND(G1249&gt;=DATE('1. Informace o projektu'!$C$3,1,1),G1249&lt;=WORKDAY(DATE('1. Informace o projektu'!$C$3+1,1,31)-1,1)),"OK","!!"),RIGHT(H1249,3)="(a)",IF(AND(G1249&gt;=DATE('1. Informace o projektu'!$C$3,1,1),G1249&lt;=WORKDAY(DATE('1. Informace o projektu'!$C$3,12,31)-1,1,'6. Data'!$C$76:$C$89)),"OK","!!"),ISBLANK(G1249),"!",ISBLANK(H1249),"!!!",H1249='6. Data'!$B$3,"vyberte druh nákladu")," ")</f>
        <v xml:space="preserve"> </v>
      </c>
      <c r="J1249" s="261" t="str">
        <f t="shared" si="57"/>
        <v xml:space="preserve"> </v>
      </c>
      <c r="K1249" s="238" t="str">
        <f t="shared" si="58"/>
        <v xml:space="preserve"> </v>
      </c>
      <c r="L1249" s="87" t="str">
        <f t="shared" si="59"/>
        <v xml:space="preserve"> </v>
      </c>
    </row>
    <row r="1250" spans="1:12" x14ac:dyDescent="0.25">
      <c r="A1250" s="72"/>
      <c r="B1250" s="82"/>
      <c r="C1250" s="82"/>
      <c r="D1250" s="79"/>
      <c r="E1250" s="83"/>
      <c r="F1250" s="83"/>
      <c r="G1250" s="81"/>
      <c r="H1250" s="126"/>
      <c r="I1250" s="238" t="str">
        <f>IF(ISNUMBER(F1250),_xlfn.IFS(RIGHT(H1250,3)="(b)",IF(AND(G1250&gt;=DATE('1. Informace o projektu'!$C$3,1,1),G1250&lt;=WORKDAY(DATE('1. Informace o projektu'!$C$3+1,1,31)-1,1)),"OK","!!"),RIGHT(H1250,3)="(a)",IF(AND(G1250&gt;=DATE('1. Informace o projektu'!$C$3,1,1),G1250&lt;=WORKDAY(DATE('1. Informace o projektu'!$C$3,12,31)-1,1,'6. Data'!$C$76:$C$89)),"OK","!!"),ISBLANK(G1250),"!",ISBLANK(H1250),"!!!",H1250='6. Data'!$B$3,"vyberte druh nákladu")," ")</f>
        <v xml:space="preserve"> </v>
      </c>
      <c r="J1250" s="261" t="str">
        <f t="shared" si="57"/>
        <v xml:space="preserve"> </v>
      </c>
      <c r="K1250" s="238" t="str">
        <f t="shared" si="58"/>
        <v xml:space="preserve"> </v>
      </c>
      <c r="L1250" s="87" t="str">
        <f t="shared" si="59"/>
        <v xml:space="preserve"> </v>
      </c>
    </row>
    <row r="1251" spans="1:12" x14ac:dyDescent="0.25">
      <c r="A1251" s="72"/>
      <c r="B1251" s="82"/>
      <c r="C1251" s="82"/>
      <c r="D1251" s="79"/>
      <c r="E1251" s="83"/>
      <c r="F1251" s="83"/>
      <c r="G1251" s="81"/>
      <c r="H1251" s="126"/>
      <c r="I1251" s="238" t="str">
        <f>IF(ISNUMBER(F1251),_xlfn.IFS(RIGHT(H1251,3)="(b)",IF(AND(G1251&gt;=DATE('1. Informace o projektu'!$C$3,1,1),G1251&lt;=WORKDAY(DATE('1. Informace o projektu'!$C$3+1,1,31)-1,1)),"OK","!!"),RIGHT(H1251,3)="(a)",IF(AND(G1251&gt;=DATE('1. Informace o projektu'!$C$3,1,1),G1251&lt;=WORKDAY(DATE('1. Informace o projektu'!$C$3,12,31)-1,1,'6. Data'!$C$76:$C$89)),"OK","!!"),ISBLANK(G1251),"!",ISBLANK(H1251),"!!!",H1251='6. Data'!$B$3,"vyberte druh nákladu")," ")</f>
        <v xml:space="preserve"> </v>
      </c>
      <c r="J1251" s="261" t="str">
        <f t="shared" si="57"/>
        <v xml:space="preserve"> </v>
      </c>
      <c r="K1251" s="238" t="str">
        <f t="shared" si="58"/>
        <v xml:space="preserve"> </v>
      </c>
      <c r="L1251" s="87" t="str">
        <f t="shared" si="59"/>
        <v xml:space="preserve"> </v>
      </c>
    </row>
    <row r="1252" spans="1:12" x14ac:dyDescent="0.25">
      <c r="A1252" s="72"/>
      <c r="B1252" s="82"/>
      <c r="C1252" s="82"/>
      <c r="D1252" s="79"/>
      <c r="E1252" s="83"/>
      <c r="F1252" s="83"/>
      <c r="G1252" s="81"/>
      <c r="H1252" s="126"/>
      <c r="I1252" s="238" t="str">
        <f>IF(ISNUMBER(F1252),_xlfn.IFS(RIGHT(H1252,3)="(b)",IF(AND(G1252&gt;=DATE('1. Informace o projektu'!$C$3,1,1),G1252&lt;=WORKDAY(DATE('1. Informace o projektu'!$C$3+1,1,31)-1,1)),"OK","!!"),RIGHT(H1252,3)="(a)",IF(AND(G1252&gt;=DATE('1. Informace o projektu'!$C$3,1,1),G1252&lt;=WORKDAY(DATE('1. Informace o projektu'!$C$3,12,31)-1,1,'6. Data'!$C$76:$C$89)),"OK","!!"),ISBLANK(G1252),"!",ISBLANK(H1252),"!!!",H1252='6. Data'!$B$3,"vyberte druh nákladu")," ")</f>
        <v xml:space="preserve"> </v>
      </c>
      <c r="J1252" s="261" t="str">
        <f t="shared" si="57"/>
        <v xml:space="preserve"> </v>
      </c>
      <c r="K1252" s="238" t="str">
        <f t="shared" si="58"/>
        <v xml:space="preserve"> </v>
      </c>
      <c r="L1252" s="87" t="str">
        <f t="shared" si="59"/>
        <v xml:space="preserve"> </v>
      </c>
    </row>
    <row r="1253" spans="1:12" x14ac:dyDescent="0.25">
      <c r="A1253" s="72"/>
      <c r="B1253" s="82"/>
      <c r="C1253" s="82"/>
      <c r="D1253" s="79"/>
      <c r="E1253" s="83"/>
      <c r="F1253" s="83"/>
      <c r="G1253" s="81"/>
      <c r="H1253" s="126"/>
      <c r="I1253" s="238" t="str">
        <f>IF(ISNUMBER(F1253),_xlfn.IFS(RIGHT(H1253,3)="(b)",IF(AND(G1253&gt;=DATE('1. Informace o projektu'!$C$3,1,1),G1253&lt;=WORKDAY(DATE('1. Informace o projektu'!$C$3+1,1,31)-1,1)),"OK","!!"),RIGHT(H1253,3)="(a)",IF(AND(G1253&gt;=DATE('1. Informace o projektu'!$C$3,1,1),G1253&lt;=WORKDAY(DATE('1. Informace o projektu'!$C$3,12,31)-1,1,'6. Data'!$C$76:$C$89)),"OK","!!"),ISBLANK(G1253),"!",ISBLANK(H1253),"!!!",H1253='6. Data'!$B$3,"vyberte druh nákladu")," ")</f>
        <v xml:space="preserve"> </v>
      </c>
      <c r="J1253" s="261" t="str">
        <f t="shared" si="57"/>
        <v xml:space="preserve"> </v>
      </c>
      <c r="K1253" s="238" t="str">
        <f t="shared" si="58"/>
        <v xml:space="preserve"> </v>
      </c>
      <c r="L1253" s="87" t="str">
        <f t="shared" si="59"/>
        <v xml:space="preserve"> </v>
      </c>
    </row>
    <row r="1254" spans="1:12" x14ac:dyDescent="0.25">
      <c r="A1254" s="72"/>
      <c r="B1254" s="82"/>
      <c r="C1254" s="82"/>
      <c r="D1254" s="79"/>
      <c r="E1254" s="83"/>
      <c r="F1254" s="83"/>
      <c r="G1254" s="81"/>
      <c r="H1254" s="126"/>
      <c r="I1254" s="238" t="str">
        <f>IF(ISNUMBER(F1254),_xlfn.IFS(RIGHT(H1254,3)="(b)",IF(AND(G1254&gt;=DATE('1. Informace o projektu'!$C$3,1,1),G1254&lt;=WORKDAY(DATE('1. Informace o projektu'!$C$3+1,1,31)-1,1)),"OK","!!"),RIGHT(H1254,3)="(a)",IF(AND(G1254&gt;=DATE('1. Informace o projektu'!$C$3,1,1),G1254&lt;=WORKDAY(DATE('1. Informace o projektu'!$C$3,12,31)-1,1,'6. Data'!$C$76:$C$89)),"OK","!!"),ISBLANK(G1254),"!",ISBLANK(H1254),"!!!",H1254='6. Data'!$B$3,"vyberte druh nákladu")," ")</f>
        <v xml:space="preserve"> </v>
      </c>
      <c r="J1254" s="261" t="str">
        <f t="shared" si="57"/>
        <v xml:space="preserve"> </v>
      </c>
      <c r="K1254" s="238" t="str">
        <f t="shared" si="58"/>
        <v xml:space="preserve"> </v>
      </c>
      <c r="L1254" s="87" t="str">
        <f t="shared" si="59"/>
        <v xml:space="preserve"> </v>
      </c>
    </row>
    <row r="1255" spans="1:12" x14ac:dyDescent="0.25">
      <c r="A1255" s="72"/>
      <c r="B1255" s="82"/>
      <c r="C1255" s="82"/>
      <c r="D1255" s="79"/>
      <c r="E1255" s="83"/>
      <c r="F1255" s="83"/>
      <c r="G1255" s="81"/>
      <c r="H1255" s="126"/>
      <c r="I1255" s="238" t="str">
        <f>IF(ISNUMBER(F1255),_xlfn.IFS(RIGHT(H1255,3)="(b)",IF(AND(G1255&gt;=DATE('1. Informace o projektu'!$C$3,1,1),G1255&lt;=WORKDAY(DATE('1. Informace o projektu'!$C$3+1,1,31)-1,1)),"OK","!!"),RIGHT(H1255,3)="(a)",IF(AND(G1255&gt;=DATE('1. Informace o projektu'!$C$3,1,1),G1255&lt;=WORKDAY(DATE('1. Informace o projektu'!$C$3,12,31)-1,1,'6. Data'!$C$76:$C$89)),"OK","!!"),ISBLANK(G1255),"!",ISBLANK(H1255),"!!!",H1255='6. Data'!$B$3,"vyberte druh nákladu")," ")</f>
        <v xml:space="preserve"> </v>
      </c>
      <c r="J1255" s="261" t="str">
        <f t="shared" si="57"/>
        <v xml:space="preserve"> </v>
      </c>
      <c r="K1255" s="238" t="str">
        <f t="shared" si="58"/>
        <v xml:space="preserve"> </v>
      </c>
      <c r="L1255" s="87" t="str">
        <f t="shared" si="59"/>
        <v xml:space="preserve"> </v>
      </c>
    </row>
    <row r="1256" spans="1:12" x14ac:dyDescent="0.25">
      <c r="A1256" s="72"/>
      <c r="B1256" s="82"/>
      <c r="C1256" s="82"/>
      <c r="D1256" s="79"/>
      <c r="E1256" s="83"/>
      <c r="F1256" s="83"/>
      <c r="G1256" s="81"/>
      <c r="H1256" s="126"/>
      <c r="I1256" s="238" t="str">
        <f>IF(ISNUMBER(F1256),_xlfn.IFS(RIGHT(H1256,3)="(b)",IF(AND(G1256&gt;=DATE('1. Informace o projektu'!$C$3,1,1),G1256&lt;=WORKDAY(DATE('1. Informace o projektu'!$C$3+1,1,31)-1,1)),"OK","!!"),RIGHT(H1256,3)="(a)",IF(AND(G1256&gt;=DATE('1. Informace o projektu'!$C$3,1,1),G1256&lt;=WORKDAY(DATE('1. Informace o projektu'!$C$3,12,31)-1,1,'6. Data'!$C$76:$C$89)),"OK","!!"),ISBLANK(G1256),"!",ISBLANK(H1256),"!!!",H1256='6. Data'!$B$3,"vyberte druh nákladu")," ")</f>
        <v xml:space="preserve"> </v>
      </c>
      <c r="J1256" s="261" t="str">
        <f t="shared" si="57"/>
        <v xml:space="preserve"> </v>
      </c>
      <c r="K1256" s="238" t="str">
        <f t="shared" si="58"/>
        <v xml:space="preserve"> </v>
      </c>
      <c r="L1256" s="87" t="str">
        <f t="shared" si="59"/>
        <v xml:space="preserve"> </v>
      </c>
    </row>
    <row r="1257" spans="1:12" x14ac:dyDescent="0.25">
      <c r="A1257" s="72"/>
      <c r="B1257" s="82"/>
      <c r="C1257" s="82"/>
      <c r="D1257" s="79"/>
      <c r="E1257" s="83"/>
      <c r="F1257" s="83"/>
      <c r="G1257" s="81"/>
      <c r="H1257" s="126"/>
      <c r="I1257" s="238" t="str">
        <f>IF(ISNUMBER(F1257),_xlfn.IFS(RIGHT(H1257,3)="(b)",IF(AND(G1257&gt;=DATE('1. Informace o projektu'!$C$3,1,1),G1257&lt;=WORKDAY(DATE('1. Informace o projektu'!$C$3+1,1,31)-1,1)),"OK","!!"),RIGHT(H1257,3)="(a)",IF(AND(G1257&gt;=DATE('1. Informace o projektu'!$C$3,1,1),G1257&lt;=WORKDAY(DATE('1. Informace o projektu'!$C$3,12,31)-1,1,'6. Data'!$C$76:$C$89)),"OK","!!"),ISBLANK(G1257),"!",ISBLANK(H1257),"!!!",H1257='6. Data'!$B$3,"vyberte druh nákladu")," ")</f>
        <v xml:space="preserve"> </v>
      </c>
      <c r="J1257" s="261" t="str">
        <f t="shared" si="57"/>
        <v xml:space="preserve"> </v>
      </c>
      <c r="K1257" s="238" t="str">
        <f t="shared" si="58"/>
        <v xml:space="preserve"> </v>
      </c>
      <c r="L1257" s="87" t="str">
        <f t="shared" si="59"/>
        <v xml:space="preserve"> </v>
      </c>
    </row>
    <row r="1258" spans="1:12" x14ac:dyDescent="0.25">
      <c r="A1258" s="72"/>
      <c r="B1258" s="82"/>
      <c r="C1258" s="82"/>
      <c r="D1258" s="79"/>
      <c r="E1258" s="83"/>
      <c r="F1258" s="83"/>
      <c r="G1258" s="81"/>
      <c r="H1258" s="126"/>
      <c r="I1258" s="238" t="str">
        <f>IF(ISNUMBER(F1258),_xlfn.IFS(RIGHT(H1258,3)="(b)",IF(AND(G1258&gt;=DATE('1. Informace o projektu'!$C$3,1,1),G1258&lt;=WORKDAY(DATE('1. Informace o projektu'!$C$3+1,1,31)-1,1)),"OK","!!"),RIGHT(H1258,3)="(a)",IF(AND(G1258&gt;=DATE('1. Informace o projektu'!$C$3,1,1),G1258&lt;=WORKDAY(DATE('1. Informace o projektu'!$C$3,12,31)-1,1,'6. Data'!$C$76:$C$89)),"OK","!!"),ISBLANK(G1258),"!",ISBLANK(H1258),"!!!",H1258='6. Data'!$B$3,"vyberte druh nákladu")," ")</f>
        <v xml:space="preserve"> </v>
      </c>
      <c r="J1258" s="261" t="str">
        <f t="shared" si="57"/>
        <v xml:space="preserve"> </v>
      </c>
      <c r="K1258" s="238" t="str">
        <f t="shared" si="58"/>
        <v xml:space="preserve"> </v>
      </c>
      <c r="L1258" s="87" t="str">
        <f t="shared" si="59"/>
        <v xml:space="preserve"> </v>
      </c>
    </row>
    <row r="1259" spans="1:12" x14ac:dyDescent="0.25">
      <c r="A1259" s="72"/>
      <c r="B1259" s="82"/>
      <c r="C1259" s="82"/>
      <c r="D1259" s="79"/>
      <c r="E1259" s="83"/>
      <c r="F1259" s="83"/>
      <c r="G1259" s="81"/>
      <c r="H1259" s="126"/>
      <c r="I1259" s="238" t="str">
        <f>IF(ISNUMBER(F1259),_xlfn.IFS(RIGHT(H1259,3)="(b)",IF(AND(G1259&gt;=DATE('1. Informace o projektu'!$C$3,1,1),G1259&lt;=WORKDAY(DATE('1. Informace o projektu'!$C$3+1,1,31)-1,1)),"OK","!!"),RIGHT(H1259,3)="(a)",IF(AND(G1259&gt;=DATE('1. Informace o projektu'!$C$3,1,1),G1259&lt;=WORKDAY(DATE('1. Informace o projektu'!$C$3,12,31)-1,1,'6. Data'!$C$76:$C$89)),"OK","!!"),ISBLANK(G1259),"!",ISBLANK(H1259),"!!!",H1259='6. Data'!$B$3,"vyberte druh nákladu")," ")</f>
        <v xml:space="preserve"> </v>
      </c>
      <c r="J1259" s="261" t="str">
        <f t="shared" si="57"/>
        <v xml:space="preserve"> </v>
      </c>
      <c r="K1259" s="238" t="str">
        <f t="shared" si="58"/>
        <v xml:space="preserve"> </v>
      </c>
      <c r="L1259" s="87" t="str">
        <f t="shared" si="59"/>
        <v xml:space="preserve"> </v>
      </c>
    </row>
    <row r="1260" spans="1:12" x14ac:dyDescent="0.25">
      <c r="A1260" s="72"/>
      <c r="B1260" s="82"/>
      <c r="C1260" s="82"/>
      <c r="D1260" s="79"/>
      <c r="E1260" s="83"/>
      <c r="F1260" s="83"/>
      <c r="G1260" s="81"/>
      <c r="H1260" s="126"/>
      <c r="I1260" s="238" t="str">
        <f>IF(ISNUMBER(F1260),_xlfn.IFS(RIGHT(H1260,3)="(b)",IF(AND(G1260&gt;=DATE('1. Informace o projektu'!$C$3,1,1),G1260&lt;=WORKDAY(DATE('1. Informace o projektu'!$C$3+1,1,31)-1,1)),"OK","!!"),RIGHT(H1260,3)="(a)",IF(AND(G1260&gt;=DATE('1. Informace o projektu'!$C$3,1,1),G1260&lt;=WORKDAY(DATE('1. Informace o projektu'!$C$3,12,31)-1,1,'6. Data'!$C$76:$C$89)),"OK","!!"),ISBLANK(G1260),"!",ISBLANK(H1260),"!!!",H1260='6. Data'!$B$3,"vyberte druh nákladu")," ")</f>
        <v xml:space="preserve"> </v>
      </c>
      <c r="J1260" s="261" t="str">
        <f t="shared" si="57"/>
        <v xml:space="preserve"> </v>
      </c>
      <c r="K1260" s="238" t="str">
        <f t="shared" si="58"/>
        <v xml:space="preserve"> </v>
      </c>
      <c r="L1260" s="87" t="str">
        <f t="shared" si="59"/>
        <v xml:space="preserve"> </v>
      </c>
    </row>
    <row r="1261" spans="1:12" x14ac:dyDescent="0.25">
      <c r="A1261" s="72"/>
      <c r="B1261" s="82"/>
      <c r="C1261" s="82"/>
      <c r="D1261" s="79"/>
      <c r="E1261" s="83"/>
      <c r="F1261" s="83"/>
      <c r="G1261" s="81"/>
      <c r="H1261" s="126"/>
      <c r="I1261" s="238" t="str">
        <f>IF(ISNUMBER(F1261),_xlfn.IFS(RIGHT(H1261,3)="(b)",IF(AND(G1261&gt;=DATE('1. Informace o projektu'!$C$3,1,1),G1261&lt;=WORKDAY(DATE('1. Informace o projektu'!$C$3+1,1,31)-1,1)),"OK","!!"),RIGHT(H1261,3)="(a)",IF(AND(G1261&gt;=DATE('1. Informace o projektu'!$C$3,1,1),G1261&lt;=WORKDAY(DATE('1. Informace o projektu'!$C$3,12,31)-1,1,'6. Data'!$C$76:$C$89)),"OK","!!"),ISBLANK(G1261),"!",ISBLANK(H1261),"!!!",H1261='6. Data'!$B$3,"vyberte druh nákladu")," ")</f>
        <v xml:space="preserve"> </v>
      </c>
      <c r="J1261" s="261" t="str">
        <f t="shared" si="57"/>
        <v xml:space="preserve"> </v>
      </c>
      <c r="K1261" s="238" t="str">
        <f t="shared" si="58"/>
        <v xml:space="preserve"> </v>
      </c>
      <c r="L1261" s="87" t="str">
        <f t="shared" si="59"/>
        <v xml:space="preserve"> </v>
      </c>
    </row>
    <row r="1262" spans="1:12" x14ac:dyDescent="0.25">
      <c r="A1262" s="72"/>
      <c r="B1262" s="82"/>
      <c r="C1262" s="82"/>
      <c r="D1262" s="79"/>
      <c r="E1262" s="83"/>
      <c r="F1262" s="83"/>
      <c r="G1262" s="81"/>
      <c r="H1262" s="126"/>
      <c r="I1262" s="238" t="str">
        <f>IF(ISNUMBER(F1262),_xlfn.IFS(RIGHT(H1262,3)="(b)",IF(AND(G1262&gt;=DATE('1. Informace o projektu'!$C$3,1,1),G1262&lt;=WORKDAY(DATE('1. Informace o projektu'!$C$3+1,1,31)-1,1)),"OK","!!"),RIGHT(H1262,3)="(a)",IF(AND(G1262&gt;=DATE('1. Informace o projektu'!$C$3,1,1),G1262&lt;=WORKDAY(DATE('1. Informace o projektu'!$C$3,12,31)-1,1,'6. Data'!$C$76:$C$89)),"OK","!!"),ISBLANK(G1262),"!",ISBLANK(H1262),"!!!",H1262='6. Data'!$B$3,"vyberte druh nákladu")," ")</f>
        <v xml:space="preserve"> </v>
      </c>
      <c r="J1262" s="261" t="str">
        <f t="shared" si="57"/>
        <v xml:space="preserve"> </v>
      </c>
      <c r="K1262" s="238" t="str">
        <f t="shared" si="58"/>
        <v xml:space="preserve"> </v>
      </c>
      <c r="L1262" s="87" t="str">
        <f t="shared" si="59"/>
        <v xml:space="preserve"> </v>
      </c>
    </row>
    <row r="1263" spans="1:12" x14ac:dyDescent="0.25">
      <c r="A1263" s="72"/>
      <c r="B1263" s="82"/>
      <c r="C1263" s="82"/>
      <c r="D1263" s="79"/>
      <c r="E1263" s="83"/>
      <c r="F1263" s="83"/>
      <c r="G1263" s="81"/>
      <c r="H1263" s="126"/>
      <c r="I1263" s="238" t="str">
        <f>IF(ISNUMBER(F1263),_xlfn.IFS(RIGHT(H1263,3)="(b)",IF(AND(G1263&gt;=DATE('1. Informace o projektu'!$C$3,1,1),G1263&lt;=WORKDAY(DATE('1. Informace o projektu'!$C$3+1,1,31)-1,1)),"OK","!!"),RIGHT(H1263,3)="(a)",IF(AND(G1263&gt;=DATE('1. Informace o projektu'!$C$3,1,1),G1263&lt;=WORKDAY(DATE('1. Informace o projektu'!$C$3,12,31)-1,1,'6. Data'!$C$76:$C$89)),"OK","!!"),ISBLANK(G1263),"!",ISBLANK(H1263),"!!!",H1263='6. Data'!$B$3,"vyberte druh nákladu")," ")</f>
        <v xml:space="preserve"> </v>
      </c>
      <c r="J1263" s="261" t="str">
        <f t="shared" si="57"/>
        <v xml:space="preserve"> </v>
      </c>
      <c r="K1263" s="238" t="str">
        <f t="shared" si="58"/>
        <v xml:space="preserve"> </v>
      </c>
      <c r="L1263" s="87" t="str">
        <f t="shared" si="59"/>
        <v xml:space="preserve"> </v>
      </c>
    </row>
    <row r="1264" spans="1:12" x14ac:dyDescent="0.25">
      <c r="A1264" s="72"/>
      <c r="B1264" s="82"/>
      <c r="C1264" s="82"/>
      <c r="D1264" s="79"/>
      <c r="E1264" s="83"/>
      <c r="F1264" s="83"/>
      <c r="G1264" s="81"/>
      <c r="H1264" s="126"/>
      <c r="I1264" s="238" t="str">
        <f>IF(ISNUMBER(F1264),_xlfn.IFS(RIGHT(H1264,3)="(b)",IF(AND(G1264&gt;=DATE('1. Informace o projektu'!$C$3,1,1),G1264&lt;=WORKDAY(DATE('1. Informace o projektu'!$C$3+1,1,31)-1,1)),"OK","!!"),RIGHT(H1264,3)="(a)",IF(AND(G1264&gt;=DATE('1. Informace o projektu'!$C$3,1,1),G1264&lt;=WORKDAY(DATE('1. Informace o projektu'!$C$3,12,31)-1,1,'6. Data'!$C$76:$C$89)),"OK","!!"),ISBLANK(G1264),"!",ISBLANK(H1264),"!!!",H1264='6. Data'!$B$3,"vyberte druh nákladu")," ")</f>
        <v xml:space="preserve"> </v>
      </c>
      <c r="J1264" s="261" t="str">
        <f t="shared" si="57"/>
        <v xml:space="preserve"> </v>
      </c>
      <c r="K1264" s="238" t="str">
        <f t="shared" si="58"/>
        <v xml:space="preserve"> </v>
      </c>
      <c r="L1264" s="87" t="str">
        <f t="shared" si="59"/>
        <v xml:space="preserve"> </v>
      </c>
    </row>
    <row r="1265" spans="1:12" x14ac:dyDescent="0.25">
      <c r="A1265" s="72"/>
      <c r="B1265" s="82"/>
      <c r="C1265" s="82"/>
      <c r="D1265" s="79"/>
      <c r="E1265" s="83"/>
      <c r="F1265" s="83"/>
      <c r="G1265" s="81"/>
      <c r="H1265" s="126"/>
      <c r="I1265" s="238" t="str">
        <f>IF(ISNUMBER(F1265),_xlfn.IFS(RIGHT(H1265,3)="(b)",IF(AND(G1265&gt;=DATE('1. Informace o projektu'!$C$3,1,1),G1265&lt;=WORKDAY(DATE('1. Informace o projektu'!$C$3+1,1,31)-1,1)),"OK","!!"),RIGHT(H1265,3)="(a)",IF(AND(G1265&gt;=DATE('1. Informace o projektu'!$C$3,1,1),G1265&lt;=WORKDAY(DATE('1. Informace o projektu'!$C$3,12,31)-1,1,'6. Data'!$C$76:$C$89)),"OK","!!"),ISBLANK(G1265),"!",ISBLANK(H1265),"!!!",H1265='6. Data'!$B$3,"vyberte druh nákladu")," ")</f>
        <v xml:space="preserve"> </v>
      </c>
      <c r="J1265" s="261" t="str">
        <f t="shared" si="57"/>
        <v xml:space="preserve"> </v>
      </c>
      <c r="K1265" s="238" t="str">
        <f t="shared" si="58"/>
        <v xml:space="preserve"> </v>
      </c>
      <c r="L1265" s="87" t="str">
        <f t="shared" si="59"/>
        <v xml:space="preserve"> </v>
      </c>
    </row>
    <row r="1266" spans="1:12" x14ac:dyDescent="0.25">
      <c r="A1266" s="72"/>
      <c r="B1266" s="82"/>
      <c r="C1266" s="82"/>
      <c r="D1266" s="79"/>
      <c r="E1266" s="83"/>
      <c r="F1266" s="83"/>
      <c r="G1266" s="81"/>
      <c r="H1266" s="126"/>
      <c r="I1266" s="238" t="str">
        <f>IF(ISNUMBER(F1266),_xlfn.IFS(RIGHT(H1266,3)="(b)",IF(AND(G1266&gt;=DATE('1. Informace o projektu'!$C$3,1,1),G1266&lt;=WORKDAY(DATE('1. Informace o projektu'!$C$3+1,1,31)-1,1)),"OK","!!"),RIGHT(H1266,3)="(a)",IF(AND(G1266&gt;=DATE('1. Informace o projektu'!$C$3,1,1),G1266&lt;=WORKDAY(DATE('1. Informace o projektu'!$C$3,12,31)-1,1,'6. Data'!$C$76:$C$89)),"OK","!!"),ISBLANK(G1266),"!",ISBLANK(H1266),"!!!",H1266='6. Data'!$B$3,"vyberte druh nákladu")," ")</f>
        <v xml:space="preserve"> </v>
      </c>
      <c r="J1266" s="261" t="str">
        <f t="shared" si="57"/>
        <v xml:space="preserve"> </v>
      </c>
      <c r="K1266" s="238" t="str">
        <f t="shared" si="58"/>
        <v xml:space="preserve"> </v>
      </c>
      <c r="L1266" s="87" t="str">
        <f t="shared" si="59"/>
        <v xml:space="preserve"> </v>
      </c>
    </row>
    <row r="1267" spans="1:12" x14ac:dyDescent="0.25">
      <c r="A1267" s="72"/>
      <c r="B1267" s="82"/>
      <c r="C1267" s="82"/>
      <c r="D1267" s="79"/>
      <c r="E1267" s="83"/>
      <c r="F1267" s="83"/>
      <c r="G1267" s="81"/>
      <c r="H1267" s="126"/>
      <c r="I1267" s="238" t="str">
        <f>IF(ISNUMBER(F1267),_xlfn.IFS(RIGHT(H1267,3)="(b)",IF(AND(G1267&gt;=DATE('1. Informace o projektu'!$C$3,1,1),G1267&lt;=WORKDAY(DATE('1. Informace o projektu'!$C$3+1,1,31)-1,1)),"OK","!!"),RIGHT(H1267,3)="(a)",IF(AND(G1267&gt;=DATE('1. Informace o projektu'!$C$3,1,1),G1267&lt;=WORKDAY(DATE('1. Informace o projektu'!$C$3,12,31)-1,1,'6. Data'!$C$76:$C$89)),"OK","!!"),ISBLANK(G1267),"!",ISBLANK(H1267),"!!!",H1267='6. Data'!$B$3,"vyberte druh nákladu")," ")</f>
        <v xml:space="preserve"> </v>
      </c>
      <c r="J1267" s="261" t="str">
        <f t="shared" si="57"/>
        <v xml:space="preserve"> </v>
      </c>
      <c r="K1267" s="238" t="str">
        <f t="shared" si="58"/>
        <v xml:space="preserve"> </v>
      </c>
      <c r="L1267" s="87" t="str">
        <f t="shared" si="59"/>
        <v xml:space="preserve"> </v>
      </c>
    </row>
    <row r="1268" spans="1:12" x14ac:dyDescent="0.25">
      <c r="A1268" s="72"/>
      <c r="B1268" s="82"/>
      <c r="C1268" s="82"/>
      <c r="D1268" s="79"/>
      <c r="E1268" s="83"/>
      <c r="F1268" s="83"/>
      <c r="G1268" s="81"/>
      <c r="H1268" s="126"/>
      <c r="I1268" s="238" t="str">
        <f>IF(ISNUMBER(F1268),_xlfn.IFS(RIGHT(H1268,3)="(b)",IF(AND(G1268&gt;=DATE('1. Informace o projektu'!$C$3,1,1),G1268&lt;=WORKDAY(DATE('1. Informace o projektu'!$C$3+1,1,31)-1,1)),"OK","!!"),RIGHT(H1268,3)="(a)",IF(AND(G1268&gt;=DATE('1. Informace o projektu'!$C$3,1,1),G1268&lt;=WORKDAY(DATE('1. Informace o projektu'!$C$3,12,31)-1,1,'6. Data'!$C$76:$C$89)),"OK","!!"),ISBLANK(G1268),"!",ISBLANK(H1268),"!!!",H1268='6. Data'!$B$3,"vyberte druh nákladu")," ")</f>
        <v xml:space="preserve"> </v>
      </c>
      <c r="J1268" s="261" t="str">
        <f t="shared" si="57"/>
        <v xml:space="preserve"> </v>
      </c>
      <c r="K1268" s="238" t="str">
        <f t="shared" si="58"/>
        <v xml:space="preserve"> </v>
      </c>
      <c r="L1268" s="87" t="str">
        <f t="shared" si="59"/>
        <v xml:space="preserve"> </v>
      </c>
    </row>
    <row r="1269" spans="1:12" x14ac:dyDescent="0.25">
      <c r="A1269" s="72"/>
      <c r="B1269" s="82"/>
      <c r="C1269" s="82"/>
      <c r="D1269" s="79"/>
      <c r="E1269" s="83"/>
      <c r="F1269" s="83"/>
      <c r="G1269" s="81"/>
      <c r="H1269" s="126"/>
      <c r="I1269" s="238" t="str">
        <f>IF(ISNUMBER(F1269),_xlfn.IFS(RIGHT(H1269,3)="(b)",IF(AND(G1269&gt;=DATE('1. Informace o projektu'!$C$3,1,1),G1269&lt;=WORKDAY(DATE('1. Informace o projektu'!$C$3+1,1,31)-1,1)),"OK","!!"),RIGHT(H1269,3)="(a)",IF(AND(G1269&gt;=DATE('1. Informace o projektu'!$C$3,1,1),G1269&lt;=WORKDAY(DATE('1. Informace o projektu'!$C$3,12,31)-1,1,'6. Data'!$C$76:$C$89)),"OK","!!"),ISBLANK(G1269),"!",ISBLANK(H1269),"!!!",H1269='6. Data'!$B$3,"vyberte druh nákladu")," ")</f>
        <v xml:space="preserve"> </v>
      </c>
      <c r="J1269" s="261" t="str">
        <f t="shared" si="57"/>
        <v xml:space="preserve"> </v>
      </c>
      <c r="K1269" s="238" t="str">
        <f t="shared" si="58"/>
        <v xml:space="preserve"> </v>
      </c>
      <c r="L1269" s="87" t="str">
        <f t="shared" si="59"/>
        <v xml:space="preserve"> </v>
      </c>
    </row>
    <row r="1270" spans="1:12" x14ac:dyDescent="0.25">
      <c r="A1270" s="72"/>
      <c r="B1270" s="82"/>
      <c r="C1270" s="82"/>
      <c r="D1270" s="79"/>
      <c r="E1270" s="83"/>
      <c r="F1270" s="83"/>
      <c r="G1270" s="81"/>
      <c r="H1270" s="126"/>
      <c r="I1270" s="238" t="str">
        <f>IF(ISNUMBER(F1270),_xlfn.IFS(RIGHT(H1270,3)="(b)",IF(AND(G1270&gt;=DATE('1. Informace o projektu'!$C$3,1,1),G1270&lt;=WORKDAY(DATE('1. Informace o projektu'!$C$3+1,1,31)-1,1)),"OK","!!"),RIGHT(H1270,3)="(a)",IF(AND(G1270&gt;=DATE('1. Informace o projektu'!$C$3,1,1),G1270&lt;=WORKDAY(DATE('1. Informace o projektu'!$C$3,12,31)-1,1,'6. Data'!$C$76:$C$89)),"OK","!!"),ISBLANK(G1270),"!",ISBLANK(H1270),"!!!",H1270='6. Data'!$B$3,"vyberte druh nákladu")," ")</f>
        <v xml:space="preserve"> </v>
      </c>
      <c r="J1270" s="261" t="str">
        <f t="shared" si="57"/>
        <v xml:space="preserve"> </v>
      </c>
      <c r="K1270" s="238" t="str">
        <f t="shared" si="58"/>
        <v xml:space="preserve"> </v>
      </c>
      <c r="L1270" s="87" t="str">
        <f t="shared" si="59"/>
        <v xml:space="preserve"> </v>
      </c>
    </row>
    <row r="1271" spans="1:12" x14ac:dyDescent="0.25">
      <c r="A1271" s="72"/>
      <c r="B1271" s="82"/>
      <c r="C1271" s="82"/>
      <c r="D1271" s="79"/>
      <c r="E1271" s="83"/>
      <c r="F1271" s="83"/>
      <c r="G1271" s="81"/>
      <c r="H1271" s="126"/>
      <c r="I1271" s="238" t="str">
        <f>IF(ISNUMBER(F1271),_xlfn.IFS(RIGHT(H1271,3)="(b)",IF(AND(G1271&gt;=DATE('1. Informace o projektu'!$C$3,1,1),G1271&lt;=WORKDAY(DATE('1. Informace o projektu'!$C$3+1,1,31)-1,1)),"OK","!!"),RIGHT(H1271,3)="(a)",IF(AND(G1271&gt;=DATE('1. Informace o projektu'!$C$3,1,1),G1271&lt;=WORKDAY(DATE('1. Informace o projektu'!$C$3,12,31)-1,1,'6. Data'!$C$76:$C$89)),"OK","!!"),ISBLANK(G1271),"!",ISBLANK(H1271),"!!!",H1271='6. Data'!$B$3,"vyberte druh nákladu")," ")</f>
        <v xml:space="preserve"> </v>
      </c>
      <c r="J1271" s="261" t="str">
        <f t="shared" si="57"/>
        <v xml:space="preserve"> </v>
      </c>
      <c r="K1271" s="238" t="str">
        <f t="shared" si="58"/>
        <v xml:space="preserve"> </v>
      </c>
      <c r="L1271" s="87" t="str">
        <f t="shared" si="59"/>
        <v xml:space="preserve"> </v>
      </c>
    </row>
    <row r="1272" spans="1:12" x14ac:dyDescent="0.25">
      <c r="A1272" s="72"/>
      <c r="B1272" s="82"/>
      <c r="C1272" s="82"/>
      <c r="D1272" s="79"/>
      <c r="E1272" s="83"/>
      <c r="F1272" s="83"/>
      <c r="G1272" s="81"/>
      <c r="H1272" s="126"/>
      <c r="I1272" s="238" t="str">
        <f>IF(ISNUMBER(F1272),_xlfn.IFS(RIGHT(H1272,3)="(b)",IF(AND(G1272&gt;=DATE('1. Informace o projektu'!$C$3,1,1),G1272&lt;=WORKDAY(DATE('1. Informace o projektu'!$C$3+1,1,31)-1,1)),"OK","!!"),RIGHT(H1272,3)="(a)",IF(AND(G1272&gt;=DATE('1. Informace o projektu'!$C$3,1,1),G1272&lt;=WORKDAY(DATE('1. Informace o projektu'!$C$3,12,31)-1,1,'6. Data'!$C$76:$C$89)),"OK","!!"),ISBLANK(G1272),"!",ISBLANK(H1272),"!!!",H1272='6. Data'!$B$3,"vyberte druh nákladu")," ")</f>
        <v xml:space="preserve"> </v>
      </c>
      <c r="J1272" s="261" t="str">
        <f t="shared" si="57"/>
        <v xml:space="preserve"> </v>
      </c>
      <c r="K1272" s="238" t="str">
        <f t="shared" si="58"/>
        <v xml:space="preserve"> </v>
      </c>
      <c r="L1272" s="87" t="str">
        <f t="shared" si="59"/>
        <v xml:space="preserve"> </v>
      </c>
    </row>
    <row r="1273" spans="1:12" x14ac:dyDescent="0.25">
      <c r="A1273" s="72"/>
      <c r="B1273" s="82"/>
      <c r="C1273" s="82"/>
      <c r="D1273" s="79"/>
      <c r="E1273" s="83"/>
      <c r="F1273" s="83"/>
      <c r="G1273" s="81"/>
      <c r="H1273" s="126"/>
      <c r="I1273" s="238" t="str">
        <f>IF(ISNUMBER(F1273),_xlfn.IFS(RIGHT(H1273,3)="(b)",IF(AND(G1273&gt;=DATE('1. Informace o projektu'!$C$3,1,1),G1273&lt;=WORKDAY(DATE('1. Informace o projektu'!$C$3+1,1,31)-1,1)),"OK","!!"),RIGHT(H1273,3)="(a)",IF(AND(G1273&gt;=DATE('1. Informace o projektu'!$C$3,1,1),G1273&lt;=WORKDAY(DATE('1. Informace o projektu'!$C$3,12,31)-1,1,'6. Data'!$C$76:$C$89)),"OK","!!"),ISBLANK(G1273),"!",ISBLANK(H1273),"!!!",H1273='6. Data'!$B$3,"vyberte druh nákladu")," ")</f>
        <v xml:space="preserve"> </v>
      </c>
      <c r="J1273" s="261" t="str">
        <f t="shared" si="57"/>
        <v xml:space="preserve"> </v>
      </c>
      <c r="K1273" s="238" t="str">
        <f t="shared" si="58"/>
        <v xml:space="preserve"> </v>
      </c>
      <c r="L1273" s="87" t="str">
        <f t="shared" si="59"/>
        <v xml:space="preserve"> </v>
      </c>
    </row>
    <row r="1274" spans="1:12" x14ac:dyDescent="0.25">
      <c r="A1274" s="72"/>
      <c r="B1274" s="82"/>
      <c r="C1274" s="82"/>
      <c r="D1274" s="79"/>
      <c r="E1274" s="83"/>
      <c r="F1274" s="83"/>
      <c r="G1274" s="81"/>
      <c r="H1274" s="126"/>
      <c r="I1274" s="238" t="str">
        <f>IF(ISNUMBER(F1274),_xlfn.IFS(RIGHT(H1274,3)="(b)",IF(AND(G1274&gt;=DATE('1. Informace o projektu'!$C$3,1,1),G1274&lt;=WORKDAY(DATE('1. Informace o projektu'!$C$3+1,1,31)-1,1)),"OK","!!"),RIGHT(H1274,3)="(a)",IF(AND(G1274&gt;=DATE('1. Informace o projektu'!$C$3,1,1),G1274&lt;=WORKDAY(DATE('1. Informace o projektu'!$C$3,12,31)-1,1,'6. Data'!$C$76:$C$89)),"OK","!!"),ISBLANK(G1274),"!",ISBLANK(H1274),"!!!",H1274='6. Data'!$B$3,"vyberte druh nákladu")," ")</f>
        <v xml:space="preserve"> </v>
      </c>
      <c r="J1274" s="261" t="str">
        <f t="shared" si="57"/>
        <v xml:space="preserve"> </v>
      </c>
      <c r="K1274" s="238" t="str">
        <f t="shared" si="58"/>
        <v xml:space="preserve"> </v>
      </c>
      <c r="L1274" s="87" t="str">
        <f t="shared" si="59"/>
        <v xml:space="preserve"> </v>
      </c>
    </row>
    <row r="1275" spans="1:12" x14ac:dyDescent="0.25">
      <c r="A1275" s="72"/>
      <c r="B1275" s="82"/>
      <c r="C1275" s="82"/>
      <c r="D1275" s="79"/>
      <c r="E1275" s="83"/>
      <c r="F1275" s="83"/>
      <c r="G1275" s="81"/>
      <c r="H1275" s="126"/>
      <c r="I1275" s="238" t="str">
        <f>IF(ISNUMBER(F1275),_xlfn.IFS(RIGHT(H1275,3)="(b)",IF(AND(G1275&gt;=DATE('1. Informace o projektu'!$C$3,1,1),G1275&lt;=WORKDAY(DATE('1. Informace o projektu'!$C$3+1,1,31)-1,1)),"OK","!!"),RIGHT(H1275,3)="(a)",IF(AND(G1275&gt;=DATE('1. Informace o projektu'!$C$3,1,1),G1275&lt;=WORKDAY(DATE('1. Informace o projektu'!$C$3,12,31)-1,1,'6. Data'!$C$76:$C$89)),"OK","!!"),ISBLANK(G1275),"!",ISBLANK(H1275),"!!!",H1275='6. Data'!$B$3,"vyberte druh nákladu")," ")</f>
        <v xml:space="preserve"> </v>
      </c>
      <c r="J1275" s="261" t="str">
        <f t="shared" si="57"/>
        <v xml:space="preserve"> </v>
      </c>
      <c r="K1275" s="238" t="str">
        <f t="shared" si="58"/>
        <v xml:space="preserve"> </v>
      </c>
      <c r="L1275" s="87" t="str">
        <f t="shared" si="59"/>
        <v xml:space="preserve"> </v>
      </c>
    </row>
    <row r="1276" spans="1:12" x14ac:dyDescent="0.25">
      <c r="A1276" s="72"/>
      <c r="B1276" s="82"/>
      <c r="C1276" s="82"/>
      <c r="D1276" s="79"/>
      <c r="E1276" s="83"/>
      <c r="F1276" s="83"/>
      <c r="G1276" s="81"/>
      <c r="H1276" s="126"/>
      <c r="I1276" s="238" t="str">
        <f>IF(ISNUMBER(F1276),_xlfn.IFS(RIGHT(H1276,3)="(b)",IF(AND(G1276&gt;=DATE('1. Informace o projektu'!$C$3,1,1),G1276&lt;=WORKDAY(DATE('1. Informace o projektu'!$C$3+1,1,31)-1,1)),"OK","!!"),RIGHT(H1276,3)="(a)",IF(AND(G1276&gt;=DATE('1. Informace o projektu'!$C$3,1,1),G1276&lt;=WORKDAY(DATE('1. Informace o projektu'!$C$3,12,31)-1,1,'6. Data'!$C$76:$C$89)),"OK","!!"),ISBLANK(G1276),"!",ISBLANK(H1276),"!!!",H1276='6. Data'!$B$3,"vyberte druh nákladu")," ")</f>
        <v xml:space="preserve"> </v>
      </c>
      <c r="J1276" s="261" t="str">
        <f t="shared" si="57"/>
        <v xml:space="preserve"> </v>
      </c>
      <c r="K1276" s="238" t="str">
        <f t="shared" si="58"/>
        <v xml:space="preserve"> </v>
      </c>
      <c r="L1276" s="87" t="str">
        <f t="shared" si="59"/>
        <v xml:space="preserve"> </v>
      </c>
    </row>
    <row r="1277" spans="1:12" x14ac:dyDescent="0.25">
      <c r="A1277" s="72"/>
      <c r="B1277" s="82"/>
      <c r="C1277" s="82"/>
      <c r="D1277" s="79"/>
      <c r="E1277" s="83"/>
      <c r="F1277" s="83"/>
      <c r="G1277" s="81"/>
      <c r="H1277" s="126"/>
      <c r="I1277" s="238" t="str">
        <f>IF(ISNUMBER(F1277),_xlfn.IFS(RIGHT(H1277,3)="(b)",IF(AND(G1277&gt;=DATE('1. Informace o projektu'!$C$3,1,1),G1277&lt;=WORKDAY(DATE('1. Informace o projektu'!$C$3+1,1,31)-1,1)),"OK","!!"),RIGHT(H1277,3)="(a)",IF(AND(G1277&gt;=DATE('1. Informace o projektu'!$C$3,1,1),G1277&lt;=WORKDAY(DATE('1. Informace o projektu'!$C$3,12,31)-1,1,'6. Data'!$C$76:$C$89)),"OK","!!"),ISBLANK(G1277),"!",ISBLANK(H1277),"!!!",H1277='6. Data'!$B$3,"vyberte druh nákladu")," ")</f>
        <v xml:space="preserve"> </v>
      </c>
      <c r="J1277" s="261" t="str">
        <f t="shared" si="57"/>
        <v xml:space="preserve"> </v>
      </c>
      <c r="K1277" s="238" t="str">
        <f t="shared" si="58"/>
        <v xml:space="preserve"> </v>
      </c>
      <c r="L1277" s="87" t="str">
        <f t="shared" si="59"/>
        <v xml:space="preserve"> </v>
      </c>
    </row>
    <row r="1278" spans="1:12" x14ac:dyDescent="0.25">
      <c r="A1278" s="72"/>
      <c r="B1278" s="82"/>
      <c r="C1278" s="82"/>
      <c r="D1278" s="79"/>
      <c r="E1278" s="83"/>
      <c r="F1278" s="83"/>
      <c r="G1278" s="81"/>
      <c r="H1278" s="126"/>
      <c r="I1278" s="238" t="str">
        <f>IF(ISNUMBER(F1278),_xlfn.IFS(RIGHT(H1278,3)="(b)",IF(AND(G1278&gt;=DATE('1. Informace o projektu'!$C$3,1,1),G1278&lt;=WORKDAY(DATE('1. Informace o projektu'!$C$3+1,1,31)-1,1)),"OK","!!"),RIGHT(H1278,3)="(a)",IF(AND(G1278&gt;=DATE('1. Informace o projektu'!$C$3,1,1),G1278&lt;=WORKDAY(DATE('1. Informace o projektu'!$C$3,12,31)-1,1,'6. Data'!$C$76:$C$89)),"OK","!!"),ISBLANK(G1278),"!",ISBLANK(H1278),"!!!",H1278='6. Data'!$B$3,"vyberte druh nákladu")," ")</f>
        <v xml:space="preserve"> </v>
      </c>
      <c r="J1278" s="261" t="str">
        <f t="shared" si="57"/>
        <v xml:space="preserve"> </v>
      </c>
      <c r="K1278" s="238" t="str">
        <f t="shared" si="58"/>
        <v xml:space="preserve"> </v>
      </c>
      <c r="L1278" s="87" t="str">
        <f t="shared" si="59"/>
        <v xml:space="preserve"> </v>
      </c>
    </row>
    <row r="1279" spans="1:12" x14ac:dyDescent="0.25">
      <c r="A1279" s="72"/>
      <c r="B1279" s="82"/>
      <c r="C1279" s="82"/>
      <c r="D1279" s="79"/>
      <c r="E1279" s="83"/>
      <c r="F1279" s="83"/>
      <c r="G1279" s="81"/>
      <c r="H1279" s="126"/>
      <c r="I1279" s="238" t="str">
        <f>IF(ISNUMBER(F1279),_xlfn.IFS(RIGHT(H1279,3)="(b)",IF(AND(G1279&gt;=DATE('1. Informace o projektu'!$C$3,1,1),G1279&lt;=WORKDAY(DATE('1. Informace o projektu'!$C$3+1,1,31)-1,1)),"OK","!!"),RIGHT(H1279,3)="(a)",IF(AND(G1279&gt;=DATE('1. Informace o projektu'!$C$3,1,1),G1279&lt;=WORKDAY(DATE('1. Informace o projektu'!$C$3,12,31)-1,1,'6. Data'!$C$76:$C$89)),"OK","!!"),ISBLANK(G1279),"!",ISBLANK(H1279),"!!!",H1279='6. Data'!$B$3,"vyberte druh nákladu")," ")</f>
        <v xml:space="preserve"> </v>
      </c>
      <c r="J1279" s="261" t="str">
        <f t="shared" si="57"/>
        <v xml:space="preserve"> </v>
      </c>
      <c r="K1279" s="238" t="str">
        <f t="shared" si="58"/>
        <v xml:space="preserve"> </v>
      </c>
      <c r="L1279" s="87" t="str">
        <f t="shared" si="59"/>
        <v xml:space="preserve"> </v>
      </c>
    </row>
    <row r="1280" spans="1:12" x14ac:dyDescent="0.25">
      <c r="A1280" s="72"/>
      <c r="B1280" s="82"/>
      <c r="C1280" s="82"/>
      <c r="D1280" s="79"/>
      <c r="E1280" s="83"/>
      <c r="F1280" s="83"/>
      <c r="G1280" s="81"/>
      <c r="H1280" s="126"/>
      <c r="I1280" s="238" t="str">
        <f>IF(ISNUMBER(F1280),_xlfn.IFS(RIGHT(H1280,3)="(b)",IF(AND(G1280&gt;=DATE('1. Informace o projektu'!$C$3,1,1),G1280&lt;=WORKDAY(DATE('1. Informace o projektu'!$C$3+1,1,31)-1,1)),"OK","!!"),RIGHT(H1280,3)="(a)",IF(AND(G1280&gt;=DATE('1. Informace o projektu'!$C$3,1,1),G1280&lt;=WORKDAY(DATE('1. Informace o projektu'!$C$3,12,31)-1,1,'6. Data'!$C$76:$C$89)),"OK","!!"),ISBLANK(G1280),"!",ISBLANK(H1280),"!!!",H1280='6. Data'!$B$3,"vyberte druh nákladu")," ")</f>
        <v xml:space="preserve"> </v>
      </c>
      <c r="J1280" s="261" t="str">
        <f t="shared" si="57"/>
        <v xml:space="preserve"> </v>
      </c>
      <c r="K1280" s="238" t="str">
        <f t="shared" si="58"/>
        <v xml:space="preserve"> </v>
      </c>
      <c r="L1280" s="87" t="str">
        <f t="shared" si="59"/>
        <v xml:space="preserve"> </v>
      </c>
    </row>
    <row r="1281" spans="1:12" x14ac:dyDescent="0.25">
      <c r="A1281" s="72"/>
      <c r="B1281" s="82"/>
      <c r="C1281" s="82"/>
      <c r="D1281" s="79"/>
      <c r="E1281" s="83"/>
      <c r="F1281" s="83"/>
      <c r="G1281" s="81"/>
      <c r="H1281" s="126"/>
      <c r="I1281" s="238" t="str">
        <f>IF(ISNUMBER(F1281),_xlfn.IFS(RIGHT(H1281,3)="(b)",IF(AND(G1281&gt;=DATE('1. Informace o projektu'!$C$3,1,1),G1281&lt;=WORKDAY(DATE('1. Informace o projektu'!$C$3+1,1,31)-1,1)),"OK","!!"),RIGHT(H1281,3)="(a)",IF(AND(G1281&gt;=DATE('1. Informace o projektu'!$C$3,1,1),G1281&lt;=WORKDAY(DATE('1. Informace o projektu'!$C$3,12,31)-1,1,'6. Data'!$C$76:$C$89)),"OK","!!"),ISBLANK(G1281),"!",ISBLANK(H1281),"!!!",H1281='6. Data'!$B$3,"vyberte druh nákladu")," ")</f>
        <v xml:space="preserve"> </v>
      </c>
      <c r="J1281" s="261" t="str">
        <f t="shared" si="57"/>
        <v xml:space="preserve"> </v>
      </c>
      <c r="K1281" s="238" t="str">
        <f t="shared" si="58"/>
        <v xml:space="preserve"> </v>
      </c>
      <c r="L1281" s="87" t="str">
        <f t="shared" si="59"/>
        <v xml:space="preserve"> </v>
      </c>
    </row>
    <row r="1282" spans="1:12" x14ac:dyDescent="0.25">
      <c r="A1282" s="72"/>
      <c r="B1282" s="82"/>
      <c r="C1282" s="82"/>
      <c r="D1282" s="79"/>
      <c r="E1282" s="83"/>
      <c r="F1282" s="83"/>
      <c r="G1282" s="81"/>
      <c r="H1282" s="126"/>
      <c r="I1282" s="238" t="str">
        <f>IF(ISNUMBER(F1282),_xlfn.IFS(RIGHT(H1282,3)="(b)",IF(AND(G1282&gt;=DATE('1. Informace o projektu'!$C$3,1,1),G1282&lt;=WORKDAY(DATE('1. Informace o projektu'!$C$3+1,1,31)-1,1)),"OK","!!"),RIGHT(H1282,3)="(a)",IF(AND(G1282&gt;=DATE('1. Informace o projektu'!$C$3,1,1),G1282&lt;=WORKDAY(DATE('1. Informace o projektu'!$C$3,12,31)-1,1,'6. Data'!$C$76:$C$89)),"OK","!!"),ISBLANK(G1282),"!",ISBLANK(H1282),"!!!",H1282='6. Data'!$B$3,"vyberte druh nákladu")," ")</f>
        <v xml:space="preserve"> </v>
      </c>
      <c r="J1282" s="261" t="str">
        <f t="shared" si="57"/>
        <v xml:space="preserve"> </v>
      </c>
      <c r="K1282" s="238" t="str">
        <f t="shared" si="58"/>
        <v xml:space="preserve"> </v>
      </c>
      <c r="L1282" s="87" t="str">
        <f t="shared" si="59"/>
        <v xml:space="preserve"> </v>
      </c>
    </row>
    <row r="1283" spans="1:12" x14ac:dyDescent="0.25">
      <c r="A1283" s="72"/>
      <c r="B1283" s="82"/>
      <c r="C1283" s="82"/>
      <c r="D1283" s="79"/>
      <c r="E1283" s="83"/>
      <c r="F1283" s="83"/>
      <c r="G1283" s="81"/>
      <c r="H1283" s="126"/>
      <c r="I1283" s="238" t="str">
        <f>IF(ISNUMBER(F1283),_xlfn.IFS(RIGHT(H1283,3)="(b)",IF(AND(G1283&gt;=DATE('1. Informace o projektu'!$C$3,1,1),G1283&lt;=WORKDAY(DATE('1. Informace o projektu'!$C$3+1,1,31)-1,1)),"OK","!!"),RIGHT(H1283,3)="(a)",IF(AND(G1283&gt;=DATE('1. Informace o projektu'!$C$3,1,1),G1283&lt;=WORKDAY(DATE('1. Informace o projektu'!$C$3,12,31)-1,1,'6. Data'!$C$76:$C$89)),"OK","!!"),ISBLANK(G1283),"!",ISBLANK(H1283),"!!!",H1283='6. Data'!$B$3,"vyberte druh nákladu")," ")</f>
        <v xml:space="preserve"> </v>
      </c>
      <c r="J1283" s="261" t="str">
        <f t="shared" si="57"/>
        <v xml:space="preserve"> </v>
      </c>
      <c r="K1283" s="238" t="str">
        <f t="shared" si="58"/>
        <v xml:space="preserve"> </v>
      </c>
      <c r="L1283" s="87" t="str">
        <f t="shared" si="59"/>
        <v xml:space="preserve"> </v>
      </c>
    </row>
    <row r="1284" spans="1:12" x14ac:dyDescent="0.25">
      <c r="A1284" s="72"/>
      <c r="B1284" s="82"/>
      <c r="C1284" s="82"/>
      <c r="D1284" s="79"/>
      <c r="E1284" s="83"/>
      <c r="F1284" s="83"/>
      <c r="G1284" s="81"/>
      <c r="H1284" s="126"/>
      <c r="I1284" s="238" t="str">
        <f>IF(ISNUMBER(F1284),_xlfn.IFS(RIGHT(H1284,3)="(b)",IF(AND(G1284&gt;=DATE('1. Informace o projektu'!$C$3,1,1),G1284&lt;=WORKDAY(DATE('1. Informace o projektu'!$C$3+1,1,31)-1,1)),"OK","!!"),RIGHT(H1284,3)="(a)",IF(AND(G1284&gt;=DATE('1. Informace o projektu'!$C$3,1,1),G1284&lt;=WORKDAY(DATE('1. Informace o projektu'!$C$3,12,31)-1,1,'6. Data'!$C$76:$C$89)),"OK","!!"),ISBLANK(G1284),"!",ISBLANK(H1284),"!!!",H1284='6. Data'!$B$3,"vyberte druh nákladu")," ")</f>
        <v xml:space="preserve"> </v>
      </c>
      <c r="J1284" s="261" t="str">
        <f t="shared" si="57"/>
        <v xml:space="preserve"> </v>
      </c>
      <c r="K1284" s="238" t="str">
        <f t="shared" si="58"/>
        <v xml:space="preserve"> </v>
      </c>
      <c r="L1284" s="87" t="str">
        <f t="shared" si="59"/>
        <v xml:space="preserve"> </v>
      </c>
    </row>
    <row r="1285" spans="1:12" x14ac:dyDescent="0.25">
      <c r="A1285" s="72"/>
      <c r="B1285" s="82"/>
      <c r="C1285" s="82"/>
      <c r="D1285" s="79"/>
      <c r="E1285" s="83"/>
      <c r="F1285" s="83"/>
      <c r="G1285" s="81"/>
      <c r="H1285" s="126"/>
      <c r="I1285" s="238" t="str">
        <f>IF(ISNUMBER(F1285),_xlfn.IFS(RIGHT(H1285,3)="(b)",IF(AND(G1285&gt;=DATE('1. Informace o projektu'!$C$3,1,1),G1285&lt;=WORKDAY(DATE('1. Informace o projektu'!$C$3+1,1,31)-1,1)),"OK","!!"),RIGHT(H1285,3)="(a)",IF(AND(G1285&gt;=DATE('1. Informace o projektu'!$C$3,1,1),G1285&lt;=WORKDAY(DATE('1. Informace o projektu'!$C$3,12,31)-1,1,'6. Data'!$C$76:$C$89)),"OK","!!"),ISBLANK(G1285),"!",ISBLANK(H1285),"!!!",H1285='6. Data'!$B$3,"vyberte druh nákladu")," ")</f>
        <v xml:space="preserve"> </v>
      </c>
      <c r="J1285" s="261" t="str">
        <f t="shared" si="57"/>
        <v xml:space="preserve"> </v>
      </c>
      <c r="K1285" s="238" t="str">
        <f t="shared" si="58"/>
        <v xml:space="preserve"> </v>
      </c>
      <c r="L1285" s="87" t="str">
        <f t="shared" si="59"/>
        <v xml:space="preserve"> </v>
      </c>
    </row>
    <row r="1286" spans="1:12" x14ac:dyDescent="0.25">
      <c r="A1286" s="72"/>
      <c r="B1286" s="82"/>
      <c r="C1286" s="82"/>
      <c r="D1286" s="79"/>
      <c r="E1286" s="83"/>
      <c r="F1286" s="83"/>
      <c r="G1286" s="81"/>
      <c r="H1286" s="126"/>
      <c r="I1286" s="238" t="str">
        <f>IF(ISNUMBER(F1286),_xlfn.IFS(RIGHT(H1286,3)="(b)",IF(AND(G1286&gt;=DATE('1. Informace o projektu'!$C$3,1,1),G1286&lt;=WORKDAY(DATE('1. Informace o projektu'!$C$3+1,1,31)-1,1)),"OK","!!"),RIGHT(H1286,3)="(a)",IF(AND(G1286&gt;=DATE('1. Informace o projektu'!$C$3,1,1),G1286&lt;=WORKDAY(DATE('1. Informace o projektu'!$C$3,12,31)-1,1,'6. Data'!$C$76:$C$89)),"OK","!!"),ISBLANK(G1286),"!",ISBLANK(H1286),"!!!",H1286='6. Data'!$B$3,"vyberte druh nákladu")," ")</f>
        <v xml:space="preserve"> </v>
      </c>
      <c r="J1286" s="261" t="str">
        <f t="shared" si="57"/>
        <v xml:space="preserve"> </v>
      </c>
      <c r="K1286" s="238" t="str">
        <f t="shared" si="58"/>
        <v xml:space="preserve"> </v>
      </c>
      <c r="L1286" s="87" t="str">
        <f t="shared" si="59"/>
        <v xml:space="preserve"> </v>
      </c>
    </row>
    <row r="1287" spans="1:12" x14ac:dyDescent="0.25">
      <c r="A1287" s="72"/>
      <c r="B1287" s="82"/>
      <c r="C1287" s="82"/>
      <c r="D1287" s="79"/>
      <c r="E1287" s="83"/>
      <c r="F1287" s="83"/>
      <c r="G1287" s="81"/>
      <c r="H1287" s="126"/>
      <c r="I1287" s="238" t="str">
        <f>IF(ISNUMBER(F1287),_xlfn.IFS(RIGHT(H1287,3)="(b)",IF(AND(G1287&gt;=DATE('1. Informace o projektu'!$C$3,1,1),G1287&lt;=WORKDAY(DATE('1. Informace o projektu'!$C$3+1,1,31)-1,1)),"OK","!!"),RIGHT(H1287,3)="(a)",IF(AND(G1287&gt;=DATE('1. Informace o projektu'!$C$3,1,1),G1287&lt;=WORKDAY(DATE('1. Informace o projektu'!$C$3,12,31)-1,1,'6. Data'!$C$76:$C$89)),"OK","!!"),ISBLANK(G1287),"!",ISBLANK(H1287),"!!!",H1287='6. Data'!$B$3,"vyberte druh nákladu")," ")</f>
        <v xml:space="preserve"> </v>
      </c>
      <c r="J1287" s="261" t="str">
        <f t="shared" ref="J1287:J1350" si="60">_xlfn.IFS(I1287="!","Zapište datum úhrady",I1287="ok"," ",I1287=" "," ",I1287="!!!","vyberte druh nákladu",I1287="!!","nepovolené datum úhrady",I1287="vyberte druh nákladu","vyberte druh nákladu")</f>
        <v xml:space="preserve"> </v>
      </c>
      <c r="K1287" s="238" t="str">
        <f t="shared" ref="K1287:K1350" si="61">IF(ISNUMBER(F1287),IF(E1287&gt;=F1287,"OK","!")," ")</f>
        <v xml:space="preserve"> </v>
      </c>
      <c r="L1287" s="87" t="str">
        <f t="shared" ref="L1287:L1350" si="62">_xlfn.IFS(K1287="!","Hrazeno z dotace je vyšší než fakturovaná částka",K1287="ok"," ",K1287=" "," ")</f>
        <v xml:space="preserve"> </v>
      </c>
    </row>
    <row r="1288" spans="1:12" x14ac:dyDescent="0.25">
      <c r="A1288" s="72"/>
      <c r="B1288" s="82"/>
      <c r="C1288" s="82"/>
      <c r="D1288" s="79"/>
      <c r="E1288" s="83"/>
      <c r="F1288" s="83"/>
      <c r="G1288" s="81"/>
      <c r="H1288" s="126"/>
      <c r="I1288" s="238" t="str">
        <f>IF(ISNUMBER(F1288),_xlfn.IFS(RIGHT(H1288,3)="(b)",IF(AND(G1288&gt;=DATE('1. Informace o projektu'!$C$3,1,1),G1288&lt;=WORKDAY(DATE('1. Informace o projektu'!$C$3+1,1,31)-1,1)),"OK","!!"),RIGHT(H1288,3)="(a)",IF(AND(G1288&gt;=DATE('1. Informace o projektu'!$C$3,1,1),G1288&lt;=WORKDAY(DATE('1. Informace o projektu'!$C$3,12,31)-1,1,'6. Data'!$C$76:$C$89)),"OK","!!"),ISBLANK(G1288),"!",ISBLANK(H1288),"!!!",H1288='6. Data'!$B$3,"vyberte druh nákladu")," ")</f>
        <v xml:space="preserve"> </v>
      </c>
      <c r="J1288" s="261" t="str">
        <f t="shared" si="60"/>
        <v xml:space="preserve"> </v>
      </c>
      <c r="K1288" s="238" t="str">
        <f t="shared" si="61"/>
        <v xml:space="preserve"> </v>
      </c>
      <c r="L1288" s="87" t="str">
        <f t="shared" si="62"/>
        <v xml:space="preserve"> </v>
      </c>
    </row>
    <row r="1289" spans="1:12" x14ac:dyDescent="0.25">
      <c r="A1289" s="72"/>
      <c r="B1289" s="82"/>
      <c r="C1289" s="82"/>
      <c r="D1289" s="79"/>
      <c r="E1289" s="83"/>
      <c r="F1289" s="83"/>
      <c r="G1289" s="81"/>
      <c r="H1289" s="126"/>
      <c r="I1289" s="238" t="str">
        <f>IF(ISNUMBER(F1289),_xlfn.IFS(RIGHT(H1289,3)="(b)",IF(AND(G1289&gt;=DATE('1. Informace o projektu'!$C$3,1,1),G1289&lt;=WORKDAY(DATE('1. Informace o projektu'!$C$3+1,1,31)-1,1)),"OK","!!"),RIGHT(H1289,3)="(a)",IF(AND(G1289&gt;=DATE('1. Informace o projektu'!$C$3,1,1),G1289&lt;=WORKDAY(DATE('1. Informace o projektu'!$C$3,12,31)-1,1,'6. Data'!$C$76:$C$89)),"OK","!!"),ISBLANK(G1289),"!",ISBLANK(H1289),"!!!",H1289='6. Data'!$B$3,"vyberte druh nákladu")," ")</f>
        <v xml:space="preserve"> </v>
      </c>
      <c r="J1289" s="261" t="str">
        <f t="shared" si="60"/>
        <v xml:space="preserve"> </v>
      </c>
      <c r="K1289" s="238" t="str">
        <f t="shared" si="61"/>
        <v xml:space="preserve"> </v>
      </c>
      <c r="L1289" s="87" t="str">
        <f t="shared" si="62"/>
        <v xml:space="preserve"> </v>
      </c>
    </row>
    <row r="1290" spans="1:12" x14ac:dyDescent="0.25">
      <c r="A1290" s="72"/>
      <c r="B1290" s="82"/>
      <c r="C1290" s="82"/>
      <c r="D1290" s="79"/>
      <c r="E1290" s="83"/>
      <c r="F1290" s="83"/>
      <c r="G1290" s="81"/>
      <c r="H1290" s="126"/>
      <c r="I1290" s="238" t="str">
        <f>IF(ISNUMBER(F1290),_xlfn.IFS(RIGHT(H1290,3)="(b)",IF(AND(G1290&gt;=DATE('1. Informace o projektu'!$C$3,1,1),G1290&lt;=WORKDAY(DATE('1. Informace o projektu'!$C$3+1,1,31)-1,1)),"OK","!!"),RIGHT(H1290,3)="(a)",IF(AND(G1290&gt;=DATE('1. Informace o projektu'!$C$3,1,1),G1290&lt;=WORKDAY(DATE('1. Informace o projektu'!$C$3,12,31)-1,1,'6. Data'!$C$76:$C$89)),"OK","!!"),ISBLANK(G1290),"!",ISBLANK(H1290),"!!!",H1290='6. Data'!$B$3,"vyberte druh nákladu")," ")</f>
        <v xml:space="preserve"> </v>
      </c>
      <c r="J1290" s="261" t="str">
        <f t="shared" si="60"/>
        <v xml:space="preserve"> </v>
      </c>
      <c r="K1290" s="238" t="str">
        <f t="shared" si="61"/>
        <v xml:space="preserve"> </v>
      </c>
      <c r="L1290" s="87" t="str">
        <f t="shared" si="62"/>
        <v xml:space="preserve"> </v>
      </c>
    </row>
    <row r="1291" spans="1:12" x14ac:dyDescent="0.25">
      <c r="A1291" s="72"/>
      <c r="B1291" s="82"/>
      <c r="C1291" s="82"/>
      <c r="D1291" s="79"/>
      <c r="E1291" s="83"/>
      <c r="F1291" s="83"/>
      <c r="G1291" s="81"/>
      <c r="H1291" s="126"/>
      <c r="I1291" s="238" t="str">
        <f>IF(ISNUMBER(F1291),_xlfn.IFS(RIGHT(H1291,3)="(b)",IF(AND(G1291&gt;=DATE('1. Informace o projektu'!$C$3,1,1),G1291&lt;=WORKDAY(DATE('1. Informace o projektu'!$C$3+1,1,31)-1,1)),"OK","!!"),RIGHT(H1291,3)="(a)",IF(AND(G1291&gt;=DATE('1. Informace o projektu'!$C$3,1,1),G1291&lt;=WORKDAY(DATE('1. Informace o projektu'!$C$3,12,31)-1,1,'6. Data'!$C$76:$C$89)),"OK","!!"),ISBLANK(G1291),"!",ISBLANK(H1291),"!!!",H1291='6. Data'!$B$3,"vyberte druh nákladu")," ")</f>
        <v xml:space="preserve"> </v>
      </c>
      <c r="J1291" s="261" t="str">
        <f t="shared" si="60"/>
        <v xml:space="preserve"> </v>
      </c>
      <c r="K1291" s="238" t="str">
        <f t="shared" si="61"/>
        <v xml:space="preserve"> </v>
      </c>
      <c r="L1291" s="87" t="str">
        <f t="shared" si="62"/>
        <v xml:space="preserve"> </v>
      </c>
    </row>
    <row r="1292" spans="1:12" x14ac:dyDescent="0.25">
      <c r="A1292" s="72"/>
      <c r="B1292" s="82"/>
      <c r="C1292" s="82"/>
      <c r="D1292" s="79"/>
      <c r="E1292" s="83"/>
      <c r="F1292" s="83"/>
      <c r="G1292" s="81"/>
      <c r="H1292" s="126"/>
      <c r="I1292" s="238" t="str">
        <f>IF(ISNUMBER(F1292),_xlfn.IFS(RIGHT(H1292,3)="(b)",IF(AND(G1292&gt;=DATE('1. Informace o projektu'!$C$3,1,1),G1292&lt;=WORKDAY(DATE('1. Informace o projektu'!$C$3+1,1,31)-1,1)),"OK","!!"),RIGHT(H1292,3)="(a)",IF(AND(G1292&gt;=DATE('1. Informace o projektu'!$C$3,1,1),G1292&lt;=WORKDAY(DATE('1. Informace o projektu'!$C$3,12,31)-1,1,'6. Data'!$C$76:$C$89)),"OK","!!"),ISBLANK(G1292),"!",ISBLANK(H1292),"!!!",H1292='6. Data'!$B$3,"vyberte druh nákladu")," ")</f>
        <v xml:space="preserve"> </v>
      </c>
      <c r="J1292" s="261" t="str">
        <f t="shared" si="60"/>
        <v xml:space="preserve"> </v>
      </c>
      <c r="K1292" s="238" t="str">
        <f t="shared" si="61"/>
        <v xml:space="preserve"> </v>
      </c>
      <c r="L1292" s="87" t="str">
        <f t="shared" si="62"/>
        <v xml:space="preserve"> </v>
      </c>
    </row>
    <row r="1293" spans="1:12" x14ac:dyDescent="0.25">
      <c r="A1293" s="72"/>
      <c r="B1293" s="82"/>
      <c r="C1293" s="82"/>
      <c r="D1293" s="79"/>
      <c r="E1293" s="83"/>
      <c r="F1293" s="83"/>
      <c r="G1293" s="81"/>
      <c r="H1293" s="126"/>
      <c r="I1293" s="238" t="str">
        <f>IF(ISNUMBER(F1293),_xlfn.IFS(RIGHT(H1293,3)="(b)",IF(AND(G1293&gt;=DATE('1. Informace o projektu'!$C$3,1,1),G1293&lt;=WORKDAY(DATE('1. Informace o projektu'!$C$3+1,1,31)-1,1)),"OK","!!"),RIGHT(H1293,3)="(a)",IF(AND(G1293&gt;=DATE('1. Informace o projektu'!$C$3,1,1),G1293&lt;=WORKDAY(DATE('1. Informace o projektu'!$C$3,12,31)-1,1,'6. Data'!$C$76:$C$89)),"OK","!!"),ISBLANK(G1293),"!",ISBLANK(H1293),"!!!",H1293='6. Data'!$B$3,"vyberte druh nákladu")," ")</f>
        <v xml:space="preserve"> </v>
      </c>
      <c r="J1293" s="261" t="str">
        <f t="shared" si="60"/>
        <v xml:space="preserve"> </v>
      </c>
      <c r="K1293" s="238" t="str">
        <f t="shared" si="61"/>
        <v xml:space="preserve"> </v>
      </c>
      <c r="L1293" s="87" t="str">
        <f t="shared" si="62"/>
        <v xml:space="preserve"> </v>
      </c>
    </row>
    <row r="1294" spans="1:12" x14ac:dyDescent="0.25">
      <c r="A1294" s="72"/>
      <c r="B1294" s="82"/>
      <c r="C1294" s="82"/>
      <c r="D1294" s="79"/>
      <c r="E1294" s="83"/>
      <c r="F1294" s="83"/>
      <c r="G1294" s="81"/>
      <c r="H1294" s="126"/>
      <c r="I1294" s="238" t="str">
        <f>IF(ISNUMBER(F1294),_xlfn.IFS(RIGHT(H1294,3)="(b)",IF(AND(G1294&gt;=DATE('1. Informace o projektu'!$C$3,1,1),G1294&lt;=WORKDAY(DATE('1. Informace o projektu'!$C$3+1,1,31)-1,1)),"OK","!!"),RIGHT(H1294,3)="(a)",IF(AND(G1294&gt;=DATE('1. Informace o projektu'!$C$3,1,1),G1294&lt;=WORKDAY(DATE('1. Informace o projektu'!$C$3,12,31)-1,1,'6. Data'!$C$76:$C$89)),"OK","!!"),ISBLANK(G1294),"!",ISBLANK(H1294),"!!!",H1294='6. Data'!$B$3,"vyberte druh nákladu")," ")</f>
        <v xml:space="preserve"> </v>
      </c>
      <c r="J1294" s="261" t="str">
        <f t="shared" si="60"/>
        <v xml:space="preserve"> </v>
      </c>
      <c r="K1294" s="238" t="str">
        <f t="shared" si="61"/>
        <v xml:space="preserve"> </v>
      </c>
      <c r="L1294" s="87" t="str">
        <f t="shared" si="62"/>
        <v xml:space="preserve"> </v>
      </c>
    </row>
    <row r="1295" spans="1:12" x14ac:dyDescent="0.25">
      <c r="A1295" s="72"/>
      <c r="B1295" s="82"/>
      <c r="C1295" s="82"/>
      <c r="D1295" s="79"/>
      <c r="E1295" s="83"/>
      <c r="F1295" s="83"/>
      <c r="G1295" s="81"/>
      <c r="H1295" s="126"/>
      <c r="I1295" s="238" t="str">
        <f>IF(ISNUMBER(F1295),_xlfn.IFS(RIGHT(H1295,3)="(b)",IF(AND(G1295&gt;=DATE('1. Informace o projektu'!$C$3,1,1),G1295&lt;=WORKDAY(DATE('1. Informace o projektu'!$C$3+1,1,31)-1,1)),"OK","!!"),RIGHT(H1295,3)="(a)",IF(AND(G1295&gt;=DATE('1. Informace o projektu'!$C$3,1,1),G1295&lt;=WORKDAY(DATE('1. Informace o projektu'!$C$3,12,31)-1,1,'6. Data'!$C$76:$C$89)),"OK","!!"),ISBLANK(G1295),"!",ISBLANK(H1295),"!!!",H1295='6. Data'!$B$3,"vyberte druh nákladu")," ")</f>
        <v xml:space="preserve"> </v>
      </c>
      <c r="J1295" s="261" t="str">
        <f t="shared" si="60"/>
        <v xml:space="preserve"> </v>
      </c>
      <c r="K1295" s="238" t="str">
        <f t="shared" si="61"/>
        <v xml:space="preserve"> </v>
      </c>
      <c r="L1295" s="87" t="str">
        <f t="shared" si="62"/>
        <v xml:space="preserve"> </v>
      </c>
    </row>
    <row r="1296" spans="1:12" x14ac:dyDescent="0.25">
      <c r="A1296" s="72"/>
      <c r="B1296" s="82"/>
      <c r="C1296" s="82"/>
      <c r="D1296" s="79"/>
      <c r="E1296" s="83"/>
      <c r="F1296" s="83"/>
      <c r="G1296" s="81"/>
      <c r="H1296" s="126"/>
      <c r="I1296" s="238" t="str">
        <f>IF(ISNUMBER(F1296),_xlfn.IFS(RIGHT(H1296,3)="(b)",IF(AND(G1296&gt;=DATE('1. Informace o projektu'!$C$3,1,1),G1296&lt;=WORKDAY(DATE('1. Informace o projektu'!$C$3+1,1,31)-1,1)),"OK","!!"),RIGHT(H1296,3)="(a)",IF(AND(G1296&gt;=DATE('1. Informace o projektu'!$C$3,1,1),G1296&lt;=WORKDAY(DATE('1. Informace o projektu'!$C$3,12,31)-1,1,'6. Data'!$C$76:$C$89)),"OK","!!"),ISBLANK(G1296),"!",ISBLANK(H1296),"!!!",H1296='6. Data'!$B$3,"vyberte druh nákladu")," ")</f>
        <v xml:space="preserve"> </v>
      </c>
      <c r="J1296" s="261" t="str">
        <f t="shared" si="60"/>
        <v xml:space="preserve"> </v>
      </c>
      <c r="K1296" s="238" t="str">
        <f t="shared" si="61"/>
        <v xml:space="preserve"> </v>
      </c>
      <c r="L1296" s="87" t="str">
        <f t="shared" si="62"/>
        <v xml:space="preserve"> </v>
      </c>
    </row>
    <row r="1297" spans="1:12" x14ac:dyDescent="0.25">
      <c r="A1297" s="72"/>
      <c r="B1297" s="82"/>
      <c r="C1297" s="82"/>
      <c r="D1297" s="79"/>
      <c r="E1297" s="83"/>
      <c r="F1297" s="83"/>
      <c r="G1297" s="81"/>
      <c r="H1297" s="126"/>
      <c r="I1297" s="238" t="str">
        <f>IF(ISNUMBER(F1297),_xlfn.IFS(RIGHT(H1297,3)="(b)",IF(AND(G1297&gt;=DATE('1. Informace o projektu'!$C$3,1,1),G1297&lt;=WORKDAY(DATE('1. Informace o projektu'!$C$3+1,1,31)-1,1)),"OK","!!"),RIGHT(H1297,3)="(a)",IF(AND(G1297&gt;=DATE('1. Informace o projektu'!$C$3,1,1),G1297&lt;=WORKDAY(DATE('1. Informace o projektu'!$C$3,12,31)-1,1,'6. Data'!$C$76:$C$89)),"OK","!!"),ISBLANK(G1297),"!",ISBLANK(H1297),"!!!",H1297='6. Data'!$B$3,"vyberte druh nákladu")," ")</f>
        <v xml:space="preserve"> </v>
      </c>
      <c r="J1297" s="261" t="str">
        <f t="shared" si="60"/>
        <v xml:space="preserve"> </v>
      </c>
      <c r="K1297" s="238" t="str">
        <f t="shared" si="61"/>
        <v xml:space="preserve"> </v>
      </c>
      <c r="L1297" s="87" t="str">
        <f t="shared" si="62"/>
        <v xml:space="preserve"> </v>
      </c>
    </row>
    <row r="1298" spans="1:12" x14ac:dyDescent="0.25">
      <c r="A1298" s="72"/>
      <c r="B1298" s="82"/>
      <c r="C1298" s="82"/>
      <c r="D1298" s="79"/>
      <c r="E1298" s="83"/>
      <c r="F1298" s="83"/>
      <c r="G1298" s="81"/>
      <c r="H1298" s="126"/>
      <c r="I1298" s="238" t="str">
        <f>IF(ISNUMBER(F1298),_xlfn.IFS(RIGHT(H1298,3)="(b)",IF(AND(G1298&gt;=DATE('1. Informace o projektu'!$C$3,1,1),G1298&lt;=WORKDAY(DATE('1. Informace o projektu'!$C$3+1,1,31)-1,1)),"OK","!!"),RIGHT(H1298,3)="(a)",IF(AND(G1298&gt;=DATE('1. Informace o projektu'!$C$3,1,1),G1298&lt;=WORKDAY(DATE('1. Informace o projektu'!$C$3,12,31)-1,1,'6. Data'!$C$76:$C$89)),"OK","!!"),ISBLANK(G1298),"!",ISBLANK(H1298),"!!!",H1298='6. Data'!$B$3,"vyberte druh nákladu")," ")</f>
        <v xml:space="preserve"> </v>
      </c>
      <c r="J1298" s="261" t="str">
        <f t="shared" si="60"/>
        <v xml:space="preserve"> </v>
      </c>
      <c r="K1298" s="238" t="str">
        <f t="shared" si="61"/>
        <v xml:space="preserve"> </v>
      </c>
      <c r="L1298" s="87" t="str">
        <f t="shared" si="62"/>
        <v xml:space="preserve"> </v>
      </c>
    </row>
    <row r="1299" spans="1:12" x14ac:dyDescent="0.25">
      <c r="A1299" s="72"/>
      <c r="B1299" s="82"/>
      <c r="C1299" s="82"/>
      <c r="D1299" s="79"/>
      <c r="E1299" s="83"/>
      <c r="F1299" s="83"/>
      <c r="G1299" s="81"/>
      <c r="H1299" s="126"/>
      <c r="I1299" s="238" t="str">
        <f>IF(ISNUMBER(F1299),_xlfn.IFS(RIGHT(H1299,3)="(b)",IF(AND(G1299&gt;=DATE('1. Informace o projektu'!$C$3,1,1),G1299&lt;=WORKDAY(DATE('1. Informace o projektu'!$C$3+1,1,31)-1,1)),"OK","!!"),RIGHT(H1299,3)="(a)",IF(AND(G1299&gt;=DATE('1. Informace o projektu'!$C$3,1,1),G1299&lt;=WORKDAY(DATE('1. Informace o projektu'!$C$3,12,31)-1,1,'6. Data'!$C$76:$C$89)),"OK","!!"),ISBLANK(G1299),"!",ISBLANK(H1299),"!!!",H1299='6. Data'!$B$3,"vyberte druh nákladu")," ")</f>
        <v xml:space="preserve"> </v>
      </c>
      <c r="J1299" s="261" t="str">
        <f t="shared" si="60"/>
        <v xml:space="preserve"> </v>
      </c>
      <c r="K1299" s="238" t="str">
        <f t="shared" si="61"/>
        <v xml:space="preserve"> </v>
      </c>
      <c r="L1299" s="87" t="str">
        <f t="shared" si="62"/>
        <v xml:space="preserve"> </v>
      </c>
    </row>
    <row r="1300" spans="1:12" x14ac:dyDescent="0.25">
      <c r="A1300" s="72"/>
      <c r="B1300" s="82"/>
      <c r="C1300" s="82"/>
      <c r="D1300" s="79"/>
      <c r="E1300" s="83"/>
      <c r="F1300" s="83"/>
      <c r="G1300" s="81"/>
      <c r="H1300" s="126"/>
      <c r="I1300" s="238" t="str">
        <f>IF(ISNUMBER(F1300),_xlfn.IFS(RIGHT(H1300,3)="(b)",IF(AND(G1300&gt;=DATE('1. Informace o projektu'!$C$3,1,1),G1300&lt;=WORKDAY(DATE('1. Informace o projektu'!$C$3+1,1,31)-1,1)),"OK","!!"),RIGHT(H1300,3)="(a)",IF(AND(G1300&gt;=DATE('1. Informace o projektu'!$C$3,1,1),G1300&lt;=WORKDAY(DATE('1. Informace o projektu'!$C$3,12,31)-1,1,'6. Data'!$C$76:$C$89)),"OK","!!"),ISBLANK(G1300),"!",ISBLANK(H1300),"!!!",H1300='6. Data'!$B$3,"vyberte druh nákladu")," ")</f>
        <v xml:space="preserve"> </v>
      </c>
      <c r="J1300" s="261" t="str">
        <f t="shared" si="60"/>
        <v xml:space="preserve"> </v>
      </c>
      <c r="K1300" s="238" t="str">
        <f t="shared" si="61"/>
        <v xml:space="preserve"> </v>
      </c>
      <c r="L1300" s="87" t="str">
        <f t="shared" si="62"/>
        <v xml:space="preserve"> </v>
      </c>
    </row>
    <row r="1301" spans="1:12" x14ac:dyDescent="0.25">
      <c r="A1301" s="72"/>
      <c r="B1301" s="82"/>
      <c r="C1301" s="82"/>
      <c r="D1301" s="79"/>
      <c r="E1301" s="83"/>
      <c r="F1301" s="83"/>
      <c r="G1301" s="81"/>
      <c r="H1301" s="126"/>
      <c r="I1301" s="238" t="str">
        <f>IF(ISNUMBER(F1301),_xlfn.IFS(RIGHT(H1301,3)="(b)",IF(AND(G1301&gt;=DATE('1. Informace o projektu'!$C$3,1,1),G1301&lt;=WORKDAY(DATE('1. Informace o projektu'!$C$3+1,1,31)-1,1)),"OK","!!"),RIGHT(H1301,3)="(a)",IF(AND(G1301&gt;=DATE('1. Informace o projektu'!$C$3,1,1),G1301&lt;=WORKDAY(DATE('1. Informace o projektu'!$C$3,12,31)-1,1,'6. Data'!$C$76:$C$89)),"OK","!!"),ISBLANK(G1301),"!",ISBLANK(H1301),"!!!",H1301='6. Data'!$B$3,"vyberte druh nákladu")," ")</f>
        <v xml:space="preserve"> </v>
      </c>
      <c r="J1301" s="261" t="str">
        <f t="shared" si="60"/>
        <v xml:space="preserve"> </v>
      </c>
      <c r="K1301" s="238" t="str">
        <f t="shared" si="61"/>
        <v xml:space="preserve"> </v>
      </c>
      <c r="L1301" s="87" t="str">
        <f t="shared" si="62"/>
        <v xml:space="preserve"> </v>
      </c>
    </row>
    <row r="1302" spans="1:12" x14ac:dyDescent="0.25">
      <c r="A1302" s="72"/>
      <c r="B1302" s="82"/>
      <c r="C1302" s="82"/>
      <c r="D1302" s="79"/>
      <c r="E1302" s="83"/>
      <c r="F1302" s="83"/>
      <c r="G1302" s="81"/>
      <c r="H1302" s="126"/>
      <c r="I1302" s="238" t="str">
        <f>IF(ISNUMBER(F1302),_xlfn.IFS(RIGHT(H1302,3)="(b)",IF(AND(G1302&gt;=DATE('1. Informace o projektu'!$C$3,1,1),G1302&lt;=WORKDAY(DATE('1. Informace o projektu'!$C$3+1,1,31)-1,1)),"OK","!!"),RIGHT(H1302,3)="(a)",IF(AND(G1302&gt;=DATE('1. Informace o projektu'!$C$3,1,1),G1302&lt;=WORKDAY(DATE('1. Informace o projektu'!$C$3,12,31)-1,1,'6. Data'!$C$76:$C$89)),"OK","!!"),ISBLANK(G1302),"!",ISBLANK(H1302),"!!!",H1302='6. Data'!$B$3,"vyberte druh nákladu")," ")</f>
        <v xml:space="preserve"> </v>
      </c>
      <c r="J1302" s="261" t="str">
        <f t="shared" si="60"/>
        <v xml:space="preserve"> </v>
      </c>
      <c r="K1302" s="238" t="str">
        <f t="shared" si="61"/>
        <v xml:space="preserve"> </v>
      </c>
      <c r="L1302" s="87" t="str">
        <f t="shared" si="62"/>
        <v xml:space="preserve"> </v>
      </c>
    </row>
    <row r="1303" spans="1:12" x14ac:dyDescent="0.25">
      <c r="A1303" s="72"/>
      <c r="B1303" s="82"/>
      <c r="C1303" s="82"/>
      <c r="D1303" s="79"/>
      <c r="E1303" s="83"/>
      <c r="F1303" s="83"/>
      <c r="G1303" s="81"/>
      <c r="H1303" s="126"/>
      <c r="I1303" s="238" t="str">
        <f>IF(ISNUMBER(F1303),_xlfn.IFS(RIGHT(H1303,3)="(b)",IF(AND(G1303&gt;=DATE('1. Informace o projektu'!$C$3,1,1),G1303&lt;=WORKDAY(DATE('1. Informace o projektu'!$C$3+1,1,31)-1,1)),"OK","!!"),RIGHT(H1303,3)="(a)",IF(AND(G1303&gt;=DATE('1. Informace o projektu'!$C$3,1,1),G1303&lt;=WORKDAY(DATE('1. Informace o projektu'!$C$3,12,31)-1,1,'6. Data'!$C$76:$C$89)),"OK","!!"),ISBLANK(G1303),"!",ISBLANK(H1303),"!!!",H1303='6. Data'!$B$3,"vyberte druh nákladu")," ")</f>
        <v xml:space="preserve"> </v>
      </c>
      <c r="J1303" s="261" t="str">
        <f t="shared" si="60"/>
        <v xml:space="preserve"> </v>
      </c>
      <c r="K1303" s="238" t="str">
        <f t="shared" si="61"/>
        <v xml:space="preserve"> </v>
      </c>
      <c r="L1303" s="87" t="str">
        <f t="shared" si="62"/>
        <v xml:space="preserve"> </v>
      </c>
    </row>
    <row r="1304" spans="1:12" x14ac:dyDescent="0.25">
      <c r="A1304" s="72"/>
      <c r="B1304" s="82"/>
      <c r="C1304" s="82"/>
      <c r="D1304" s="79"/>
      <c r="E1304" s="83"/>
      <c r="F1304" s="83"/>
      <c r="G1304" s="81"/>
      <c r="H1304" s="126"/>
      <c r="I1304" s="238" t="str">
        <f>IF(ISNUMBER(F1304),_xlfn.IFS(RIGHT(H1304,3)="(b)",IF(AND(G1304&gt;=DATE('1. Informace o projektu'!$C$3,1,1),G1304&lt;=WORKDAY(DATE('1. Informace o projektu'!$C$3+1,1,31)-1,1)),"OK","!!"),RIGHT(H1304,3)="(a)",IF(AND(G1304&gt;=DATE('1. Informace o projektu'!$C$3,1,1),G1304&lt;=WORKDAY(DATE('1. Informace o projektu'!$C$3,12,31)-1,1,'6. Data'!$C$76:$C$89)),"OK","!!"),ISBLANK(G1304),"!",ISBLANK(H1304),"!!!",H1304='6. Data'!$B$3,"vyberte druh nákladu")," ")</f>
        <v xml:space="preserve"> </v>
      </c>
      <c r="J1304" s="261" t="str">
        <f t="shared" si="60"/>
        <v xml:space="preserve"> </v>
      </c>
      <c r="K1304" s="238" t="str">
        <f t="shared" si="61"/>
        <v xml:space="preserve"> </v>
      </c>
      <c r="L1304" s="87" t="str">
        <f t="shared" si="62"/>
        <v xml:space="preserve"> </v>
      </c>
    </row>
    <row r="1305" spans="1:12" x14ac:dyDescent="0.25">
      <c r="A1305" s="72"/>
      <c r="B1305" s="82"/>
      <c r="C1305" s="82"/>
      <c r="D1305" s="79"/>
      <c r="E1305" s="83"/>
      <c r="F1305" s="83"/>
      <c r="G1305" s="81"/>
      <c r="H1305" s="126"/>
      <c r="I1305" s="238" t="str">
        <f>IF(ISNUMBER(F1305),_xlfn.IFS(RIGHT(H1305,3)="(b)",IF(AND(G1305&gt;=DATE('1. Informace o projektu'!$C$3,1,1),G1305&lt;=WORKDAY(DATE('1. Informace o projektu'!$C$3+1,1,31)-1,1)),"OK","!!"),RIGHT(H1305,3)="(a)",IF(AND(G1305&gt;=DATE('1. Informace o projektu'!$C$3,1,1),G1305&lt;=WORKDAY(DATE('1. Informace o projektu'!$C$3,12,31)-1,1,'6. Data'!$C$76:$C$89)),"OK","!!"),ISBLANK(G1305),"!",ISBLANK(H1305),"!!!",H1305='6. Data'!$B$3,"vyberte druh nákladu")," ")</f>
        <v xml:space="preserve"> </v>
      </c>
      <c r="J1305" s="261" t="str">
        <f t="shared" si="60"/>
        <v xml:space="preserve"> </v>
      </c>
      <c r="K1305" s="238" t="str">
        <f t="shared" si="61"/>
        <v xml:space="preserve"> </v>
      </c>
      <c r="L1305" s="87" t="str">
        <f t="shared" si="62"/>
        <v xml:space="preserve"> </v>
      </c>
    </row>
    <row r="1306" spans="1:12" x14ac:dyDescent="0.25">
      <c r="A1306" s="72"/>
      <c r="B1306" s="82"/>
      <c r="C1306" s="82"/>
      <c r="D1306" s="79"/>
      <c r="E1306" s="83"/>
      <c r="F1306" s="83"/>
      <c r="G1306" s="81"/>
      <c r="H1306" s="126"/>
      <c r="I1306" s="238" t="str">
        <f>IF(ISNUMBER(F1306),_xlfn.IFS(RIGHT(H1306,3)="(b)",IF(AND(G1306&gt;=DATE('1. Informace o projektu'!$C$3,1,1),G1306&lt;=WORKDAY(DATE('1. Informace o projektu'!$C$3+1,1,31)-1,1)),"OK","!!"),RIGHT(H1306,3)="(a)",IF(AND(G1306&gt;=DATE('1. Informace o projektu'!$C$3,1,1),G1306&lt;=WORKDAY(DATE('1. Informace o projektu'!$C$3,12,31)-1,1,'6. Data'!$C$76:$C$89)),"OK","!!"),ISBLANK(G1306),"!",ISBLANK(H1306),"!!!",H1306='6. Data'!$B$3,"vyberte druh nákladu")," ")</f>
        <v xml:space="preserve"> </v>
      </c>
      <c r="J1306" s="261" t="str">
        <f t="shared" si="60"/>
        <v xml:space="preserve"> </v>
      </c>
      <c r="K1306" s="238" t="str">
        <f t="shared" si="61"/>
        <v xml:space="preserve"> </v>
      </c>
      <c r="L1306" s="87" t="str">
        <f t="shared" si="62"/>
        <v xml:space="preserve"> </v>
      </c>
    </row>
    <row r="1307" spans="1:12" x14ac:dyDescent="0.25">
      <c r="A1307" s="72"/>
      <c r="B1307" s="82"/>
      <c r="C1307" s="82"/>
      <c r="D1307" s="79"/>
      <c r="E1307" s="83"/>
      <c r="F1307" s="83"/>
      <c r="G1307" s="81"/>
      <c r="H1307" s="126"/>
      <c r="I1307" s="238" t="str">
        <f>IF(ISNUMBER(F1307),_xlfn.IFS(RIGHT(H1307,3)="(b)",IF(AND(G1307&gt;=DATE('1. Informace o projektu'!$C$3,1,1),G1307&lt;=WORKDAY(DATE('1. Informace o projektu'!$C$3+1,1,31)-1,1)),"OK","!!"),RIGHT(H1307,3)="(a)",IF(AND(G1307&gt;=DATE('1. Informace o projektu'!$C$3,1,1),G1307&lt;=WORKDAY(DATE('1. Informace o projektu'!$C$3,12,31)-1,1,'6. Data'!$C$76:$C$89)),"OK","!!"),ISBLANK(G1307),"!",ISBLANK(H1307),"!!!",H1307='6. Data'!$B$3,"vyberte druh nákladu")," ")</f>
        <v xml:space="preserve"> </v>
      </c>
      <c r="J1307" s="261" t="str">
        <f t="shared" si="60"/>
        <v xml:space="preserve"> </v>
      </c>
      <c r="K1307" s="238" t="str">
        <f t="shared" si="61"/>
        <v xml:space="preserve"> </v>
      </c>
      <c r="L1307" s="87" t="str">
        <f t="shared" si="62"/>
        <v xml:space="preserve"> </v>
      </c>
    </row>
    <row r="1308" spans="1:12" x14ac:dyDescent="0.25">
      <c r="A1308" s="72"/>
      <c r="B1308" s="82"/>
      <c r="C1308" s="82"/>
      <c r="D1308" s="79"/>
      <c r="E1308" s="83"/>
      <c r="F1308" s="83"/>
      <c r="G1308" s="81"/>
      <c r="H1308" s="126"/>
      <c r="I1308" s="238" t="str">
        <f>IF(ISNUMBER(F1308),_xlfn.IFS(RIGHT(H1308,3)="(b)",IF(AND(G1308&gt;=DATE('1. Informace o projektu'!$C$3,1,1),G1308&lt;=WORKDAY(DATE('1. Informace o projektu'!$C$3+1,1,31)-1,1)),"OK","!!"),RIGHT(H1308,3)="(a)",IF(AND(G1308&gt;=DATE('1. Informace o projektu'!$C$3,1,1),G1308&lt;=WORKDAY(DATE('1. Informace o projektu'!$C$3,12,31)-1,1,'6. Data'!$C$76:$C$89)),"OK","!!"),ISBLANK(G1308),"!",ISBLANK(H1308),"!!!",H1308='6. Data'!$B$3,"vyberte druh nákladu")," ")</f>
        <v xml:space="preserve"> </v>
      </c>
      <c r="J1308" s="261" t="str">
        <f t="shared" si="60"/>
        <v xml:space="preserve"> </v>
      </c>
      <c r="K1308" s="238" t="str">
        <f t="shared" si="61"/>
        <v xml:space="preserve"> </v>
      </c>
      <c r="L1308" s="87" t="str">
        <f t="shared" si="62"/>
        <v xml:space="preserve"> </v>
      </c>
    </row>
    <row r="1309" spans="1:12" x14ac:dyDescent="0.25">
      <c r="A1309" s="72"/>
      <c r="B1309" s="82"/>
      <c r="C1309" s="82"/>
      <c r="D1309" s="79"/>
      <c r="E1309" s="83"/>
      <c r="F1309" s="83"/>
      <c r="G1309" s="81"/>
      <c r="H1309" s="126"/>
      <c r="I1309" s="238" t="str">
        <f>IF(ISNUMBER(F1309),_xlfn.IFS(RIGHT(H1309,3)="(b)",IF(AND(G1309&gt;=DATE('1. Informace o projektu'!$C$3,1,1),G1309&lt;=WORKDAY(DATE('1. Informace o projektu'!$C$3+1,1,31)-1,1)),"OK","!!"),RIGHT(H1309,3)="(a)",IF(AND(G1309&gt;=DATE('1. Informace o projektu'!$C$3,1,1),G1309&lt;=WORKDAY(DATE('1. Informace o projektu'!$C$3,12,31)-1,1,'6. Data'!$C$76:$C$89)),"OK","!!"),ISBLANK(G1309),"!",ISBLANK(H1309),"!!!",H1309='6. Data'!$B$3,"vyberte druh nákladu")," ")</f>
        <v xml:space="preserve"> </v>
      </c>
      <c r="J1309" s="261" t="str">
        <f t="shared" si="60"/>
        <v xml:space="preserve"> </v>
      </c>
      <c r="K1309" s="238" t="str">
        <f t="shared" si="61"/>
        <v xml:space="preserve"> </v>
      </c>
      <c r="L1309" s="87" t="str">
        <f t="shared" si="62"/>
        <v xml:space="preserve"> </v>
      </c>
    </row>
    <row r="1310" spans="1:12" x14ac:dyDescent="0.25">
      <c r="A1310" s="72"/>
      <c r="B1310" s="82"/>
      <c r="C1310" s="82"/>
      <c r="D1310" s="79"/>
      <c r="E1310" s="83"/>
      <c r="F1310" s="83"/>
      <c r="G1310" s="81"/>
      <c r="H1310" s="126"/>
      <c r="I1310" s="238" t="str">
        <f>IF(ISNUMBER(F1310),_xlfn.IFS(RIGHT(H1310,3)="(b)",IF(AND(G1310&gt;=DATE('1. Informace o projektu'!$C$3,1,1),G1310&lt;=WORKDAY(DATE('1. Informace o projektu'!$C$3+1,1,31)-1,1)),"OK","!!"),RIGHT(H1310,3)="(a)",IF(AND(G1310&gt;=DATE('1. Informace o projektu'!$C$3,1,1),G1310&lt;=WORKDAY(DATE('1. Informace o projektu'!$C$3,12,31)-1,1,'6. Data'!$C$76:$C$89)),"OK","!!"),ISBLANK(G1310),"!",ISBLANK(H1310),"!!!",H1310='6. Data'!$B$3,"vyberte druh nákladu")," ")</f>
        <v xml:space="preserve"> </v>
      </c>
      <c r="J1310" s="261" t="str">
        <f t="shared" si="60"/>
        <v xml:space="preserve"> </v>
      </c>
      <c r="K1310" s="238" t="str">
        <f t="shared" si="61"/>
        <v xml:space="preserve"> </v>
      </c>
      <c r="L1310" s="87" t="str">
        <f t="shared" si="62"/>
        <v xml:space="preserve"> </v>
      </c>
    </row>
    <row r="1311" spans="1:12" x14ac:dyDescent="0.25">
      <c r="A1311" s="72"/>
      <c r="B1311" s="82"/>
      <c r="C1311" s="82"/>
      <c r="D1311" s="79"/>
      <c r="E1311" s="83"/>
      <c r="F1311" s="83"/>
      <c r="G1311" s="81"/>
      <c r="H1311" s="126"/>
      <c r="I1311" s="238" t="str">
        <f>IF(ISNUMBER(F1311),_xlfn.IFS(RIGHT(H1311,3)="(b)",IF(AND(G1311&gt;=DATE('1. Informace o projektu'!$C$3,1,1),G1311&lt;=WORKDAY(DATE('1. Informace o projektu'!$C$3+1,1,31)-1,1)),"OK","!!"),RIGHT(H1311,3)="(a)",IF(AND(G1311&gt;=DATE('1. Informace o projektu'!$C$3,1,1),G1311&lt;=WORKDAY(DATE('1. Informace o projektu'!$C$3,12,31)-1,1,'6. Data'!$C$76:$C$89)),"OK","!!"),ISBLANK(G1311),"!",ISBLANK(H1311),"!!!",H1311='6. Data'!$B$3,"vyberte druh nákladu")," ")</f>
        <v xml:space="preserve"> </v>
      </c>
      <c r="J1311" s="261" t="str">
        <f t="shared" si="60"/>
        <v xml:space="preserve"> </v>
      </c>
      <c r="K1311" s="238" t="str">
        <f t="shared" si="61"/>
        <v xml:space="preserve"> </v>
      </c>
      <c r="L1311" s="87" t="str">
        <f t="shared" si="62"/>
        <v xml:space="preserve"> </v>
      </c>
    </row>
    <row r="1312" spans="1:12" x14ac:dyDescent="0.25">
      <c r="A1312" s="72"/>
      <c r="B1312" s="82"/>
      <c r="C1312" s="82"/>
      <c r="D1312" s="79"/>
      <c r="E1312" s="83"/>
      <c r="F1312" s="83"/>
      <c r="G1312" s="81"/>
      <c r="H1312" s="126"/>
      <c r="I1312" s="238" t="str">
        <f>IF(ISNUMBER(F1312),_xlfn.IFS(RIGHT(H1312,3)="(b)",IF(AND(G1312&gt;=DATE('1. Informace o projektu'!$C$3,1,1),G1312&lt;=WORKDAY(DATE('1. Informace o projektu'!$C$3+1,1,31)-1,1)),"OK","!!"),RIGHT(H1312,3)="(a)",IF(AND(G1312&gt;=DATE('1. Informace o projektu'!$C$3,1,1),G1312&lt;=WORKDAY(DATE('1. Informace o projektu'!$C$3,12,31)-1,1,'6. Data'!$C$76:$C$89)),"OK","!!"),ISBLANK(G1312),"!",ISBLANK(H1312),"!!!",H1312='6. Data'!$B$3,"vyberte druh nákladu")," ")</f>
        <v xml:space="preserve"> </v>
      </c>
      <c r="J1312" s="261" t="str">
        <f t="shared" si="60"/>
        <v xml:space="preserve"> </v>
      </c>
      <c r="K1312" s="238" t="str">
        <f t="shared" si="61"/>
        <v xml:space="preserve"> </v>
      </c>
      <c r="L1312" s="87" t="str">
        <f t="shared" si="62"/>
        <v xml:space="preserve"> </v>
      </c>
    </row>
    <row r="1313" spans="1:12" x14ac:dyDescent="0.25">
      <c r="A1313" s="72"/>
      <c r="B1313" s="82"/>
      <c r="C1313" s="82"/>
      <c r="D1313" s="79"/>
      <c r="E1313" s="83"/>
      <c r="F1313" s="83"/>
      <c r="G1313" s="81"/>
      <c r="H1313" s="126"/>
      <c r="I1313" s="238" t="str">
        <f>IF(ISNUMBER(F1313),_xlfn.IFS(RIGHT(H1313,3)="(b)",IF(AND(G1313&gt;=DATE('1. Informace o projektu'!$C$3,1,1),G1313&lt;=WORKDAY(DATE('1. Informace o projektu'!$C$3+1,1,31)-1,1)),"OK","!!"),RIGHT(H1313,3)="(a)",IF(AND(G1313&gt;=DATE('1. Informace o projektu'!$C$3,1,1),G1313&lt;=WORKDAY(DATE('1. Informace o projektu'!$C$3,12,31)-1,1,'6. Data'!$C$76:$C$89)),"OK","!!"),ISBLANK(G1313),"!",ISBLANK(H1313),"!!!",H1313='6. Data'!$B$3,"vyberte druh nákladu")," ")</f>
        <v xml:space="preserve"> </v>
      </c>
      <c r="J1313" s="261" t="str">
        <f t="shared" si="60"/>
        <v xml:space="preserve"> </v>
      </c>
      <c r="K1313" s="238" t="str">
        <f t="shared" si="61"/>
        <v xml:space="preserve"> </v>
      </c>
      <c r="L1313" s="87" t="str">
        <f t="shared" si="62"/>
        <v xml:space="preserve"> </v>
      </c>
    </row>
    <row r="1314" spans="1:12" x14ac:dyDescent="0.25">
      <c r="A1314" s="72"/>
      <c r="B1314" s="82"/>
      <c r="C1314" s="82"/>
      <c r="D1314" s="79"/>
      <c r="E1314" s="83"/>
      <c r="F1314" s="83"/>
      <c r="G1314" s="81"/>
      <c r="H1314" s="126"/>
      <c r="I1314" s="238" t="str">
        <f>IF(ISNUMBER(F1314),_xlfn.IFS(RIGHT(H1314,3)="(b)",IF(AND(G1314&gt;=DATE('1. Informace o projektu'!$C$3,1,1),G1314&lt;=WORKDAY(DATE('1. Informace o projektu'!$C$3+1,1,31)-1,1)),"OK","!!"),RIGHT(H1314,3)="(a)",IF(AND(G1314&gt;=DATE('1. Informace o projektu'!$C$3,1,1),G1314&lt;=WORKDAY(DATE('1. Informace o projektu'!$C$3,12,31)-1,1,'6. Data'!$C$76:$C$89)),"OK","!!"),ISBLANK(G1314),"!",ISBLANK(H1314),"!!!",H1314='6. Data'!$B$3,"vyberte druh nákladu")," ")</f>
        <v xml:space="preserve"> </v>
      </c>
      <c r="J1314" s="261" t="str">
        <f t="shared" si="60"/>
        <v xml:space="preserve"> </v>
      </c>
      <c r="K1314" s="238" t="str">
        <f t="shared" si="61"/>
        <v xml:space="preserve"> </v>
      </c>
      <c r="L1314" s="87" t="str">
        <f t="shared" si="62"/>
        <v xml:space="preserve"> </v>
      </c>
    </row>
    <row r="1315" spans="1:12" x14ac:dyDescent="0.25">
      <c r="A1315" s="72"/>
      <c r="B1315" s="82"/>
      <c r="C1315" s="82"/>
      <c r="D1315" s="79"/>
      <c r="E1315" s="83"/>
      <c r="F1315" s="83"/>
      <c r="G1315" s="81"/>
      <c r="H1315" s="126"/>
      <c r="I1315" s="238" t="str">
        <f>IF(ISNUMBER(F1315),_xlfn.IFS(RIGHT(H1315,3)="(b)",IF(AND(G1315&gt;=DATE('1. Informace o projektu'!$C$3,1,1),G1315&lt;=WORKDAY(DATE('1. Informace o projektu'!$C$3+1,1,31)-1,1)),"OK","!!"),RIGHT(H1315,3)="(a)",IF(AND(G1315&gt;=DATE('1. Informace o projektu'!$C$3,1,1),G1315&lt;=WORKDAY(DATE('1. Informace o projektu'!$C$3,12,31)-1,1,'6. Data'!$C$76:$C$89)),"OK","!!"),ISBLANK(G1315),"!",ISBLANK(H1315),"!!!",H1315='6. Data'!$B$3,"vyberte druh nákladu")," ")</f>
        <v xml:space="preserve"> </v>
      </c>
      <c r="J1315" s="261" t="str">
        <f t="shared" si="60"/>
        <v xml:space="preserve"> </v>
      </c>
      <c r="K1315" s="238" t="str">
        <f t="shared" si="61"/>
        <v xml:space="preserve"> </v>
      </c>
      <c r="L1315" s="87" t="str">
        <f t="shared" si="62"/>
        <v xml:space="preserve"> </v>
      </c>
    </row>
    <row r="1316" spans="1:12" x14ac:dyDescent="0.25">
      <c r="A1316" s="72"/>
      <c r="B1316" s="82"/>
      <c r="C1316" s="82"/>
      <c r="D1316" s="79"/>
      <c r="E1316" s="83"/>
      <c r="F1316" s="83"/>
      <c r="G1316" s="81"/>
      <c r="H1316" s="126"/>
      <c r="I1316" s="238" t="str">
        <f>IF(ISNUMBER(F1316),_xlfn.IFS(RIGHT(H1316,3)="(b)",IF(AND(G1316&gt;=DATE('1. Informace o projektu'!$C$3,1,1),G1316&lt;=WORKDAY(DATE('1. Informace o projektu'!$C$3+1,1,31)-1,1)),"OK","!!"),RIGHT(H1316,3)="(a)",IF(AND(G1316&gt;=DATE('1. Informace o projektu'!$C$3,1,1),G1316&lt;=WORKDAY(DATE('1. Informace o projektu'!$C$3,12,31)-1,1,'6. Data'!$C$76:$C$89)),"OK","!!"),ISBLANK(G1316),"!",ISBLANK(H1316),"!!!",H1316='6. Data'!$B$3,"vyberte druh nákladu")," ")</f>
        <v xml:space="preserve"> </v>
      </c>
      <c r="J1316" s="261" t="str">
        <f t="shared" si="60"/>
        <v xml:space="preserve"> </v>
      </c>
      <c r="K1316" s="238" t="str">
        <f t="shared" si="61"/>
        <v xml:space="preserve"> </v>
      </c>
      <c r="L1316" s="87" t="str">
        <f t="shared" si="62"/>
        <v xml:space="preserve"> </v>
      </c>
    </row>
    <row r="1317" spans="1:12" x14ac:dyDescent="0.25">
      <c r="A1317" s="72"/>
      <c r="B1317" s="82"/>
      <c r="C1317" s="82"/>
      <c r="D1317" s="79"/>
      <c r="E1317" s="83"/>
      <c r="F1317" s="83"/>
      <c r="G1317" s="81"/>
      <c r="H1317" s="126"/>
      <c r="I1317" s="238" t="str">
        <f>IF(ISNUMBER(F1317),_xlfn.IFS(RIGHT(H1317,3)="(b)",IF(AND(G1317&gt;=DATE('1. Informace o projektu'!$C$3,1,1),G1317&lt;=WORKDAY(DATE('1. Informace o projektu'!$C$3+1,1,31)-1,1)),"OK","!!"),RIGHT(H1317,3)="(a)",IF(AND(G1317&gt;=DATE('1. Informace o projektu'!$C$3,1,1),G1317&lt;=WORKDAY(DATE('1. Informace o projektu'!$C$3,12,31)-1,1,'6. Data'!$C$76:$C$89)),"OK","!!"),ISBLANK(G1317),"!",ISBLANK(H1317),"!!!",H1317='6. Data'!$B$3,"vyberte druh nákladu")," ")</f>
        <v xml:space="preserve"> </v>
      </c>
      <c r="J1317" s="261" t="str">
        <f t="shared" si="60"/>
        <v xml:space="preserve"> </v>
      </c>
      <c r="K1317" s="238" t="str">
        <f t="shared" si="61"/>
        <v xml:space="preserve"> </v>
      </c>
      <c r="L1317" s="87" t="str">
        <f t="shared" si="62"/>
        <v xml:space="preserve"> </v>
      </c>
    </row>
    <row r="1318" spans="1:12" x14ac:dyDescent="0.25">
      <c r="A1318" s="72"/>
      <c r="B1318" s="82"/>
      <c r="C1318" s="82"/>
      <c r="D1318" s="79"/>
      <c r="E1318" s="83"/>
      <c r="F1318" s="83"/>
      <c r="G1318" s="81"/>
      <c r="H1318" s="126"/>
      <c r="I1318" s="238" t="str">
        <f>IF(ISNUMBER(F1318),_xlfn.IFS(RIGHT(H1318,3)="(b)",IF(AND(G1318&gt;=DATE('1. Informace o projektu'!$C$3,1,1),G1318&lt;=WORKDAY(DATE('1. Informace o projektu'!$C$3+1,1,31)-1,1)),"OK","!!"),RIGHT(H1318,3)="(a)",IF(AND(G1318&gt;=DATE('1. Informace o projektu'!$C$3,1,1),G1318&lt;=WORKDAY(DATE('1. Informace o projektu'!$C$3,12,31)-1,1,'6. Data'!$C$76:$C$89)),"OK","!!"),ISBLANK(G1318),"!",ISBLANK(H1318),"!!!",H1318='6. Data'!$B$3,"vyberte druh nákladu")," ")</f>
        <v xml:space="preserve"> </v>
      </c>
      <c r="J1318" s="261" t="str">
        <f t="shared" si="60"/>
        <v xml:space="preserve"> </v>
      </c>
      <c r="K1318" s="238" t="str">
        <f t="shared" si="61"/>
        <v xml:space="preserve"> </v>
      </c>
      <c r="L1318" s="87" t="str">
        <f t="shared" si="62"/>
        <v xml:space="preserve"> </v>
      </c>
    </row>
    <row r="1319" spans="1:12" x14ac:dyDescent="0.25">
      <c r="A1319" s="72"/>
      <c r="B1319" s="82"/>
      <c r="C1319" s="82"/>
      <c r="D1319" s="79"/>
      <c r="E1319" s="83"/>
      <c r="F1319" s="83"/>
      <c r="G1319" s="81"/>
      <c r="H1319" s="126"/>
      <c r="I1319" s="238" t="str">
        <f>IF(ISNUMBER(F1319),_xlfn.IFS(RIGHT(H1319,3)="(b)",IF(AND(G1319&gt;=DATE('1. Informace o projektu'!$C$3,1,1),G1319&lt;=WORKDAY(DATE('1. Informace o projektu'!$C$3+1,1,31)-1,1)),"OK","!!"),RIGHT(H1319,3)="(a)",IF(AND(G1319&gt;=DATE('1. Informace o projektu'!$C$3,1,1),G1319&lt;=WORKDAY(DATE('1. Informace o projektu'!$C$3,12,31)-1,1,'6. Data'!$C$76:$C$89)),"OK","!!"),ISBLANK(G1319),"!",ISBLANK(H1319),"!!!",H1319='6. Data'!$B$3,"vyberte druh nákladu")," ")</f>
        <v xml:space="preserve"> </v>
      </c>
      <c r="J1319" s="261" t="str">
        <f t="shared" si="60"/>
        <v xml:space="preserve"> </v>
      </c>
      <c r="K1319" s="238" t="str">
        <f t="shared" si="61"/>
        <v xml:space="preserve"> </v>
      </c>
      <c r="L1319" s="87" t="str">
        <f t="shared" si="62"/>
        <v xml:space="preserve"> </v>
      </c>
    </row>
    <row r="1320" spans="1:12" x14ac:dyDescent="0.25">
      <c r="A1320" s="72"/>
      <c r="B1320" s="82"/>
      <c r="C1320" s="82"/>
      <c r="D1320" s="79"/>
      <c r="E1320" s="83"/>
      <c r="F1320" s="83"/>
      <c r="G1320" s="81"/>
      <c r="H1320" s="126"/>
      <c r="I1320" s="238" t="str">
        <f>IF(ISNUMBER(F1320),_xlfn.IFS(RIGHT(H1320,3)="(b)",IF(AND(G1320&gt;=DATE('1. Informace o projektu'!$C$3,1,1),G1320&lt;=WORKDAY(DATE('1. Informace o projektu'!$C$3+1,1,31)-1,1)),"OK","!!"),RIGHT(H1320,3)="(a)",IF(AND(G1320&gt;=DATE('1. Informace o projektu'!$C$3,1,1),G1320&lt;=WORKDAY(DATE('1. Informace o projektu'!$C$3,12,31)-1,1,'6. Data'!$C$76:$C$89)),"OK","!!"),ISBLANK(G1320),"!",ISBLANK(H1320),"!!!",H1320='6. Data'!$B$3,"vyberte druh nákladu")," ")</f>
        <v xml:space="preserve"> </v>
      </c>
      <c r="J1320" s="261" t="str">
        <f t="shared" si="60"/>
        <v xml:space="preserve"> </v>
      </c>
      <c r="K1320" s="238" t="str">
        <f t="shared" si="61"/>
        <v xml:space="preserve"> </v>
      </c>
      <c r="L1320" s="87" t="str">
        <f t="shared" si="62"/>
        <v xml:space="preserve"> </v>
      </c>
    </row>
    <row r="1321" spans="1:12" x14ac:dyDescent="0.25">
      <c r="A1321" s="72"/>
      <c r="B1321" s="82"/>
      <c r="C1321" s="82"/>
      <c r="D1321" s="79"/>
      <c r="E1321" s="83"/>
      <c r="F1321" s="83"/>
      <c r="G1321" s="81"/>
      <c r="H1321" s="126"/>
      <c r="I1321" s="238" t="str">
        <f>IF(ISNUMBER(F1321),_xlfn.IFS(RIGHT(H1321,3)="(b)",IF(AND(G1321&gt;=DATE('1. Informace o projektu'!$C$3,1,1),G1321&lt;=WORKDAY(DATE('1. Informace o projektu'!$C$3+1,1,31)-1,1)),"OK","!!"),RIGHT(H1321,3)="(a)",IF(AND(G1321&gt;=DATE('1. Informace o projektu'!$C$3,1,1),G1321&lt;=WORKDAY(DATE('1. Informace o projektu'!$C$3,12,31)-1,1,'6. Data'!$C$76:$C$89)),"OK","!!"),ISBLANK(G1321),"!",ISBLANK(H1321),"!!!",H1321='6. Data'!$B$3,"vyberte druh nákladu")," ")</f>
        <v xml:space="preserve"> </v>
      </c>
      <c r="J1321" s="261" t="str">
        <f t="shared" si="60"/>
        <v xml:space="preserve"> </v>
      </c>
      <c r="K1321" s="238" t="str">
        <f t="shared" si="61"/>
        <v xml:space="preserve"> </v>
      </c>
      <c r="L1321" s="87" t="str">
        <f t="shared" si="62"/>
        <v xml:space="preserve"> </v>
      </c>
    </row>
    <row r="1322" spans="1:12" x14ac:dyDescent="0.25">
      <c r="A1322" s="72"/>
      <c r="B1322" s="82"/>
      <c r="C1322" s="82"/>
      <c r="D1322" s="79"/>
      <c r="E1322" s="83"/>
      <c r="F1322" s="83"/>
      <c r="G1322" s="81"/>
      <c r="H1322" s="126"/>
      <c r="I1322" s="238" t="str">
        <f>IF(ISNUMBER(F1322),_xlfn.IFS(RIGHT(H1322,3)="(b)",IF(AND(G1322&gt;=DATE('1. Informace o projektu'!$C$3,1,1),G1322&lt;=WORKDAY(DATE('1. Informace o projektu'!$C$3+1,1,31)-1,1)),"OK","!!"),RIGHT(H1322,3)="(a)",IF(AND(G1322&gt;=DATE('1. Informace o projektu'!$C$3,1,1),G1322&lt;=WORKDAY(DATE('1. Informace o projektu'!$C$3,12,31)-1,1,'6. Data'!$C$76:$C$89)),"OK","!!"),ISBLANK(G1322),"!",ISBLANK(H1322),"!!!",H1322='6. Data'!$B$3,"vyberte druh nákladu")," ")</f>
        <v xml:space="preserve"> </v>
      </c>
      <c r="J1322" s="261" t="str">
        <f t="shared" si="60"/>
        <v xml:space="preserve"> </v>
      </c>
      <c r="K1322" s="238" t="str">
        <f t="shared" si="61"/>
        <v xml:space="preserve"> </v>
      </c>
      <c r="L1322" s="87" t="str">
        <f t="shared" si="62"/>
        <v xml:space="preserve"> </v>
      </c>
    </row>
    <row r="1323" spans="1:12" x14ac:dyDescent="0.25">
      <c r="A1323" s="72"/>
      <c r="B1323" s="82"/>
      <c r="C1323" s="82"/>
      <c r="D1323" s="79"/>
      <c r="E1323" s="83"/>
      <c r="F1323" s="83"/>
      <c r="G1323" s="81"/>
      <c r="H1323" s="126"/>
      <c r="I1323" s="238" t="str">
        <f>IF(ISNUMBER(F1323),_xlfn.IFS(RIGHT(H1323,3)="(b)",IF(AND(G1323&gt;=DATE('1. Informace o projektu'!$C$3,1,1),G1323&lt;=WORKDAY(DATE('1. Informace o projektu'!$C$3+1,1,31)-1,1)),"OK","!!"),RIGHT(H1323,3)="(a)",IF(AND(G1323&gt;=DATE('1. Informace o projektu'!$C$3,1,1),G1323&lt;=WORKDAY(DATE('1. Informace o projektu'!$C$3,12,31)-1,1,'6. Data'!$C$76:$C$89)),"OK","!!"),ISBLANK(G1323),"!",ISBLANK(H1323),"!!!",H1323='6. Data'!$B$3,"vyberte druh nákladu")," ")</f>
        <v xml:space="preserve"> </v>
      </c>
      <c r="J1323" s="261" t="str">
        <f t="shared" si="60"/>
        <v xml:space="preserve"> </v>
      </c>
      <c r="K1323" s="238" t="str">
        <f t="shared" si="61"/>
        <v xml:space="preserve"> </v>
      </c>
      <c r="L1323" s="87" t="str">
        <f t="shared" si="62"/>
        <v xml:space="preserve"> </v>
      </c>
    </row>
    <row r="1324" spans="1:12" x14ac:dyDescent="0.25">
      <c r="A1324" s="72"/>
      <c r="B1324" s="82"/>
      <c r="C1324" s="82"/>
      <c r="D1324" s="79"/>
      <c r="E1324" s="83"/>
      <c r="F1324" s="83"/>
      <c r="G1324" s="81"/>
      <c r="H1324" s="126"/>
      <c r="I1324" s="238" t="str">
        <f>IF(ISNUMBER(F1324),_xlfn.IFS(RIGHT(H1324,3)="(b)",IF(AND(G1324&gt;=DATE('1. Informace o projektu'!$C$3,1,1),G1324&lt;=WORKDAY(DATE('1. Informace o projektu'!$C$3+1,1,31)-1,1)),"OK","!!"),RIGHT(H1324,3)="(a)",IF(AND(G1324&gt;=DATE('1. Informace o projektu'!$C$3,1,1),G1324&lt;=WORKDAY(DATE('1. Informace o projektu'!$C$3,12,31)-1,1,'6. Data'!$C$76:$C$89)),"OK","!!"),ISBLANK(G1324),"!",ISBLANK(H1324),"!!!",H1324='6. Data'!$B$3,"vyberte druh nákladu")," ")</f>
        <v xml:space="preserve"> </v>
      </c>
      <c r="J1324" s="261" t="str">
        <f t="shared" si="60"/>
        <v xml:space="preserve"> </v>
      </c>
      <c r="K1324" s="238" t="str">
        <f t="shared" si="61"/>
        <v xml:space="preserve"> </v>
      </c>
      <c r="L1324" s="87" t="str">
        <f t="shared" si="62"/>
        <v xml:space="preserve"> </v>
      </c>
    </row>
    <row r="1325" spans="1:12" x14ac:dyDescent="0.25">
      <c r="A1325" s="72"/>
      <c r="B1325" s="82"/>
      <c r="C1325" s="82"/>
      <c r="D1325" s="79"/>
      <c r="E1325" s="83"/>
      <c r="F1325" s="83"/>
      <c r="G1325" s="81"/>
      <c r="H1325" s="126"/>
      <c r="I1325" s="238" t="str">
        <f>IF(ISNUMBER(F1325),_xlfn.IFS(RIGHT(H1325,3)="(b)",IF(AND(G1325&gt;=DATE('1. Informace o projektu'!$C$3,1,1),G1325&lt;=WORKDAY(DATE('1. Informace o projektu'!$C$3+1,1,31)-1,1)),"OK","!!"),RIGHT(H1325,3)="(a)",IF(AND(G1325&gt;=DATE('1. Informace o projektu'!$C$3,1,1),G1325&lt;=WORKDAY(DATE('1. Informace o projektu'!$C$3,12,31)-1,1,'6. Data'!$C$76:$C$89)),"OK","!!"),ISBLANK(G1325),"!",ISBLANK(H1325),"!!!",H1325='6. Data'!$B$3,"vyberte druh nákladu")," ")</f>
        <v xml:space="preserve"> </v>
      </c>
      <c r="J1325" s="261" t="str">
        <f t="shared" si="60"/>
        <v xml:space="preserve"> </v>
      </c>
      <c r="K1325" s="238" t="str">
        <f t="shared" si="61"/>
        <v xml:space="preserve"> </v>
      </c>
      <c r="L1325" s="87" t="str">
        <f t="shared" si="62"/>
        <v xml:space="preserve"> </v>
      </c>
    </row>
    <row r="1326" spans="1:12" x14ac:dyDescent="0.25">
      <c r="A1326" s="72"/>
      <c r="B1326" s="82"/>
      <c r="C1326" s="82"/>
      <c r="D1326" s="79"/>
      <c r="E1326" s="83"/>
      <c r="F1326" s="83"/>
      <c r="G1326" s="81"/>
      <c r="H1326" s="126"/>
      <c r="I1326" s="238" t="str">
        <f>IF(ISNUMBER(F1326),_xlfn.IFS(RIGHT(H1326,3)="(b)",IF(AND(G1326&gt;=DATE('1. Informace o projektu'!$C$3,1,1),G1326&lt;=WORKDAY(DATE('1. Informace o projektu'!$C$3+1,1,31)-1,1)),"OK","!!"),RIGHT(H1326,3)="(a)",IF(AND(G1326&gt;=DATE('1. Informace o projektu'!$C$3,1,1),G1326&lt;=WORKDAY(DATE('1. Informace o projektu'!$C$3,12,31)-1,1,'6. Data'!$C$76:$C$89)),"OK","!!"),ISBLANK(G1326),"!",ISBLANK(H1326),"!!!",H1326='6. Data'!$B$3,"vyberte druh nákladu")," ")</f>
        <v xml:space="preserve"> </v>
      </c>
      <c r="J1326" s="261" t="str">
        <f t="shared" si="60"/>
        <v xml:space="preserve"> </v>
      </c>
      <c r="K1326" s="238" t="str">
        <f t="shared" si="61"/>
        <v xml:space="preserve"> </v>
      </c>
      <c r="L1326" s="87" t="str">
        <f t="shared" si="62"/>
        <v xml:space="preserve"> </v>
      </c>
    </row>
    <row r="1327" spans="1:12" x14ac:dyDescent="0.25">
      <c r="A1327" s="72"/>
      <c r="B1327" s="82"/>
      <c r="C1327" s="82"/>
      <c r="D1327" s="79"/>
      <c r="E1327" s="83"/>
      <c r="F1327" s="83"/>
      <c r="G1327" s="81"/>
      <c r="H1327" s="126"/>
      <c r="I1327" s="238" t="str">
        <f>IF(ISNUMBER(F1327),_xlfn.IFS(RIGHT(H1327,3)="(b)",IF(AND(G1327&gt;=DATE('1. Informace o projektu'!$C$3,1,1),G1327&lt;=WORKDAY(DATE('1. Informace o projektu'!$C$3+1,1,31)-1,1)),"OK","!!"),RIGHT(H1327,3)="(a)",IF(AND(G1327&gt;=DATE('1. Informace o projektu'!$C$3,1,1),G1327&lt;=WORKDAY(DATE('1. Informace o projektu'!$C$3,12,31)-1,1,'6. Data'!$C$76:$C$89)),"OK","!!"),ISBLANK(G1327),"!",ISBLANK(H1327),"!!!",H1327='6. Data'!$B$3,"vyberte druh nákladu")," ")</f>
        <v xml:space="preserve"> </v>
      </c>
      <c r="J1327" s="261" t="str">
        <f t="shared" si="60"/>
        <v xml:space="preserve"> </v>
      </c>
      <c r="K1327" s="238" t="str">
        <f t="shared" si="61"/>
        <v xml:space="preserve"> </v>
      </c>
      <c r="L1327" s="87" t="str">
        <f t="shared" si="62"/>
        <v xml:space="preserve"> </v>
      </c>
    </row>
    <row r="1328" spans="1:12" x14ac:dyDescent="0.25">
      <c r="A1328" s="72"/>
      <c r="B1328" s="82"/>
      <c r="C1328" s="82"/>
      <c r="D1328" s="79"/>
      <c r="E1328" s="83"/>
      <c r="F1328" s="83"/>
      <c r="G1328" s="81"/>
      <c r="H1328" s="126"/>
      <c r="I1328" s="238" t="str">
        <f>IF(ISNUMBER(F1328),_xlfn.IFS(RIGHT(H1328,3)="(b)",IF(AND(G1328&gt;=DATE('1. Informace o projektu'!$C$3,1,1),G1328&lt;=WORKDAY(DATE('1. Informace o projektu'!$C$3+1,1,31)-1,1)),"OK","!!"),RIGHT(H1328,3)="(a)",IF(AND(G1328&gt;=DATE('1. Informace o projektu'!$C$3,1,1),G1328&lt;=WORKDAY(DATE('1. Informace o projektu'!$C$3,12,31)-1,1,'6. Data'!$C$76:$C$89)),"OK","!!"),ISBLANK(G1328),"!",ISBLANK(H1328),"!!!",H1328='6. Data'!$B$3,"vyberte druh nákladu")," ")</f>
        <v xml:space="preserve"> </v>
      </c>
      <c r="J1328" s="261" t="str">
        <f t="shared" si="60"/>
        <v xml:space="preserve"> </v>
      </c>
      <c r="K1328" s="238" t="str">
        <f t="shared" si="61"/>
        <v xml:space="preserve"> </v>
      </c>
      <c r="L1328" s="87" t="str">
        <f t="shared" si="62"/>
        <v xml:space="preserve"> </v>
      </c>
    </row>
    <row r="1329" spans="1:12" x14ac:dyDescent="0.25">
      <c r="A1329" s="72"/>
      <c r="B1329" s="82"/>
      <c r="C1329" s="82"/>
      <c r="D1329" s="79"/>
      <c r="E1329" s="83"/>
      <c r="F1329" s="83"/>
      <c r="G1329" s="81"/>
      <c r="H1329" s="126"/>
      <c r="I1329" s="238" t="str">
        <f>IF(ISNUMBER(F1329),_xlfn.IFS(RIGHT(H1329,3)="(b)",IF(AND(G1329&gt;=DATE('1. Informace o projektu'!$C$3,1,1),G1329&lt;=WORKDAY(DATE('1. Informace o projektu'!$C$3+1,1,31)-1,1)),"OK","!!"),RIGHT(H1329,3)="(a)",IF(AND(G1329&gt;=DATE('1. Informace o projektu'!$C$3,1,1),G1329&lt;=WORKDAY(DATE('1. Informace o projektu'!$C$3,12,31)-1,1,'6. Data'!$C$76:$C$89)),"OK","!!"),ISBLANK(G1329),"!",ISBLANK(H1329),"!!!",H1329='6. Data'!$B$3,"vyberte druh nákladu")," ")</f>
        <v xml:space="preserve"> </v>
      </c>
      <c r="J1329" s="261" t="str">
        <f t="shared" si="60"/>
        <v xml:space="preserve"> </v>
      </c>
      <c r="K1329" s="238" t="str">
        <f t="shared" si="61"/>
        <v xml:space="preserve"> </v>
      </c>
      <c r="L1329" s="87" t="str">
        <f t="shared" si="62"/>
        <v xml:space="preserve"> </v>
      </c>
    </row>
    <row r="1330" spans="1:12" x14ac:dyDescent="0.25">
      <c r="A1330" s="72"/>
      <c r="B1330" s="82"/>
      <c r="C1330" s="82"/>
      <c r="D1330" s="79"/>
      <c r="E1330" s="83"/>
      <c r="F1330" s="83"/>
      <c r="G1330" s="81"/>
      <c r="H1330" s="126"/>
      <c r="I1330" s="238" t="str">
        <f>IF(ISNUMBER(F1330),_xlfn.IFS(RIGHT(H1330,3)="(b)",IF(AND(G1330&gt;=DATE('1. Informace o projektu'!$C$3,1,1),G1330&lt;=WORKDAY(DATE('1. Informace o projektu'!$C$3+1,1,31)-1,1)),"OK","!!"),RIGHT(H1330,3)="(a)",IF(AND(G1330&gt;=DATE('1. Informace o projektu'!$C$3,1,1),G1330&lt;=WORKDAY(DATE('1. Informace o projektu'!$C$3,12,31)-1,1,'6. Data'!$C$76:$C$89)),"OK","!!"),ISBLANK(G1330),"!",ISBLANK(H1330),"!!!",H1330='6. Data'!$B$3,"vyberte druh nákladu")," ")</f>
        <v xml:space="preserve"> </v>
      </c>
      <c r="J1330" s="261" t="str">
        <f t="shared" si="60"/>
        <v xml:space="preserve"> </v>
      </c>
      <c r="K1330" s="238" t="str">
        <f t="shared" si="61"/>
        <v xml:space="preserve"> </v>
      </c>
      <c r="L1330" s="87" t="str">
        <f t="shared" si="62"/>
        <v xml:space="preserve"> </v>
      </c>
    </row>
    <row r="1331" spans="1:12" x14ac:dyDescent="0.25">
      <c r="A1331" s="72"/>
      <c r="B1331" s="82"/>
      <c r="C1331" s="82"/>
      <c r="D1331" s="79"/>
      <c r="E1331" s="83"/>
      <c r="F1331" s="83"/>
      <c r="G1331" s="81"/>
      <c r="H1331" s="126"/>
      <c r="I1331" s="238" t="str">
        <f>IF(ISNUMBER(F1331),_xlfn.IFS(RIGHT(H1331,3)="(b)",IF(AND(G1331&gt;=DATE('1. Informace o projektu'!$C$3,1,1),G1331&lt;=WORKDAY(DATE('1. Informace o projektu'!$C$3+1,1,31)-1,1)),"OK","!!"),RIGHT(H1331,3)="(a)",IF(AND(G1331&gt;=DATE('1. Informace o projektu'!$C$3,1,1),G1331&lt;=WORKDAY(DATE('1. Informace o projektu'!$C$3,12,31)-1,1,'6. Data'!$C$76:$C$89)),"OK","!!"),ISBLANK(G1331),"!",ISBLANK(H1331),"!!!",H1331='6. Data'!$B$3,"vyberte druh nákladu")," ")</f>
        <v xml:space="preserve"> </v>
      </c>
      <c r="J1331" s="261" t="str">
        <f t="shared" si="60"/>
        <v xml:space="preserve"> </v>
      </c>
      <c r="K1331" s="238" t="str">
        <f t="shared" si="61"/>
        <v xml:space="preserve"> </v>
      </c>
      <c r="L1331" s="87" t="str">
        <f t="shared" si="62"/>
        <v xml:space="preserve"> </v>
      </c>
    </row>
    <row r="1332" spans="1:12" x14ac:dyDescent="0.25">
      <c r="A1332" s="72"/>
      <c r="B1332" s="82"/>
      <c r="C1332" s="82"/>
      <c r="D1332" s="79"/>
      <c r="E1332" s="83"/>
      <c r="F1332" s="83"/>
      <c r="G1332" s="81"/>
      <c r="H1332" s="126"/>
      <c r="I1332" s="238" t="str">
        <f>IF(ISNUMBER(F1332),_xlfn.IFS(RIGHT(H1332,3)="(b)",IF(AND(G1332&gt;=DATE('1. Informace o projektu'!$C$3,1,1),G1332&lt;=WORKDAY(DATE('1. Informace o projektu'!$C$3+1,1,31)-1,1)),"OK","!!"),RIGHT(H1332,3)="(a)",IF(AND(G1332&gt;=DATE('1. Informace o projektu'!$C$3,1,1),G1332&lt;=WORKDAY(DATE('1. Informace o projektu'!$C$3,12,31)-1,1,'6. Data'!$C$76:$C$89)),"OK","!!"),ISBLANK(G1332),"!",ISBLANK(H1332),"!!!",H1332='6. Data'!$B$3,"vyberte druh nákladu")," ")</f>
        <v xml:space="preserve"> </v>
      </c>
      <c r="J1332" s="261" t="str">
        <f t="shared" si="60"/>
        <v xml:space="preserve"> </v>
      </c>
      <c r="K1332" s="238" t="str">
        <f t="shared" si="61"/>
        <v xml:space="preserve"> </v>
      </c>
      <c r="L1332" s="87" t="str">
        <f t="shared" si="62"/>
        <v xml:space="preserve"> </v>
      </c>
    </row>
    <row r="1333" spans="1:12" x14ac:dyDescent="0.25">
      <c r="A1333" s="72"/>
      <c r="B1333" s="82"/>
      <c r="C1333" s="82"/>
      <c r="D1333" s="79"/>
      <c r="E1333" s="83"/>
      <c r="F1333" s="83"/>
      <c r="G1333" s="81"/>
      <c r="H1333" s="126"/>
      <c r="I1333" s="238" t="str">
        <f>IF(ISNUMBER(F1333),_xlfn.IFS(RIGHT(H1333,3)="(b)",IF(AND(G1333&gt;=DATE('1. Informace o projektu'!$C$3,1,1),G1333&lt;=WORKDAY(DATE('1. Informace o projektu'!$C$3+1,1,31)-1,1)),"OK","!!"),RIGHT(H1333,3)="(a)",IF(AND(G1333&gt;=DATE('1. Informace o projektu'!$C$3,1,1),G1333&lt;=WORKDAY(DATE('1. Informace o projektu'!$C$3,12,31)-1,1,'6. Data'!$C$76:$C$89)),"OK","!!"),ISBLANK(G1333),"!",ISBLANK(H1333),"!!!",H1333='6. Data'!$B$3,"vyberte druh nákladu")," ")</f>
        <v xml:space="preserve"> </v>
      </c>
      <c r="J1333" s="261" t="str">
        <f t="shared" si="60"/>
        <v xml:space="preserve"> </v>
      </c>
      <c r="K1333" s="238" t="str">
        <f t="shared" si="61"/>
        <v xml:space="preserve"> </v>
      </c>
      <c r="L1333" s="87" t="str">
        <f t="shared" si="62"/>
        <v xml:space="preserve"> </v>
      </c>
    </row>
    <row r="1334" spans="1:12" x14ac:dyDescent="0.25">
      <c r="A1334" s="72"/>
      <c r="B1334" s="82"/>
      <c r="C1334" s="82"/>
      <c r="D1334" s="79"/>
      <c r="E1334" s="83"/>
      <c r="F1334" s="83"/>
      <c r="G1334" s="81"/>
      <c r="H1334" s="126"/>
      <c r="I1334" s="238" t="str">
        <f>IF(ISNUMBER(F1334),_xlfn.IFS(RIGHT(H1334,3)="(b)",IF(AND(G1334&gt;=DATE('1. Informace o projektu'!$C$3,1,1),G1334&lt;=WORKDAY(DATE('1. Informace o projektu'!$C$3+1,1,31)-1,1)),"OK","!!"),RIGHT(H1334,3)="(a)",IF(AND(G1334&gt;=DATE('1. Informace o projektu'!$C$3,1,1),G1334&lt;=WORKDAY(DATE('1. Informace o projektu'!$C$3,12,31)-1,1,'6. Data'!$C$76:$C$89)),"OK","!!"),ISBLANK(G1334),"!",ISBLANK(H1334),"!!!",H1334='6. Data'!$B$3,"vyberte druh nákladu")," ")</f>
        <v xml:space="preserve"> </v>
      </c>
      <c r="J1334" s="261" t="str">
        <f t="shared" si="60"/>
        <v xml:space="preserve"> </v>
      </c>
      <c r="K1334" s="238" t="str">
        <f t="shared" si="61"/>
        <v xml:space="preserve"> </v>
      </c>
      <c r="L1334" s="87" t="str">
        <f t="shared" si="62"/>
        <v xml:space="preserve"> </v>
      </c>
    </row>
    <row r="1335" spans="1:12" x14ac:dyDescent="0.25">
      <c r="A1335" s="72"/>
      <c r="B1335" s="82"/>
      <c r="C1335" s="82"/>
      <c r="D1335" s="79"/>
      <c r="E1335" s="83"/>
      <c r="F1335" s="83"/>
      <c r="G1335" s="81"/>
      <c r="H1335" s="126"/>
      <c r="I1335" s="238" t="str">
        <f>IF(ISNUMBER(F1335),_xlfn.IFS(RIGHT(H1335,3)="(b)",IF(AND(G1335&gt;=DATE('1. Informace o projektu'!$C$3,1,1),G1335&lt;=WORKDAY(DATE('1. Informace o projektu'!$C$3+1,1,31)-1,1)),"OK","!!"),RIGHT(H1335,3)="(a)",IF(AND(G1335&gt;=DATE('1. Informace o projektu'!$C$3,1,1),G1335&lt;=WORKDAY(DATE('1. Informace o projektu'!$C$3,12,31)-1,1,'6. Data'!$C$76:$C$89)),"OK","!!"),ISBLANK(G1335),"!",ISBLANK(H1335),"!!!",H1335='6. Data'!$B$3,"vyberte druh nákladu")," ")</f>
        <v xml:space="preserve"> </v>
      </c>
      <c r="J1335" s="261" t="str">
        <f t="shared" si="60"/>
        <v xml:space="preserve"> </v>
      </c>
      <c r="K1335" s="238" t="str">
        <f t="shared" si="61"/>
        <v xml:space="preserve"> </v>
      </c>
      <c r="L1335" s="87" t="str">
        <f t="shared" si="62"/>
        <v xml:space="preserve"> </v>
      </c>
    </row>
    <row r="1336" spans="1:12" x14ac:dyDescent="0.25">
      <c r="A1336" s="72"/>
      <c r="B1336" s="82"/>
      <c r="C1336" s="82"/>
      <c r="D1336" s="79"/>
      <c r="E1336" s="83"/>
      <c r="F1336" s="83"/>
      <c r="G1336" s="81"/>
      <c r="H1336" s="126"/>
      <c r="I1336" s="238" t="str">
        <f>IF(ISNUMBER(F1336),_xlfn.IFS(RIGHT(H1336,3)="(b)",IF(AND(G1336&gt;=DATE('1. Informace o projektu'!$C$3,1,1),G1336&lt;=WORKDAY(DATE('1. Informace o projektu'!$C$3+1,1,31)-1,1)),"OK","!!"),RIGHT(H1336,3)="(a)",IF(AND(G1336&gt;=DATE('1. Informace o projektu'!$C$3,1,1),G1336&lt;=WORKDAY(DATE('1. Informace o projektu'!$C$3,12,31)-1,1,'6. Data'!$C$76:$C$89)),"OK","!!"),ISBLANK(G1336),"!",ISBLANK(H1336),"!!!",H1336='6. Data'!$B$3,"vyberte druh nákladu")," ")</f>
        <v xml:space="preserve"> </v>
      </c>
      <c r="J1336" s="261" t="str">
        <f t="shared" si="60"/>
        <v xml:space="preserve"> </v>
      </c>
      <c r="K1336" s="238" t="str">
        <f t="shared" si="61"/>
        <v xml:space="preserve"> </v>
      </c>
      <c r="L1336" s="87" t="str">
        <f t="shared" si="62"/>
        <v xml:space="preserve"> </v>
      </c>
    </row>
    <row r="1337" spans="1:12" x14ac:dyDescent="0.25">
      <c r="A1337" s="72"/>
      <c r="B1337" s="82"/>
      <c r="C1337" s="82"/>
      <c r="D1337" s="79"/>
      <c r="E1337" s="83"/>
      <c r="F1337" s="83"/>
      <c r="G1337" s="81"/>
      <c r="H1337" s="126"/>
      <c r="I1337" s="238" t="str">
        <f>IF(ISNUMBER(F1337),_xlfn.IFS(RIGHT(H1337,3)="(b)",IF(AND(G1337&gt;=DATE('1. Informace o projektu'!$C$3,1,1),G1337&lt;=WORKDAY(DATE('1. Informace o projektu'!$C$3+1,1,31)-1,1)),"OK","!!"),RIGHT(H1337,3)="(a)",IF(AND(G1337&gt;=DATE('1. Informace o projektu'!$C$3,1,1),G1337&lt;=WORKDAY(DATE('1. Informace o projektu'!$C$3,12,31)-1,1,'6. Data'!$C$76:$C$89)),"OK","!!"),ISBLANK(G1337),"!",ISBLANK(H1337),"!!!",H1337='6. Data'!$B$3,"vyberte druh nákladu")," ")</f>
        <v xml:space="preserve"> </v>
      </c>
      <c r="J1337" s="261" t="str">
        <f t="shared" si="60"/>
        <v xml:space="preserve"> </v>
      </c>
      <c r="K1337" s="238" t="str">
        <f t="shared" si="61"/>
        <v xml:space="preserve"> </v>
      </c>
      <c r="L1337" s="87" t="str">
        <f t="shared" si="62"/>
        <v xml:space="preserve"> </v>
      </c>
    </row>
    <row r="1338" spans="1:12" x14ac:dyDescent="0.25">
      <c r="A1338" s="72"/>
      <c r="B1338" s="82"/>
      <c r="C1338" s="82"/>
      <c r="D1338" s="79"/>
      <c r="E1338" s="83"/>
      <c r="F1338" s="83"/>
      <c r="G1338" s="81"/>
      <c r="H1338" s="126"/>
      <c r="I1338" s="238" t="str">
        <f>IF(ISNUMBER(F1338),_xlfn.IFS(RIGHT(H1338,3)="(b)",IF(AND(G1338&gt;=DATE('1. Informace o projektu'!$C$3,1,1),G1338&lt;=WORKDAY(DATE('1. Informace o projektu'!$C$3+1,1,31)-1,1)),"OK","!!"),RIGHT(H1338,3)="(a)",IF(AND(G1338&gt;=DATE('1. Informace o projektu'!$C$3,1,1),G1338&lt;=WORKDAY(DATE('1. Informace o projektu'!$C$3,12,31)-1,1,'6. Data'!$C$76:$C$89)),"OK","!!"),ISBLANK(G1338),"!",ISBLANK(H1338),"!!!",H1338='6. Data'!$B$3,"vyberte druh nákladu")," ")</f>
        <v xml:space="preserve"> </v>
      </c>
      <c r="J1338" s="261" t="str">
        <f t="shared" si="60"/>
        <v xml:space="preserve"> </v>
      </c>
      <c r="K1338" s="238" t="str">
        <f t="shared" si="61"/>
        <v xml:space="preserve"> </v>
      </c>
      <c r="L1338" s="87" t="str">
        <f t="shared" si="62"/>
        <v xml:space="preserve"> </v>
      </c>
    </row>
    <row r="1339" spans="1:12" x14ac:dyDescent="0.25">
      <c r="A1339" s="72"/>
      <c r="B1339" s="82"/>
      <c r="C1339" s="82"/>
      <c r="D1339" s="79"/>
      <c r="E1339" s="83"/>
      <c r="F1339" s="83"/>
      <c r="G1339" s="81"/>
      <c r="H1339" s="126"/>
      <c r="I1339" s="238" t="str">
        <f>IF(ISNUMBER(F1339),_xlfn.IFS(RIGHT(H1339,3)="(b)",IF(AND(G1339&gt;=DATE('1. Informace o projektu'!$C$3,1,1),G1339&lt;=WORKDAY(DATE('1. Informace o projektu'!$C$3+1,1,31)-1,1)),"OK","!!"),RIGHT(H1339,3)="(a)",IF(AND(G1339&gt;=DATE('1. Informace o projektu'!$C$3,1,1),G1339&lt;=WORKDAY(DATE('1. Informace o projektu'!$C$3,12,31)-1,1,'6. Data'!$C$76:$C$89)),"OK","!!"),ISBLANK(G1339),"!",ISBLANK(H1339),"!!!",H1339='6. Data'!$B$3,"vyberte druh nákladu")," ")</f>
        <v xml:space="preserve"> </v>
      </c>
      <c r="J1339" s="261" t="str">
        <f t="shared" si="60"/>
        <v xml:space="preserve"> </v>
      </c>
      <c r="K1339" s="238" t="str">
        <f t="shared" si="61"/>
        <v xml:space="preserve"> </v>
      </c>
      <c r="L1339" s="87" t="str">
        <f t="shared" si="62"/>
        <v xml:space="preserve"> </v>
      </c>
    </row>
    <row r="1340" spans="1:12" x14ac:dyDescent="0.25">
      <c r="A1340" s="72"/>
      <c r="B1340" s="82"/>
      <c r="C1340" s="82"/>
      <c r="D1340" s="79"/>
      <c r="E1340" s="83"/>
      <c r="F1340" s="83"/>
      <c r="G1340" s="81"/>
      <c r="H1340" s="126"/>
      <c r="I1340" s="238" t="str">
        <f>IF(ISNUMBER(F1340),_xlfn.IFS(RIGHT(H1340,3)="(b)",IF(AND(G1340&gt;=DATE('1. Informace o projektu'!$C$3,1,1),G1340&lt;=WORKDAY(DATE('1. Informace o projektu'!$C$3+1,1,31)-1,1)),"OK","!!"),RIGHT(H1340,3)="(a)",IF(AND(G1340&gt;=DATE('1. Informace o projektu'!$C$3,1,1),G1340&lt;=WORKDAY(DATE('1. Informace o projektu'!$C$3,12,31)-1,1,'6. Data'!$C$76:$C$89)),"OK","!!"),ISBLANK(G1340),"!",ISBLANK(H1340),"!!!",H1340='6. Data'!$B$3,"vyberte druh nákladu")," ")</f>
        <v xml:space="preserve"> </v>
      </c>
      <c r="J1340" s="261" t="str">
        <f t="shared" si="60"/>
        <v xml:space="preserve"> </v>
      </c>
      <c r="K1340" s="238" t="str">
        <f t="shared" si="61"/>
        <v xml:space="preserve"> </v>
      </c>
      <c r="L1340" s="87" t="str">
        <f t="shared" si="62"/>
        <v xml:space="preserve"> </v>
      </c>
    </row>
    <row r="1341" spans="1:12" x14ac:dyDescent="0.25">
      <c r="A1341" s="72"/>
      <c r="B1341" s="82"/>
      <c r="C1341" s="82"/>
      <c r="D1341" s="79"/>
      <c r="E1341" s="83"/>
      <c r="F1341" s="83"/>
      <c r="G1341" s="81"/>
      <c r="H1341" s="126"/>
      <c r="I1341" s="238" t="str">
        <f>IF(ISNUMBER(F1341),_xlfn.IFS(RIGHT(H1341,3)="(b)",IF(AND(G1341&gt;=DATE('1. Informace o projektu'!$C$3,1,1),G1341&lt;=WORKDAY(DATE('1. Informace o projektu'!$C$3+1,1,31)-1,1)),"OK","!!"),RIGHT(H1341,3)="(a)",IF(AND(G1341&gt;=DATE('1. Informace o projektu'!$C$3,1,1),G1341&lt;=WORKDAY(DATE('1. Informace o projektu'!$C$3,12,31)-1,1,'6. Data'!$C$76:$C$89)),"OK","!!"),ISBLANK(G1341),"!",ISBLANK(H1341),"!!!",H1341='6. Data'!$B$3,"vyberte druh nákladu")," ")</f>
        <v xml:space="preserve"> </v>
      </c>
      <c r="J1341" s="261" t="str">
        <f t="shared" si="60"/>
        <v xml:space="preserve"> </v>
      </c>
      <c r="K1341" s="238" t="str">
        <f t="shared" si="61"/>
        <v xml:space="preserve"> </v>
      </c>
      <c r="L1341" s="87" t="str">
        <f t="shared" si="62"/>
        <v xml:space="preserve"> </v>
      </c>
    </row>
    <row r="1342" spans="1:12" x14ac:dyDescent="0.25">
      <c r="A1342" s="72"/>
      <c r="B1342" s="82"/>
      <c r="C1342" s="82"/>
      <c r="D1342" s="79"/>
      <c r="E1342" s="83"/>
      <c r="F1342" s="83"/>
      <c r="G1342" s="81"/>
      <c r="H1342" s="126"/>
      <c r="I1342" s="238" t="str">
        <f>IF(ISNUMBER(F1342),_xlfn.IFS(RIGHT(H1342,3)="(b)",IF(AND(G1342&gt;=DATE('1. Informace o projektu'!$C$3,1,1),G1342&lt;=WORKDAY(DATE('1. Informace o projektu'!$C$3+1,1,31)-1,1)),"OK","!!"),RIGHT(H1342,3)="(a)",IF(AND(G1342&gt;=DATE('1. Informace o projektu'!$C$3,1,1),G1342&lt;=WORKDAY(DATE('1. Informace o projektu'!$C$3,12,31)-1,1,'6. Data'!$C$76:$C$89)),"OK","!!"),ISBLANK(G1342),"!",ISBLANK(H1342),"!!!",H1342='6. Data'!$B$3,"vyberte druh nákladu")," ")</f>
        <v xml:space="preserve"> </v>
      </c>
      <c r="J1342" s="261" t="str">
        <f t="shared" si="60"/>
        <v xml:space="preserve"> </v>
      </c>
      <c r="K1342" s="238" t="str">
        <f t="shared" si="61"/>
        <v xml:space="preserve"> </v>
      </c>
      <c r="L1342" s="87" t="str">
        <f t="shared" si="62"/>
        <v xml:space="preserve"> </v>
      </c>
    </row>
    <row r="1343" spans="1:12" x14ac:dyDescent="0.25">
      <c r="A1343" s="72"/>
      <c r="B1343" s="82"/>
      <c r="C1343" s="82"/>
      <c r="D1343" s="79"/>
      <c r="E1343" s="83"/>
      <c r="F1343" s="83"/>
      <c r="G1343" s="81"/>
      <c r="H1343" s="126"/>
      <c r="I1343" s="238" t="str">
        <f>IF(ISNUMBER(F1343),_xlfn.IFS(RIGHT(H1343,3)="(b)",IF(AND(G1343&gt;=DATE('1. Informace o projektu'!$C$3,1,1),G1343&lt;=WORKDAY(DATE('1. Informace o projektu'!$C$3+1,1,31)-1,1)),"OK","!!"),RIGHT(H1343,3)="(a)",IF(AND(G1343&gt;=DATE('1. Informace o projektu'!$C$3,1,1),G1343&lt;=WORKDAY(DATE('1. Informace o projektu'!$C$3,12,31)-1,1,'6. Data'!$C$76:$C$89)),"OK","!!"),ISBLANK(G1343),"!",ISBLANK(H1343),"!!!",H1343='6. Data'!$B$3,"vyberte druh nákladu")," ")</f>
        <v xml:space="preserve"> </v>
      </c>
      <c r="J1343" s="261" t="str">
        <f t="shared" si="60"/>
        <v xml:space="preserve"> </v>
      </c>
      <c r="K1343" s="238" t="str">
        <f t="shared" si="61"/>
        <v xml:space="preserve"> </v>
      </c>
      <c r="L1343" s="87" t="str">
        <f t="shared" si="62"/>
        <v xml:space="preserve"> </v>
      </c>
    </row>
    <row r="1344" spans="1:12" x14ac:dyDescent="0.25">
      <c r="A1344" s="72"/>
      <c r="B1344" s="82"/>
      <c r="C1344" s="82"/>
      <c r="D1344" s="79"/>
      <c r="E1344" s="83"/>
      <c r="F1344" s="83"/>
      <c r="G1344" s="81"/>
      <c r="H1344" s="126"/>
      <c r="I1344" s="238" t="str">
        <f>IF(ISNUMBER(F1344),_xlfn.IFS(RIGHT(H1344,3)="(b)",IF(AND(G1344&gt;=DATE('1. Informace o projektu'!$C$3,1,1),G1344&lt;=WORKDAY(DATE('1. Informace o projektu'!$C$3+1,1,31)-1,1)),"OK","!!"),RIGHT(H1344,3)="(a)",IF(AND(G1344&gt;=DATE('1. Informace o projektu'!$C$3,1,1),G1344&lt;=WORKDAY(DATE('1. Informace o projektu'!$C$3,12,31)-1,1,'6. Data'!$C$76:$C$89)),"OK","!!"),ISBLANK(G1344),"!",ISBLANK(H1344),"!!!",H1344='6. Data'!$B$3,"vyberte druh nákladu")," ")</f>
        <v xml:space="preserve"> </v>
      </c>
      <c r="J1344" s="261" t="str">
        <f t="shared" si="60"/>
        <v xml:space="preserve"> </v>
      </c>
      <c r="K1344" s="238" t="str">
        <f t="shared" si="61"/>
        <v xml:space="preserve"> </v>
      </c>
      <c r="L1344" s="87" t="str">
        <f t="shared" si="62"/>
        <v xml:space="preserve"> </v>
      </c>
    </row>
    <row r="1345" spans="1:12" x14ac:dyDescent="0.25">
      <c r="A1345" s="72"/>
      <c r="B1345" s="82"/>
      <c r="C1345" s="82"/>
      <c r="D1345" s="79"/>
      <c r="E1345" s="83"/>
      <c r="F1345" s="83"/>
      <c r="G1345" s="81"/>
      <c r="H1345" s="126"/>
      <c r="I1345" s="238" t="str">
        <f>IF(ISNUMBER(F1345),_xlfn.IFS(RIGHT(H1345,3)="(b)",IF(AND(G1345&gt;=DATE('1. Informace o projektu'!$C$3,1,1),G1345&lt;=WORKDAY(DATE('1. Informace o projektu'!$C$3+1,1,31)-1,1)),"OK","!!"),RIGHT(H1345,3)="(a)",IF(AND(G1345&gt;=DATE('1. Informace o projektu'!$C$3,1,1),G1345&lt;=WORKDAY(DATE('1. Informace o projektu'!$C$3,12,31)-1,1,'6. Data'!$C$76:$C$89)),"OK","!!"),ISBLANK(G1345),"!",ISBLANK(H1345),"!!!",H1345='6. Data'!$B$3,"vyberte druh nákladu")," ")</f>
        <v xml:space="preserve"> </v>
      </c>
      <c r="J1345" s="261" t="str">
        <f t="shared" si="60"/>
        <v xml:space="preserve"> </v>
      </c>
      <c r="K1345" s="238" t="str">
        <f t="shared" si="61"/>
        <v xml:space="preserve"> </v>
      </c>
      <c r="L1345" s="87" t="str">
        <f t="shared" si="62"/>
        <v xml:space="preserve"> </v>
      </c>
    </row>
    <row r="1346" spans="1:12" x14ac:dyDescent="0.25">
      <c r="A1346" s="72"/>
      <c r="B1346" s="82"/>
      <c r="C1346" s="82"/>
      <c r="D1346" s="79"/>
      <c r="E1346" s="83"/>
      <c r="F1346" s="83"/>
      <c r="G1346" s="81"/>
      <c r="H1346" s="126"/>
      <c r="I1346" s="238" t="str">
        <f>IF(ISNUMBER(F1346),_xlfn.IFS(RIGHT(H1346,3)="(b)",IF(AND(G1346&gt;=DATE('1. Informace o projektu'!$C$3,1,1),G1346&lt;=WORKDAY(DATE('1. Informace o projektu'!$C$3+1,1,31)-1,1)),"OK","!!"),RIGHT(H1346,3)="(a)",IF(AND(G1346&gt;=DATE('1. Informace o projektu'!$C$3,1,1),G1346&lt;=WORKDAY(DATE('1. Informace o projektu'!$C$3,12,31)-1,1,'6. Data'!$C$76:$C$89)),"OK","!!"),ISBLANK(G1346),"!",ISBLANK(H1346),"!!!",H1346='6. Data'!$B$3,"vyberte druh nákladu")," ")</f>
        <v xml:space="preserve"> </v>
      </c>
      <c r="J1346" s="261" t="str">
        <f t="shared" si="60"/>
        <v xml:space="preserve"> </v>
      </c>
      <c r="K1346" s="238" t="str">
        <f t="shared" si="61"/>
        <v xml:space="preserve"> </v>
      </c>
      <c r="L1346" s="87" t="str">
        <f t="shared" si="62"/>
        <v xml:space="preserve"> </v>
      </c>
    </row>
    <row r="1347" spans="1:12" x14ac:dyDescent="0.25">
      <c r="A1347" s="72"/>
      <c r="B1347" s="82"/>
      <c r="C1347" s="82"/>
      <c r="D1347" s="79"/>
      <c r="E1347" s="83"/>
      <c r="F1347" s="83"/>
      <c r="G1347" s="81"/>
      <c r="H1347" s="126"/>
      <c r="I1347" s="238" t="str">
        <f>IF(ISNUMBER(F1347),_xlfn.IFS(RIGHT(H1347,3)="(b)",IF(AND(G1347&gt;=DATE('1. Informace o projektu'!$C$3,1,1),G1347&lt;=WORKDAY(DATE('1. Informace o projektu'!$C$3+1,1,31)-1,1)),"OK","!!"),RIGHT(H1347,3)="(a)",IF(AND(G1347&gt;=DATE('1. Informace o projektu'!$C$3,1,1),G1347&lt;=WORKDAY(DATE('1. Informace o projektu'!$C$3,12,31)-1,1,'6. Data'!$C$76:$C$89)),"OK","!!"),ISBLANK(G1347),"!",ISBLANK(H1347),"!!!",H1347='6. Data'!$B$3,"vyberte druh nákladu")," ")</f>
        <v xml:space="preserve"> </v>
      </c>
      <c r="J1347" s="261" t="str">
        <f t="shared" si="60"/>
        <v xml:space="preserve"> </v>
      </c>
      <c r="K1347" s="238" t="str">
        <f t="shared" si="61"/>
        <v xml:space="preserve"> </v>
      </c>
      <c r="L1347" s="87" t="str">
        <f t="shared" si="62"/>
        <v xml:space="preserve"> </v>
      </c>
    </row>
    <row r="1348" spans="1:12" x14ac:dyDescent="0.25">
      <c r="A1348" s="72"/>
      <c r="B1348" s="82"/>
      <c r="C1348" s="82"/>
      <c r="D1348" s="79"/>
      <c r="E1348" s="83"/>
      <c r="F1348" s="83"/>
      <c r="G1348" s="81"/>
      <c r="H1348" s="126"/>
      <c r="I1348" s="238" t="str">
        <f>IF(ISNUMBER(F1348),_xlfn.IFS(RIGHT(H1348,3)="(b)",IF(AND(G1348&gt;=DATE('1. Informace o projektu'!$C$3,1,1),G1348&lt;=WORKDAY(DATE('1. Informace o projektu'!$C$3+1,1,31)-1,1)),"OK","!!"),RIGHT(H1348,3)="(a)",IF(AND(G1348&gt;=DATE('1. Informace o projektu'!$C$3,1,1),G1348&lt;=WORKDAY(DATE('1. Informace o projektu'!$C$3,12,31)-1,1,'6. Data'!$C$76:$C$89)),"OK","!!"),ISBLANK(G1348),"!",ISBLANK(H1348),"!!!",H1348='6. Data'!$B$3,"vyberte druh nákladu")," ")</f>
        <v xml:space="preserve"> </v>
      </c>
      <c r="J1348" s="261" t="str">
        <f t="shared" si="60"/>
        <v xml:space="preserve"> </v>
      </c>
      <c r="K1348" s="238" t="str">
        <f t="shared" si="61"/>
        <v xml:space="preserve"> </v>
      </c>
      <c r="L1348" s="87" t="str">
        <f t="shared" si="62"/>
        <v xml:space="preserve"> </v>
      </c>
    </row>
    <row r="1349" spans="1:12" x14ac:dyDescent="0.25">
      <c r="A1349" s="72"/>
      <c r="B1349" s="82"/>
      <c r="C1349" s="82"/>
      <c r="D1349" s="79"/>
      <c r="E1349" s="83"/>
      <c r="F1349" s="83"/>
      <c r="G1349" s="81"/>
      <c r="H1349" s="126"/>
      <c r="I1349" s="238" t="str">
        <f>IF(ISNUMBER(F1349),_xlfn.IFS(RIGHT(H1349,3)="(b)",IF(AND(G1349&gt;=DATE('1. Informace o projektu'!$C$3,1,1),G1349&lt;=WORKDAY(DATE('1. Informace o projektu'!$C$3+1,1,31)-1,1)),"OK","!!"),RIGHT(H1349,3)="(a)",IF(AND(G1349&gt;=DATE('1. Informace o projektu'!$C$3,1,1),G1349&lt;=WORKDAY(DATE('1. Informace o projektu'!$C$3,12,31)-1,1,'6. Data'!$C$76:$C$89)),"OK","!!"),ISBLANK(G1349),"!",ISBLANK(H1349),"!!!",H1349='6. Data'!$B$3,"vyberte druh nákladu")," ")</f>
        <v xml:space="preserve"> </v>
      </c>
      <c r="J1349" s="261" t="str">
        <f t="shared" si="60"/>
        <v xml:space="preserve"> </v>
      </c>
      <c r="K1349" s="238" t="str">
        <f t="shared" si="61"/>
        <v xml:space="preserve"> </v>
      </c>
      <c r="L1349" s="87" t="str">
        <f t="shared" si="62"/>
        <v xml:space="preserve"> </v>
      </c>
    </row>
    <row r="1350" spans="1:12" x14ac:dyDescent="0.25">
      <c r="A1350" s="72"/>
      <c r="B1350" s="82"/>
      <c r="C1350" s="82"/>
      <c r="D1350" s="79"/>
      <c r="E1350" s="83"/>
      <c r="F1350" s="83"/>
      <c r="G1350" s="81"/>
      <c r="H1350" s="126"/>
      <c r="I1350" s="238" t="str">
        <f>IF(ISNUMBER(F1350),_xlfn.IFS(RIGHT(H1350,3)="(b)",IF(AND(G1350&gt;=DATE('1. Informace o projektu'!$C$3,1,1),G1350&lt;=WORKDAY(DATE('1. Informace o projektu'!$C$3+1,1,31)-1,1)),"OK","!!"),RIGHT(H1350,3)="(a)",IF(AND(G1350&gt;=DATE('1. Informace o projektu'!$C$3,1,1),G1350&lt;=WORKDAY(DATE('1. Informace o projektu'!$C$3,12,31)-1,1,'6. Data'!$C$76:$C$89)),"OK","!!"),ISBLANK(G1350),"!",ISBLANK(H1350),"!!!",H1350='6. Data'!$B$3,"vyberte druh nákladu")," ")</f>
        <v xml:space="preserve"> </v>
      </c>
      <c r="J1350" s="261" t="str">
        <f t="shared" si="60"/>
        <v xml:space="preserve"> </v>
      </c>
      <c r="K1350" s="238" t="str">
        <f t="shared" si="61"/>
        <v xml:space="preserve"> </v>
      </c>
      <c r="L1350" s="87" t="str">
        <f t="shared" si="62"/>
        <v xml:space="preserve"> </v>
      </c>
    </row>
    <row r="1351" spans="1:12" x14ac:dyDescent="0.25">
      <c r="A1351" s="72"/>
      <c r="B1351" s="82"/>
      <c r="C1351" s="82"/>
      <c r="D1351" s="79"/>
      <c r="E1351" s="83"/>
      <c r="F1351" s="83"/>
      <c r="G1351" s="81"/>
      <c r="H1351" s="126"/>
      <c r="I1351" s="238" t="str">
        <f>IF(ISNUMBER(F1351),_xlfn.IFS(RIGHT(H1351,3)="(b)",IF(AND(G1351&gt;=DATE('1. Informace o projektu'!$C$3,1,1),G1351&lt;=WORKDAY(DATE('1. Informace o projektu'!$C$3+1,1,31)-1,1)),"OK","!!"),RIGHT(H1351,3)="(a)",IF(AND(G1351&gt;=DATE('1. Informace o projektu'!$C$3,1,1),G1351&lt;=WORKDAY(DATE('1. Informace o projektu'!$C$3,12,31)-1,1,'6. Data'!$C$76:$C$89)),"OK","!!"),ISBLANK(G1351),"!",ISBLANK(H1351),"!!!",H1351='6. Data'!$B$3,"vyberte druh nákladu")," ")</f>
        <v xml:space="preserve"> </v>
      </c>
      <c r="J1351" s="261" t="str">
        <f t="shared" ref="J1351:J1414" si="63">_xlfn.IFS(I1351="!","Zapište datum úhrady",I1351="ok"," ",I1351=" "," ",I1351="!!!","vyberte druh nákladu",I1351="!!","nepovolené datum úhrady",I1351="vyberte druh nákladu","vyberte druh nákladu")</f>
        <v xml:space="preserve"> </v>
      </c>
      <c r="K1351" s="238" t="str">
        <f t="shared" ref="K1351:K1414" si="64">IF(ISNUMBER(F1351),IF(E1351&gt;=F1351,"OK","!")," ")</f>
        <v xml:space="preserve"> </v>
      </c>
      <c r="L1351" s="87" t="str">
        <f t="shared" ref="L1351:L1414" si="65">_xlfn.IFS(K1351="!","Hrazeno z dotace je vyšší než fakturovaná částka",K1351="ok"," ",K1351=" "," ")</f>
        <v xml:space="preserve"> </v>
      </c>
    </row>
    <row r="1352" spans="1:12" x14ac:dyDescent="0.25">
      <c r="A1352" s="72"/>
      <c r="B1352" s="82"/>
      <c r="C1352" s="82"/>
      <c r="D1352" s="79"/>
      <c r="E1352" s="83"/>
      <c r="F1352" s="83"/>
      <c r="G1352" s="81"/>
      <c r="H1352" s="126"/>
      <c r="I1352" s="238" t="str">
        <f>IF(ISNUMBER(F1352),_xlfn.IFS(RIGHT(H1352,3)="(b)",IF(AND(G1352&gt;=DATE('1. Informace o projektu'!$C$3,1,1),G1352&lt;=WORKDAY(DATE('1. Informace o projektu'!$C$3+1,1,31)-1,1)),"OK","!!"),RIGHT(H1352,3)="(a)",IF(AND(G1352&gt;=DATE('1. Informace o projektu'!$C$3,1,1),G1352&lt;=WORKDAY(DATE('1. Informace o projektu'!$C$3,12,31)-1,1,'6. Data'!$C$76:$C$89)),"OK","!!"),ISBLANK(G1352),"!",ISBLANK(H1352),"!!!",H1352='6. Data'!$B$3,"vyberte druh nákladu")," ")</f>
        <v xml:space="preserve"> </v>
      </c>
      <c r="J1352" s="261" t="str">
        <f t="shared" si="63"/>
        <v xml:space="preserve"> </v>
      </c>
      <c r="K1352" s="238" t="str">
        <f t="shared" si="64"/>
        <v xml:space="preserve"> </v>
      </c>
      <c r="L1352" s="87" t="str">
        <f t="shared" si="65"/>
        <v xml:space="preserve"> </v>
      </c>
    </row>
    <row r="1353" spans="1:12" x14ac:dyDescent="0.25">
      <c r="A1353" s="72"/>
      <c r="B1353" s="82"/>
      <c r="C1353" s="82"/>
      <c r="D1353" s="79"/>
      <c r="E1353" s="83"/>
      <c r="F1353" s="83"/>
      <c r="G1353" s="81"/>
      <c r="H1353" s="126"/>
      <c r="I1353" s="238" t="str">
        <f>IF(ISNUMBER(F1353),_xlfn.IFS(RIGHT(H1353,3)="(b)",IF(AND(G1353&gt;=DATE('1. Informace o projektu'!$C$3,1,1),G1353&lt;=WORKDAY(DATE('1. Informace o projektu'!$C$3+1,1,31)-1,1)),"OK","!!"),RIGHT(H1353,3)="(a)",IF(AND(G1353&gt;=DATE('1. Informace o projektu'!$C$3,1,1),G1353&lt;=WORKDAY(DATE('1. Informace o projektu'!$C$3,12,31)-1,1,'6. Data'!$C$76:$C$89)),"OK","!!"),ISBLANK(G1353),"!",ISBLANK(H1353),"!!!",H1353='6. Data'!$B$3,"vyberte druh nákladu")," ")</f>
        <v xml:space="preserve"> </v>
      </c>
      <c r="J1353" s="261" t="str">
        <f t="shared" si="63"/>
        <v xml:space="preserve"> </v>
      </c>
      <c r="K1353" s="238" t="str">
        <f t="shared" si="64"/>
        <v xml:space="preserve"> </v>
      </c>
      <c r="L1353" s="87" t="str">
        <f t="shared" si="65"/>
        <v xml:space="preserve"> </v>
      </c>
    </row>
    <row r="1354" spans="1:12" x14ac:dyDescent="0.25">
      <c r="A1354" s="72"/>
      <c r="B1354" s="82"/>
      <c r="C1354" s="82"/>
      <c r="D1354" s="79"/>
      <c r="E1354" s="83"/>
      <c r="F1354" s="83"/>
      <c r="G1354" s="81"/>
      <c r="H1354" s="126"/>
      <c r="I1354" s="238" t="str">
        <f>IF(ISNUMBER(F1354),_xlfn.IFS(RIGHT(H1354,3)="(b)",IF(AND(G1354&gt;=DATE('1. Informace o projektu'!$C$3,1,1),G1354&lt;=WORKDAY(DATE('1. Informace o projektu'!$C$3+1,1,31)-1,1)),"OK","!!"),RIGHT(H1354,3)="(a)",IF(AND(G1354&gt;=DATE('1. Informace o projektu'!$C$3,1,1),G1354&lt;=WORKDAY(DATE('1. Informace o projektu'!$C$3,12,31)-1,1,'6. Data'!$C$76:$C$89)),"OK","!!"),ISBLANK(G1354),"!",ISBLANK(H1354),"!!!",H1354='6. Data'!$B$3,"vyberte druh nákladu")," ")</f>
        <v xml:space="preserve"> </v>
      </c>
      <c r="J1354" s="261" t="str">
        <f t="shared" si="63"/>
        <v xml:space="preserve"> </v>
      </c>
      <c r="K1354" s="238" t="str">
        <f t="shared" si="64"/>
        <v xml:space="preserve"> </v>
      </c>
      <c r="L1354" s="87" t="str">
        <f t="shared" si="65"/>
        <v xml:space="preserve"> </v>
      </c>
    </row>
    <row r="1355" spans="1:12" x14ac:dyDescent="0.25">
      <c r="A1355" s="72"/>
      <c r="B1355" s="82"/>
      <c r="C1355" s="82"/>
      <c r="D1355" s="79"/>
      <c r="E1355" s="83"/>
      <c r="F1355" s="83"/>
      <c r="G1355" s="81"/>
      <c r="H1355" s="126"/>
      <c r="I1355" s="238" t="str">
        <f>IF(ISNUMBER(F1355),_xlfn.IFS(RIGHT(H1355,3)="(b)",IF(AND(G1355&gt;=DATE('1. Informace o projektu'!$C$3,1,1),G1355&lt;=WORKDAY(DATE('1. Informace o projektu'!$C$3+1,1,31)-1,1)),"OK","!!"),RIGHT(H1355,3)="(a)",IF(AND(G1355&gt;=DATE('1. Informace o projektu'!$C$3,1,1),G1355&lt;=WORKDAY(DATE('1. Informace o projektu'!$C$3,12,31)-1,1,'6. Data'!$C$76:$C$89)),"OK","!!"),ISBLANK(G1355),"!",ISBLANK(H1355),"!!!",H1355='6. Data'!$B$3,"vyberte druh nákladu")," ")</f>
        <v xml:space="preserve"> </v>
      </c>
      <c r="J1355" s="261" t="str">
        <f t="shared" si="63"/>
        <v xml:space="preserve"> </v>
      </c>
      <c r="K1355" s="238" t="str">
        <f t="shared" si="64"/>
        <v xml:space="preserve"> </v>
      </c>
      <c r="L1355" s="87" t="str">
        <f t="shared" si="65"/>
        <v xml:space="preserve"> </v>
      </c>
    </row>
    <row r="1356" spans="1:12" x14ac:dyDescent="0.25">
      <c r="A1356" s="72"/>
      <c r="B1356" s="82"/>
      <c r="C1356" s="82"/>
      <c r="D1356" s="79"/>
      <c r="E1356" s="83"/>
      <c r="F1356" s="83"/>
      <c r="G1356" s="81"/>
      <c r="H1356" s="126"/>
      <c r="I1356" s="238" t="str">
        <f>IF(ISNUMBER(F1356),_xlfn.IFS(RIGHT(H1356,3)="(b)",IF(AND(G1356&gt;=DATE('1. Informace o projektu'!$C$3,1,1),G1356&lt;=WORKDAY(DATE('1. Informace o projektu'!$C$3+1,1,31)-1,1)),"OK","!!"),RIGHT(H1356,3)="(a)",IF(AND(G1356&gt;=DATE('1. Informace o projektu'!$C$3,1,1),G1356&lt;=WORKDAY(DATE('1. Informace o projektu'!$C$3,12,31)-1,1,'6. Data'!$C$76:$C$89)),"OK","!!"),ISBLANK(G1356),"!",ISBLANK(H1356),"!!!",H1356='6. Data'!$B$3,"vyberte druh nákladu")," ")</f>
        <v xml:space="preserve"> </v>
      </c>
      <c r="J1356" s="261" t="str">
        <f t="shared" si="63"/>
        <v xml:space="preserve"> </v>
      </c>
      <c r="K1356" s="238" t="str">
        <f t="shared" si="64"/>
        <v xml:space="preserve"> </v>
      </c>
      <c r="L1356" s="87" t="str">
        <f t="shared" si="65"/>
        <v xml:space="preserve"> </v>
      </c>
    </row>
    <row r="1357" spans="1:12" x14ac:dyDescent="0.25">
      <c r="A1357" s="72"/>
      <c r="B1357" s="82"/>
      <c r="C1357" s="82"/>
      <c r="D1357" s="79"/>
      <c r="E1357" s="83"/>
      <c r="F1357" s="83"/>
      <c r="G1357" s="81"/>
      <c r="H1357" s="126"/>
      <c r="I1357" s="238" t="str">
        <f>IF(ISNUMBER(F1357),_xlfn.IFS(RIGHT(H1357,3)="(b)",IF(AND(G1357&gt;=DATE('1. Informace o projektu'!$C$3,1,1),G1357&lt;=WORKDAY(DATE('1. Informace o projektu'!$C$3+1,1,31)-1,1)),"OK","!!"),RIGHT(H1357,3)="(a)",IF(AND(G1357&gt;=DATE('1. Informace o projektu'!$C$3,1,1),G1357&lt;=WORKDAY(DATE('1. Informace o projektu'!$C$3,12,31)-1,1,'6. Data'!$C$76:$C$89)),"OK","!!"),ISBLANK(G1357),"!",ISBLANK(H1357),"!!!",H1357='6. Data'!$B$3,"vyberte druh nákladu")," ")</f>
        <v xml:space="preserve"> </v>
      </c>
      <c r="J1357" s="261" t="str">
        <f t="shared" si="63"/>
        <v xml:space="preserve"> </v>
      </c>
      <c r="K1357" s="238" t="str">
        <f t="shared" si="64"/>
        <v xml:space="preserve"> </v>
      </c>
      <c r="L1357" s="87" t="str">
        <f t="shared" si="65"/>
        <v xml:space="preserve"> </v>
      </c>
    </row>
    <row r="1358" spans="1:12" x14ac:dyDescent="0.25">
      <c r="A1358" s="72"/>
      <c r="B1358" s="82"/>
      <c r="C1358" s="82"/>
      <c r="D1358" s="79"/>
      <c r="E1358" s="83"/>
      <c r="F1358" s="83"/>
      <c r="G1358" s="81"/>
      <c r="H1358" s="126"/>
      <c r="I1358" s="238" t="str">
        <f>IF(ISNUMBER(F1358),_xlfn.IFS(RIGHT(H1358,3)="(b)",IF(AND(G1358&gt;=DATE('1. Informace o projektu'!$C$3,1,1),G1358&lt;=WORKDAY(DATE('1. Informace o projektu'!$C$3+1,1,31)-1,1)),"OK","!!"),RIGHT(H1358,3)="(a)",IF(AND(G1358&gt;=DATE('1. Informace o projektu'!$C$3,1,1),G1358&lt;=WORKDAY(DATE('1. Informace o projektu'!$C$3,12,31)-1,1,'6. Data'!$C$76:$C$89)),"OK","!!"),ISBLANK(G1358),"!",ISBLANK(H1358),"!!!",H1358='6. Data'!$B$3,"vyberte druh nákladu")," ")</f>
        <v xml:space="preserve"> </v>
      </c>
      <c r="J1358" s="261" t="str">
        <f t="shared" si="63"/>
        <v xml:space="preserve"> </v>
      </c>
      <c r="K1358" s="238" t="str">
        <f t="shared" si="64"/>
        <v xml:space="preserve"> </v>
      </c>
      <c r="L1358" s="87" t="str">
        <f t="shared" si="65"/>
        <v xml:space="preserve"> </v>
      </c>
    </row>
    <row r="1359" spans="1:12" x14ac:dyDescent="0.25">
      <c r="A1359" s="72"/>
      <c r="B1359" s="82"/>
      <c r="C1359" s="82"/>
      <c r="D1359" s="79"/>
      <c r="E1359" s="83"/>
      <c r="F1359" s="83"/>
      <c r="G1359" s="81"/>
      <c r="H1359" s="126"/>
      <c r="I1359" s="238" t="str">
        <f>IF(ISNUMBER(F1359),_xlfn.IFS(RIGHT(H1359,3)="(b)",IF(AND(G1359&gt;=DATE('1. Informace o projektu'!$C$3,1,1),G1359&lt;=WORKDAY(DATE('1. Informace o projektu'!$C$3+1,1,31)-1,1)),"OK","!!"),RIGHT(H1359,3)="(a)",IF(AND(G1359&gt;=DATE('1. Informace o projektu'!$C$3,1,1),G1359&lt;=WORKDAY(DATE('1. Informace o projektu'!$C$3,12,31)-1,1,'6. Data'!$C$76:$C$89)),"OK","!!"),ISBLANK(G1359),"!",ISBLANK(H1359),"!!!",H1359='6. Data'!$B$3,"vyberte druh nákladu")," ")</f>
        <v xml:space="preserve"> </v>
      </c>
      <c r="J1359" s="261" t="str">
        <f t="shared" si="63"/>
        <v xml:space="preserve"> </v>
      </c>
      <c r="K1359" s="238" t="str">
        <f t="shared" si="64"/>
        <v xml:space="preserve"> </v>
      </c>
      <c r="L1359" s="87" t="str">
        <f t="shared" si="65"/>
        <v xml:space="preserve"> </v>
      </c>
    </row>
    <row r="1360" spans="1:12" x14ac:dyDescent="0.25">
      <c r="A1360" s="72"/>
      <c r="B1360" s="82"/>
      <c r="C1360" s="82"/>
      <c r="D1360" s="79"/>
      <c r="E1360" s="83"/>
      <c r="F1360" s="83"/>
      <c r="G1360" s="81"/>
      <c r="H1360" s="126"/>
      <c r="I1360" s="238" t="str">
        <f>IF(ISNUMBER(F1360),_xlfn.IFS(RIGHT(H1360,3)="(b)",IF(AND(G1360&gt;=DATE('1. Informace o projektu'!$C$3,1,1),G1360&lt;=WORKDAY(DATE('1. Informace o projektu'!$C$3+1,1,31)-1,1)),"OK","!!"),RIGHT(H1360,3)="(a)",IF(AND(G1360&gt;=DATE('1. Informace o projektu'!$C$3,1,1),G1360&lt;=WORKDAY(DATE('1. Informace o projektu'!$C$3,12,31)-1,1,'6. Data'!$C$76:$C$89)),"OK","!!"),ISBLANK(G1360),"!",ISBLANK(H1360),"!!!",H1360='6. Data'!$B$3,"vyberte druh nákladu")," ")</f>
        <v xml:space="preserve"> </v>
      </c>
      <c r="J1360" s="261" t="str">
        <f t="shared" si="63"/>
        <v xml:space="preserve"> </v>
      </c>
      <c r="K1360" s="238" t="str">
        <f t="shared" si="64"/>
        <v xml:space="preserve"> </v>
      </c>
      <c r="L1360" s="87" t="str">
        <f t="shared" si="65"/>
        <v xml:space="preserve"> </v>
      </c>
    </row>
    <row r="1361" spans="1:12" x14ac:dyDescent="0.25">
      <c r="A1361" s="72"/>
      <c r="B1361" s="82"/>
      <c r="C1361" s="82"/>
      <c r="D1361" s="79"/>
      <c r="E1361" s="83"/>
      <c r="F1361" s="83"/>
      <c r="G1361" s="81"/>
      <c r="H1361" s="126"/>
      <c r="I1361" s="238" t="str">
        <f>IF(ISNUMBER(F1361),_xlfn.IFS(RIGHT(H1361,3)="(b)",IF(AND(G1361&gt;=DATE('1. Informace o projektu'!$C$3,1,1),G1361&lt;=WORKDAY(DATE('1. Informace o projektu'!$C$3+1,1,31)-1,1)),"OK","!!"),RIGHT(H1361,3)="(a)",IF(AND(G1361&gt;=DATE('1. Informace o projektu'!$C$3,1,1),G1361&lt;=WORKDAY(DATE('1. Informace o projektu'!$C$3,12,31)-1,1,'6. Data'!$C$76:$C$89)),"OK","!!"),ISBLANK(G1361),"!",ISBLANK(H1361),"!!!",H1361='6. Data'!$B$3,"vyberte druh nákladu")," ")</f>
        <v xml:space="preserve"> </v>
      </c>
      <c r="J1361" s="261" t="str">
        <f t="shared" si="63"/>
        <v xml:space="preserve"> </v>
      </c>
      <c r="K1361" s="238" t="str">
        <f t="shared" si="64"/>
        <v xml:space="preserve"> </v>
      </c>
      <c r="L1361" s="87" t="str">
        <f t="shared" si="65"/>
        <v xml:space="preserve"> </v>
      </c>
    </row>
    <row r="1362" spans="1:12" x14ac:dyDescent="0.25">
      <c r="A1362" s="72"/>
      <c r="B1362" s="82"/>
      <c r="C1362" s="82"/>
      <c r="D1362" s="79"/>
      <c r="E1362" s="83"/>
      <c r="F1362" s="83"/>
      <c r="G1362" s="81"/>
      <c r="H1362" s="126"/>
      <c r="I1362" s="238" t="str">
        <f>IF(ISNUMBER(F1362),_xlfn.IFS(RIGHT(H1362,3)="(b)",IF(AND(G1362&gt;=DATE('1. Informace o projektu'!$C$3,1,1),G1362&lt;=WORKDAY(DATE('1. Informace o projektu'!$C$3+1,1,31)-1,1)),"OK","!!"),RIGHT(H1362,3)="(a)",IF(AND(G1362&gt;=DATE('1. Informace o projektu'!$C$3,1,1),G1362&lt;=WORKDAY(DATE('1. Informace o projektu'!$C$3,12,31)-1,1,'6. Data'!$C$76:$C$89)),"OK","!!"),ISBLANK(G1362),"!",ISBLANK(H1362),"!!!",H1362='6. Data'!$B$3,"vyberte druh nákladu")," ")</f>
        <v xml:space="preserve"> </v>
      </c>
      <c r="J1362" s="261" t="str">
        <f t="shared" si="63"/>
        <v xml:space="preserve"> </v>
      </c>
      <c r="K1362" s="238" t="str">
        <f t="shared" si="64"/>
        <v xml:space="preserve"> </v>
      </c>
      <c r="L1362" s="87" t="str">
        <f t="shared" si="65"/>
        <v xml:space="preserve"> </v>
      </c>
    </row>
    <row r="1363" spans="1:12" x14ac:dyDescent="0.25">
      <c r="A1363" s="72"/>
      <c r="B1363" s="82"/>
      <c r="C1363" s="82"/>
      <c r="D1363" s="79"/>
      <c r="E1363" s="83"/>
      <c r="F1363" s="83"/>
      <c r="G1363" s="81"/>
      <c r="H1363" s="126"/>
      <c r="I1363" s="238" t="str">
        <f>IF(ISNUMBER(F1363),_xlfn.IFS(RIGHT(H1363,3)="(b)",IF(AND(G1363&gt;=DATE('1. Informace o projektu'!$C$3,1,1),G1363&lt;=WORKDAY(DATE('1. Informace o projektu'!$C$3+1,1,31)-1,1)),"OK","!!"),RIGHT(H1363,3)="(a)",IF(AND(G1363&gt;=DATE('1. Informace o projektu'!$C$3,1,1),G1363&lt;=WORKDAY(DATE('1. Informace o projektu'!$C$3,12,31)-1,1,'6. Data'!$C$76:$C$89)),"OK","!!"),ISBLANK(G1363),"!",ISBLANK(H1363),"!!!",H1363='6. Data'!$B$3,"vyberte druh nákladu")," ")</f>
        <v xml:space="preserve"> </v>
      </c>
      <c r="J1363" s="261" t="str">
        <f t="shared" si="63"/>
        <v xml:space="preserve"> </v>
      </c>
      <c r="K1363" s="238" t="str">
        <f t="shared" si="64"/>
        <v xml:space="preserve"> </v>
      </c>
      <c r="L1363" s="87" t="str">
        <f t="shared" si="65"/>
        <v xml:space="preserve"> </v>
      </c>
    </row>
    <row r="1364" spans="1:12" x14ac:dyDescent="0.25">
      <c r="A1364" s="72"/>
      <c r="B1364" s="82"/>
      <c r="C1364" s="82"/>
      <c r="D1364" s="79"/>
      <c r="E1364" s="83"/>
      <c r="F1364" s="83"/>
      <c r="G1364" s="81"/>
      <c r="H1364" s="126"/>
      <c r="I1364" s="238" t="str">
        <f>IF(ISNUMBER(F1364),_xlfn.IFS(RIGHT(H1364,3)="(b)",IF(AND(G1364&gt;=DATE('1. Informace o projektu'!$C$3,1,1),G1364&lt;=WORKDAY(DATE('1. Informace o projektu'!$C$3+1,1,31)-1,1)),"OK","!!"),RIGHT(H1364,3)="(a)",IF(AND(G1364&gt;=DATE('1. Informace o projektu'!$C$3,1,1),G1364&lt;=WORKDAY(DATE('1. Informace o projektu'!$C$3,12,31)-1,1,'6. Data'!$C$76:$C$89)),"OK","!!"),ISBLANK(G1364),"!",ISBLANK(H1364),"!!!",H1364='6. Data'!$B$3,"vyberte druh nákladu")," ")</f>
        <v xml:space="preserve"> </v>
      </c>
      <c r="J1364" s="261" t="str">
        <f t="shared" si="63"/>
        <v xml:space="preserve"> </v>
      </c>
      <c r="K1364" s="238" t="str">
        <f t="shared" si="64"/>
        <v xml:space="preserve"> </v>
      </c>
      <c r="L1364" s="87" t="str">
        <f t="shared" si="65"/>
        <v xml:space="preserve"> </v>
      </c>
    </row>
    <row r="1365" spans="1:12" x14ac:dyDescent="0.25">
      <c r="A1365" s="72"/>
      <c r="B1365" s="82"/>
      <c r="C1365" s="82"/>
      <c r="D1365" s="79"/>
      <c r="E1365" s="83"/>
      <c r="F1365" s="83"/>
      <c r="G1365" s="81"/>
      <c r="H1365" s="126"/>
      <c r="I1365" s="238" t="str">
        <f>IF(ISNUMBER(F1365),_xlfn.IFS(RIGHT(H1365,3)="(b)",IF(AND(G1365&gt;=DATE('1. Informace o projektu'!$C$3,1,1),G1365&lt;=WORKDAY(DATE('1. Informace o projektu'!$C$3+1,1,31)-1,1)),"OK","!!"),RIGHT(H1365,3)="(a)",IF(AND(G1365&gt;=DATE('1. Informace o projektu'!$C$3,1,1),G1365&lt;=WORKDAY(DATE('1. Informace o projektu'!$C$3,12,31)-1,1,'6. Data'!$C$76:$C$89)),"OK","!!"),ISBLANK(G1365),"!",ISBLANK(H1365),"!!!",H1365='6. Data'!$B$3,"vyberte druh nákladu")," ")</f>
        <v xml:space="preserve"> </v>
      </c>
      <c r="J1365" s="261" t="str">
        <f t="shared" si="63"/>
        <v xml:space="preserve"> </v>
      </c>
      <c r="K1365" s="238" t="str">
        <f t="shared" si="64"/>
        <v xml:space="preserve"> </v>
      </c>
      <c r="L1365" s="87" t="str">
        <f t="shared" si="65"/>
        <v xml:space="preserve"> </v>
      </c>
    </row>
    <row r="1366" spans="1:12" x14ac:dyDescent="0.25">
      <c r="A1366" s="72"/>
      <c r="B1366" s="82"/>
      <c r="C1366" s="82"/>
      <c r="D1366" s="79"/>
      <c r="E1366" s="83"/>
      <c r="F1366" s="83"/>
      <c r="G1366" s="81"/>
      <c r="H1366" s="126"/>
      <c r="I1366" s="238" t="str">
        <f>IF(ISNUMBER(F1366),_xlfn.IFS(RIGHT(H1366,3)="(b)",IF(AND(G1366&gt;=DATE('1. Informace o projektu'!$C$3,1,1),G1366&lt;=WORKDAY(DATE('1. Informace o projektu'!$C$3+1,1,31)-1,1)),"OK","!!"),RIGHT(H1366,3)="(a)",IF(AND(G1366&gt;=DATE('1. Informace o projektu'!$C$3,1,1),G1366&lt;=WORKDAY(DATE('1. Informace o projektu'!$C$3,12,31)-1,1,'6. Data'!$C$76:$C$89)),"OK","!!"),ISBLANK(G1366),"!",ISBLANK(H1366),"!!!",H1366='6. Data'!$B$3,"vyberte druh nákladu")," ")</f>
        <v xml:space="preserve"> </v>
      </c>
      <c r="J1366" s="261" t="str">
        <f t="shared" si="63"/>
        <v xml:space="preserve"> </v>
      </c>
      <c r="K1366" s="238" t="str">
        <f t="shared" si="64"/>
        <v xml:space="preserve"> </v>
      </c>
      <c r="L1366" s="87" t="str">
        <f t="shared" si="65"/>
        <v xml:space="preserve"> </v>
      </c>
    </row>
    <row r="1367" spans="1:12" x14ac:dyDescent="0.25">
      <c r="A1367" s="72"/>
      <c r="B1367" s="82"/>
      <c r="C1367" s="82"/>
      <c r="D1367" s="79"/>
      <c r="E1367" s="83"/>
      <c r="F1367" s="83"/>
      <c r="G1367" s="81"/>
      <c r="H1367" s="126"/>
      <c r="I1367" s="238" t="str">
        <f>IF(ISNUMBER(F1367),_xlfn.IFS(RIGHT(H1367,3)="(b)",IF(AND(G1367&gt;=DATE('1. Informace o projektu'!$C$3,1,1),G1367&lt;=WORKDAY(DATE('1. Informace o projektu'!$C$3+1,1,31)-1,1)),"OK","!!"),RIGHT(H1367,3)="(a)",IF(AND(G1367&gt;=DATE('1. Informace o projektu'!$C$3,1,1),G1367&lt;=WORKDAY(DATE('1. Informace o projektu'!$C$3,12,31)-1,1,'6. Data'!$C$76:$C$89)),"OK","!!"),ISBLANK(G1367),"!",ISBLANK(H1367),"!!!",H1367='6. Data'!$B$3,"vyberte druh nákladu")," ")</f>
        <v xml:space="preserve"> </v>
      </c>
      <c r="J1367" s="261" t="str">
        <f t="shared" si="63"/>
        <v xml:space="preserve"> </v>
      </c>
      <c r="K1367" s="238" t="str">
        <f t="shared" si="64"/>
        <v xml:space="preserve"> </v>
      </c>
      <c r="L1367" s="87" t="str">
        <f t="shared" si="65"/>
        <v xml:space="preserve"> </v>
      </c>
    </row>
    <row r="1368" spans="1:12" x14ac:dyDescent="0.25">
      <c r="A1368" s="72"/>
      <c r="B1368" s="82"/>
      <c r="C1368" s="82"/>
      <c r="D1368" s="79"/>
      <c r="E1368" s="83"/>
      <c r="F1368" s="83"/>
      <c r="G1368" s="81"/>
      <c r="H1368" s="126"/>
      <c r="I1368" s="238" t="str">
        <f>IF(ISNUMBER(F1368),_xlfn.IFS(RIGHT(H1368,3)="(b)",IF(AND(G1368&gt;=DATE('1. Informace o projektu'!$C$3,1,1),G1368&lt;=WORKDAY(DATE('1. Informace o projektu'!$C$3+1,1,31)-1,1)),"OK","!!"),RIGHT(H1368,3)="(a)",IF(AND(G1368&gt;=DATE('1. Informace o projektu'!$C$3,1,1),G1368&lt;=WORKDAY(DATE('1. Informace o projektu'!$C$3,12,31)-1,1,'6. Data'!$C$76:$C$89)),"OK","!!"),ISBLANK(G1368),"!",ISBLANK(H1368),"!!!",H1368='6. Data'!$B$3,"vyberte druh nákladu")," ")</f>
        <v xml:space="preserve"> </v>
      </c>
      <c r="J1368" s="261" t="str">
        <f t="shared" si="63"/>
        <v xml:space="preserve"> </v>
      </c>
      <c r="K1368" s="238" t="str">
        <f t="shared" si="64"/>
        <v xml:space="preserve"> </v>
      </c>
      <c r="L1368" s="87" t="str">
        <f t="shared" si="65"/>
        <v xml:space="preserve"> </v>
      </c>
    </row>
    <row r="1369" spans="1:12" x14ac:dyDescent="0.25">
      <c r="A1369" s="72"/>
      <c r="B1369" s="82"/>
      <c r="C1369" s="82"/>
      <c r="D1369" s="79"/>
      <c r="E1369" s="83"/>
      <c r="F1369" s="83"/>
      <c r="G1369" s="81"/>
      <c r="H1369" s="126"/>
      <c r="I1369" s="238" t="str">
        <f>IF(ISNUMBER(F1369),_xlfn.IFS(RIGHT(H1369,3)="(b)",IF(AND(G1369&gt;=DATE('1. Informace o projektu'!$C$3,1,1),G1369&lt;=WORKDAY(DATE('1. Informace o projektu'!$C$3+1,1,31)-1,1)),"OK","!!"),RIGHT(H1369,3)="(a)",IF(AND(G1369&gt;=DATE('1. Informace o projektu'!$C$3,1,1),G1369&lt;=WORKDAY(DATE('1. Informace o projektu'!$C$3,12,31)-1,1,'6. Data'!$C$76:$C$89)),"OK","!!"),ISBLANK(G1369),"!",ISBLANK(H1369),"!!!",H1369='6. Data'!$B$3,"vyberte druh nákladu")," ")</f>
        <v xml:space="preserve"> </v>
      </c>
      <c r="J1369" s="261" t="str">
        <f t="shared" si="63"/>
        <v xml:space="preserve"> </v>
      </c>
      <c r="K1369" s="238" t="str">
        <f t="shared" si="64"/>
        <v xml:space="preserve"> </v>
      </c>
      <c r="L1369" s="87" t="str">
        <f t="shared" si="65"/>
        <v xml:space="preserve"> </v>
      </c>
    </row>
    <row r="1370" spans="1:12" x14ac:dyDescent="0.25">
      <c r="A1370" s="72"/>
      <c r="B1370" s="82"/>
      <c r="C1370" s="82"/>
      <c r="D1370" s="79"/>
      <c r="E1370" s="83"/>
      <c r="F1370" s="83"/>
      <c r="G1370" s="81"/>
      <c r="H1370" s="126"/>
      <c r="I1370" s="238" t="str">
        <f>IF(ISNUMBER(F1370),_xlfn.IFS(RIGHT(H1370,3)="(b)",IF(AND(G1370&gt;=DATE('1. Informace o projektu'!$C$3,1,1),G1370&lt;=WORKDAY(DATE('1. Informace o projektu'!$C$3+1,1,31)-1,1)),"OK","!!"),RIGHT(H1370,3)="(a)",IF(AND(G1370&gt;=DATE('1. Informace o projektu'!$C$3,1,1),G1370&lt;=WORKDAY(DATE('1. Informace o projektu'!$C$3,12,31)-1,1,'6. Data'!$C$76:$C$89)),"OK","!!"),ISBLANK(G1370),"!",ISBLANK(H1370),"!!!",H1370='6. Data'!$B$3,"vyberte druh nákladu")," ")</f>
        <v xml:space="preserve"> </v>
      </c>
      <c r="J1370" s="261" t="str">
        <f t="shared" si="63"/>
        <v xml:space="preserve"> </v>
      </c>
      <c r="K1370" s="238" t="str">
        <f t="shared" si="64"/>
        <v xml:space="preserve"> </v>
      </c>
      <c r="L1370" s="87" t="str">
        <f t="shared" si="65"/>
        <v xml:space="preserve"> </v>
      </c>
    </row>
    <row r="1371" spans="1:12" x14ac:dyDescent="0.25">
      <c r="A1371" s="72"/>
      <c r="B1371" s="82"/>
      <c r="C1371" s="82"/>
      <c r="D1371" s="79"/>
      <c r="E1371" s="83"/>
      <c r="F1371" s="83"/>
      <c r="G1371" s="81"/>
      <c r="H1371" s="126"/>
      <c r="I1371" s="238" t="str">
        <f>IF(ISNUMBER(F1371),_xlfn.IFS(RIGHT(H1371,3)="(b)",IF(AND(G1371&gt;=DATE('1. Informace o projektu'!$C$3,1,1),G1371&lt;=WORKDAY(DATE('1. Informace o projektu'!$C$3+1,1,31)-1,1)),"OK","!!"),RIGHT(H1371,3)="(a)",IF(AND(G1371&gt;=DATE('1. Informace o projektu'!$C$3,1,1),G1371&lt;=WORKDAY(DATE('1. Informace o projektu'!$C$3,12,31)-1,1,'6. Data'!$C$76:$C$89)),"OK","!!"),ISBLANK(G1371),"!",ISBLANK(H1371),"!!!",H1371='6. Data'!$B$3,"vyberte druh nákladu")," ")</f>
        <v xml:space="preserve"> </v>
      </c>
      <c r="J1371" s="261" t="str">
        <f t="shared" si="63"/>
        <v xml:space="preserve"> </v>
      </c>
      <c r="K1371" s="238" t="str">
        <f t="shared" si="64"/>
        <v xml:space="preserve"> </v>
      </c>
      <c r="L1371" s="87" t="str">
        <f t="shared" si="65"/>
        <v xml:space="preserve"> </v>
      </c>
    </row>
    <row r="1372" spans="1:12" x14ac:dyDescent="0.25">
      <c r="A1372" s="72"/>
      <c r="B1372" s="82"/>
      <c r="C1372" s="82"/>
      <c r="D1372" s="79"/>
      <c r="E1372" s="83"/>
      <c r="F1372" s="83"/>
      <c r="G1372" s="81"/>
      <c r="H1372" s="126"/>
      <c r="I1372" s="238" t="str">
        <f>IF(ISNUMBER(F1372),_xlfn.IFS(RIGHT(H1372,3)="(b)",IF(AND(G1372&gt;=DATE('1. Informace o projektu'!$C$3,1,1),G1372&lt;=WORKDAY(DATE('1. Informace o projektu'!$C$3+1,1,31)-1,1)),"OK","!!"),RIGHT(H1372,3)="(a)",IF(AND(G1372&gt;=DATE('1. Informace o projektu'!$C$3,1,1),G1372&lt;=WORKDAY(DATE('1. Informace o projektu'!$C$3,12,31)-1,1,'6. Data'!$C$76:$C$89)),"OK","!!"),ISBLANK(G1372),"!",ISBLANK(H1372),"!!!",H1372='6. Data'!$B$3,"vyberte druh nákladu")," ")</f>
        <v xml:space="preserve"> </v>
      </c>
      <c r="J1372" s="261" t="str">
        <f t="shared" si="63"/>
        <v xml:space="preserve"> </v>
      </c>
      <c r="K1372" s="238" t="str">
        <f t="shared" si="64"/>
        <v xml:space="preserve"> </v>
      </c>
      <c r="L1372" s="87" t="str">
        <f t="shared" si="65"/>
        <v xml:space="preserve"> </v>
      </c>
    </row>
    <row r="1373" spans="1:12" x14ac:dyDescent="0.25">
      <c r="A1373" s="72"/>
      <c r="B1373" s="82"/>
      <c r="C1373" s="82"/>
      <c r="D1373" s="79"/>
      <c r="E1373" s="83"/>
      <c r="F1373" s="83"/>
      <c r="G1373" s="81"/>
      <c r="H1373" s="126"/>
      <c r="I1373" s="238" t="str">
        <f>IF(ISNUMBER(F1373),_xlfn.IFS(RIGHT(H1373,3)="(b)",IF(AND(G1373&gt;=DATE('1. Informace o projektu'!$C$3,1,1),G1373&lt;=WORKDAY(DATE('1. Informace o projektu'!$C$3+1,1,31)-1,1)),"OK","!!"),RIGHT(H1373,3)="(a)",IF(AND(G1373&gt;=DATE('1. Informace o projektu'!$C$3,1,1),G1373&lt;=WORKDAY(DATE('1. Informace o projektu'!$C$3,12,31)-1,1,'6. Data'!$C$76:$C$89)),"OK","!!"),ISBLANK(G1373),"!",ISBLANK(H1373),"!!!",H1373='6. Data'!$B$3,"vyberte druh nákladu")," ")</f>
        <v xml:space="preserve"> </v>
      </c>
      <c r="J1373" s="261" t="str">
        <f t="shared" si="63"/>
        <v xml:space="preserve"> </v>
      </c>
      <c r="K1373" s="238" t="str">
        <f t="shared" si="64"/>
        <v xml:space="preserve"> </v>
      </c>
      <c r="L1373" s="87" t="str">
        <f t="shared" si="65"/>
        <v xml:space="preserve"> </v>
      </c>
    </row>
    <row r="1374" spans="1:12" x14ac:dyDescent="0.25">
      <c r="A1374" s="72"/>
      <c r="B1374" s="82"/>
      <c r="C1374" s="82"/>
      <c r="D1374" s="79"/>
      <c r="E1374" s="83"/>
      <c r="F1374" s="83"/>
      <c r="G1374" s="81"/>
      <c r="H1374" s="126"/>
      <c r="I1374" s="238" t="str">
        <f>IF(ISNUMBER(F1374),_xlfn.IFS(RIGHT(H1374,3)="(b)",IF(AND(G1374&gt;=DATE('1. Informace o projektu'!$C$3,1,1),G1374&lt;=WORKDAY(DATE('1. Informace o projektu'!$C$3+1,1,31)-1,1)),"OK","!!"),RIGHT(H1374,3)="(a)",IF(AND(G1374&gt;=DATE('1. Informace o projektu'!$C$3,1,1),G1374&lt;=WORKDAY(DATE('1. Informace o projektu'!$C$3,12,31)-1,1,'6. Data'!$C$76:$C$89)),"OK","!!"),ISBLANK(G1374),"!",ISBLANK(H1374),"!!!",H1374='6. Data'!$B$3,"vyberte druh nákladu")," ")</f>
        <v xml:space="preserve"> </v>
      </c>
      <c r="J1374" s="261" t="str">
        <f t="shared" si="63"/>
        <v xml:space="preserve"> </v>
      </c>
      <c r="K1374" s="238" t="str">
        <f t="shared" si="64"/>
        <v xml:space="preserve"> </v>
      </c>
      <c r="L1374" s="87" t="str">
        <f t="shared" si="65"/>
        <v xml:space="preserve"> </v>
      </c>
    </row>
    <row r="1375" spans="1:12" x14ac:dyDescent="0.25">
      <c r="A1375" s="72"/>
      <c r="B1375" s="82"/>
      <c r="C1375" s="82"/>
      <c r="D1375" s="79"/>
      <c r="E1375" s="83"/>
      <c r="F1375" s="83"/>
      <c r="G1375" s="81"/>
      <c r="H1375" s="126"/>
      <c r="I1375" s="238" t="str">
        <f>IF(ISNUMBER(F1375),_xlfn.IFS(RIGHT(H1375,3)="(b)",IF(AND(G1375&gt;=DATE('1. Informace o projektu'!$C$3,1,1),G1375&lt;=WORKDAY(DATE('1. Informace o projektu'!$C$3+1,1,31)-1,1)),"OK","!!"),RIGHT(H1375,3)="(a)",IF(AND(G1375&gt;=DATE('1. Informace o projektu'!$C$3,1,1),G1375&lt;=WORKDAY(DATE('1. Informace o projektu'!$C$3,12,31)-1,1,'6. Data'!$C$76:$C$89)),"OK","!!"),ISBLANK(G1375),"!",ISBLANK(H1375),"!!!",H1375='6. Data'!$B$3,"vyberte druh nákladu")," ")</f>
        <v xml:space="preserve"> </v>
      </c>
      <c r="J1375" s="261" t="str">
        <f t="shared" si="63"/>
        <v xml:space="preserve"> </v>
      </c>
      <c r="K1375" s="238" t="str">
        <f t="shared" si="64"/>
        <v xml:space="preserve"> </v>
      </c>
      <c r="L1375" s="87" t="str">
        <f t="shared" si="65"/>
        <v xml:space="preserve"> </v>
      </c>
    </row>
    <row r="1376" spans="1:12" x14ac:dyDescent="0.25">
      <c r="A1376" s="72"/>
      <c r="B1376" s="82"/>
      <c r="C1376" s="82"/>
      <c r="D1376" s="79"/>
      <c r="E1376" s="83"/>
      <c r="F1376" s="83"/>
      <c r="G1376" s="81"/>
      <c r="H1376" s="126"/>
      <c r="I1376" s="238" t="str">
        <f>IF(ISNUMBER(F1376),_xlfn.IFS(RIGHT(H1376,3)="(b)",IF(AND(G1376&gt;=DATE('1. Informace o projektu'!$C$3,1,1),G1376&lt;=WORKDAY(DATE('1. Informace o projektu'!$C$3+1,1,31)-1,1)),"OK","!!"),RIGHT(H1376,3)="(a)",IF(AND(G1376&gt;=DATE('1. Informace o projektu'!$C$3,1,1),G1376&lt;=WORKDAY(DATE('1. Informace o projektu'!$C$3,12,31)-1,1,'6. Data'!$C$76:$C$89)),"OK","!!"),ISBLANK(G1376),"!",ISBLANK(H1376),"!!!",H1376='6. Data'!$B$3,"vyberte druh nákladu")," ")</f>
        <v xml:space="preserve"> </v>
      </c>
      <c r="J1376" s="261" t="str">
        <f t="shared" si="63"/>
        <v xml:space="preserve"> </v>
      </c>
      <c r="K1376" s="238" t="str">
        <f t="shared" si="64"/>
        <v xml:space="preserve"> </v>
      </c>
      <c r="L1376" s="87" t="str">
        <f t="shared" si="65"/>
        <v xml:space="preserve"> </v>
      </c>
    </row>
    <row r="1377" spans="1:12" x14ac:dyDescent="0.25">
      <c r="A1377" s="72"/>
      <c r="B1377" s="82"/>
      <c r="C1377" s="82"/>
      <c r="D1377" s="79"/>
      <c r="E1377" s="83"/>
      <c r="F1377" s="83"/>
      <c r="G1377" s="81"/>
      <c r="H1377" s="126"/>
      <c r="I1377" s="238" t="str">
        <f>IF(ISNUMBER(F1377),_xlfn.IFS(RIGHT(H1377,3)="(b)",IF(AND(G1377&gt;=DATE('1. Informace o projektu'!$C$3,1,1),G1377&lt;=WORKDAY(DATE('1. Informace o projektu'!$C$3+1,1,31)-1,1)),"OK","!!"),RIGHT(H1377,3)="(a)",IF(AND(G1377&gt;=DATE('1. Informace o projektu'!$C$3,1,1),G1377&lt;=WORKDAY(DATE('1. Informace o projektu'!$C$3,12,31)-1,1,'6. Data'!$C$76:$C$89)),"OK","!!"),ISBLANK(G1377),"!",ISBLANK(H1377),"!!!",H1377='6. Data'!$B$3,"vyberte druh nákladu")," ")</f>
        <v xml:space="preserve"> </v>
      </c>
      <c r="J1377" s="261" t="str">
        <f t="shared" si="63"/>
        <v xml:space="preserve"> </v>
      </c>
      <c r="K1377" s="238" t="str">
        <f t="shared" si="64"/>
        <v xml:space="preserve"> </v>
      </c>
      <c r="L1377" s="87" t="str">
        <f t="shared" si="65"/>
        <v xml:space="preserve"> </v>
      </c>
    </row>
    <row r="1378" spans="1:12" x14ac:dyDescent="0.25">
      <c r="A1378" s="72"/>
      <c r="B1378" s="82"/>
      <c r="C1378" s="82"/>
      <c r="D1378" s="79"/>
      <c r="E1378" s="83"/>
      <c r="F1378" s="83"/>
      <c r="G1378" s="81"/>
      <c r="H1378" s="126"/>
      <c r="I1378" s="238" t="str">
        <f>IF(ISNUMBER(F1378),_xlfn.IFS(RIGHT(H1378,3)="(b)",IF(AND(G1378&gt;=DATE('1. Informace o projektu'!$C$3,1,1),G1378&lt;=WORKDAY(DATE('1. Informace o projektu'!$C$3+1,1,31)-1,1)),"OK","!!"),RIGHT(H1378,3)="(a)",IF(AND(G1378&gt;=DATE('1. Informace o projektu'!$C$3,1,1),G1378&lt;=WORKDAY(DATE('1. Informace o projektu'!$C$3,12,31)-1,1,'6. Data'!$C$76:$C$89)),"OK","!!"),ISBLANK(G1378),"!",ISBLANK(H1378),"!!!",H1378='6. Data'!$B$3,"vyberte druh nákladu")," ")</f>
        <v xml:space="preserve"> </v>
      </c>
      <c r="J1378" s="261" t="str">
        <f t="shared" si="63"/>
        <v xml:space="preserve"> </v>
      </c>
      <c r="K1378" s="238" t="str">
        <f t="shared" si="64"/>
        <v xml:space="preserve"> </v>
      </c>
      <c r="L1378" s="87" t="str">
        <f t="shared" si="65"/>
        <v xml:space="preserve"> </v>
      </c>
    </row>
    <row r="1379" spans="1:12" x14ac:dyDescent="0.25">
      <c r="A1379" s="72"/>
      <c r="B1379" s="82"/>
      <c r="C1379" s="82"/>
      <c r="D1379" s="79"/>
      <c r="E1379" s="83"/>
      <c r="F1379" s="83"/>
      <c r="G1379" s="81"/>
      <c r="H1379" s="126"/>
      <c r="I1379" s="238" t="str">
        <f>IF(ISNUMBER(F1379),_xlfn.IFS(RIGHT(H1379,3)="(b)",IF(AND(G1379&gt;=DATE('1. Informace o projektu'!$C$3,1,1),G1379&lt;=WORKDAY(DATE('1. Informace o projektu'!$C$3+1,1,31)-1,1)),"OK","!!"),RIGHT(H1379,3)="(a)",IF(AND(G1379&gt;=DATE('1. Informace o projektu'!$C$3,1,1),G1379&lt;=WORKDAY(DATE('1. Informace o projektu'!$C$3,12,31)-1,1,'6. Data'!$C$76:$C$89)),"OK","!!"),ISBLANK(G1379),"!",ISBLANK(H1379),"!!!",H1379='6. Data'!$B$3,"vyberte druh nákladu")," ")</f>
        <v xml:space="preserve"> </v>
      </c>
      <c r="J1379" s="261" t="str">
        <f t="shared" si="63"/>
        <v xml:space="preserve"> </v>
      </c>
      <c r="K1379" s="238" t="str">
        <f t="shared" si="64"/>
        <v xml:space="preserve"> </v>
      </c>
      <c r="L1379" s="87" t="str">
        <f t="shared" si="65"/>
        <v xml:space="preserve"> </v>
      </c>
    </row>
    <row r="1380" spans="1:12" x14ac:dyDescent="0.25">
      <c r="A1380" s="72"/>
      <c r="B1380" s="82"/>
      <c r="C1380" s="82"/>
      <c r="D1380" s="79"/>
      <c r="E1380" s="83"/>
      <c r="F1380" s="83"/>
      <c r="G1380" s="81"/>
      <c r="H1380" s="126"/>
      <c r="I1380" s="238" t="str">
        <f>IF(ISNUMBER(F1380),_xlfn.IFS(RIGHT(H1380,3)="(b)",IF(AND(G1380&gt;=DATE('1. Informace o projektu'!$C$3,1,1),G1380&lt;=WORKDAY(DATE('1. Informace o projektu'!$C$3+1,1,31)-1,1)),"OK","!!"),RIGHT(H1380,3)="(a)",IF(AND(G1380&gt;=DATE('1. Informace o projektu'!$C$3,1,1),G1380&lt;=WORKDAY(DATE('1. Informace o projektu'!$C$3,12,31)-1,1,'6. Data'!$C$76:$C$89)),"OK","!!"),ISBLANK(G1380),"!",ISBLANK(H1380),"!!!",H1380='6. Data'!$B$3,"vyberte druh nákladu")," ")</f>
        <v xml:space="preserve"> </v>
      </c>
      <c r="J1380" s="261" t="str">
        <f t="shared" si="63"/>
        <v xml:space="preserve"> </v>
      </c>
      <c r="K1380" s="238" t="str">
        <f t="shared" si="64"/>
        <v xml:space="preserve"> </v>
      </c>
      <c r="L1380" s="87" t="str">
        <f t="shared" si="65"/>
        <v xml:space="preserve"> </v>
      </c>
    </row>
    <row r="1381" spans="1:12" x14ac:dyDescent="0.25">
      <c r="A1381" s="72"/>
      <c r="B1381" s="82"/>
      <c r="C1381" s="82"/>
      <c r="D1381" s="79"/>
      <c r="E1381" s="83"/>
      <c r="F1381" s="83"/>
      <c r="G1381" s="81"/>
      <c r="H1381" s="126"/>
      <c r="I1381" s="238" t="str">
        <f>IF(ISNUMBER(F1381),_xlfn.IFS(RIGHT(H1381,3)="(b)",IF(AND(G1381&gt;=DATE('1. Informace o projektu'!$C$3,1,1),G1381&lt;=WORKDAY(DATE('1. Informace o projektu'!$C$3+1,1,31)-1,1)),"OK","!!"),RIGHT(H1381,3)="(a)",IF(AND(G1381&gt;=DATE('1. Informace o projektu'!$C$3,1,1),G1381&lt;=WORKDAY(DATE('1. Informace o projektu'!$C$3,12,31)-1,1,'6. Data'!$C$76:$C$89)),"OK","!!"),ISBLANK(G1381),"!",ISBLANK(H1381),"!!!",H1381='6. Data'!$B$3,"vyberte druh nákladu")," ")</f>
        <v xml:space="preserve"> </v>
      </c>
      <c r="J1381" s="261" t="str">
        <f t="shared" si="63"/>
        <v xml:space="preserve"> </v>
      </c>
      <c r="K1381" s="238" t="str">
        <f t="shared" si="64"/>
        <v xml:space="preserve"> </v>
      </c>
      <c r="L1381" s="87" t="str">
        <f t="shared" si="65"/>
        <v xml:space="preserve"> </v>
      </c>
    </row>
    <row r="1382" spans="1:12" x14ac:dyDescent="0.25">
      <c r="A1382" s="72"/>
      <c r="B1382" s="82"/>
      <c r="C1382" s="82"/>
      <c r="D1382" s="79"/>
      <c r="E1382" s="83"/>
      <c r="F1382" s="83"/>
      <c r="G1382" s="81"/>
      <c r="H1382" s="126"/>
      <c r="I1382" s="238" t="str">
        <f>IF(ISNUMBER(F1382),_xlfn.IFS(RIGHT(H1382,3)="(b)",IF(AND(G1382&gt;=DATE('1. Informace o projektu'!$C$3,1,1),G1382&lt;=WORKDAY(DATE('1. Informace o projektu'!$C$3+1,1,31)-1,1)),"OK","!!"),RIGHT(H1382,3)="(a)",IF(AND(G1382&gt;=DATE('1. Informace o projektu'!$C$3,1,1),G1382&lt;=WORKDAY(DATE('1. Informace o projektu'!$C$3,12,31)-1,1,'6. Data'!$C$76:$C$89)),"OK","!!"),ISBLANK(G1382),"!",ISBLANK(H1382),"!!!",H1382='6. Data'!$B$3,"vyberte druh nákladu")," ")</f>
        <v xml:space="preserve"> </v>
      </c>
      <c r="J1382" s="261" t="str">
        <f t="shared" si="63"/>
        <v xml:space="preserve"> </v>
      </c>
      <c r="K1382" s="238" t="str">
        <f t="shared" si="64"/>
        <v xml:space="preserve"> </v>
      </c>
      <c r="L1382" s="87" t="str">
        <f t="shared" si="65"/>
        <v xml:space="preserve"> </v>
      </c>
    </row>
    <row r="1383" spans="1:12" x14ac:dyDescent="0.25">
      <c r="A1383" s="72"/>
      <c r="B1383" s="82"/>
      <c r="C1383" s="82"/>
      <c r="D1383" s="79"/>
      <c r="E1383" s="83"/>
      <c r="F1383" s="83"/>
      <c r="G1383" s="81"/>
      <c r="H1383" s="126"/>
      <c r="I1383" s="238" t="str">
        <f>IF(ISNUMBER(F1383),_xlfn.IFS(RIGHT(H1383,3)="(b)",IF(AND(G1383&gt;=DATE('1. Informace o projektu'!$C$3,1,1),G1383&lt;=WORKDAY(DATE('1. Informace o projektu'!$C$3+1,1,31)-1,1)),"OK","!!"),RIGHT(H1383,3)="(a)",IF(AND(G1383&gt;=DATE('1. Informace o projektu'!$C$3,1,1),G1383&lt;=WORKDAY(DATE('1. Informace o projektu'!$C$3,12,31)-1,1,'6. Data'!$C$76:$C$89)),"OK","!!"),ISBLANK(G1383),"!",ISBLANK(H1383),"!!!",H1383='6. Data'!$B$3,"vyberte druh nákladu")," ")</f>
        <v xml:space="preserve"> </v>
      </c>
      <c r="J1383" s="261" t="str">
        <f t="shared" si="63"/>
        <v xml:space="preserve"> </v>
      </c>
      <c r="K1383" s="238" t="str">
        <f t="shared" si="64"/>
        <v xml:space="preserve"> </v>
      </c>
      <c r="L1383" s="87" t="str">
        <f t="shared" si="65"/>
        <v xml:space="preserve"> </v>
      </c>
    </row>
    <row r="1384" spans="1:12" x14ac:dyDescent="0.25">
      <c r="A1384" s="72"/>
      <c r="B1384" s="82"/>
      <c r="C1384" s="82"/>
      <c r="D1384" s="79"/>
      <c r="E1384" s="83"/>
      <c r="F1384" s="83"/>
      <c r="G1384" s="81"/>
      <c r="H1384" s="126"/>
      <c r="I1384" s="238" t="str">
        <f>IF(ISNUMBER(F1384),_xlfn.IFS(RIGHT(H1384,3)="(b)",IF(AND(G1384&gt;=DATE('1. Informace o projektu'!$C$3,1,1),G1384&lt;=WORKDAY(DATE('1. Informace o projektu'!$C$3+1,1,31)-1,1)),"OK","!!"),RIGHT(H1384,3)="(a)",IF(AND(G1384&gt;=DATE('1. Informace o projektu'!$C$3,1,1),G1384&lt;=WORKDAY(DATE('1. Informace o projektu'!$C$3,12,31)-1,1,'6. Data'!$C$76:$C$89)),"OK","!!"),ISBLANK(G1384),"!",ISBLANK(H1384),"!!!",H1384='6. Data'!$B$3,"vyberte druh nákladu")," ")</f>
        <v xml:space="preserve"> </v>
      </c>
      <c r="J1384" s="261" t="str">
        <f t="shared" si="63"/>
        <v xml:space="preserve"> </v>
      </c>
      <c r="K1384" s="238" t="str">
        <f t="shared" si="64"/>
        <v xml:space="preserve"> </v>
      </c>
      <c r="L1384" s="87" t="str">
        <f t="shared" si="65"/>
        <v xml:space="preserve"> </v>
      </c>
    </row>
    <row r="1385" spans="1:12" x14ac:dyDescent="0.25">
      <c r="A1385" s="72"/>
      <c r="B1385" s="82"/>
      <c r="C1385" s="82"/>
      <c r="D1385" s="79"/>
      <c r="E1385" s="83"/>
      <c r="F1385" s="83"/>
      <c r="G1385" s="81"/>
      <c r="H1385" s="126"/>
      <c r="I1385" s="238" t="str">
        <f>IF(ISNUMBER(F1385),_xlfn.IFS(RIGHT(H1385,3)="(b)",IF(AND(G1385&gt;=DATE('1. Informace o projektu'!$C$3,1,1),G1385&lt;=WORKDAY(DATE('1. Informace o projektu'!$C$3+1,1,31)-1,1)),"OK","!!"),RIGHT(H1385,3)="(a)",IF(AND(G1385&gt;=DATE('1. Informace o projektu'!$C$3,1,1),G1385&lt;=WORKDAY(DATE('1. Informace o projektu'!$C$3,12,31)-1,1,'6. Data'!$C$76:$C$89)),"OK","!!"),ISBLANK(G1385),"!",ISBLANK(H1385),"!!!",H1385='6. Data'!$B$3,"vyberte druh nákladu")," ")</f>
        <v xml:space="preserve"> </v>
      </c>
      <c r="J1385" s="261" t="str">
        <f t="shared" si="63"/>
        <v xml:space="preserve"> </v>
      </c>
      <c r="K1385" s="238" t="str">
        <f t="shared" si="64"/>
        <v xml:space="preserve"> </v>
      </c>
      <c r="L1385" s="87" t="str">
        <f t="shared" si="65"/>
        <v xml:space="preserve"> </v>
      </c>
    </row>
    <row r="1386" spans="1:12" x14ac:dyDescent="0.25">
      <c r="A1386" s="72"/>
      <c r="B1386" s="82"/>
      <c r="C1386" s="82"/>
      <c r="D1386" s="79"/>
      <c r="E1386" s="83"/>
      <c r="F1386" s="83"/>
      <c r="G1386" s="81"/>
      <c r="H1386" s="126"/>
      <c r="I1386" s="238" t="str">
        <f>IF(ISNUMBER(F1386),_xlfn.IFS(RIGHT(H1386,3)="(b)",IF(AND(G1386&gt;=DATE('1. Informace o projektu'!$C$3,1,1),G1386&lt;=WORKDAY(DATE('1. Informace o projektu'!$C$3+1,1,31)-1,1)),"OK","!!"),RIGHT(H1386,3)="(a)",IF(AND(G1386&gt;=DATE('1. Informace o projektu'!$C$3,1,1),G1386&lt;=WORKDAY(DATE('1. Informace o projektu'!$C$3,12,31)-1,1,'6. Data'!$C$76:$C$89)),"OK","!!"),ISBLANK(G1386),"!",ISBLANK(H1386),"!!!",H1386='6. Data'!$B$3,"vyberte druh nákladu")," ")</f>
        <v xml:space="preserve"> </v>
      </c>
      <c r="J1386" s="261" t="str">
        <f t="shared" si="63"/>
        <v xml:space="preserve"> </v>
      </c>
      <c r="K1386" s="238" t="str">
        <f t="shared" si="64"/>
        <v xml:space="preserve"> </v>
      </c>
      <c r="L1386" s="87" t="str">
        <f t="shared" si="65"/>
        <v xml:space="preserve"> </v>
      </c>
    </row>
    <row r="1387" spans="1:12" x14ac:dyDescent="0.25">
      <c r="A1387" s="72"/>
      <c r="B1387" s="82"/>
      <c r="C1387" s="82"/>
      <c r="D1387" s="79"/>
      <c r="E1387" s="83"/>
      <c r="F1387" s="83"/>
      <c r="G1387" s="81"/>
      <c r="H1387" s="126"/>
      <c r="I1387" s="238" t="str">
        <f>IF(ISNUMBER(F1387),_xlfn.IFS(RIGHT(H1387,3)="(b)",IF(AND(G1387&gt;=DATE('1. Informace o projektu'!$C$3,1,1),G1387&lt;=WORKDAY(DATE('1. Informace o projektu'!$C$3+1,1,31)-1,1)),"OK","!!"),RIGHT(H1387,3)="(a)",IF(AND(G1387&gt;=DATE('1. Informace o projektu'!$C$3,1,1),G1387&lt;=WORKDAY(DATE('1. Informace o projektu'!$C$3,12,31)-1,1,'6. Data'!$C$76:$C$89)),"OK","!!"),ISBLANK(G1387),"!",ISBLANK(H1387),"!!!",H1387='6. Data'!$B$3,"vyberte druh nákladu")," ")</f>
        <v xml:space="preserve"> </v>
      </c>
      <c r="J1387" s="261" t="str">
        <f t="shared" si="63"/>
        <v xml:space="preserve"> </v>
      </c>
      <c r="K1387" s="238" t="str">
        <f t="shared" si="64"/>
        <v xml:space="preserve"> </v>
      </c>
      <c r="L1387" s="87" t="str">
        <f t="shared" si="65"/>
        <v xml:space="preserve"> </v>
      </c>
    </row>
    <row r="1388" spans="1:12" x14ac:dyDescent="0.25">
      <c r="A1388" s="72"/>
      <c r="B1388" s="82"/>
      <c r="C1388" s="82"/>
      <c r="D1388" s="79"/>
      <c r="E1388" s="83"/>
      <c r="F1388" s="83"/>
      <c r="G1388" s="81"/>
      <c r="H1388" s="126"/>
      <c r="I1388" s="238" t="str">
        <f>IF(ISNUMBER(F1388),_xlfn.IFS(RIGHT(H1388,3)="(b)",IF(AND(G1388&gt;=DATE('1. Informace o projektu'!$C$3,1,1),G1388&lt;=WORKDAY(DATE('1. Informace o projektu'!$C$3+1,1,31)-1,1)),"OK","!!"),RIGHT(H1388,3)="(a)",IF(AND(G1388&gt;=DATE('1. Informace o projektu'!$C$3,1,1),G1388&lt;=WORKDAY(DATE('1. Informace o projektu'!$C$3,12,31)-1,1,'6. Data'!$C$76:$C$89)),"OK","!!"),ISBLANK(G1388),"!",ISBLANK(H1388),"!!!",H1388='6. Data'!$B$3,"vyberte druh nákladu")," ")</f>
        <v xml:space="preserve"> </v>
      </c>
      <c r="J1388" s="261" t="str">
        <f t="shared" si="63"/>
        <v xml:space="preserve"> </v>
      </c>
      <c r="K1388" s="238" t="str">
        <f t="shared" si="64"/>
        <v xml:space="preserve"> </v>
      </c>
      <c r="L1388" s="87" t="str">
        <f t="shared" si="65"/>
        <v xml:space="preserve"> </v>
      </c>
    </row>
    <row r="1389" spans="1:12" x14ac:dyDescent="0.25">
      <c r="A1389" s="72"/>
      <c r="B1389" s="82"/>
      <c r="C1389" s="82"/>
      <c r="D1389" s="79"/>
      <c r="E1389" s="83"/>
      <c r="F1389" s="83"/>
      <c r="G1389" s="81"/>
      <c r="H1389" s="126"/>
      <c r="I1389" s="238" t="str">
        <f>IF(ISNUMBER(F1389),_xlfn.IFS(RIGHT(H1389,3)="(b)",IF(AND(G1389&gt;=DATE('1. Informace o projektu'!$C$3,1,1),G1389&lt;=WORKDAY(DATE('1. Informace o projektu'!$C$3+1,1,31)-1,1)),"OK","!!"),RIGHT(H1389,3)="(a)",IF(AND(G1389&gt;=DATE('1. Informace o projektu'!$C$3,1,1),G1389&lt;=WORKDAY(DATE('1. Informace o projektu'!$C$3,12,31)-1,1,'6. Data'!$C$76:$C$89)),"OK","!!"),ISBLANK(G1389),"!",ISBLANK(H1389),"!!!",H1389='6. Data'!$B$3,"vyberte druh nákladu")," ")</f>
        <v xml:space="preserve"> </v>
      </c>
      <c r="J1389" s="261" t="str">
        <f t="shared" si="63"/>
        <v xml:space="preserve"> </v>
      </c>
      <c r="K1389" s="238" t="str">
        <f t="shared" si="64"/>
        <v xml:space="preserve"> </v>
      </c>
      <c r="L1389" s="87" t="str">
        <f t="shared" si="65"/>
        <v xml:space="preserve"> </v>
      </c>
    </row>
    <row r="1390" spans="1:12" x14ac:dyDescent="0.25">
      <c r="A1390" s="72"/>
      <c r="B1390" s="82"/>
      <c r="C1390" s="82"/>
      <c r="D1390" s="79"/>
      <c r="E1390" s="83"/>
      <c r="F1390" s="83"/>
      <c r="G1390" s="81"/>
      <c r="H1390" s="126"/>
      <c r="I1390" s="238" t="str">
        <f>IF(ISNUMBER(F1390),_xlfn.IFS(RIGHT(H1390,3)="(b)",IF(AND(G1390&gt;=DATE('1. Informace o projektu'!$C$3,1,1),G1390&lt;=WORKDAY(DATE('1. Informace o projektu'!$C$3+1,1,31)-1,1)),"OK","!!"),RIGHT(H1390,3)="(a)",IF(AND(G1390&gt;=DATE('1. Informace o projektu'!$C$3,1,1),G1390&lt;=WORKDAY(DATE('1. Informace o projektu'!$C$3,12,31)-1,1,'6. Data'!$C$76:$C$89)),"OK","!!"),ISBLANK(G1390),"!",ISBLANK(H1390),"!!!",H1390='6. Data'!$B$3,"vyberte druh nákladu")," ")</f>
        <v xml:space="preserve"> </v>
      </c>
      <c r="J1390" s="261" t="str">
        <f t="shared" si="63"/>
        <v xml:space="preserve"> </v>
      </c>
      <c r="K1390" s="238" t="str">
        <f t="shared" si="64"/>
        <v xml:space="preserve"> </v>
      </c>
      <c r="L1390" s="87" t="str">
        <f t="shared" si="65"/>
        <v xml:space="preserve"> </v>
      </c>
    </row>
    <row r="1391" spans="1:12" x14ac:dyDescent="0.25">
      <c r="A1391" s="72"/>
      <c r="B1391" s="82"/>
      <c r="C1391" s="82"/>
      <c r="D1391" s="79"/>
      <c r="E1391" s="83"/>
      <c r="F1391" s="83"/>
      <c r="G1391" s="81"/>
      <c r="H1391" s="126"/>
      <c r="I1391" s="238" t="str">
        <f>IF(ISNUMBER(F1391),_xlfn.IFS(RIGHT(H1391,3)="(b)",IF(AND(G1391&gt;=DATE('1. Informace o projektu'!$C$3,1,1),G1391&lt;=WORKDAY(DATE('1. Informace o projektu'!$C$3+1,1,31)-1,1)),"OK","!!"),RIGHT(H1391,3)="(a)",IF(AND(G1391&gt;=DATE('1. Informace o projektu'!$C$3,1,1),G1391&lt;=WORKDAY(DATE('1. Informace o projektu'!$C$3,12,31)-1,1,'6. Data'!$C$76:$C$89)),"OK","!!"),ISBLANK(G1391),"!",ISBLANK(H1391),"!!!",H1391='6. Data'!$B$3,"vyberte druh nákladu")," ")</f>
        <v xml:space="preserve"> </v>
      </c>
      <c r="J1391" s="261" t="str">
        <f t="shared" si="63"/>
        <v xml:space="preserve"> </v>
      </c>
      <c r="K1391" s="238" t="str">
        <f t="shared" si="64"/>
        <v xml:space="preserve"> </v>
      </c>
      <c r="L1391" s="87" t="str">
        <f t="shared" si="65"/>
        <v xml:space="preserve"> </v>
      </c>
    </row>
    <row r="1392" spans="1:12" x14ac:dyDescent="0.25">
      <c r="A1392" s="72"/>
      <c r="B1392" s="82"/>
      <c r="C1392" s="82"/>
      <c r="D1392" s="79"/>
      <c r="E1392" s="83"/>
      <c r="F1392" s="83"/>
      <c r="G1392" s="81"/>
      <c r="H1392" s="126"/>
      <c r="I1392" s="238" t="str">
        <f>IF(ISNUMBER(F1392),_xlfn.IFS(RIGHT(H1392,3)="(b)",IF(AND(G1392&gt;=DATE('1. Informace o projektu'!$C$3,1,1),G1392&lt;=WORKDAY(DATE('1. Informace o projektu'!$C$3+1,1,31)-1,1)),"OK","!!"),RIGHT(H1392,3)="(a)",IF(AND(G1392&gt;=DATE('1. Informace o projektu'!$C$3,1,1),G1392&lt;=WORKDAY(DATE('1. Informace o projektu'!$C$3,12,31)-1,1,'6. Data'!$C$76:$C$89)),"OK","!!"),ISBLANK(G1392),"!",ISBLANK(H1392),"!!!",H1392='6. Data'!$B$3,"vyberte druh nákladu")," ")</f>
        <v xml:space="preserve"> </v>
      </c>
      <c r="J1392" s="261" t="str">
        <f t="shared" si="63"/>
        <v xml:space="preserve"> </v>
      </c>
      <c r="K1392" s="238" t="str">
        <f t="shared" si="64"/>
        <v xml:space="preserve"> </v>
      </c>
      <c r="L1392" s="87" t="str">
        <f t="shared" si="65"/>
        <v xml:space="preserve"> </v>
      </c>
    </row>
    <row r="1393" spans="1:12" x14ac:dyDescent="0.25">
      <c r="A1393" s="72"/>
      <c r="B1393" s="82"/>
      <c r="C1393" s="82"/>
      <c r="D1393" s="79"/>
      <c r="E1393" s="83"/>
      <c r="F1393" s="83"/>
      <c r="G1393" s="81"/>
      <c r="H1393" s="126"/>
      <c r="I1393" s="238" t="str">
        <f>IF(ISNUMBER(F1393),_xlfn.IFS(RIGHT(H1393,3)="(b)",IF(AND(G1393&gt;=DATE('1. Informace o projektu'!$C$3,1,1),G1393&lt;=WORKDAY(DATE('1. Informace o projektu'!$C$3+1,1,31)-1,1)),"OK","!!"),RIGHT(H1393,3)="(a)",IF(AND(G1393&gt;=DATE('1. Informace o projektu'!$C$3,1,1),G1393&lt;=WORKDAY(DATE('1. Informace o projektu'!$C$3,12,31)-1,1,'6. Data'!$C$76:$C$89)),"OK","!!"),ISBLANK(G1393),"!",ISBLANK(H1393),"!!!",H1393='6. Data'!$B$3,"vyberte druh nákladu")," ")</f>
        <v xml:space="preserve"> </v>
      </c>
      <c r="J1393" s="261" t="str">
        <f t="shared" si="63"/>
        <v xml:space="preserve"> </v>
      </c>
      <c r="K1393" s="238" t="str">
        <f t="shared" si="64"/>
        <v xml:space="preserve"> </v>
      </c>
      <c r="L1393" s="87" t="str">
        <f t="shared" si="65"/>
        <v xml:space="preserve"> </v>
      </c>
    </row>
    <row r="1394" spans="1:12" x14ac:dyDescent="0.25">
      <c r="A1394" s="72"/>
      <c r="B1394" s="82"/>
      <c r="C1394" s="82"/>
      <c r="D1394" s="79"/>
      <c r="E1394" s="83"/>
      <c r="F1394" s="83"/>
      <c r="G1394" s="81"/>
      <c r="H1394" s="126"/>
      <c r="I1394" s="238" t="str">
        <f>IF(ISNUMBER(F1394),_xlfn.IFS(RIGHT(H1394,3)="(b)",IF(AND(G1394&gt;=DATE('1. Informace o projektu'!$C$3,1,1),G1394&lt;=WORKDAY(DATE('1. Informace o projektu'!$C$3+1,1,31)-1,1)),"OK","!!"),RIGHT(H1394,3)="(a)",IF(AND(G1394&gt;=DATE('1. Informace o projektu'!$C$3,1,1),G1394&lt;=WORKDAY(DATE('1. Informace o projektu'!$C$3,12,31)-1,1,'6. Data'!$C$76:$C$89)),"OK","!!"),ISBLANK(G1394),"!",ISBLANK(H1394),"!!!",H1394='6. Data'!$B$3,"vyberte druh nákladu")," ")</f>
        <v xml:space="preserve"> </v>
      </c>
      <c r="J1394" s="261" t="str">
        <f t="shared" si="63"/>
        <v xml:space="preserve"> </v>
      </c>
      <c r="K1394" s="238" t="str">
        <f t="shared" si="64"/>
        <v xml:space="preserve"> </v>
      </c>
      <c r="L1394" s="87" t="str">
        <f t="shared" si="65"/>
        <v xml:space="preserve"> </v>
      </c>
    </row>
    <row r="1395" spans="1:12" x14ac:dyDescent="0.25">
      <c r="A1395" s="72"/>
      <c r="B1395" s="82"/>
      <c r="C1395" s="82"/>
      <c r="D1395" s="79"/>
      <c r="E1395" s="83"/>
      <c r="F1395" s="83"/>
      <c r="G1395" s="81"/>
      <c r="H1395" s="126"/>
      <c r="I1395" s="238" t="str">
        <f>IF(ISNUMBER(F1395),_xlfn.IFS(RIGHT(H1395,3)="(b)",IF(AND(G1395&gt;=DATE('1. Informace o projektu'!$C$3,1,1),G1395&lt;=WORKDAY(DATE('1. Informace o projektu'!$C$3+1,1,31)-1,1)),"OK","!!"),RIGHT(H1395,3)="(a)",IF(AND(G1395&gt;=DATE('1. Informace o projektu'!$C$3,1,1),G1395&lt;=WORKDAY(DATE('1. Informace o projektu'!$C$3,12,31)-1,1,'6. Data'!$C$76:$C$89)),"OK","!!"),ISBLANK(G1395),"!",ISBLANK(H1395),"!!!",H1395='6. Data'!$B$3,"vyberte druh nákladu")," ")</f>
        <v xml:space="preserve"> </v>
      </c>
      <c r="J1395" s="261" t="str">
        <f t="shared" si="63"/>
        <v xml:space="preserve"> </v>
      </c>
      <c r="K1395" s="238" t="str">
        <f t="shared" si="64"/>
        <v xml:space="preserve"> </v>
      </c>
      <c r="L1395" s="87" t="str">
        <f t="shared" si="65"/>
        <v xml:space="preserve"> </v>
      </c>
    </row>
    <row r="1396" spans="1:12" x14ac:dyDescent="0.25">
      <c r="A1396" s="72"/>
      <c r="B1396" s="82"/>
      <c r="C1396" s="82"/>
      <c r="D1396" s="79"/>
      <c r="E1396" s="83"/>
      <c r="F1396" s="83"/>
      <c r="G1396" s="81"/>
      <c r="H1396" s="126"/>
      <c r="I1396" s="238" t="str">
        <f>IF(ISNUMBER(F1396),_xlfn.IFS(RIGHT(H1396,3)="(b)",IF(AND(G1396&gt;=DATE('1. Informace o projektu'!$C$3,1,1),G1396&lt;=WORKDAY(DATE('1. Informace o projektu'!$C$3+1,1,31)-1,1)),"OK","!!"),RIGHT(H1396,3)="(a)",IF(AND(G1396&gt;=DATE('1. Informace o projektu'!$C$3,1,1),G1396&lt;=WORKDAY(DATE('1. Informace o projektu'!$C$3,12,31)-1,1,'6. Data'!$C$76:$C$89)),"OK","!!"),ISBLANK(G1396),"!",ISBLANK(H1396),"!!!",H1396='6. Data'!$B$3,"vyberte druh nákladu")," ")</f>
        <v xml:space="preserve"> </v>
      </c>
      <c r="J1396" s="261" t="str">
        <f t="shared" si="63"/>
        <v xml:space="preserve"> </v>
      </c>
      <c r="K1396" s="238" t="str">
        <f t="shared" si="64"/>
        <v xml:space="preserve"> </v>
      </c>
      <c r="L1396" s="87" t="str">
        <f t="shared" si="65"/>
        <v xml:space="preserve"> </v>
      </c>
    </row>
    <row r="1397" spans="1:12" x14ac:dyDescent="0.25">
      <c r="A1397" s="72"/>
      <c r="B1397" s="82"/>
      <c r="C1397" s="82"/>
      <c r="D1397" s="79"/>
      <c r="E1397" s="83"/>
      <c r="F1397" s="83"/>
      <c r="G1397" s="81"/>
      <c r="H1397" s="126"/>
      <c r="I1397" s="238" t="str">
        <f>IF(ISNUMBER(F1397),_xlfn.IFS(RIGHT(H1397,3)="(b)",IF(AND(G1397&gt;=DATE('1. Informace o projektu'!$C$3,1,1),G1397&lt;=WORKDAY(DATE('1. Informace o projektu'!$C$3+1,1,31)-1,1)),"OK","!!"),RIGHT(H1397,3)="(a)",IF(AND(G1397&gt;=DATE('1. Informace o projektu'!$C$3,1,1),G1397&lt;=WORKDAY(DATE('1. Informace o projektu'!$C$3,12,31)-1,1,'6. Data'!$C$76:$C$89)),"OK","!!"),ISBLANK(G1397),"!",ISBLANK(H1397),"!!!",H1397='6. Data'!$B$3,"vyberte druh nákladu")," ")</f>
        <v xml:space="preserve"> </v>
      </c>
      <c r="J1397" s="261" t="str">
        <f t="shared" si="63"/>
        <v xml:space="preserve"> </v>
      </c>
      <c r="K1397" s="238" t="str">
        <f t="shared" si="64"/>
        <v xml:space="preserve"> </v>
      </c>
      <c r="L1397" s="87" t="str">
        <f t="shared" si="65"/>
        <v xml:space="preserve"> </v>
      </c>
    </row>
    <row r="1398" spans="1:12" x14ac:dyDescent="0.25">
      <c r="A1398" s="72"/>
      <c r="B1398" s="82"/>
      <c r="C1398" s="82"/>
      <c r="D1398" s="79"/>
      <c r="E1398" s="83"/>
      <c r="F1398" s="83"/>
      <c r="G1398" s="81"/>
      <c r="H1398" s="126"/>
      <c r="I1398" s="238" t="str">
        <f>IF(ISNUMBER(F1398),_xlfn.IFS(RIGHT(H1398,3)="(b)",IF(AND(G1398&gt;=DATE('1. Informace o projektu'!$C$3,1,1),G1398&lt;=WORKDAY(DATE('1. Informace o projektu'!$C$3+1,1,31)-1,1)),"OK","!!"),RIGHT(H1398,3)="(a)",IF(AND(G1398&gt;=DATE('1. Informace o projektu'!$C$3,1,1),G1398&lt;=WORKDAY(DATE('1. Informace o projektu'!$C$3,12,31)-1,1,'6. Data'!$C$76:$C$89)),"OK","!!"),ISBLANK(G1398),"!",ISBLANK(H1398),"!!!",H1398='6. Data'!$B$3,"vyberte druh nákladu")," ")</f>
        <v xml:space="preserve"> </v>
      </c>
      <c r="J1398" s="261" t="str">
        <f t="shared" si="63"/>
        <v xml:space="preserve"> </v>
      </c>
      <c r="K1398" s="238" t="str">
        <f t="shared" si="64"/>
        <v xml:space="preserve"> </v>
      </c>
      <c r="L1398" s="87" t="str">
        <f t="shared" si="65"/>
        <v xml:space="preserve"> </v>
      </c>
    </row>
    <row r="1399" spans="1:12" x14ac:dyDescent="0.25">
      <c r="A1399" s="72"/>
      <c r="B1399" s="82"/>
      <c r="C1399" s="82"/>
      <c r="D1399" s="79"/>
      <c r="E1399" s="83"/>
      <c r="F1399" s="83"/>
      <c r="G1399" s="81"/>
      <c r="H1399" s="126"/>
      <c r="I1399" s="238" t="str">
        <f>IF(ISNUMBER(F1399),_xlfn.IFS(RIGHT(H1399,3)="(b)",IF(AND(G1399&gt;=DATE('1. Informace o projektu'!$C$3,1,1),G1399&lt;=WORKDAY(DATE('1. Informace o projektu'!$C$3+1,1,31)-1,1)),"OK","!!"),RIGHT(H1399,3)="(a)",IF(AND(G1399&gt;=DATE('1. Informace o projektu'!$C$3,1,1),G1399&lt;=WORKDAY(DATE('1. Informace o projektu'!$C$3,12,31)-1,1,'6. Data'!$C$76:$C$89)),"OK","!!"),ISBLANK(G1399),"!",ISBLANK(H1399),"!!!",H1399='6. Data'!$B$3,"vyberte druh nákladu")," ")</f>
        <v xml:space="preserve"> </v>
      </c>
      <c r="J1399" s="261" t="str">
        <f t="shared" si="63"/>
        <v xml:space="preserve"> </v>
      </c>
      <c r="K1399" s="238" t="str">
        <f t="shared" si="64"/>
        <v xml:space="preserve"> </v>
      </c>
      <c r="L1399" s="87" t="str">
        <f t="shared" si="65"/>
        <v xml:space="preserve"> </v>
      </c>
    </row>
    <row r="1400" spans="1:12" x14ac:dyDescent="0.25">
      <c r="A1400" s="72"/>
      <c r="B1400" s="82"/>
      <c r="C1400" s="82"/>
      <c r="D1400" s="79"/>
      <c r="E1400" s="83"/>
      <c r="F1400" s="83"/>
      <c r="G1400" s="81"/>
      <c r="H1400" s="126"/>
      <c r="I1400" s="238" t="str">
        <f>IF(ISNUMBER(F1400),_xlfn.IFS(RIGHT(H1400,3)="(b)",IF(AND(G1400&gt;=DATE('1. Informace o projektu'!$C$3,1,1),G1400&lt;=WORKDAY(DATE('1. Informace o projektu'!$C$3+1,1,31)-1,1)),"OK","!!"),RIGHT(H1400,3)="(a)",IF(AND(G1400&gt;=DATE('1. Informace o projektu'!$C$3,1,1),G1400&lt;=WORKDAY(DATE('1. Informace o projektu'!$C$3,12,31)-1,1,'6. Data'!$C$76:$C$89)),"OK","!!"),ISBLANK(G1400),"!",ISBLANK(H1400),"!!!",H1400='6. Data'!$B$3,"vyberte druh nákladu")," ")</f>
        <v xml:space="preserve"> </v>
      </c>
      <c r="J1400" s="261" t="str">
        <f t="shared" si="63"/>
        <v xml:space="preserve"> </v>
      </c>
      <c r="K1400" s="238" t="str">
        <f t="shared" si="64"/>
        <v xml:space="preserve"> </v>
      </c>
      <c r="L1400" s="87" t="str">
        <f t="shared" si="65"/>
        <v xml:space="preserve"> </v>
      </c>
    </row>
    <row r="1401" spans="1:12" x14ac:dyDescent="0.25">
      <c r="A1401" s="72"/>
      <c r="B1401" s="82"/>
      <c r="C1401" s="82"/>
      <c r="D1401" s="79"/>
      <c r="E1401" s="83"/>
      <c r="F1401" s="83"/>
      <c r="G1401" s="81"/>
      <c r="H1401" s="126"/>
      <c r="I1401" s="238" t="str">
        <f>IF(ISNUMBER(F1401),_xlfn.IFS(RIGHT(H1401,3)="(b)",IF(AND(G1401&gt;=DATE('1. Informace o projektu'!$C$3,1,1),G1401&lt;=WORKDAY(DATE('1. Informace o projektu'!$C$3+1,1,31)-1,1)),"OK","!!"),RIGHT(H1401,3)="(a)",IF(AND(G1401&gt;=DATE('1. Informace o projektu'!$C$3,1,1),G1401&lt;=WORKDAY(DATE('1. Informace o projektu'!$C$3,12,31)-1,1,'6. Data'!$C$76:$C$89)),"OK","!!"),ISBLANK(G1401),"!",ISBLANK(H1401),"!!!",H1401='6. Data'!$B$3,"vyberte druh nákladu")," ")</f>
        <v xml:space="preserve"> </v>
      </c>
      <c r="J1401" s="261" t="str">
        <f t="shared" si="63"/>
        <v xml:space="preserve"> </v>
      </c>
      <c r="K1401" s="238" t="str">
        <f t="shared" si="64"/>
        <v xml:space="preserve"> </v>
      </c>
      <c r="L1401" s="87" t="str">
        <f t="shared" si="65"/>
        <v xml:space="preserve"> </v>
      </c>
    </row>
    <row r="1402" spans="1:12" x14ac:dyDescent="0.25">
      <c r="A1402" s="72"/>
      <c r="B1402" s="82"/>
      <c r="C1402" s="82"/>
      <c r="D1402" s="79"/>
      <c r="E1402" s="83"/>
      <c r="F1402" s="83"/>
      <c r="G1402" s="81"/>
      <c r="H1402" s="126"/>
      <c r="I1402" s="238" t="str">
        <f>IF(ISNUMBER(F1402),_xlfn.IFS(RIGHT(H1402,3)="(b)",IF(AND(G1402&gt;=DATE('1. Informace o projektu'!$C$3,1,1),G1402&lt;=WORKDAY(DATE('1. Informace o projektu'!$C$3+1,1,31)-1,1)),"OK","!!"),RIGHT(H1402,3)="(a)",IF(AND(G1402&gt;=DATE('1. Informace o projektu'!$C$3,1,1),G1402&lt;=WORKDAY(DATE('1. Informace o projektu'!$C$3,12,31)-1,1,'6. Data'!$C$76:$C$89)),"OK","!!"),ISBLANK(G1402),"!",ISBLANK(H1402),"!!!",H1402='6. Data'!$B$3,"vyberte druh nákladu")," ")</f>
        <v xml:space="preserve"> </v>
      </c>
      <c r="J1402" s="261" t="str">
        <f t="shared" si="63"/>
        <v xml:space="preserve"> </v>
      </c>
      <c r="K1402" s="238" t="str">
        <f t="shared" si="64"/>
        <v xml:space="preserve"> </v>
      </c>
      <c r="L1402" s="87" t="str">
        <f t="shared" si="65"/>
        <v xml:space="preserve"> </v>
      </c>
    </row>
    <row r="1403" spans="1:12" x14ac:dyDescent="0.25">
      <c r="A1403" s="72"/>
      <c r="B1403" s="82"/>
      <c r="C1403" s="82"/>
      <c r="D1403" s="79"/>
      <c r="E1403" s="83"/>
      <c r="F1403" s="83"/>
      <c r="G1403" s="81"/>
      <c r="H1403" s="126"/>
      <c r="I1403" s="238" t="str">
        <f>IF(ISNUMBER(F1403),_xlfn.IFS(RIGHT(H1403,3)="(b)",IF(AND(G1403&gt;=DATE('1. Informace o projektu'!$C$3,1,1),G1403&lt;=WORKDAY(DATE('1. Informace o projektu'!$C$3+1,1,31)-1,1)),"OK","!!"),RIGHT(H1403,3)="(a)",IF(AND(G1403&gt;=DATE('1. Informace o projektu'!$C$3,1,1),G1403&lt;=WORKDAY(DATE('1. Informace o projektu'!$C$3,12,31)-1,1,'6. Data'!$C$76:$C$89)),"OK","!!"),ISBLANK(G1403),"!",ISBLANK(H1403),"!!!",H1403='6. Data'!$B$3,"vyberte druh nákladu")," ")</f>
        <v xml:space="preserve"> </v>
      </c>
      <c r="J1403" s="261" t="str">
        <f t="shared" si="63"/>
        <v xml:space="preserve"> </v>
      </c>
      <c r="K1403" s="238" t="str">
        <f t="shared" si="64"/>
        <v xml:space="preserve"> </v>
      </c>
      <c r="L1403" s="87" t="str">
        <f t="shared" si="65"/>
        <v xml:space="preserve"> </v>
      </c>
    </row>
    <row r="1404" spans="1:12" x14ac:dyDescent="0.25">
      <c r="A1404" s="72"/>
      <c r="B1404" s="82"/>
      <c r="C1404" s="82"/>
      <c r="D1404" s="79"/>
      <c r="E1404" s="83"/>
      <c r="F1404" s="83"/>
      <c r="G1404" s="81"/>
      <c r="H1404" s="126"/>
      <c r="I1404" s="238" t="str">
        <f>IF(ISNUMBER(F1404),_xlfn.IFS(RIGHT(H1404,3)="(b)",IF(AND(G1404&gt;=DATE('1. Informace o projektu'!$C$3,1,1),G1404&lt;=WORKDAY(DATE('1. Informace o projektu'!$C$3+1,1,31)-1,1)),"OK","!!"),RIGHT(H1404,3)="(a)",IF(AND(G1404&gt;=DATE('1. Informace o projektu'!$C$3,1,1),G1404&lt;=WORKDAY(DATE('1. Informace o projektu'!$C$3,12,31)-1,1,'6. Data'!$C$76:$C$89)),"OK","!!"),ISBLANK(G1404),"!",ISBLANK(H1404),"!!!",H1404='6. Data'!$B$3,"vyberte druh nákladu")," ")</f>
        <v xml:space="preserve"> </v>
      </c>
      <c r="J1404" s="261" t="str">
        <f t="shared" si="63"/>
        <v xml:space="preserve"> </v>
      </c>
      <c r="K1404" s="238" t="str">
        <f t="shared" si="64"/>
        <v xml:space="preserve"> </v>
      </c>
      <c r="L1404" s="87" t="str">
        <f t="shared" si="65"/>
        <v xml:space="preserve"> </v>
      </c>
    </row>
    <row r="1405" spans="1:12" x14ac:dyDescent="0.25">
      <c r="A1405" s="72"/>
      <c r="B1405" s="82"/>
      <c r="C1405" s="82"/>
      <c r="D1405" s="79"/>
      <c r="E1405" s="83"/>
      <c r="F1405" s="83"/>
      <c r="G1405" s="81"/>
      <c r="H1405" s="126"/>
      <c r="I1405" s="238" t="str">
        <f>IF(ISNUMBER(F1405),_xlfn.IFS(RIGHT(H1405,3)="(b)",IF(AND(G1405&gt;=DATE('1. Informace o projektu'!$C$3,1,1),G1405&lt;=WORKDAY(DATE('1. Informace o projektu'!$C$3+1,1,31)-1,1)),"OK","!!"),RIGHT(H1405,3)="(a)",IF(AND(G1405&gt;=DATE('1. Informace o projektu'!$C$3,1,1),G1405&lt;=WORKDAY(DATE('1. Informace o projektu'!$C$3,12,31)-1,1,'6. Data'!$C$76:$C$89)),"OK","!!"),ISBLANK(G1405),"!",ISBLANK(H1405),"!!!",H1405='6. Data'!$B$3,"vyberte druh nákladu")," ")</f>
        <v xml:space="preserve"> </v>
      </c>
      <c r="J1405" s="261" t="str">
        <f t="shared" si="63"/>
        <v xml:space="preserve"> </v>
      </c>
      <c r="K1405" s="238" t="str">
        <f t="shared" si="64"/>
        <v xml:space="preserve"> </v>
      </c>
      <c r="L1405" s="87" t="str">
        <f t="shared" si="65"/>
        <v xml:space="preserve"> </v>
      </c>
    </row>
    <row r="1406" spans="1:12" x14ac:dyDescent="0.25">
      <c r="A1406" s="72"/>
      <c r="B1406" s="82"/>
      <c r="C1406" s="82"/>
      <c r="D1406" s="79"/>
      <c r="E1406" s="83"/>
      <c r="F1406" s="83"/>
      <c r="G1406" s="81"/>
      <c r="H1406" s="126"/>
      <c r="I1406" s="238" t="str">
        <f>IF(ISNUMBER(F1406),_xlfn.IFS(RIGHT(H1406,3)="(b)",IF(AND(G1406&gt;=DATE('1. Informace o projektu'!$C$3,1,1),G1406&lt;=WORKDAY(DATE('1. Informace o projektu'!$C$3+1,1,31)-1,1)),"OK","!!"),RIGHT(H1406,3)="(a)",IF(AND(G1406&gt;=DATE('1. Informace o projektu'!$C$3,1,1),G1406&lt;=WORKDAY(DATE('1. Informace o projektu'!$C$3,12,31)-1,1,'6. Data'!$C$76:$C$89)),"OK","!!"),ISBLANK(G1406),"!",ISBLANK(H1406),"!!!",H1406='6. Data'!$B$3,"vyberte druh nákladu")," ")</f>
        <v xml:space="preserve"> </v>
      </c>
      <c r="J1406" s="261" t="str">
        <f t="shared" si="63"/>
        <v xml:space="preserve"> </v>
      </c>
      <c r="K1406" s="238" t="str">
        <f t="shared" si="64"/>
        <v xml:space="preserve"> </v>
      </c>
      <c r="L1406" s="87" t="str">
        <f t="shared" si="65"/>
        <v xml:space="preserve"> </v>
      </c>
    </row>
    <row r="1407" spans="1:12" x14ac:dyDescent="0.25">
      <c r="A1407" s="72"/>
      <c r="B1407" s="82"/>
      <c r="C1407" s="82"/>
      <c r="D1407" s="79"/>
      <c r="E1407" s="83"/>
      <c r="F1407" s="83"/>
      <c r="G1407" s="81"/>
      <c r="H1407" s="126"/>
      <c r="I1407" s="238" t="str">
        <f>IF(ISNUMBER(F1407),_xlfn.IFS(RIGHT(H1407,3)="(b)",IF(AND(G1407&gt;=DATE('1. Informace o projektu'!$C$3,1,1),G1407&lt;=WORKDAY(DATE('1. Informace o projektu'!$C$3+1,1,31)-1,1)),"OK","!!"),RIGHT(H1407,3)="(a)",IF(AND(G1407&gt;=DATE('1. Informace o projektu'!$C$3,1,1),G1407&lt;=WORKDAY(DATE('1. Informace o projektu'!$C$3,12,31)-1,1,'6. Data'!$C$76:$C$89)),"OK","!!"),ISBLANK(G1407),"!",ISBLANK(H1407),"!!!",H1407='6. Data'!$B$3,"vyberte druh nákladu")," ")</f>
        <v xml:space="preserve"> </v>
      </c>
      <c r="J1407" s="261" t="str">
        <f t="shared" si="63"/>
        <v xml:space="preserve"> </v>
      </c>
      <c r="K1407" s="238" t="str">
        <f t="shared" si="64"/>
        <v xml:space="preserve"> </v>
      </c>
      <c r="L1407" s="87" t="str">
        <f t="shared" si="65"/>
        <v xml:space="preserve"> </v>
      </c>
    </row>
    <row r="1408" spans="1:12" x14ac:dyDescent="0.25">
      <c r="A1408" s="72"/>
      <c r="B1408" s="82"/>
      <c r="C1408" s="82"/>
      <c r="D1408" s="79"/>
      <c r="E1408" s="83"/>
      <c r="F1408" s="83"/>
      <c r="G1408" s="81"/>
      <c r="H1408" s="126"/>
      <c r="I1408" s="238" t="str">
        <f>IF(ISNUMBER(F1408),_xlfn.IFS(RIGHT(H1408,3)="(b)",IF(AND(G1408&gt;=DATE('1. Informace o projektu'!$C$3,1,1),G1408&lt;=WORKDAY(DATE('1. Informace o projektu'!$C$3+1,1,31)-1,1)),"OK","!!"),RIGHT(H1408,3)="(a)",IF(AND(G1408&gt;=DATE('1. Informace o projektu'!$C$3,1,1),G1408&lt;=WORKDAY(DATE('1. Informace o projektu'!$C$3,12,31)-1,1,'6. Data'!$C$76:$C$89)),"OK","!!"),ISBLANK(G1408),"!",ISBLANK(H1408),"!!!",H1408='6. Data'!$B$3,"vyberte druh nákladu")," ")</f>
        <v xml:space="preserve"> </v>
      </c>
      <c r="J1408" s="261" t="str">
        <f t="shared" si="63"/>
        <v xml:space="preserve"> </v>
      </c>
      <c r="K1408" s="238" t="str">
        <f t="shared" si="64"/>
        <v xml:space="preserve"> </v>
      </c>
      <c r="L1408" s="87" t="str">
        <f t="shared" si="65"/>
        <v xml:space="preserve"> </v>
      </c>
    </row>
    <row r="1409" spans="1:12" x14ac:dyDescent="0.25">
      <c r="A1409" s="72"/>
      <c r="B1409" s="82"/>
      <c r="C1409" s="82"/>
      <c r="D1409" s="79"/>
      <c r="E1409" s="83"/>
      <c r="F1409" s="83"/>
      <c r="G1409" s="81"/>
      <c r="H1409" s="126"/>
      <c r="I1409" s="238" t="str">
        <f>IF(ISNUMBER(F1409),_xlfn.IFS(RIGHT(H1409,3)="(b)",IF(AND(G1409&gt;=DATE('1. Informace o projektu'!$C$3,1,1),G1409&lt;=WORKDAY(DATE('1. Informace o projektu'!$C$3+1,1,31)-1,1)),"OK","!!"),RIGHT(H1409,3)="(a)",IF(AND(G1409&gt;=DATE('1. Informace o projektu'!$C$3,1,1),G1409&lt;=WORKDAY(DATE('1. Informace o projektu'!$C$3,12,31)-1,1,'6. Data'!$C$76:$C$89)),"OK","!!"),ISBLANK(G1409),"!",ISBLANK(H1409),"!!!",H1409='6. Data'!$B$3,"vyberte druh nákladu")," ")</f>
        <v xml:space="preserve"> </v>
      </c>
      <c r="J1409" s="261" t="str">
        <f t="shared" si="63"/>
        <v xml:space="preserve"> </v>
      </c>
      <c r="K1409" s="238" t="str">
        <f t="shared" si="64"/>
        <v xml:space="preserve"> </v>
      </c>
      <c r="L1409" s="87" t="str">
        <f t="shared" si="65"/>
        <v xml:space="preserve"> </v>
      </c>
    </row>
    <row r="1410" spans="1:12" x14ac:dyDescent="0.25">
      <c r="A1410" s="72"/>
      <c r="B1410" s="82"/>
      <c r="C1410" s="82"/>
      <c r="D1410" s="79"/>
      <c r="E1410" s="83"/>
      <c r="F1410" s="83"/>
      <c r="G1410" s="81"/>
      <c r="H1410" s="126"/>
      <c r="I1410" s="238" t="str">
        <f>IF(ISNUMBER(F1410),_xlfn.IFS(RIGHT(H1410,3)="(b)",IF(AND(G1410&gt;=DATE('1. Informace o projektu'!$C$3,1,1),G1410&lt;=WORKDAY(DATE('1. Informace o projektu'!$C$3+1,1,31)-1,1)),"OK","!!"),RIGHT(H1410,3)="(a)",IF(AND(G1410&gt;=DATE('1. Informace o projektu'!$C$3,1,1),G1410&lt;=WORKDAY(DATE('1. Informace o projektu'!$C$3,12,31)-1,1,'6. Data'!$C$76:$C$89)),"OK","!!"),ISBLANK(G1410),"!",ISBLANK(H1410),"!!!",H1410='6. Data'!$B$3,"vyberte druh nákladu")," ")</f>
        <v xml:space="preserve"> </v>
      </c>
      <c r="J1410" s="261" t="str">
        <f t="shared" si="63"/>
        <v xml:space="preserve"> </v>
      </c>
      <c r="K1410" s="238" t="str">
        <f t="shared" si="64"/>
        <v xml:space="preserve"> </v>
      </c>
      <c r="L1410" s="87" t="str">
        <f t="shared" si="65"/>
        <v xml:space="preserve"> </v>
      </c>
    </row>
    <row r="1411" spans="1:12" x14ac:dyDescent="0.25">
      <c r="A1411" s="72"/>
      <c r="B1411" s="82"/>
      <c r="C1411" s="82"/>
      <c r="D1411" s="79"/>
      <c r="E1411" s="83"/>
      <c r="F1411" s="83"/>
      <c r="G1411" s="81"/>
      <c r="H1411" s="126"/>
      <c r="I1411" s="238" t="str">
        <f>IF(ISNUMBER(F1411),_xlfn.IFS(RIGHT(H1411,3)="(b)",IF(AND(G1411&gt;=DATE('1. Informace o projektu'!$C$3,1,1),G1411&lt;=WORKDAY(DATE('1. Informace o projektu'!$C$3+1,1,31)-1,1)),"OK","!!"),RIGHT(H1411,3)="(a)",IF(AND(G1411&gt;=DATE('1. Informace o projektu'!$C$3,1,1),G1411&lt;=WORKDAY(DATE('1. Informace o projektu'!$C$3,12,31)-1,1,'6. Data'!$C$76:$C$89)),"OK","!!"),ISBLANK(G1411),"!",ISBLANK(H1411),"!!!",H1411='6. Data'!$B$3,"vyberte druh nákladu")," ")</f>
        <v xml:space="preserve"> </v>
      </c>
      <c r="J1411" s="261" t="str">
        <f t="shared" si="63"/>
        <v xml:space="preserve"> </v>
      </c>
      <c r="K1411" s="238" t="str">
        <f t="shared" si="64"/>
        <v xml:space="preserve"> </v>
      </c>
      <c r="L1411" s="87" t="str">
        <f t="shared" si="65"/>
        <v xml:space="preserve"> </v>
      </c>
    </row>
    <row r="1412" spans="1:12" x14ac:dyDescent="0.25">
      <c r="A1412" s="72"/>
      <c r="B1412" s="82"/>
      <c r="C1412" s="82"/>
      <c r="D1412" s="79"/>
      <c r="E1412" s="83"/>
      <c r="F1412" s="83"/>
      <c r="G1412" s="81"/>
      <c r="H1412" s="126"/>
      <c r="I1412" s="238" t="str">
        <f>IF(ISNUMBER(F1412),_xlfn.IFS(RIGHT(H1412,3)="(b)",IF(AND(G1412&gt;=DATE('1. Informace o projektu'!$C$3,1,1),G1412&lt;=WORKDAY(DATE('1. Informace o projektu'!$C$3+1,1,31)-1,1)),"OK","!!"),RIGHT(H1412,3)="(a)",IF(AND(G1412&gt;=DATE('1. Informace o projektu'!$C$3,1,1),G1412&lt;=WORKDAY(DATE('1. Informace o projektu'!$C$3,12,31)-1,1,'6. Data'!$C$76:$C$89)),"OK","!!"),ISBLANK(G1412),"!",ISBLANK(H1412),"!!!",H1412='6. Data'!$B$3,"vyberte druh nákladu")," ")</f>
        <v xml:space="preserve"> </v>
      </c>
      <c r="J1412" s="261" t="str">
        <f t="shared" si="63"/>
        <v xml:space="preserve"> </v>
      </c>
      <c r="K1412" s="238" t="str">
        <f t="shared" si="64"/>
        <v xml:space="preserve"> </v>
      </c>
      <c r="L1412" s="87" t="str">
        <f t="shared" si="65"/>
        <v xml:space="preserve"> </v>
      </c>
    </row>
    <row r="1413" spans="1:12" x14ac:dyDescent="0.25">
      <c r="A1413" s="72"/>
      <c r="B1413" s="82"/>
      <c r="C1413" s="82"/>
      <c r="D1413" s="79"/>
      <c r="E1413" s="83"/>
      <c r="F1413" s="83"/>
      <c r="G1413" s="81"/>
      <c r="H1413" s="126"/>
      <c r="I1413" s="238" t="str">
        <f>IF(ISNUMBER(F1413),_xlfn.IFS(RIGHT(H1413,3)="(b)",IF(AND(G1413&gt;=DATE('1. Informace o projektu'!$C$3,1,1),G1413&lt;=WORKDAY(DATE('1. Informace o projektu'!$C$3+1,1,31)-1,1)),"OK","!!"),RIGHT(H1413,3)="(a)",IF(AND(G1413&gt;=DATE('1. Informace o projektu'!$C$3,1,1),G1413&lt;=WORKDAY(DATE('1. Informace o projektu'!$C$3,12,31)-1,1,'6. Data'!$C$76:$C$89)),"OK","!!"),ISBLANK(G1413),"!",ISBLANK(H1413),"!!!",H1413='6. Data'!$B$3,"vyberte druh nákladu")," ")</f>
        <v xml:space="preserve"> </v>
      </c>
      <c r="J1413" s="261" t="str">
        <f t="shared" si="63"/>
        <v xml:space="preserve"> </v>
      </c>
      <c r="K1413" s="238" t="str">
        <f t="shared" si="64"/>
        <v xml:space="preserve"> </v>
      </c>
      <c r="L1413" s="87" t="str">
        <f t="shared" si="65"/>
        <v xml:space="preserve"> </v>
      </c>
    </row>
    <row r="1414" spans="1:12" x14ac:dyDescent="0.25">
      <c r="A1414" s="72"/>
      <c r="B1414" s="82"/>
      <c r="C1414" s="82"/>
      <c r="D1414" s="79"/>
      <c r="E1414" s="83"/>
      <c r="F1414" s="83"/>
      <c r="G1414" s="81"/>
      <c r="H1414" s="126"/>
      <c r="I1414" s="238" t="str">
        <f>IF(ISNUMBER(F1414),_xlfn.IFS(RIGHT(H1414,3)="(b)",IF(AND(G1414&gt;=DATE('1. Informace o projektu'!$C$3,1,1),G1414&lt;=WORKDAY(DATE('1. Informace o projektu'!$C$3+1,1,31)-1,1)),"OK","!!"),RIGHT(H1414,3)="(a)",IF(AND(G1414&gt;=DATE('1. Informace o projektu'!$C$3,1,1),G1414&lt;=WORKDAY(DATE('1. Informace o projektu'!$C$3,12,31)-1,1,'6. Data'!$C$76:$C$89)),"OK","!!"),ISBLANK(G1414),"!",ISBLANK(H1414),"!!!",H1414='6. Data'!$B$3,"vyberte druh nákladu")," ")</f>
        <v xml:space="preserve"> </v>
      </c>
      <c r="J1414" s="261" t="str">
        <f t="shared" si="63"/>
        <v xml:space="preserve"> </v>
      </c>
      <c r="K1414" s="238" t="str">
        <f t="shared" si="64"/>
        <v xml:space="preserve"> </v>
      </c>
      <c r="L1414" s="87" t="str">
        <f t="shared" si="65"/>
        <v xml:space="preserve"> </v>
      </c>
    </row>
    <row r="1415" spans="1:12" x14ac:dyDescent="0.25">
      <c r="A1415" s="72"/>
      <c r="B1415" s="82"/>
      <c r="C1415" s="82"/>
      <c r="D1415" s="79"/>
      <c r="E1415" s="83"/>
      <c r="F1415" s="83"/>
      <c r="G1415" s="81"/>
      <c r="H1415" s="126"/>
      <c r="I1415" s="238" t="str">
        <f>IF(ISNUMBER(F1415),_xlfn.IFS(RIGHT(H1415,3)="(b)",IF(AND(G1415&gt;=DATE('1. Informace o projektu'!$C$3,1,1),G1415&lt;=WORKDAY(DATE('1. Informace o projektu'!$C$3+1,1,31)-1,1)),"OK","!!"),RIGHT(H1415,3)="(a)",IF(AND(G1415&gt;=DATE('1. Informace o projektu'!$C$3,1,1),G1415&lt;=WORKDAY(DATE('1. Informace o projektu'!$C$3,12,31)-1,1,'6. Data'!$C$76:$C$89)),"OK","!!"),ISBLANK(G1415),"!",ISBLANK(H1415),"!!!",H1415='6. Data'!$B$3,"vyberte druh nákladu")," ")</f>
        <v xml:space="preserve"> </v>
      </c>
      <c r="J1415" s="261" t="str">
        <f t="shared" ref="J1415:J1478" si="66">_xlfn.IFS(I1415="!","Zapište datum úhrady",I1415="ok"," ",I1415=" "," ",I1415="!!!","vyberte druh nákladu",I1415="!!","nepovolené datum úhrady",I1415="vyberte druh nákladu","vyberte druh nákladu")</f>
        <v xml:space="preserve"> </v>
      </c>
      <c r="K1415" s="238" t="str">
        <f t="shared" ref="K1415:K1478" si="67">IF(ISNUMBER(F1415),IF(E1415&gt;=F1415,"OK","!")," ")</f>
        <v xml:space="preserve"> </v>
      </c>
      <c r="L1415" s="87" t="str">
        <f t="shared" ref="L1415:L1478" si="68">_xlfn.IFS(K1415="!","Hrazeno z dotace je vyšší než fakturovaná částka",K1415="ok"," ",K1415=" "," ")</f>
        <v xml:space="preserve"> </v>
      </c>
    </row>
    <row r="1416" spans="1:12" x14ac:dyDescent="0.25">
      <c r="A1416" s="72"/>
      <c r="B1416" s="82"/>
      <c r="C1416" s="82"/>
      <c r="D1416" s="79"/>
      <c r="E1416" s="83"/>
      <c r="F1416" s="83"/>
      <c r="G1416" s="81"/>
      <c r="H1416" s="126"/>
      <c r="I1416" s="238" t="str">
        <f>IF(ISNUMBER(F1416),_xlfn.IFS(RIGHT(H1416,3)="(b)",IF(AND(G1416&gt;=DATE('1. Informace o projektu'!$C$3,1,1),G1416&lt;=WORKDAY(DATE('1. Informace o projektu'!$C$3+1,1,31)-1,1)),"OK","!!"),RIGHT(H1416,3)="(a)",IF(AND(G1416&gt;=DATE('1. Informace o projektu'!$C$3,1,1),G1416&lt;=WORKDAY(DATE('1. Informace o projektu'!$C$3,12,31)-1,1,'6. Data'!$C$76:$C$89)),"OK","!!"),ISBLANK(G1416),"!",ISBLANK(H1416),"!!!",H1416='6. Data'!$B$3,"vyberte druh nákladu")," ")</f>
        <v xml:space="preserve"> </v>
      </c>
      <c r="J1416" s="261" t="str">
        <f t="shared" si="66"/>
        <v xml:space="preserve"> </v>
      </c>
      <c r="K1416" s="238" t="str">
        <f t="shared" si="67"/>
        <v xml:space="preserve"> </v>
      </c>
      <c r="L1416" s="87" t="str">
        <f t="shared" si="68"/>
        <v xml:space="preserve"> </v>
      </c>
    </row>
    <row r="1417" spans="1:12" x14ac:dyDescent="0.25">
      <c r="A1417" s="72"/>
      <c r="B1417" s="82"/>
      <c r="C1417" s="82"/>
      <c r="D1417" s="79"/>
      <c r="E1417" s="83"/>
      <c r="F1417" s="83"/>
      <c r="G1417" s="81"/>
      <c r="H1417" s="126"/>
      <c r="I1417" s="238" t="str">
        <f>IF(ISNUMBER(F1417),_xlfn.IFS(RIGHT(H1417,3)="(b)",IF(AND(G1417&gt;=DATE('1. Informace o projektu'!$C$3,1,1),G1417&lt;=WORKDAY(DATE('1. Informace o projektu'!$C$3+1,1,31)-1,1)),"OK","!!"),RIGHT(H1417,3)="(a)",IF(AND(G1417&gt;=DATE('1. Informace o projektu'!$C$3,1,1),G1417&lt;=WORKDAY(DATE('1. Informace o projektu'!$C$3,12,31)-1,1,'6. Data'!$C$76:$C$89)),"OK","!!"),ISBLANK(G1417),"!",ISBLANK(H1417),"!!!",H1417='6. Data'!$B$3,"vyberte druh nákladu")," ")</f>
        <v xml:space="preserve"> </v>
      </c>
      <c r="J1417" s="261" t="str">
        <f t="shared" si="66"/>
        <v xml:space="preserve"> </v>
      </c>
      <c r="K1417" s="238" t="str">
        <f t="shared" si="67"/>
        <v xml:space="preserve"> </v>
      </c>
      <c r="L1417" s="87" t="str">
        <f t="shared" si="68"/>
        <v xml:space="preserve"> </v>
      </c>
    </row>
    <row r="1418" spans="1:12" x14ac:dyDescent="0.25">
      <c r="A1418" s="72"/>
      <c r="B1418" s="82"/>
      <c r="C1418" s="82"/>
      <c r="D1418" s="79"/>
      <c r="E1418" s="83"/>
      <c r="F1418" s="83"/>
      <c r="G1418" s="81"/>
      <c r="H1418" s="126"/>
      <c r="I1418" s="238" t="str">
        <f>IF(ISNUMBER(F1418),_xlfn.IFS(RIGHT(H1418,3)="(b)",IF(AND(G1418&gt;=DATE('1. Informace o projektu'!$C$3,1,1),G1418&lt;=WORKDAY(DATE('1. Informace o projektu'!$C$3+1,1,31)-1,1)),"OK","!!"),RIGHT(H1418,3)="(a)",IF(AND(G1418&gt;=DATE('1. Informace o projektu'!$C$3,1,1),G1418&lt;=WORKDAY(DATE('1. Informace o projektu'!$C$3,12,31)-1,1,'6. Data'!$C$76:$C$89)),"OK","!!"),ISBLANK(G1418),"!",ISBLANK(H1418),"!!!",H1418='6. Data'!$B$3,"vyberte druh nákladu")," ")</f>
        <v xml:space="preserve"> </v>
      </c>
      <c r="J1418" s="261" t="str">
        <f t="shared" si="66"/>
        <v xml:space="preserve"> </v>
      </c>
      <c r="K1418" s="238" t="str">
        <f t="shared" si="67"/>
        <v xml:space="preserve"> </v>
      </c>
      <c r="L1418" s="87" t="str">
        <f t="shared" si="68"/>
        <v xml:space="preserve"> </v>
      </c>
    </row>
    <row r="1419" spans="1:12" x14ac:dyDescent="0.25">
      <c r="A1419" s="72"/>
      <c r="B1419" s="82"/>
      <c r="C1419" s="82"/>
      <c r="D1419" s="79"/>
      <c r="E1419" s="83"/>
      <c r="F1419" s="83"/>
      <c r="G1419" s="81"/>
      <c r="H1419" s="126"/>
      <c r="I1419" s="238" t="str">
        <f>IF(ISNUMBER(F1419),_xlfn.IFS(RIGHT(H1419,3)="(b)",IF(AND(G1419&gt;=DATE('1. Informace o projektu'!$C$3,1,1),G1419&lt;=WORKDAY(DATE('1. Informace o projektu'!$C$3+1,1,31)-1,1)),"OK","!!"),RIGHT(H1419,3)="(a)",IF(AND(G1419&gt;=DATE('1. Informace o projektu'!$C$3,1,1),G1419&lt;=WORKDAY(DATE('1. Informace o projektu'!$C$3,12,31)-1,1,'6. Data'!$C$76:$C$89)),"OK","!!"),ISBLANK(G1419),"!",ISBLANK(H1419),"!!!",H1419='6. Data'!$B$3,"vyberte druh nákladu")," ")</f>
        <v xml:space="preserve"> </v>
      </c>
      <c r="J1419" s="261" t="str">
        <f t="shared" si="66"/>
        <v xml:space="preserve"> </v>
      </c>
      <c r="K1419" s="238" t="str">
        <f t="shared" si="67"/>
        <v xml:space="preserve"> </v>
      </c>
      <c r="L1419" s="87" t="str">
        <f t="shared" si="68"/>
        <v xml:space="preserve"> </v>
      </c>
    </row>
    <row r="1420" spans="1:12" x14ac:dyDescent="0.25">
      <c r="A1420" s="72"/>
      <c r="B1420" s="82"/>
      <c r="C1420" s="82"/>
      <c r="D1420" s="79"/>
      <c r="E1420" s="83"/>
      <c r="F1420" s="83"/>
      <c r="G1420" s="81"/>
      <c r="H1420" s="126"/>
      <c r="I1420" s="238" t="str">
        <f>IF(ISNUMBER(F1420),_xlfn.IFS(RIGHT(H1420,3)="(b)",IF(AND(G1420&gt;=DATE('1. Informace o projektu'!$C$3,1,1),G1420&lt;=WORKDAY(DATE('1. Informace o projektu'!$C$3+1,1,31)-1,1)),"OK","!!"),RIGHT(H1420,3)="(a)",IF(AND(G1420&gt;=DATE('1. Informace o projektu'!$C$3,1,1),G1420&lt;=WORKDAY(DATE('1. Informace o projektu'!$C$3,12,31)-1,1,'6. Data'!$C$76:$C$89)),"OK","!!"),ISBLANK(G1420),"!",ISBLANK(H1420),"!!!",H1420='6. Data'!$B$3,"vyberte druh nákladu")," ")</f>
        <v xml:space="preserve"> </v>
      </c>
      <c r="J1420" s="261" t="str">
        <f t="shared" si="66"/>
        <v xml:space="preserve"> </v>
      </c>
      <c r="K1420" s="238" t="str">
        <f t="shared" si="67"/>
        <v xml:space="preserve"> </v>
      </c>
      <c r="L1420" s="87" t="str">
        <f t="shared" si="68"/>
        <v xml:space="preserve"> </v>
      </c>
    </row>
    <row r="1421" spans="1:12" x14ac:dyDescent="0.25">
      <c r="A1421" s="72"/>
      <c r="B1421" s="82"/>
      <c r="C1421" s="82"/>
      <c r="D1421" s="79"/>
      <c r="E1421" s="83"/>
      <c r="F1421" s="83"/>
      <c r="G1421" s="81"/>
      <c r="H1421" s="126"/>
      <c r="I1421" s="238" t="str">
        <f>IF(ISNUMBER(F1421),_xlfn.IFS(RIGHT(H1421,3)="(b)",IF(AND(G1421&gt;=DATE('1. Informace o projektu'!$C$3,1,1),G1421&lt;=WORKDAY(DATE('1. Informace o projektu'!$C$3+1,1,31)-1,1)),"OK","!!"),RIGHT(H1421,3)="(a)",IF(AND(G1421&gt;=DATE('1. Informace o projektu'!$C$3,1,1),G1421&lt;=WORKDAY(DATE('1. Informace o projektu'!$C$3,12,31)-1,1,'6. Data'!$C$76:$C$89)),"OK","!!"),ISBLANK(G1421),"!",ISBLANK(H1421),"!!!",H1421='6. Data'!$B$3,"vyberte druh nákladu")," ")</f>
        <v xml:space="preserve"> </v>
      </c>
      <c r="J1421" s="261" t="str">
        <f t="shared" si="66"/>
        <v xml:space="preserve"> </v>
      </c>
      <c r="K1421" s="238" t="str">
        <f t="shared" si="67"/>
        <v xml:space="preserve"> </v>
      </c>
      <c r="L1421" s="87" t="str">
        <f t="shared" si="68"/>
        <v xml:space="preserve"> </v>
      </c>
    </row>
    <row r="1422" spans="1:12" x14ac:dyDescent="0.25">
      <c r="A1422" s="72"/>
      <c r="B1422" s="82"/>
      <c r="C1422" s="82"/>
      <c r="D1422" s="79"/>
      <c r="E1422" s="83"/>
      <c r="F1422" s="83"/>
      <c r="G1422" s="81"/>
      <c r="H1422" s="126"/>
      <c r="I1422" s="238" t="str">
        <f>IF(ISNUMBER(F1422),_xlfn.IFS(RIGHT(H1422,3)="(b)",IF(AND(G1422&gt;=DATE('1. Informace o projektu'!$C$3,1,1),G1422&lt;=WORKDAY(DATE('1. Informace o projektu'!$C$3+1,1,31)-1,1)),"OK","!!"),RIGHT(H1422,3)="(a)",IF(AND(G1422&gt;=DATE('1. Informace o projektu'!$C$3,1,1),G1422&lt;=WORKDAY(DATE('1. Informace o projektu'!$C$3,12,31)-1,1,'6. Data'!$C$76:$C$89)),"OK","!!"),ISBLANK(G1422),"!",ISBLANK(H1422),"!!!",H1422='6. Data'!$B$3,"vyberte druh nákladu")," ")</f>
        <v xml:space="preserve"> </v>
      </c>
      <c r="J1422" s="261" t="str">
        <f t="shared" si="66"/>
        <v xml:space="preserve"> </v>
      </c>
      <c r="K1422" s="238" t="str">
        <f t="shared" si="67"/>
        <v xml:space="preserve"> </v>
      </c>
      <c r="L1422" s="87" t="str">
        <f t="shared" si="68"/>
        <v xml:space="preserve"> </v>
      </c>
    </row>
    <row r="1423" spans="1:12" x14ac:dyDescent="0.25">
      <c r="A1423" s="72"/>
      <c r="B1423" s="82"/>
      <c r="C1423" s="82"/>
      <c r="D1423" s="79"/>
      <c r="E1423" s="83"/>
      <c r="F1423" s="83"/>
      <c r="G1423" s="81"/>
      <c r="H1423" s="126"/>
      <c r="I1423" s="238" t="str">
        <f>IF(ISNUMBER(F1423),_xlfn.IFS(RIGHT(H1423,3)="(b)",IF(AND(G1423&gt;=DATE('1. Informace o projektu'!$C$3,1,1),G1423&lt;=WORKDAY(DATE('1. Informace o projektu'!$C$3+1,1,31)-1,1)),"OK","!!"),RIGHT(H1423,3)="(a)",IF(AND(G1423&gt;=DATE('1. Informace o projektu'!$C$3,1,1),G1423&lt;=WORKDAY(DATE('1. Informace o projektu'!$C$3,12,31)-1,1,'6. Data'!$C$76:$C$89)),"OK","!!"),ISBLANK(G1423),"!",ISBLANK(H1423),"!!!",H1423='6. Data'!$B$3,"vyberte druh nákladu")," ")</f>
        <v xml:space="preserve"> </v>
      </c>
      <c r="J1423" s="261" t="str">
        <f t="shared" si="66"/>
        <v xml:space="preserve"> </v>
      </c>
      <c r="K1423" s="238" t="str">
        <f t="shared" si="67"/>
        <v xml:space="preserve"> </v>
      </c>
      <c r="L1423" s="87" t="str">
        <f t="shared" si="68"/>
        <v xml:space="preserve"> </v>
      </c>
    </row>
    <row r="1424" spans="1:12" x14ac:dyDescent="0.25">
      <c r="A1424" s="72"/>
      <c r="B1424" s="82"/>
      <c r="C1424" s="82"/>
      <c r="D1424" s="79"/>
      <c r="E1424" s="83"/>
      <c r="F1424" s="83"/>
      <c r="G1424" s="81"/>
      <c r="H1424" s="126"/>
      <c r="I1424" s="238" t="str">
        <f>IF(ISNUMBER(F1424),_xlfn.IFS(RIGHT(H1424,3)="(b)",IF(AND(G1424&gt;=DATE('1. Informace o projektu'!$C$3,1,1),G1424&lt;=WORKDAY(DATE('1. Informace o projektu'!$C$3+1,1,31)-1,1)),"OK","!!"),RIGHT(H1424,3)="(a)",IF(AND(G1424&gt;=DATE('1. Informace o projektu'!$C$3,1,1),G1424&lt;=WORKDAY(DATE('1. Informace o projektu'!$C$3,12,31)-1,1,'6. Data'!$C$76:$C$89)),"OK","!!"),ISBLANK(G1424),"!",ISBLANK(H1424),"!!!",H1424='6. Data'!$B$3,"vyberte druh nákladu")," ")</f>
        <v xml:space="preserve"> </v>
      </c>
      <c r="J1424" s="261" t="str">
        <f t="shared" si="66"/>
        <v xml:space="preserve"> </v>
      </c>
      <c r="K1424" s="238" t="str">
        <f t="shared" si="67"/>
        <v xml:space="preserve"> </v>
      </c>
      <c r="L1424" s="87" t="str">
        <f t="shared" si="68"/>
        <v xml:space="preserve"> </v>
      </c>
    </row>
    <row r="1425" spans="1:12" x14ac:dyDescent="0.25">
      <c r="A1425" s="72"/>
      <c r="B1425" s="82"/>
      <c r="C1425" s="82"/>
      <c r="D1425" s="79"/>
      <c r="E1425" s="83"/>
      <c r="F1425" s="83"/>
      <c r="G1425" s="81"/>
      <c r="H1425" s="126"/>
      <c r="I1425" s="238" t="str">
        <f>IF(ISNUMBER(F1425),_xlfn.IFS(RIGHT(H1425,3)="(b)",IF(AND(G1425&gt;=DATE('1. Informace o projektu'!$C$3,1,1),G1425&lt;=WORKDAY(DATE('1. Informace o projektu'!$C$3+1,1,31)-1,1)),"OK","!!"),RIGHT(H1425,3)="(a)",IF(AND(G1425&gt;=DATE('1. Informace o projektu'!$C$3,1,1),G1425&lt;=WORKDAY(DATE('1. Informace o projektu'!$C$3,12,31)-1,1,'6. Data'!$C$76:$C$89)),"OK","!!"),ISBLANK(G1425),"!",ISBLANK(H1425),"!!!",H1425='6. Data'!$B$3,"vyberte druh nákladu")," ")</f>
        <v xml:space="preserve"> </v>
      </c>
      <c r="J1425" s="261" t="str">
        <f t="shared" si="66"/>
        <v xml:space="preserve"> </v>
      </c>
      <c r="K1425" s="238" t="str">
        <f t="shared" si="67"/>
        <v xml:space="preserve"> </v>
      </c>
      <c r="L1425" s="87" t="str">
        <f t="shared" si="68"/>
        <v xml:space="preserve"> </v>
      </c>
    </row>
    <row r="1426" spans="1:12" x14ac:dyDescent="0.25">
      <c r="A1426" s="72"/>
      <c r="B1426" s="82"/>
      <c r="C1426" s="82"/>
      <c r="D1426" s="79"/>
      <c r="E1426" s="83"/>
      <c r="F1426" s="83"/>
      <c r="G1426" s="81"/>
      <c r="H1426" s="126"/>
      <c r="I1426" s="238" t="str">
        <f>IF(ISNUMBER(F1426),_xlfn.IFS(RIGHT(H1426,3)="(b)",IF(AND(G1426&gt;=DATE('1. Informace o projektu'!$C$3,1,1),G1426&lt;=WORKDAY(DATE('1. Informace o projektu'!$C$3+1,1,31)-1,1)),"OK","!!"),RIGHT(H1426,3)="(a)",IF(AND(G1426&gt;=DATE('1. Informace o projektu'!$C$3,1,1),G1426&lt;=WORKDAY(DATE('1. Informace o projektu'!$C$3,12,31)-1,1,'6. Data'!$C$76:$C$89)),"OK","!!"),ISBLANK(G1426),"!",ISBLANK(H1426),"!!!",H1426='6. Data'!$B$3,"vyberte druh nákladu")," ")</f>
        <v xml:space="preserve"> </v>
      </c>
      <c r="J1426" s="261" t="str">
        <f t="shared" si="66"/>
        <v xml:space="preserve"> </v>
      </c>
      <c r="K1426" s="238" t="str">
        <f t="shared" si="67"/>
        <v xml:space="preserve"> </v>
      </c>
      <c r="L1426" s="87" t="str">
        <f t="shared" si="68"/>
        <v xml:space="preserve"> </v>
      </c>
    </row>
    <row r="1427" spans="1:12" x14ac:dyDescent="0.25">
      <c r="A1427" s="72"/>
      <c r="B1427" s="82"/>
      <c r="C1427" s="82"/>
      <c r="D1427" s="79"/>
      <c r="E1427" s="83"/>
      <c r="F1427" s="83"/>
      <c r="G1427" s="81"/>
      <c r="H1427" s="126"/>
      <c r="I1427" s="238" t="str">
        <f>IF(ISNUMBER(F1427),_xlfn.IFS(RIGHT(H1427,3)="(b)",IF(AND(G1427&gt;=DATE('1. Informace o projektu'!$C$3,1,1),G1427&lt;=WORKDAY(DATE('1. Informace o projektu'!$C$3+1,1,31)-1,1)),"OK","!!"),RIGHT(H1427,3)="(a)",IF(AND(G1427&gt;=DATE('1. Informace o projektu'!$C$3,1,1),G1427&lt;=WORKDAY(DATE('1. Informace o projektu'!$C$3,12,31)-1,1,'6. Data'!$C$76:$C$89)),"OK","!!"),ISBLANK(G1427),"!",ISBLANK(H1427),"!!!",H1427='6. Data'!$B$3,"vyberte druh nákladu")," ")</f>
        <v xml:space="preserve"> </v>
      </c>
      <c r="J1427" s="261" t="str">
        <f t="shared" si="66"/>
        <v xml:space="preserve"> </v>
      </c>
      <c r="K1427" s="238" t="str">
        <f t="shared" si="67"/>
        <v xml:space="preserve"> </v>
      </c>
      <c r="L1427" s="87" t="str">
        <f t="shared" si="68"/>
        <v xml:space="preserve"> </v>
      </c>
    </row>
    <row r="1428" spans="1:12" x14ac:dyDescent="0.25">
      <c r="A1428" s="72"/>
      <c r="B1428" s="82"/>
      <c r="C1428" s="82"/>
      <c r="D1428" s="79"/>
      <c r="E1428" s="83"/>
      <c r="F1428" s="83"/>
      <c r="G1428" s="81"/>
      <c r="H1428" s="126"/>
      <c r="I1428" s="238" t="str">
        <f>IF(ISNUMBER(F1428),_xlfn.IFS(RIGHT(H1428,3)="(b)",IF(AND(G1428&gt;=DATE('1. Informace o projektu'!$C$3,1,1),G1428&lt;=WORKDAY(DATE('1. Informace o projektu'!$C$3+1,1,31)-1,1)),"OK","!!"),RIGHT(H1428,3)="(a)",IF(AND(G1428&gt;=DATE('1. Informace o projektu'!$C$3,1,1),G1428&lt;=WORKDAY(DATE('1. Informace o projektu'!$C$3,12,31)-1,1,'6. Data'!$C$76:$C$89)),"OK","!!"),ISBLANK(G1428),"!",ISBLANK(H1428),"!!!",H1428='6. Data'!$B$3,"vyberte druh nákladu")," ")</f>
        <v xml:space="preserve"> </v>
      </c>
      <c r="J1428" s="261" t="str">
        <f t="shared" si="66"/>
        <v xml:space="preserve"> </v>
      </c>
      <c r="K1428" s="238" t="str">
        <f t="shared" si="67"/>
        <v xml:space="preserve"> </v>
      </c>
      <c r="L1428" s="87" t="str">
        <f t="shared" si="68"/>
        <v xml:space="preserve"> </v>
      </c>
    </row>
    <row r="1429" spans="1:12" x14ac:dyDescent="0.25">
      <c r="A1429" s="72"/>
      <c r="B1429" s="82"/>
      <c r="C1429" s="82"/>
      <c r="D1429" s="79"/>
      <c r="E1429" s="83"/>
      <c r="F1429" s="83"/>
      <c r="G1429" s="81"/>
      <c r="H1429" s="126"/>
      <c r="I1429" s="238" t="str">
        <f>IF(ISNUMBER(F1429),_xlfn.IFS(RIGHT(H1429,3)="(b)",IF(AND(G1429&gt;=DATE('1. Informace o projektu'!$C$3,1,1),G1429&lt;=WORKDAY(DATE('1. Informace o projektu'!$C$3+1,1,31)-1,1)),"OK","!!"),RIGHT(H1429,3)="(a)",IF(AND(G1429&gt;=DATE('1. Informace o projektu'!$C$3,1,1),G1429&lt;=WORKDAY(DATE('1. Informace o projektu'!$C$3,12,31)-1,1,'6. Data'!$C$76:$C$89)),"OK","!!"),ISBLANK(G1429),"!",ISBLANK(H1429),"!!!",H1429='6. Data'!$B$3,"vyberte druh nákladu")," ")</f>
        <v xml:space="preserve"> </v>
      </c>
      <c r="J1429" s="261" t="str">
        <f t="shared" si="66"/>
        <v xml:space="preserve"> </v>
      </c>
      <c r="K1429" s="238" t="str">
        <f t="shared" si="67"/>
        <v xml:space="preserve"> </v>
      </c>
      <c r="L1429" s="87" t="str">
        <f t="shared" si="68"/>
        <v xml:space="preserve"> </v>
      </c>
    </row>
    <row r="1430" spans="1:12" x14ac:dyDescent="0.25">
      <c r="A1430" s="72"/>
      <c r="B1430" s="82"/>
      <c r="C1430" s="82"/>
      <c r="D1430" s="79"/>
      <c r="E1430" s="83"/>
      <c r="F1430" s="83"/>
      <c r="G1430" s="81"/>
      <c r="H1430" s="126"/>
      <c r="I1430" s="238" t="str">
        <f>IF(ISNUMBER(F1430),_xlfn.IFS(RIGHT(H1430,3)="(b)",IF(AND(G1430&gt;=DATE('1. Informace o projektu'!$C$3,1,1),G1430&lt;=WORKDAY(DATE('1. Informace o projektu'!$C$3+1,1,31)-1,1)),"OK","!!"),RIGHT(H1430,3)="(a)",IF(AND(G1430&gt;=DATE('1. Informace o projektu'!$C$3,1,1),G1430&lt;=WORKDAY(DATE('1. Informace o projektu'!$C$3,12,31)-1,1,'6. Data'!$C$76:$C$89)),"OK","!!"),ISBLANK(G1430),"!",ISBLANK(H1430),"!!!",H1430='6. Data'!$B$3,"vyberte druh nákladu")," ")</f>
        <v xml:space="preserve"> </v>
      </c>
      <c r="J1430" s="261" t="str">
        <f t="shared" si="66"/>
        <v xml:space="preserve"> </v>
      </c>
      <c r="K1430" s="238" t="str">
        <f t="shared" si="67"/>
        <v xml:space="preserve"> </v>
      </c>
      <c r="L1430" s="87" t="str">
        <f t="shared" si="68"/>
        <v xml:space="preserve"> </v>
      </c>
    </row>
    <row r="1431" spans="1:12" x14ac:dyDescent="0.25">
      <c r="A1431" s="72"/>
      <c r="B1431" s="82"/>
      <c r="C1431" s="82"/>
      <c r="D1431" s="79"/>
      <c r="E1431" s="83"/>
      <c r="F1431" s="83"/>
      <c r="G1431" s="81"/>
      <c r="H1431" s="126"/>
      <c r="I1431" s="238" t="str">
        <f>IF(ISNUMBER(F1431),_xlfn.IFS(RIGHT(H1431,3)="(b)",IF(AND(G1431&gt;=DATE('1. Informace o projektu'!$C$3,1,1),G1431&lt;=WORKDAY(DATE('1. Informace o projektu'!$C$3+1,1,31)-1,1)),"OK","!!"),RIGHT(H1431,3)="(a)",IF(AND(G1431&gt;=DATE('1. Informace o projektu'!$C$3,1,1),G1431&lt;=WORKDAY(DATE('1. Informace o projektu'!$C$3,12,31)-1,1,'6. Data'!$C$76:$C$89)),"OK","!!"),ISBLANK(G1431),"!",ISBLANK(H1431),"!!!",H1431='6. Data'!$B$3,"vyberte druh nákladu")," ")</f>
        <v xml:space="preserve"> </v>
      </c>
      <c r="J1431" s="261" t="str">
        <f t="shared" si="66"/>
        <v xml:space="preserve"> </v>
      </c>
      <c r="K1431" s="238" t="str">
        <f t="shared" si="67"/>
        <v xml:space="preserve"> </v>
      </c>
      <c r="L1431" s="87" t="str">
        <f t="shared" si="68"/>
        <v xml:space="preserve"> </v>
      </c>
    </row>
    <row r="1432" spans="1:12" x14ac:dyDescent="0.25">
      <c r="A1432" s="72"/>
      <c r="B1432" s="82"/>
      <c r="C1432" s="82"/>
      <c r="D1432" s="79"/>
      <c r="E1432" s="83"/>
      <c r="F1432" s="83"/>
      <c r="G1432" s="81"/>
      <c r="H1432" s="126"/>
      <c r="I1432" s="238" t="str">
        <f>IF(ISNUMBER(F1432),_xlfn.IFS(RIGHT(H1432,3)="(b)",IF(AND(G1432&gt;=DATE('1. Informace o projektu'!$C$3,1,1),G1432&lt;=WORKDAY(DATE('1. Informace o projektu'!$C$3+1,1,31)-1,1)),"OK","!!"),RIGHT(H1432,3)="(a)",IF(AND(G1432&gt;=DATE('1. Informace o projektu'!$C$3,1,1),G1432&lt;=WORKDAY(DATE('1. Informace o projektu'!$C$3,12,31)-1,1,'6. Data'!$C$76:$C$89)),"OK","!!"),ISBLANK(G1432),"!",ISBLANK(H1432),"!!!",H1432='6. Data'!$B$3,"vyberte druh nákladu")," ")</f>
        <v xml:space="preserve"> </v>
      </c>
      <c r="J1432" s="261" t="str">
        <f t="shared" si="66"/>
        <v xml:space="preserve"> </v>
      </c>
      <c r="K1432" s="238" t="str">
        <f t="shared" si="67"/>
        <v xml:space="preserve"> </v>
      </c>
      <c r="L1432" s="87" t="str">
        <f t="shared" si="68"/>
        <v xml:space="preserve"> </v>
      </c>
    </row>
    <row r="1433" spans="1:12" x14ac:dyDescent="0.25">
      <c r="A1433" s="72"/>
      <c r="B1433" s="82"/>
      <c r="C1433" s="82"/>
      <c r="D1433" s="79"/>
      <c r="E1433" s="83"/>
      <c r="F1433" s="83"/>
      <c r="G1433" s="81"/>
      <c r="H1433" s="126"/>
      <c r="I1433" s="238" t="str">
        <f>IF(ISNUMBER(F1433),_xlfn.IFS(RIGHT(H1433,3)="(b)",IF(AND(G1433&gt;=DATE('1. Informace o projektu'!$C$3,1,1),G1433&lt;=WORKDAY(DATE('1. Informace o projektu'!$C$3+1,1,31)-1,1)),"OK","!!"),RIGHT(H1433,3)="(a)",IF(AND(G1433&gt;=DATE('1. Informace o projektu'!$C$3,1,1),G1433&lt;=WORKDAY(DATE('1. Informace o projektu'!$C$3,12,31)-1,1,'6. Data'!$C$76:$C$89)),"OK","!!"),ISBLANK(G1433),"!",ISBLANK(H1433),"!!!",H1433='6. Data'!$B$3,"vyberte druh nákladu")," ")</f>
        <v xml:space="preserve"> </v>
      </c>
      <c r="J1433" s="261" t="str">
        <f t="shared" si="66"/>
        <v xml:space="preserve"> </v>
      </c>
      <c r="K1433" s="238" t="str">
        <f t="shared" si="67"/>
        <v xml:space="preserve"> </v>
      </c>
      <c r="L1433" s="87" t="str">
        <f t="shared" si="68"/>
        <v xml:space="preserve"> </v>
      </c>
    </row>
    <row r="1434" spans="1:12" x14ac:dyDescent="0.25">
      <c r="A1434" s="72"/>
      <c r="B1434" s="82"/>
      <c r="C1434" s="82"/>
      <c r="D1434" s="79"/>
      <c r="E1434" s="83"/>
      <c r="F1434" s="83"/>
      <c r="G1434" s="81"/>
      <c r="H1434" s="126"/>
      <c r="I1434" s="238" t="str">
        <f>IF(ISNUMBER(F1434),_xlfn.IFS(RIGHT(H1434,3)="(b)",IF(AND(G1434&gt;=DATE('1. Informace o projektu'!$C$3,1,1),G1434&lt;=WORKDAY(DATE('1. Informace o projektu'!$C$3+1,1,31)-1,1)),"OK","!!"),RIGHT(H1434,3)="(a)",IF(AND(G1434&gt;=DATE('1. Informace o projektu'!$C$3,1,1),G1434&lt;=WORKDAY(DATE('1. Informace o projektu'!$C$3,12,31)-1,1,'6. Data'!$C$76:$C$89)),"OK","!!"),ISBLANK(G1434),"!",ISBLANK(H1434),"!!!",H1434='6. Data'!$B$3,"vyberte druh nákladu")," ")</f>
        <v xml:space="preserve"> </v>
      </c>
      <c r="J1434" s="261" t="str">
        <f t="shared" si="66"/>
        <v xml:space="preserve"> </v>
      </c>
      <c r="K1434" s="238" t="str">
        <f t="shared" si="67"/>
        <v xml:space="preserve"> </v>
      </c>
      <c r="L1434" s="87" t="str">
        <f t="shared" si="68"/>
        <v xml:space="preserve"> </v>
      </c>
    </row>
    <row r="1435" spans="1:12" x14ac:dyDescent="0.25">
      <c r="A1435" s="72"/>
      <c r="B1435" s="82"/>
      <c r="C1435" s="82"/>
      <c r="D1435" s="79"/>
      <c r="E1435" s="83"/>
      <c r="F1435" s="83"/>
      <c r="G1435" s="81"/>
      <c r="H1435" s="126"/>
      <c r="I1435" s="238" t="str">
        <f>IF(ISNUMBER(F1435),_xlfn.IFS(RIGHT(H1435,3)="(b)",IF(AND(G1435&gt;=DATE('1. Informace o projektu'!$C$3,1,1),G1435&lt;=WORKDAY(DATE('1. Informace o projektu'!$C$3+1,1,31)-1,1)),"OK","!!"),RIGHT(H1435,3)="(a)",IF(AND(G1435&gt;=DATE('1. Informace o projektu'!$C$3,1,1),G1435&lt;=WORKDAY(DATE('1. Informace o projektu'!$C$3,12,31)-1,1,'6. Data'!$C$76:$C$89)),"OK","!!"),ISBLANK(G1435),"!",ISBLANK(H1435),"!!!",H1435='6. Data'!$B$3,"vyberte druh nákladu")," ")</f>
        <v xml:space="preserve"> </v>
      </c>
      <c r="J1435" s="261" t="str">
        <f t="shared" si="66"/>
        <v xml:space="preserve"> </v>
      </c>
      <c r="K1435" s="238" t="str">
        <f t="shared" si="67"/>
        <v xml:space="preserve"> </v>
      </c>
      <c r="L1435" s="87" t="str">
        <f t="shared" si="68"/>
        <v xml:space="preserve"> </v>
      </c>
    </row>
    <row r="1436" spans="1:12" x14ac:dyDescent="0.25">
      <c r="A1436" s="72"/>
      <c r="B1436" s="82"/>
      <c r="C1436" s="82"/>
      <c r="D1436" s="79"/>
      <c r="E1436" s="83"/>
      <c r="F1436" s="83"/>
      <c r="G1436" s="81"/>
      <c r="H1436" s="126"/>
      <c r="I1436" s="238" t="str">
        <f>IF(ISNUMBER(F1436),_xlfn.IFS(RIGHT(H1436,3)="(b)",IF(AND(G1436&gt;=DATE('1. Informace o projektu'!$C$3,1,1),G1436&lt;=WORKDAY(DATE('1. Informace o projektu'!$C$3+1,1,31)-1,1)),"OK","!!"),RIGHT(H1436,3)="(a)",IF(AND(G1436&gt;=DATE('1. Informace o projektu'!$C$3,1,1),G1436&lt;=WORKDAY(DATE('1. Informace o projektu'!$C$3,12,31)-1,1,'6. Data'!$C$76:$C$89)),"OK","!!"),ISBLANK(G1436),"!",ISBLANK(H1436),"!!!",H1436='6. Data'!$B$3,"vyberte druh nákladu")," ")</f>
        <v xml:space="preserve"> </v>
      </c>
      <c r="J1436" s="261" t="str">
        <f t="shared" si="66"/>
        <v xml:space="preserve"> </v>
      </c>
      <c r="K1436" s="238" t="str">
        <f t="shared" si="67"/>
        <v xml:space="preserve"> </v>
      </c>
      <c r="L1436" s="87" t="str">
        <f t="shared" si="68"/>
        <v xml:space="preserve"> </v>
      </c>
    </row>
    <row r="1437" spans="1:12" x14ac:dyDescent="0.25">
      <c r="A1437" s="72"/>
      <c r="B1437" s="82"/>
      <c r="C1437" s="82"/>
      <c r="D1437" s="79"/>
      <c r="E1437" s="83"/>
      <c r="F1437" s="83"/>
      <c r="G1437" s="81"/>
      <c r="H1437" s="126"/>
      <c r="I1437" s="238" t="str">
        <f>IF(ISNUMBER(F1437),_xlfn.IFS(RIGHT(H1437,3)="(b)",IF(AND(G1437&gt;=DATE('1. Informace o projektu'!$C$3,1,1),G1437&lt;=WORKDAY(DATE('1. Informace o projektu'!$C$3+1,1,31)-1,1)),"OK","!!"),RIGHT(H1437,3)="(a)",IF(AND(G1437&gt;=DATE('1. Informace o projektu'!$C$3,1,1),G1437&lt;=WORKDAY(DATE('1. Informace o projektu'!$C$3,12,31)-1,1,'6. Data'!$C$76:$C$89)),"OK","!!"),ISBLANK(G1437),"!",ISBLANK(H1437),"!!!",H1437='6. Data'!$B$3,"vyberte druh nákladu")," ")</f>
        <v xml:space="preserve"> </v>
      </c>
      <c r="J1437" s="261" t="str">
        <f t="shared" si="66"/>
        <v xml:space="preserve"> </v>
      </c>
      <c r="K1437" s="238" t="str">
        <f t="shared" si="67"/>
        <v xml:space="preserve"> </v>
      </c>
      <c r="L1437" s="87" t="str">
        <f t="shared" si="68"/>
        <v xml:space="preserve"> </v>
      </c>
    </row>
    <row r="1438" spans="1:12" x14ac:dyDescent="0.25">
      <c r="A1438" s="72"/>
      <c r="B1438" s="82"/>
      <c r="C1438" s="82"/>
      <c r="D1438" s="79"/>
      <c r="E1438" s="83"/>
      <c r="F1438" s="83"/>
      <c r="G1438" s="81"/>
      <c r="H1438" s="126"/>
      <c r="I1438" s="238" t="str">
        <f>IF(ISNUMBER(F1438),_xlfn.IFS(RIGHT(H1438,3)="(b)",IF(AND(G1438&gt;=DATE('1. Informace o projektu'!$C$3,1,1),G1438&lt;=WORKDAY(DATE('1. Informace o projektu'!$C$3+1,1,31)-1,1)),"OK","!!"),RIGHT(H1438,3)="(a)",IF(AND(G1438&gt;=DATE('1. Informace o projektu'!$C$3,1,1),G1438&lt;=WORKDAY(DATE('1. Informace o projektu'!$C$3,12,31)-1,1,'6. Data'!$C$76:$C$89)),"OK","!!"),ISBLANK(G1438),"!",ISBLANK(H1438),"!!!",H1438='6. Data'!$B$3,"vyberte druh nákladu")," ")</f>
        <v xml:space="preserve"> </v>
      </c>
      <c r="J1438" s="261" t="str">
        <f t="shared" si="66"/>
        <v xml:space="preserve"> </v>
      </c>
      <c r="K1438" s="238" t="str">
        <f t="shared" si="67"/>
        <v xml:space="preserve"> </v>
      </c>
      <c r="L1438" s="87" t="str">
        <f t="shared" si="68"/>
        <v xml:space="preserve"> </v>
      </c>
    </row>
    <row r="1439" spans="1:12" x14ac:dyDescent="0.25">
      <c r="A1439" s="72"/>
      <c r="B1439" s="82"/>
      <c r="C1439" s="82"/>
      <c r="D1439" s="79"/>
      <c r="E1439" s="83"/>
      <c r="F1439" s="83"/>
      <c r="G1439" s="81"/>
      <c r="H1439" s="126"/>
      <c r="I1439" s="238" t="str">
        <f>IF(ISNUMBER(F1439),_xlfn.IFS(RIGHT(H1439,3)="(b)",IF(AND(G1439&gt;=DATE('1. Informace o projektu'!$C$3,1,1),G1439&lt;=WORKDAY(DATE('1. Informace o projektu'!$C$3+1,1,31)-1,1)),"OK","!!"),RIGHT(H1439,3)="(a)",IF(AND(G1439&gt;=DATE('1. Informace o projektu'!$C$3,1,1),G1439&lt;=WORKDAY(DATE('1. Informace o projektu'!$C$3,12,31)-1,1,'6. Data'!$C$76:$C$89)),"OK","!!"),ISBLANK(G1439),"!",ISBLANK(H1439),"!!!",H1439='6. Data'!$B$3,"vyberte druh nákladu")," ")</f>
        <v xml:space="preserve"> </v>
      </c>
      <c r="J1439" s="261" t="str">
        <f t="shared" si="66"/>
        <v xml:space="preserve"> </v>
      </c>
      <c r="K1439" s="238" t="str">
        <f t="shared" si="67"/>
        <v xml:space="preserve"> </v>
      </c>
      <c r="L1439" s="87" t="str">
        <f t="shared" si="68"/>
        <v xml:space="preserve"> </v>
      </c>
    </row>
    <row r="1440" spans="1:12" x14ac:dyDescent="0.25">
      <c r="A1440" s="72"/>
      <c r="B1440" s="82"/>
      <c r="C1440" s="82"/>
      <c r="D1440" s="79"/>
      <c r="E1440" s="83"/>
      <c r="F1440" s="83"/>
      <c r="G1440" s="81"/>
      <c r="H1440" s="126"/>
      <c r="I1440" s="238" t="str">
        <f>IF(ISNUMBER(F1440),_xlfn.IFS(RIGHT(H1440,3)="(b)",IF(AND(G1440&gt;=DATE('1. Informace o projektu'!$C$3,1,1),G1440&lt;=WORKDAY(DATE('1. Informace o projektu'!$C$3+1,1,31)-1,1)),"OK","!!"),RIGHT(H1440,3)="(a)",IF(AND(G1440&gt;=DATE('1. Informace o projektu'!$C$3,1,1),G1440&lt;=WORKDAY(DATE('1. Informace o projektu'!$C$3,12,31)-1,1,'6. Data'!$C$76:$C$89)),"OK","!!"),ISBLANK(G1440),"!",ISBLANK(H1440),"!!!",H1440='6. Data'!$B$3,"vyberte druh nákladu")," ")</f>
        <v xml:space="preserve"> </v>
      </c>
      <c r="J1440" s="261" t="str">
        <f t="shared" si="66"/>
        <v xml:space="preserve"> </v>
      </c>
      <c r="K1440" s="238" t="str">
        <f t="shared" si="67"/>
        <v xml:space="preserve"> </v>
      </c>
      <c r="L1440" s="87" t="str">
        <f t="shared" si="68"/>
        <v xml:space="preserve"> </v>
      </c>
    </row>
    <row r="1441" spans="1:12" x14ac:dyDescent="0.25">
      <c r="A1441" s="72"/>
      <c r="B1441" s="82"/>
      <c r="C1441" s="82"/>
      <c r="D1441" s="79"/>
      <c r="E1441" s="83"/>
      <c r="F1441" s="83"/>
      <c r="G1441" s="81"/>
      <c r="H1441" s="126"/>
      <c r="I1441" s="238" t="str">
        <f>IF(ISNUMBER(F1441),_xlfn.IFS(RIGHT(H1441,3)="(b)",IF(AND(G1441&gt;=DATE('1. Informace o projektu'!$C$3,1,1),G1441&lt;=WORKDAY(DATE('1. Informace o projektu'!$C$3+1,1,31)-1,1)),"OK","!!"),RIGHT(H1441,3)="(a)",IF(AND(G1441&gt;=DATE('1. Informace o projektu'!$C$3,1,1),G1441&lt;=WORKDAY(DATE('1. Informace o projektu'!$C$3,12,31)-1,1,'6. Data'!$C$76:$C$89)),"OK","!!"),ISBLANK(G1441),"!",ISBLANK(H1441),"!!!",H1441='6. Data'!$B$3,"vyberte druh nákladu")," ")</f>
        <v xml:space="preserve"> </v>
      </c>
      <c r="J1441" s="261" t="str">
        <f t="shared" si="66"/>
        <v xml:space="preserve"> </v>
      </c>
      <c r="K1441" s="238" t="str">
        <f t="shared" si="67"/>
        <v xml:space="preserve"> </v>
      </c>
      <c r="L1441" s="87" t="str">
        <f t="shared" si="68"/>
        <v xml:space="preserve"> </v>
      </c>
    </row>
    <row r="1442" spans="1:12" x14ac:dyDescent="0.25">
      <c r="A1442" s="72"/>
      <c r="B1442" s="82"/>
      <c r="C1442" s="82"/>
      <c r="D1442" s="79"/>
      <c r="E1442" s="83"/>
      <c r="F1442" s="83"/>
      <c r="G1442" s="81"/>
      <c r="H1442" s="126"/>
      <c r="I1442" s="238" t="str">
        <f>IF(ISNUMBER(F1442),_xlfn.IFS(RIGHT(H1442,3)="(b)",IF(AND(G1442&gt;=DATE('1. Informace o projektu'!$C$3,1,1),G1442&lt;=WORKDAY(DATE('1. Informace o projektu'!$C$3+1,1,31)-1,1)),"OK","!!"),RIGHT(H1442,3)="(a)",IF(AND(G1442&gt;=DATE('1. Informace o projektu'!$C$3,1,1),G1442&lt;=WORKDAY(DATE('1. Informace o projektu'!$C$3,12,31)-1,1,'6. Data'!$C$76:$C$89)),"OK","!!"),ISBLANK(G1442),"!",ISBLANK(H1442),"!!!",H1442='6. Data'!$B$3,"vyberte druh nákladu")," ")</f>
        <v xml:space="preserve"> </v>
      </c>
      <c r="J1442" s="261" t="str">
        <f t="shared" si="66"/>
        <v xml:space="preserve"> </v>
      </c>
      <c r="K1442" s="238" t="str">
        <f t="shared" si="67"/>
        <v xml:space="preserve"> </v>
      </c>
      <c r="L1442" s="87" t="str">
        <f t="shared" si="68"/>
        <v xml:space="preserve"> </v>
      </c>
    </row>
    <row r="1443" spans="1:12" x14ac:dyDescent="0.25">
      <c r="A1443" s="72"/>
      <c r="B1443" s="82"/>
      <c r="C1443" s="82"/>
      <c r="D1443" s="79"/>
      <c r="E1443" s="83"/>
      <c r="F1443" s="83"/>
      <c r="G1443" s="81"/>
      <c r="H1443" s="126"/>
      <c r="I1443" s="238" t="str">
        <f>IF(ISNUMBER(F1443),_xlfn.IFS(RIGHT(H1443,3)="(b)",IF(AND(G1443&gt;=DATE('1. Informace o projektu'!$C$3,1,1),G1443&lt;=WORKDAY(DATE('1. Informace o projektu'!$C$3+1,1,31)-1,1)),"OK","!!"),RIGHT(H1443,3)="(a)",IF(AND(G1443&gt;=DATE('1. Informace o projektu'!$C$3,1,1),G1443&lt;=WORKDAY(DATE('1. Informace o projektu'!$C$3,12,31)-1,1,'6. Data'!$C$76:$C$89)),"OK","!!"),ISBLANK(G1443),"!",ISBLANK(H1443),"!!!",H1443='6. Data'!$B$3,"vyberte druh nákladu")," ")</f>
        <v xml:space="preserve"> </v>
      </c>
      <c r="J1443" s="261" t="str">
        <f t="shared" si="66"/>
        <v xml:space="preserve"> </v>
      </c>
      <c r="K1443" s="238" t="str">
        <f t="shared" si="67"/>
        <v xml:space="preserve"> </v>
      </c>
      <c r="L1443" s="87" t="str">
        <f t="shared" si="68"/>
        <v xml:space="preserve"> </v>
      </c>
    </row>
    <row r="1444" spans="1:12" x14ac:dyDescent="0.25">
      <c r="A1444" s="72"/>
      <c r="B1444" s="82"/>
      <c r="C1444" s="82"/>
      <c r="D1444" s="79"/>
      <c r="E1444" s="83"/>
      <c r="F1444" s="83"/>
      <c r="G1444" s="81"/>
      <c r="H1444" s="126"/>
      <c r="I1444" s="238" t="str">
        <f>IF(ISNUMBER(F1444),_xlfn.IFS(RIGHT(H1444,3)="(b)",IF(AND(G1444&gt;=DATE('1. Informace o projektu'!$C$3,1,1),G1444&lt;=WORKDAY(DATE('1. Informace o projektu'!$C$3+1,1,31)-1,1)),"OK","!!"),RIGHT(H1444,3)="(a)",IF(AND(G1444&gt;=DATE('1. Informace o projektu'!$C$3,1,1),G1444&lt;=WORKDAY(DATE('1. Informace o projektu'!$C$3,12,31)-1,1,'6. Data'!$C$76:$C$89)),"OK","!!"),ISBLANK(G1444),"!",ISBLANK(H1444),"!!!",H1444='6. Data'!$B$3,"vyberte druh nákladu")," ")</f>
        <v xml:space="preserve"> </v>
      </c>
      <c r="J1444" s="261" t="str">
        <f t="shared" si="66"/>
        <v xml:space="preserve"> </v>
      </c>
      <c r="K1444" s="238" t="str">
        <f t="shared" si="67"/>
        <v xml:space="preserve"> </v>
      </c>
      <c r="L1444" s="87" t="str">
        <f t="shared" si="68"/>
        <v xml:space="preserve"> </v>
      </c>
    </row>
    <row r="1445" spans="1:12" x14ac:dyDescent="0.25">
      <c r="A1445" s="72"/>
      <c r="B1445" s="82"/>
      <c r="C1445" s="82"/>
      <c r="D1445" s="79"/>
      <c r="E1445" s="83"/>
      <c r="F1445" s="83"/>
      <c r="G1445" s="81"/>
      <c r="H1445" s="126"/>
      <c r="I1445" s="238" t="str">
        <f>IF(ISNUMBER(F1445),_xlfn.IFS(RIGHT(H1445,3)="(b)",IF(AND(G1445&gt;=DATE('1. Informace o projektu'!$C$3,1,1),G1445&lt;=WORKDAY(DATE('1. Informace o projektu'!$C$3+1,1,31)-1,1)),"OK","!!"),RIGHT(H1445,3)="(a)",IF(AND(G1445&gt;=DATE('1. Informace o projektu'!$C$3,1,1),G1445&lt;=WORKDAY(DATE('1. Informace o projektu'!$C$3,12,31)-1,1,'6. Data'!$C$76:$C$89)),"OK","!!"),ISBLANK(G1445),"!",ISBLANK(H1445),"!!!",H1445='6. Data'!$B$3,"vyberte druh nákladu")," ")</f>
        <v xml:space="preserve"> </v>
      </c>
      <c r="J1445" s="261" t="str">
        <f t="shared" si="66"/>
        <v xml:space="preserve"> </v>
      </c>
      <c r="K1445" s="238" t="str">
        <f t="shared" si="67"/>
        <v xml:space="preserve"> </v>
      </c>
      <c r="L1445" s="87" t="str">
        <f t="shared" si="68"/>
        <v xml:space="preserve"> </v>
      </c>
    </row>
    <row r="1446" spans="1:12" x14ac:dyDescent="0.25">
      <c r="A1446" s="72"/>
      <c r="B1446" s="82"/>
      <c r="C1446" s="82"/>
      <c r="D1446" s="79"/>
      <c r="E1446" s="83"/>
      <c r="F1446" s="83"/>
      <c r="G1446" s="81"/>
      <c r="H1446" s="126"/>
      <c r="I1446" s="238" t="str">
        <f>IF(ISNUMBER(F1446),_xlfn.IFS(RIGHT(H1446,3)="(b)",IF(AND(G1446&gt;=DATE('1. Informace o projektu'!$C$3,1,1),G1446&lt;=WORKDAY(DATE('1. Informace o projektu'!$C$3+1,1,31)-1,1)),"OK","!!"),RIGHT(H1446,3)="(a)",IF(AND(G1446&gt;=DATE('1. Informace o projektu'!$C$3,1,1),G1446&lt;=WORKDAY(DATE('1. Informace o projektu'!$C$3,12,31)-1,1,'6. Data'!$C$76:$C$89)),"OK","!!"),ISBLANK(G1446),"!",ISBLANK(H1446),"!!!",H1446='6. Data'!$B$3,"vyberte druh nákladu")," ")</f>
        <v xml:space="preserve"> </v>
      </c>
      <c r="J1446" s="261" t="str">
        <f t="shared" si="66"/>
        <v xml:space="preserve"> </v>
      </c>
      <c r="K1446" s="238" t="str">
        <f t="shared" si="67"/>
        <v xml:space="preserve"> </v>
      </c>
      <c r="L1446" s="87" t="str">
        <f t="shared" si="68"/>
        <v xml:space="preserve"> </v>
      </c>
    </row>
    <row r="1447" spans="1:12" x14ac:dyDescent="0.25">
      <c r="A1447" s="72"/>
      <c r="B1447" s="82"/>
      <c r="C1447" s="82"/>
      <c r="D1447" s="79"/>
      <c r="E1447" s="83"/>
      <c r="F1447" s="83"/>
      <c r="G1447" s="81"/>
      <c r="H1447" s="126"/>
      <c r="I1447" s="238" t="str">
        <f>IF(ISNUMBER(F1447),_xlfn.IFS(RIGHT(H1447,3)="(b)",IF(AND(G1447&gt;=DATE('1. Informace o projektu'!$C$3,1,1),G1447&lt;=WORKDAY(DATE('1. Informace o projektu'!$C$3+1,1,31)-1,1)),"OK","!!"),RIGHT(H1447,3)="(a)",IF(AND(G1447&gt;=DATE('1. Informace o projektu'!$C$3,1,1),G1447&lt;=WORKDAY(DATE('1. Informace o projektu'!$C$3,12,31)-1,1,'6. Data'!$C$76:$C$89)),"OK","!!"),ISBLANK(G1447),"!",ISBLANK(H1447),"!!!",H1447='6. Data'!$B$3,"vyberte druh nákladu")," ")</f>
        <v xml:space="preserve"> </v>
      </c>
      <c r="J1447" s="261" t="str">
        <f t="shared" si="66"/>
        <v xml:space="preserve"> </v>
      </c>
      <c r="K1447" s="238" t="str">
        <f t="shared" si="67"/>
        <v xml:space="preserve"> </v>
      </c>
      <c r="L1447" s="87" t="str">
        <f t="shared" si="68"/>
        <v xml:space="preserve"> </v>
      </c>
    </row>
    <row r="1448" spans="1:12" x14ac:dyDescent="0.25">
      <c r="A1448" s="72"/>
      <c r="B1448" s="82"/>
      <c r="C1448" s="82"/>
      <c r="D1448" s="79"/>
      <c r="E1448" s="83"/>
      <c r="F1448" s="83"/>
      <c r="G1448" s="81"/>
      <c r="H1448" s="126"/>
      <c r="I1448" s="238" t="str">
        <f>IF(ISNUMBER(F1448),_xlfn.IFS(RIGHT(H1448,3)="(b)",IF(AND(G1448&gt;=DATE('1. Informace o projektu'!$C$3,1,1),G1448&lt;=WORKDAY(DATE('1. Informace o projektu'!$C$3+1,1,31)-1,1)),"OK","!!"),RIGHT(H1448,3)="(a)",IF(AND(G1448&gt;=DATE('1. Informace o projektu'!$C$3,1,1),G1448&lt;=WORKDAY(DATE('1. Informace o projektu'!$C$3,12,31)-1,1,'6. Data'!$C$76:$C$89)),"OK","!!"),ISBLANK(G1448),"!",ISBLANK(H1448),"!!!",H1448='6. Data'!$B$3,"vyberte druh nákladu")," ")</f>
        <v xml:space="preserve"> </v>
      </c>
      <c r="J1448" s="261" t="str">
        <f t="shared" si="66"/>
        <v xml:space="preserve"> </v>
      </c>
      <c r="K1448" s="238" t="str">
        <f t="shared" si="67"/>
        <v xml:space="preserve"> </v>
      </c>
      <c r="L1448" s="87" t="str">
        <f t="shared" si="68"/>
        <v xml:space="preserve"> </v>
      </c>
    </row>
    <row r="1449" spans="1:12" x14ac:dyDescent="0.25">
      <c r="A1449" s="72"/>
      <c r="B1449" s="82"/>
      <c r="C1449" s="82"/>
      <c r="D1449" s="79"/>
      <c r="E1449" s="83"/>
      <c r="F1449" s="83"/>
      <c r="G1449" s="81"/>
      <c r="H1449" s="126"/>
      <c r="I1449" s="238" t="str">
        <f>IF(ISNUMBER(F1449),_xlfn.IFS(RIGHT(H1449,3)="(b)",IF(AND(G1449&gt;=DATE('1. Informace o projektu'!$C$3,1,1),G1449&lt;=WORKDAY(DATE('1. Informace o projektu'!$C$3+1,1,31)-1,1)),"OK","!!"),RIGHT(H1449,3)="(a)",IF(AND(G1449&gt;=DATE('1. Informace o projektu'!$C$3,1,1),G1449&lt;=WORKDAY(DATE('1. Informace o projektu'!$C$3,12,31)-1,1,'6. Data'!$C$76:$C$89)),"OK","!!"),ISBLANK(G1449),"!",ISBLANK(H1449),"!!!",H1449='6. Data'!$B$3,"vyberte druh nákladu")," ")</f>
        <v xml:space="preserve"> </v>
      </c>
      <c r="J1449" s="261" t="str">
        <f t="shared" si="66"/>
        <v xml:space="preserve"> </v>
      </c>
      <c r="K1449" s="238" t="str">
        <f t="shared" si="67"/>
        <v xml:space="preserve"> </v>
      </c>
      <c r="L1449" s="87" t="str">
        <f t="shared" si="68"/>
        <v xml:space="preserve"> </v>
      </c>
    </row>
    <row r="1450" spans="1:12" x14ac:dyDescent="0.25">
      <c r="A1450" s="72"/>
      <c r="B1450" s="82"/>
      <c r="C1450" s="82"/>
      <c r="D1450" s="79"/>
      <c r="E1450" s="83"/>
      <c r="F1450" s="83"/>
      <c r="G1450" s="81"/>
      <c r="H1450" s="126"/>
      <c r="I1450" s="238" t="str">
        <f>IF(ISNUMBER(F1450),_xlfn.IFS(RIGHT(H1450,3)="(b)",IF(AND(G1450&gt;=DATE('1. Informace o projektu'!$C$3,1,1),G1450&lt;=WORKDAY(DATE('1. Informace o projektu'!$C$3+1,1,31)-1,1)),"OK","!!"),RIGHT(H1450,3)="(a)",IF(AND(G1450&gt;=DATE('1. Informace o projektu'!$C$3,1,1),G1450&lt;=WORKDAY(DATE('1. Informace o projektu'!$C$3,12,31)-1,1,'6. Data'!$C$76:$C$89)),"OK","!!"),ISBLANK(G1450),"!",ISBLANK(H1450),"!!!",H1450='6. Data'!$B$3,"vyberte druh nákladu")," ")</f>
        <v xml:space="preserve"> </v>
      </c>
      <c r="J1450" s="261" t="str">
        <f t="shared" si="66"/>
        <v xml:space="preserve"> </v>
      </c>
      <c r="K1450" s="238" t="str">
        <f t="shared" si="67"/>
        <v xml:space="preserve"> </v>
      </c>
      <c r="L1450" s="87" t="str">
        <f t="shared" si="68"/>
        <v xml:space="preserve"> </v>
      </c>
    </row>
    <row r="1451" spans="1:12" x14ac:dyDescent="0.25">
      <c r="A1451" s="72"/>
      <c r="B1451" s="82"/>
      <c r="C1451" s="82"/>
      <c r="D1451" s="79"/>
      <c r="E1451" s="83"/>
      <c r="F1451" s="83"/>
      <c r="G1451" s="81"/>
      <c r="H1451" s="126"/>
      <c r="I1451" s="238" t="str">
        <f>IF(ISNUMBER(F1451),_xlfn.IFS(RIGHT(H1451,3)="(b)",IF(AND(G1451&gt;=DATE('1. Informace o projektu'!$C$3,1,1),G1451&lt;=WORKDAY(DATE('1. Informace o projektu'!$C$3+1,1,31)-1,1)),"OK","!!"),RIGHT(H1451,3)="(a)",IF(AND(G1451&gt;=DATE('1. Informace o projektu'!$C$3,1,1),G1451&lt;=WORKDAY(DATE('1. Informace o projektu'!$C$3,12,31)-1,1,'6. Data'!$C$76:$C$89)),"OK","!!"),ISBLANK(G1451),"!",ISBLANK(H1451),"!!!",H1451='6. Data'!$B$3,"vyberte druh nákladu")," ")</f>
        <v xml:space="preserve"> </v>
      </c>
      <c r="J1451" s="261" t="str">
        <f t="shared" si="66"/>
        <v xml:space="preserve"> </v>
      </c>
      <c r="K1451" s="238" t="str">
        <f t="shared" si="67"/>
        <v xml:space="preserve"> </v>
      </c>
      <c r="L1451" s="87" t="str">
        <f t="shared" si="68"/>
        <v xml:space="preserve"> </v>
      </c>
    </row>
    <row r="1452" spans="1:12" x14ac:dyDescent="0.25">
      <c r="A1452" s="72"/>
      <c r="B1452" s="82"/>
      <c r="C1452" s="82"/>
      <c r="D1452" s="79"/>
      <c r="E1452" s="83"/>
      <c r="F1452" s="83"/>
      <c r="G1452" s="81"/>
      <c r="H1452" s="126"/>
      <c r="I1452" s="238" t="str">
        <f>IF(ISNUMBER(F1452),_xlfn.IFS(RIGHT(H1452,3)="(b)",IF(AND(G1452&gt;=DATE('1. Informace o projektu'!$C$3,1,1),G1452&lt;=WORKDAY(DATE('1. Informace o projektu'!$C$3+1,1,31)-1,1)),"OK","!!"),RIGHT(H1452,3)="(a)",IF(AND(G1452&gt;=DATE('1. Informace o projektu'!$C$3,1,1),G1452&lt;=WORKDAY(DATE('1. Informace o projektu'!$C$3,12,31)-1,1,'6. Data'!$C$76:$C$89)),"OK","!!"),ISBLANK(G1452),"!",ISBLANK(H1452),"!!!",H1452='6. Data'!$B$3,"vyberte druh nákladu")," ")</f>
        <v xml:space="preserve"> </v>
      </c>
      <c r="J1452" s="261" t="str">
        <f t="shared" si="66"/>
        <v xml:space="preserve"> </v>
      </c>
      <c r="K1452" s="238" t="str">
        <f t="shared" si="67"/>
        <v xml:space="preserve"> </v>
      </c>
      <c r="L1452" s="87" t="str">
        <f t="shared" si="68"/>
        <v xml:space="preserve"> </v>
      </c>
    </row>
    <row r="1453" spans="1:12" x14ac:dyDescent="0.25">
      <c r="A1453" s="72"/>
      <c r="B1453" s="82"/>
      <c r="C1453" s="82"/>
      <c r="D1453" s="79"/>
      <c r="E1453" s="83"/>
      <c r="F1453" s="83"/>
      <c r="G1453" s="81"/>
      <c r="H1453" s="126"/>
      <c r="I1453" s="238" t="str">
        <f>IF(ISNUMBER(F1453),_xlfn.IFS(RIGHT(H1453,3)="(b)",IF(AND(G1453&gt;=DATE('1. Informace o projektu'!$C$3,1,1),G1453&lt;=WORKDAY(DATE('1. Informace o projektu'!$C$3+1,1,31)-1,1)),"OK","!!"),RIGHT(H1453,3)="(a)",IF(AND(G1453&gt;=DATE('1. Informace o projektu'!$C$3,1,1),G1453&lt;=WORKDAY(DATE('1. Informace o projektu'!$C$3,12,31)-1,1,'6. Data'!$C$76:$C$89)),"OK","!!"),ISBLANK(G1453),"!",ISBLANK(H1453),"!!!",H1453='6. Data'!$B$3,"vyberte druh nákladu")," ")</f>
        <v xml:space="preserve"> </v>
      </c>
      <c r="J1453" s="261" t="str">
        <f t="shared" si="66"/>
        <v xml:space="preserve"> </v>
      </c>
      <c r="K1453" s="238" t="str">
        <f t="shared" si="67"/>
        <v xml:space="preserve"> </v>
      </c>
      <c r="L1453" s="87" t="str">
        <f t="shared" si="68"/>
        <v xml:space="preserve"> </v>
      </c>
    </row>
    <row r="1454" spans="1:12" x14ac:dyDescent="0.25">
      <c r="A1454" s="72"/>
      <c r="B1454" s="82"/>
      <c r="C1454" s="82"/>
      <c r="D1454" s="79"/>
      <c r="E1454" s="83"/>
      <c r="F1454" s="83"/>
      <c r="G1454" s="81"/>
      <c r="H1454" s="126"/>
      <c r="I1454" s="238" t="str">
        <f>IF(ISNUMBER(F1454),_xlfn.IFS(RIGHT(H1454,3)="(b)",IF(AND(G1454&gt;=DATE('1. Informace o projektu'!$C$3,1,1),G1454&lt;=WORKDAY(DATE('1. Informace o projektu'!$C$3+1,1,31)-1,1)),"OK","!!"),RIGHT(H1454,3)="(a)",IF(AND(G1454&gt;=DATE('1. Informace o projektu'!$C$3,1,1),G1454&lt;=WORKDAY(DATE('1. Informace o projektu'!$C$3,12,31)-1,1,'6. Data'!$C$76:$C$89)),"OK","!!"),ISBLANK(G1454),"!",ISBLANK(H1454),"!!!",H1454='6. Data'!$B$3,"vyberte druh nákladu")," ")</f>
        <v xml:space="preserve"> </v>
      </c>
      <c r="J1454" s="261" t="str">
        <f t="shared" si="66"/>
        <v xml:space="preserve"> </v>
      </c>
      <c r="K1454" s="238" t="str">
        <f t="shared" si="67"/>
        <v xml:space="preserve"> </v>
      </c>
      <c r="L1454" s="87" t="str">
        <f t="shared" si="68"/>
        <v xml:space="preserve"> </v>
      </c>
    </row>
    <row r="1455" spans="1:12" x14ac:dyDescent="0.25">
      <c r="A1455" s="72"/>
      <c r="B1455" s="82"/>
      <c r="C1455" s="82"/>
      <c r="D1455" s="79"/>
      <c r="E1455" s="83"/>
      <c r="F1455" s="83"/>
      <c r="G1455" s="81"/>
      <c r="H1455" s="126"/>
      <c r="I1455" s="238" t="str">
        <f>IF(ISNUMBER(F1455),_xlfn.IFS(RIGHT(H1455,3)="(b)",IF(AND(G1455&gt;=DATE('1. Informace o projektu'!$C$3,1,1),G1455&lt;=WORKDAY(DATE('1. Informace o projektu'!$C$3+1,1,31)-1,1)),"OK","!!"),RIGHT(H1455,3)="(a)",IF(AND(G1455&gt;=DATE('1. Informace o projektu'!$C$3,1,1),G1455&lt;=WORKDAY(DATE('1. Informace o projektu'!$C$3,12,31)-1,1,'6. Data'!$C$76:$C$89)),"OK","!!"),ISBLANK(G1455),"!",ISBLANK(H1455),"!!!",H1455='6. Data'!$B$3,"vyberte druh nákladu")," ")</f>
        <v xml:space="preserve"> </v>
      </c>
      <c r="J1455" s="261" t="str">
        <f t="shared" si="66"/>
        <v xml:space="preserve"> </v>
      </c>
      <c r="K1455" s="238" t="str">
        <f t="shared" si="67"/>
        <v xml:space="preserve"> </v>
      </c>
      <c r="L1455" s="87" t="str">
        <f t="shared" si="68"/>
        <v xml:space="preserve"> </v>
      </c>
    </row>
    <row r="1456" spans="1:12" x14ac:dyDescent="0.25">
      <c r="A1456" s="72"/>
      <c r="B1456" s="82"/>
      <c r="C1456" s="82"/>
      <c r="D1456" s="79"/>
      <c r="E1456" s="83"/>
      <c r="F1456" s="83"/>
      <c r="G1456" s="81"/>
      <c r="H1456" s="126"/>
      <c r="I1456" s="238" t="str">
        <f>IF(ISNUMBER(F1456),_xlfn.IFS(RIGHT(H1456,3)="(b)",IF(AND(G1456&gt;=DATE('1. Informace o projektu'!$C$3,1,1),G1456&lt;=WORKDAY(DATE('1. Informace o projektu'!$C$3+1,1,31)-1,1)),"OK","!!"),RIGHT(H1456,3)="(a)",IF(AND(G1456&gt;=DATE('1. Informace o projektu'!$C$3,1,1),G1456&lt;=WORKDAY(DATE('1. Informace o projektu'!$C$3,12,31)-1,1,'6. Data'!$C$76:$C$89)),"OK","!!"),ISBLANK(G1456),"!",ISBLANK(H1456),"!!!",H1456='6. Data'!$B$3,"vyberte druh nákladu")," ")</f>
        <v xml:space="preserve"> </v>
      </c>
      <c r="J1456" s="261" t="str">
        <f t="shared" si="66"/>
        <v xml:space="preserve"> </v>
      </c>
      <c r="K1456" s="238" t="str">
        <f t="shared" si="67"/>
        <v xml:space="preserve"> </v>
      </c>
      <c r="L1456" s="87" t="str">
        <f t="shared" si="68"/>
        <v xml:space="preserve"> </v>
      </c>
    </row>
    <row r="1457" spans="1:12" x14ac:dyDescent="0.25">
      <c r="A1457" s="72"/>
      <c r="B1457" s="82"/>
      <c r="C1457" s="82"/>
      <c r="D1457" s="79"/>
      <c r="E1457" s="83"/>
      <c r="F1457" s="83"/>
      <c r="G1457" s="81"/>
      <c r="H1457" s="126"/>
      <c r="I1457" s="238" t="str">
        <f>IF(ISNUMBER(F1457),_xlfn.IFS(RIGHT(H1457,3)="(b)",IF(AND(G1457&gt;=DATE('1. Informace o projektu'!$C$3,1,1),G1457&lt;=WORKDAY(DATE('1. Informace o projektu'!$C$3+1,1,31)-1,1)),"OK","!!"),RIGHT(H1457,3)="(a)",IF(AND(G1457&gt;=DATE('1. Informace o projektu'!$C$3,1,1),G1457&lt;=WORKDAY(DATE('1. Informace o projektu'!$C$3,12,31)-1,1,'6. Data'!$C$76:$C$89)),"OK","!!"),ISBLANK(G1457),"!",ISBLANK(H1457),"!!!",H1457='6. Data'!$B$3,"vyberte druh nákladu")," ")</f>
        <v xml:space="preserve"> </v>
      </c>
      <c r="J1457" s="261" t="str">
        <f t="shared" si="66"/>
        <v xml:space="preserve"> </v>
      </c>
      <c r="K1457" s="238" t="str">
        <f t="shared" si="67"/>
        <v xml:space="preserve"> </v>
      </c>
      <c r="L1457" s="87" t="str">
        <f t="shared" si="68"/>
        <v xml:space="preserve"> </v>
      </c>
    </row>
    <row r="1458" spans="1:12" x14ac:dyDescent="0.25">
      <c r="A1458" s="72"/>
      <c r="B1458" s="82"/>
      <c r="C1458" s="82"/>
      <c r="D1458" s="79"/>
      <c r="E1458" s="83"/>
      <c r="F1458" s="83"/>
      <c r="G1458" s="81"/>
      <c r="H1458" s="126"/>
      <c r="I1458" s="238" t="str">
        <f>IF(ISNUMBER(F1458),_xlfn.IFS(RIGHT(H1458,3)="(b)",IF(AND(G1458&gt;=DATE('1. Informace o projektu'!$C$3,1,1),G1458&lt;=WORKDAY(DATE('1. Informace o projektu'!$C$3+1,1,31)-1,1)),"OK","!!"),RIGHT(H1458,3)="(a)",IF(AND(G1458&gt;=DATE('1. Informace o projektu'!$C$3,1,1),G1458&lt;=WORKDAY(DATE('1. Informace o projektu'!$C$3,12,31)-1,1,'6. Data'!$C$76:$C$89)),"OK","!!"),ISBLANK(G1458),"!",ISBLANK(H1458),"!!!",H1458='6. Data'!$B$3,"vyberte druh nákladu")," ")</f>
        <v xml:space="preserve"> </v>
      </c>
      <c r="J1458" s="261" t="str">
        <f t="shared" si="66"/>
        <v xml:space="preserve"> </v>
      </c>
      <c r="K1458" s="238" t="str">
        <f t="shared" si="67"/>
        <v xml:space="preserve"> </v>
      </c>
      <c r="L1458" s="87" t="str">
        <f t="shared" si="68"/>
        <v xml:space="preserve"> </v>
      </c>
    </row>
    <row r="1459" spans="1:12" x14ac:dyDescent="0.25">
      <c r="A1459" s="72"/>
      <c r="B1459" s="82"/>
      <c r="C1459" s="82"/>
      <c r="D1459" s="79"/>
      <c r="E1459" s="83"/>
      <c r="F1459" s="83"/>
      <c r="G1459" s="81"/>
      <c r="H1459" s="126"/>
      <c r="I1459" s="238" t="str">
        <f>IF(ISNUMBER(F1459),_xlfn.IFS(RIGHT(H1459,3)="(b)",IF(AND(G1459&gt;=DATE('1. Informace o projektu'!$C$3,1,1),G1459&lt;=WORKDAY(DATE('1. Informace o projektu'!$C$3+1,1,31)-1,1)),"OK","!!"),RIGHT(H1459,3)="(a)",IF(AND(G1459&gt;=DATE('1. Informace o projektu'!$C$3,1,1),G1459&lt;=WORKDAY(DATE('1. Informace o projektu'!$C$3,12,31)-1,1,'6. Data'!$C$76:$C$89)),"OK","!!"),ISBLANK(G1459),"!",ISBLANK(H1459),"!!!",H1459='6. Data'!$B$3,"vyberte druh nákladu")," ")</f>
        <v xml:space="preserve"> </v>
      </c>
      <c r="J1459" s="261" t="str">
        <f t="shared" si="66"/>
        <v xml:space="preserve"> </v>
      </c>
      <c r="K1459" s="238" t="str">
        <f t="shared" si="67"/>
        <v xml:space="preserve"> </v>
      </c>
      <c r="L1459" s="87" t="str">
        <f t="shared" si="68"/>
        <v xml:space="preserve"> </v>
      </c>
    </row>
    <row r="1460" spans="1:12" x14ac:dyDescent="0.25">
      <c r="A1460" s="72"/>
      <c r="B1460" s="82"/>
      <c r="C1460" s="82"/>
      <c r="D1460" s="79"/>
      <c r="E1460" s="83"/>
      <c r="F1460" s="83"/>
      <c r="G1460" s="81"/>
      <c r="H1460" s="126"/>
      <c r="I1460" s="238" t="str">
        <f>IF(ISNUMBER(F1460),_xlfn.IFS(RIGHT(H1460,3)="(b)",IF(AND(G1460&gt;=DATE('1. Informace o projektu'!$C$3,1,1),G1460&lt;=WORKDAY(DATE('1. Informace o projektu'!$C$3+1,1,31)-1,1)),"OK","!!"),RIGHT(H1460,3)="(a)",IF(AND(G1460&gt;=DATE('1. Informace o projektu'!$C$3,1,1),G1460&lt;=WORKDAY(DATE('1. Informace o projektu'!$C$3,12,31)-1,1,'6. Data'!$C$76:$C$89)),"OK","!!"),ISBLANK(G1460),"!",ISBLANK(H1460),"!!!",H1460='6. Data'!$B$3,"vyberte druh nákladu")," ")</f>
        <v xml:space="preserve"> </v>
      </c>
      <c r="J1460" s="261" t="str">
        <f t="shared" si="66"/>
        <v xml:space="preserve"> </v>
      </c>
      <c r="K1460" s="238" t="str">
        <f t="shared" si="67"/>
        <v xml:space="preserve"> </v>
      </c>
      <c r="L1460" s="87" t="str">
        <f t="shared" si="68"/>
        <v xml:space="preserve"> </v>
      </c>
    </row>
    <row r="1461" spans="1:12" x14ac:dyDescent="0.25">
      <c r="A1461" s="72"/>
      <c r="B1461" s="82"/>
      <c r="C1461" s="82"/>
      <c r="D1461" s="79"/>
      <c r="E1461" s="83"/>
      <c r="F1461" s="83"/>
      <c r="G1461" s="81"/>
      <c r="H1461" s="126"/>
      <c r="I1461" s="238" t="str">
        <f>IF(ISNUMBER(F1461),_xlfn.IFS(RIGHT(H1461,3)="(b)",IF(AND(G1461&gt;=DATE('1. Informace o projektu'!$C$3,1,1),G1461&lt;=WORKDAY(DATE('1. Informace o projektu'!$C$3+1,1,31)-1,1)),"OK","!!"),RIGHT(H1461,3)="(a)",IF(AND(G1461&gt;=DATE('1. Informace o projektu'!$C$3,1,1),G1461&lt;=WORKDAY(DATE('1. Informace o projektu'!$C$3,12,31)-1,1,'6. Data'!$C$76:$C$89)),"OK","!!"),ISBLANK(G1461),"!",ISBLANK(H1461),"!!!",H1461='6. Data'!$B$3,"vyberte druh nákladu")," ")</f>
        <v xml:space="preserve"> </v>
      </c>
      <c r="J1461" s="261" t="str">
        <f t="shared" si="66"/>
        <v xml:space="preserve"> </v>
      </c>
      <c r="K1461" s="238" t="str">
        <f t="shared" si="67"/>
        <v xml:space="preserve"> </v>
      </c>
      <c r="L1461" s="87" t="str">
        <f t="shared" si="68"/>
        <v xml:space="preserve"> </v>
      </c>
    </row>
    <row r="1462" spans="1:12" x14ac:dyDescent="0.25">
      <c r="A1462" s="72"/>
      <c r="B1462" s="82"/>
      <c r="C1462" s="82"/>
      <c r="D1462" s="79"/>
      <c r="E1462" s="83"/>
      <c r="F1462" s="83"/>
      <c r="G1462" s="81"/>
      <c r="H1462" s="126"/>
      <c r="I1462" s="238" t="str">
        <f>IF(ISNUMBER(F1462),_xlfn.IFS(RIGHT(H1462,3)="(b)",IF(AND(G1462&gt;=DATE('1. Informace o projektu'!$C$3,1,1),G1462&lt;=WORKDAY(DATE('1. Informace o projektu'!$C$3+1,1,31)-1,1)),"OK","!!"),RIGHT(H1462,3)="(a)",IF(AND(G1462&gt;=DATE('1. Informace o projektu'!$C$3,1,1),G1462&lt;=WORKDAY(DATE('1. Informace o projektu'!$C$3,12,31)-1,1,'6. Data'!$C$76:$C$89)),"OK","!!"),ISBLANK(G1462),"!",ISBLANK(H1462),"!!!",H1462='6. Data'!$B$3,"vyberte druh nákladu")," ")</f>
        <v xml:space="preserve"> </v>
      </c>
      <c r="J1462" s="261" t="str">
        <f t="shared" si="66"/>
        <v xml:space="preserve"> </v>
      </c>
      <c r="K1462" s="238" t="str">
        <f t="shared" si="67"/>
        <v xml:space="preserve"> </v>
      </c>
      <c r="L1462" s="87" t="str">
        <f t="shared" si="68"/>
        <v xml:space="preserve"> </v>
      </c>
    </row>
    <row r="1463" spans="1:12" x14ac:dyDescent="0.25">
      <c r="A1463" s="72"/>
      <c r="B1463" s="82"/>
      <c r="C1463" s="82"/>
      <c r="D1463" s="79"/>
      <c r="E1463" s="83"/>
      <c r="F1463" s="83"/>
      <c r="G1463" s="81"/>
      <c r="H1463" s="126"/>
      <c r="I1463" s="238" t="str">
        <f>IF(ISNUMBER(F1463),_xlfn.IFS(RIGHT(H1463,3)="(b)",IF(AND(G1463&gt;=DATE('1. Informace o projektu'!$C$3,1,1),G1463&lt;=WORKDAY(DATE('1. Informace o projektu'!$C$3+1,1,31)-1,1)),"OK","!!"),RIGHT(H1463,3)="(a)",IF(AND(G1463&gt;=DATE('1. Informace o projektu'!$C$3,1,1),G1463&lt;=WORKDAY(DATE('1. Informace o projektu'!$C$3,12,31)-1,1,'6. Data'!$C$76:$C$89)),"OK","!!"),ISBLANK(G1463),"!",ISBLANK(H1463),"!!!",H1463='6. Data'!$B$3,"vyberte druh nákladu")," ")</f>
        <v xml:space="preserve"> </v>
      </c>
      <c r="J1463" s="261" t="str">
        <f t="shared" si="66"/>
        <v xml:space="preserve"> </v>
      </c>
      <c r="K1463" s="238" t="str">
        <f t="shared" si="67"/>
        <v xml:space="preserve"> </v>
      </c>
      <c r="L1463" s="87" t="str">
        <f t="shared" si="68"/>
        <v xml:space="preserve"> </v>
      </c>
    </row>
    <row r="1464" spans="1:12" x14ac:dyDescent="0.25">
      <c r="A1464" s="72"/>
      <c r="B1464" s="82"/>
      <c r="C1464" s="82"/>
      <c r="D1464" s="79"/>
      <c r="E1464" s="83"/>
      <c r="F1464" s="83"/>
      <c r="G1464" s="81"/>
      <c r="H1464" s="126"/>
      <c r="I1464" s="238" t="str">
        <f>IF(ISNUMBER(F1464),_xlfn.IFS(RIGHT(H1464,3)="(b)",IF(AND(G1464&gt;=DATE('1. Informace o projektu'!$C$3,1,1),G1464&lt;=WORKDAY(DATE('1. Informace o projektu'!$C$3+1,1,31)-1,1)),"OK","!!"),RIGHT(H1464,3)="(a)",IF(AND(G1464&gt;=DATE('1. Informace o projektu'!$C$3,1,1),G1464&lt;=WORKDAY(DATE('1. Informace o projektu'!$C$3,12,31)-1,1,'6. Data'!$C$76:$C$89)),"OK","!!"),ISBLANK(G1464),"!",ISBLANK(H1464),"!!!",H1464='6. Data'!$B$3,"vyberte druh nákladu")," ")</f>
        <v xml:space="preserve"> </v>
      </c>
      <c r="J1464" s="261" t="str">
        <f t="shared" si="66"/>
        <v xml:space="preserve"> </v>
      </c>
      <c r="K1464" s="238" t="str">
        <f t="shared" si="67"/>
        <v xml:space="preserve"> </v>
      </c>
      <c r="L1464" s="87" t="str">
        <f t="shared" si="68"/>
        <v xml:space="preserve"> </v>
      </c>
    </row>
    <row r="1465" spans="1:12" x14ac:dyDescent="0.25">
      <c r="A1465" s="72"/>
      <c r="B1465" s="82"/>
      <c r="C1465" s="82"/>
      <c r="D1465" s="79"/>
      <c r="E1465" s="83"/>
      <c r="F1465" s="83"/>
      <c r="G1465" s="81"/>
      <c r="H1465" s="126"/>
      <c r="I1465" s="238" t="str">
        <f>IF(ISNUMBER(F1465),_xlfn.IFS(RIGHT(H1465,3)="(b)",IF(AND(G1465&gt;=DATE('1. Informace o projektu'!$C$3,1,1),G1465&lt;=WORKDAY(DATE('1. Informace o projektu'!$C$3+1,1,31)-1,1)),"OK","!!"),RIGHT(H1465,3)="(a)",IF(AND(G1465&gt;=DATE('1. Informace o projektu'!$C$3,1,1),G1465&lt;=WORKDAY(DATE('1. Informace o projektu'!$C$3,12,31)-1,1,'6. Data'!$C$76:$C$89)),"OK","!!"),ISBLANK(G1465),"!",ISBLANK(H1465),"!!!",H1465='6. Data'!$B$3,"vyberte druh nákladu")," ")</f>
        <v xml:space="preserve"> </v>
      </c>
      <c r="J1465" s="261" t="str">
        <f t="shared" si="66"/>
        <v xml:space="preserve"> </v>
      </c>
      <c r="K1465" s="238" t="str">
        <f t="shared" si="67"/>
        <v xml:space="preserve"> </v>
      </c>
      <c r="L1465" s="87" t="str">
        <f t="shared" si="68"/>
        <v xml:space="preserve"> </v>
      </c>
    </row>
    <row r="1466" spans="1:12" x14ac:dyDescent="0.25">
      <c r="A1466" s="72"/>
      <c r="B1466" s="82"/>
      <c r="C1466" s="82"/>
      <c r="D1466" s="79"/>
      <c r="E1466" s="83"/>
      <c r="F1466" s="83"/>
      <c r="G1466" s="81"/>
      <c r="H1466" s="126"/>
      <c r="I1466" s="238" t="str">
        <f>IF(ISNUMBER(F1466),_xlfn.IFS(RIGHT(H1466,3)="(b)",IF(AND(G1466&gt;=DATE('1. Informace o projektu'!$C$3,1,1),G1466&lt;=WORKDAY(DATE('1. Informace o projektu'!$C$3+1,1,31)-1,1)),"OK","!!"),RIGHT(H1466,3)="(a)",IF(AND(G1466&gt;=DATE('1. Informace o projektu'!$C$3,1,1),G1466&lt;=WORKDAY(DATE('1. Informace o projektu'!$C$3,12,31)-1,1,'6. Data'!$C$76:$C$89)),"OK","!!"),ISBLANK(G1466),"!",ISBLANK(H1466),"!!!",H1466='6. Data'!$B$3,"vyberte druh nákladu")," ")</f>
        <v xml:space="preserve"> </v>
      </c>
      <c r="J1466" s="261" t="str">
        <f t="shared" si="66"/>
        <v xml:space="preserve"> </v>
      </c>
      <c r="K1466" s="238" t="str">
        <f t="shared" si="67"/>
        <v xml:space="preserve"> </v>
      </c>
      <c r="L1466" s="87" t="str">
        <f t="shared" si="68"/>
        <v xml:space="preserve"> </v>
      </c>
    </row>
    <row r="1467" spans="1:12" x14ac:dyDescent="0.25">
      <c r="A1467" s="72"/>
      <c r="B1467" s="82"/>
      <c r="C1467" s="82"/>
      <c r="D1467" s="79"/>
      <c r="E1467" s="83"/>
      <c r="F1467" s="83"/>
      <c r="G1467" s="81"/>
      <c r="H1467" s="126"/>
      <c r="I1467" s="238" t="str">
        <f>IF(ISNUMBER(F1467),_xlfn.IFS(RIGHT(H1467,3)="(b)",IF(AND(G1467&gt;=DATE('1. Informace o projektu'!$C$3,1,1),G1467&lt;=WORKDAY(DATE('1. Informace o projektu'!$C$3+1,1,31)-1,1)),"OK","!!"),RIGHT(H1467,3)="(a)",IF(AND(G1467&gt;=DATE('1. Informace o projektu'!$C$3,1,1),G1467&lt;=WORKDAY(DATE('1. Informace o projektu'!$C$3,12,31)-1,1,'6. Data'!$C$76:$C$89)),"OK","!!"),ISBLANK(G1467),"!",ISBLANK(H1467),"!!!",H1467='6. Data'!$B$3,"vyberte druh nákladu")," ")</f>
        <v xml:space="preserve"> </v>
      </c>
      <c r="J1467" s="261" t="str">
        <f t="shared" si="66"/>
        <v xml:space="preserve"> </v>
      </c>
      <c r="K1467" s="238" t="str">
        <f t="shared" si="67"/>
        <v xml:space="preserve"> </v>
      </c>
      <c r="L1467" s="87" t="str">
        <f t="shared" si="68"/>
        <v xml:space="preserve"> </v>
      </c>
    </row>
    <row r="1468" spans="1:12" x14ac:dyDescent="0.25">
      <c r="A1468" s="72"/>
      <c r="B1468" s="82"/>
      <c r="C1468" s="82"/>
      <c r="D1468" s="79"/>
      <c r="E1468" s="83"/>
      <c r="F1468" s="83"/>
      <c r="G1468" s="81"/>
      <c r="H1468" s="126"/>
      <c r="I1468" s="238" t="str">
        <f>IF(ISNUMBER(F1468),_xlfn.IFS(RIGHT(H1468,3)="(b)",IF(AND(G1468&gt;=DATE('1. Informace o projektu'!$C$3,1,1),G1468&lt;=WORKDAY(DATE('1. Informace o projektu'!$C$3+1,1,31)-1,1)),"OK","!!"),RIGHT(H1468,3)="(a)",IF(AND(G1468&gt;=DATE('1. Informace o projektu'!$C$3,1,1),G1468&lt;=WORKDAY(DATE('1. Informace o projektu'!$C$3,12,31)-1,1,'6. Data'!$C$76:$C$89)),"OK","!!"),ISBLANK(G1468),"!",ISBLANK(H1468),"!!!",H1468='6. Data'!$B$3,"vyberte druh nákladu")," ")</f>
        <v xml:space="preserve"> </v>
      </c>
      <c r="J1468" s="261" t="str">
        <f t="shared" si="66"/>
        <v xml:space="preserve"> </v>
      </c>
      <c r="K1468" s="238" t="str">
        <f t="shared" si="67"/>
        <v xml:space="preserve"> </v>
      </c>
      <c r="L1468" s="87" t="str">
        <f t="shared" si="68"/>
        <v xml:space="preserve"> </v>
      </c>
    </row>
    <row r="1469" spans="1:12" x14ac:dyDescent="0.25">
      <c r="A1469" s="72"/>
      <c r="B1469" s="82"/>
      <c r="C1469" s="82"/>
      <c r="D1469" s="79"/>
      <c r="E1469" s="83"/>
      <c r="F1469" s="83"/>
      <c r="G1469" s="81"/>
      <c r="H1469" s="126"/>
      <c r="I1469" s="238" t="str">
        <f>IF(ISNUMBER(F1469),_xlfn.IFS(RIGHT(H1469,3)="(b)",IF(AND(G1469&gt;=DATE('1. Informace o projektu'!$C$3,1,1),G1469&lt;=WORKDAY(DATE('1. Informace o projektu'!$C$3+1,1,31)-1,1)),"OK","!!"),RIGHT(H1469,3)="(a)",IF(AND(G1469&gt;=DATE('1. Informace o projektu'!$C$3,1,1),G1469&lt;=WORKDAY(DATE('1. Informace o projektu'!$C$3,12,31)-1,1,'6. Data'!$C$76:$C$89)),"OK","!!"),ISBLANK(G1469),"!",ISBLANK(H1469),"!!!",H1469='6. Data'!$B$3,"vyberte druh nákladu")," ")</f>
        <v xml:space="preserve"> </v>
      </c>
      <c r="J1469" s="261" t="str">
        <f t="shared" si="66"/>
        <v xml:space="preserve"> </v>
      </c>
      <c r="K1469" s="238" t="str">
        <f t="shared" si="67"/>
        <v xml:space="preserve"> </v>
      </c>
      <c r="L1469" s="87" t="str">
        <f t="shared" si="68"/>
        <v xml:space="preserve"> </v>
      </c>
    </row>
    <row r="1470" spans="1:12" x14ac:dyDescent="0.25">
      <c r="A1470" s="72"/>
      <c r="B1470" s="82"/>
      <c r="C1470" s="82"/>
      <c r="D1470" s="79"/>
      <c r="E1470" s="83"/>
      <c r="F1470" s="83"/>
      <c r="G1470" s="81"/>
      <c r="H1470" s="126"/>
      <c r="I1470" s="238" t="str">
        <f>IF(ISNUMBER(F1470),_xlfn.IFS(RIGHT(H1470,3)="(b)",IF(AND(G1470&gt;=DATE('1. Informace o projektu'!$C$3,1,1),G1470&lt;=WORKDAY(DATE('1. Informace o projektu'!$C$3+1,1,31)-1,1)),"OK","!!"),RIGHT(H1470,3)="(a)",IF(AND(G1470&gt;=DATE('1. Informace o projektu'!$C$3,1,1),G1470&lt;=WORKDAY(DATE('1. Informace o projektu'!$C$3,12,31)-1,1,'6. Data'!$C$76:$C$89)),"OK","!!"),ISBLANK(G1470),"!",ISBLANK(H1470),"!!!",H1470='6. Data'!$B$3,"vyberte druh nákladu")," ")</f>
        <v xml:space="preserve"> </v>
      </c>
      <c r="J1470" s="261" t="str">
        <f t="shared" si="66"/>
        <v xml:space="preserve"> </v>
      </c>
      <c r="K1470" s="238" t="str">
        <f t="shared" si="67"/>
        <v xml:space="preserve"> </v>
      </c>
      <c r="L1470" s="87" t="str">
        <f t="shared" si="68"/>
        <v xml:space="preserve"> </v>
      </c>
    </row>
    <row r="1471" spans="1:12" x14ac:dyDescent="0.25">
      <c r="A1471" s="72"/>
      <c r="B1471" s="82"/>
      <c r="C1471" s="82"/>
      <c r="D1471" s="79"/>
      <c r="E1471" s="83"/>
      <c r="F1471" s="83"/>
      <c r="G1471" s="81"/>
      <c r="H1471" s="126"/>
      <c r="I1471" s="238" t="str">
        <f>IF(ISNUMBER(F1471),_xlfn.IFS(RIGHT(H1471,3)="(b)",IF(AND(G1471&gt;=DATE('1. Informace o projektu'!$C$3,1,1),G1471&lt;=WORKDAY(DATE('1. Informace o projektu'!$C$3+1,1,31)-1,1)),"OK","!!"),RIGHT(H1471,3)="(a)",IF(AND(G1471&gt;=DATE('1. Informace o projektu'!$C$3,1,1),G1471&lt;=WORKDAY(DATE('1. Informace o projektu'!$C$3,12,31)-1,1,'6. Data'!$C$76:$C$89)),"OK","!!"),ISBLANK(G1471),"!",ISBLANK(H1471),"!!!",H1471='6. Data'!$B$3,"vyberte druh nákladu")," ")</f>
        <v xml:space="preserve"> </v>
      </c>
      <c r="J1471" s="261" t="str">
        <f t="shared" si="66"/>
        <v xml:space="preserve"> </v>
      </c>
      <c r="K1471" s="238" t="str">
        <f t="shared" si="67"/>
        <v xml:space="preserve"> </v>
      </c>
      <c r="L1471" s="87" t="str">
        <f t="shared" si="68"/>
        <v xml:space="preserve"> </v>
      </c>
    </row>
    <row r="1472" spans="1:12" x14ac:dyDescent="0.25">
      <c r="A1472" s="72"/>
      <c r="B1472" s="82"/>
      <c r="C1472" s="82"/>
      <c r="D1472" s="79"/>
      <c r="E1472" s="83"/>
      <c r="F1472" s="83"/>
      <c r="G1472" s="81"/>
      <c r="H1472" s="126"/>
      <c r="I1472" s="238" t="str">
        <f>IF(ISNUMBER(F1472),_xlfn.IFS(RIGHT(H1472,3)="(b)",IF(AND(G1472&gt;=DATE('1. Informace o projektu'!$C$3,1,1),G1472&lt;=WORKDAY(DATE('1. Informace o projektu'!$C$3+1,1,31)-1,1)),"OK","!!"),RIGHT(H1472,3)="(a)",IF(AND(G1472&gt;=DATE('1. Informace o projektu'!$C$3,1,1),G1472&lt;=WORKDAY(DATE('1. Informace o projektu'!$C$3,12,31)-1,1,'6. Data'!$C$76:$C$89)),"OK","!!"),ISBLANK(G1472),"!",ISBLANK(H1472),"!!!",H1472='6. Data'!$B$3,"vyberte druh nákladu")," ")</f>
        <v xml:space="preserve"> </v>
      </c>
      <c r="J1472" s="261" t="str">
        <f t="shared" si="66"/>
        <v xml:space="preserve"> </v>
      </c>
      <c r="K1472" s="238" t="str">
        <f t="shared" si="67"/>
        <v xml:space="preserve"> </v>
      </c>
      <c r="L1472" s="87" t="str">
        <f t="shared" si="68"/>
        <v xml:space="preserve"> </v>
      </c>
    </row>
    <row r="1473" spans="1:12" x14ac:dyDescent="0.25">
      <c r="A1473" s="72"/>
      <c r="B1473" s="82"/>
      <c r="C1473" s="82"/>
      <c r="D1473" s="79"/>
      <c r="E1473" s="83"/>
      <c r="F1473" s="83"/>
      <c r="G1473" s="81"/>
      <c r="H1473" s="126"/>
      <c r="I1473" s="238" t="str">
        <f>IF(ISNUMBER(F1473),_xlfn.IFS(RIGHT(H1473,3)="(b)",IF(AND(G1473&gt;=DATE('1. Informace o projektu'!$C$3,1,1),G1473&lt;=WORKDAY(DATE('1. Informace o projektu'!$C$3+1,1,31)-1,1)),"OK","!!"),RIGHT(H1473,3)="(a)",IF(AND(G1473&gt;=DATE('1. Informace o projektu'!$C$3,1,1),G1473&lt;=WORKDAY(DATE('1. Informace o projektu'!$C$3,12,31)-1,1,'6. Data'!$C$76:$C$89)),"OK","!!"),ISBLANK(G1473),"!",ISBLANK(H1473),"!!!",H1473='6. Data'!$B$3,"vyberte druh nákladu")," ")</f>
        <v xml:space="preserve"> </v>
      </c>
      <c r="J1473" s="261" t="str">
        <f t="shared" si="66"/>
        <v xml:space="preserve"> </v>
      </c>
      <c r="K1473" s="238" t="str">
        <f t="shared" si="67"/>
        <v xml:space="preserve"> </v>
      </c>
      <c r="L1473" s="87" t="str">
        <f t="shared" si="68"/>
        <v xml:space="preserve"> </v>
      </c>
    </row>
    <row r="1474" spans="1:12" x14ac:dyDescent="0.25">
      <c r="A1474" s="72"/>
      <c r="B1474" s="82"/>
      <c r="C1474" s="82"/>
      <c r="D1474" s="79"/>
      <c r="E1474" s="83"/>
      <c r="F1474" s="83"/>
      <c r="G1474" s="81"/>
      <c r="H1474" s="126"/>
      <c r="I1474" s="238" t="str">
        <f>IF(ISNUMBER(F1474),_xlfn.IFS(RIGHT(H1474,3)="(b)",IF(AND(G1474&gt;=DATE('1. Informace o projektu'!$C$3,1,1),G1474&lt;=WORKDAY(DATE('1. Informace o projektu'!$C$3+1,1,31)-1,1)),"OK","!!"),RIGHT(H1474,3)="(a)",IF(AND(G1474&gt;=DATE('1. Informace o projektu'!$C$3,1,1),G1474&lt;=WORKDAY(DATE('1. Informace o projektu'!$C$3,12,31)-1,1,'6. Data'!$C$76:$C$89)),"OK","!!"),ISBLANK(G1474),"!",ISBLANK(H1474),"!!!",H1474='6. Data'!$B$3,"vyberte druh nákladu")," ")</f>
        <v xml:space="preserve"> </v>
      </c>
      <c r="J1474" s="261" t="str">
        <f t="shared" si="66"/>
        <v xml:space="preserve"> </v>
      </c>
      <c r="K1474" s="238" t="str">
        <f t="shared" si="67"/>
        <v xml:space="preserve"> </v>
      </c>
      <c r="L1474" s="87" t="str">
        <f t="shared" si="68"/>
        <v xml:space="preserve"> </v>
      </c>
    </row>
    <row r="1475" spans="1:12" x14ac:dyDescent="0.25">
      <c r="A1475" s="72"/>
      <c r="B1475" s="82"/>
      <c r="C1475" s="82"/>
      <c r="D1475" s="79"/>
      <c r="E1475" s="83"/>
      <c r="F1475" s="83"/>
      <c r="G1475" s="81"/>
      <c r="H1475" s="126"/>
      <c r="I1475" s="238" t="str">
        <f>IF(ISNUMBER(F1475),_xlfn.IFS(RIGHT(H1475,3)="(b)",IF(AND(G1475&gt;=DATE('1. Informace o projektu'!$C$3,1,1),G1475&lt;=WORKDAY(DATE('1. Informace o projektu'!$C$3+1,1,31)-1,1)),"OK","!!"),RIGHT(H1475,3)="(a)",IF(AND(G1475&gt;=DATE('1. Informace o projektu'!$C$3,1,1),G1475&lt;=WORKDAY(DATE('1. Informace o projektu'!$C$3,12,31)-1,1,'6. Data'!$C$76:$C$89)),"OK","!!"),ISBLANK(G1475),"!",ISBLANK(H1475),"!!!",H1475='6. Data'!$B$3,"vyberte druh nákladu")," ")</f>
        <v xml:space="preserve"> </v>
      </c>
      <c r="J1475" s="261" t="str">
        <f t="shared" si="66"/>
        <v xml:space="preserve"> </v>
      </c>
      <c r="K1475" s="238" t="str">
        <f t="shared" si="67"/>
        <v xml:space="preserve"> </v>
      </c>
      <c r="L1475" s="87" t="str">
        <f t="shared" si="68"/>
        <v xml:space="preserve"> </v>
      </c>
    </row>
    <row r="1476" spans="1:12" x14ac:dyDescent="0.25">
      <c r="A1476" s="72"/>
      <c r="B1476" s="82"/>
      <c r="C1476" s="82"/>
      <c r="D1476" s="79"/>
      <c r="E1476" s="83"/>
      <c r="F1476" s="83"/>
      <c r="G1476" s="81"/>
      <c r="H1476" s="126"/>
      <c r="I1476" s="238" t="str">
        <f>IF(ISNUMBER(F1476),_xlfn.IFS(RIGHT(H1476,3)="(b)",IF(AND(G1476&gt;=DATE('1. Informace o projektu'!$C$3,1,1),G1476&lt;=WORKDAY(DATE('1. Informace o projektu'!$C$3+1,1,31)-1,1)),"OK","!!"),RIGHT(H1476,3)="(a)",IF(AND(G1476&gt;=DATE('1. Informace o projektu'!$C$3,1,1),G1476&lt;=WORKDAY(DATE('1. Informace o projektu'!$C$3,12,31)-1,1,'6. Data'!$C$76:$C$89)),"OK","!!"),ISBLANK(G1476),"!",ISBLANK(H1476),"!!!",H1476='6. Data'!$B$3,"vyberte druh nákladu")," ")</f>
        <v xml:space="preserve"> </v>
      </c>
      <c r="J1476" s="261" t="str">
        <f t="shared" si="66"/>
        <v xml:space="preserve"> </v>
      </c>
      <c r="K1476" s="238" t="str">
        <f t="shared" si="67"/>
        <v xml:space="preserve"> </v>
      </c>
      <c r="L1476" s="87" t="str">
        <f t="shared" si="68"/>
        <v xml:space="preserve"> </v>
      </c>
    </row>
    <row r="1477" spans="1:12" x14ac:dyDescent="0.25">
      <c r="A1477" s="72"/>
      <c r="B1477" s="82"/>
      <c r="C1477" s="82"/>
      <c r="D1477" s="79"/>
      <c r="E1477" s="83"/>
      <c r="F1477" s="83"/>
      <c r="G1477" s="81"/>
      <c r="H1477" s="126"/>
      <c r="I1477" s="238" t="str">
        <f>IF(ISNUMBER(F1477),_xlfn.IFS(RIGHT(H1477,3)="(b)",IF(AND(G1477&gt;=DATE('1. Informace o projektu'!$C$3,1,1),G1477&lt;=WORKDAY(DATE('1. Informace o projektu'!$C$3+1,1,31)-1,1)),"OK","!!"),RIGHT(H1477,3)="(a)",IF(AND(G1477&gt;=DATE('1. Informace o projektu'!$C$3,1,1),G1477&lt;=WORKDAY(DATE('1. Informace o projektu'!$C$3,12,31)-1,1,'6. Data'!$C$76:$C$89)),"OK","!!"),ISBLANK(G1477),"!",ISBLANK(H1477),"!!!",H1477='6. Data'!$B$3,"vyberte druh nákladu")," ")</f>
        <v xml:space="preserve"> </v>
      </c>
      <c r="J1477" s="261" t="str">
        <f t="shared" si="66"/>
        <v xml:space="preserve"> </v>
      </c>
      <c r="K1477" s="238" t="str">
        <f t="shared" si="67"/>
        <v xml:space="preserve"> </v>
      </c>
      <c r="L1477" s="87" t="str">
        <f t="shared" si="68"/>
        <v xml:space="preserve"> </v>
      </c>
    </row>
    <row r="1478" spans="1:12" x14ac:dyDescent="0.25">
      <c r="A1478" s="72"/>
      <c r="B1478" s="82"/>
      <c r="C1478" s="82"/>
      <c r="D1478" s="79"/>
      <c r="E1478" s="83"/>
      <c r="F1478" s="83"/>
      <c r="G1478" s="81"/>
      <c r="H1478" s="126"/>
      <c r="I1478" s="238" t="str">
        <f>IF(ISNUMBER(F1478),_xlfn.IFS(RIGHT(H1478,3)="(b)",IF(AND(G1478&gt;=DATE('1. Informace o projektu'!$C$3,1,1),G1478&lt;=WORKDAY(DATE('1. Informace o projektu'!$C$3+1,1,31)-1,1)),"OK","!!"),RIGHT(H1478,3)="(a)",IF(AND(G1478&gt;=DATE('1. Informace o projektu'!$C$3,1,1),G1478&lt;=WORKDAY(DATE('1. Informace o projektu'!$C$3,12,31)-1,1,'6. Data'!$C$76:$C$89)),"OK","!!"),ISBLANK(G1478),"!",ISBLANK(H1478),"!!!",H1478='6. Data'!$B$3,"vyberte druh nákladu")," ")</f>
        <v xml:space="preserve"> </v>
      </c>
      <c r="J1478" s="261" t="str">
        <f t="shared" si="66"/>
        <v xml:space="preserve"> </v>
      </c>
      <c r="K1478" s="238" t="str">
        <f t="shared" si="67"/>
        <v xml:space="preserve"> </v>
      </c>
      <c r="L1478" s="87" t="str">
        <f t="shared" si="68"/>
        <v xml:space="preserve"> </v>
      </c>
    </row>
    <row r="1479" spans="1:12" x14ac:dyDescent="0.25">
      <c r="A1479" s="72"/>
      <c r="B1479" s="82"/>
      <c r="C1479" s="82"/>
      <c r="D1479" s="79"/>
      <c r="E1479" s="83"/>
      <c r="F1479" s="83"/>
      <c r="G1479" s="81"/>
      <c r="H1479" s="126"/>
      <c r="I1479" s="238" t="str">
        <f>IF(ISNUMBER(F1479),_xlfn.IFS(RIGHT(H1479,3)="(b)",IF(AND(G1479&gt;=DATE('1. Informace o projektu'!$C$3,1,1),G1479&lt;=WORKDAY(DATE('1. Informace o projektu'!$C$3+1,1,31)-1,1)),"OK","!!"),RIGHT(H1479,3)="(a)",IF(AND(G1479&gt;=DATE('1. Informace o projektu'!$C$3,1,1),G1479&lt;=WORKDAY(DATE('1. Informace o projektu'!$C$3,12,31)-1,1,'6. Data'!$C$76:$C$89)),"OK","!!"),ISBLANK(G1479),"!",ISBLANK(H1479),"!!!",H1479='6. Data'!$B$3,"vyberte druh nákladu")," ")</f>
        <v xml:space="preserve"> </v>
      </c>
      <c r="J1479" s="261" t="str">
        <f t="shared" ref="J1479:J1498" si="69">_xlfn.IFS(I1479="!","Zapište datum úhrady",I1479="ok"," ",I1479=" "," ",I1479="!!!","vyberte druh nákladu",I1479="!!","nepovolené datum úhrady",I1479="vyberte druh nákladu","vyberte druh nákladu")</f>
        <v xml:space="preserve"> </v>
      </c>
      <c r="K1479" s="238" t="str">
        <f t="shared" ref="K1479:K1498" si="70">IF(ISNUMBER(F1479),IF(E1479&gt;=F1479,"OK","!")," ")</f>
        <v xml:space="preserve"> </v>
      </c>
      <c r="L1479" s="87" t="str">
        <f t="shared" ref="L1479:L1498" si="71">_xlfn.IFS(K1479="!","Hrazeno z dotace je vyšší než fakturovaná částka",K1479="ok"," ",K1479=" "," ")</f>
        <v xml:space="preserve"> </v>
      </c>
    </row>
    <row r="1480" spans="1:12" x14ac:dyDescent="0.25">
      <c r="A1480" s="72"/>
      <c r="B1480" s="82"/>
      <c r="C1480" s="82"/>
      <c r="D1480" s="79"/>
      <c r="E1480" s="83"/>
      <c r="F1480" s="83"/>
      <c r="G1480" s="81"/>
      <c r="H1480" s="126"/>
      <c r="I1480" s="238" t="str">
        <f>IF(ISNUMBER(F1480),_xlfn.IFS(RIGHT(H1480,3)="(b)",IF(AND(G1480&gt;=DATE('1. Informace o projektu'!$C$3,1,1),G1480&lt;=WORKDAY(DATE('1. Informace o projektu'!$C$3+1,1,31)-1,1)),"OK","!!"),RIGHT(H1480,3)="(a)",IF(AND(G1480&gt;=DATE('1. Informace o projektu'!$C$3,1,1),G1480&lt;=WORKDAY(DATE('1. Informace o projektu'!$C$3,12,31)-1,1,'6. Data'!$C$76:$C$89)),"OK","!!"),ISBLANK(G1480),"!",ISBLANK(H1480),"!!!",H1480='6. Data'!$B$3,"vyberte druh nákladu")," ")</f>
        <v xml:space="preserve"> </v>
      </c>
      <c r="J1480" s="261" t="str">
        <f t="shared" si="69"/>
        <v xml:space="preserve"> </v>
      </c>
      <c r="K1480" s="238" t="str">
        <f t="shared" si="70"/>
        <v xml:space="preserve"> </v>
      </c>
      <c r="L1480" s="87" t="str">
        <f t="shared" si="71"/>
        <v xml:space="preserve"> </v>
      </c>
    </row>
    <row r="1481" spans="1:12" x14ac:dyDescent="0.25">
      <c r="A1481" s="72"/>
      <c r="B1481" s="82"/>
      <c r="C1481" s="82"/>
      <c r="D1481" s="79"/>
      <c r="E1481" s="83"/>
      <c r="F1481" s="83"/>
      <c r="G1481" s="81"/>
      <c r="H1481" s="126"/>
      <c r="I1481" s="238" t="str">
        <f>IF(ISNUMBER(F1481),_xlfn.IFS(RIGHT(H1481,3)="(b)",IF(AND(G1481&gt;=DATE('1. Informace o projektu'!$C$3,1,1),G1481&lt;=WORKDAY(DATE('1. Informace o projektu'!$C$3+1,1,31)-1,1)),"OK","!!"),RIGHT(H1481,3)="(a)",IF(AND(G1481&gt;=DATE('1. Informace o projektu'!$C$3,1,1),G1481&lt;=WORKDAY(DATE('1. Informace o projektu'!$C$3,12,31)-1,1,'6. Data'!$C$76:$C$89)),"OK","!!"),ISBLANK(G1481),"!",ISBLANK(H1481),"!!!",H1481='6. Data'!$B$3,"vyberte druh nákladu")," ")</f>
        <v xml:space="preserve"> </v>
      </c>
      <c r="J1481" s="261" t="str">
        <f t="shared" si="69"/>
        <v xml:space="preserve"> </v>
      </c>
      <c r="K1481" s="238" t="str">
        <f t="shared" si="70"/>
        <v xml:space="preserve"> </v>
      </c>
      <c r="L1481" s="87" t="str">
        <f t="shared" si="71"/>
        <v xml:space="preserve"> </v>
      </c>
    </row>
    <row r="1482" spans="1:12" x14ac:dyDescent="0.25">
      <c r="A1482" s="72"/>
      <c r="B1482" s="82"/>
      <c r="C1482" s="82"/>
      <c r="D1482" s="79"/>
      <c r="E1482" s="83"/>
      <c r="F1482" s="83"/>
      <c r="G1482" s="81"/>
      <c r="H1482" s="126"/>
      <c r="I1482" s="238" t="str">
        <f>IF(ISNUMBER(F1482),_xlfn.IFS(RIGHT(H1482,3)="(b)",IF(AND(G1482&gt;=DATE('1. Informace o projektu'!$C$3,1,1),G1482&lt;=WORKDAY(DATE('1. Informace o projektu'!$C$3+1,1,31)-1,1)),"OK","!!"),RIGHT(H1482,3)="(a)",IF(AND(G1482&gt;=DATE('1. Informace o projektu'!$C$3,1,1),G1482&lt;=WORKDAY(DATE('1. Informace o projektu'!$C$3,12,31)-1,1,'6. Data'!$C$76:$C$89)),"OK","!!"),ISBLANK(G1482),"!",ISBLANK(H1482),"!!!",H1482='6. Data'!$B$3,"vyberte druh nákladu")," ")</f>
        <v xml:space="preserve"> </v>
      </c>
      <c r="J1482" s="261" t="str">
        <f t="shared" si="69"/>
        <v xml:space="preserve"> </v>
      </c>
      <c r="K1482" s="238" t="str">
        <f t="shared" si="70"/>
        <v xml:space="preserve"> </v>
      </c>
      <c r="L1482" s="87" t="str">
        <f t="shared" si="71"/>
        <v xml:space="preserve"> </v>
      </c>
    </row>
    <row r="1483" spans="1:12" x14ac:dyDescent="0.25">
      <c r="A1483" s="72"/>
      <c r="B1483" s="82"/>
      <c r="C1483" s="82"/>
      <c r="D1483" s="79"/>
      <c r="E1483" s="83"/>
      <c r="F1483" s="83"/>
      <c r="G1483" s="81"/>
      <c r="H1483" s="126"/>
      <c r="I1483" s="238" t="str">
        <f>IF(ISNUMBER(F1483),_xlfn.IFS(RIGHT(H1483,3)="(b)",IF(AND(G1483&gt;=DATE('1. Informace o projektu'!$C$3,1,1),G1483&lt;=WORKDAY(DATE('1. Informace o projektu'!$C$3+1,1,31)-1,1)),"OK","!!"),RIGHT(H1483,3)="(a)",IF(AND(G1483&gt;=DATE('1. Informace o projektu'!$C$3,1,1),G1483&lt;=WORKDAY(DATE('1. Informace o projektu'!$C$3,12,31)-1,1,'6. Data'!$C$76:$C$89)),"OK","!!"),ISBLANK(G1483),"!",ISBLANK(H1483),"!!!",H1483='6. Data'!$B$3,"vyberte druh nákladu")," ")</f>
        <v xml:space="preserve"> </v>
      </c>
      <c r="J1483" s="261" t="str">
        <f t="shared" si="69"/>
        <v xml:space="preserve"> </v>
      </c>
      <c r="K1483" s="238" t="str">
        <f t="shared" si="70"/>
        <v xml:space="preserve"> </v>
      </c>
      <c r="L1483" s="87" t="str">
        <f t="shared" si="71"/>
        <v xml:space="preserve"> </v>
      </c>
    </row>
    <row r="1484" spans="1:12" x14ac:dyDescent="0.25">
      <c r="A1484" s="72"/>
      <c r="B1484" s="82"/>
      <c r="C1484" s="82"/>
      <c r="D1484" s="79"/>
      <c r="E1484" s="83"/>
      <c r="F1484" s="83"/>
      <c r="G1484" s="81"/>
      <c r="H1484" s="126"/>
      <c r="I1484" s="238" t="str">
        <f>IF(ISNUMBER(F1484),_xlfn.IFS(RIGHT(H1484,3)="(b)",IF(AND(G1484&gt;=DATE('1. Informace o projektu'!$C$3,1,1),G1484&lt;=WORKDAY(DATE('1. Informace o projektu'!$C$3+1,1,31)-1,1)),"OK","!!"),RIGHT(H1484,3)="(a)",IF(AND(G1484&gt;=DATE('1. Informace o projektu'!$C$3,1,1),G1484&lt;=WORKDAY(DATE('1. Informace o projektu'!$C$3,12,31)-1,1,'6. Data'!$C$76:$C$89)),"OK","!!"),ISBLANK(G1484),"!",ISBLANK(H1484),"!!!",H1484='6. Data'!$B$3,"vyberte druh nákladu")," ")</f>
        <v xml:space="preserve"> </v>
      </c>
      <c r="J1484" s="261" t="str">
        <f t="shared" si="69"/>
        <v xml:space="preserve"> </v>
      </c>
      <c r="K1484" s="238" t="str">
        <f t="shared" si="70"/>
        <v xml:space="preserve"> </v>
      </c>
      <c r="L1484" s="87" t="str">
        <f t="shared" si="71"/>
        <v xml:space="preserve"> </v>
      </c>
    </row>
    <row r="1485" spans="1:12" x14ac:dyDescent="0.25">
      <c r="A1485" s="72"/>
      <c r="B1485" s="82"/>
      <c r="C1485" s="82"/>
      <c r="D1485" s="79"/>
      <c r="E1485" s="83"/>
      <c r="F1485" s="83"/>
      <c r="G1485" s="81"/>
      <c r="H1485" s="126"/>
      <c r="I1485" s="238" t="str">
        <f>IF(ISNUMBER(F1485),_xlfn.IFS(RIGHT(H1485,3)="(b)",IF(AND(G1485&gt;=DATE('1. Informace o projektu'!$C$3,1,1),G1485&lt;=WORKDAY(DATE('1. Informace o projektu'!$C$3+1,1,31)-1,1)),"OK","!!"),RIGHT(H1485,3)="(a)",IF(AND(G1485&gt;=DATE('1. Informace o projektu'!$C$3,1,1),G1485&lt;=WORKDAY(DATE('1. Informace o projektu'!$C$3,12,31)-1,1,'6. Data'!$C$76:$C$89)),"OK","!!"),ISBLANK(G1485),"!",ISBLANK(H1485),"!!!",H1485='6. Data'!$B$3,"vyberte druh nákladu")," ")</f>
        <v xml:space="preserve"> </v>
      </c>
      <c r="J1485" s="261" t="str">
        <f t="shared" si="69"/>
        <v xml:space="preserve"> </v>
      </c>
      <c r="K1485" s="238" t="str">
        <f t="shared" si="70"/>
        <v xml:space="preserve"> </v>
      </c>
      <c r="L1485" s="87" t="str">
        <f t="shared" si="71"/>
        <v xml:space="preserve"> </v>
      </c>
    </row>
    <row r="1486" spans="1:12" x14ac:dyDescent="0.25">
      <c r="A1486" s="72"/>
      <c r="B1486" s="82"/>
      <c r="C1486" s="82"/>
      <c r="D1486" s="79"/>
      <c r="E1486" s="83"/>
      <c r="F1486" s="83"/>
      <c r="G1486" s="81"/>
      <c r="H1486" s="126"/>
      <c r="I1486" s="238" t="str">
        <f>IF(ISNUMBER(F1486),_xlfn.IFS(RIGHT(H1486,3)="(b)",IF(AND(G1486&gt;=DATE('1. Informace o projektu'!$C$3,1,1),G1486&lt;=WORKDAY(DATE('1. Informace o projektu'!$C$3+1,1,31)-1,1)),"OK","!!"),RIGHT(H1486,3)="(a)",IF(AND(G1486&gt;=DATE('1. Informace o projektu'!$C$3,1,1),G1486&lt;=WORKDAY(DATE('1. Informace o projektu'!$C$3,12,31)-1,1,'6. Data'!$C$76:$C$89)),"OK","!!"),ISBLANK(G1486),"!",ISBLANK(H1486),"!!!",H1486='6. Data'!$B$3,"vyberte druh nákladu")," ")</f>
        <v xml:space="preserve"> </v>
      </c>
      <c r="J1486" s="261" t="str">
        <f t="shared" si="69"/>
        <v xml:space="preserve"> </v>
      </c>
      <c r="K1486" s="238" t="str">
        <f t="shared" si="70"/>
        <v xml:space="preserve"> </v>
      </c>
      <c r="L1486" s="87" t="str">
        <f t="shared" si="71"/>
        <v xml:space="preserve"> </v>
      </c>
    </row>
    <row r="1487" spans="1:12" x14ac:dyDescent="0.25">
      <c r="A1487" s="72"/>
      <c r="B1487" s="82"/>
      <c r="C1487" s="82"/>
      <c r="D1487" s="79"/>
      <c r="E1487" s="83"/>
      <c r="F1487" s="83"/>
      <c r="G1487" s="81"/>
      <c r="H1487" s="126"/>
      <c r="I1487" s="238" t="str">
        <f>IF(ISNUMBER(F1487),_xlfn.IFS(RIGHT(H1487,3)="(b)",IF(AND(G1487&gt;=DATE('1. Informace o projektu'!$C$3,1,1),G1487&lt;=WORKDAY(DATE('1. Informace o projektu'!$C$3+1,1,31)-1,1)),"OK","!!"),RIGHT(H1487,3)="(a)",IF(AND(G1487&gt;=DATE('1. Informace o projektu'!$C$3,1,1),G1487&lt;=WORKDAY(DATE('1. Informace o projektu'!$C$3,12,31)-1,1,'6. Data'!$C$76:$C$89)),"OK","!!"),ISBLANK(G1487),"!",ISBLANK(H1487),"!!!",H1487='6. Data'!$B$3,"vyberte druh nákladu")," ")</f>
        <v xml:space="preserve"> </v>
      </c>
      <c r="J1487" s="261" t="str">
        <f t="shared" si="69"/>
        <v xml:space="preserve"> </v>
      </c>
      <c r="K1487" s="238" t="str">
        <f t="shared" si="70"/>
        <v xml:space="preserve"> </v>
      </c>
      <c r="L1487" s="87" t="str">
        <f t="shared" si="71"/>
        <v xml:space="preserve"> </v>
      </c>
    </row>
    <row r="1488" spans="1:12" x14ac:dyDescent="0.25">
      <c r="A1488" s="72"/>
      <c r="B1488" s="82"/>
      <c r="C1488" s="82"/>
      <c r="D1488" s="79"/>
      <c r="E1488" s="83"/>
      <c r="F1488" s="83"/>
      <c r="G1488" s="81"/>
      <c r="H1488" s="126"/>
      <c r="I1488" s="238" t="str">
        <f>IF(ISNUMBER(F1488),_xlfn.IFS(RIGHT(H1488,3)="(b)",IF(AND(G1488&gt;=DATE('1. Informace o projektu'!$C$3,1,1),G1488&lt;=WORKDAY(DATE('1. Informace o projektu'!$C$3+1,1,31)-1,1)),"OK","!!"),RIGHT(H1488,3)="(a)",IF(AND(G1488&gt;=DATE('1. Informace o projektu'!$C$3,1,1),G1488&lt;=WORKDAY(DATE('1. Informace o projektu'!$C$3,12,31)-1,1,'6. Data'!$C$76:$C$89)),"OK","!!"),ISBLANK(G1488),"!",ISBLANK(H1488),"!!!",H1488='6. Data'!$B$3,"vyberte druh nákladu")," ")</f>
        <v xml:space="preserve"> </v>
      </c>
      <c r="J1488" s="261" t="str">
        <f t="shared" si="69"/>
        <v xml:space="preserve"> </v>
      </c>
      <c r="K1488" s="238" t="str">
        <f t="shared" si="70"/>
        <v xml:space="preserve"> </v>
      </c>
      <c r="L1488" s="87" t="str">
        <f t="shared" si="71"/>
        <v xml:space="preserve"> </v>
      </c>
    </row>
    <row r="1489" spans="1:12" x14ac:dyDescent="0.25">
      <c r="A1489" s="72"/>
      <c r="B1489" s="82"/>
      <c r="C1489" s="82"/>
      <c r="D1489" s="79"/>
      <c r="E1489" s="83"/>
      <c r="F1489" s="83"/>
      <c r="G1489" s="81"/>
      <c r="H1489" s="126"/>
      <c r="I1489" s="238" t="str">
        <f>IF(ISNUMBER(F1489),_xlfn.IFS(RIGHT(H1489,3)="(b)",IF(AND(G1489&gt;=DATE('1. Informace o projektu'!$C$3,1,1),G1489&lt;=WORKDAY(DATE('1. Informace o projektu'!$C$3+1,1,31)-1,1)),"OK","!!"),RIGHT(H1489,3)="(a)",IF(AND(G1489&gt;=DATE('1. Informace o projektu'!$C$3,1,1),G1489&lt;=WORKDAY(DATE('1. Informace o projektu'!$C$3,12,31)-1,1,'6. Data'!$C$76:$C$89)),"OK","!!"),ISBLANK(G1489),"!",ISBLANK(H1489),"!!!",H1489='6. Data'!$B$3,"vyberte druh nákladu")," ")</f>
        <v xml:space="preserve"> </v>
      </c>
      <c r="J1489" s="261" t="str">
        <f t="shared" si="69"/>
        <v xml:space="preserve"> </v>
      </c>
      <c r="K1489" s="238" t="str">
        <f t="shared" si="70"/>
        <v xml:space="preserve"> </v>
      </c>
      <c r="L1489" s="87" t="str">
        <f t="shared" si="71"/>
        <v xml:space="preserve"> </v>
      </c>
    </row>
    <row r="1490" spans="1:12" x14ac:dyDescent="0.25">
      <c r="A1490" s="72"/>
      <c r="B1490" s="82"/>
      <c r="C1490" s="82"/>
      <c r="D1490" s="79"/>
      <c r="E1490" s="83"/>
      <c r="F1490" s="83"/>
      <c r="G1490" s="81"/>
      <c r="H1490" s="126"/>
      <c r="I1490" s="238" t="str">
        <f>IF(ISNUMBER(F1490),_xlfn.IFS(RIGHT(H1490,3)="(b)",IF(AND(G1490&gt;=DATE('1. Informace o projektu'!$C$3,1,1),G1490&lt;=WORKDAY(DATE('1. Informace o projektu'!$C$3+1,1,31)-1,1)),"OK","!!"),RIGHT(H1490,3)="(a)",IF(AND(G1490&gt;=DATE('1. Informace o projektu'!$C$3,1,1),G1490&lt;=WORKDAY(DATE('1. Informace o projektu'!$C$3,12,31)-1,1,'6. Data'!$C$76:$C$89)),"OK","!!"),ISBLANK(G1490),"!",ISBLANK(H1490),"!!!",H1490='6. Data'!$B$3,"vyberte druh nákladu")," ")</f>
        <v xml:space="preserve"> </v>
      </c>
      <c r="J1490" s="261" t="str">
        <f t="shared" si="69"/>
        <v xml:space="preserve"> </v>
      </c>
      <c r="K1490" s="238" t="str">
        <f t="shared" si="70"/>
        <v xml:space="preserve"> </v>
      </c>
      <c r="L1490" s="87" t="str">
        <f t="shared" si="71"/>
        <v xml:space="preserve"> </v>
      </c>
    </row>
    <row r="1491" spans="1:12" x14ac:dyDescent="0.25">
      <c r="A1491" s="72"/>
      <c r="B1491" s="82"/>
      <c r="C1491" s="82"/>
      <c r="D1491" s="79"/>
      <c r="E1491" s="83"/>
      <c r="F1491" s="83"/>
      <c r="G1491" s="81"/>
      <c r="H1491" s="126"/>
      <c r="I1491" s="238" t="str">
        <f>IF(ISNUMBER(F1491),_xlfn.IFS(RIGHT(H1491,3)="(b)",IF(AND(G1491&gt;=DATE('1. Informace o projektu'!$C$3,1,1),G1491&lt;=WORKDAY(DATE('1. Informace o projektu'!$C$3+1,1,31)-1,1)),"OK","!!"),RIGHT(H1491,3)="(a)",IF(AND(G1491&gt;=DATE('1. Informace o projektu'!$C$3,1,1),G1491&lt;=WORKDAY(DATE('1. Informace o projektu'!$C$3,12,31)-1,1,'6. Data'!$C$76:$C$89)),"OK","!!"),ISBLANK(G1491),"!",ISBLANK(H1491),"!!!",H1491='6. Data'!$B$3,"vyberte druh nákladu")," ")</f>
        <v xml:space="preserve"> </v>
      </c>
      <c r="J1491" s="261" t="str">
        <f t="shared" si="69"/>
        <v xml:space="preserve"> </v>
      </c>
      <c r="K1491" s="238" t="str">
        <f t="shared" si="70"/>
        <v xml:space="preserve"> </v>
      </c>
      <c r="L1491" s="87" t="str">
        <f t="shared" si="71"/>
        <v xml:space="preserve"> </v>
      </c>
    </row>
    <row r="1492" spans="1:12" x14ac:dyDescent="0.25">
      <c r="A1492" s="72"/>
      <c r="B1492" s="82"/>
      <c r="C1492" s="82"/>
      <c r="D1492" s="79"/>
      <c r="E1492" s="83"/>
      <c r="F1492" s="83"/>
      <c r="G1492" s="81"/>
      <c r="H1492" s="126"/>
      <c r="I1492" s="238" t="str">
        <f>IF(ISNUMBER(F1492),_xlfn.IFS(RIGHT(H1492,3)="(b)",IF(AND(G1492&gt;=DATE('1. Informace o projektu'!$C$3,1,1),G1492&lt;=WORKDAY(DATE('1. Informace o projektu'!$C$3+1,1,31)-1,1)),"OK","!!"),RIGHT(H1492,3)="(a)",IF(AND(G1492&gt;=DATE('1. Informace o projektu'!$C$3,1,1),G1492&lt;=WORKDAY(DATE('1. Informace o projektu'!$C$3,12,31)-1,1,'6. Data'!$C$76:$C$89)),"OK","!!"),ISBLANK(G1492),"!",ISBLANK(H1492),"!!!",H1492='6. Data'!$B$3,"vyberte druh nákladu")," ")</f>
        <v xml:space="preserve"> </v>
      </c>
      <c r="J1492" s="261" t="str">
        <f t="shared" si="69"/>
        <v xml:space="preserve"> </v>
      </c>
      <c r="K1492" s="238" t="str">
        <f t="shared" si="70"/>
        <v xml:space="preserve"> </v>
      </c>
      <c r="L1492" s="87" t="str">
        <f t="shared" si="71"/>
        <v xml:space="preserve"> </v>
      </c>
    </row>
    <row r="1493" spans="1:12" x14ac:dyDescent="0.25">
      <c r="A1493" s="72"/>
      <c r="B1493" s="82"/>
      <c r="C1493" s="82"/>
      <c r="D1493" s="79"/>
      <c r="E1493" s="83"/>
      <c r="F1493" s="83"/>
      <c r="G1493" s="81"/>
      <c r="H1493" s="126"/>
      <c r="I1493" s="238" t="str">
        <f>IF(ISNUMBER(F1493),_xlfn.IFS(RIGHT(H1493,3)="(b)",IF(AND(G1493&gt;=DATE('1. Informace o projektu'!$C$3,1,1),G1493&lt;=WORKDAY(DATE('1. Informace o projektu'!$C$3+1,1,31)-1,1)),"OK","!!"),RIGHT(H1493,3)="(a)",IF(AND(G1493&gt;=DATE('1. Informace o projektu'!$C$3,1,1),G1493&lt;=WORKDAY(DATE('1. Informace o projektu'!$C$3,12,31)-1,1,'6. Data'!$C$76:$C$89)),"OK","!!"),ISBLANK(G1493),"!",ISBLANK(H1493),"!!!",H1493='6. Data'!$B$3,"vyberte druh nákladu")," ")</f>
        <v xml:space="preserve"> </v>
      </c>
      <c r="J1493" s="261" t="str">
        <f t="shared" si="69"/>
        <v xml:space="preserve"> </v>
      </c>
      <c r="K1493" s="238" t="str">
        <f t="shared" si="70"/>
        <v xml:space="preserve"> </v>
      </c>
      <c r="L1493" s="87" t="str">
        <f t="shared" si="71"/>
        <v xml:space="preserve"> </v>
      </c>
    </row>
    <row r="1494" spans="1:12" x14ac:dyDescent="0.25">
      <c r="A1494" s="72"/>
      <c r="B1494" s="82"/>
      <c r="C1494" s="82"/>
      <c r="D1494" s="79"/>
      <c r="E1494" s="83"/>
      <c r="F1494" s="83"/>
      <c r="G1494" s="81"/>
      <c r="H1494" s="126"/>
      <c r="I1494" s="238" t="str">
        <f>IF(ISNUMBER(F1494),_xlfn.IFS(RIGHT(H1494,3)="(b)",IF(AND(G1494&gt;=DATE('1. Informace o projektu'!$C$3,1,1),G1494&lt;=WORKDAY(DATE('1. Informace o projektu'!$C$3+1,1,31)-1,1)),"OK","!!"),RIGHT(H1494,3)="(a)",IF(AND(G1494&gt;=DATE('1. Informace o projektu'!$C$3,1,1),G1494&lt;=WORKDAY(DATE('1. Informace o projektu'!$C$3,12,31)-1,1,'6. Data'!$C$76:$C$89)),"OK","!!"),ISBLANK(G1494),"!",ISBLANK(H1494),"!!!",H1494='6. Data'!$B$3,"vyberte druh nákladu")," ")</f>
        <v xml:space="preserve"> </v>
      </c>
      <c r="J1494" s="261" t="str">
        <f t="shared" si="69"/>
        <v xml:space="preserve"> </v>
      </c>
      <c r="K1494" s="238" t="str">
        <f t="shared" si="70"/>
        <v xml:space="preserve"> </v>
      </c>
      <c r="L1494" s="87" t="str">
        <f t="shared" si="71"/>
        <v xml:space="preserve"> </v>
      </c>
    </row>
    <row r="1495" spans="1:12" x14ac:dyDescent="0.25">
      <c r="A1495" s="72"/>
      <c r="B1495" s="82"/>
      <c r="C1495" s="82"/>
      <c r="D1495" s="79"/>
      <c r="E1495" s="83"/>
      <c r="F1495" s="83"/>
      <c r="G1495" s="81"/>
      <c r="H1495" s="126"/>
      <c r="I1495" s="238" t="str">
        <f>IF(ISNUMBER(F1495),_xlfn.IFS(RIGHT(H1495,3)="(b)",IF(AND(G1495&gt;=DATE('1. Informace o projektu'!$C$3,1,1),G1495&lt;=WORKDAY(DATE('1. Informace o projektu'!$C$3+1,1,31)-1,1)),"OK","!!"),RIGHT(H1495,3)="(a)",IF(AND(G1495&gt;=DATE('1. Informace o projektu'!$C$3,1,1),G1495&lt;=WORKDAY(DATE('1. Informace o projektu'!$C$3,12,31)-1,1,'6. Data'!$C$76:$C$89)),"OK","!!"),ISBLANK(G1495),"!",ISBLANK(H1495),"!!!",H1495='6. Data'!$B$3,"vyberte druh nákladu")," ")</f>
        <v xml:space="preserve"> </v>
      </c>
      <c r="J1495" s="261" t="str">
        <f t="shared" si="69"/>
        <v xml:space="preserve"> </v>
      </c>
      <c r="K1495" s="238" t="str">
        <f t="shared" si="70"/>
        <v xml:space="preserve"> </v>
      </c>
      <c r="L1495" s="87" t="str">
        <f t="shared" si="71"/>
        <v xml:space="preserve"> </v>
      </c>
    </row>
    <row r="1496" spans="1:12" x14ac:dyDescent="0.25">
      <c r="A1496" s="72"/>
      <c r="B1496" s="82"/>
      <c r="C1496" s="82"/>
      <c r="D1496" s="79"/>
      <c r="E1496" s="83"/>
      <c r="F1496" s="83"/>
      <c r="G1496" s="81"/>
      <c r="H1496" s="126"/>
      <c r="I1496" s="238" t="str">
        <f>IF(ISNUMBER(F1496),_xlfn.IFS(RIGHT(H1496,3)="(b)",IF(AND(G1496&gt;=DATE('1. Informace o projektu'!$C$3,1,1),G1496&lt;=WORKDAY(DATE('1. Informace o projektu'!$C$3+1,1,31)-1,1)),"OK","!!"),RIGHT(H1496,3)="(a)",IF(AND(G1496&gt;=DATE('1. Informace o projektu'!$C$3,1,1),G1496&lt;=WORKDAY(DATE('1. Informace o projektu'!$C$3,12,31)-1,1,'6. Data'!$C$76:$C$89)),"OK","!!"),ISBLANK(G1496),"!",ISBLANK(H1496),"!!!",H1496='6. Data'!$B$3,"vyberte druh nákladu")," ")</f>
        <v xml:space="preserve"> </v>
      </c>
      <c r="J1496" s="261" t="str">
        <f t="shared" si="69"/>
        <v xml:space="preserve"> </v>
      </c>
      <c r="K1496" s="238" t="str">
        <f t="shared" si="70"/>
        <v xml:space="preserve"> </v>
      </c>
      <c r="L1496" s="87" t="str">
        <f t="shared" si="71"/>
        <v xml:space="preserve"> </v>
      </c>
    </row>
    <row r="1497" spans="1:12" x14ac:dyDescent="0.25">
      <c r="A1497" s="72"/>
      <c r="B1497" s="82"/>
      <c r="C1497" s="82"/>
      <c r="D1497" s="79"/>
      <c r="E1497" s="83"/>
      <c r="F1497" s="83"/>
      <c r="G1497" s="81"/>
      <c r="H1497" s="126"/>
      <c r="I1497" s="238" t="str">
        <f>IF(ISNUMBER(F1497),_xlfn.IFS(RIGHT(H1497,3)="(b)",IF(AND(G1497&gt;=DATE('1. Informace o projektu'!$C$3,1,1),G1497&lt;=WORKDAY(DATE('1. Informace o projektu'!$C$3+1,1,31)-1,1)),"OK","!!"),RIGHT(H1497,3)="(a)",IF(AND(G1497&gt;=DATE('1. Informace o projektu'!$C$3,1,1),G1497&lt;=WORKDAY(DATE('1. Informace o projektu'!$C$3,12,31)-1,1,'6. Data'!$C$76:$C$89)),"OK","!!"),ISBLANK(G1497),"!",ISBLANK(H1497),"!!!",H1497='6. Data'!$B$3,"vyberte druh nákladu")," ")</f>
        <v xml:space="preserve"> </v>
      </c>
      <c r="J1497" s="261" t="str">
        <f t="shared" si="69"/>
        <v xml:space="preserve"> </v>
      </c>
      <c r="K1497" s="238" t="str">
        <f t="shared" si="70"/>
        <v xml:space="preserve"> </v>
      </c>
      <c r="L1497" s="87" t="str">
        <f t="shared" si="71"/>
        <v xml:space="preserve"> </v>
      </c>
    </row>
    <row r="1498" spans="1:12" ht="15.75" thickBot="1" x14ac:dyDescent="0.3">
      <c r="A1498" s="89"/>
      <c r="B1498" s="90"/>
      <c r="C1498" s="90"/>
      <c r="D1498" s="90"/>
      <c r="E1498" s="90"/>
      <c r="F1498" s="90"/>
      <c r="G1498" s="91"/>
      <c r="H1498" s="127"/>
      <c r="I1498" s="238" t="str">
        <f>IF(ISNUMBER(F1498),_xlfn.IFS(RIGHT(H1498,3)="(b)",IF(AND(G1498&gt;=DATE('1. Informace o projektu'!$C$3,1,1),G1498&lt;=WORKDAY(DATE('1. Informace o projektu'!$C$3+1,1,31)-1,1)),"OK","!!"),RIGHT(H1498,3)="(a)",IF(AND(G1498&gt;=DATE('1. Informace o projektu'!$C$3,1,1),G1498&lt;=WORKDAY(DATE('1. Informace o projektu'!$C$3,12,31)-1,1,'6. Data'!$C$76:$C$89)),"OK","!!"),ISBLANK(G1498),"!",ISBLANK(H1498),"!!!",H1498='6. Data'!$B$3,"vyberte druh nákladu")," ")</f>
        <v xml:space="preserve"> </v>
      </c>
      <c r="J1498" s="261" t="str">
        <f t="shared" si="69"/>
        <v xml:space="preserve"> </v>
      </c>
      <c r="K1498" s="238" t="str">
        <f t="shared" si="70"/>
        <v xml:space="preserve"> </v>
      </c>
      <c r="L1498" s="87" t="str">
        <f t="shared" si="71"/>
        <v xml:space="preserve"> </v>
      </c>
    </row>
    <row r="1499" spans="1:12" ht="16.5" thickBot="1" x14ac:dyDescent="0.3">
      <c r="A1499" s="374" t="s">
        <v>324</v>
      </c>
      <c r="B1499" s="375"/>
      <c r="C1499" s="375"/>
      <c r="D1499" s="376"/>
      <c r="E1499" s="85">
        <f>SUM(E6:E1498)</f>
        <v>0</v>
      </c>
      <c r="F1499" s="85">
        <f>SUM(F6:F1498)</f>
        <v>0</v>
      </c>
      <c r="G1499" s="208"/>
      <c r="H1499" s="85">
        <f>SUM(H6:H1498)</f>
        <v>0</v>
      </c>
    </row>
  </sheetData>
  <sheetProtection sheet="1" selectLockedCells="1"/>
  <mergeCells count="5">
    <mergeCell ref="J2:L2"/>
    <mergeCell ref="J1:L1"/>
    <mergeCell ref="A1499:D1499"/>
    <mergeCell ref="A3:D3"/>
    <mergeCell ref="C4:D4"/>
  </mergeCells>
  <conditionalFormatting sqref="K6:L1498">
    <cfRule type="cellIs" dxfId="15" priority="7" operator="equal">
      <formula>"ok"</formula>
    </cfRule>
  </conditionalFormatting>
  <conditionalFormatting sqref="I6:I1498">
    <cfRule type="cellIs" dxfId="14" priority="3" operator="equal">
      <formula>"ok"</formula>
    </cfRule>
  </conditionalFormatting>
  <conditionalFormatting sqref="I6:I1498">
    <cfRule type="cellIs" dxfId="13" priority="2" operator="equal">
      <formula>"ok"</formula>
    </cfRule>
  </conditionalFormatting>
  <conditionalFormatting sqref="J6:J1498">
    <cfRule type="cellIs" dxfId="12" priority="1" operator="equal">
      <formula>"ok"</formula>
    </cfRule>
  </conditionalFormatting>
  <printOptions horizontalCentered="1"/>
  <pageMargins left="0.11811023622047245" right="0.11811023622047245" top="0.78740157480314965" bottom="0.78740157480314965" header="0.31496062992125984" footer="0.31496062992125984"/>
  <pageSetup paperSize="9" scale="60" fitToHeight="0" orientation="portrait" r:id="rId1"/>
  <headerFooter>
    <oddFooter>&amp;CSeznam dokladů hrazených z dotace&amp;Rstrana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F06B575-B09B-4347-AB27-7F1A3A1C3D71}">
          <x14:formula1>
            <xm:f>'6. Data'!$B$42:$B$52</xm:f>
          </x14:formula1>
          <xm:sqref>H6:H1498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2C3A3-A8C8-4B13-A31A-C85BD47BE448}">
  <sheetPr>
    <pageSetUpPr fitToPage="1"/>
  </sheetPr>
  <dimension ref="A1:P1499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12.5703125" style="71" customWidth="1"/>
    <col min="2" max="2" width="11.5703125" style="71" customWidth="1"/>
    <col min="3" max="3" width="16.140625" style="71" customWidth="1"/>
    <col min="4" max="4" width="26.7109375" style="71" customWidth="1"/>
    <col min="5" max="5" width="15" style="71" customWidth="1"/>
    <col min="6" max="6" width="16" style="71" customWidth="1"/>
    <col min="7" max="7" width="12.42578125" style="71" customWidth="1"/>
    <col min="8" max="8" width="72.7109375" style="71" customWidth="1"/>
    <col min="9" max="9" width="5.28515625" style="71" customWidth="1"/>
    <col min="10" max="10" width="19" style="71" customWidth="1"/>
    <col min="11" max="11" width="5.28515625" style="71" customWidth="1"/>
    <col min="12" max="12" width="42.7109375" style="71" customWidth="1"/>
    <col min="13" max="16" width="9.140625" style="71"/>
    <col min="17" max="17" width="6" style="71" customWidth="1"/>
    <col min="18" max="16384" width="9.140625" style="71"/>
  </cols>
  <sheetData>
    <row r="1" spans="1:16" ht="18.75" thickBot="1" x14ac:dyDescent="0.3">
      <c r="A1" s="146" t="s">
        <v>308</v>
      </c>
      <c r="B1" s="146"/>
      <c r="C1" s="146"/>
      <c r="F1" s="199"/>
      <c r="G1" s="209" t="str">
        <f ca="1">MID(CELL("filename",G1),FIND("]",CELL("filename",G1))+1,LEN(CELL("filename",G1))-FIND("]",CELL("filename",G1)))</f>
        <v>3.5 Doklady II.5. Další nákl.</v>
      </c>
      <c r="H1" s="200"/>
      <c r="J1" s="371" t="s">
        <v>330</v>
      </c>
      <c r="K1" s="372"/>
      <c r="L1" s="373"/>
    </row>
    <row r="2" spans="1:16" ht="16.5" thickBot="1" x14ac:dyDescent="0.3">
      <c r="A2" s="147"/>
      <c r="B2" s="146"/>
      <c r="C2" s="146"/>
      <c r="G2" s="139"/>
      <c r="H2" s="139"/>
      <c r="J2" s="368" t="s">
        <v>358</v>
      </c>
      <c r="K2" s="369"/>
      <c r="L2" s="370"/>
    </row>
    <row r="3" spans="1:16" ht="15.75" customHeight="1" thickBot="1" x14ac:dyDescent="0.3">
      <c r="A3" s="377" t="s">
        <v>324</v>
      </c>
      <c r="B3" s="378"/>
      <c r="C3" s="378"/>
      <c r="D3" s="379"/>
      <c r="E3" s="86">
        <f>SUM(E6:E1498)</f>
        <v>0</v>
      </c>
      <c r="F3" s="86">
        <f>SUM(F6:F1498)</f>
        <v>0</v>
      </c>
      <c r="H3" s="139"/>
    </row>
    <row r="4" spans="1:16" ht="45.75" customHeight="1" thickBot="1" x14ac:dyDescent="0.3">
      <c r="A4" s="201" t="s">
        <v>309</v>
      </c>
      <c r="B4" s="201" t="s">
        <v>310</v>
      </c>
      <c r="C4" s="380" t="s">
        <v>311</v>
      </c>
      <c r="D4" s="382"/>
      <c r="E4" s="202" t="s">
        <v>312</v>
      </c>
      <c r="F4" s="202" t="s">
        <v>313</v>
      </c>
      <c r="G4" s="201" t="s">
        <v>314</v>
      </c>
      <c r="H4" s="202" t="s">
        <v>311</v>
      </c>
    </row>
    <row r="5" spans="1:16" ht="39.75" customHeight="1" thickBot="1" x14ac:dyDescent="0.3">
      <c r="A5" s="203" t="s">
        <v>315</v>
      </c>
      <c r="B5" s="203" t="s">
        <v>316</v>
      </c>
      <c r="C5" s="203" t="s">
        <v>317</v>
      </c>
      <c r="D5" s="203" t="s">
        <v>318</v>
      </c>
      <c r="E5" s="203" t="s">
        <v>319</v>
      </c>
      <c r="F5" s="203" t="s">
        <v>320</v>
      </c>
      <c r="G5" s="203" t="s">
        <v>321</v>
      </c>
      <c r="H5" s="204" t="s">
        <v>329</v>
      </c>
      <c r="I5" s="205"/>
      <c r="J5" s="206" t="s">
        <v>322</v>
      </c>
      <c r="K5" s="207"/>
      <c r="L5" s="206" t="s">
        <v>323</v>
      </c>
    </row>
    <row r="6" spans="1:16" x14ac:dyDescent="0.25">
      <c r="A6" s="77"/>
      <c r="B6" s="78"/>
      <c r="C6" s="78"/>
      <c r="D6" s="79"/>
      <c r="E6" s="80"/>
      <c r="F6" s="80"/>
      <c r="G6" s="81"/>
      <c r="H6" s="122"/>
      <c r="I6" s="238" t="str">
        <f>IF(ISNUMBER(F6),_xlfn.IFS(RIGHT(H6,3)="(b)",IF(AND(G6&gt;=DATE('1. Informace o projektu'!$C$3,1,1),G6&lt;=WORKDAY(DATE('1. Informace o projektu'!$C$3+1,1,31)-1,1)),"OK","!!"),RIGHT(H6,3)="(a)",IF(AND(G6&gt;=DATE('1. Informace o projektu'!$C$3,1,1),G6&lt;=WORKDAY(DATE('1. Informace o projektu'!$C$3,12,31)-1,1,'6. Data'!$C$76:$C$89)),"OK","!!"),ISBLANK(G6),"!",ISBLANK(H6),"!!!",H6='6. Data'!$B$3,"vyberte druh nákladu")," ")</f>
        <v xml:space="preserve"> </v>
      </c>
      <c r="J6" s="261" t="str">
        <f>_xlfn.IFS(I6="!","Zapište datum úhrady",I6="ok"," ",I6=" "," ",I6="!!!","vyberte druh nákladu",I6="!!","nepovolené datum úhrady",I6="vyberte druh nákladu","vyberte druh nákladu")</f>
        <v xml:space="preserve"> </v>
      </c>
      <c r="K6" s="238" t="str">
        <f>IF(ISNUMBER(F6),IF(E6&gt;=F6,"OK","!")," ")</f>
        <v xml:space="preserve"> </v>
      </c>
      <c r="L6" s="87" t="str">
        <f>_xlfn.IFS(K6="!","Hrazeno z dotace je vyšší než fakturovaná částka",K6="ok"," ",K6=" "," ")</f>
        <v xml:space="preserve"> </v>
      </c>
    </row>
    <row r="7" spans="1:16" x14ac:dyDescent="0.25">
      <c r="A7" s="72"/>
      <c r="B7" s="82"/>
      <c r="C7" s="82"/>
      <c r="D7" s="79"/>
      <c r="E7" s="83"/>
      <c r="F7" s="83"/>
      <c r="G7" s="81"/>
      <c r="H7" s="123"/>
      <c r="I7" s="238" t="str">
        <f>IF(ISNUMBER(F7),_xlfn.IFS(RIGHT(H7,3)="(b)",IF(AND(G7&gt;=DATE('1. Informace o projektu'!$C$3,1,1),G7&lt;=WORKDAY(DATE('1. Informace o projektu'!$C$3+1,1,31)-1,1)),"OK","!!"),RIGHT(H7,3)="(a)",IF(AND(G7&gt;=DATE('1. Informace o projektu'!$C$3,1,1),G7&lt;=WORKDAY(DATE('1. Informace o projektu'!$C$3,12,31)-1,1,'6. Data'!$C$76:$C$89)),"OK","!!"),ISBLANK(G7),"!",ISBLANK(H7),"!!!",H7='6. Data'!$B$3,"vyberte druh nákladu")," ")</f>
        <v xml:space="preserve"> </v>
      </c>
      <c r="J7" s="261" t="str">
        <f t="shared" ref="J7:J70" si="0">_xlfn.IFS(I7="!","Zapište datum úhrady",I7="ok"," ",I7=" "," ",I7="!!!","vyberte druh nákladu",I7="!!","nepovolené datum úhrady",I7="vyberte druh nákladu","vyberte druh nákladu")</f>
        <v xml:space="preserve"> </v>
      </c>
      <c r="K7" s="238" t="str">
        <f t="shared" ref="K7:K70" si="1">IF(ISNUMBER(F7),IF(E7&gt;=F7,"OK","!")," ")</f>
        <v xml:space="preserve"> </v>
      </c>
      <c r="L7" s="87" t="str">
        <f t="shared" ref="L7:L70" si="2">_xlfn.IFS(K7="!","Hrazeno z dotace je vyšší než fakturovaná částka",K7="ok"," ",K7=" "," ")</f>
        <v xml:space="preserve"> </v>
      </c>
    </row>
    <row r="8" spans="1:16" ht="15.75" x14ac:dyDescent="0.3">
      <c r="A8" s="72"/>
      <c r="B8" s="82"/>
      <c r="C8" s="82"/>
      <c r="D8" s="79"/>
      <c r="E8" s="83"/>
      <c r="F8" s="83"/>
      <c r="G8" s="81"/>
      <c r="H8" s="123"/>
      <c r="I8" s="238" t="str">
        <f>IF(ISNUMBER(F8),_xlfn.IFS(RIGHT(H8,3)="(b)",IF(AND(G8&gt;=DATE('1. Informace o projektu'!$C$3,1,1),G8&lt;=WORKDAY(DATE('1. Informace o projektu'!$C$3+1,1,31)-1,1)),"OK","!!"),RIGHT(H8,3)="(a)",IF(AND(G8&gt;=DATE('1. Informace o projektu'!$C$3,1,1),G8&lt;=WORKDAY(DATE('1. Informace o projektu'!$C$3,12,31)-1,1,'6. Data'!$C$76:$C$89)),"OK","!!"),ISBLANK(G8),"!",ISBLANK(H8),"!!!",H8='6. Data'!$B$3,"vyberte druh nákladu")," ")</f>
        <v xml:space="preserve"> </v>
      </c>
      <c r="J8" s="261" t="str">
        <f t="shared" si="0"/>
        <v xml:space="preserve"> </v>
      </c>
      <c r="K8" s="238" t="str">
        <f t="shared" si="1"/>
        <v xml:space="preserve"> </v>
      </c>
      <c r="L8" s="87" t="str">
        <f t="shared" si="2"/>
        <v xml:space="preserve"> </v>
      </c>
      <c r="M8" s="88"/>
    </row>
    <row r="9" spans="1:16" x14ac:dyDescent="0.25">
      <c r="A9" s="72"/>
      <c r="B9" s="82"/>
      <c r="C9" s="82"/>
      <c r="D9" s="79"/>
      <c r="E9" s="83"/>
      <c r="F9" s="83"/>
      <c r="G9" s="81"/>
      <c r="H9" s="123"/>
      <c r="I9" s="238" t="str">
        <f>IF(ISNUMBER(F9),_xlfn.IFS(RIGHT(H9,3)="(b)",IF(AND(G9&gt;=DATE('1. Informace o projektu'!$C$3,1,1),G9&lt;=WORKDAY(DATE('1. Informace o projektu'!$C$3+1,1,31)-1,1)),"OK","!!"),RIGHT(H9,3)="(a)",IF(AND(G9&gt;=DATE('1. Informace o projektu'!$C$3,1,1),G9&lt;=WORKDAY(DATE('1. Informace o projektu'!$C$3,12,31)-1,1,'6. Data'!$C$76:$C$89)),"OK","!!"),ISBLANK(G9),"!",ISBLANK(H9),"!!!",H9='6. Data'!$B$3,"vyberte druh nákladu")," ")</f>
        <v xml:space="preserve"> </v>
      </c>
      <c r="J9" s="261" t="str">
        <f t="shared" si="0"/>
        <v xml:space="preserve"> </v>
      </c>
      <c r="K9" s="238" t="str">
        <f t="shared" si="1"/>
        <v xml:space="preserve"> </v>
      </c>
      <c r="L9" s="87" t="str">
        <f t="shared" si="2"/>
        <v xml:space="preserve"> </v>
      </c>
    </row>
    <row r="10" spans="1:16" x14ac:dyDescent="0.25">
      <c r="A10" s="72"/>
      <c r="B10" s="82"/>
      <c r="C10" s="82"/>
      <c r="D10" s="79"/>
      <c r="E10" s="83"/>
      <c r="F10" s="83"/>
      <c r="G10" s="81"/>
      <c r="H10" s="123"/>
      <c r="I10" s="238" t="str">
        <f>IF(ISNUMBER(F10),_xlfn.IFS(RIGHT(H10,3)="(b)",IF(AND(G10&gt;=DATE('1. Informace o projektu'!$C$3,1,1),G10&lt;=WORKDAY(DATE('1. Informace o projektu'!$C$3+1,1,31)-1,1)),"OK","!!"),RIGHT(H10,3)="(a)",IF(AND(G10&gt;=DATE('1. Informace o projektu'!$C$3,1,1),G10&lt;=WORKDAY(DATE('1. Informace o projektu'!$C$3,12,31)-1,1,'6. Data'!$C$76:$C$89)),"OK","!!"),ISBLANK(G10),"!",ISBLANK(H10),"!!!",H10='6. Data'!$B$3,"vyberte druh nákladu")," ")</f>
        <v xml:space="preserve"> </v>
      </c>
      <c r="J10" s="261" t="str">
        <f t="shared" si="0"/>
        <v xml:space="preserve"> </v>
      </c>
      <c r="K10" s="238" t="str">
        <f t="shared" si="1"/>
        <v xml:space="preserve"> </v>
      </c>
      <c r="L10" s="87" t="str">
        <f t="shared" si="2"/>
        <v xml:space="preserve"> </v>
      </c>
    </row>
    <row r="11" spans="1:16" x14ac:dyDescent="0.25">
      <c r="A11" s="72"/>
      <c r="B11" s="82"/>
      <c r="C11" s="82"/>
      <c r="D11" s="79"/>
      <c r="E11" s="83"/>
      <c r="F11" s="83"/>
      <c r="G11" s="81"/>
      <c r="H11" s="123"/>
      <c r="I11" s="238" t="str">
        <f>IF(ISNUMBER(F11),_xlfn.IFS(RIGHT(H11,3)="(b)",IF(AND(G11&gt;=DATE('1. Informace o projektu'!$C$3,1,1),G11&lt;=WORKDAY(DATE('1. Informace o projektu'!$C$3+1,1,31)-1,1)),"OK","!!"),RIGHT(H11,3)="(a)",IF(AND(G11&gt;=DATE('1. Informace o projektu'!$C$3,1,1),G11&lt;=WORKDAY(DATE('1. Informace o projektu'!$C$3,12,31)-1,1,'6. Data'!$C$76:$C$89)),"OK","!!"),ISBLANK(G11),"!",ISBLANK(H11),"!!!",H11='6. Data'!$B$3,"vyberte druh nákladu")," ")</f>
        <v xml:space="preserve"> </v>
      </c>
      <c r="J11" s="261" t="str">
        <f t="shared" si="0"/>
        <v xml:space="preserve"> </v>
      </c>
      <c r="K11" s="238" t="str">
        <f t="shared" si="1"/>
        <v xml:space="preserve"> </v>
      </c>
      <c r="L11" s="87" t="str">
        <f t="shared" si="2"/>
        <v xml:space="preserve"> </v>
      </c>
    </row>
    <row r="12" spans="1:16" x14ac:dyDescent="0.25">
      <c r="A12" s="72"/>
      <c r="B12" s="82"/>
      <c r="C12" s="82"/>
      <c r="D12" s="79"/>
      <c r="E12" s="83"/>
      <c r="F12" s="83"/>
      <c r="G12" s="81"/>
      <c r="H12" s="123"/>
      <c r="I12" s="238" t="str">
        <f>IF(ISNUMBER(F12),_xlfn.IFS(RIGHT(H12,3)="(b)",IF(AND(G12&gt;=DATE('1. Informace o projektu'!$C$3,1,1),G12&lt;=WORKDAY(DATE('1. Informace o projektu'!$C$3+1,1,31)-1,1)),"OK","!!"),RIGHT(H12,3)="(a)",IF(AND(G12&gt;=DATE('1. Informace o projektu'!$C$3,1,1),G12&lt;=WORKDAY(DATE('1. Informace o projektu'!$C$3,12,31)-1,1,'6. Data'!$C$76:$C$89)),"OK","!!"),ISBLANK(G12),"!",ISBLANK(H12),"!!!",H12='6. Data'!$B$3,"vyberte druh nákladu")," ")</f>
        <v xml:space="preserve"> </v>
      </c>
      <c r="J12" s="261" t="str">
        <f t="shared" si="0"/>
        <v xml:space="preserve"> </v>
      </c>
      <c r="K12" s="238" t="str">
        <f t="shared" si="1"/>
        <v xml:space="preserve"> </v>
      </c>
      <c r="L12" s="87" t="str">
        <f t="shared" si="2"/>
        <v xml:space="preserve"> </v>
      </c>
    </row>
    <row r="13" spans="1:16" x14ac:dyDescent="0.25">
      <c r="A13" s="72"/>
      <c r="B13" s="82"/>
      <c r="C13" s="82"/>
      <c r="D13" s="79"/>
      <c r="E13" s="83"/>
      <c r="F13" s="83"/>
      <c r="G13" s="81"/>
      <c r="H13" s="123"/>
      <c r="I13" s="238" t="str">
        <f>IF(ISNUMBER(F13),_xlfn.IFS(RIGHT(H13,3)="(b)",IF(AND(G13&gt;=DATE('1. Informace o projektu'!$C$3,1,1),G13&lt;=WORKDAY(DATE('1. Informace o projektu'!$C$3+1,1,31)-1,1)),"OK","!!"),RIGHT(H13,3)="(a)",IF(AND(G13&gt;=DATE('1. Informace o projektu'!$C$3,1,1),G13&lt;=WORKDAY(DATE('1. Informace o projektu'!$C$3,12,31)-1,1,'6. Data'!$C$76:$C$89)),"OK","!!"),ISBLANK(G13),"!",ISBLANK(H13),"!!!",H13='6. Data'!$B$3,"vyberte druh nákladu")," ")</f>
        <v xml:space="preserve"> </v>
      </c>
      <c r="J13" s="261" t="str">
        <f t="shared" si="0"/>
        <v xml:space="preserve"> </v>
      </c>
      <c r="K13" s="238" t="str">
        <f t="shared" si="1"/>
        <v xml:space="preserve"> </v>
      </c>
      <c r="L13" s="87" t="str">
        <f t="shared" si="2"/>
        <v xml:space="preserve"> </v>
      </c>
      <c r="O13" s="84"/>
      <c r="P13" s="84"/>
    </row>
    <row r="14" spans="1:16" x14ac:dyDescent="0.25">
      <c r="A14" s="72"/>
      <c r="B14" s="82"/>
      <c r="C14" s="82"/>
      <c r="D14" s="79"/>
      <c r="E14" s="83"/>
      <c r="F14" s="83"/>
      <c r="G14" s="81"/>
      <c r="H14" s="123"/>
      <c r="I14" s="238" t="str">
        <f>IF(ISNUMBER(F14),_xlfn.IFS(RIGHT(H14,3)="(b)",IF(AND(G14&gt;=DATE('1. Informace o projektu'!$C$3,1,1),G14&lt;=WORKDAY(DATE('1. Informace o projektu'!$C$3+1,1,31)-1,1)),"OK","!!"),RIGHT(H14,3)="(a)",IF(AND(G14&gt;=DATE('1. Informace o projektu'!$C$3,1,1),G14&lt;=WORKDAY(DATE('1. Informace o projektu'!$C$3,12,31)-1,1,'6. Data'!$C$76:$C$89)),"OK","!!"),ISBLANK(G14),"!",ISBLANK(H14),"!!!",H14='6. Data'!$B$3,"vyberte druh nákladu")," ")</f>
        <v xml:space="preserve"> </v>
      </c>
      <c r="J14" s="261" t="str">
        <f t="shared" si="0"/>
        <v xml:space="preserve"> </v>
      </c>
      <c r="K14" s="238" t="str">
        <f t="shared" si="1"/>
        <v xml:space="preserve"> </v>
      </c>
      <c r="L14" s="87" t="str">
        <f t="shared" si="2"/>
        <v xml:space="preserve"> </v>
      </c>
    </row>
    <row r="15" spans="1:16" x14ac:dyDescent="0.25">
      <c r="A15" s="72"/>
      <c r="B15" s="82"/>
      <c r="C15" s="82"/>
      <c r="D15" s="79"/>
      <c r="E15" s="83"/>
      <c r="F15" s="83"/>
      <c r="G15" s="81"/>
      <c r="H15" s="123"/>
      <c r="I15" s="238" t="str">
        <f>IF(ISNUMBER(F15),_xlfn.IFS(RIGHT(H15,3)="(b)",IF(AND(G15&gt;=DATE('1. Informace o projektu'!$C$3,1,1),G15&lt;=WORKDAY(DATE('1. Informace o projektu'!$C$3+1,1,31)-1,1)),"OK","!!"),RIGHT(H15,3)="(a)",IF(AND(G15&gt;=DATE('1. Informace o projektu'!$C$3,1,1),G15&lt;=WORKDAY(DATE('1. Informace o projektu'!$C$3,12,31)-1,1,'6. Data'!$C$76:$C$89)),"OK","!!"),ISBLANK(G15),"!",ISBLANK(H15),"!!!",H15='6. Data'!$B$3,"vyberte druh nákladu")," ")</f>
        <v xml:space="preserve"> </v>
      </c>
      <c r="J15" s="261" t="str">
        <f t="shared" si="0"/>
        <v xml:space="preserve"> </v>
      </c>
      <c r="K15" s="238" t="str">
        <f t="shared" si="1"/>
        <v xml:space="preserve"> </v>
      </c>
      <c r="L15" s="87" t="str">
        <f t="shared" si="2"/>
        <v xml:space="preserve"> </v>
      </c>
    </row>
    <row r="16" spans="1:16" x14ac:dyDescent="0.25">
      <c r="A16" s="72"/>
      <c r="B16" s="82"/>
      <c r="C16" s="82"/>
      <c r="D16" s="79"/>
      <c r="E16" s="83"/>
      <c r="F16" s="83"/>
      <c r="G16" s="81"/>
      <c r="H16" s="123"/>
      <c r="I16" s="238" t="str">
        <f>IF(ISNUMBER(F16),_xlfn.IFS(RIGHT(H16,3)="(b)",IF(AND(G16&gt;=DATE('1. Informace o projektu'!$C$3,1,1),G16&lt;=WORKDAY(DATE('1. Informace o projektu'!$C$3+1,1,31)-1,1)),"OK","!!"),RIGHT(H16,3)="(a)",IF(AND(G16&gt;=DATE('1. Informace o projektu'!$C$3,1,1),G16&lt;=WORKDAY(DATE('1. Informace o projektu'!$C$3,12,31)-1,1,'6. Data'!$C$76:$C$89)),"OK","!!"),ISBLANK(G16),"!",ISBLANK(H16),"!!!",H16='6. Data'!$B$3,"vyberte druh nákladu")," ")</f>
        <v xml:space="preserve"> </v>
      </c>
      <c r="J16" s="261" t="str">
        <f t="shared" si="0"/>
        <v xml:space="preserve"> </v>
      </c>
      <c r="K16" s="238" t="str">
        <f t="shared" si="1"/>
        <v xml:space="preserve"> </v>
      </c>
      <c r="L16" s="87" t="str">
        <f t="shared" si="2"/>
        <v xml:space="preserve"> </v>
      </c>
    </row>
    <row r="17" spans="1:12" x14ac:dyDescent="0.25">
      <c r="A17" s="72"/>
      <c r="B17" s="82"/>
      <c r="C17" s="82"/>
      <c r="D17" s="79"/>
      <c r="E17" s="83"/>
      <c r="F17" s="83"/>
      <c r="G17" s="81"/>
      <c r="H17" s="123"/>
      <c r="I17" s="238" t="str">
        <f>IF(ISNUMBER(F17),_xlfn.IFS(RIGHT(H17,3)="(b)",IF(AND(G17&gt;=DATE('1. Informace o projektu'!$C$3,1,1),G17&lt;=WORKDAY(DATE('1. Informace o projektu'!$C$3+1,1,31)-1,1)),"OK","!!"),RIGHT(H17,3)="(a)",IF(AND(G17&gt;=DATE('1. Informace o projektu'!$C$3,1,1),G17&lt;=WORKDAY(DATE('1. Informace o projektu'!$C$3,12,31)-1,1,'6. Data'!$C$76:$C$89)),"OK","!!"),ISBLANK(G17),"!",ISBLANK(H17),"!!!",H17='6. Data'!$B$3,"vyberte druh nákladu")," ")</f>
        <v xml:space="preserve"> </v>
      </c>
      <c r="J17" s="261" t="str">
        <f t="shared" si="0"/>
        <v xml:space="preserve"> </v>
      </c>
      <c r="K17" s="238" t="str">
        <f t="shared" si="1"/>
        <v xml:space="preserve"> </v>
      </c>
      <c r="L17" s="87" t="str">
        <f t="shared" si="2"/>
        <v xml:space="preserve"> </v>
      </c>
    </row>
    <row r="18" spans="1:12" x14ac:dyDescent="0.25">
      <c r="A18" s="72"/>
      <c r="B18" s="82"/>
      <c r="C18" s="82"/>
      <c r="D18" s="79"/>
      <c r="E18" s="83"/>
      <c r="F18" s="83"/>
      <c r="G18" s="81"/>
      <c r="H18" s="123"/>
      <c r="I18" s="238" t="str">
        <f>IF(ISNUMBER(F18),_xlfn.IFS(RIGHT(H18,3)="(b)",IF(AND(G18&gt;=DATE('1. Informace o projektu'!$C$3,1,1),G18&lt;=WORKDAY(DATE('1. Informace o projektu'!$C$3+1,1,31)-1,1)),"OK","!!"),RIGHT(H18,3)="(a)",IF(AND(G18&gt;=DATE('1. Informace o projektu'!$C$3,1,1),G18&lt;=WORKDAY(DATE('1. Informace o projektu'!$C$3,12,31)-1,1,'6. Data'!$C$76:$C$89)),"OK","!!"),ISBLANK(G18),"!",ISBLANK(H18),"!!!",H18='6. Data'!$B$3,"vyberte druh nákladu")," ")</f>
        <v xml:space="preserve"> </v>
      </c>
      <c r="J18" s="261" t="str">
        <f t="shared" si="0"/>
        <v xml:space="preserve"> </v>
      </c>
      <c r="K18" s="238" t="str">
        <f t="shared" si="1"/>
        <v xml:space="preserve"> </v>
      </c>
      <c r="L18" s="87" t="str">
        <f t="shared" si="2"/>
        <v xml:space="preserve"> </v>
      </c>
    </row>
    <row r="19" spans="1:12" x14ac:dyDescent="0.25">
      <c r="A19" s="72"/>
      <c r="B19" s="82"/>
      <c r="C19" s="82"/>
      <c r="D19" s="79"/>
      <c r="E19" s="83"/>
      <c r="F19" s="83"/>
      <c r="G19" s="81"/>
      <c r="H19" s="123"/>
      <c r="I19" s="238" t="str">
        <f>IF(ISNUMBER(F19),_xlfn.IFS(RIGHT(H19,3)="(b)",IF(AND(G19&gt;=DATE('1. Informace o projektu'!$C$3,1,1),G19&lt;=WORKDAY(DATE('1. Informace o projektu'!$C$3+1,1,31)-1,1)),"OK","!!"),RIGHT(H19,3)="(a)",IF(AND(G19&gt;=DATE('1. Informace o projektu'!$C$3,1,1),G19&lt;=WORKDAY(DATE('1. Informace o projektu'!$C$3,12,31)-1,1,'6. Data'!$C$76:$C$89)),"OK","!!"),ISBLANK(G19),"!",ISBLANK(H19),"!!!",H19='6. Data'!$B$3,"vyberte druh nákladu")," ")</f>
        <v xml:space="preserve"> </v>
      </c>
      <c r="J19" s="261" t="str">
        <f t="shared" si="0"/>
        <v xml:space="preserve"> </v>
      </c>
      <c r="K19" s="238" t="str">
        <f t="shared" si="1"/>
        <v xml:space="preserve"> </v>
      </c>
      <c r="L19" s="87" t="str">
        <f t="shared" si="2"/>
        <v xml:space="preserve"> </v>
      </c>
    </row>
    <row r="20" spans="1:12" x14ac:dyDescent="0.25">
      <c r="A20" s="72"/>
      <c r="B20" s="82"/>
      <c r="C20" s="82"/>
      <c r="D20" s="79"/>
      <c r="E20" s="83"/>
      <c r="F20" s="83"/>
      <c r="G20" s="81"/>
      <c r="H20" s="123"/>
      <c r="I20" s="238" t="str">
        <f>IF(ISNUMBER(F20),_xlfn.IFS(RIGHT(H20,3)="(b)",IF(AND(G20&gt;=DATE('1. Informace o projektu'!$C$3,1,1),G20&lt;=WORKDAY(DATE('1. Informace o projektu'!$C$3+1,1,31)-1,1)),"OK","!!"),RIGHT(H20,3)="(a)",IF(AND(G20&gt;=DATE('1. Informace o projektu'!$C$3,1,1),G20&lt;=WORKDAY(DATE('1. Informace o projektu'!$C$3,12,31)-1,1,'6. Data'!$C$76:$C$89)),"OK","!!"),ISBLANK(G20),"!",ISBLANK(H20),"!!!",H20='6. Data'!$B$3,"vyberte druh nákladu")," ")</f>
        <v xml:space="preserve"> </v>
      </c>
      <c r="J20" s="261" t="str">
        <f t="shared" si="0"/>
        <v xml:space="preserve"> </v>
      </c>
      <c r="K20" s="238" t="str">
        <f t="shared" si="1"/>
        <v xml:space="preserve"> </v>
      </c>
      <c r="L20" s="87" t="str">
        <f t="shared" si="2"/>
        <v xml:space="preserve"> </v>
      </c>
    </row>
    <row r="21" spans="1:12" x14ac:dyDescent="0.25">
      <c r="A21" s="72"/>
      <c r="B21" s="82"/>
      <c r="C21" s="82"/>
      <c r="D21" s="79"/>
      <c r="E21" s="83"/>
      <c r="F21" s="83"/>
      <c r="G21" s="81"/>
      <c r="H21" s="123"/>
      <c r="I21" s="238" t="str">
        <f>IF(ISNUMBER(F21),_xlfn.IFS(RIGHT(H21,3)="(b)",IF(AND(G21&gt;=DATE('1. Informace o projektu'!$C$3,1,1),G21&lt;=WORKDAY(DATE('1. Informace o projektu'!$C$3+1,1,31)-1,1)),"OK","!!"),RIGHT(H21,3)="(a)",IF(AND(G21&gt;=DATE('1. Informace o projektu'!$C$3,1,1),G21&lt;=WORKDAY(DATE('1. Informace o projektu'!$C$3,12,31)-1,1,'6. Data'!$C$76:$C$89)),"OK","!!"),ISBLANK(G21),"!",ISBLANK(H21),"!!!",H21='6. Data'!$B$3,"vyberte druh nákladu")," ")</f>
        <v xml:space="preserve"> </v>
      </c>
      <c r="J21" s="261" t="str">
        <f t="shared" si="0"/>
        <v xml:space="preserve"> </v>
      </c>
      <c r="K21" s="238" t="str">
        <f t="shared" si="1"/>
        <v xml:space="preserve"> </v>
      </c>
      <c r="L21" s="87" t="str">
        <f t="shared" si="2"/>
        <v xml:space="preserve"> </v>
      </c>
    </row>
    <row r="22" spans="1:12" x14ac:dyDescent="0.25">
      <c r="A22" s="72"/>
      <c r="B22" s="82"/>
      <c r="C22" s="82"/>
      <c r="D22" s="79"/>
      <c r="E22" s="83"/>
      <c r="F22" s="83"/>
      <c r="G22" s="81"/>
      <c r="H22" s="123"/>
      <c r="I22" s="238" t="str">
        <f>IF(ISNUMBER(F22),_xlfn.IFS(RIGHT(H22,3)="(b)",IF(AND(G22&gt;=DATE('1. Informace o projektu'!$C$3,1,1),G22&lt;=WORKDAY(DATE('1. Informace o projektu'!$C$3+1,1,31)-1,1)),"OK","!!"),RIGHT(H22,3)="(a)",IF(AND(G22&gt;=DATE('1. Informace o projektu'!$C$3,1,1),G22&lt;=WORKDAY(DATE('1. Informace o projektu'!$C$3,12,31)-1,1,'6. Data'!$C$76:$C$89)),"OK","!!"),ISBLANK(G22),"!",ISBLANK(H22),"!!!",H22='6. Data'!$B$3,"vyberte druh nákladu")," ")</f>
        <v xml:space="preserve"> </v>
      </c>
      <c r="J22" s="261" t="str">
        <f t="shared" si="0"/>
        <v xml:space="preserve"> </v>
      </c>
      <c r="K22" s="238" t="str">
        <f t="shared" si="1"/>
        <v xml:space="preserve"> </v>
      </c>
      <c r="L22" s="87" t="str">
        <f t="shared" si="2"/>
        <v xml:space="preserve"> </v>
      </c>
    </row>
    <row r="23" spans="1:12" x14ac:dyDescent="0.25">
      <c r="A23" s="72"/>
      <c r="B23" s="82"/>
      <c r="C23" s="82"/>
      <c r="D23" s="79"/>
      <c r="E23" s="83"/>
      <c r="F23" s="83"/>
      <c r="G23" s="81"/>
      <c r="H23" s="123"/>
      <c r="I23" s="238" t="str">
        <f>IF(ISNUMBER(F23),_xlfn.IFS(RIGHT(H23,3)="(b)",IF(AND(G23&gt;=DATE('1. Informace o projektu'!$C$3,1,1),G23&lt;=WORKDAY(DATE('1. Informace o projektu'!$C$3+1,1,31)-1,1)),"OK","!!"),RIGHT(H23,3)="(a)",IF(AND(G23&gt;=DATE('1. Informace o projektu'!$C$3,1,1),G23&lt;=WORKDAY(DATE('1. Informace o projektu'!$C$3,12,31)-1,1,'6. Data'!$C$76:$C$89)),"OK","!!"),ISBLANK(G23),"!",ISBLANK(H23),"!!!",H23='6. Data'!$B$3,"vyberte druh nákladu")," ")</f>
        <v xml:space="preserve"> </v>
      </c>
      <c r="J23" s="261" t="str">
        <f t="shared" si="0"/>
        <v xml:space="preserve"> </v>
      </c>
      <c r="K23" s="238" t="str">
        <f t="shared" si="1"/>
        <v xml:space="preserve"> </v>
      </c>
      <c r="L23" s="87" t="str">
        <f t="shared" si="2"/>
        <v xml:space="preserve"> </v>
      </c>
    </row>
    <row r="24" spans="1:12" x14ac:dyDescent="0.25">
      <c r="A24" s="72"/>
      <c r="B24" s="82"/>
      <c r="C24" s="82"/>
      <c r="D24" s="79"/>
      <c r="E24" s="83"/>
      <c r="F24" s="83"/>
      <c r="G24" s="81"/>
      <c r="H24" s="123"/>
      <c r="I24" s="238" t="str">
        <f>IF(ISNUMBER(F24),_xlfn.IFS(RIGHT(H24,3)="(b)",IF(AND(G24&gt;=DATE('1. Informace o projektu'!$C$3,1,1),G24&lt;=WORKDAY(DATE('1. Informace o projektu'!$C$3+1,1,31)-1,1)),"OK","!!"),RIGHT(H24,3)="(a)",IF(AND(G24&gt;=DATE('1. Informace o projektu'!$C$3,1,1),G24&lt;=WORKDAY(DATE('1. Informace o projektu'!$C$3,12,31)-1,1,'6. Data'!$C$76:$C$89)),"OK","!!"),ISBLANK(G24),"!",ISBLANK(H24),"!!!",H24='6. Data'!$B$3,"vyberte druh nákladu")," ")</f>
        <v xml:space="preserve"> </v>
      </c>
      <c r="J24" s="261" t="str">
        <f t="shared" si="0"/>
        <v xml:space="preserve"> </v>
      </c>
      <c r="K24" s="238" t="str">
        <f t="shared" si="1"/>
        <v xml:space="preserve"> </v>
      </c>
      <c r="L24" s="87" t="str">
        <f t="shared" si="2"/>
        <v xml:space="preserve"> </v>
      </c>
    </row>
    <row r="25" spans="1:12" x14ac:dyDescent="0.25">
      <c r="A25" s="72"/>
      <c r="B25" s="82"/>
      <c r="C25" s="82"/>
      <c r="D25" s="79"/>
      <c r="E25" s="83"/>
      <c r="F25" s="83"/>
      <c r="G25" s="81"/>
      <c r="H25" s="123"/>
      <c r="I25" s="238" t="str">
        <f>IF(ISNUMBER(F25),_xlfn.IFS(RIGHT(H25,3)="(b)",IF(AND(G25&gt;=DATE('1. Informace o projektu'!$C$3,1,1),G25&lt;=WORKDAY(DATE('1. Informace o projektu'!$C$3+1,1,31)-1,1)),"OK","!!"),RIGHT(H25,3)="(a)",IF(AND(G25&gt;=DATE('1. Informace o projektu'!$C$3,1,1),G25&lt;=WORKDAY(DATE('1. Informace o projektu'!$C$3,12,31)-1,1,'6. Data'!$C$76:$C$89)),"OK","!!"),ISBLANK(G25),"!",ISBLANK(H25),"!!!",H25='6. Data'!$B$3,"vyberte druh nákladu")," ")</f>
        <v xml:space="preserve"> </v>
      </c>
      <c r="J25" s="261" t="str">
        <f t="shared" si="0"/>
        <v xml:space="preserve"> </v>
      </c>
      <c r="K25" s="238" t="str">
        <f t="shared" si="1"/>
        <v xml:space="preserve"> </v>
      </c>
      <c r="L25" s="87" t="str">
        <f t="shared" si="2"/>
        <v xml:space="preserve"> </v>
      </c>
    </row>
    <row r="26" spans="1:12" x14ac:dyDescent="0.25">
      <c r="A26" s="72"/>
      <c r="B26" s="82"/>
      <c r="C26" s="82"/>
      <c r="D26" s="79"/>
      <c r="E26" s="83"/>
      <c r="F26" s="83"/>
      <c r="G26" s="81"/>
      <c r="H26" s="123"/>
      <c r="I26" s="238" t="str">
        <f>IF(ISNUMBER(F26),_xlfn.IFS(RIGHT(H26,3)="(b)",IF(AND(G26&gt;=DATE('1. Informace o projektu'!$C$3,1,1),G26&lt;=WORKDAY(DATE('1. Informace o projektu'!$C$3+1,1,31)-1,1)),"OK","!!"),RIGHT(H26,3)="(a)",IF(AND(G26&gt;=DATE('1. Informace o projektu'!$C$3,1,1),G26&lt;=WORKDAY(DATE('1. Informace o projektu'!$C$3,12,31)-1,1,'6. Data'!$C$76:$C$89)),"OK","!!"),ISBLANK(G26),"!",ISBLANK(H26),"!!!",H26='6. Data'!$B$3,"vyberte druh nákladu")," ")</f>
        <v xml:space="preserve"> </v>
      </c>
      <c r="J26" s="261" t="str">
        <f t="shared" si="0"/>
        <v xml:space="preserve"> </v>
      </c>
      <c r="K26" s="238" t="str">
        <f t="shared" si="1"/>
        <v xml:space="preserve"> </v>
      </c>
      <c r="L26" s="87" t="str">
        <f t="shared" si="2"/>
        <v xml:space="preserve"> </v>
      </c>
    </row>
    <row r="27" spans="1:12" x14ac:dyDescent="0.25">
      <c r="A27" s="72"/>
      <c r="B27" s="82"/>
      <c r="C27" s="82"/>
      <c r="D27" s="79"/>
      <c r="E27" s="83"/>
      <c r="F27" s="83"/>
      <c r="G27" s="81"/>
      <c r="H27" s="123"/>
      <c r="I27" s="238" t="str">
        <f>IF(ISNUMBER(F27),_xlfn.IFS(RIGHT(H27,3)="(b)",IF(AND(G27&gt;=DATE('1. Informace o projektu'!$C$3,1,1),G27&lt;=WORKDAY(DATE('1. Informace o projektu'!$C$3+1,1,31)-1,1)),"OK","!!"),RIGHT(H27,3)="(a)",IF(AND(G27&gt;=DATE('1. Informace o projektu'!$C$3,1,1),G27&lt;=WORKDAY(DATE('1. Informace o projektu'!$C$3,12,31)-1,1,'6. Data'!$C$76:$C$89)),"OK","!!"),ISBLANK(G27),"!",ISBLANK(H27),"!!!",H27='6. Data'!$B$3,"vyberte druh nákladu")," ")</f>
        <v xml:space="preserve"> </v>
      </c>
      <c r="J27" s="261" t="str">
        <f t="shared" si="0"/>
        <v xml:space="preserve"> </v>
      </c>
      <c r="K27" s="238" t="str">
        <f t="shared" si="1"/>
        <v xml:space="preserve"> </v>
      </c>
      <c r="L27" s="87" t="str">
        <f t="shared" si="2"/>
        <v xml:space="preserve"> </v>
      </c>
    </row>
    <row r="28" spans="1:12" x14ac:dyDescent="0.25">
      <c r="A28" s="72"/>
      <c r="B28" s="82"/>
      <c r="C28" s="82"/>
      <c r="D28" s="79"/>
      <c r="E28" s="83"/>
      <c r="F28" s="83"/>
      <c r="G28" s="81"/>
      <c r="H28" s="123"/>
      <c r="I28" s="238" t="str">
        <f>IF(ISNUMBER(F28),_xlfn.IFS(RIGHT(H28,3)="(b)",IF(AND(G28&gt;=DATE('1. Informace o projektu'!$C$3,1,1),G28&lt;=WORKDAY(DATE('1. Informace o projektu'!$C$3+1,1,31)-1,1)),"OK","!!"),RIGHT(H28,3)="(a)",IF(AND(G28&gt;=DATE('1. Informace o projektu'!$C$3,1,1),G28&lt;=WORKDAY(DATE('1. Informace o projektu'!$C$3,12,31)-1,1,'6. Data'!$C$76:$C$89)),"OK","!!"),ISBLANK(G28),"!",ISBLANK(H28),"!!!",H28='6. Data'!$B$3,"vyberte druh nákladu")," ")</f>
        <v xml:space="preserve"> </v>
      </c>
      <c r="J28" s="261" t="str">
        <f t="shared" si="0"/>
        <v xml:space="preserve"> </v>
      </c>
      <c r="K28" s="238" t="str">
        <f t="shared" si="1"/>
        <v xml:space="preserve"> </v>
      </c>
      <c r="L28" s="87" t="str">
        <f t="shared" si="2"/>
        <v xml:space="preserve"> </v>
      </c>
    </row>
    <row r="29" spans="1:12" x14ac:dyDescent="0.25">
      <c r="A29" s="72"/>
      <c r="B29" s="82"/>
      <c r="C29" s="82"/>
      <c r="D29" s="79"/>
      <c r="E29" s="83"/>
      <c r="F29" s="83"/>
      <c r="G29" s="81"/>
      <c r="H29" s="123"/>
      <c r="I29" s="238" t="str">
        <f>IF(ISNUMBER(F29),_xlfn.IFS(RIGHT(H29,3)="(b)",IF(AND(G29&gt;=DATE('1. Informace o projektu'!$C$3,1,1),G29&lt;=WORKDAY(DATE('1. Informace o projektu'!$C$3+1,1,31)-1,1)),"OK","!!"),RIGHT(H29,3)="(a)",IF(AND(G29&gt;=DATE('1. Informace o projektu'!$C$3,1,1),G29&lt;=WORKDAY(DATE('1. Informace o projektu'!$C$3,12,31)-1,1,'6. Data'!$C$76:$C$89)),"OK","!!"),ISBLANK(G29),"!",ISBLANK(H29),"!!!",H29='6. Data'!$B$3,"vyberte druh nákladu")," ")</f>
        <v xml:space="preserve"> </v>
      </c>
      <c r="J29" s="261" t="str">
        <f t="shared" si="0"/>
        <v xml:space="preserve"> </v>
      </c>
      <c r="K29" s="238" t="str">
        <f t="shared" si="1"/>
        <v xml:space="preserve"> </v>
      </c>
      <c r="L29" s="87" t="str">
        <f t="shared" si="2"/>
        <v xml:space="preserve"> </v>
      </c>
    </row>
    <row r="30" spans="1:12" x14ac:dyDescent="0.25">
      <c r="A30" s="72"/>
      <c r="B30" s="82"/>
      <c r="C30" s="82"/>
      <c r="D30" s="79"/>
      <c r="E30" s="83"/>
      <c r="F30" s="83"/>
      <c r="G30" s="81"/>
      <c r="H30" s="123"/>
      <c r="I30" s="238" t="str">
        <f>IF(ISNUMBER(F30),_xlfn.IFS(RIGHT(H30,3)="(b)",IF(AND(G30&gt;=DATE('1. Informace o projektu'!$C$3,1,1),G30&lt;=WORKDAY(DATE('1. Informace o projektu'!$C$3+1,1,31)-1,1)),"OK","!!"),RIGHT(H30,3)="(a)",IF(AND(G30&gt;=DATE('1. Informace o projektu'!$C$3,1,1),G30&lt;=WORKDAY(DATE('1. Informace o projektu'!$C$3,12,31)-1,1,'6. Data'!$C$76:$C$89)),"OK","!!"),ISBLANK(G30),"!",ISBLANK(H30),"!!!",H30='6. Data'!$B$3,"vyberte druh nákladu")," ")</f>
        <v xml:space="preserve"> </v>
      </c>
      <c r="J30" s="261" t="str">
        <f t="shared" si="0"/>
        <v xml:space="preserve"> </v>
      </c>
      <c r="K30" s="238" t="str">
        <f t="shared" si="1"/>
        <v xml:space="preserve"> </v>
      </c>
      <c r="L30" s="87" t="str">
        <f t="shared" si="2"/>
        <v xml:space="preserve"> </v>
      </c>
    </row>
    <row r="31" spans="1:12" x14ac:dyDescent="0.25">
      <c r="A31" s="72"/>
      <c r="B31" s="82"/>
      <c r="C31" s="82"/>
      <c r="D31" s="79"/>
      <c r="E31" s="83"/>
      <c r="F31" s="83"/>
      <c r="G31" s="81"/>
      <c r="H31" s="123"/>
      <c r="I31" s="238" t="str">
        <f>IF(ISNUMBER(F31),_xlfn.IFS(RIGHT(H31,3)="(b)",IF(AND(G31&gt;=DATE('1. Informace o projektu'!$C$3,1,1),G31&lt;=WORKDAY(DATE('1. Informace o projektu'!$C$3+1,1,31)-1,1)),"OK","!!"),RIGHT(H31,3)="(a)",IF(AND(G31&gt;=DATE('1. Informace o projektu'!$C$3,1,1),G31&lt;=WORKDAY(DATE('1. Informace o projektu'!$C$3,12,31)-1,1,'6. Data'!$C$76:$C$89)),"OK","!!"),ISBLANK(G31),"!",ISBLANK(H31),"!!!",H31='6. Data'!$B$3,"vyberte druh nákladu")," ")</f>
        <v xml:space="preserve"> </v>
      </c>
      <c r="J31" s="261" t="str">
        <f t="shared" si="0"/>
        <v xml:space="preserve"> </v>
      </c>
      <c r="K31" s="238" t="str">
        <f t="shared" si="1"/>
        <v xml:space="preserve"> </v>
      </c>
      <c r="L31" s="87" t="str">
        <f t="shared" si="2"/>
        <v xml:space="preserve"> </v>
      </c>
    </row>
    <row r="32" spans="1:12" x14ac:dyDescent="0.25">
      <c r="A32" s="72"/>
      <c r="B32" s="82"/>
      <c r="C32" s="82"/>
      <c r="D32" s="79"/>
      <c r="E32" s="83"/>
      <c r="F32" s="83"/>
      <c r="G32" s="81"/>
      <c r="H32" s="123"/>
      <c r="I32" s="238" t="str">
        <f>IF(ISNUMBER(F32),_xlfn.IFS(RIGHT(H32,3)="(b)",IF(AND(G32&gt;=DATE('1. Informace o projektu'!$C$3,1,1),G32&lt;=WORKDAY(DATE('1. Informace o projektu'!$C$3+1,1,31)-1,1)),"OK","!!"),RIGHT(H32,3)="(a)",IF(AND(G32&gt;=DATE('1. Informace o projektu'!$C$3,1,1),G32&lt;=WORKDAY(DATE('1. Informace o projektu'!$C$3,12,31)-1,1,'6. Data'!$C$76:$C$89)),"OK","!!"),ISBLANK(G32),"!",ISBLANK(H32),"!!!",H32='6. Data'!$B$3,"vyberte druh nákladu")," ")</f>
        <v xml:space="preserve"> </v>
      </c>
      <c r="J32" s="261" t="str">
        <f t="shared" si="0"/>
        <v xml:space="preserve"> </v>
      </c>
      <c r="K32" s="238" t="str">
        <f t="shared" si="1"/>
        <v xml:space="preserve"> </v>
      </c>
      <c r="L32" s="87" t="str">
        <f t="shared" si="2"/>
        <v xml:space="preserve"> </v>
      </c>
    </row>
    <row r="33" spans="1:12" x14ac:dyDescent="0.25">
      <c r="A33" s="72"/>
      <c r="B33" s="82"/>
      <c r="C33" s="82"/>
      <c r="D33" s="79"/>
      <c r="E33" s="83"/>
      <c r="F33" s="83"/>
      <c r="G33" s="81"/>
      <c r="H33" s="123"/>
      <c r="I33" s="238" t="str">
        <f>IF(ISNUMBER(F33),_xlfn.IFS(RIGHT(H33,3)="(b)",IF(AND(G33&gt;=DATE('1. Informace o projektu'!$C$3,1,1),G33&lt;=WORKDAY(DATE('1. Informace o projektu'!$C$3+1,1,31)-1,1)),"OK","!!"),RIGHT(H33,3)="(a)",IF(AND(G33&gt;=DATE('1. Informace o projektu'!$C$3,1,1),G33&lt;=WORKDAY(DATE('1. Informace o projektu'!$C$3,12,31)-1,1,'6. Data'!$C$76:$C$89)),"OK","!!"),ISBLANK(G33),"!",ISBLANK(H33),"!!!",H33='6. Data'!$B$3,"vyberte druh nákladu")," ")</f>
        <v xml:space="preserve"> </v>
      </c>
      <c r="J33" s="261" t="str">
        <f t="shared" si="0"/>
        <v xml:space="preserve"> </v>
      </c>
      <c r="K33" s="238" t="str">
        <f t="shared" si="1"/>
        <v xml:space="preserve"> </v>
      </c>
      <c r="L33" s="87" t="str">
        <f t="shared" si="2"/>
        <v xml:space="preserve"> </v>
      </c>
    </row>
    <row r="34" spans="1:12" x14ac:dyDescent="0.25">
      <c r="A34" s="72"/>
      <c r="B34" s="82"/>
      <c r="C34" s="82"/>
      <c r="D34" s="79"/>
      <c r="E34" s="83"/>
      <c r="F34" s="83"/>
      <c r="G34" s="81"/>
      <c r="H34" s="123"/>
      <c r="I34" s="238" t="str">
        <f>IF(ISNUMBER(F34),_xlfn.IFS(RIGHT(H34,3)="(b)",IF(AND(G34&gt;=DATE('1. Informace o projektu'!$C$3,1,1),G34&lt;=WORKDAY(DATE('1. Informace o projektu'!$C$3+1,1,31)-1,1)),"OK","!!"),RIGHT(H34,3)="(a)",IF(AND(G34&gt;=DATE('1. Informace o projektu'!$C$3,1,1),G34&lt;=WORKDAY(DATE('1. Informace o projektu'!$C$3,12,31)-1,1,'6. Data'!$C$76:$C$89)),"OK","!!"),ISBLANK(G34),"!",ISBLANK(H34),"!!!",H34='6. Data'!$B$3,"vyberte druh nákladu")," ")</f>
        <v xml:space="preserve"> </v>
      </c>
      <c r="J34" s="261" t="str">
        <f t="shared" si="0"/>
        <v xml:space="preserve"> </v>
      </c>
      <c r="K34" s="238" t="str">
        <f t="shared" si="1"/>
        <v xml:space="preserve"> </v>
      </c>
      <c r="L34" s="87" t="str">
        <f t="shared" si="2"/>
        <v xml:space="preserve"> </v>
      </c>
    </row>
    <row r="35" spans="1:12" x14ac:dyDescent="0.25">
      <c r="A35" s="72"/>
      <c r="B35" s="82"/>
      <c r="C35" s="82"/>
      <c r="D35" s="79"/>
      <c r="E35" s="83"/>
      <c r="F35" s="83"/>
      <c r="G35" s="81"/>
      <c r="H35" s="123"/>
      <c r="I35" s="238" t="str">
        <f>IF(ISNUMBER(F35),_xlfn.IFS(RIGHT(H35,3)="(b)",IF(AND(G35&gt;=DATE('1. Informace o projektu'!$C$3,1,1),G35&lt;=WORKDAY(DATE('1. Informace o projektu'!$C$3+1,1,31)-1,1)),"OK","!!"),RIGHT(H35,3)="(a)",IF(AND(G35&gt;=DATE('1. Informace o projektu'!$C$3,1,1),G35&lt;=WORKDAY(DATE('1. Informace o projektu'!$C$3,12,31)-1,1,'6. Data'!$C$76:$C$89)),"OK","!!"),ISBLANK(G35),"!",ISBLANK(H35),"!!!",H35='6. Data'!$B$3,"vyberte druh nákladu")," ")</f>
        <v xml:space="preserve"> </v>
      </c>
      <c r="J35" s="261" t="str">
        <f t="shared" si="0"/>
        <v xml:space="preserve"> </v>
      </c>
      <c r="K35" s="238" t="str">
        <f t="shared" si="1"/>
        <v xml:space="preserve"> </v>
      </c>
      <c r="L35" s="87" t="str">
        <f t="shared" si="2"/>
        <v xml:space="preserve"> </v>
      </c>
    </row>
    <row r="36" spans="1:12" x14ac:dyDescent="0.25">
      <c r="A36" s="72"/>
      <c r="B36" s="82"/>
      <c r="C36" s="82"/>
      <c r="D36" s="79"/>
      <c r="E36" s="83"/>
      <c r="F36" s="83"/>
      <c r="G36" s="81"/>
      <c r="H36" s="123"/>
      <c r="I36" s="238" t="str">
        <f>IF(ISNUMBER(F36),_xlfn.IFS(RIGHT(H36,3)="(b)",IF(AND(G36&gt;=DATE('1. Informace o projektu'!$C$3,1,1),G36&lt;=WORKDAY(DATE('1. Informace o projektu'!$C$3+1,1,31)-1,1)),"OK","!!"),RIGHT(H36,3)="(a)",IF(AND(G36&gt;=DATE('1. Informace o projektu'!$C$3,1,1),G36&lt;=WORKDAY(DATE('1. Informace o projektu'!$C$3,12,31)-1,1,'6. Data'!$C$76:$C$89)),"OK","!!"),ISBLANK(G36),"!",ISBLANK(H36),"!!!",H36='6. Data'!$B$3,"vyberte druh nákladu")," ")</f>
        <v xml:space="preserve"> </v>
      </c>
      <c r="J36" s="261" t="str">
        <f t="shared" si="0"/>
        <v xml:space="preserve"> </v>
      </c>
      <c r="K36" s="238" t="str">
        <f t="shared" si="1"/>
        <v xml:space="preserve"> </v>
      </c>
      <c r="L36" s="87" t="str">
        <f t="shared" si="2"/>
        <v xml:space="preserve"> </v>
      </c>
    </row>
    <row r="37" spans="1:12" x14ac:dyDescent="0.25">
      <c r="A37" s="72"/>
      <c r="B37" s="82"/>
      <c r="C37" s="82"/>
      <c r="D37" s="79"/>
      <c r="E37" s="83"/>
      <c r="F37" s="83"/>
      <c r="G37" s="81"/>
      <c r="H37" s="123"/>
      <c r="I37" s="238" t="str">
        <f>IF(ISNUMBER(F37),_xlfn.IFS(RIGHT(H37,3)="(b)",IF(AND(G37&gt;=DATE('1. Informace o projektu'!$C$3,1,1),G37&lt;=WORKDAY(DATE('1. Informace o projektu'!$C$3+1,1,31)-1,1)),"OK","!!"),RIGHT(H37,3)="(a)",IF(AND(G37&gt;=DATE('1. Informace o projektu'!$C$3,1,1),G37&lt;=WORKDAY(DATE('1. Informace o projektu'!$C$3,12,31)-1,1,'6. Data'!$C$76:$C$89)),"OK","!!"),ISBLANK(G37),"!",ISBLANK(H37),"!!!",H37='6. Data'!$B$3,"vyberte druh nákladu")," ")</f>
        <v xml:space="preserve"> </v>
      </c>
      <c r="J37" s="261" t="str">
        <f t="shared" si="0"/>
        <v xml:space="preserve"> </v>
      </c>
      <c r="K37" s="238" t="str">
        <f t="shared" si="1"/>
        <v xml:space="preserve"> </v>
      </c>
      <c r="L37" s="87" t="str">
        <f t="shared" si="2"/>
        <v xml:space="preserve"> </v>
      </c>
    </row>
    <row r="38" spans="1:12" x14ac:dyDescent="0.25">
      <c r="A38" s="72"/>
      <c r="B38" s="82"/>
      <c r="C38" s="82"/>
      <c r="D38" s="79"/>
      <c r="E38" s="83"/>
      <c r="F38" s="83"/>
      <c r="G38" s="81"/>
      <c r="H38" s="123"/>
      <c r="I38" s="238" t="str">
        <f>IF(ISNUMBER(F38),_xlfn.IFS(RIGHT(H38,3)="(b)",IF(AND(G38&gt;=DATE('1. Informace o projektu'!$C$3,1,1),G38&lt;=WORKDAY(DATE('1. Informace o projektu'!$C$3+1,1,31)-1,1)),"OK","!!"),RIGHT(H38,3)="(a)",IF(AND(G38&gt;=DATE('1. Informace o projektu'!$C$3,1,1),G38&lt;=WORKDAY(DATE('1. Informace o projektu'!$C$3,12,31)-1,1,'6. Data'!$C$76:$C$89)),"OK","!!"),ISBLANK(G38),"!",ISBLANK(H38),"!!!",H38='6. Data'!$B$3,"vyberte druh nákladu")," ")</f>
        <v xml:space="preserve"> </v>
      </c>
      <c r="J38" s="261" t="str">
        <f t="shared" si="0"/>
        <v xml:space="preserve"> </v>
      </c>
      <c r="K38" s="238" t="str">
        <f t="shared" si="1"/>
        <v xml:space="preserve"> </v>
      </c>
      <c r="L38" s="87" t="str">
        <f t="shared" si="2"/>
        <v xml:space="preserve"> </v>
      </c>
    </row>
    <row r="39" spans="1:12" x14ac:dyDescent="0.25">
      <c r="A39" s="72"/>
      <c r="B39" s="82"/>
      <c r="C39" s="82"/>
      <c r="D39" s="79"/>
      <c r="E39" s="83"/>
      <c r="F39" s="83"/>
      <c r="G39" s="81"/>
      <c r="H39" s="123"/>
      <c r="I39" s="238" t="str">
        <f>IF(ISNUMBER(F39),_xlfn.IFS(RIGHT(H39,3)="(b)",IF(AND(G39&gt;=DATE('1. Informace o projektu'!$C$3,1,1),G39&lt;=WORKDAY(DATE('1. Informace o projektu'!$C$3+1,1,31)-1,1)),"OK","!!"),RIGHT(H39,3)="(a)",IF(AND(G39&gt;=DATE('1. Informace o projektu'!$C$3,1,1),G39&lt;=WORKDAY(DATE('1. Informace o projektu'!$C$3,12,31)-1,1,'6. Data'!$C$76:$C$89)),"OK","!!"),ISBLANK(G39),"!",ISBLANK(H39),"!!!",H39='6. Data'!$B$3,"vyberte druh nákladu")," ")</f>
        <v xml:space="preserve"> </v>
      </c>
      <c r="J39" s="261" t="str">
        <f t="shared" si="0"/>
        <v xml:space="preserve"> </v>
      </c>
      <c r="K39" s="238" t="str">
        <f t="shared" si="1"/>
        <v xml:space="preserve"> </v>
      </c>
      <c r="L39" s="87" t="str">
        <f t="shared" si="2"/>
        <v xml:space="preserve"> </v>
      </c>
    </row>
    <row r="40" spans="1:12" x14ac:dyDescent="0.25">
      <c r="A40" s="72"/>
      <c r="B40" s="82"/>
      <c r="C40" s="82"/>
      <c r="D40" s="79"/>
      <c r="E40" s="83"/>
      <c r="F40" s="83"/>
      <c r="G40" s="81"/>
      <c r="H40" s="123"/>
      <c r="I40" s="238" t="str">
        <f>IF(ISNUMBER(F40),_xlfn.IFS(RIGHT(H40,3)="(b)",IF(AND(G40&gt;=DATE('1. Informace o projektu'!$C$3,1,1),G40&lt;=WORKDAY(DATE('1. Informace o projektu'!$C$3+1,1,31)-1,1)),"OK","!!"),RIGHT(H40,3)="(a)",IF(AND(G40&gt;=DATE('1. Informace o projektu'!$C$3,1,1),G40&lt;=WORKDAY(DATE('1. Informace o projektu'!$C$3,12,31)-1,1,'6. Data'!$C$76:$C$89)),"OK","!!"),ISBLANK(G40),"!",ISBLANK(H40),"!!!",H40='6. Data'!$B$3,"vyberte druh nákladu")," ")</f>
        <v xml:space="preserve"> </v>
      </c>
      <c r="J40" s="261" t="str">
        <f t="shared" si="0"/>
        <v xml:space="preserve"> </v>
      </c>
      <c r="K40" s="238" t="str">
        <f t="shared" si="1"/>
        <v xml:space="preserve"> </v>
      </c>
      <c r="L40" s="87" t="str">
        <f t="shared" si="2"/>
        <v xml:space="preserve"> </v>
      </c>
    </row>
    <row r="41" spans="1:12" x14ac:dyDescent="0.25">
      <c r="A41" s="72"/>
      <c r="B41" s="82"/>
      <c r="C41" s="82"/>
      <c r="D41" s="79"/>
      <c r="E41" s="83"/>
      <c r="F41" s="83"/>
      <c r="G41" s="81"/>
      <c r="H41" s="123"/>
      <c r="I41" s="238" t="str">
        <f>IF(ISNUMBER(F41),_xlfn.IFS(RIGHT(H41,3)="(b)",IF(AND(G41&gt;=DATE('1. Informace o projektu'!$C$3,1,1),G41&lt;=WORKDAY(DATE('1. Informace o projektu'!$C$3+1,1,31)-1,1)),"OK","!!"),RIGHT(H41,3)="(a)",IF(AND(G41&gt;=DATE('1. Informace o projektu'!$C$3,1,1),G41&lt;=WORKDAY(DATE('1. Informace o projektu'!$C$3,12,31)-1,1,'6. Data'!$C$76:$C$89)),"OK","!!"),ISBLANK(G41),"!",ISBLANK(H41),"!!!",H41='6. Data'!$B$3,"vyberte druh nákladu")," ")</f>
        <v xml:space="preserve"> </v>
      </c>
      <c r="J41" s="261" t="str">
        <f t="shared" si="0"/>
        <v xml:space="preserve"> </v>
      </c>
      <c r="K41" s="238" t="str">
        <f t="shared" si="1"/>
        <v xml:space="preserve"> </v>
      </c>
      <c r="L41" s="87" t="str">
        <f t="shared" si="2"/>
        <v xml:space="preserve"> </v>
      </c>
    </row>
    <row r="42" spans="1:12" x14ac:dyDescent="0.25">
      <c r="A42" s="72"/>
      <c r="B42" s="82"/>
      <c r="C42" s="82"/>
      <c r="D42" s="79"/>
      <c r="E42" s="83"/>
      <c r="F42" s="83"/>
      <c r="G42" s="81"/>
      <c r="H42" s="123"/>
      <c r="I42" s="238" t="str">
        <f>IF(ISNUMBER(F42),_xlfn.IFS(RIGHT(H42,3)="(b)",IF(AND(G42&gt;=DATE('1. Informace o projektu'!$C$3,1,1),G42&lt;=WORKDAY(DATE('1. Informace o projektu'!$C$3+1,1,31)-1,1)),"OK","!!"),RIGHT(H42,3)="(a)",IF(AND(G42&gt;=DATE('1. Informace o projektu'!$C$3,1,1),G42&lt;=WORKDAY(DATE('1. Informace o projektu'!$C$3,12,31)-1,1,'6. Data'!$C$76:$C$89)),"OK","!!"),ISBLANK(G42),"!",ISBLANK(H42),"!!!",H42='6. Data'!$B$3,"vyberte druh nákladu")," ")</f>
        <v xml:space="preserve"> </v>
      </c>
      <c r="J42" s="261" t="str">
        <f t="shared" si="0"/>
        <v xml:space="preserve"> </v>
      </c>
      <c r="K42" s="238" t="str">
        <f t="shared" si="1"/>
        <v xml:space="preserve"> </v>
      </c>
      <c r="L42" s="87" t="str">
        <f t="shared" si="2"/>
        <v xml:space="preserve"> </v>
      </c>
    </row>
    <row r="43" spans="1:12" x14ac:dyDescent="0.25">
      <c r="A43" s="72"/>
      <c r="B43" s="82"/>
      <c r="C43" s="82"/>
      <c r="D43" s="79"/>
      <c r="E43" s="83"/>
      <c r="F43" s="83"/>
      <c r="G43" s="81"/>
      <c r="H43" s="123"/>
      <c r="I43" s="238" t="str">
        <f>IF(ISNUMBER(F43),_xlfn.IFS(RIGHT(H43,3)="(b)",IF(AND(G43&gt;=DATE('1. Informace o projektu'!$C$3,1,1),G43&lt;=WORKDAY(DATE('1. Informace o projektu'!$C$3+1,1,31)-1,1)),"OK","!!"),RIGHT(H43,3)="(a)",IF(AND(G43&gt;=DATE('1. Informace o projektu'!$C$3,1,1),G43&lt;=WORKDAY(DATE('1. Informace o projektu'!$C$3,12,31)-1,1,'6. Data'!$C$76:$C$89)),"OK","!!"),ISBLANK(G43),"!",ISBLANK(H43),"!!!",H43='6. Data'!$B$3,"vyberte druh nákladu")," ")</f>
        <v xml:space="preserve"> </v>
      </c>
      <c r="J43" s="261" t="str">
        <f t="shared" si="0"/>
        <v xml:space="preserve"> </v>
      </c>
      <c r="K43" s="238" t="str">
        <f t="shared" si="1"/>
        <v xml:space="preserve"> </v>
      </c>
      <c r="L43" s="87" t="str">
        <f t="shared" si="2"/>
        <v xml:space="preserve"> </v>
      </c>
    </row>
    <row r="44" spans="1:12" x14ac:dyDescent="0.25">
      <c r="A44" s="72"/>
      <c r="B44" s="82"/>
      <c r="C44" s="82"/>
      <c r="D44" s="79"/>
      <c r="E44" s="83"/>
      <c r="F44" s="83"/>
      <c r="G44" s="81"/>
      <c r="H44" s="123"/>
      <c r="I44" s="238" t="str">
        <f>IF(ISNUMBER(F44),_xlfn.IFS(RIGHT(H44,3)="(b)",IF(AND(G44&gt;=DATE('1. Informace o projektu'!$C$3,1,1),G44&lt;=WORKDAY(DATE('1. Informace o projektu'!$C$3+1,1,31)-1,1)),"OK","!!"),RIGHT(H44,3)="(a)",IF(AND(G44&gt;=DATE('1. Informace o projektu'!$C$3,1,1),G44&lt;=WORKDAY(DATE('1. Informace o projektu'!$C$3,12,31)-1,1,'6. Data'!$C$76:$C$89)),"OK","!!"),ISBLANK(G44),"!",ISBLANK(H44),"!!!",H44='6. Data'!$B$3,"vyberte druh nákladu")," ")</f>
        <v xml:space="preserve"> </v>
      </c>
      <c r="J44" s="261" t="str">
        <f t="shared" si="0"/>
        <v xml:space="preserve"> </v>
      </c>
      <c r="K44" s="238" t="str">
        <f t="shared" si="1"/>
        <v xml:space="preserve"> </v>
      </c>
      <c r="L44" s="87" t="str">
        <f t="shared" si="2"/>
        <v xml:space="preserve"> </v>
      </c>
    </row>
    <row r="45" spans="1:12" x14ac:dyDescent="0.25">
      <c r="A45" s="72"/>
      <c r="B45" s="82"/>
      <c r="C45" s="82"/>
      <c r="D45" s="79"/>
      <c r="E45" s="83"/>
      <c r="F45" s="83"/>
      <c r="G45" s="81"/>
      <c r="H45" s="123"/>
      <c r="I45" s="238" t="str">
        <f>IF(ISNUMBER(F45),_xlfn.IFS(RIGHT(H45,3)="(b)",IF(AND(G45&gt;=DATE('1. Informace o projektu'!$C$3,1,1),G45&lt;=WORKDAY(DATE('1. Informace o projektu'!$C$3+1,1,31)-1,1)),"OK","!!"),RIGHT(H45,3)="(a)",IF(AND(G45&gt;=DATE('1. Informace o projektu'!$C$3,1,1),G45&lt;=WORKDAY(DATE('1. Informace o projektu'!$C$3,12,31)-1,1,'6. Data'!$C$76:$C$89)),"OK","!!"),ISBLANK(G45),"!",ISBLANK(H45),"!!!",H45='6. Data'!$B$3,"vyberte druh nákladu")," ")</f>
        <v xml:space="preserve"> </v>
      </c>
      <c r="J45" s="261" t="str">
        <f t="shared" si="0"/>
        <v xml:space="preserve"> </v>
      </c>
      <c r="K45" s="238" t="str">
        <f t="shared" si="1"/>
        <v xml:space="preserve"> </v>
      </c>
      <c r="L45" s="87" t="str">
        <f t="shared" si="2"/>
        <v xml:space="preserve"> </v>
      </c>
    </row>
    <row r="46" spans="1:12" x14ac:dyDescent="0.25">
      <c r="A46" s="72"/>
      <c r="B46" s="82"/>
      <c r="C46" s="82"/>
      <c r="D46" s="79"/>
      <c r="E46" s="83"/>
      <c r="F46" s="83"/>
      <c r="G46" s="81"/>
      <c r="H46" s="123"/>
      <c r="I46" s="238" t="str">
        <f>IF(ISNUMBER(F46),_xlfn.IFS(RIGHT(H46,3)="(b)",IF(AND(G46&gt;=DATE('1. Informace o projektu'!$C$3,1,1),G46&lt;=WORKDAY(DATE('1. Informace o projektu'!$C$3+1,1,31)-1,1)),"OK","!!"),RIGHT(H46,3)="(a)",IF(AND(G46&gt;=DATE('1. Informace o projektu'!$C$3,1,1),G46&lt;=WORKDAY(DATE('1. Informace o projektu'!$C$3,12,31)-1,1,'6. Data'!$C$76:$C$89)),"OK","!!"),ISBLANK(G46),"!",ISBLANK(H46),"!!!",H46='6. Data'!$B$3,"vyberte druh nákladu")," ")</f>
        <v xml:space="preserve"> </v>
      </c>
      <c r="J46" s="261" t="str">
        <f t="shared" si="0"/>
        <v xml:space="preserve"> </v>
      </c>
      <c r="K46" s="238" t="str">
        <f t="shared" si="1"/>
        <v xml:space="preserve"> </v>
      </c>
      <c r="L46" s="87" t="str">
        <f t="shared" si="2"/>
        <v xml:space="preserve"> </v>
      </c>
    </row>
    <row r="47" spans="1:12" x14ac:dyDescent="0.25">
      <c r="A47" s="72"/>
      <c r="B47" s="82"/>
      <c r="C47" s="82"/>
      <c r="D47" s="79"/>
      <c r="E47" s="83"/>
      <c r="F47" s="83"/>
      <c r="G47" s="81"/>
      <c r="H47" s="123"/>
      <c r="I47" s="238" t="str">
        <f>IF(ISNUMBER(F47),_xlfn.IFS(RIGHT(H47,3)="(b)",IF(AND(G47&gt;=DATE('1. Informace o projektu'!$C$3,1,1),G47&lt;=WORKDAY(DATE('1. Informace o projektu'!$C$3+1,1,31)-1,1)),"OK","!!"),RIGHT(H47,3)="(a)",IF(AND(G47&gt;=DATE('1. Informace o projektu'!$C$3,1,1),G47&lt;=WORKDAY(DATE('1. Informace o projektu'!$C$3,12,31)-1,1,'6. Data'!$C$76:$C$89)),"OK","!!"),ISBLANK(G47),"!",ISBLANK(H47),"!!!",H47='6. Data'!$B$3,"vyberte druh nákladu")," ")</f>
        <v xml:space="preserve"> </v>
      </c>
      <c r="J47" s="261" t="str">
        <f t="shared" si="0"/>
        <v xml:space="preserve"> </v>
      </c>
      <c r="K47" s="238" t="str">
        <f t="shared" si="1"/>
        <v xml:space="preserve"> </v>
      </c>
      <c r="L47" s="87" t="str">
        <f t="shared" si="2"/>
        <v xml:space="preserve"> </v>
      </c>
    </row>
    <row r="48" spans="1:12" x14ac:dyDescent="0.25">
      <c r="A48" s="72"/>
      <c r="B48" s="82"/>
      <c r="C48" s="82"/>
      <c r="D48" s="79"/>
      <c r="E48" s="83"/>
      <c r="F48" s="83"/>
      <c r="G48" s="81"/>
      <c r="H48" s="123"/>
      <c r="I48" s="238" t="str">
        <f>IF(ISNUMBER(F48),_xlfn.IFS(RIGHT(H48,3)="(b)",IF(AND(G48&gt;=DATE('1. Informace o projektu'!$C$3,1,1),G48&lt;=WORKDAY(DATE('1. Informace o projektu'!$C$3+1,1,31)-1,1)),"OK","!!"),RIGHT(H48,3)="(a)",IF(AND(G48&gt;=DATE('1. Informace o projektu'!$C$3,1,1),G48&lt;=WORKDAY(DATE('1. Informace o projektu'!$C$3,12,31)-1,1,'6. Data'!$C$76:$C$89)),"OK","!!"),ISBLANK(G48),"!",ISBLANK(H48),"!!!",H48='6. Data'!$B$3,"vyberte druh nákladu")," ")</f>
        <v xml:space="preserve"> </v>
      </c>
      <c r="J48" s="261" t="str">
        <f t="shared" si="0"/>
        <v xml:space="preserve"> </v>
      </c>
      <c r="K48" s="238" t="str">
        <f t="shared" si="1"/>
        <v xml:space="preserve"> </v>
      </c>
      <c r="L48" s="87" t="str">
        <f t="shared" si="2"/>
        <v xml:space="preserve"> </v>
      </c>
    </row>
    <row r="49" spans="1:12" x14ac:dyDescent="0.25">
      <c r="A49" s="72"/>
      <c r="B49" s="82"/>
      <c r="C49" s="82"/>
      <c r="D49" s="79"/>
      <c r="E49" s="83"/>
      <c r="F49" s="83"/>
      <c r="G49" s="81"/>
      <c r="H49" s="123"/>
      <c r="I49" s="238" t="str">
        <f>IF(ISNUMBER(F49),_xlfn.IFS(RIGHT(H49,3)="(b)",IF(AND(G49&gt;=DATE('1. Informace o projektu'!$C$3,1,1),G49&lt;=WORKDAY(DATE('1. Informace o projektu'!$C$3+1,1,31)-1,1)),"OK","!!"),RIGHT(H49,3)="(a)",IF(AND(G49&gt;=DATE('1. Informace o projektu'!$C$3,1,1),G49&lt;=WORKDAY(DATE('1. Informace o projektu'!$C$3,12,31)-1,1,'6. Data'!$C$76:$C$89)),"OK","!!"),ISBLANK(G49),"!",ISBLANK(H49),"!!!",H49='6. Data'!$B$3,"vyberte druh nákladu")," ")</f>
        <v xml:space="preserve"> </v>
      </c>
      <c r="J49" s="261" t="str">
        <f t="shared" si="0"/>
        <v xml:space="preserve"> </v>
      </c>
      <c r="K49" s="238" t="str">
        <f t="shared" si="1"/>
        <v xml:space="preserve"> </v>
      </c>
      <c r="L49" s="87" t="str">
        <f t="shared" si="2"/>
        <v xml:space="preserve"> </v>
      </c>
    </row>
    <row r="50" spans="1:12" x14ac:dyDescent="0.25">
      <c r="A50" s="72"/>
      <c r="B50" s="82"/>
      <c r="C50" s="82"/>
      <c r="D50" s="79"/>
      <c r="E50" s="83"/>
      <c r="F50" s="83"/>
      <c r="G50" s="81"/>
      <c r="H50" s="123"/>
      <c r="I50" s="238" t="str">
        <f>IF(ISNUMBER(F50),_xlfn.IFS(RIGHT(H50,3)="(b)",IF(AND(G50&gt;=DATE('1. Informace o projektu'!$C$3,1,1),G50&lt;=WORKDAY(DATE('1. Informace o projektu'!$C$3+1,1,31)-1,1)),"OK","!!"),RIGHT(H50,3)="(a)",IF(AND(G50&gt;=DATE('1. Informace o projektu'!$C$3,1,1),G50&lt;=WORKDAY(DATE('1. Informace o projektu'!$C$3,12,31)-1,1,'6. Data'!$C$76:$C$89)),"OK","!!"),ISBLANK(G50),"!",ISBLANK(H50),"!!!",H50='6. Data'!$B$3,"vyberte druh nákladu")," ")</f>
        <v xml:space="preserve"> </v>
      </c>
      <c r="J50" s="261" t="str">
        <f t="shared" si="0"/>
        <v xml:space="preserve"> </v>
      </c>
      <c r="K50" s="238" t="str">
        <f t="shared" si="1"/>
        <v xml:space="preserve"> </v>
      </c>
      <c r="L50" s="87" t="str">
        <f t="shared" si="2"/>
        <v xml:space="preserve"> </v>
      </c>
    </row>
    <row r="51" spans="1:12" x14ac:dyDescent="0.25">
      <c r="A51" s="72"/>
      <c r="B51" s="82"/>
      <c r="C51" s="82"/>
      <c r="D51" s="79"/>
      <c r="E51" s="83"/>
      <c r="F51" s="83"/>
      <c r="G51" s="81"/>
      <c r="H51" s="123"/>
      <c r="I51" s="238" t="str">
        <f>IF(ISNUMBER(F51),_xlfn.IFS(RIGHT(H51,3)="(b)",IF(AND(G51&gt;=DATE('1. Informace o projektu'!$C$3,1,1),G51&lt;=WORKDAY(DATE('1. Informace o projektu'!$C$3+1,1,31)-1,1)),"OK","!!"),RIGHT(H51,3)="(a)",IF(AND(G51&gt;=DATE('1. Informace o projektu'!$C$3,1,1),G51&lt;=WORKDAY(DATE('1. Informace o projektu'!$C$3,12,31)-1,1,'6. Data'!$C$76:$C$89)),"OK","!!"),ISBLANK(G51),"!",ISBLANK(H51),"!!!",H51='6. Data'!$B$3,"vyberte druh nákladu")," ")</f>
        <v xml:space="preserve"> </v>
      </c>
      <c r="J51" s="261" t="str">
        <f t="shared" si="0"/>
        <v xml:space="preserve"> </v>
      </c>
      <c r="K51" s="238" t="str">
        <f t="shared" si="1"/>
        <v xml:space="preserve"> </v>
      </c>
      <c r="L51" s="87" t="str">
        <f t="shared" si="2"/>
        <v xml:space="preserve"> </v>
      </c>
    </row>
    <row r="52" spans="1:12" x14ac:dyDescent="0.25">
      <c r="A52" s="72"/>
      <c r="B52" s="82"/>
      <c r="C52" s="82"/>
      <c r="D52" s="79"/>
      <c r="E52" s="83"/>
      <c r="F52" s="83"/>
      <c r="G52" s="81"/>
      <c r="H52" s="123"/>
      <c r="I52" s="238" t="str">
        <f>IF(ISNUMBER(F52),_xlfn.IFS(RIGHT(H52,3)="(b)",IF(AND(G52&gt;=DATE('1. Informace o projektu'!$C$3,1,1),G52&lt;=WORKDAY(DATE('1. Informace o projektu'!$C$3+1,1,31)-1,1)),"OK","!!"),RIGHT(H52,3)="(a)",IF(AND(G52&gt;=DATE('1. Informace o projektu'!$C$3,1,1),G52&lt;=WORKDAY(DATE('1. Informace o projektu'!$C$3,12,31)-1,1,'6. Data'!$C$76:$C$89)),"OK","!!"),ISBLANK(G52),"!",ISBLANK(H52),"!!!",H52='6. Data'!$B$3,"vyberte druh nákladu")," ")</f>
        <v xml:space="preserve"> </v>
      </c>
      <c r="J52" s="261" t="str">
        <f t="shared" si="0"/>
        <v xml:space="preserve"> </v>
      </c>
      <c r="K52" s="238" t="str">
        <f t="shared" si="1"/>
        <v xml:space="preserve"> </v>
      </c>
      <c r="L52" s="87" t="str">
        <f t="shared" si="2"/>
        <v xml:space="preserve"> </v>
      </c>
    </row>
    <row r="53" spans="1:12" x14ac:dyDescent="0.25">
      <c r="A53" s="72"/>
      <c r="B53" s="82"/>
      <c r="C53" s="82"/>
      <c r="D53" s="79"/>
      <c r="E53" s="83"/>
      <c r="F53" s="83"/>
      <c r="G53" s="81"/>
      <c r="H53" s="123"/>
      <c r="I53" s="238" t="str">
        <f>IF(ISNUMBER(F53),_xlfn.IFS(RIGHT(H53,3)="(b)",IF(AND(G53&gt;=DATE('1. Informace o projektu'!$C$3,1,1),G53&lt;=WORKDAY(DATE('1. Informace o projektu'!$C$3+1,1,31)-1,1)),"OK","!!"),RIGHT(H53,3)="(a)",IF(AND(G53&gt;=DATE('1. Informace o projektu'!$C$3,1,1),G53&lt;=WORKDAY(DATE('1. Informace o projektu'!$C$3,12,31)-1,1,'6. Data'!$C$76:$C$89)),"OK","!!"),ISBLANK(G53),"!",ISBLANK(H53),"!!!",H53='6. Data'!$B$3,"vyberte druh nákladu")," ")</f>
        <v xml:space="preserve"> </v>
      </c>
      <c r="J53" s="261" t="str">
        <f t="shared" si="0"/>
        <v xml:space="preserve"> </v>
      </c>
      <c r="K53" s="238" t="str">
        <f t="shared" si="1"/>
        <v xml:space="preserve"> </v>
      </c>
      <c r="L53" s="87" t="str">
        <f t="shared" si="2"/>
        <v xml:space="preserve"> </v>
      </c>
    </row>
    <row r="54" spans="1:12" x14ac:dyDescent="0.25">
      <c r="A54" s="72"/>
      <c r="B54" s="82"/>
      <c r="C54" s="82"/>
      <c r="D54" s="79"/>
      <c r="E54" s="83"/>
      <c r="F54" s="83"/>
      <c r="G54" s="81"/>
      <c r="H54" s="123"/>
      <c r="I54" s="238" t="str">
        <f>IF(ISNUMBER(F54),_xlfn.IFS(RIGHT(H54,3)="(b)",IF(AND(G54&gt;=DATE('1. Informace o projektu'!$C$3,1,1),G54&lt;=WORKDAY(DATE('1. Informace o projektu'!$C$3+1,1,31)-1,1)),"OK","!!"),RIGHT(H54,3)="(a)",IF(AND(G54&gt;=DATE('1. Informace o projektu'!$C$3,1,1),G54&lt;=WORKDAY(DATE('1. Informace o projektu'!$C$3,12,31)-1,1,'6. Data'!$C$76:$C$89)),"OK","!!"),ISBLANK(G54),"!",ISBLANK(H54),"!!!",H54='6. Data'!$B$3,"vyberte druh nákladu")," ")</f>
        <v xml:space="preserve"> </v>
      </c>
      <c r="J54" s="261" t="str">
        <f t="shared" si="0"/>
        <v xml:space="preserve"> </v>
      </c>
      <c r="K54" s="238" t="str">
        <f t="shared" si="1"/>
        <v xml:space="preserve"> </v>
      </c>
      <c r="L54" s="87" t="str">
        <f t="shared" si="2"/>
        <v xml:space="preserve"> </v>
      </c>
    </row>
    <row r="55" spans="1:12" x14ac:dyDescent="0.25">
      <c r="A55" s="72"/>
      <c r="B55" s="82"/>
      <c r="C55" s="82"/>
      <c r="D55" s="79"/>
      <c r="E55" s="83"/>
      <c r="F55" s="83"/>
      <c r="G55" s="81"/>
      <c r="H55" s="123"/>
      <c r="I55" s="238" t="str">
        <f>IF(ISNUMBER(F55),_xlfn.IFS(RIGHT(H55,3)="(b)",IF(AND(G55&gt;=DATE('1. Informace o projektu'!$C$3,1,1),G55&lt;=WORKDAY(DATE('1. Informace o projektu'!$C$3+1,1,31)-1,1)),"OK","!!"),RIGHT(H55,3)="(a)",IF(AND(G55&gt;=DATE('1. Informace o projektu'!$C$3,1,1),G55&lt;=WORKDAY(DATE('1. Informace o projektu'!$C$3,12,31)-1,1,'6. Data'!$C$76:$C$89)),"OK","!!"),ISBLANK(G55),"!",ISBLANK(H55),"!!!",H55='6. Data'!$B$3,"vyberte druh nákladu")," ")</f>
        <v xml:space="preserve"> </v>
      </c>
      <c r="J55" s="261" t="str">
        <f t="shared" si="0"/>
        <v xml:space="preserve"> </v>
      </c>
      <c r="K55" s="238" t="str">
        <f t="shared" si="1"/>
        <v xml:space="preserve"> </v>
      </c>
      <c r="L55" s="87" t="str">
        <f t="shared" si="2"/>
        <v xml:space="preserve"> </v>
      </c>
    </row>
    <row r="56" spans="1:12" x14ac:dyDescent="0.25">
      <c r="A56" s="72"/>
      <c r="B56" s="82"/>
      <c r="C56" s="82"/>
      <c r="D56" s="79"/>
      <c r="E56" s="83"/>
      <c r="F56" s="83"/>
      <c r="G56" s="81"/>
      <c r="H56" s="123"/>
      <c r="I56" s="238" t="str">
        <f>IF(ISNUMBER(F56),_xlfn.IFS(RIGHT(H56,3)="(b)",IF(AND(G56&gt;=DATE('1. Informace o projektu'!$C$3,1,1),G56&lt;=WORKDAY(DATE('1. Informace o projektu'!$C$3+1,1,31)-1,1)),"OK","!!"),RIGHT(H56,3)="(a)",IF(AND(G56&gt;=DATE('1. Informace o projektu'!$C$3,1,1),G56&lt;=WORKDAY(DATE('1. Informace o projektu'!$C$3,12,31)-1,1,'6. Data'!$C$76:$C$89)),"OK","!!"),ISBLANK(G56),"!",ISBLANK(H56),"!!!",H56='6. Data'!$B$3,"vyberte druh nákladu")," ")</f>
        <v xml:space="preserve"> </v>
      </c>
      <c r="J56" s="261" t="str">
        <f t="shared" si="0"/>
        <v xml:space="preserve"> </v>
      </c>
      <c r="K56" s="238" t="str">
        <f t="shared" si="1"/>
        <v xml:space="preserve"> </v>
      </c>
      <c r="L56" s="87" t="str">
        <f t="shared" si="2"/>
        <v xml:space="preserve"> </v>
      </c>
    </row>
    <row r="57" spans="1:12" x14ac:dyDescent="0.25">
      <c r="A57" s="72"/>
      <c r="B57" s="82"/>
      <c r="C57" s="82"/>
      <c r="D57" s="79"/>
      <c r="E57" s="83"/>
      <c r="F57" s="83"/>
      <c r="G57" s="81"/>
      <c r="H57" s="123"/>
      <c r="I57" s="238" t="str">
        <f>IF(ISNUMBER(F57),_xlfn.IFS(RIGHT(H57,3)="(b)",IF(AND(G57&gt;=DATE('1. Informace o projektu'!$C$3,1,1),G57&lt;=WORKDAY(DATE('1. Informace o projektu'!$C$3+1,1,31)-1,1)),"OK","!!"),RIGHT(H57,3)="(a)",IF(AND(G57&gt;=DATE('1. Informace o projektu'!$C$3,1,1),G57&lt;=WORKDAY(DATE('1. Informace o projektu'!$C$3,12,31)-1,1,'6. Data'!$C$76:$C$89)),"OK","!!"),ISBLANK(G57),"!",ISBLANK(H57),"!!!",H57='6. Data'!$B$3,"vyberte druh nákladu")," ")</f>
        <v xml:space="preserve"> </v>
      </c>
      <c r="J57" s="261" t="str">
        <f t="shared" si="0"/>
        <v xml:space="preserve"> </v>
      </c>
      <c r="K57" s="238" t="str">
        <f t="shared" si="1"/>
        <v xml:space="preserve"> </v>
      </c>
      <c r="L57" s="87" t="str">
        <f t="shared" si="2"/>
        <v xml:space="preserve"> </v>
      </c>
    </row>
    <row r="58" spans="1:12" x14ac:dyDescent="0.25">
      <c r="A58" s="72"/>
      <c r="B58" s="82"/>
      <c r="C58" s="82"/>
      <c r="D58" s="79"/>
      <c r="E58" s="83"/>
      <c r="F58" s="83"/>
      <c r="G58" s="81"/>
      <c r="H58" s="123"/>
      <c r="I58" s="238" t="str">
        <f>IF(ISNUMBER(F58),_xlfn.IFS(RIGHT(H58,3)="(b)",IF(AND(G58&gt;=DATE('1. Informace o projektu'!$C$3,1,1),G58&lt;=WORKDAY(DATE('1. Informace o projektu'!$C$3+1,1,31)-1,1)),"OK","!!"),RIGHT(H58,3)="(a)",IF(AND(G58&gt;=DATE('1. Informace o projektu'!$C$3,1,1),G58&lt;=WORKDAY(DATE('1. Informace o projektu'!$C$3,12,31)-1,1,'6. Data'!$C$76:$C$89)),"OK","!!"),ISBLANK(G58),"!",ISBLANK(H58),"!!!",H58='6. Data'!$B$3,"vyberte druh nákladu")," ")</f>
        <v xml:space="preserve"> </v>
      </c>
      <c r="J58" s="261" t="str">
        <f t="shared" si="0"/>
        <v xml:space="preserve"> </v>
      </c>
      <c r="K58" s="238" t="str">
        <f t="shared" si="1"/>
        <v xml:space="preserve"> </v>
      </c>
      <c r="L58" s="87" t="str">
        <f t="shared" si="2"/>
        <v xml:space="preserve"> </v>
      </c>
    </row>
    <row r="59" spans="1:12" x14ac:dyDescent="0.25">
      <c r="A59" s="72"/>
      <c r="B59" s="82"/>
      <c r="C59" s="82"/>
      <c r="D59" s="79"/>
      <c r="E59" s="83"/>
      <c r="F59" s="83"/>
      <c r="G59" s="81"/>
      <c r="H59" s="123"/>
      <c r="I59" s="238" t="str">
        <f>IF(ISNUMBER(F59),_xlfn.IFS(RIGHT(H59,3)="(b)",IF(AND(G59&gt;=DATE('1. Informace o projektu'!$C$3,1,1),G59&lt;=WORKDAY(DATE('1. Informace o projektu'!$C$3+1,1,31)-1,1)),"OK","!!"),RIGHT(H59,3)="(a)",IF(AND(G59&gt;=DATE('1. Informace o projektu'!$C$3,1,1),G59&lt;=WORKDAY(DATE('1. Informace o projektu'!$C$3,12,31)-1,1,'6. Data'!$C$76:$C$89)),"OK","!!"),ISBLANK(G59),"!",ISBLANK(H59),"!!!",H59='6. Data'!$B$3,"vyberte druh nákladu")," ")</f>
        <v xml:space="preserve"> </v>
      </c>
      <c r="J59" s="261" t="str">
        <f t="shared" si="0"/>
        <v xml:space="preserve"> </v>
      </c>
      <c r="K59" s="238" t="str">
        <f t="shared" si="1"/>
        <v xml:space="preserve"> </v>
      </c>
      <c r="L59" s="87" t="str">
        <f t="shared" si="2"/>
        <v xml:space="preserve"> </v>
      </c>
    </row>
    <row r="60" spans="1:12" x14ac:dyDescent="0.25">
      <c r="A60" s="72"/>
      <c r="B60" s="82"/>
      <c r="C60" s="82"/>
      <c r="D60" s="79"/>
      <c r="E60" s="83"/>
      <c r="F60" s="83"/>
      <c r="G60" s="81"/>
      <c r="H60" s="123"/>
      <c r="I60" s="238" t="str">
        <f>IF(ISNUMBER(F60),_xlfn.IFS(RIGHT(H60,3)="(b)",IF(AND(G60&gt;=DATE('1. Informace o projektu'!$C$3,1,1),G60&lt;=WORKDAY(DATE('1. Informace o projektu'!$C$3+1,1,31)-1,1)),"OK","!!"),RIGHT(H60,3)="(a)",IF(AND(G60&gt;=DATE('1. Informace o projektu'!$C$3,1,1),G60&lt;=WORKDAY(DATE('1. Informace o projektu'!$C$3,12,31)-1,1,'6. Data'!$C$76:$C$89)),"OK","!!"),ISBLANK(G60),"!",ISBLANK(H60),"!!!",H60='6. Data'!$B$3,"vyberte druh nákladu")," ")</f>
        <v xml:space="preserve"> </v>
      </c>
      <c r="J60" s="261" t="str">
        <f t="shared" si="0"/>
        <v xml:space="preserve"> </v>
      </c>
      <c r="K60" s="238" t="str">
        <f t="shared" si="1"/>
        <v xml:space="preserve"> </v>
      </c>
      <c r="L60" s="87" t="str">
        <f t="shared" si="2"/>
        <v xml:space="preserve"> </v>
      </c>
    </row>
    <row r="61" spans="1:12" x14ac:dyDescent="0.25">
      <c r="A61" s="72"/>
      <c r="B61" s="82"/>
      <c r="C61" s="82"/>
      <c r="D61" s="79"/>
      <c r="E61" s="83"/>
      <c r="F61" s="83"/>
      <c r="G61" s="81"/>
      <c r="H61" s="123"/>
      <c r="I61" s="238" t="str">
        <f>IF(ISNUMBER(F61),_xlfn.IFS(RIGHT(H61,3)="(b)",IF(AND(G61&gt;=DATE('1. Informace o projektu'!$C$3,1,1),G61&lt;=WORKDAY(DATE('1. Informace o projektu'!$C$3+1,1,31)-1,1)),"OK","!!"),RIGHT(H61,3)="(a)",IF(AND(G61&gt;=DATE('1. Informace o projektu'!$C$3,1,1),G61&lt;=WORKDAY(DATE('1. Informace o projektu'!$C$3,12,31)-1,1,'6. Data'!$C$76:$C$89)),"OK","!!"),ISBLANK(G61),"!",ISBLANK(H61),"!!!",H61='6. Data'!$B$3,"vyberte druh nákladu")," ")</f>
        <v xml:space="preserve"> </v>
      </c>
      <c r="J61" s="261" t="str">
        <f t="shared" si="0"/>
        <v xml:space="preserve"> </v>
      </c>
      <c r="K61" s="238" t="str">
        <f t="shared" si="1"/>
        <v xml:space="preserve"> </v>
      </c>
      <c r="L61" s="87" t="str">
        <f t="shared" si="2"/>
        <v xml:space="preserve"> </v>
      </c>
    </row>
    <row r="62" spans="1:12" x14ac:dyDescent="0.25">
      <c r="A62" s="72"/>
      <c r="B62" s="82"/>
      <c r="C62" s="82"/>
      <c r="D62" s="79"/>
      <c r="E62" s="83"/>
      <c r="F62" s="83"/>
      <c r="G62" s="81"/>
      <c r="H62" s="123"/>
      <c r="I62" s="238" t="str">
        <f>IF(ISNUMBER(F62),_xlfn.IFS(RIGHT(H62,3)="(b)",IF(AND(G62&gt;=DATE('1. Informace o projektu'!$C$3,1,1),G62&lt;=WORKDAY(DATE('1. Informace o projektu'!$C$3+1,1,31)-1,1)),"OK","!!"),RIGHT(H62,3)="(a)",IF(AND(G62&gt;=DATE('1. Informace o projektu'!$C$3,1,1),G62&lt;=WORKDAY(DATE('1. Informace o projektu'!$C$3,12,31)-1,1,'6. Data'!$C$76:$C$89)),"OK","!!"),ISBLANK(G62),"!",ISBLANK(H62),"!!!",H62='6. Data'!$B$3,"vyberte druh nákladu")," ")</f>
        <v xml:space="preserve"> </v>
      </c>
      <c r="J62" s="261" t="str">
        <f t="shared" si="0"/>
        <v xml:space="preserve"> </v>
      </c>
      <c r="K62" s="238" t="str">
        <f t="shared" si="1"/>
        <v xml:space="preserve"> </v>
      </c>
      <c r="L62" s="87" t="str">
        <f t="shared" si="2"/>
        <v xml:space="preserve"> </v>
      </c>
    </row>
    <row r="63" spans="1:12" x14ac:dyDescent="0.25">
      <c r="A63" s="72"/>
      <c r="B63" s="82"/>
      <c r="C63" s="82"/>
      <c r="D63" s="79"/>
      <c r="E63" s="83"/>
      <c r="F63" s="83"/>
      <c r="G63" s="81"/>
      <c r="H63" s="123"/>
      <c r="I63" s="238" t="str">
        <f>IF(ISNUMBER(F63),_xlfn.IFS(RIGHT(H63,3)="(b)",IF(AND(G63&gt;=DATE('1. Informace o projektu'!$C$3,1,1),G63&lt;=WORKDAY(DATE('1. Informace o projektu'!$C$3+1,1,31)-1,1)),"OK","!!"),RIGHT(H63,3)="(a)",IF(AND(G63&gt;=DATE('1. Informace o projektu'!$C$3,1,1),G63&lt;=WORKDAY(DATE('1. Informace o projektu'!$C$3,12,31)-1,1,'6. Data'!$C$76:$C$89)),"OK","!!"),ISBLANK(G63),"!",ISBLANK(H63),"!!!",H63='6. Data'!$B$3,"vyberte druh nákladu")," ")</f>
        <v xml:space="preserve"> </v>
      </c>
      <c r="J63" s="261" t="str">
        <f t="shared" si="0"/>
        <v xml:space="preserve"> </v>
      </c>
      <c r="K63" s="238" t="str">
        <f t="shared" si="1"/>
        <v xml:space="preserve"> </v>
      </c>
      <c r="L63" s="87" t="str">
        <f t="shared" si="2"/>
        <v xml:space="preserve"> </v>
      </c>
    </row>
    <row r="64" spans="1:12" x14ac:dyDescent="0.25">
      <c r="A64" s="72"/>
      <c r="B64" s="82"/>
      <c r="C64" s="82"/>
      <c r="D64" s="79"/>
      <c r="E64" s="83"/>
      <c r="F64" s="83"/>
      <c r="G64" s="81"/>
      <c r="H64" s="123"/>
      <c r="I64" s="238" t="str">
        <f>IF(ISNUMBER(F64),_xlfn.IFS(RIGHT(H64,3)="(b)",IF(AND(G64&gt;=DATE('1. Informace o projektu'!$C$3,1,1),G64&lt;=WORKDAY(DATE('1. Informace o projektu'!$C$3+1,1,31)-1,1)),"OK","!!"),RIGHT(H64,3)="(a)",IF(AND(G64&gt;=DATE('1. Informace o projektu'!$C$3,1,1),G64&lt;=WORKDAY(DATE('1. Informace o projektu'!$C$3,12,31)-1,1,'6. Data'!$C$76:$C$89)),"OK","!!"),ISBLANK(G64),"!",ISBLANK(H64),"!!!",H64='6. Data'!$B$3,"vyberte druh nákladu")," ")</f>
        <v xml:space="preserve"> </v>
      </c>
      <c r="J64" s="261" t="str">
        <f t="shared" si="0"/>
        <v xml:space="preserve"> </v>
      </c>
      <c r="K64" s="238" t="str">
        <f t="shared" si="1"/>
        <v xml:space="preserve"> </v>
      </c>
      <c r="L64" s="87" t="str">
        <f t="shared" si="2"/>
        <v xml:space="preserve"> </v>
      </c>
    </row>
    <row r="65" spans="1:12" x14ac:dyDescent="0.25">
      <c r="A65" s="72"/>
      <c r="B65" s="82"/>
      <c r="C65" s="82"/>
      <c r="D65" s="79"/>
      <c r="E65" s="83"/>
      <c r="F65" s="83"/>
      <c r="G65" s="81"/>
      <c r="H65" s="123"/>
      <c r="I65" s="238" t="str">
        <f>IF(ISNUMBER(F65),_xlfn.IFS(RIGHT(H65,3)="(b)",IF(AND(G65&gt;=DATE('1. Informace o projektu'!$C$3,1,1),G65&lt;=WORKDAY(DATE('1. Informace o projektu'!$C$3+1,1,31)-1,1)),"OK","!!"),RIGHT(H65,3)="(a)",IF(AND(G65&gt;=DATE('1. Informace o projektu'!$C$3,1,1),G65&lt;=WORKDAY(DATE('1. Informace o projektu'!$C$3,12,31)-1,1,'6. Data'!$C$76:$C$89)),"OK","!!"),ISBLANK(G65),"!",ISBLANK(H65),"!!!",H65='6. Data'!$B$3,"vyberte druh nákladu")," ")</f>
        <v xml:space="preserve"> </v>
      </c>
      <c r="J65" s="261" t="str">
        <f t="shared" si="0"/>
        <v xml:space="preserve"> </v>
      </c>
      <c r="K65" s="238" t="str">
        <f t="shared" si="1"/>
        <v xml:space="preserve"> </v>
      </c>
      <c r="L65" s="87" t="str">
        <f t="shared" si="2"/>
        <v xml:space="preserve"> </v>
      </c>
    </row>
    <row r="66" spans="1:12" x14ac:dyDescent="0.25">
      <c r="A66" s="72"/>
      <c r="B66" s="82"/>
      <c r="C66" s="82"/>
      <c r="D66" s="79"/>
      <c r="E66" s="83"/>
      <c r="F66" s="83"/>
      <c r="G66" s="81"/>
      <c r="H66" s="123"/>
      <c r="I66" s="238" t="str">
        <f>IF(ISNUMBER(F66),_xlfn.IFS(RIGHT(H66,3)="(b)",IF(AND(G66&gt;=DATE('1. Informace o projektu'!$C$3,1,1),G66&lt;=WORKDAY(DATE('1. Informace o projektu'!$C$3+1,1,31)-1,1)),"OK","!!"),RIGHT(H66,3)="(a)",IF(AND(G66&gt;=DATE('1. Informace o projektu'!$C$3,1,1),G66&lt;=WORKDAY(DATE('1. Informace o projektu'!$C$3,12,31)-1,1,'6. Data'!$C$76:$C$89)),"OK","!!"),ISBLANK(G66),"!",ISBLANK(H66),"!!!",H66='6. Data'!$B$3,"vyberte druh nákladu")," ")</f>
        <v xml:space="preserve"> </v>
      </c>
      <c r="J66" s="261" t="str">
        <f t="shared" si="0"/>
        <v xml:space="preserve"> </v>
      </c>
      <c r="K66" s="238" t="str">
        <f t="shared" si="1"/>
        <v xml:space="preserve"> </v>
      </c>
      <c r="L66" s="87" t="str">
        <f t="shared" si="2"/>
        <v xml:space="preserve"> </v>
      </c>
    </row>
    <row r="67" spans="1:12" x14ac:dyDescent="0.25">
      <c r="A67" s="72"/>
      <c r="B67" s="82"/>
      <c r="C67" s="82"/>
      <c r="D67" s="79"/>
      <c r="E67" s="83"/>
      <c r="F67" s="83"/>
      <c r="G67" s="81"/>
      <c r="H67" s="123"/>
      <c r="I67" s="238" t="str">
        <f>IF(ISNUMBER(F67),_xlfn.IFS(RIGHT(H67,3)="(b)",IF(AND(G67&gt;=DATE('1. Informace o projektu'!$C$3,1,1),G67&lt;=WORKDAY(DATE('1. Informace o projektu'!$C$3+1,1,31)-1,1)),"OK","!!"),RIGHT(H67,3)="(a)",IF(AND(G67&gt;=DATE('1. Informace o projektu'!$C$3,1,1),G67&lt;=WORKDAY(DATE('1. Informace o projektu'!$C$3,12,31)-1,1,'6. Data'!$C$76:$C$89)),"OK","!!"),ISBLANK(G67),"!",ISBLANK(H67),"!!!",H67='6. Data'!$B$3,"vyberte druh nákladu")," ")</f>
        <v xml:space="preserve"> </v>
      </c>
      <c r="J67" s="261" t="str">
        <f t="shared" si="0"/>
        <v xml:space="preserve"> </v>
      </c>
      <c r="K67" s="238" t="str">
        <f t="shared" si="1"/>
        <v xml:space="preserve"> </v>
      </c>
      <c r="L67" s="87" t="str">
        <f t="shared" si="2"/>
        <v xml:space="preserve"> </v>
      </c>
    </row>
    <row r="68" spans="1:12" x14ac:dyDescent="0.25">
      <c r="A68" s="72"/>
      <c r="B68" s="82"/>
      <c r="C68" s="82"/>
      <c r="D68" s="79"/>
      <c r="E68" s="83"/>
      <c r="F68" s="83"/>
      <c r="G68" s="81"/>
      <c r="H68" s="123"/>
      <c r="I68" s="238" t="str">
        <f>IF(ISNUMBER(F68),_xlfn.IFS(RIGHT(H68,3)="(b)",IF(AND(G68&gt;=DATE('1. Informace o projektu'!$C$3,1,1),G68&lt;=WORKDAY(DATE('1. Informace o projektu'!$C$3+1,1,31)-1,1)),"OK","!!"),RIGHT(H68,3)="(a)",IF(AND(G68&gt;=DATE('1. Informace o projektu'!$C$3,1,1),G68&lt;=WORKDAY(DATE('1. Informace o projektu'!$C$3,12,31)-1,1,'6. Data'!$C$76:$C$89)),"OK","!!"),ISBLANK(G68),"!",ISBLANK(H68),"!!!",H68='6. Data'!$B$3,"vyberte druh nákladu")," ")</f>
        <v xml:space="preserve"> </v>
      </c>
      <c r="J68" s="261" t="str">
        <f t="shared" si="0"/>
        <v xml:space="preserve"> </v>
      </c>
      <c r="K68" s="238" t="str">
        <f t="shared" si="1"/>
        <v xml:space="preserve"> </v>
      </c>
      <c r="L68" s="87" t="str">
        <f t="shared" si="2"/>
        <v xml:space="preserve"> </v>
      </c>
    </row>
    <row r="69" spans="1:12" x14ac:dyDescent="0.25">
      <c r="A69" s="72"/>
      <c r="B69" s="82"/>
      <c r="C69" s="82"/>
      <c r="D69" s="79"/>
      <c r="E69" s="83"/>
      <c r="F69" s="83"/>
      <c r="G69" s="81"/>
      <c r="H69" s="123"/>
      <c r="I69" s="238" t="str">
        <f>IF(ISNUMBER(F69),_xlfn.IFS(RIGHT(H69,3)="(b)",IF(AND(G69&gt;=DATE('1. Informace o projektu'!$C$3,1,1),G69&lt;=WORKDAY(DATE('1. Informace o projektu'!$C$3+1,1,31)-1,1)),"OK","!!"),RIGHT(H69,3)="(a)",IF(AND(G69&gt;=DATE('1. Informace o projektu'!$C$3,1,1),G69&lt;=WORKDAY(DATE('1. Informace o projektu'!$C$3,12,31)-1,1,'6. Data'!$C$76:$C$89)),"OK","!!"),ISBLANK(G69),"!",ISBLANK(H69),"!!!",H69='6. Data'!$B$3,"vyberte druh nákladu")," ")</f>
        <v xml:space="preserve"> </v>
      </c>
      <c r="J69" s="261" t="str">
        <f t="shared" si="0"/>
        <v xml:space="preserve"> </v>
      </c>
      <c r="K69" s="238" t="str">
        <f t="shared" si="1"/>
        <v xml:space="preserve"> </v>
      </c>
      <c r="L69" s="87" t="str">
        <f t="shared" si="2"/>
        <v xml:space="preserve"> </v>
      </c>
    </row>
    <row r="70" spans="1:12" x14ac:dyDescent="0.25">
      <c r="A70" s="72"/>
      <c r="B70" s="82"/>
      <c r="C70" s="82"/>
      <c r="D70" s="79"/>
      <c r="E70" s="83"/>
      <c r="F70" s="83"/>
      <c r="G70" s="81"/>
      <c r="H70" s="123"/>
      <c r="I70" s="238" t="str">
        <f>IF(ISNUMBER(F70),_xlfn.IFS(RIGHT(H70,3)="(b)",IF(AND(G70&gt;=DATE('1. Informace o projektu'!$C$3,1,1),G70&lt;=WORKDAY(DATE('1. Informace o projektu'!$C$3+1,1,31)-1,1)),"OK","!!"),RIGHT(H70,3)="(a)",IF(AND(G70&gt;=DATE('1. Informace o projektu'!$C$3,1,1),G70&lt;=WORKDAY(DATE('1. Informace o projektu'!$C$3,12,31)-1,1,'6. Data'!$C$76:$C$89)),"OK","!!"),ISBLANK(G70),"!",ISBLANK(H70),"!!!",H70='6. Data'!$B$3,"vyberte druh nákladu")," ")</f>
        <v xml:space="preserve"> </v>
      </c>
      <c r="J70" s="261" t="str">
        <f t="shared" si="0"/>
        <v xml:space="preserve"> </v>
      </c>
      <c r="K70" s="238" t="str">
        <f t="shared" si="1"/>
        <v xml:space="preserve"> </v>
      </c>
      <c r="L70" s="87" t="str">
        <f t="shared" si="2"/>
        <v xml:space="preserve"> </v>
      </c>
    </row>
    <row r="71" spans="1:12" x14ac:dyDescent="0.25">
      <c r="A71" s="72"/>
      <c r="B71" s="82"/>
      <c r="C71" s="82"/>
      <c r="D71" s="79"/>
      <c r="E71" s="83"/>
      <c r="F71" s="83"/>
      <c r="G71" s="81"/>
      <c r="H71" s="123"/>
      <c r="I71" s="238" t="str">
        <f>IF(ISNUMBER(F71),_xlfn.IFS(RIGHT(H71,3)="(b)",IF(AND(G71&gt;=DATE('1. Informace o projektu'!$C$3,1,1),G71&lt;=WORKDAY(DATE('1. Informace o projektu'!$C$3+1,1,31)-1,1)),"OK","!!"),RIGHT(H71,3)="(a)",IF(AND(G71&gt;=DATE('1. Informace o projektu'!$C$3,1,1),G71&lt;=WORKDAY(DATE('1. Informace o projektu'!$C$3,12,31)-1,1,'6. Data'!$C$76:$C$89)),"OK","!!"),ISBLANK(G71),"!",ISBLANK(H71),"!!!",H71='6. Data'!$B$3,"vyberte druh nákladu")," ")</f>
        <v xml:space="preserve"> </v>
      </c>
      <c r="J71" s="261" t="str">
        <f t="shared" ref="J71:J134" si="3">_xlfn.IFS(I71="!","Zapište datum úhrady",I71="ok"," ",I71=" "," ",I71="!!!","vyberte druh nákladu",I71="!!","nepovolené datum úhrady",I71="vyberte druh nákladu","vyberte druh nákladu")</f>
        <v xml:space="preserve"> </v>
      </c>
      <c r="K71" s="238" t="str">
        <f t="shared" ref="K71:K134" si="4">IF(ISNUMBER(F71),IF(E71&gt;=F71,"OK","!")," ")</f>
        <v xml:space="preserve"> </v>
      </c>
      <c r="L71" s="87" t="str">
        <f t="shared" ref="L71:L134" si="5">_xlfn.IFS(K71="!","Hrazeno z dotace je vyšší než fakturovaná částka",K71="ok"," ",K71=" "," ")</f>
        <v xml:space="preserve"> </v>
      </c>
    </row>
    <row r="72" spans="1:12" x14ac:dyDescent="0.25">
      <c r="A72" s="72"/>
      <c r="B72" s="82"/>
      <c r="C72" s="82"/>
      <c r="D72" s="79"/>
      <c r="E72" s="83"/>
      <c r="F72" s="83"/>
      <c r="G72" s="81"/>
      <c r="H72" s="123"/>
      <c r="I72" s="238" t="str">
        <f>IF(ISNUMBER(F72),_xlfn.IFS(RIGHT(H72,3)="(b)",IF(AND(G72&gt;=DATE('1. Informace o projektu'!$C$3,1,1),G72&lt;=WORKDAY(DATE('1. Informace o projektu'!$C$3+1,1,31)-1,1)),"OK","!!"),RIGHT(H72,3)="(a)",IF(AND(G72&gt;=DATE('1. Informace o projektu'!$C$3,1,1),G72&lt;=WORKDAY(DATE('1. Informace o projektu'!$C$3,12,31)-1,1,'6. Data'!$C$76:$C$89)),"OK","!!"),ISBLANK(G72),"!",ISBLANK(H72),"!!!",H72='6. Data'!$B$3,"vyberte druh nákladu")," ")</f>
        <v xml:space="preserve"> </v>
      </c>
      <c r="J72" s="261" t="str">
        <f t="shared" si="3"/>
        <v xml:space="preserve"> </v>
      </c>
      <c r="K72" s="238" t="str">
        <f t="shared" si="4"/>
        <v xml:space="preserve"> </v>
      </c>
      <c r="L72" s="87" t="str">
        <f t="shared" si="5"/>
        <v xml:space="preserve"> </v>
      </c>
    </row>
    <row r="73" spans="1:12" x14ac:dyDescent="0.25">
      <c r="A73" s="72"/>
      <c r="B73" s="82"/>
      <c r="C73" s="82"/>
      <c r="D73" s="79"/>
      <c r="E73" s="83"/>
      <c r="F73" s="83"/>
      <c r="G73" s="81"/>
      <c r="H73" s="123"/>
      <c r="I73" s="238" t="str">
        <f>IF(ISNUMBER(F73),_xlfn.IFS(RIGHT(H73,3)="(b)",IF(AND(G73&gt;=DATE('1. Informace o projektu'!$C$3,1,1),G73&lt;=WORKDAY(DATE('1. Informace o projektu'!$C$3+1,1,31)-1,1)),"OK","!!"),RIGHT(H73,3)="(a)",IF(AND(G73&gt;=DATE('1. Informace o projektu'!$C$3,1,1),G73&lt;=WORKDAY(DATE('1. Informace o projektu'!$C$3,12,31)-1,1,'6. Data'!$C$76:$C$89)),"OK","!!"),ISBLANK(G73),"!",ISBLANK(H73),"!!!",H73='6. Data'!$B$3,"vyberte druh nákladu")," ")</f>
        <v xml:space="preserve"> </v>
      </c>
      <c r="J73" s="261" t="str">
        <f t="shared" si="3"/>
        <v xml:space="preserve"> </v>
      </c>
      <c r="K73" s="238" t="str">
        <f t="shared" si="4"/>
        <v xml:space="preserve"> </v>
      </c>
      <c r="L73" s="87" t="str">
        <f t="shared" si="5"/>
        <v xml:space="preserve"> </v>
      </c>
    </row>
    <row r="74" spans="1:12" x14ac:dyDescent="0.25">
      <c r="A74" s="72"/>
      <c r="B74" s="82"/>
      <c r="C74" s="82"/>
      <c r="D74" s="79"/>
      <c r="E74" s="83"/>
      <c r="F74" s="83"/>
      <c r="G74" s="81"/>
      <c r="H74" s="123"/>
      <c r="I74" s="238" t="str">
        <f>IF(ISNUMBER(F74),_xlfn.IFS(RIGHT(H74,3)="(b)",IF(AND(G74&gt;=DATE('1. Informace o projektu'!$C$3,1,1),G74&lt;=WORKDAY(DATE('1. Informace o projektu'!$C$3+1,1,31)-1,1)),"OK","!!"),RIGHT(H74,3)="(a)",IF(AND(G74&gt;=DATE('1. Informace o projektu'!$C$3,1,1),G74&lt;=WORKDAY(DATE('1. Informace o projektu'!$C$3,12,31)-1,1,'6. Data'!$C$76:$C$89)),"OK","!!"),ISBLANK(G74),"!",ISBLANK(H74),"!!!",H74='6. Data'!$B$3,"vyberte druh nákladu")," ")</f>
        <v xml:space="preserve"> </v>
      </c>
      <c r="J74" s="261" t="str">
        <f t="shared" si="3"/>
        <v xml:space="preserve"> </v>
      </c>
      <c r="K74" s="238" t="str">
        <f t="shared" si="4"/>
        <v xml:space="preserve"> </v>
      </c>
      <c r="L74" s="87" t="str">
        <f t="shared" si="5"/>
        <v xml:space="preserve"> </v>
      </c>
    </row>
    <row r="75" spans="1:12" x14ac:dyDescent="0.25">
      <c r="A75" s="72"/>
      <c r="B75" s="82"/>
      <c r="C75" s="82"/>
      <c r="D75" s="79"/>
      <c r="E75" s="83"/>
      <c r="F75" s="83"/>
      <c r="G75" s="81"/>
      <c r="H75" s="123"/>
      <c r="I75" s="238" t="str">
        <f>IF(ISNUMBER(F75),_xlfn.IFS(RIGHT(H75,3)="(b)",IF(AND(G75&gt;=DATE('1. Informace o projektu'!$C$3,1,1),G75&lt;=WORKDAY(DATE('1. Informace o projektu'!$C$3+1,1,31)-1,1)),"OK","!!"),RIGHT(H75,3)="(a)",IF(AND(G75&gt;=DATE('1. Informace o projektu'!$C$3,1,1),G75&lt;=WORKDAY(DATE('1. Informace o projektu'!$C$3,12,31)-1,1,'6. Data'!$C$76:$C$89)),"OK","!!"),ISBLANK(G75),"!",ISBLANK(H75),"!!!",H75='6. Data'!$B$3,"vyberte druh nákladu")," ")</f>
        <v xml:space="preserve"> </v>
      </c>
      <c r="J75" s="261" t="str">
        <f t="shared" si="3"/>
        <v xml:space="preserve"> </v>
      </c>
      <c r="K75" s="238" t="str">
        <f t="shared" si="4"/>
        <v xml:space="preserve"> </v>
      </c>
      <c r="L75" s="87" t="str">
        <f t="shared" si="5"/>
        <v xml:space="preserve"> </v>
      </c>
    </row>
    <row r="76" spans="1:12" x14ac:dyDescent="0.25">
      <c r="A76" s="72"/>
      <c r="B76" s="82"/>
      <c r="C76" s="82"/>
      <c r="D76" s="79"/>
      <c r="E76" s="83"/>
      <c r="F76" s="83"/>
      <c r="G76" s="81"/>
      <c r="H76" s="123"/>
      <c r="I76" s="238" t="str">
        <f>IF(ISNUMBER(F76),_xlfn.IFS(RIGHT(H76,3)="(b)",IF(AND(G76&gt;=DATE('1. Informace o projektu'!$C$3,1,1),G76&lt;=WORKDAY(DATE('1. Informace o projektu'!$C$3+1,1,31)-1,1)),"OK","!!"),RIGHT(H76,3)="(a)",IF(AND(G76&gt;=DATE('1. Informace o projektu'!$C$3,1,1),G76&lt;=WORKDAY(DATE('1. Informace o projektu'!$C$3,12,31)-1,1,'6. Data'!$C$76:$C$89)),"OK","!!"),ISBLANK(G76),"!",ISBLANK(H76),"!!!",H76='6. Data'!$B$3,"vyberte druh nákladu")," ")</f>
        <v xml:space="preserve"> </v>
      </c>
      <c r="J76" s="261" t="str">
        <f t="shared" si="3"/>
        <v xml:space="preserve"> </v>
      </c>
      <c r="K76" s="238" t="str">
        <f t="shared" si="4"/>
        <v xml:space="preserve"> </v>
      </c>
      <c r="L76" s="87" t="str">
        <f t="shared" si="5"/>
        <v xml:space="preserve"> </v>
      </c>
    </row>
    <row r="77" spans="1:12" x14ac:dyDescent="0.25">
      <c r="A77" s="72"/>
      <c r="B77" s="82"/>
      <c r="C77" s="82"/>
      <c r="D77" s="79"/>
      <c r="E77" s="83"/>
      <c r="F77" s="83"/>
      <c r="G77" s="81"/>
      <c r="H77" s="123"/>
      <c r="I77" s="238" t="str">
        <f>IF(ISNUMBER(F77),_xlfn.IFS(RIGHT(H77,3)="(b)",IF(AND(G77&gt;=DATE('1. Informace o projektu'!$C$3,1,1),G77&lt;=WORKDAY(DATE('1. Informace o projektu'!$C$3+1,1,31)-1,1)),"OK","!!"),RIGHT(H77,3)="(a)",IF(AND(G77&gt;=DATE('1. Informace o projektu'!$C$3,1,1),G77&lt;=WORKDAY(DATE('1. Informace o projektu'!$C$3,12,31)-1,1,'6. Data'!$C$76:$C$89)),"OK","!!"),ISBLANK(G77),"!",ISBLANK(H77),"!!!",H77='6. Data'!$B$3,"vyberte druh nákladu")," ")</f>
        <v xml:space="preserve"> </v>
      </c>
      <c r="J77" s="261" t="str">
        <f t="shared" si="3"/>
        <v xml:space="preserve"> </v>
      </c>
      <c r="K77" s="238" t="str">
        <f t="shared" si="4"/>
        <v xml:space="preserve"> </v>
      </c>
      <c r="L77" s="87" t="str">
        <f t="shared" si="5"/>
        <v xml:space="preserve"> </v>
      </c>
    </row>
    <row r="78" spans="1:12" x14ac:dyDescent="0.25">
      <c r="A78" s="72"/>
      <c r="B78" s="82"/>
      <c r="C78" s="82"/>
      <c r="D78" s="79"/>
      <c r="E78" s="83"/>
      <c r="F78" s="83"/>
      <c r="G78" s="81"/>
      <c r="H78" s="123"/>
      <c r="I78" s="238" t="str">
        <f>IF(ISNUMBER(F78),_xlfn.IFS(RIGHT(H78,3)="(b)",IF(AND(G78&gt;=DATE('1. Informace o projektu'!$C$3,1,1),G78&lt;=WORKDAY(DATE('1. Informace o projektu'!$C$3+1,1,31)-1,1)),"OK","!!"),RIGHT(H78,3)="(a)",IF(AND(G78&gt;=DATE('1. Informace o projektu'!$C$3,1,1),G78&lt;=WORKDAY(DATE('1. Informace o projektu'!$C$3,12,31)-1,1,'6. Data'!$C$76:$C$89)),"OK","!!"),ISBLANK(G78),"!",ISBLANK(H78),"!!!",H78='6. Data'!$B$3,"vyberte druh nákladu")," ")</f>
        <v xml:space="preserve"> </v>
      </c>
      <c r="J78" s="261" t="str">
        <f t="shared" si="3"/>
        <v xml:space="preserve"> </v>
      </c>
      <c r="K78" s="238" t="str">
        <f t="shared" si="4"/>
        <v xml:space="preserve"> </v>
      </c>
      <c r="L78" s="87" t="str">
        <f t="shared" si="5"/>
        <v xml:space="preserve"> </v>
      </c>
    </row>
    <row r="79" spans="1:12" x14ac:dyDescent="0.25">
      <c r="A79" s="72"/>
      <c r="B79" s="82"/>
      <c r="C79" s="82"/>
      <c r="D79" s="79"/>
      <c r="E79" s="83"/>
      <c r="F79" s="83"/>
      <c r="G79" s="81"/>
      <c r="H79" s="123"/>
      <c r="I79" s="238" t="str">
        <f>IF(ISNUMBER(F79),_xlfn.IFS(RIGHT(H79,3)="(b)",IF(AND(G79&gt;=DATE('1. Informace o projektu'!$C$3,1,1),G79&lt;=WORKDAY(DATE('1. Informace o projektu'!$C$3+1,1,31)-1,1)),"OK","!!"),RIGHT(H79,3)="(a)",IF(AND(G79&gt;=DATE('1. Informace o projektu'!$C$3,1,1),G79&lt;=WORKDAY(DATE('1. Informace o projektu'!$C$3,12,31)-1,1,'6. Data'!$C$76:$C$89)),"OK","!!"),ISBLANK(G79),"!",ISBLANK(H79),"!!!",H79='6. Data'!$B$3,"vyberte druh nákladu")," ")</f>
        <v xml:space="preserve"> </v>
      </c>
      <c r="J79" s="261" t="str">
        <f t="shared" si="3"/>
        <v xml:space="preserve"> </v>
      </c>
      <c r="K79" s="238" t="str">
        <f t="shared" si="4"/>
        <v xml:space="preserve"> </v>
      </c>
      <c r="L79" s="87" t="str">
        <f t="shared" si="5"/>
        <v xml:space="preserve"> </v>
      </c>
    </row>
    <row r="80" spans="1:12" x14ac:dyDescent="0.25">
      <c r="A80" s="72"/>
      <c r="B80" s="82"/>
      <c r="C80" s="82"/>
      <c r="D80" s="79"/>
      <c r="E80" s="83"/>
      <c r="F80" s="83"/>
      <c r="G80" s="81"/>
      <c r="H80" s="123"/>
      <c r="I80" s="238" t="str">
        <f>IF(ISNUMBER(F80),_xlfn.IFS(RIGHT(H80,3)="(b)",IF(AND(G80&gt;=DATE('1. Informace o projektu'!$C$3,1,1),G80&lt;=WORKDAY(DATE('1. Informace o projektu'!$C$3+1,1,31)-1,1)),"OK","!!"),RIGHT(H80,3)="(a)",IF(AND(G80&gt;=DATE('1. Informace o projektu'!$C$3,1,1),G80&lt;=WORKDAY(DATE('1. Informace o projektu'!$C$3,12,31)-1,1,'6. Data'!$C$76:$C$89)),"OK","!!"),ISBLANK(G80),"!",ISBLANK(H80),"!!!",H80='6. Data'!$B$3,"vyberte druh nákladu")," ")</f>
        <v xml:space="preserve"> </v>
      </c>
      <c r="J80" s="261" t="str">
        <f t="shared" si="3"/>
        <v xml:space="preserve"> </v>
      </c>
      <c r="K80" s="238" t="str">
        <f t="shared" si="4"/>
        <v xml:space="preserve"> </v>
      </c>
      <c r="L80" s="87" t="str">
        <f t="shared" si="5"/>
        <v xml:space="preserve"> </v>
      </c>
    </row>
    <row r="81" spans="1:12" x14ac:dyDescent="0.25">
      <c r="A81" s="72"/>
      <c r="B81" s="82"/>
      <c r="C81" s="82"/>
      <c r="D81" s="79"/>
      <c r="E81" s="83"/>
      <c r="F81" s="83"/>
      <c r="G81" s="81"/>
      <c r="H81" s="123"/>
      <c r="I81" s="238" t="str">
        <f>IF(ISNUMBER(F81),_xlfn.IFS(RIGHT(H81,3)="(b)",IF(AND(G81&gt;=DATE('1. Informace o projektu'!$C$3,1,1),G81&lt;=WORKDAY(DATE('1. Informace o projektu'!$C$3+1,1,31)-1,1)),"OK","!!"),RIGHT(H81,3)="(a)",IF(AND(G81&gt;=DATE('1. Informace o projektu'!$C$3,1,1),G81&lt;=WORKDAY(DATE('1. Informace o projektu'!$C$3,12,31)-1,1,'6. Data'!$C$76:$C$89)),"OK","!!"),ISBLANK(G81),"!",ISBLANK(H81),"!!!",H81='6. Data'!$B$3,"vyberte druh nákladu")," ")</f>
        <v xml:space="preserve"> </v>
      </c>
      <c r="J81" s="261" t="str">
        <f t="shared" si="3"/>
        <v xml:space="preserve"> </v>
      </c>
      <c r="K81" s="238" t="str">
        <f t="shared" si="4"/>
        <v xml:space="preserve"> </v>
      </c>
      <c r="L81" s="87" t="str">
        <f t="shared" si="5"/>
        <v xml:space="preserve"> </v>
      </c>
    </row>
    <row r="82" spans="1:12" x14ac:dyDescent="0.25">
      <c r="A82" s="72"/>
      <c r="B82" s="82"/>
      <c r="C82" s="82"/>
      <c r="D82" s="79"/>
      <c r="E82" s="83"/>
      <c r="F82" s="83"/>
      <c r="G82" s="81"/>
      <c r="H82" s="123"/>
      <c r="I82" s="238" t="str">
        <f>IF(ISNUMBER(F82),_xlfn.IFS(RIGHT(H82,3)="(b)",IF(AND(G82&gt;=DATE('1. Informace o projektu'!$C$3,1,1),G82&lt;=WORKDAY(DATE('1. Informace o projektu'!$C$3+1,1,31)-1,1)),"OK","!!"),RIGHT(H82,3)="(a)",IF(AND(G82&gt;=DATE('1. Informace o projektu'!$C$3,1,1),G82&lt;=WORKDAY(DATE('1. Informace o projektu'!$C$3,12,31)-1,1,'6. Data'!$C$76:$C$89)),"OK","!!"),ISBLANK(G82),"!",ISBLANK(H82),"!!!",H82='6. Data'!$B$3,"vyberte druh nákladu")," ")</f>
        <v xml:space="preserve"> </v>
      </c>
      <c r="J82" s="261" t="str">
        <f t="shared" si="3"/>
        <v xml:space="preserve"> </v>
      </c>
      <c r="K82" s="238" t="str">
        <f t="shared" si="4"/>
        <v xml:space="preserve"> </v>
      </c>
      <c r="L82" s="87" t="str">
        <f t="shared" si="5"/>
        <v xml:space="preserve"> </v>
      </c>
    </row>
    <row r="83" spans="1:12" x14ac:dyDescent="0.25">
      <c r="A83" s="72"/>
      <c r="B83" s="82"/>
      <c r="C83" s="82"/>
      <c r="D83" s="79"/>
      <c r="E83" s="83"/>
      <c r="F83" s="83"/>
      <c r="G83" s="81"/>
      <c r="H83" s="123"/>
      <c r="I83" s="238" t="str">
        <f>IF(ISNUMBER(F83),_xlfn.IFS(RIGHT(H83,3)="(b)",IF(AND(G83&gt;=DATE('1. Informace o projektu'!$C$3,1,1),G83&lt;=WORKDAY(DATE('1. Informace o projektu'!$C$3+1,1,31)-1,1)),"OK","!!"),RIGHT(H83,3)="(a)",IF(AND(G83&gt;=DATE('1. Informace o projektu'!$C$3,1,1),G83&lt;=WORKDAY(DATE('1. Informace o projektu'!$C$3,12,31)-1,1,'6. Data'!$C$76:$C$89)),"OK","!!"),ISBLANK(G83),"!",ISBLANK(H83),"!!!",H83='6. Data'!$B$3,"vyberte druh nákladu")," ")</f>
        <v xml:space="preserve"> </v>
      </c>
      <c r="J83" s="261" t="str">
        <f t="shared" si="3"/>
        <v xml:space="preserve"> </v>
      </c>
      <c r="K83" s="238" t="str">
        <f t="shared" si="4"/>
        <v xml:space="preserve"> </v>
      </c>
      <c r="L83" s="87" t="str">
        <f t="shared" si="5"/>
        <v xml:space="preserve"> </v>
      </c>
    </row>
    <row r="84" spans="1:12" x14ac:dyDescent="0.25">
      <c r="A84" s="72"/>
      <c r="B84" s="82"/>
      <c r="C84" s="82"/>
      <c r="D84" s="79"/>
      <c r="E84" s="83"/>
      <c r="F84" s="83"/>
      <c r="G84" s="81"/>
      <c r="H84" s="123"/>
      <c r="I84" s="238" t="str">
        <f>IF(ISNUMBER(F84),_xlfn.IFS(RIGHT(H84,3)="(b)",IF(AND(G84&gt;=DATE('1. Informace o projektu'!$C$3,1,1),G84&lt;=WORKDAY(DATE('1. Informace o projektu'!$C$3+1,1,31)-1,1)),"OK","!!"),RIGHT(H84,3)="(a)",IF(AND(G84&gt;=DATE('1. Informace o projektu'!$C$3,1,1),G84&lt;=WORKDAY(DATE('1. Informace o projektu'!$C$3,12,31)-1,1,'6. Data'!$C$76:$C$89)),"OK","!!"),ISBLANK(G84),"!",ISBLANK(H84),"!!!",H84='6. Data'!$B$3,"vyberte druh nákladu")," ")</f>
        <v xml:space="preserve"> </v>
      </c>
      <c r="J84" s="261" t="str">
        <f t="shared" si="3"/>
        <v xml:space="preserve"> </v>
      </c>
      <c r="K84" s="238" t="str">
        <f t="shared" si="4"/>
        <v xml:space="preserve"> </v>
      </c>
      <c r="L84" s="87" t="str">
        <f t="shared" si="5"/>
        <v xml:space="preserve"> </v>
      </c>
    </row>
    <row r="85" spans="1:12" x14ac:dyDescent="0.25">
      <c r="A85" s="72"/>
      <c r="B85" s="82"/>
      <c r="C85" s="82"/>
      <c r="D85" s="79"/>
      <c r="E85" s="83"/>
      <c r="F85" s="83"/>
      <c r="G85" s="81"/>
      <c r="H85" s="123"/>
      <c r="I85" s="238" t="str">
        <f>IF(ISNUMBER(F85),_xlfn.IFS(RIGHT(H85,3)="(b)",IF(AND(G85&gt;=DATE('1. Informace o projektu'!$C$3,1,1),G85&lt;=WORKDAY(DATE('1. Informace o projektu'!$C$3+1,1,31)-1,1)),"OK","!!"),RIGHT(H85,3)="(a)",IF(AND(G85&gt;=DATE('1. Informace o projektu'!$C$3,1,1),G85&lt;=WORKDAY(DATE('1. Informace o projektu'!$C$3,12,31)-1,1,'6. Data'!$C$76:$C$89)),"OK","!!"),ISBLANK(G85),"!",ISBLANK(H85),"!!!",H85='6. Data'!$B$3,"vyberte druh nákladu")," ")</f>
        <v xml:space="preserve"> </v>
      </c>
      <c r="J85" s="261" t="str">
        <f t="shared" si="3"/>
        <v xml:space="preserve"> </v>
      </c>
      <c r="K85" s="238" t="str">
        <f t="shared" si="4"/>
        <v xml:space="preserve"> </v>
      </c>
      <c r="L85" s="87" t="str">
        <f t="shared" si="5"/>
        <v xml:space="preserve"> </v>
      </c>
    </row>
    <row r="86" spans="1:12" x14ac:dyDescent="0.25">
      <c r="A86" s="72"/>
      <c r="B86" s="82"/>
      <c r="C86" s="82"/>
      <c r="D86" s="79"/>
      <c r="E86" s="83"/>
      <c r="F86" s="83"/>
      <c r="G86" s="81"/>
      <c r="H86" s="123"/>
      <c r="I86" s="238" t="str">
        <f>IF(ISNUMBER(F86),_xlfn.IFS(RIGHT(H86,3)="(b)",IF(AND(G86&gt;=DATE('1. Informace o projektu'!$C$3,1,1),G86&lt;=WORKDAY(DATE('1. Informace o projektu'!$C$3+1,1,31)-1,1)),"OK","!!"),RIGHT(H86,3)="(a)",IF(AND(G86&gt;=DATE('1. Informace o projektu'!$C$3,1,1),G86&lt;=WORKDAY(DATE('1. Informace o projektu'!$C$3,12,31)-1,1,'6. Data'!$C$76:$C$89)),"OK","!!"),ISBLANK(G86),"!",ISBLANK(H86),"!!!",H86='6. Data'!$B$3,"vyberte druh nákladu")," ")</f>
        <v xml:space="preserve"> </v>
      </c>
      <c r="J86" s="261" t="str">
        <f t="shared" si="3"/>
        <v xml:space="preserve"> </v>
      </c>
      <c r="K86" s="238" t="str">
        <f t="shared" si="4"/>
        <v xml:space="preserve"> </v>
      </c>
      <c r="L86" s="87" t="str">
        <f t="shared" si="5"/>
        <v xml:space="preserve"> </v>
      </c>
    </row>
    <row r="87" spans="1:12" x14ac:dyDescent="0.25">
      <c r="A87" s="72"/>
      <c r="B87" s="82"/>
      <c r="C87" s="82"/>
      <c r="D87" s="79"/>
      <c r="E87" s="83"/>
      <c r="F87" s="83"/>
      <c r="G87" s="81"/>
      <c r="H87" s="123"/>
      <c r="I87" s="238" t="str">
        <f>IF(ISNUMBER(F87),_xlfn.IFS(RIGHT(H87,3)="(b)",IF(AND(G87&gt;=DATE('1. Informace o projektu'!$C$3,1,1),G87&lt;=WORKDAY(DATE('1. Informace o projektu'!$C$3+1,1,31)-1,1)),"OK","!!"),RIGHT(H87,3)="(a)",IF(AND(G87&gt;=DATE('1. Informace o projektu'!$C$3,1,1),G87&lt;=WORKDAY(DATE('1. Informace o projektu'!$C$3,12,31)-1,1,'6. Data'!$C$76:$C$89)),"OK","!!"),ISBLANK(G87),"!",ISBLANK(H87),"!!!",H87='6. Data'!$B$3,"vyberte druh nákladu")," ")</f>
        <v xml:space="preserve"> </v>
      </c>
      <c r="J87" s="261" t="str">
        <f t="shared" si="3"/>
        <v xml:space="preserve"> </v>
      </c>
      <c r="K87" s="238" t="str">
        <f t="shared" si="4"/>
        <v xml:space="preserve"> </v>
      </c>
      <c r="L87" s="87" t="str">
        <f t="shared" si="5"/>
        <v xml:space="preserve"> </v>
      </c>
    </row>
    <row r="88" spans="1:12" x14ac:dyDescent="0.25">
      <c r="A88" s="72"/>
      <c r="B88" s="82"/>
      <c r="C88" s="82"/>
      <c r="D88" s="79"/>
      <c r="E88" s="83"/>
      <c r="F88" s="83"/>
      <c r="G88" s="81"/>
      <c r="H88" s="123"/>
      <c r="I88" s="238" t="str">
        <f>IF(ISNUMBER(F88),_xlfn.IFS(RIGHT(H88,3)="(b)",IF(AND(G88&gt;=DATE('1. Informace o projektu'!$C$3,1,1),G88&lt;=WORKDAY(DATE('1. Informace o projektu'!$C$3+1,1,31)-1,1)),"OK","!!"),RIGHT(H88,3)="(a)",IF(AND(G88&gt;=DATE('1. Informace o projektu'!$C$3,1,1),G88&lt;=WORKDAY(DATE('1. Informace o projektu'!$C$3,12,31)-1,1,'6. Data'!$C$76:$C$89)),"OK","!!"),ISBLANK(G88),"!",ISBLANK(H88),"!!!",H88='6. Data'!$B$3,"vyberte druh nákladu")," ")</f>
        <v xml:space="preserve"> </v>
      </c>
      <c r="J88" s="261" t="str">
        <f t="shared" si="3"/>
        <v xml:space="preserve"> </v>
      </c>
      <c r="K88" s="238" t="str">
        <f t="shared" si="4"/>
        <v xml:space="preserve"> </v>
      </c>
      <c r="L88" s="87" t="str">
        <f t="shared" si="5"/>
        <v xml:space="preserve"> </v>
      </c>
    </row>
    <row r="89" spans="1:12" x14ac:dyDescent="0.25">
      <c r="A89" s="72"/>
      <c r="B89" s="82"/>
      <c r="C89" s="82"/>
      <c r="D89" s="79"/>
      <c r="E89" s="83"/>
      <c r="F89" s="83"/>
      <c r="G89" s="81"/>
      <c r="H89" s="123"/>
      <c r="I89" s="238" t="str">
        <f>IF(ISNUMBER(F89),_xlfn.IFS(RIGHT(H89,3)="(b)",IF(AND(G89&gt;=DATE('1. Informace o projektu'!$C$3,1,1),G89&lt;=WORKDAY(DATE('1. Informace o projektu'!$C$3+1,1,31)-1,1)),"OK","!!"),RIGHT(H89,3)="(a)",IF(AND(G89&gt;=DATE('1. Informace o projektu'!$C$3,1,1),G89&lt;=WORKDAY(DATE('1. Informace o projektu'!$C$3,12,31)-1,1,'6. Data'!$C$76:$C$89)),"OK","!!"),ISBLANK(G89),"!",ISBLANK(H89),"!!!",H89='6. Data'!$B$3,"vyberte druh nákladu")," ")</f>
        <v xml:space="preserve"> </v>
      </c>
      <c r="J89" s="261" t="str">
        <f t="shared" si="3"/>
        <v xml:space="preserve"> </v>
      </c>
      <c r="K89" s="238" t="str">
        <f t="shared" si="4"/>
        <v xml:space="preserve"> </v>
      </c>
      <c r="L89" s="87" t="str">
        <f t="shared" si="5"/>
        <v xml:space="preserve"> </v>
      </c>
    </row>
    <row r="90" spans="1:12" x14ac:dyDescent="0.25">
      <c r="A90" s="72"/>
      <c r="B90" s="82"/>
      <c r="C90" s="82"/>
      <c r="D90" s="79"/>
      <c r="E90" s="83"/>
      <c r="F90" s="83"/>
      <c r="G90" s="81"/>
      <c r="H90" s="123"/>
      <c r="I90" s="238" t="str">
        <f>IF(ISNUMBER(F90),_xlfn.IFS(RIGHT(H90,3)="(b)",IF(AND(G90&gt;=DATE('1. Informace o projektu'!$C$3,1,1),G90&lt;=WORKDAY(DATE('1. Informace o projektu'!$C$3+1,1,31)-1,1)),"OK","!!"),RIGHT(H90,3)="(a)",IF(AND(G90&gt;=DATE('1. Informace o projektu'!$C$3,1,1),G90&lt;=WORKDAY(DATE('1. Informace o projektu'!$C$3,12,31)-1,1,'6. Data'!$C$76:$C$89)),"OK","!!"),ISBLANK(G90),"!",ISBLANK(H90),"!!!",H90='6. Data'!$B$3,"vyberte druh nákladu")," ")</f>
        <v xml:space="preserve"> </v>
      </c>
      <c r="J90" s="261" t="str">
        <f t="shared" si="3"/>
        <v xml:space="preserve"> </v>
      </c>
      <c r="K90" s="238" t="str">
        <f t="shared" si="4"/>
        <v xml:space="preserve"> </v>
      </c>
      <c r="L90" s="87" t="str">
        <f t="shared" si="5"/>
        <v xml:space="preserve"> </v>
      </c>
    </row>
    <row r="91" spans="1:12" x14ac:dyDescent="0.25">
      <c r="A91" s="72"/>
      <c r="B91" s="82"/>
      <c r="C91" s="82"/>
      <c r="D91" s="79"/>
      <c r="E91" s="83"/>
      <c r="F91" s="83"/>
      <c r="G91" s="81"/>
      <c r="H91" s="123"/>
      <c r="I91" s="238" t="str">
        <f>IF(ISNUMBER(F91),_xlfn.IFS(RIGHT(H91,3)="(b)",IF(AND(G91&gt;=DATE('1. Informace o projektu'!$C$3,1,1),G91&lt;=WORKDAY(DATE('1. Informace o projektu'!$C$3+1,1,31)-1,1)),"OK","!!"),RIGHT(H91,3)="(a)",IF(AND(G91&gt;=DATE('1. Informace o projektu'!$C$3,1,1),G91&lt;=WORKDAY(DATE('1. Informace o projektu'!$C$3,12,31)-1,1,'6. Data'!$C$76:$C$89)),"OK","!!"),ISBLANK(G91),"!",ISBLANK(H91),"!!!",H91='6. Data'!$B$3,"vyberte druh nákladu")," ")</f>
        <v xml:space="preserve"> </v>
      </c>
      <c r="J91" s="261" t="str">
        <f t="shared" si="3"/>
        <v xml:space="preserve"> </v>
      </c>
      <c r="K91" s="238" t="str">
        <f t="shared" si="4"/>
        <v xml:space="preserve"> </v>
      </c>
      <c r="L91" s="87" t="str">
        <f t="shared" si="5"/>
        <v xml:space="preserve"> </v>
      </c>
    </row>
    <row r="92" spans="1:12" x14ac:dyDescent="0.25">
      <c r="A92" s="72"/>
      <c r="B92" s="82"/>
      <c r="C92" s="82"/>
      <c r="D92" s="79"/>
      <c r="E92" s="83"/>
      <c r="F92" s="83"/>
      <c r="G92" s="81"/>
      <c r="H92" s="123"/>
      <c r="I92" s="238" t="str">
        <f>IF(ISNUMBER(F92),_xlfn.IFS(RIGHT(H92,3)="(b)",IF(AND(G92&gt;=DATE('1. Informace o projektu'!$C$3,1,1),G92&lt;=WORKDAY(DATE('1. Informace o projektu'!$C$3+1,1,31)-1,1)),"OK","!!"),RIGHT(H92,3)="(a)",IF(AND(G92&gt;=DATE('1. Informace o projektu'!$C$3,1,1),G92&lt;=WORKDAY(DATE('1. Informace o projektu'!$C$3,12,31)-1,1,'6. Data'!$C$76:$C$89)),"OK","!!"),ISBLANK(G92),"!",ISBLANK(H92),"!!!",H92='6. Data'!$B$3,"vyberte druh nákladu")," ")</f>
        <v xml:space="preserve"> </v>
      </c>
      <c r="J92" s="261" t="str">
        <f t="shared" si="3"/>
        <v xml:space="preserve"> </v>
      </c>
      <c r="K92" s="238" t="str">
        <f t="shared" si="4"/>
        <v xml:space="preserve"> </v>
      </c>
      <c r="L92" s="87" t="str">
        <f t="shared" si="5"/>
        <v xml:space="preserve"> </v>
      </c>
    </row>
    <row r="93" spans="1:12" x14ac:dyDescent="0.25">
      <c r="A93" s="72"/>
      <c r="B93" s="82"/>
      <c r="C93" s="82"/>
      <c r="D93" s="79"/>
      <c r="E93" s="83"/>
      <c r="F93" s="83"/>
      <c r="G93" s="81"/>
      <c r="H93" s="123"/>
      <c r="I93" s="238" t="str">
        <f>IF(ISNUMBER(F93),_xlfn.IFS(RIGHT(H93,3)="(b)",IF(AND(G93&gt;=DATE('1. Informace o projektu'!$C$3,1,1),G93&lt;=WORKDAY(DATE('1. Informace o projektu'!$C$3+1,1,31)-1,1)),"OK","!!"),RIGHT(H93,3)="(a)",IF(AND(G93&gt;=DATE('1. Informace o projektu'!$C$3,1,1),G93&lt;=WORKDAY(DATE('1. Informace o projektu'!$C$3,12,31)-1,1,'6. Data'!$C$76:$C$89)),"OK","!!"),ISBLANK(G93),"!",ISBLANK(H93),"!!!",H93='6. Data'!$B$3,"vyberte druh nákladu")," ")</f>
        <v xml:space="preserve"> </v>
      </c>
      <c r="J93" s="261" t="str">
        <f t="shared" si="3"/>
        <v xml:space="preserve"> </v>
      </c>
      <c r="K93" s="238" t="str">
        <f t="shared" si="4"/>
        <v xml:space="preserve"> </v>
      </c>
      <c r="L93" s="87" t="str">
        <f t="shared" si="5"/>
        <v xml:space="preserve"> </v>
      </c>
    </row>
    <row r="94" spans="1:12" x14ac:dyDescent="0.25">
      <c r="A94" s="72"/>
      <c r="B94" s="82"/>
      <c r="C94" s="82"/>
      <c r="D94" s="79"/>
      <c r="E94" s="83"/>
      <c r="F94" s="83"/>
      <c r="G94" s="81"/>
      <c r="H94" s="123"/>
      <c r="I94" s="238" t="str">
        <f>IF(ISNUMBER(F94),_xlfn.IFS(RIGHT(H94,3)="(b)",IF(AND(G94&gt;=DATE('1. Informace o projektu'!$C$3,1,1),G94&lt;=WORKDAY(DATE('1. Informace o projektu'!$C$3+1,1,31)-1,1)),"OK","!!"),RIGHT(H94,3)="(a)",IF(AND(G94&gt;=DATE('1. Informace o projektu'!$C$3,1,1),G94&lt;=WORKDAY(DATE('1. Informace o projektu'!$C$3,12,31)-1,1,'6. Data'!$C$76:$C$89)),"OK","!!"),ISBLANK(G94),"!",ISBLANK(H94),"!!!",H94='6. Data'!$B$3,"vyberte druh nákladu")," ")</f>
        <v xml:space="preserve"> </v>
      </c>
      <c r="J94" s="261" t="str">
        <f t="shared" si="3"/>
        <v xml:space="preserve"> </v>
      </c>
      <c r="K94" s="238" t="str">
        <f t="shared" si="4"/>
        <v xml:space="preserve"> </v>
      </c>
      <c r="L94" s="87" t="str">
        <f t="shared" si="5"/>
        <v xml:space="preserve"> </v>
      </c>
    </row>
    <row r="95" spans="1:12" x14ac:dyDescent="0.25">
      <c r="A95" s="72"/>
      <c r="B95" s="82"/>
      <c r="C95" s="82"/>
      <c r="D95" s="79"/>
      <c r="E95" s="83"/>
      <c r="F95" s="83"/>
      <c r="G95" s="81"/>
      <c r="H95" s="123"/>
      <c r="I95" s="238" t="str">
        <f>IF(ISNUMBER(F95),_xlfn.IFS(RIGHT(H95,3)="(b)",IF(AND(G95&gt;=DATE('1. Informace o projektu'!$C$3,1,1),G95&lt;=WORKDAY(DATE('1. Informace o projektu'!$C$3+1,1,31)-1,1)),"OK","!!"),RIGHT(H95,3)="(a)",IF(AND(G95&gt;=DATE('1. Informace o projektu'!$C$3,1,1),G95&lt;=WORKDAY(DATE('1. Informace o projektu'!$C$3,12,31)-1,1,'6. Data'!$C$76:$C$89)),"OK","!!"),ISBLANK(G95),"!",ISBLANK(H95),"!!!",H95='6. Data'!$B$3,"vyberte druh nákladu")," ")</f>
        <v xml:space="preserve"> </v>
      </c>
      <c r="J95" s="261" t="str">
        <f t="shared" si="3"/>
        <v xml:space="preserve"> </v>
      </c>
      <c r="K95" s="238" t="str">
        <f t="shared" si="4"/>
        <v xml:space="preserve"> </v>
      </c>
      <c r="L95" s="87" t="str">
        <f t="shared" si="5"/>
        <v xml:space="preserve"> </v>
      </c>
    </row>
    <row r="96" spans="1:12" x14ac:dyDescent="0.25">
      <c r="A96" s="72"/>
      <c r="B96" s="82"/>
      <c r="C96" s="82"/>
      <c r="D96" s="79"/>
      <c r="E96" s="83"/>
      <c r="F96" s="83"/>
      <c r="G96" s="81"/>
      <c r="H96" s="123"/>
      <c r="I96" s="238" t="str">
        <f>IF(ISNUMBER(F96),_xlfn.IFS(RIGHT(H96,3)="(b)",IF(AND(G96&gt;=DATE('1. Informace o projektu'!$C$3,1,1),G96&lt;=WORKDAY(DATE('1. Informace o projektu'!$C$3+1,1,31)-1,1)),"OK","!!"),RIGHT(H96,3)="(a)",IF(AND(G96&gt;=DATE('1. Informace o projektu'!$C$3,1,1),G96&lt;=WORKDAY(DATE('1. Informace o projektu'!$C$3,12,31)-1,1,'6. Data'!$C$76:$C$89)),"OK","!!"),ISBLANK(G96),"!",ISBLANK(H96),"!!!",H96='6. Data'!$B$3,"vyberte druh nákladu")," ")</f>
        <v xml:space="preserve"> </v>
      </c>
      <c r="J96" s="261" t="str">
        <f t="shared" si="3"/>
        <v xml:space="preserve"> </v>
      </c>
      <c r="K96" s="238" t="str">
        <f t="shared" si="4"/>
        <v xml:space="preserve"> </v>
      </c>
      <c r="L96" s="87" t="str">
        <f t="shared" si="5"/>
        <v xml:space="preserve"> </v>
      </c>
    </row>
    <row r="97" spans="1:12" x14ac:dyDescent="0.25">
      <c r="A97" s="72"/>
      <c r="B97" s="82"/>
      <c r="C97" s="82"/>
      <c r="D97" s="79"/>
      <c r="E97" s="83"/>
      <c r="F97" s="83"/>
      <c r="G97" s="81"/>
      <c r="H97" s="123"/>
      <c r="I97" s="238" t="str">
        <f>IF(ISNUMBER(F97),_xlfn.IFS(RIGHT(H97,3)="(b)",IF(AND(G97&gt;=DATE('1. Informace o projektu'!$C$3,1,1),G97&lt;=WORKDAY(DATE('1. Informace o projektu'!$C$3+1,1,31)-1,1)),"OK","!!"),RIGHT(H97,3)="(a)",IF(AND(G97&gt;=DATE('1. Informace o projektu'!$C$3,1,1),G97&lt;=WORKDAY(DATE('1. Informace o projektu'!$C$3,12,31)-1,1,'6. Data'!$C$76:$C$89)),"OK","!!"),ISBLANK(G97),"!",ISBLANK(H97),"!!!",H97='6. Data'!$B$3,"vyberte druh nákladu")," ")</f>
        <v xml:space="preserve"> </v>
      </c>
      <c r="J97" s="261" t="str">
        <f t="shared" si="3"/>
        <v xml:space="preserve"> </v>
      </c>
      <c r="K97" s="238" t="str">
        <f t="shared" si="4"/>
        <v xml:space="preserve"> </v>
      </c>
      <c r="L97" s="87" t="str">
        <f t="shared" si="5"/>
        <v xml:space="preserve"> </v>
      </c>
    </row>
    <row r="98" spans="1:12" x14ac:dyDescent="0.25">
      <c r="A98" s="72"/>
      <c r="B98" s="82"/>
      <c r="C98" s="82"/>
      <c r="D98" s="79"/>
      <c r="E98" s="83"/>
      <c r="F98" s="83"/>
      <c r="G98" s="81"/>
      <c r="H98" s="123"/>
      <c r="I98" s="238" t="str">
        <f>IF(ISNUMBER(F98),_xlfn.IFS(RIGHT(H98,3)="(b)",IF(AND(G98&gt;=DATE('1. Informace o projektu'!$C$3,1,1),G98&lt;=WORKDAY(DATE('1. Informace o projektu'!$C$3+1,1,31)-1,1)),"OK","!!"),RIGHT(H98,3)="(a)",IF(AND(G98&gt;=DATE('1. Informace o projektu'!$C$3,1,1),G98&lt;=WORKDAY(DATE('1. Informace o projektu'!$C$3,12,31)-1,1,'6. Data'!$C$76:$C$89)),"OK","!!"),ISBLANK(G98),"!",ISBLANK(H98),"!!!",H98='6. Data'!$B$3,"vyberte druh nákladu")," ")</f>
        <v xml:space="preserve"> </v>
      </c>
      <c r="J98" s="261" t="str">
        <f t="shared" si="3"/>
        <v xml:space="preserve"> </v>
      </c>
      <c r="K98" s="238" t="str">
        <f t="shared" si="4"/>
        <v xml:space="preserve"> </v>
      </c>
      <c r="L98" s="87" t="str">
        <f t="shared" si="5"/>
        <v xml:space="preserve"> </v>
      </c>
    </row>
    <row r="99" spans="1:12" x14ac:dyDescent="0.25">
      <c r="A99" s="72"/>
      <c r="B99" s="82"/>
      <c r="C99" s="82"/>
      <c r="D99" s="79"/>
      <c r="E99" s="83"/>
      <c r="F99" s="83"/>
      <c r="G99" s="81"/>
      <c r="H99" s="123"/>
      <c r="I99" s="238" t="str">
        <f>IF(ISNUMBER(F99),_xlfn.IFS(RIGHT(H99,3)="(b)",IF(AND(G99&gt;=DATE('1. Informace o projektu'!$C$3,1,1),G99&lt;=WORKDAY(DATE('1. Informace o projektu'!$C$3+1,1,31)-1,1)),"OK","!!"),RIGHT(H99,3)="(a)",IF(AND(G99&gt;=DATE('1. Informace o projektu'!$C$3,1,1),G99&lt;=WORKDAY(DATE('1. Informace o projektu'!$C$3,12,31)-1,1,'6. Data'!$C$76:$C$89)),"OK","!!"),ISBLANK(G99),"!",ISBLANK(H99),"!!!",H99='6. Data'!$B$3,"vyberte druh nákladu")," ")</f>
        <v xml:space="preserve"> </v>
      </c>
      <c r="J99" s="261" t="str">
        <f t="shared" si="3"/>
        <v xml:space="preserve"> </v>
      </c>
      <c r="K99" s="238" t="str">
        <f t="shared" si="4"/>
        <v xml:space="preserve"> </v>
      </c>
      <c r="L99" s="87" t="str">
        <f t="shared" si="5"/>
        <v xml:space="preserve"> </v>
      </c>
    </row>
    <row r="100" spans="1:12" x14ac:dyDescent="0.25">
      <c r="A100" s="72"/>
      <c r="B100" s="82"/>
      <c r="C100" s="82"/>
      <c r="D100" s="79"/>
      <c r="E100" s="83"/>
      <c r="F100" s="83"/>
      <c r="G100" s="81"/>
      <c r="H100" s="123"/>
      <c r="I100" s="238" t="str">
        <f>IF(ISNUMBER(F100),_xlfn.IFS(RIGHT(H100,3)="(b)",IF(AND(G100&gt;=DATE('1. Informace o projektu'!$C$3,1,1),G100&lt;=WORKDAY(DATE('1. Informace o projektu'!$C$3+1,1,31)-1,1)),"OK","!!"),RIGHT(H100,3)="(a)",IF(AND(G100&gt;=DATE('1. Informace o projektu'!$C$3,1,1),G100&lt;=WORKDAY(DATE('1. Informace o projektu'!$C$3,12,31)-1,1,'6. Data'!$C$76:$C$89)),"OK","!!"),ISBLANK(G100),"!",ISBLANK(H100),"!!!",H100='6. Data'!$B$3,"vyberte druh nákladu")," ")</f>
        <v xml:space="preserve"> </v>
      </c>
      <c r="J100" s="261" t="str">
        <f t="shared" si="3"/>
        <v xml:space="preserve"> </v>
      </c>
      <c r="K100" s="238" t="str">
        <f t="shared" si="4"/>
        <v xml:space="preserve"> </v>
      </c>
      <c r="L100" s="87" t="str">
        <f t="shared" si="5"/>
        <v xml:space="preserve"> </v>
      </c>
    </row>
    <row r="101" spans="1:12" x14ac:dyDescent="0.25">
      <c r="A101" s="72"/>
      <c r="B101" s="82"/>
      <c r="C101" s="82"/>
      <c r="D101" s="79"/>
      <c r="E101" s="83"/>
      <c r="F101" s="83"/>
      <c r="G101" s="81"/>
      <c r="H101" s="123"/>
      <c r="I101" s="238" t="str">
        <f>IF(ISNUMBER(F101),_xlfn.IFS(RIGHT(H101,3)="(b)",IF(AND(G101&gt;=DATE('1. Informace o projektu'!$C$3,1,1),G101&lt;=WORKDAY(DATE('1. Informace o projektu'!$C$3+1,1,31)-1,1)),"OK","!!"),RIGHT(H101,3)="(a)",IF(AND(G101&gt;=DATE('1. Informace o projektu'!$C$3,1,1),G101&lt;=WORKDAY(DATE('1. Informace o projektu'!$C$3,12,31)-1,1,'6. Data'!$C$76:$C$89)),"OK","!!"),ISBLANK(G101),"!",ISBLANK(H101),"!!!",H101='6. Data'!$B$3,"vyberte druh nákladu")," ")</f>
        <v xml:space="preserve"> </v>
      </c>
      <c r="J101" s="261" t="str">
        <f t="shared" si="3"/>
        <v xml:space="preserve"> </v>
      </c>
      <c r="K101" s="238" t="str">
        <f t="shared" si="4"/>
        <v xml:space="preserve"> </v>
      </c>
      <c r="L101" s="87" t="str">
        <f t="shared" si="5"/>
        <v xml:space="preserve"> </v>
      </c>
    </row>
    <row r="102" spans="1:12" x14ac:dyDescent="0.25">
      <c r="A102" s="72"/>
      <c r="B102" s="82"/>
      <c r="C102" s="82"/>
      <c r="D102" s="79"/>
      <c r="E102" s="83"/>
      <c r="F102" s="83"/>
      <c r="G102" s="81"/>
      <c r="H102" s="123"/>
      <c r="I102" s="238" t="str">
        <f>IF(ISNUMBER(F102),_xlfn.IFS(RIGHT(H102,3)="(b)",IF(AND(G102&gt;=DATE('1. Informace o projektu'!$C$3,1,1),G102&lt;=WORKDAY(DATE('1. Informace o projektu'!$C$3+1,1,31)-1,1)),"OK","!!"),RIGHT(H102,3)="(a)",IF(AND(G102&gt;=DATE('1. Informace o projektu'!$C$3,1,1),G102&lt;=WORKDAY(DATE('1. Informace o projektu'!$C$3,12,31)-1,1,'6. Data'!$C$76:$C$89)),"OK","!!"),ISBLANK(G102),"!",ISBLANK(H102),"!!!",H102='6. Data'!$B$3,"vyberte druh nákladu")," ")</f>
        <v xml:space="preserve"> </v>
      </c>
      <c r="J102" s="261" t="str">
        <f t="shared" si="3"/>
        <v xml:space="preserve"> </v>
      </c>
      <c r="K102" s="238" t="str">
        <f t="shared" si="4"/>
        <v xml:space="preserve"> </v>
      </c>
      <c r="L102" s="87" t="str">
        <f t="shared" si="5"/>
        <v xml:space="preserve"> </v>
      </c>
    </row>
    <row r="103" spans="1:12" x14ac:dyDescent="0.25">
      <c r="A103" s="72"/>
      <c r="B103" s="82"/>
      <c r="C103" s="82"/>
      <c r="D103" s="79"/>
      <c r="E103" s="83"/>
      <c r="F103" s="83"/>
      <c r="G103" s="81"/>
      <c r="H103" s="123"/>
      <c r="I103" s="238" t="str">
        <f>IF(ISNUMBER(F103),_xlfn.IFS(RIGHT(H103,3)="(b)",IF(AND(G103&gt;=DATE('1. Informace o projektu'!$C$3,1,1),G103&lt;=WORKDAY(DATE('1. Informace o projektu'!$C$3+1,1,31)-1,1)),"OK","!!"),RIGHT(H103,3)="(a)",IF(AND(G103&gt;=DATE('1. Informace o projektu'!$C$3,1,1),G103&lt;=WORKDAY(DATE('1. Informace o projektu'!$C$3,12,31)-1,1,'6. Data'!$C$76:$C$89)),"OK","!!"),ISBLANK(G103),"!",ISBLANK(H103),"!!!",H103='6. Data'!$B$3,"vyberte druh nákladu")," ")</f>
        <v xml:space="preserve"> </v>
      </c>
      <c r="J103" s="261" t="str">
        <f t="shared" si="3"/>
        <v xml:space="preserve"> </v>
      </c>
      <c r="K103" s="238" t="str">
        <f t="shared" si="4"/>
        <v xml:space="preserve"> </v>
      </c>
      <c r="L103" s="87" t="str">
        <f t="shared" si="5"/>
        <v xml:space="preserve"> </v>
      </c>
    </row>
    <row r="104" spans="1:12" x14ac:dyDescent="0.25">
      <c r="A104" s="72"/>
      <c r="B104" s="82"/>
      <c r="C104" s="82"/>
      <c r="D104" s="79"/>
      <c r="E104" s="83"/>
      <c r="F104" s="83"/>
      <c r="G104" s="81"/>
      <c r="H104" s="123"/>
      <c r="I104" s="238" t="str">
        <f>IF(ISNUMBER(F104),_xlfn.IFS(RIGHT(H104,3)="(b)",IF(AND(G104&gt;=DATE('1. Informace o projektu'!$C$3,1,1),G104&lt;=WORKDAY(DATE('1. Informace o projektu'!$C$3+1,1,31)-1,1)),"OK","!!"),RIGHT(H104,3)="(a)",IF(AND(G104&gt;=DATE('1. Informace o projektu'!$C$3,1,1),G104&lt;=WORKDAY(DATE('1. Informace o projektu'!$C$3,12,31)-1,1,'6. Data'!$C$76:$C$89)),"OK","!!"),ISBLANK(G104),"!",ISBLANK(H104),"!!!",H104='6. Data'!$B$3,"vyberte druh nákladu")," ")</f>
        <v xml:space="preserve"> </v>
      </c>
      <c r="J104" s="261" t="str">
        <f t="shared" si="3"/>
        <v xml:space="preserve"> </v>
      </c>
      <c r="K104" s="238" t="str">
        <f t="shared" si="4"/>
        <v xml:space="preserve"> </v>
      </c>
      <c r="L104" s="87" t="str">
        <f t="shared" si="5"/>
        <v xml:space="preserve"> </v>
      </c>
    </row>
    <row r="105" spans="1:12" x14ac:dyDescent="0.25">
      <c r="A105" s="72"/>
      <c r="B105" s="82"/>
      <c r="C105" s="82"/>
      <c r="D105" s="79"/>
      <c r="E105" s="83"/>
      <c r="F105" s="83"/>
      <c r="G105" s="81"/>
      <c r="H105" s="123"/>
      <c r="I105" s="238" t="str">
        <f>IF(ISNUMBER(F105),_xlfn.IFS(RIGHT(H105,3)="(b)",IF(AND(G105&gt;=DATE('1. Informace o projektu'!$C$3,1,1),G105&lt;=WORKDAY(DATE('1. Informace o projektu'!$C$3+1,1,31)-1,1)),"OK","!!"),RIGHT(H105,3)="(a)",IF(AND(G105&gt;=DATE('1. Informace o projektu'!$C$3,1,1),G105&lt;=WORKDAY(DATE('1. Informace o projektu'!$C$3,12,31)-1,1,'6. Data'!$C$76:$C$89)),"OK","!!"),ISBLANK(G105),"!",ISBLANK(H105),"!!!",H105='6. Data'!$B$3,"vyberte druh nákladu")," ")</f>
        <v xml:space="preserve"> </v>
      </c>
      <c r="J105" s="261" t="str">
        <f t="shared" si="3"/>
        <v xml:space="preserve"> </v>
      </c>
      <c r="K105" s="238" t="str">
        <f t="shared" si="4"/>
        <v xml:space="preserve"> </v>
      </c>
      <c r="L105" s="87" t="str">
        <f t="shared" si="5"/>
        <v xml:space="preserve"> </v>
      </c>
    </row>
    <row r="106" spans="1:12" x14ac:dyDescent="0.25">
      <c r="A106" s="72"/>
      <c r="B106" s="82"/>
      <c r="C106" s="82"/>
      <c r="D106" s="79"/>
      <c r="E106" s="83"/>
      <c r="F106" s="83"/>
      <c r="G106" s="81"/>
      <c r="H106" s="123"/>
      <c r="I106" s="238" t="str">
        <f>IF(ISNUMBER(F106),_xlfn.IFS(RIGHT(H106,3)="(b)",IF(AND(G106&gt;=DATE('1. Informace o projektu'!$C$3,1,1),G106&lt;=WORKDAY(DATE('1. Informace o projektu'!$C$3+1,1,31)-1,1)),"OK","!!"),RIGHT(H106,3)="(a)",IF(AND(G106&gt;=DATE('1. Informace o projektu'!$C$3,1,1),G106&lt;=WORKDAY(DATE('1. Informace o projektu'!$C$3,12,31)-1,1,'6. Data'!$C$76:$C$89)),"OK","!!"),ISBLANK(G106),"!",ISBLANK(H106),"!!!",H106='6. Data'!$B$3,"vyberte druh nákladu")," ")</f>
        <v xml:space="preserve"> </v>
      </c>
      <c r="J106" s="261" t="str">
        <f t="shared" si="3"/>
        <v xml:space="preserve"> </v>
      </c>
      <c r="K106" s="238" t="str">
        <f t="shared" si="4"/>
        <v xml:space="preserve"> </v>
      </c>
      <c r="L106" s="87" t="str">
        <f t="shared" si="5"/>
        <v xml:space="preserve"> </v>
      </c>
    </row>
    <row r="107" spans="1:12" x14ac:dyDescent="0.25">
      <c r="A107" s="72"/>
      <c r="B107" s="82"/>
      <c r="C107" s="82"/>
      <c r="D107" s="79"/>
      <c r="E107" s="83"/>
      <c r="F107" s="83"/>
      <c r="G107" s="81"/>
      <c r="H107" s="123"/>
      <c r="I107" s="238" t="str">
        <f>IF(ISNUMBER(F107),_xlfn.IFS(RIGHT(H107,3)="(b)",IF(AND(G107&gt;=DATE('1. Informace o projektu'!$C$3,1,1),G107&lt;=WORKDAY(DATE('1. Informace o projektu'!$C$3+1,1,31)-1,1)),"OK","!!"),RIGHT(H107,3)="(a)",IF(AND(G107&gt;=DATE('1. Informace o projektu'!$C$3,1,1),G107&lt;=WORKDAY(DATE('1. Informace o projektu'!$C$3,12,31)-1,1,'6. Data'!$C$76:$C$89)),"OK","!!"),ISBLANK(G107),"!",ISBLANK(H107),"!!!",H107='6. Data'!$B$3,"vyberte druh nákladu")," ")</f>
        <v xml:space="preserve"> </v>
      </c>
      <c r="J107" s="261" t="str">
        <f t="shared" si="3"/>
        <v xml:space="preserve"> </v>
      </c>
      <c r="K107" s="238" t="str">
        <f t="shared" si="4"/>
        <v xml:space="preserve"> </v>
      </c>
      <c r="L107" s="87" t="str">
        <f t="shared" si="5"/>
        <v xml:space="preserve"> </v>
      </c>
    </row>
    <row r="108" spans="1:12" x14ac:dyDescent="0.25">
      <c r="A108" s="72"/>
      <c r="B108" s="82"/>
      <c r="C108" s="82"/>
      <c r="D108" s="79"/>
      <c r="E108" s="83"/>
      <c r="F108" s="83"/>
      <c r="G108" s="81"/>
      <c r="H108" s="123"/>
      <c r="I108" s="238" t="str">
        <f>IF(ISNUMBER(F108),_xlfn.IFS(RIGHT(H108,3)="(b)",IF(AND(G108&gt;=DATE('1. Informace o projektu'!$C$3,1,1),G108&lt;=WORKDAY(DATE('1. Informace o projektu'!$C$3+1,1,31)-1,1)),"OK","!!"),RIGHT(H108,3)="(a)",IF(AND(G108&gt;=DATE('1. Informace o projektu'!$C$3,1,1),G108&lt;=WORKDAY(DATE('1. Informace o projektu'!$C$3,12,31)-1,1,'6. Data'!$C$76:$C$89)),"OK","!!"),ISBLANK(G108),"!",ISBLANK(H108),"!!!",H108='6. Data'!$B$3,"vyberte druh nákladu")," ")</f>
        <v xml:space="preserve"> </v>
      </c>
      <c r="J108" s="261" t="str">
        <f t="shared" si="3"/>
        <v xml:space="preserve"> </v>
      </c>
      <c r="K108" s="238" t="str">
        <f t="shared" si="4"/>
        <v xml:space="preserve"> </v>
      </c>
      <c r="L108" s="87" t="str">
        <f t="shared" si="5"/>
        <v xml:space="preserve"> </v>
      </c>
    </row>
    <row r="109" spans="1:12" x14ac:dyDescent="0.25">
      <c r="A109" s="72"/>
      <c r="B109" s="82"/>
      <c r="C109" s="82"/>
      <c r="D109" s="79"/>
      <c r="E109" s="83"/>
      <c r="F109" s="83"/>
      <c r="G109" s="81"/>
      <c r="H109" s="123"/>
      <c r="I109" s="238" t="str">
        <f>IF(ISNUMBER(F109),_xlfn.IFS(RIGHT(H109,3)="(b)",IF(AND(G109&gt;=DATE('1. Informace o projektu'!$C$3,1,1),G109&lt;=WORKDAY(DATE('1. Informace o projektu'!$C$3+1,1,31)-1,1)),"OK","!!"),RIGHT(H109,3)="(a)",IF(AND(G109&gt;=DATE('1. Informace o projektu'!$C$3,1,1),G109&lt;=WORKDAY(DATE('1. Informace o projektu'!$C$3,12,31)-1,1,'6. Data'!$C$76:$C$89)),"OK","!!"),ISBLANK(G109),"!",ISBLANK(H109),"!!!",H109='6. Data'!$B$3,"vyberte druh nákladu")," ")</f>
        <v xml:space="preserve"> </v>
      </c>
      <c r="J109" s="261" t="str">
        <f t="shared" si="3"/>
        <v xml:space="preserve"> </v>
      </c>
      <c r="K109" s="238" t="str">
        <f t="shared" si="4"/>
        <v xml:space="preserve"> </v>
      </c>
      <c r="L109" s="87" t="str">
        <f t="shared" si="5"/>
        <v xml:space="preserve"> </v>
      </c>
    </row>
    <row r="110" spans="1:12" x14ac:dyDescent="0.25">
      <c r="A110" s="72"/>
      <c r="B110" s="82"/>
      <c r="C110" s="82"/>
      <c r="D110" s="79"/>
      <c r="E110" s="83"/>
      <c r="F110" s="83"/>
      <c r="G110" s="81"/>
      <c r="H110" s="123"/>
      <c r="I110" s="238" t="str">
        <f>IF(ISNUMBER(F110),_xlfn.IFS(RIGHT(H110,3)="(b)",IF(AND(G110&gt;=DATE('1. Informace o projektu'!$C$3,1,1),G110&lt;=WORKDAY(DATE('1. Informace o projektu'!$C$3+1,1,31)-1,1)),"OK","!!"),RIGHT(H110,3)="(a)",IF(AND(G110&gt;=DATE('1. Informace o projektu'!$C$3,1,1),G110&lt;=WORKDAY(DATE('1. Informace o projektu'!$C$3,12,31)-1,1,'6. Data'!$C$76:$C$89)),"OK","!!"),ISBLANK(G110),"!",ISBLANK(H110),"!!!",H110='6. Data'!$B$3,"vyberte druh nákladu")," ")</f>
        <v xml:space="preserve"> </v>
      </c>
      <c r="J110" s="261" t="str">
        <f t="shared" si="3"/>
        <v xml:space="preserve"> </v>
      </c>
      <c r="K110" s="238" t="str">
        <f t="shared" si="4"/>
        <v xml:space="preserve"> </v>
      </c>
      <c r="L110" s="87" t="str">
        <f t="shared" si="5"/>
        <v xml:space="preserve"> </v>
      </c>
    </row>
    <row r="111" spans="1:12" x14ac:dyDescent="0.25">
      <c r="A111" s="72"/>
      <c r="B111" s="82"/>
      <c r="C111" s="82"/>
      <c r="D111" s="79"/>
      <c r="E111" s="83"/>
      <c r="F111" s="83"/>
      <c r="G111" s="81"/>
      <c r="H111" s="123"/>
      <c r="I111" s="238" t="str">
        <f>IF(ISNUMBER(F111),_xlfn.IFS(RIGHT(H111,3)="(b)",IF(AND(G111&gt;=DATE('1. Informace o projektu'!$C$3,1,1),G111&lt;=WORKDAY(DATE('1. Informace o projektu'!$C$3+1,1,31)-1,1)),"OK","!!"),RIGHT(H111,3)="(a)",IF(AND(G111&gt;=DATE('1. Informace o projektu'!$C$3,1,1),G111&lt;=WORKDAY(DATE('1. Informace o projektu'!$C$3,12,31)-1,1,'6. Data'!$C$76:$C$89)),"OK","!!"),ISBLANK(G111),"!",ISBLANK(H111),"!!!",H111='6. Data'!$B$3,"vyberte druh nákladu")," ")</f>
        <v xml:space="preserve"> </v>
      </c>
      <c r="J111" s="261" t="str">
        <f t="shared" si="3"/>
        <v xml:space="preserve"> </v>
      </c>
      <c r="K111" s="238" t="str">
        <f t="shared" si="4"/>
        <v xml:space="preserve"> </v>
      </c>
      <c r="L111" s="87" t="str">
        <f t="shared" si="5"/>
        <v xml:space="preserve"> </v>
      </c>
    </row>
    <row r="112" spans="1:12" x14ac:dyDescent="0.25">
      <c r="A112" s="72"/>
      <c r="B112" s="82"/>
      <c r="C112" s="82"/>
      <c r="D112" s="79"/>
      <c r="E112" s="83"/>
      <c r="F112" s="83"/>
      <c r="G112" s="81"/>
      <c r="H112" s="123"/>
      <c r="I112" s="238" t="str">
        <f>IF(ISNUMBER(F112),_xlfn.IFS(RIGHT(H112,3)="(b)",IF(AND(G112&gt;=DATE('1. Informace o projektu'!$C$3,1,1),G112&lt;=WORKDAY(DATE('1. Informace o projektu'!$C$3+1,1,31)-1,1)),"OK","!!"),RIGHT(H112,3)="(a)",IF(AND(G112&gt;=DATE('1. Informace o projektu'!$C$3,1,1),G112&lt;=WORKDAY(DATE('1. Informace o projektu'!$C$3,12,31)-1,1,'6. Data'!$C$76:$C$89)),"OK","!!"),ISBLANK(G112),"!",ISBLANK(H112),"!!!",H112='6. Data'!$B$3,"vyberte druh nákladu")," ")</f>
        <v xml:space="preserve"> </v>
      </c>
      <c r="J112" s="261" t="str">
        <f t="shared" si="3"/>
        <v xml:space="preserve"> </v>
      </c>
      <c r="K112" s="238" t="str">
        <f t="shared" si="4"/>
        <v xml:space="preserve"> </v>
      </c>
      <c r="L112" s="87" t="str">
        <f t="shared" si="5"/>
        <v xml:space="preserve"> </v>
      </c>
    </row>
    <row r="113" spans="1:12" x14ac:dyDescent="0.25">
      <c r="A113" s="72"/>
      <c r="B113" s="82"/>
      <c r="C113" s="82"/>
      <c r="D113" s="79"/>
      <c r="E113" s="83"/>
      <c r="F113" s="83"/>
      <c r="G113" s="81"/>
      <c r="H113" s="123"/>
      <c r="I113" s="238" t="str">
        <f>IF(ISNUMBER(F113),_xlfn.IFS(RIGHT(H113,3)="(b)",IF(AND(G113&gt;=DATE('1. Informace o projektu'!$C$3,1,1),G113&lt;=WORKDAY(DATE('1. Informace o projektu'!$C$3+1,1,31)-1,1)),"OK","!!"),RIGHT(H113,3)="(a)",IF(AND(G113&gt;=DATE('1. Informace o projektu'!$C$3,1,1),G113&lt;=WORKDAY(DATE('1. Informace o projektu'!$C$3,12,31)-1,1,'6. Data'!$C$76:$C$89)),"OK","!!"),ISBLANK(G113),"!",ISBLANK(H113),"!!!",H113='6. Data'!$B$3,"vyberte druh nákladu")," ")</f>
        <v xml:space="preserve"> </v>
      </c>
      <c r="J113" s="261" t="str">
        <f t="shared" si="3"/>
        <v xml:space="preserve"> </v>
      </c>
      <c r="K113" s="238" t="str">
        <f t="shared" si="4"/>
        <v xml:space="preserve"> </v>
      </c>
      <c r="L113" s="87" t="str">
        <f t="shared" si="5"/>
        <v xml:space="preserve"> </v>
      </c>
    </row>
    <row r="114" spans="1:12" x14ac:dyDescent="0.25">
      <c r="A114" s="72"/>
      <c r="B114" s="82"/>
      <c r="C114" s="82"/>
      <c r="D114" s="79"/>
      <c r="E114" s="83"/>
      <c r="F114" s="83"/>
      <c r="G114" s="81"/>
      <c r="H114" s="123"/>
      <c r="I114" s="238" t="str">
        <f>IF(ISNUMBER(F114),_xlfn.IFS(RIGHT(H114,3)="(b)",IF(AND(G114&gt;=DATE('1. Informace o projektu'!$C$3,1,1),G114&lt;=WORKDAY(DATE('1. Informace o projektu'!$C$3+1,1,31)-1,1)),"OK","!!"),RIGHT(H114,3)="(a)",IF(AND(G114&gt;=DATE('1. Informace o projektu'!$C$3,1,1),G114&lt;=WORKDAY(DATE('1. Informace o projektu'!$C$3,12,31)-1,1,'6. Data'!$C$76:$C$89)),"OK","!!"),ISBLANK(G114),"!",ISBLANK(H114),"!!!",H114='6. Data'!$B$3,"vyberte druh nákladu")," ")</f>
        <v xml:space="preserve"> </v>
      </c>
      <c r="J114" s="261" t="str">
        <f t="shared" si="3"/>
        <v xml:space="preserve"> </v>
      </c>
      <c r="K114" s="238" t="str">
        <f t="shared" si="4"/>
        <v xml:space="preserve"> </v>
      </c>
      <c r="L114" s="87" t="str">
        <f t="shared" si="5"/>
        <v xml:space="preserve"> </v>
      </c>
    </row>
    <row r="115" spans="1:12" x14ac:dyDescent="0.25">
      <c r="A115" s="72"/>
      <c r="B115" s="82"/>
      <c r="C115" s="82"/>
      <c r="D115" s="79"/>
      <c r="E115" s="83"/>
      <c r="F115" s="83"/>
      <c r="G115" s="81"/>
      <c r="H115" s="123"/>
      <c r="I115" s="238" t="str">
        <f>IF(ISNUMBER(F115),_xlfn.IFS(RIGHT(H115,3)="(b)",IF(AND(G115&gt;=DATE('1. Informace o projektu'!$C$3,1,1),G115&lt;=WORKDAY(DATE('1. Informace o projektu'!$C$3+1,1,31)-1,1)),"OK","!!"),RIGHT(H115,3)="(a)",IF(AND(G115&gt;=DATE('1. Informace o projektu'!$C$3,1,1),G115&lt;=WORKDAY(DATE('1. Informace o projektu'!$C$3,12,31)-1,1,'6. Data'!$C$76:$C$89)),"OK","!!"),ISBLANK(G115),"!",ISBLANK(H115),"!!!",H115='6. Data'!$B$3,"vyberte druh nákladu")," ")</f>
        <v xml:space="preserve"> </v>
      </c>
      <c r="J115" s="261" t="str">
        <f t="shared" si="3"/>
        <v xml:space="preserve"> </v>
      </c>
      <c r="K115" s="238" t="str">
        <f t="shared" si="4"/>
        <v xml:space="preserve"> </v>
      </c>
      <c r="L115" s="87" t="str">
        <f t="shared" si="5"/>
        <v xml:space="preserve"> </v>
      </c>
    </row>
    <row r="116" spans="1:12" x14ac:dyDescent="0.25">
      <c r="A116" s="72"/>
      <c r="B116" s="82"/>
      <c r="C116" s="82"/>
      <c r="D116" s="79"/>
      <c r="E116" s="83"/>
      <c r="F116" s="83"/>
      <c r="G116" s="81"/>
      <c r="H116" s="123"/>
      <c r="I116" s="238" t="str">
        <f>IF(ISNUMBER(F116),_xlfn.IFS(RIGHT(H116,3)="(b)",IF(AND(G116&gt;=DATE('1. Informace o projektu'!$C$3,1,1),G116&lt;=WORKDAY(DATE('1. Informace o projektu'!$C$3+1,1,31)-1,1)),"OK","!!"),RIGHT(H116,3)="(a)",IF(AND(G116&gt;=DATE('1. Informace o projektu'!$C$3,1,1),G116&lt;=WORKDAY(DATE('1. Informace o projektu'!$C$3,12,31)-1,1,'6. Data'!$C$76:$C$89)),"OK","!!"),ISBLANK(G116),"!",ISBLANK(H116),"!!!",H116='6. Data'!$B$3,"vyberte druh nákladu")," ")</f>
        <v xml:space="preserve"> </v>
      </c>
      <c r="J116" s="261" t="str">
        <f t="shared" si="3"/>
        <v xml:space="preserve"> </v>
      </c>
      <c r="K116" s="238" t="str">
        <f t="shared" si="4"/>
        <v xml:space="preserve"> </v>
      </c>
      <c r="L116" s="87" t="str">
        <f t="shared" si="5"/>
        <v xml:space="preserve"> </v>
      </c>
    </row>
    <row r="117" spans="1:12" x14ac:dyDescent="0.25">
      <c r="A117" s="72"/>
      <c r="B117" s="82"/>
      <c r="C117" s="82"/>
      <c r="D117" s="79"/>
      <c r="E117" s="83"/>
      <c r="F117" s="83"/>
      <c r="G117" s="81"/>
      <c r="H117" s="123"/>
      <c r="I117" s="238" t="str">
        <f>IF(ISNUMBER(F117),_xlfn.IFS(RIGHT(H117,3)="(b)",IF(AND(G117&gt;=DATE('1. Informace o projektu'!$C$3,1,1),G117&lt;=WORKDAY(DATE('1. Informace o projektu'!$C$3+1,1,31)-1,1)),"OK","!!"),RIGHT(H117,3)="(a)",IF(AND(G117&gt;=DATE('1. Informace o projektu'!$C$3,1,1),G117&lt;=WORKDAY(DATE('1. Informace o projektu'!$C$3,12,31)-1,1,'6. Data'!$C$76:$C$89)),"OK","!!"),ISBLANK(G117),"!",ISBLANK(H117),"!!!",H117='6. Data'!$B$3,"vyberte druh nákladu")," ")</f>
        <v xml:space="preserve"> </v>
      </c>
      <c r="J117" s="261" t="str">
        <f t="shared" si="3"/>
        <v xml:space="preserve"> </v>
      </c>
      <c r="K117" s="238" t="str">
        <f t="shared" si="4"/>
        <v xml:space="preserve"> </v>
      </c>
      <c r="L117" s="87" t="str">
        <f t="shared" si="5"/>
        <v xml:space="preserve"> </v>
      </c>
    </row>
    <row r="118" spans="1:12" x14ac:dyDescent="0.25">
      <c r="A118" s="72"/>
      <c r="B118" s="82"/>
      <c r="C118" s="82"/>
      <c r="D118" s="79"/>
      <c r="E118" s="83"/>
      <c r="F118" s="83"/>
      <c r="G118" s="81"/>
      <c r="H118" s="123"/>
      <c r="I118" s="238" t="str">
        <f>IF(ISNUMBER(F118),_xlfn.IFS(RIGHT(H118,3)="(b)",IF(AND(G118&gt;=DATE('1. Informace o projektu'!$C$3,1,1),G118&lt;=WORKDAY(DATE('1. Informace o projektu'!$C$3+1,1,31)-1,1)),"OK","!!"),RIGHT(H118,3)="(a)",IF(AND(G118&gt;=DATE('1. Informace o projektu'!$C$3,1,1),G118&lt;=WORKDAY(DATE('1. Informace o projektu'!$C$3,12,31)-1,1,'6. Data'!$C$76:$C$89)),"OK","!!"),ISBLANK(G118),"!",ISBLANK(H118),"!!!",H118='6. Data'!$B$3,"vyberte druh nákladu")," ")</f>
        <v xml:space="preserve"> </v>
      </c>
      <c r="J118" s="261" t="str">
        <f t="shared" si="3"/>
        <v xml:space="preserve"> </v>
      </c>
      <c r="K118" s="238" t="str">
        <f t="shared" si="4"/>
        <v xml:space="preserve"> </v>
      </c>
      <c r="L118" s="87" t="str">
        <f t="shared" si="5"/>
        <v xml:space="preserve"> </v>
      </c>
    </row>
    <row r="119" spans="1:12" x14ac:dyDescent="0.25">
      <c r="A119" s="72"/>
      <c r="B119" s="82"/>
      <c r="C119" s="82"/>
      <c r="D119" s="79"/>
      <c r="E119" s="83"/>
      <c r="F119" s="83"/>
      <c r="G119" s="81"/>
      <c r="H119" s="123"/>
      <c r="I119" s="238" t="str">
        <f>IF(ISNUMBER(F119),_xlfn.IFS(RIGHT(H119,3)="(b)",IF(AND(G119&gt;=DATE('1. Informace o projektu'!$C$3,1,1),G119&lt;=WORKDAY(DATE('1. Informace o projektu'!$C$3+1,1,31)-1,1)),"OK","!!"),RIGHT(H119,3)="(a)",IF(AND(G119&gt;=DATE('1. Informace o projektu'!$C$3,1,1),G119&lt;=WORKDAY(DATE('1. Informace o projektu'!$C$3,12,31)-1,1,'6. Data'!$C$76:$C$89)),"OK","!!"),ISBLANK(G119),"!",ISBLANK(H119),"!!!",H119='6. Data'!$B$3,"vyberte druh nákladu")," ")</f>
        <v xml:space="preserve"> </v>
      </c>
      <c r="J119" s="261" t="str">
        <f t="shared" si="3"/>
        <v xml:space="preserve"> </v>
      </c>
      <c r="K119" s="238" t="str">
        <f t="shared" si="4"/>
        <v xml:space="preserve"> </v>
      </c>
      <c r="L119" s="87" t="str">
        <f t="shared" si="5"/>
        <v xml:space="preserve"> </v>
      </c>
    </row>
    <row r="120" spans="1:12" x14ac:dyDescent="0.25">
      <c r="A120" s="72"/>
      <c r="B120" s="82"/>
      <c r="C120" s="82"/>
      <c r="D120" s="79"/>
      <c r="E120" s="83"/>
      <c r="F120" s="83"/>
      <c r="G120" s="81"/>
      <c r="H120" s="123"/>
      <c r="I120" s="238" t="str">
        <f>IF(ISNUMBER(F120),_xlfn.IFS(RIGHT(H120,3)="(b)",IF(AND(G120&gt;=DATE('1. Informace o projektu'!$C$3,1,1),G120&lt;=WORKDAY(DATE('1. Informace o projektu'!$C$3+1,1,31)-1,1)),"OK","!!"),RIGHT(H120,3)="(a)",IF(AND(G120&gt;=DATE('1. Informace o projektu'!$C$3,1,1),G120&lt;=WORKDAY(DATE('1. Informace o projektu'!$C$3,12,31)-1,1,'6. Data'!$C$76:$C$89)),"OK","!!"),ISBLANK(G120),"!",ISBLANK(H120),"!!!",H120='6. Data'!$B$3,"vyberte druh nákladu")," ")</f>
        <v xml:space="preserve"> </v>
      </c>
      <c r="J120" s="261" t="str">
        <f t="shared" si="3"/>
        <v xml:space="preserve"> </v>
      </c>
      <c r="K120" s="238" t="str">
        <f t="shared" si="4"/>
        <v xml:space="preserve"> </v>
      </c>
      <c r="L120" s="87" t="str">
        <f t="shared" si="5"/>
        <v xml:space="preserve"> </v>
      </c>
    </row>
    <row r="121" spans="1:12" x14ac:dyDescent="0.25">
      <c r="A121" s="72"/>
      <c r="B121" s="82"/>
      <c r="C121" s="82"/>
      <c r="D121" s="79"/>
      <c r="E121" s="83"/>
      <c r="F121" s="83"/>
      <c r="G121" s="81"/>
      <c r="H121" s="123"/>
      <c r="I121" s="238" t="str">
        <f>IF(ISNUMBER(F121),_xlfn.IFS(RIGHT(H121,3)="(b)",IF(AND(G121&gt;=DATE('1. Informace o projektu'!$C$3,1,1),G121&lt;=WORKDAY(DATE('1. Informace o projektu'!$C$3+1,1,31)-1,1)),"OK","!!"),RIGHT(H121,3)="(a)",IF(AND(G121&gt;=DATE('1. Informace o projektu'!$C$3,1,1),G121&lt;=WORKDAY(DATE('1. Informace o projektu'!$C$3,12,31)-1,1,'6. Data'!$C$76:$C$89)),"OK","!!"),ISBLANK(G121),"!",ISBLANK(H121),"!!!",H121='6. Data'!$B$3,"vyberte druh nákladu")," ")</f>
        <v xml:space="preserve"> </v>
      </c>
      <c r="J121" s="261" t="str">
        <f t="shared" si="3"/>
        <v xml:space="preserve"> </v>
      </c>
      <c r="K121" s="238" t="str">
        <f t="shared" si="4"/>
        <v xml:space="preserve"> </v>
      </c>
      <c r="L121" s="87" t="str">
        <f t="shared" si="5"/>
        <v xml:space="preserve"> </v>
      </c>
    </row>
    <row r="122" spans="1:12" x14ac:dyDescent="0.25">
      <c r="A122" s="72"/>
      <c r="B122" s="82"/>
      <c r="C122" s="82"/>
      <c r="D122" s="79"/>
      <c r="E122" s="83"/>
      <c r="F122" s="83"/>
      <c r="G122" s="81"/>
      <c r="H122" s="123"/>
      <c r="I122" s="238" t="str">
        <f>IF(ISNUMBER(F122),_xlfn.IFS(RIGHT(H122,3)="(b)",IF(AND(G122&gt;=DATE('1. Informace o projektu'!$C$3,1,1),G122&lt;=WORKDAY(DATE('1. Informace o projektu'!$C$3+1,1,31)-1,1)),"OK","!!"),RIGHT(H122,3)="(a)",IF(AND(G122&gt;=DATE('1. Informace o projektu'!$C$3,1,1),G122&lt;=WORKDAY(DATE('1. Informace o projektu'!$C$3,12,31)-1,1,'6. Data'!$C$76:$C$89)),"OK","!!"),ISBLANK(G122),"!",ISBLANK(H122),"!!!",H122='6. Data'!$B$3,"vyberte druh nákladu")," ")</f>
        <v xml:space="preserve"> </v>
      </c>
      <c r="J122" s="261" t="str">
        <f t="shared" si="3"/>
        <v xml:space="preserve"> </v>
      </c>
      <c r="K122" s="238" t="str">
        <f t="shared" si="4"/>
        <v xml:space="preserve"> </v>
      </c>
      <c r="L122" s="87" t="str">
        <f t="shared" si="5"/>
        <v xml:space="preserve"> </v>
      </c>
    </row>
    <row r="123" spans="1:12" x14ac:dyDescent="0.25">
      <c r="A123" s="72"/>
      <c r="B123" s="82"/>
      <c r="C123" s="82"/>
      <c r="D123" s="79"/>
      <c r="E123" s="83"/>
      <c r="F123" s="83"/>
      <c r="G123" s="81"/>
      <c r="H123" s="123"/>
      <c r="I123" s="238" t="str">
        <f>IF(ISNUMBER(F123),_xlfn.IFS(RIGHT(H123,3)="(b)",IF(AND(G123&gt;=DATE('1. Informace o projektu'!$C$3,1,1),G123&lt;=WORKDAY(DATE('1. Informace o projektu'!$C$3+1,1,31)-1,1)),"OK","!!"),RIGHT(H123,3)="(a)",IF(AND(G123&gt;=DATE('1. Informace o projektu'!$C$3,1,1),G123&lt;=WORKDAY(DATE('1. Informace o projektu'!$C$3,12,31)-1,1,'6. Data'!$C$76:$C$89)),"OK","!!"),ISBLANK(G123),"!",ISBLANK(H123),"!!!",H123='6. Data'!$B$3,"vyberte druh nákladu")," ")</f>
        <v xml:space="preserve"> </v>
      </c>
      <c r="J123" s="261" t="str">
        <f t="shared" si="3"/>
        <v xml:space="preserve"> </v>
      </c>
      <c r="K123" s="238" t="str">
        <f t="shared" si="4"/>
        <v xml:space="preserve"> </v>
      </c>
      <c r="L123" s="87" t="str">
        <f t="shared" si="5"/>
        <v xml:space="preserve"> </v>
      </c>
    </row>
    <row r="124" spans="1:12" x14ac:dyDescent="0.25">
      <c r="A124" s="72"/>
      <c r="B124" s="82"/>
      <c r="C124" s="82"/>
      <c r="D124" s="79"/>
      <c r="E124" s="83"/>
      <c r="F124" s="83"/>
      <c r="G124" s="81"/>
      <c r="H124" s="123"/>
      <c r="I124" s="238" t="str">
        <f>IF(ISNUMBER(F124),_xlfn.IFS(RIGHT(H124,3)="(b)",IF(AND(G124&gt;=DATE('1. Informace o projektu'!$C$3,1,1),G124&lt;=WORKDAY(DATE('1. Informace o projektu'!$C$3+1,1,31)-1,1)),"OK","!!"),RIGHT(H124,3)="(a)",IF(AND(G124&gt;=DATE('1. Informace o projektu'!$C$3,1,1),G124&lt;=WORKDAY(DATE('1. Informace o projektu'!$C$3,12,31)-1,1,'6. Data'!$C$76:$C$89)),"OK","!!"),ISBLANK(G124),"!",ISBLANK(H124),"!!!",H124='6. Data'!$B$3,"vyberte druh nákladu")," ")</f>
        <v xml:space="preserve"> </v>
      </c>
      <c r="J124" s="261" t="str">
        <f t="shared" si="3"/>
        <v xml:space="preserve"> </v>
      </c>
      <c r="K124" s="238" t="str">
        <f t="shared" si="4"/>
        <v xml:space="preserve"> </v>
      </c>
      <c r="L124" s="87" t="str">
        <f t="shared" si="5"/>
        <v xml:space="preserve"> </v>
      </c>
    </row>
    <row r="125" spans="1:12" x14ac:dyDescent="0.25">
      <c r="A125" s="72"/>
      <c r="B125" s="82"/>
      <c r="C125" s="82"/>
      <c r="D125" s="79"/>
      <c r="E125" s="83"/>
      <c r="F125" s="83"/>
      <c r="G125" s="81"/>
      <c r="H125" s="123"/>
      <c r="I125" s="238" t="str">
        <f>IF(ISNUMBER(F125),_xlfn.IFS(RIGHT(H125,3)="(b)",IF(AND(G125&gt;=DATE('1. Informace o projektu'!$C$3,1,1),G125&lt;=WORKDAY(DATE('1. Informace o projektu'!$C$3+1,1,31)-1,1)),"OK","!!"),RIGHT(H125,3)="(a)",IF(AND(G125&gt;=DATE('1. Informace o projektu'!$C$3,1,1),G125&lt;=WORKDAY(DATE('1. Informace o projektu'!$C$3,12,31)-1,1,'6. Data'!$C$76:$C$89)),"OK","!!"),ISBLANK(G125),"!",ISBLANK(H125),"!!!",H125='6. Data'!$B$3,"vyberte druh nákladu")," ")</f>
        <v xml:space="preserve"> </v>
      </c>
      <c r="J125" s="261" t="str">
        <f t="shared" si="3"/>
        <v xml:space="preserve"> </v>
      </c>
      <c r="K125" s="238" t="str">
        <f t="shared" si="4"/>
        <v xml:space="preserve"> </v>
      </c>
      <c r="L125" s="87" t="str">
        <f t="shared" si="5"/>
        <v xml:space="preserve"> </v>
      </c>
    </row>
    <row r="126" spans="1:12" x14ac:dyDescent="0.25">
      <c r="A126" s="72"/>
      <c r="B126" s="82"/>
      <c r="C126" s="82"/>
      <c r="D126" s="79"/>
      <c r="E126" s="83"/>
      <c r="F126" s="83"/>
      <c r="G126" s="81"/>
      <c r="H126" s="123"/>
      <c r="I126" s="238" t="str">
        <f>IF(ISNUMBER(F126),_xlfn.IFS(RIGHT(H126,3)="(b)",IF(AND(G126&gt;=DATE('1. Informace o projektu'!$C$3,1,1),G126&lt;=WORKDAY(DATE('1. Informace o projektu'!$C$3+1,1,31)-1,1)),"OK","!!"),RIGHT(H126,3)="(a)",IF(AND(G126&gt;=DATE('1. Informace o projektu'!$C$3,1,1),G126&lt;=WORKDAY(DATE('1. Informace o projektu'!$C$3,12,31)-1,1,'6. Data'!$C$76:$C$89)),"OK","!!"),ISBLANK(G126),"!",ISBLANK(H126),"!!!",H126='6. Data'!$B$3,"vyberte druh nákladu")," ")</f>
        <v xml:space="preserve"> </v>
      </c>
      <c r="J126" s="261" t="str">
        <f t="shared" si="3"/>
        <v xml:space="preserve"> </v>
      </c>
      <c r="K126" s="238" t="str">
        <f t="shared" si="4"/>
        <v xml:space="preserve"> </v>
      </c>
      <c r="L126" s="87" t="str">
        <f t="shared" si="5"/>
        <v xml:space="preserve"> </v>
      </c>
    </row>
    <row r="127" spans="1:12" x14ac:dyDescent="0.25">
      <c r="A127" s="72"/>
      <c r="B127" s="82"/>
      <c r="C127" s="82"/>
      <c r="D127" s="79"/>
      <c r="E127" s="83"/>
      <c r="F127" s="83"/>
      <c r="G127" s="81"/>
      <c r="H127" s="123"/>
      <c r="I127" s="238" t="str">
        <f>IF(ISNUMBER(F127),_xlfn.IFS(RIGHT(H127,3)="(b)",IF(AND(G127&gt;=DATE('1. Informace o projektu'!$C$3,1,1),G127&lt;=WORKDAY(DATE('1. Informace o projektu'!$C$3+1,1,31)-1,1)),"OK","!!"),RIGHT(H127,3)="(a)",IF(AND(G127&gt;=DATE('1. Informace o projektu'!$C$3,1,1),G127&lt;=WORKDAY(DATE('1. Informace o projektu'!$C$3,12,31)-1,1,'6. Data'!$C$76:$C$89)),"OK","!!"),ISBLANK(G127),"!",ISBLANK(H127),"!!!",H127='6. Data'!$B$3,"vyberte druh nákladu")," ")</f>
        <v xml:space="preserve"> </v>
      </c>
      <c r="J127" s="261" t="str">
        <f t="shared" si="3"/>
        <v xml:space="preserve"> </v>
      </c>
      <c r="K127" s="238" t="str">
        <f t="shared" si="4"/>
        <v xml:space="preserve"> </v>
      </c>
      <c r="L127" s="87" t="str">
        <f t="shared" si="5"/>
        <v xml:space="preserve"> </v>
      </c>
    </row>
    <row r="128" spans="1:12" x14ac:dyDescent="0.25">
      <c r="A128" s="72"/>
      <c r="B128" s="82"/>
      <c r="C128" s="82"/>
      <c r="D128" s="79"/>
      <c r="E128" s="83"/>
      <c r="F128" s="83"/>
      <c r="G128" s="81"/>
      <c r="H128" s="123"/>
      <c r="I128" s="238" t="str">
        <f>IF(ISNUMBER(F128),_xlfn.IFS(RIGHT(H128,3)="(b)",IF(AND(G128&gt;=DATE('1. Informace o projektu'!$C$3,1,1),G128&lt;=WORKDAY(DATE('1. Informace o projektu'!$C$3+1,1,31)-1,1)),"OK","!!"),RIGHT(H128,3)="(a)",IF(AND(G128&gt;=DATE('1. Informace o projektu'!$C$3,1,1),G128&lt;=WORKDAY(DATE('1. Informace o projektu'!$C$3,12,31)-1,1,'6. Data'!$C$76:$C$89)),"OK","!!"),ISBLANK(G128),"!",ISBLANK(H128),"!!!",H128='6. Data'!$B$3,"vyberte druh nákladu")," ")</f>
        <v xml:space="preserve"> </v>
      </c>
      <c r="J128" s="261" t="str">
        <f t="shared" si="3"/>
        <v xml:space="preserve"> </v>
      </c>
      <c r="K128" s="238" t="str">
        <f t="shared" si="4"/>
        <v xml:space="preserve"> </v>
      </c>
      <c r="L128" s="87" t="str">
        <f t="shared" si="5"/>
        <v xml:space="preserve"> </v>
      </c>
    </row>
    <row r="129" spans="1:12" x14ac:dyDescent="0.25">
      <c r="A129" s="72"/>
      <c r="B129" s="82"/>
      <c r="C129" s="82"/>
      <c r="D129" s="79"/>
      <c r="E129" s="83"/>
      <c r="F129" s="83"/>
      <c r="G129" s="81"/>
      <c r="H129" s="123"/>
      <c r="I129" s="238" t="str">
        <f>IF(ISNUMBER(F129),_xlfn.IFS(RIGHT(H129,3)="(b)",IF(AND(G129&gt;=DATE('1. Informace o projektu'!$C$3,1,1),G129&lt;=WORKDAY(DATE('1. Informace o projektu'!$C$3+1,1,31)-1,1)),"OK","!!"),RIGHT(H129,3)="(a)",IF(AND(G129&gt;=DATE('1. Informace o projektu'!$C$3,1,1),G129&lt;=WORKDAY(DATE('1. Informace o projektu'!$C$3,12,31)-1,1,'6. Data'!$C$76:$C$89)),"OK","!!"),ISBLANK(G129),"!",ISBLANK(H129),"!!!",H129='6. Data'!$B$3,"vyberte druh nákladu")," ")</f>
        <v xml:space="preserve"> </v>
      </c>
      <c r="J129" s="261" t="str">
        <f t="shared" si="3"/>
        <v xml:space="preserve"> </v>
      </c>
      <c r="K129" s="238" t="str">
        <f t="shared" si="4"/>
        <v xml:space="preserve"> </v>
      </c>
      <c r="L129" s="87" t="str">
        <f t="shared" si="5"/>
        <v xml:space="preserve"> </v>
      </c>
    </row>
    <row r="130" spans="1:12" x14ac:dyDescent="0.25">
      <c r="A130" s="72"/>
      <c r="B130" s="82"/>
      <c r="C130" s="82"/>
      <c r="D130" s="79"/>
      <c r="E130" s="83"/>
      <c r="F130" s="83"/>
      <c r="G130" s="81"/>
      <c r="H130" s="123"/>
      <c r="I130" s="238" t="str">
        <f>IF(ISNUMBER(F130),_xlfn.IFS(RIGHT(H130,3)="(b)",IF(AND(G130&gt;=DATE('1. Informace o projektu'!$C$3,1,1),G130&lt;=WORKDAY(DATE('1. Informace o projektu'!$C$3+1,1,31)-1,1)),"OK","!!"),RIGHT(H130,3)="(a)",IF(AND(G130&gt;=DATE('1. Informace o projektu'!$C$3,1,1),G130&lt;=WORKDAY(DATE('1. Informace o projektu'!$C$3,12,31)-1,1,'6. Data'!$C$76:$C$89)),"OK","!!"),ISBLANK(G130),"!",ISBLANK(H130),"!!!",H130='6. Data'!$B$3,"vyberte druh nákladu")," ")</f>
        <v xml:space="preserve"> </v>
      </c>
      <c r="J130" s="261" t="str">
        <f t="shared" si="3"/>
        <v xml:space="preserve"> </v>
      </c>
      <c r="K130" s="238" t="str">
        <f t="shared" si="4"/>
        <v xml:space="preserve"> </v>
      </c>
      <c r="L130" s="87" t="str">
        <f t="shared" si="5"/>
        <v xml:space="preserve"> </v>
      </c>
    </row>
    <row r="131" spans="1:12" x14ac:dyDescent="0.25">
      <c r="A131" s="72"/>
      <c r="B131" s="82"/>
      <c r="C131" s="82"/>
      <c r="D131" s="79"/>
      <c r="E131" s="83"/>
      <c r="F131" s="83"/>
      <c r="G131" s="81"/>
      <c r="H131" s="123"/>
      <c r="I131" s="238" t="str">
        <f>IF(ISNUMBER(F131),_xlfn.IFS(RIGHT(H131,3)="(b)",IF(AND(G131&gt;=DATE('1. Informace o projektu'!$C$3,1,1),G131&lt;=WORKDAY(DATE('1. Informace o projektu'!$C$3+1,1,31)-1,1)),"OK","!!"),RIGHT(H131,3)="(a)",IF(AND(G131&gt;=DATE('1. Informace o projektu'!$C$3,1,1),G131&lt;=WORKDAY(DATE('1. Informace o projektu'!$C$3,12,31)-1,1,'6. Data'!$C$76:$C$89)),"OK","!!"),ISBLANK(G131),"!",ISBLANK(H131),"!!!",H131='6. Data'!$B$3,"vyberte druh nákladu")," ")</f>
        <v xml:space="preserve"> </v>
      </c>
      <c r="J131" s="261" t="str">
        <f t="shared" si="3"/>
        <v xml:space="preserve"> </v>
      </c>
      <c r="K131" s="238" t="str">
        <f t="shared" si="4"/>
        <v xml:space="preserve"> </v>
      </c>
      <c r="L131" s="87" t="str">
        <f t="shared" si="5"/>
        <v xml:space="preserve"> </v>
      </c>
    </row>
    <row r="132" spans="1:12" x14ac:dyDescent="0.25">
      <c r="A132" s="72"/>
      <c r="B132" s="82"/>
      <c r="C132" s="82"/>
      <c r="D132" s="79"/>
      <c r="E132" s="83"/>
      <c r="F132" s="83"/>
      <c r="G132" s="81"/>
      <c r="H132" s="123"/>
      <c r="I132" s="238" t="str">
        <f>IF(ISNUMBER(F132),_xlfn.IFS(RIGHT(H132,3)="(b)",IF(AND(G132&gt;=DATE('1. Informace o projektu'!$C$3,1,1),G132&lt;=WORKDAY(DATE('1. Informace o projektu'!$C$3+1,1,31)-1,1)),"OK","!!"),RIGHT(H132,3)="(a)",IF(AND(G132&gt;=DATE('1. Informace o projektu'!$C$3,1,1),G132&lt;=WORKDAY(DATE('1. Informace o projektu'!$C$3,12,31)-1,1,'6. Data'!$C$76:$C$89)),"OK","!!"),ISBLANK(G132),"!",ISBLANK(H132),"!!!",H132='6. Data'!$B$3,"vyberte druh nákladu")," ")</f>
        <v xml:space="preserve"> </v>
      </c>
      <c r="J132" s="261" t="str">
        <f t="shared" si="3"/>
        <v xml:space="preserve"> </v>
      </c>
      <c r="K132" s="238" t="str">
        <f t="shared" si="4"/>
        <v xml:space="preserve"> </v>
      </c>
      <c r="L132" s="87" t="str">
        <f t="shared" si="5"/>
        <v xml:space="preserve"> </v>
      </c>
    </row>
    <row r="133" spans="1:12" x14ac:dyDescent="0.25">
      <c r="A133" s="72"/>
      <c r="B133" s="82"/>
      <c r="C133" s="82"/>
      <c r="D133" s="79"/>
      <c r="E133" s="83"/>
      <c r="F133" s="83"/>
      <c r="G133" s="81"/>
      <c r="H133" s="123"/>
      <c r="I133" s="238" t="str">
        <f>IF(ISNUMBER(F133),_xlfn.IFS(RIGHT(H133,3)="(b)",IF(AND(G133&gt;=DATE('1. Informace o projektu'!$C$3,1,1),G133&lt;=WORKDAY(DATE('1. Informace o projektu'!$C$3+1,1,31)-1,1)),"OK","!!"),RIGHT(H133,3)="(a)",IF(AND(G133&gt;=DATE('1. Informace o projektu'!$C$3,1,1),G133&lt;=WORKDAY(DATE('1. Informace o projektu'!$C$3,12,31)-1,1,'6. Data'!$C$76:$C$89)),"OK","!!"),ISBLANK(G133),"!",ISBLANK(H133),"!!!",H133='6. Data'!$B$3,"vyberte druh nákladu")," ")</f>
        <v xml:space="preserve"> </v>
      </c>
      <c r="J133" s="261" t="str">
        <f t="shared" si="3"/>
        <v xml:space="preserve"> </v>
      </c>
      <c r="K133" s="238" t="str">
        <f t="shared" si="4"/>
        <v xml:space="preserve"> </v>
      </c>
      <c r="L133" s="87" t="str">
        <f t="shared" si="5"/>
        <v xml:space="preserve"> </v>
      </c>
    </row>
    <row r="134" spans="1:12" x14ac:dyDescent="0.25">
      <c r="A134" s="72"/>
      <c r="B134" s="82"/>
      <c r="C134" s="82"/>
      <c r="D134" s="79"/>
      <c r="E134" s="83"/>
      <c r="F134" s="83"/>
      <c r="G134" s="81"/>
      <c r="H134" s="123"/>
      <c r="I134" s="238" t="str">
        <f>IF(ISNUMBER(F134),_xlfn.IFS(RIGHT(H134,3)="(b)",IF(AND(G134&gt;=DATE('1. Informace o projektu'!$C$3,1,1),G134&lt;=WORKDAY(DATE('1. Informace o projektu'!$C$3+1,1,31)-1,1)),"OK","!!"),RIGHT(H134,3)="(a)",IF(AND(G134&gt;=DATE('1. Informace o projektu'!$C$3,1,1),G134&lt;=WORKDAY(DATE('1. Informace o projektu'!$C$3,12,31)-1,1,'6. Data'!$C$76:$C$89)),"OK","!!"),ISBLANK(G134),"!",ISBLANK(H134),"!!!",H134='6. Data'!$B$3,"vyberte druh nákladu")," ")</f>
        <v xml:space="preserve"> </v>
      </c>
      <c r="J134" s="261" t="str">
        <f t="shared" si="3"/>
        <v xml:space="preserve"> </v>
      </c>
      <c r="K134" s="238" t="str">
        <f t="shared" si="4"/>
        <v xml:space="preserve"> </v>
      </c>
      <c r="L134" s="87" t="str">
        <f t="shared" si="5"/>
        <v xml:space="preserve"> </v>
      </c>
    </row>
    <row r="135" spans="1:12" x14ac:dyDescent="0.25">
      <c r="A135" s="72"/>
      <c r="B135" s="82"/>
      <c r="C135" s="82"/>
      <c r="D135" s="79"/>
      <c r="E135" s="83"/>
      <c r="F135" s="83"/>
      <c r="G135" s="81"/>
      <c r="H135" s="123"/>
      <c r="I135" s="238" t="str">
        <f>IF(ISNUMBER(F135),_xlfn.IFS(RIGHT(H135,3)="(b)",IF(AND(G135&gt;=DATE('1. Informace o projektu'!$C$3,1,1),G135&lt;=WORKDAY(DATE('1. Informace o projektu'!$C$3+1,1,31)-1,1)),"OK","!!"),RIGHT(H135,3)="(a)",IF(AND(G135&gt;=DATE('1. Informace o projektu'!$C$3,1,1),G135&lt;=WORKDAY(DATE('1. Informace o projektu'!$C$3,12,31)-1,1,'6. Data'!$C$76:$C$89)),"OK","!!"),ISBLANK(G135),"!",ISBLANK(H135),"!!!",H135='6. Data'!$B$3,"vyberte druh nákladu")," ")</f>
        <v xml:space="preserve"> </v>
      </c>
      <c r="J135" s="261" t="str">
        <f t="shared" ref="J135:J198" si="6">_xlfn.IFS(I135="!","Zapište datum úhrady",I135="ok"," ",I135=" "," ",I135="!!!","vyberte druh nákladu",I135="!!","nepovolené datum úhrady",I135="vyberte druh nákladu","vyberte druh nákladu")</f>
        <v xml:space="preserve"> </v>
      </c>
      <c r="K135" s="238" t="str">
        <f t="shared" ref="K135:K198" si="7">IF(ISNUMBER(F135),IF(E135&gt;=F135,"OK","!")," ")</f>
        <v xml:space="preserve"> </v>
      </c>
      <c r="L135" s="87" t="str">
        <f t="shared" ref="L135:L198" si="8">_xlfn.IFS(K135="!","Hrazeno z dotace je vyšší než fakturovaná částka",K135="ok"," ",K135=" "," ")</f>
        <v xml:space="preserve"> </v>
      </c>
    </row>
    <row r="136" spans="1:12" x14ac:dyDescent="0.25">
      <c r="A136" s="72"/>
      <c r="B136" s="82"/>
      <c r="C136" s="82"/>
      <c r="D136" s="79"/>
      <c r="E136" s="83"/>
      <c r="F136" s="83"/>
      <c r="G136" s="81"/>
      <c r="H136" s="123"/>
      <c r="I136" s="238" t="str">
        <f>IF(ISNUMBER(F136),_xlfn.IFS(RIGHT(H136,3)="(b)",IF(AND(G136&gt;=DATE('1. Informace o projektu'!$C$3,1,1),G136&lt;=WORKDAY(DATE('1. Informace o projektu'!$C$3+1,1,31)-1,1)),"OK","!!"),RIGHT(H136,3)="(a)",IF(AND(G136&gt;=DATE('1. Informace o projektu'!$C$3,1,1),G136&lt;=WORKDAY(DATE('1. Informace o projektu'!$C$3,12,31)-1,1,'6. Data'!$C$76:$C$89)),"OK","!!"),ISBLANK(G136),"!",ISBLANK(H136),"!!!",H136='6. Data'!$B$3,"vyberte druh nákladu")," ")</f>
        <v xml:space="preserve"> </v>
      </c>
      <c r="J136" s="261" t="str">
        <f t="shared" si="6"/>
        <v xml:space="preserve"> </v>
      </c>
      <c r="K136" s="238" t="str">
        <f t="shared" si="7"/>
        <v xml:space="preserve"> </v>
      </c>
      <c r="L136" s="87" t="str">
        <f t="shared" si="8"/>
        <v xml:space="preserve"> </v>
      </c>
    </row>
    <row r="137" spans="1:12" x14ac:dyDescent="0.25">
      <c r="A137" s="72"/>
      <c r="B137" s="82"/>
      <c r="C137" s="82"/>
      <c r="D137" s="79"/>
      <c r="E137" s="83"/>
      <c r="F137" s="83"/>
      <c r="G137" s="81"/>
      <c r="H137" s="123"/>
      <c r="I137" s="238" t="str">
        <f>IF(ISNUMBER(F137),_xlfn.IFS(RIGHT(H137,3)="(b)",IF(AND(G137&gt;=DATE('1. Informace o projektu'!$C$3,1,1),G137&lt;=WORKDAY(DATE('1. Informace o projektu'!$C$3+1,1,31)-1,1)),"OK","!!"),RIGHT(H137,3)="(a)",IF(AND(G137&gt;=DATE('1. Informace o projektu'!$C$3,1,1),G137&lt;=WORKDAY(DATE('1. Informace o projektu'!$C$3,12,31)-1,1,'6. Data'!$C$76:$C$89)),"OK","!!"),ISBLANK(G137),"!",ISBLANK(H137),"!!!",H137='6. Data'!$B$3,"vyberte druh nákladu")," ")</f>
        <v xml:space="preserve"> </v>
      </c>
      <c r="J137" s="261" t="str">
        <f t="shared" si="6"/>
        <v xml:space="preserve"> </v>
      </c>
      <c r="K137" s="238" t="str">
        <f t="shared" si="7"/>
        <v xml:space="preserve"> </v>
      </c>
      <c r="L137" s="87" t="str">
        <f t="shared" si="8"/>
        <v xml:space="preserve"> </v>
      </c>
    </row>
    <row r="138" spans="1:12" x14ac:dyDescent="0.25">
      <c r="A138" s="72"/>
      <c r="B138" s="82"/>
      <c r="C138" s="82"/>
      <c r="D138" s="79"/>
      <c r="E138" s="83"/>
      <c r="F138" s="83"/>
      <c r="G138" s="81"/>
      <c r="H138" s="123"/>
      <c r="I138" s="238" t="str">
        <f>IF(ISNUMBER(F138),_xlfn.IFS(RIGHT(H138,3)="(b)",IF(AND(G138&gt;=DATE('1. Informace o projektu'!$C$3,1,1),G138&lt;=WORKDAY(DATE('1. Informace o projektu'!$C$3+1,1,31)-1,1)),"OK","!!"),RIGHT(H138,3)="(a)",IF(AND(G138&gt;=DATE('1. Informace o projektu'!$C$3,1,1),G138&lt;=WORKDAY(DATE('1. Informace o projektu'!$C$3,12,31)-1,1,'6. Data'!$C$76:$C$89)),"OK","!!"),ISBLANK(G138),"!",ISBLANK(H138),"!!!",H138='6. Data'!$B$3,"vyberte druh nákladu")," ")</f>
        <v xml:space="preserve"> </v>
      </c>
      <c r="J138" s="261" t="str">
        <f t="shared" si="6"/>
        <v xml:space="preserve"> </v>
      </c>
      <c r="K138" s="238" t="str">
        <f t="shared" si="7"/>
        <v xml:space="preserve"> </v>
      </c>
      <c r="L138" s="87" t="str">
        <f t="shared" si="8"/>
        <v xml:space="preserve"> </v>
      </c>
    </row>
    <row r="139" spans="1:12" x14ac:dyDescent="0.25">
      <c r="A139" s="72"/>
      <c r="B139" s="82"/>
      <c r="C139" s="82"/>
      <c r="D139" s="79"/>
      <c r="E139" s="83"/>
      <c r="F139" s="83"/>
      <c r="G139" s="81"/>
      <c r="H139" s="123"/>
      <c r="I139" s="238" t="str">
        <f>IF(ISNUMBER(F139),_xlfn.IFS(RIGHT(H139,3)="(b)",IF(AND(G139&gt;=DATE('1. Informace o projektu'!$C$3,1,1),G139&lt;=WORKDAY(DATE('1. Informace o projektu'!$C$3+1,1,31)-1,1)),"OK","!!"),RIGHT(H139,3)="(a)",IF(AND(G139&gt;=DATE('1. Informace o projektu'!$C$3,1,1),G139&lt;=WORKDAY(DATE('1. Informace o projektu'!$C$3,12,31)-1,1,'6. Data'!$C$76:$C$89)),"OK","!!"),ISBLANK(G139),"!",ISBLANK(H139),"!!!",H139='6. Data'!$B$3,"vyberte druh nákladu")," ")</f>
        <v xml:space="preserve"> </v>
      </c>
      <c r="J139" s="261" t="str">
        <f t="shared" si="6"/>
        <v xml:space="preserve"> </v>
      </c>
      <c r="K139" s="238" t="str">
        <f t="shared" si="7"/>
        <v xml:space="preserve"> </v>
      </c>
      <c r="L139" s="87" t="str">
        <f t="shared" si="8"/>
        <v xml:space="preserve"> </v>
      </c>
    </row>
    <row r="140" spans="1:12" x14ac:dyDescent="0.25">
      <c r="A140" s="72"/>
      <c r="B140" s="82"/>
      <c r="C140" s="82"/>
      <c r="D140" s="79"/>
      <c r="E140" s="83"/>
      <c r="F140" s="83"/>
      <c r="G140" s="81"/>
      <c r="H140" s="123"/>
      <c r="I140" s="238" t="str">
        <f>IF(ISNUMBER(F140),_xlfn.IFS(RIGHT(H140,3)="(b)",IF(AND(G140&gt;=DATE('1. Informace o projektu'!$C$3,1,1),G140&lt;=WORKDAY(DATE('1. Informace o projektu'!$C$3+1,1,31)-1,1)),"OK","!!"),RIGHT(H140,3)="(a)",IF(AND(G140&gt;=DATE('1. Informace o projektu'!$C$3,1,1),G140&lt;=WORKDAY(DATE('1. Informace o projektu'!$C$3,12,31)-1,1,'6. Data'!$C$76:$C$89)),"OK","!!"),ISBLANK(G140),"!",ISBLANK(H140),"!!!",H140='6. Data'!$B$3,"vyberte druh nákladu")," ")</f>
        <v xml:space="preserve"> </v>
      </c>
      <c r="J140" s="261" t="str">
        <f t="shared" si="6"/>
        <v xml:space="preserve"> </v>
      </c>
      <c r="K140" s="238" t="str">
        <f t="shared" si="7"/>
        <v xml:space="preserve"> </v>
      </c>
      <c r="L140" s="87" t="str">
        <f t="shared" si="8"/>
        <v xml:space="preserve"> </v>
      </c>
    </row>
    <row r="141" spans="1:12" x14ac:dyDescent="0.25">
      <c r="A141" s="72"/>
      <c r="B141" s="82"/>
      <c r="C141" s="82"/>
      <c r="D141" s="79"/>
      <c r="E141" s="83"/>
      <c r="F141" s="83"/>
      <c r="G141" s="81"/>
      <c r="H141" s="123"/>
      <c r="I141" s="238" t="str">
        <f>IF(ISNUMBER(F141),_xlfn.IFS(RIGHT(H141,3)="(b)",IF(AND(G141&gt;=DATE('1. Informace o projektu'!$C$3,1,1),G141&lt;=WORKDAY(DATE('1. Informace o projektu'!$C$3+1,1,31)-1,1)),"OK","!!"),RIGHT(H141,3)="(a)",IF(AND(G141&gt;=DATE('1. Informace o projektu'!$C$3,1,1),G141&lt;=WORKDAY(DATE('1. Informace o projektu'!$C$3,12,31)-1,1,'6. Data'!$C$76:$C$89)),"OK","!!"),ISBLANK(G141),"!",ISBLANK(H141),"!!!",H141='6. Data'!$B$3,"vyberte druh nákladu")," ")</f>
        <v xml:space="preserve"> </v>
      </c>
      <c r="J141" s="261" t="str">
        <f t="shared" si="6"/>
        <v xml:space="preserve"> </v>
      </c>
      <c r="K141" s="238" t="str">
        <f t="shared" si="7"/>
        <v xml:space="preserve"> </v>
      </c>
      <c r="L141" s="87" t="str">
        <f t="shared" si="8"/>
        <v xml:space="preserve"> </v>
      </c>
    </row>
    <row r="142" spans="1:12" x14ac:dyDescent="0.25">
      <c r="A142" s="72"/>
      <c r="B142" s="82"/>
      <c r="C142" s="82"/>
      <c r="D142" s="79"/>
      <c r="E142" s="83"/>
      <c r="F142" s="83"/>
      <c r="G142" s="81"/>
      <c r="H142" s="123"/>
      <c r="I142" s="238" t="str">
        <f>IF(ISNUMBER(F142),_xlfn.IFS(RIGHT(H142,3)="(b)",IF(AND(G142&gt;=DATE('1. Informace o projektu'!$C$3,1,1),G142&lt;=WORKDAY(DATE('1. Informace o projektu'!$C$3+1,1,31)-1,1)),"OK","!!"),RIGHT(H142,3)="(a)",IF(AND(G142&gt;=DATE('1. Informace o projektu'!$C$3,1,1),G142&lt;=WORKDAY(DATE('1. Informace o projektu'!$C$3,12,31)-1,1,'6. Data'!$C$76:$C$89)),"OK","!!"),ISBLANK(G142),"!",ISBLANK(H142),"!!!",H142='6. Data'!$B$3,"vyberte druh nákladu")," ")</f>
        <v xml:space="preserve"> </v>
      </c>
      <c r="J142" s="261" t="str">
        <f t="shared" si="6"/>
        <v xml:space="preserve"> </v>
      </c>
      <c r="K142" s="238" t="str">
        <f t="shared" si="7"/>
        <v xml:space="preserve"> </v>
      </c>
      <c r="L142" s="87" t="str">
        <f t="shared" si="8"/>
        <v xml:space="preserve"> </v>
      </c>
    </row>
    <row r="143" spans="1:12" x14ac:dyDescent="0.25">
      <c r="A143" s="72"/>
      <c r="B143" s="82"/>
      <c r="C143" s="82"/>
      <c r="D143" s="79"/>
      <c r="E143" s="83"/>
      <c r="F143" s="83"/>
      <c r="G143" s="81"/>
      <c r="H143" s="123"/>
      <c r="I143" s="238" t="str">
        <f>IF(ISNUMBER(F143),_xlfn.IFS(RIGHT(H143,3)="(b)",IF(AND(G143&gt;=DATE('1. Informace o projektu'!$C$3,1,1),G143&lt;=WORKDAY(DATE('1. Informace o projektu'!$C$3+1,1,31)-1,1)),"OK","!!"),RIGHT(H143,3)="(a)",IF(AND(G143&gt;=DATE('1. Informace o projektu'!$C$3,1,1),G143&lt;=WORKDAY(DATE('1. Informace o projektu'!$C$3,12,31)-1,1,'6. Data'!$C$76:$C$89)),"OK","!!"),ISBLANK(G143),"!",ISBLANK(H143),"!!!",H143='6. Data'!$B$3,"vyberte druh nákladu")," ")</f>
        <v xml:space="preserve"> </v>
      </c>
      <c r="J143" s="261" t="str">
        <f t="shared" si="6"/>
        <v xml:space="preserve"> </v>
      </c>
      <c r="K143" s="238" t="str">
        <f t="shared" si="7"/>
        <v xml:space="preserve"> </v>
      </c>
      <c r="L143" s="87" t="str">
        <f t="shared" si="8"/>
        <v xml:space="preserve"> </v>
      </c>
    </row>
    <row r="144" spans="1:12" x14ac:dyDescent="0.25">
      <c r="A144" s="72"/>
      <c r="B144" s="82"/>
      <c r="C144" s="82"/>
      <c r="D144" s="79"/>
      <c r="E144" s="83"/>
      <c r="F144" s="83"/>
      <c r="G144" s="81"/>
      <c r="H144" s="123"/>
      <c r="I144" s="238" t="str">
        <f>IF(ISNUMBER(F144),_xlfn.IFS(RIGHT(H144,3)="(b)",IF(AND(G144&gt;=DATE('1. Informace o projektu'!$C$3,1,1),G144&lt;=WORKDAY(DATE('1. Informace o projektu'!$C$3+1,1,31)-1,1)),"OK","!!"),RIGHT(H144,3)="(a)",IF(AND(G144&gt;=DATE('1. Informace o projektu'!$C$3,1,1),G144&lt;=WORKDAY(DATE('1. Informace o projektu'!$C$3,12,31)-1,1,'6. Data'!$C$76:$C$89)),"OK","!!"),ISBLANK(G144),"!",ISBLANK(H144),"!!!",H144='6. Data'!$B$3,"vyberte druh nákladu")," ")</f>
        <v xml:space="preserve"> </v>
      </c>
      <c r="J144" s="261" t="str">
        <f t="shared" si="6"/>
        <v xml:space="preserve"> </v>
      </c>
      <c r="K144" s="238" t="str">
        <f t="shared" si="7"/>
        <v xml:space="preserve"> </v>
      </c>
      <c r="L144" s="87" t="str">
        <f t="shared" si="8"/>
        <v xml:space="preserve"> </v>
      </c>
    </row>
    <row r="145" spans="1:12" x14ac:dyDescent="0.25">
      <c r="A145" s="72"/>
      <c r="B145" s="82"/>
      <c r="C145" s="82"/>
      <c r="D145" s="79"/>
      <c r="E145" s="83"/>
      <c r="F145" s="83"/>
      <c r="G145" s="81"/>
      <c r="H145" s="123"/>
      <c r="I145" s="238" t="str">
        <f>IF(ISNUMBER(F145),_xlfn.IFS(RIGHT(H145,3)="(b)",IF(AND(G145&gt;=DATE('1. Informace o projektu'!$C$3,1,1),G145&lt;=WORKDAY(DATE('1. Informace o projektu'!$C$3+1,1,31)-1,1)),"OK","!!"),RIGHT(H145,3)="(a)",IF(AND(G145&gt;=DATE('1. Informace o projektu'!$C$3,1,1),G145&lt;=WORKDAY(DATE('1. Informace o projektu'!$C$3,12,31)-1,1,'6. Data'!$C$76:$C$89)),"OK","!!"),ISBLANK(G145),"!",ISBLANK(H145),"!!!",H145='6. Data'!$B$3,"vyberte druh nákladu")," ")</f>
        <v xml:space="preserve"> </v>
      </c>
      <c r="J145" s="261" t="str">
        <f t="shared" si="6"/>
        <v xml:space="preserve"> </v>
      </c>
      <c r="K145" s="238" t="str">
        <f t="shared" si="7"/>
        <v xml:space="preserve"> </v>
      </c>
      <c r="L145" s="87" t="str">
        <f t="shared" si="8"/>
        <v xml:space="preserve"> </v>
      </c>
    </row>
    <row r="146" spans="1:12" x14ac:dyDescent="0.25">
      <c r="A146" s="72"/>
      <c r="B146" s="82"/>
      <c r="C146" s="82"/>
      <c r="D146" s="79"/>
      <c r="E146" s="83"/>
      <c r="F146" s="83"/>
      <c r="G146" s="81"/>
      <c r="H146" s="123"/>
      <c r="I146" s="238" t="str">
        <f>IF(ISNUMBER(F146),_xlfn.IFS(RIGHT(H146,3)="(b)",IF(AND(G146&gt;=DATE('1. Informace o projektu'!$C$3,1,1),G146&lt;=WORKDAY(DATE('1. Informace o projektu'!$C$3+1,1,31)-1,1)),"OK","!!"),RIGHT(H146,3)="(a)",IF(AND(G146&gt;=DATE('1. Informace o projektu'!$C$3,1,1),G146&lt;=WORKDAY(DATE('1. Informace o projektu'!$C$3,12,31)-1,1,'6. Data'!$C$76:$C$89)),"OK","!!"),ISBLANK(G146),"!",ISBLANK(H146),"!!!",H146='6. Data'!$B$3,"vyberte druh nákladu")," ")</f>
        <v xml:space="preserve"> </v>
      </c>
      <c r="J146" s="261" t="str">
        <f t="shared" si="6"/>
        <v xml:space="preserve"> </v>
      </c>
      <c r="K146" s="238" t="str">
        <f t="shared" si="7"/>
        <v xml:space="preserve"> </v>
      </c>
      <c r="L146" s="87" t="str">
        <f t="shared" si="8"/>
        <v xml:space="preserve"> </v>
      </c>
    </row>
    <row r="147" spans="1:12" x14ac:dyDescent="0.25">
      <c r="A147" s="72"/>
      <c r="B147" s="82"/>
      <c r="C147" s="82"/>
      <c r="D147" s="79"/>
      <c r="E147" s="83"/>
      <c r="F147" s="83"/>
      <c r="G147" s="81"/>
      <c r="H147" s="123"/>
      <c r="I147" s="238" t="str">
        <f>IF(ISNUMBER(F147),_xlfn.IFS(RIGHT(H147,3)="(b)",IF(AND(G147&gt;=DATE('1. Informace o projektu'!$C$3,1,1),G147&lt;=WORKDAY(DATE('1. Informace o projektu'!$C$3+1,1,31)-1,1)),"OK","!!"),RIGHT(H147,3)="(a)",IF(AND(G147&gt;=DATE('1. Informace o projektu'!$C$3,1,1),G147&lt;=WORKDAY(DATE('1. Informace o projektu'!$C$3,12,31)-1,1,'6. Data'!$C$76:$C$89)),"OK","!!"),ISBLANK(G147),"!",ISBLANK(H147),"!!!",H147='6. Data'!$B$3,"vyberte druh nákladu")," ")</f>
        <v xml:space="preserve"> </v>
      </c>
      <c r="J147" s="261" t="str">
        <f t="shared" si="6"/>
        <v xml:space="preserve"> </v>
      </c>
      <c r="K147" s="238" t="str">
        <f t="shared" si="7"/>
        <v xml:space="preserve"> </v>
      </c>
      <c r="L147" s="87" t="str">
        <f t="shared" si="8"/>
        <v xml:space="preserve"> </v>
      </c>
    </row>
    <row r="148" spans="1:12" x14ac:dyDescent="0.25">
      <c r="A148" s="72"/>
      <c r="B148" s="82"/>
      <c r="C148" s="82"/>
      <c r="D148" s="79"/>
      <c r="E148" s="83"/>
      <c r="F148" s="83"/>
      <c r="G148" s="81"/>
      <c r="H148" s="123"/>
      <c r="I148" s="238" t="str">
        <f>IF(ISNUMBER(F148),_xlfn.IFS(RIGHT(H148,3)="(b)",IF(AND(G148&gt;=DATE('1. Informace o projektu'!$C$3,1,1),G148&lt;=WORKDAY(DATE('1. Informace o projektu'!$C$3+1,1,31)-1,1)),"OK","!!"),RIGHT(H148,3)="(a)",IF(AND(G148&gt;=DATE('1. Informace o projektu'!$C$3,1,1),G148&lt;=WORKDAY(DATE('1. Informace o projektu'!$C$3,12,31)-1,1,'6. Data'!$C$76:$C$89)),"OK","!!"),ISBLANK(G148),"!",ISBLANK(H148),"!!!",H148='6. Data'!$B$3,"vyberte druh nákladu")," ")</f>
        <v xml:space="preserve"> </v>
      </c>
      <c r="J148" s="261" t="str">
        <f t="shared" si="6"/>
        <v xml:space="preserve"> </v>
      </c>
      <c r="K148" s="238" t="str">
        <f t="shared" si="7"/>
        <v xml:space="preserve"> </v>
      </c>
      <c r="L148" s="87" t="str">
        <f t="shared" si="8"/>
        <v xml:space="preserve"> </v>
      </c>
    </row>
    <row r="149" spans="1:12" x14ac:dyDescent="0.25">
      <c r="A149" s="72"/>
      <c r="B149" s="82"/>
      <c r="C149" s="82"/>
      <c r="D149" s="79"/>
      <c r="E149" s="83"/>
      <c r="F149" s="83"/>
      <c r="G149" s="81"/>
      <c r="H149" s="123"/>
      <c r="I149" s="238" t="str">
        <f>IF(ISNUMBER(F149),_xlfn.IFS(RIGHT(H149,3)="(b)",IF(AND(G149&gt;=DATE('1. Informace o projektu'!$C$3,1,1),G149&lt;=WORKDAY(DATE('1. Informace o projektu'!$C$3+1,1,31)-1,1)),"OK","!!"),RIGHT(H149,3)="(a)",IF(AND(G149&gt;=DATE('1. Informace o projektu'!$C$3,1,1),G149&lt;=WORKDAY(DATE('1. Informace o projektu'!$C$3,12,31)-1,1,'6. Data'!$C$76:$C$89)),"OK","!!"),ISBLANK(G149),"!",ISBLANK(H149),"!!!",H149='6. Data'!$B$3,"vyberte druh nákladu")," ")</f>
        <v xml:space="preserve"> </v>
      </c>
      <c r="J149" s="261" t="str">
        <f t="shared" si="6"/>
        <v xml:space="preserve"> </v>
      </c>
      <c r="K149" s="238" t="str">
        <f t="shared" si="7"/>
        <v xml:space="preserve"> </v>
      </c>
      <c r="L149" s="87" t="str">
        <f t="shared" si="8"/>
        <v xml:space="preserve"> </v>
      </c>
    </row>
    <row r="150" spans="1:12" x14ac:dyDescent="0.25">
      <c r="A150" s="72"/>
      <c r="B150" s="82"/>
      <c r="C150" s="82"/>
      <c r="D150" s="79"/>
      <c r="E150" s="83"/>
      <c r="F150" s="83"/>
      <c r="G150" s="81"/>
      <c r="H150" s="123"/>
      <c r="I150" s="238" t="str">
        <f>IF(ISNUMBER(F150),_xlfn.IFS(RIGHT(H150,3)="(b)",IF(AND(G150&gt;=DATE('1. Informace o projektu'!$C$3,1,1),G150&lt;=WORKDAY(DATE('1. Informace o projektu'!$C$3+1,1,31)-1,1)),"OK","!!"),RIGHT(H150,3)="(a)",IF(AND(G150&gt;=DATE('1. Informace o projektu'!$C$3,1,1),G150&lt;=WORKDAY(DATE('1. Informace o projektu'!$C$3,12,31)-1,1,'6. Data'!$C$76:$C$89)),"OK","!!"),ISBLANK(G150),"!",ISBLANK(H150),"!!!",H150='6. Data'!$B$3,"vyberte druh nákladu")," ")</f>
        <v xml:space="preserve"> </v>
      </c>
      <c r="J150" s="261" t="str">
        <f t="shared" si="6"/>
        <v xml:space="preserve"> </v>
      </c>
      <c r="K150" s="238" t="str">
        <f t="shared" si="7"/>
        <v xml:space="preserve"> </v>
      </c>
      <c r="L150" s="87" t="str">
        <f t="shared" si="8"/>
        <v xml:space="preserve"> </v>
      </c>
    </row>
    <row r="151" spans="1:12" x14ac:dyDescent="0.25">
      <c r="A151" s="72"/>
      <c r="B151" s="82"/>
      <c r="C151" s="82"/>
      <c r="D151" s="79"/>
      <c r="E151" s="83"/>
      <c r="F151" s="83"/>
      <c r="G151" s="81"/>
      <c r="H151" s="123"/>
      <c r="I151" s="238" t="str">
        <f>IF(ISNUMBER(F151),_xlfn.IFS(RIGHT(H151,3)="(b)",IF(AND(G151&gt;=DATE('1. Informace o projektu'!$C$3,1,1),G151&lt;=WORKDAY(DATE('1. Informace o projektu'!$C$3+1,1,31)-1,1)),"OK","!!"),RIGHT(H151,3)="(a)",IF(AND(G151&gt;=DATE('1. Informace o projektu'!$C$3,1,1),G151&lt;=WORKDAY(DATE('1. Informace o projektu'!$C$3,12,31)-1,1,'6. Data'!$C$76:$C$89)),"OK","!!"),ISBLANK(G151),"!",ISBLANK(H151),"!!!",H151='6. Data'!$B$3,"vyberte druh nákladu")," ")</f>
        <v xml:space="preserve"> </v>
      </c>
      <c r="J151" s="261" t="str">
        <f t="shared" si="6"/>
        <v xml:space="preserve"> </v>
      </c>
      <c r="K151" s="238" t="str">
        <f t="shared" si="7"/>
        <v xml:space="preserve"> </v>
      </c>
      <c r="L151" s="87" t="str">
        <f t="shared" si="8"/>
        <v xml:space="preserve"> </v>
      </c>
    </row>
    <row r="152" spans="1:12" x14ac:dyDescent="0.25">
      <c r="A152" s="72"/>
      <c r="B152" s="82"/>
      <c r="C152" s="82"/>
      <c r="D152" s="79"/>
      <c r="E152" s="83"/>
      <c r="F152" s="83"/>
      <c r="G152" s="81"/>
      <c r="H152" s="123"/>
      <c r="I152" s="238" t="str">
        <f>IF(ISNUMBER(F152),_xlfn.IFS(RIGHT(H152,3)="(b)",IF(AND(G152&gt;=DATE('1. Informace o projektu'!$C$3,1,1),G152&lt;=WORKDAY(DATE('1. Informace o projektu'!$C$3+1,1,31)-1,1)),"OK","!!"),RIGHT(H152,3)="(a)",IF(AND(G152&gt;=DATE('1. Informace o projektu'!$C$3,1,1),G152&lt;=WORKDAY(DATE('1. Informace o projektu'!$C$3,12,31)-1,1,'6. Data'!$C$76:$C$89)),"OK","!!"),ISBLANK(G152),"!",ISBLANK(H152),"!!!",H152='6. Data'!$B$3,"vyberte druh nákladu")," ")</f>
        <v xml:space="preserve"> </v>
      </c>
      <c r="J152" s="261" t="str">
        <f t="shared" si="6"/>
        <v xml:space="preserve"> </v>
      </c>
      <c r="K152" s="238" t="str">
        <f t="shared" si="7"/>
        <v xml:space="preserve"> </v>
      </c>
      <c r="L152" s="87" t="str">
        <f t="shared" si="8"/>
        <v xml:space="preserve"> </v>
      </c>
    </row>
    <row r="153" spans="1:12" x14ac:dyDescent="0.25">
      <c r="A153" s="72"/>
      <c r="B153" s="82"/>
      <c r="C153" s="82"/>
      <c r="D153" s="79"/>
      <c r="E153" s="83"/>
      <c r="F153" s="83"/>
      <c r="G153" s="81"/>
      <c r="H153" s="123"/>
      <c r="I153" s="238" t="str">
        <f>IF(ISNUMBER(F153),_xlfn.IFS(RIGHT(H153,3)="(b)",IF(AND(G153&gt;=DATE('1. Informace o projektu'!$C$3,1,1),G153&lt;=WORKDAY(DATE('1. Informace o projektu'!$C$3+1,1,31)-1,1)),"OK","!!"),RIGHT(H153,3)="(a)",IF(AND(G153&gt;=DATE('1. Informace o projektu'!$C$3,1,1),G153&lt;=WORKDAY(DATE('1. Informace o projektu'!$C$3,12,31)-1,1,'6. Data'!$C$76:$C$89)),"OK","!!"),ISBLANK(G153),"!",ISBLANK(H153),"!!!",H153='6. Data'!$B$3,"vyberte druh nákladu")," ")</f>
        <v xml:space="preserve"> </v>
      </c>
      <c r="J153" s="261" t="str">
        <f t="shared" si="6"/>
        <v xml:space="preserve"> </v>
      </c>
      <c r="K153" s="238" t="str">
        <f t="shared" si="7"/>
        <v xml:space="preserve"> </v>
      </c>
      <c r="L153" s="87" t="str">
        <f t="shared" si="8"/>
        <v xml:space="preserve"> </v>
      </c>
    </row>
    <row r="154" spans="1:12" x14ac:dyDescent="0.25">
      <c r="A154" s="72"/>
      <c r="B154" s="82"/>
      <c r="C154" s="82"/>
      <c r="D154" s="79"/>
      <c r="E154" s="83"/>
      <c r="F154" s="83"/>
      <c r="G154" s="81"/>
      <c r="H154" s="123"/>
      <c r="I154" s="238" t="str">
        <f>IF(ISNUMBER(F154),_xlfn.IFS(RIGHT(H154,3)="(b)",IF(AND(G154&gt;=DATE('1. Informace o projektu'!$C$3,1,1),G154&lt;=WORKDAY(DATE('1. Informace o projektu'!$C$3+1,1,31)-1,1)),"OK","!!"),RIGHT(H154,3)="(a)",IF(AND(G154&gt;=DATE('1. Informace o projektu'!$C$3,1,1),G154&lt;=WORKDAY(DATE('1. Informace o projektu'!$C$3,12,31)-1,1,'6. Data'!$C$76:$C$89)),"OK","!!"),ISBLANK(G154),"!",ISBLANK(H154),"!!!",H154='6. Data'!$B$3,"vyberte druh nákladu")," ")</f>
        <v xml:space="preserve"> </v>
      </c>
      <c r="J154" s="261" t="str">
        <f t="shared" si="6"/>
        <v xml:space="preserve"> </v>
      </c>
      <c r="K154" s="238" t="str">
        <f t="shared" si="7"/>
        <v xml:space="preserve"> </v>
      </c>
      <c r="L154" s="87" t="str">
        <f t="shared" si="8"/>
        <v xml:space="preserve"> </v>
      </c>
    </row>
    <row r="155" spans="1:12" x14ac:dyDescent="0.25">
      <c r="A155" s="72"/>
      <c r="B155" s="82"/>
      <c r="C155" s="82"/>
      <c r="D155" s="79"/>
      <c r="E155" s="83"/>
      <c r="F155" s="83"/>
      <c r="G155" s="81"/>
      <c r="H155" s="123"/>
      <c r="I155" s="238" t="str">
        <f>IF(ISNUMBER(F155),_xlfn.IFS(RIGHT(H155,3)="(b)",IF(AND(G155&gt;=DATE('1. Informace o projektu'!$C$3,1,1),G155&lt;=WORKDAY(DATE('1. Informace o projektu'!$C$3+1,1,31)-1,1)),"OK","!!"),RIGHT(H155,3)="(a)",IF(AND(G155&gt;=DATE('1. Informace o projektu'!$C$3,1,1),G155&lt;=WORKDAY(DATE('1. Informace o projektu'!$C$3,12,31)-1,1,'6. Data'!$C$76:$C$89)),"OK","!!"),ISBLANK(G155),"!",ISBLANK(H155),"!!!",H155='6. Data'!$B$3,"vyberte druh nákladu")," ")</f>
        <v xml:space="preserve"> </v>
      </c>
      <c r="J155" s="261" t="str">
        <f t="shared" si="6"/>
        <v xml:space="preserve"> </v>
      </c>
      <c r="K155" s="238" t="str">
        <f t="shared" si="7"/>
        <v xml:space="preserve"> </v>
      </c>
      <c r="L155" s="87" t="str">
        <f t="shared" si="8"/>
        <v xml:space="preserve"> </v>
      </c>
    </row>
    <row r="156" spans="1:12" x14ac:dyDescent="0.25">
      <c r="A156" s="72"/>
      <c r="B156" s="82"/>
      <c r="C156" s="82"/>
      <c r="D156" s="79"/>
      <c r="E156" s="83"/>
      <c r="F156" s="83"/>
      <c r="G156" s="81"/>
      <c r="H156" s="123"/>
      <c r="I156" s="238" t="str">
        <f>IF(ISNUMBER(F156),_xlfn.IFS(RIGHT(H156,3)="(b)",IF(AND(G156&gt;=DATE('1. Informace o projektu'!$C$3,1,1),G156&lt;=WORKDAY(DATE('1. Informace o projektu'!$C$3+1,1,31)-1,1)),"OK","!!"),RIGHT(H156,3)="(a)",IF(AND(G156&gt;=DATE('1. Informace o projektu'!$C$3,1,1),G156&lt;=WORKDAY(DATE('1. Informace o projektu'!$C$3,12,31)-1,1,'6. Data'!$C$76:$C$89)),"OK","!!"),ISBLANK(G156),"!",ISBLANK(H156),"!!!",H156='6. Data'!$B$3,"vyberte druh nákladu")," ")</f>
        <v xml:space="preserve"> </v>
      </c>
      <c r="J156" s="261" t="str">
        <f t="shared" si="6"/>
        <v xml:space="preserve"> </v>
      </c>
      <c r="K156" s="238" t="str">
        <f t="shared" si="7"/>
        <v xml:space="preserve"> </v>
      </c>
      <c r="L156" s="87" t="str">
        <f t="shared" si="8"/>
        <v xml:space="preserve"> </v>
      </c>
    </row>
    <row r="157" spans="1:12" x14ac:dyDescent="0.25">
      <c r="A157" s="72"/>
      <c r="B157" s="82"/>
      <c r="C157" s="82"/>
      <c r="D157" s="79"/>
      <c r="E157" s="83"/>
      <c r="F157" s="83"/>
      <c r="G157" s="81"/>
      <c r="H157" s="123"/>
      <c r="I157" s="238" t="str">
        <f>IF(ISNUMBER(F157),_xlfn.IFS(RIGHT(H157,3)="(b)",IF(AND(G157&gt;=DATE('1. Informace o projektu'!$C$3,1,1),G157&lt;=WORKDAY(DATE('1. Informace o projektu'!$C$3+1,1,31)-1,1)),"OK","!!"),RIGHT(H157,3)="(a)",IF(AND(G157&gt;=DATE('1. Informace o projektu'!$C$3,1,1),G157&lt;=WORKDAY(DATE('1. Informace o projektu'!$C$3,12,31)-1,1,'6. Data'!$C$76:$C$89)),"OK","!!"),ISBLANK(G157),"!",ISBLANK(H157),"!!!",H157='6. Data'!$B$3,"vyberte druh nákladu")," ")</f>
        <v xml:space="preserve"> </v>
      </c>
      <c r="J157" s="261" t="str">
        <f t="shared" si="6"/>
        <v xml:space="preserve"> </v>
      </c>
      <c r="K157" s="238" t="str">
        <f t="shared" si="7"/>
        <v xml:space="preserve"> </v>
      </c>
      <c r="L157" s="87" t="str">
        <f t="shared" si="8"/>
        <v xml:space="preserve"> </v>
      </c>
    </row>
    <row r="158" spans="1:12" x14ac:dyDescent="0.25">
      <c r="A158" s="72"/>
      <c r="B158" s="82"/>
      <c r="C158" s="82"/>
      <c r="D158" s="79"/>
      <c r="E158" s="83"/>
      <c r="F158" s="83"/>
      <c r="G158" s="81"/>
      <c r="H158" s="123"/>
      <c r="I158" s="238" t="str">
        <f>IF(ISNUMBER(F158),_xlfn.IFS(RIGHT(H158,3)="(b)",IF(AND(G158&gt;=DATE('1. Informace o projektu'!$C$3,1,1),G158&lt;=WORKDAY(DATE('1. Informace o projektu'!$C$3+1,1,31)-1,1)),"OK","!!"),RIGHT(H158,3)="(a)",IF(AND(G158&gt;=DATE('1. Informace o projektu'!$C$3,1,1),G158&lt;=WORKDAY(DATE('1. Informace o projektu'!$C$3,12,31)-1,1,'6. Data'!$C$76:$C$89)),"OK","!!"),ISBLANK(G158),"!",ISBLANK(H158),"!!!",H158='6. Data'!$B$3,"vyberte druh nákladu")," ")</f>
        <v xml:space="preserve"> </v>
      </c>
      <c r="J158" s="261" t="str">
        <f t="shared" si="6"/>
        <v xml:space="preserve"> </v>
      </c>
      <c r="K158" s="238" t="str">
        <f t="shared" si="7"/>
        <v xml:space="preserve"> </v>
      </c>
      <c r="L158" s="87" t="str">
        <f t="shared" si="8"/>
        <v xml:space="preserve"> </v>
      </c>
    </row>
    <row r="159" spans="1:12" x14ac:dyDescent="0.25">
      <c r="A159" s="72"/>
      <c r="B159" s="82"/>
      <c r="C159" s="82"/>
      <c r="D159" s="79"/>
      <c r="E159" s="83"/>
      <c r="F159" s="83"/>
      <c r="G159" s="81"/>
      <c r="H159" s="123"/>
      <c r="I159" s="238" t="str">
        <f>IF(ISNUMBER(F159),_xlfn.IFS(RIGHT(H159,3)="(b)",IF(AND(G159&gt;=DATE('1. Informace o projektu'!$C$3,1,1),G159&lt;=WORKDAY(DATE('1. Informace o projektu'!$C$3+1,1,31)-1,1)),"OK","!!"),RIGHT(H159,3)="(a)",IF(AND(G159&gt;=DATE('1. Informace o projektu'!$C$3,1,1),G159&lt;=WORKDAY(DATE('1. Informace o projektu'!$C$3,12,31)-1,1,'6. Data'!$C$76:$C$89)),"OK","!!"),ISBLANK(G159),"!",ISBLANK(H159),"!!!",H159='6. Data'!$B$3,"vyberte druh nákladu")," ")</f>
        <v xml:space="preserve"> </v>
      </c>
      <c r="J159" s="261" t="str">
        <f t="shared" si="6"/>
        <v xml:space="preserve"> </v>
      </c>
      <c r="K159" s="238" t="str">
        <f t="shared" si="7"/>
        <v xml:space="preserve"> </v>
      </c>
      <c r="L159" s="87" t="str">
        <f t="shared" si="8"/>
        <v xml:space="preserve"> </v>
      </c>
    </row>
    <row r="160" spans="1:12" x14ac:dyDescent="0.25">
      <c r="A160" s="72"/>
      <c r="B160" s="82"/>
      <c r="C160" s="82"/>
      <c r="D160" s="79"/>
      <c r="E160" s="83"/>
      <c r="F160" s="83"/>
      <c r="G160" s="81"/>
      <c r="H160" s="123"/>
      <c r="I160" s="238" t="str">
        <f>IF(ISNUMBER(F160),_xlfn.IFS(RIGHT(H160,3)="(b)",IF(AND(G160&gt;=DATE('1. Informace o projektu'!$C$3,1,1),G160&lt;=WORKDAY(DATE('1. Informace o projektu'!$C$3+1,1,31)-1,1)),"OK","!!"),RIGHT(H160,3)="(a)",IF(AND(G160&gt;=DATE('1. Informace o projektu'!$C$3,1,1),G160&lt;=WORKDAY(DATE('1. Informace o projektu'!$C$3,12,31)-1,1,'6. Data'!$C$76:$C$89)),"OK","!!"),ISBLANK(G160),"!",ISBLANK(H160),"!!!",H160='6. Data'!$B$3,"vyberte druh nákladu")," ")</f>
        <v xml:space="preserve"> </v>
      </c>
      <c r="J160" s="261" t="str">
        <f t="shared" si="6"/>
        <v xml:space="preserve"> </v>
      </c>
      <c r="K160" s="238" t="str">
        <f t="shared" si="7"/>
        <v xml:space="preserve"> </v>
      </c>
      <c r="L160" s="87" t="str">
        <f t="shared" si="8"/>
        <v xml:space="preserve"> </v>
      </c>
    </row>
    <row r="161" spans="1:12" x14ac:dyDescent="0.25">
      <c r="A161" s="72"/>
      <c r="B161" s="82"/>
      <c r="C161" s="82"/>
      <c r="D161" s="79"/>
      <c r="E161" s="83"/>
      <c r="F161" s="83"/>
      <c r="G161" s="81"/>
      <c r="H161" s="123"/>
      <c r="I161" s="238" t="str">
        <f>IF(ISNUMBER(F161),_xlfn.IFS(RIGHT(H161,3)="(b)",IF(AND(G161&gt;=DATE('1. Informace o projektu'!$C$3,1,1),G161&lt;=WORKDAY(DATE('1. Informace o projektu'!$C$3+1,1,31)-1,1)),"OK","!!"),RIGHT(H161,3)="(a)",IF(AND(G161&gt;=DATE('1. Informace o projektu'!$C$3,1,1),G161&lt;=WORKDAY(DATE('1. Informace o projektu'!$C$3,12,31)-1,1,'6. Data'!$C$76:$C$89)),"OK","!!"),ISBLANK(G161),"!",ISBLANK(H161),"!!!",H161='6. Data'!$B$3,"vyberte druh nákladu")," ")</f>
        <v xml:space="preserve"> </v>
      </c>
      <c r="J161" s="261" t="str">
        <f t="shared" si="6"/>
        <v xml:space="preserve"> </v>
      </c>
      <c r="K161" s="238" t="str">
        <f t="shared" si="7"/>
        <v xml:space="preserve"> </v>
      </c>
      <c r="L161" s="87" t="str">
        <f t="shared" si="8"/>
        <v xml:space="preserve"> </v>
      </c>
    </row>
    <row r="162" spans="1:12" x14ac:dyDescent="0.25">
      <c r="A162" s="72"/>
      <c r="B162" s="82"/>
      <c r="C162" s="82"/>
      <c r="D162" s="79"/>
      <c r="E162" s="83"/>
      <c r="F162" s="83"/>
      <c r="G162" s="81"/>
      <c r="H162" s="123"/>
      <c r="I162" s="238" t="str">
        <f>IF(ISNUMBER(F162),_xlfn.IFS(RIGHT(H162,3)="(b)",IF(AND(G162&gt;=DATE('1. Informace o projektu'!$C$3,1,1),G162&lt;=WORKDAY(DATE('1. Informace o projektu'!$C$3+1,1,31)-1,1)),"OK","!!"),RIGHT(H162,3)="(a)",IF(AND(G162&gt;=DATE('1. Informace o projektu'!$C$3,1,1),G162&lt;=WORKDAY(DATE('1. Informace o projektu'!$C$3,12,31)-1,1,'6. Data'!$C$76:$C$89)),"OK","!!"),ISBLANK(G162),"!",ISBLANK(H162),"!!!",H162='6. Data'!$B$3,"vyberte druh nákladu")," ")</f>
        <v xml:space="preserve"> </v>
      </c>
      <c r="J162" s="261" t="str">
        <f t="shared" si="6"/>
        <v xml:space="preserve"> </v>
      </c>
      <c r="K162" s="238" t="str">
        <f t="shared" si="7"/>
        <v xml:space="preserve"> </v>
      </c>
      <c r="L162" s="87" t="str">
        <f t="shared" si="8"/>
        <v xml:space="preserve"> </v>
      </c>
    </row>
    <row r="163" spans="1:12" x14ac:dyDescent="0.25">
      <c r="A163" s="72"/>
      <c r="B163" s="82"/>
      <c r="C163" s="82"/>
      <c r="D163" s="79"/>
      <c r="E163" s="83"/>
      <c r="F163" s="83"/>
      <c r="G163" s="81"/>
      <c r="H163" s="123"/>
      <c r="I163" s="238" t="str">
        <f>IF(ISNUMBER(F163),_xlfn.IFS(RIGHT(H163,3)="(b)",IF(AND(G163&gt;=DATE('1. Informace o projektu'!$C$3,1,1),G163&lt;=WORKDAY(DATE('1. Informace o projektu'!$C$3+1,1,31)-1,1)),"OK","!!"),RIGHT(H163,3)="(a)",IF(AND(G163&gt;=DATE('1. Informace o projektu'!$C$3,1,1),G163&lt;=WORKDAY(DATE('1. Informace o projektu'!$C$3,12,31)-1,1,'6. Data'!$C$76:$C$89)),"OK","!!"),ISBLANK(G163),"!",ISBLANK(H163),"!!!",H163='6. Data'!$B$3,"vyberte druh nákladu")," ")</f>
        <v xml:space="preserve"> </v>
      </c>
      <c r="J163" s="261" t="str">
        <f t="shared" si="6"/>
        <v xml:space="preserve"> </v>
      </c>
      <c r="K163" s="238" t="str">
        <f t="shared" si="7"/>
        <v xml:space="preserve"> </v>
      </c>
      <c r="L163" s="87" t="str">
        <f t="shared" si="8"/>
        <v xml:space="preserve"> </v>
      </c>
    </row>
    <row r="164" spans="1:12" x14ac:dyDescent="0.25">
      <c r="A164" s="72"/>
      <c r="B164" s="82"/>
      <c r="C164" s="82"/>
      <c r="D164" s="79"/>
      <c r="E164" s="83"/>
      <c r="F164" s="83"/>
      <c r="G164" s="81"/>
      <c r="H164" s="123"/>
      <c r="I164" s="238" t="str">
        <f>IF(ISNUMBER(F164),_xlfn.IFS(RIGHT(H164,3)="(b)",IF(AND(G164&gt;=DATE('1. Informace o projektu'!$C$3,1,1),G164&lt;=WORKDAY(DATE('1. Informace o projektu'!$C$3+1,1,31)-1,1)),"OK","!!"),RIGHT(H164,3)="(a)",IF(AND(G164&gt;=DATE('1. Informace o projektu'!$C$3,1,1),G164&lt;=WORKDAY(DATE('1. Informace o projektu'!$C$3,12,31)-1,1,'6. Data'!$C$76:$C$89)),"OK","!!"),ISBLANK(G164),"!",ISBLANK(H164),"!!!",H164='6. Data'!$B$3,"vyberte druh nákladu")," ")</f>
        <v xml:space="preserve"> </v>
      </c>
      <c r="J164" s="261" t="str">
        <f t="shared" si="6"/>
        <v xml:space="preserve"> </v>
      </c>
      <c r="K164" s="238" t="str">
        <f t="shared" si="7"/>
        <v xml:space="preserve"> </v>
      </c>
      <c r="L164" s="87" t="str">
        <f t="shared" si="8"/>
        <v xml:space="preserve"> </v>
      </c>
    </row>
    <row r="165" spans="1:12" x14ac:dyDescent="0.25">
      <c r="A165" s="72"/>
      <c r="B165" s="82"/>
      <c r="C165" s="82"/>
      <c r="D165" s="79"/>
      <c r="E165" s="83"/>
      <c r="F165" s="83"/>
      <c r="G165" s="81"/>
      <c r="H165" s="123"/>
      <c r="I165" s="238" t="str">
        <f>IF(ISNUMBER(F165),_xlfn.IFS(RIGHT(H165,3)="(b)",IF(AND(G165&gt;=DATE('1. Informace o projektu'!$C$3,1,1),G165&lt;=WORKDAY(DATE('1. Informace o projektu'!$C$3+1,1,31)-1,1)),"OK","!!"),RIGHT(H165,3)="(a)",IF(AND(G165&gt;=DATE('1. Informace o projektu'!$C$3,1,1),G165&lt;=WORKDAY(DATE('1. Informace o projektu'!$C$3,12,31)-1,1,'6. Data'!$C$76:$C$89)),"OK","!!"),ISBLANK(G165),"!",ISBLANK(H165),"!!!",H165='6. Data'!$B$3,"vyberte druh nákladu")," ")</f>
        <v xml:space="preserve"> </v>
      </c>
      <c r="J165" s="261" t="str">
        <f t="shared" si="6"/>
        <v xml:space="preserve"> </v>
      </c>
      <c r="K165" s="238" t="str">
        <f t="shared" si="7"/>
        <v xml:space="preserve"> </v>
      </c>
      <c r="L165" s="87" t="str">
        <f t="shared" si="8"/>
        <v xml:space="preserve"> </v>
      </c>
    </row>
    <row r="166" spans="1:12" x14ac:dyDescent="0.25">
      <c r="A166" s="72"/>
      <c r="B166" s="82"/>
      <c r="C166" s="82"/>
      <c r="D166" s="79"/>
      <c r="E166" s="83"/>
      <c r="F166" s="83"/>
      <c r="G166" s="81"/>
      <c r="H166" s="123"/>
      <c r="I166" s="238" t="str">
        <f>IF(ISNUMBER(F166),_xlfn.IFS(RIGHT(H166,3)="(b)",IF(AND(G166&gt;=DATE('1. Informace o projektu'!$C$3,1,1),G166&lt;=WORKDAY(DATE('1. Informace o projektu'!$C$3+1,1,31)-1,1)),"OK","!!"),RIGHT(H166,3)="(a)",IF(AND(G166&gt;=DATE('1. Informace o projektu'!$C$3,1,1),G166&lt;=WORKDAY(DATE('1. Informace o projektu'!$C$3,12,31)-1,1,'6. Data'!$C$76:$C$89)),"OK","!!"),ISBLANK(G166),"!",ISBLANK(H166),"!!!",H166='6. Data'!$B$3,"vyberte druh nákladu")," ")</f>
        <v xml:space="preserve"> </v>
      </c>
      <c r="J166" s="261" t="str">
        <f t="shared" si="6"/>
        <v xml:space="preserve"> </v>
      </c>
      <c r="K166" s="238" t="str">
        <f t="shared" si="7"/>
        <v xml:space="preserve"> </v>
      </c>
      <c r="L166" s="87" t="str">
        <f t="shared" si="8"/>
        <v xml:space="preserve"> </v>
      </c>
    </row>
    <row r="167" spans="1:12" x14ac:dyDescent="0.25">
      <c r="A167" s="72"/>
      <c r="B167" s="82"/>
      <c r="C167" s="82"/>
      <c r="D167" s="79"/>
      <c r="E167" s="83"/>
      <c r="F167" s="83"/>
      <c r="G167" s="81"/>
      <c r="H167" s="123"/>
      <c r="I167" s="238" t="str">
        <f>IF(ISNUMBER(F167),_xlfn.IFS(RIGHT(H167,3)="(b)",IF(AND(G167&gt;=DATE('1. Informace o projektu'!$C$3,1,1),G167&lt;=WORKDAY(DATE('1. Informace o projektu'!$C$3+1,1,31)-1,1)),"OK","!!"),RIGHT(H167,3)="(a)",IF(AND(G167&gt;=DATE('1. Informace o projektu'!$C$3,1,1),G167&lt;=WORKDAY(DATE('1. Informace o projektu'!$C$3,12,31)-1,1,'6. Data'!$C$76:$C$89)),"OK","!!"),ISBLANK(G167),"!",ISBLANK(H167),"!!!",H167='6. Data'!$B$3,"vyberte druh nákladu")," ")</f>
        <v xml:space="preserve"> </v>
      </c>
      <c r="J167" s="261" t="str">
        <f t="shared" si="6"/>
        <v xml:space="preserve"> </v>
      </c>
      <c r="K167" s="238" t="str">
        <f t="shared" si="7"/>
        <v xml:space="preserve"> </v>
      </c>
      <c r="L167" s="87" t="str">
        <f t="shared" si="8"/>
        <v xml:space="preserve"> </v>
      </c>
    </row>
    <row r="168" spans="1:12" x14ac:dyDescent="0.25">
      <c r="A168" s="72"/>
      <c r="B168" s="82"/>
      <c r="C168" s="82"/>
      <c r="D168" s="79"/>
      <c r="E168" s="83"/>
      <c r="F168" s="83"/>
      <c r="G168" s="81"/>
      <c r="H168" s="123"/>
      <c r="I168" s="238" t="str">
        <f>IF(ISNUMBER(F168),_xlfn.IFS(RIGHT(H168,3)="(b)",IF(AND(G168&gt;=DATE('1. Informace o projektu'!$C$3,1,1),G168&lt;=WORKDAY(DATE('1. Informace o projektu'!$C$3+1,1,31)-1,1)),"OK","!!"),RIGHT(H168,3)="(a)",IF(AND(G168&gt;=DATE('1. Informace o projektu'!$C$3,1,1),G168&lt;=WORKDAY(DATE('1. Informace o projektu'!$C$3,12,31)-1,1,'6. Data'!$C$76:$C$89)),"OK","!!"),ISBLANK(G168),"!",ISBLANK(H168),"!!!",H168='6. Data'!$B$3,"vyberte druh nákladu")," ")</f>
        <v xml:space="preserve"> </v>
      </c>
      <c r="J168" s="261" t="str">
        <f t="shared" si="6"/>
        <v xml:space="preserve"> </v>
      </c>
      <c r="K168" s="238" t="str">
        <f t="shared" si="7"/>
        <v xml:space="preserve"> </v>
      </c>
      <c r="L168" s="87" t="str">
        <f t="shared" si="8"/>
        <v xml:space="preserve"> </v>
      </c>
    </row>
    <row r="169" spans="1:12" x14ac:dyDescent="0.25">
      <c r="A169" s="72"/>
      <c r="B169" s="82"/>
      <c r="C169" s="82"/>
      <c r="D169" s="79"/>
      <c r="E169" s="83"/>
      <c r="F169" s="83"/>
      <c r="G169" s="81"/>
      <c r="H169" s="123"/>
      <c r="I169" s="238" t="str">
        <f>IF(ISNUMBER(F169),_xlfn.IFS(RIGHT(H169,3)="(b)",IF(AND(G169&gt;=DATE('1. Informace o projektu'!$C$3,1,1),G169&lt;=WORKDAY(DATE('1. Informace o projektu'!$C$3+1,1,31)-1,1)),"OK","!!"),RIGHT(H169,3)="(a)",IF(AND(G169&gt;=DATE('1. Informace o projektu'!$C$3,1,1),G169&lt;=WORKDAY(DATE('1. Informace o projektu'!$C$3,12,31)-1,1,'6. Data'!$C$76:$C$89)),"OK","!!"),ISBLANK(G169),"!",ISBLANK(H169),"!!!",H169='6. Data'!$B$3,"vyberte druh nákladu")," ")</f>
        <v xml:space="preserve"> </v>
      </c>
      <c r="J169" s="261" t="str">
        <f t="shared" si="6"/>
        <v xml:space="preserve"> </v>
      </c>
      <c r="K169" s="238" t="str">
        <f t="shared" si="7"/>
        <v xml:space="preserve"> </v>
      </c>
      <c r="L169" s="87" t="str">
        <f t="shared" si="8"/>
        <v xml:space="preserve"> </v>
      </c>
    </row>
    <row r="170" spans="1:12" x14ac:dyDescent="0.25">
      <c r="A170" s="72"/>
      <c r="B170" s="82"/>
      <c r="C170" s="82"/>
      <c r="D170" s="79"/>
      <c r="E170" s="83"/>
      <c r="F170" s="83"/>
      <c r="G170" s="81"/>
      <c r="H170" s="123"/>
      <c r="I170" s="238" t="str">
        <f>IF(ISNUMBER(F170),_xlfn.IFS(RIGHT(H170,3)="(b)",IF(AND(G170&gt;=DATE('1. Informace o projektu'!$C$3,1,1),G170&lt;=WORKDAY(DATE('1. Informace o projektu'!$C$3+1,1,31)-1,1)),"OK","!!"),RIGHT(H170,3)="(a)",IF(AND(G170&gt;=DATE('1. Informace o projektu'!$C$3,1,1),G170&lt;=WORKDAY(DATE('1. Informace o projektu'!$C$3,12,31)-1,1,'6. Data'!$C$76:$C$89)),"OK","!!"),ISBLANK(G170),"!",ISBLANK(H170),"!!!",H170='6. Data'!$B$3,"vyberte druh nákladu")," ")</f>
        <v xml:space="preserve"> </v>
      </c>
      <c r="J170" s="261" t="str">
        <f t="shared" si="6"/>
        <v xml:space="preserve"> </v>
      </c>
      <c r="K170" s="238" t="str">
        <f t="shared" si="7"/>
        <v xml:space="preserve"> </v>
      </c>
      <c r="L170" s="87" t="str">
        <f t="shared" si="8"/>
        <v xml:space="preserve"> </v>
      </c>
    </row>
    <row r="171" spans="1:12" x14ac:dyDescent="0.25">
      <c r="A171" s="72"/>
      <c r="B171" s="82"/>
      <c r="C171" s="82"/>
      <c r="D171" s="79"/>
      <c r="E171" s="83"/>
      <c r="F171" s="83"/>
      <c r="G171" s="81"/>
      <c r="H171" s="123"/>
      <c r="I171" s="238" t="str">
        <f>IF(ISNUMBER(F171),_xlfn.IFS(RIGHT(H171,3)="(b)",IF(AND(G171&gt;=DATE('1. Informace o projektu'!$C$3,1,1),G171&lt;=WORKDAY(DATE('1. Informace o projektu'!$C$3+1,1,31)-1,1)),"OK","!!"),RIGHT(H171,3)="(a)",IF(AND(G171&gt;=DATE('1. Informace o projektu'!$C$3,1,1),G171&lt;=WORKDAY(DATE('1. Informace o projektu'!$C$3,12,31)-1,1,'6. Data'!$C$76:$C$89)),"OK","!!"),ISBLANK(G171),"!",ISBLANK(H171),"!!!",H171='6. Data'!$B$3,"vyberte druh nákladu")," ")</f>
        <v xml:space="preserve"> </v>
      </c>
      <c r="J171" s="261" t="str">
        <f t="shared" si="6"/>
        <v xml:space="preserve"> </v>
      </c>
      <c r="K171" s="238" t="str">
        <f t="shared" si="7"/>
        <v xml:space="preserve"> </v>
      </c>
      <c r="L171" s="87" t="str">
        <f t="shared" si="8"/>
        <v xml:space="preserve"> </v>
      </c>
    </row>
    <row r="172" spans="1:12" x14ac:dyDescent="0.25">
      <c r="A172" s="72"/>
      <c r="B172" s="82"/>
      <c r="C172" s="82"/>
      <c r="D172" s="79"/>
      <c r="E172" s="83"/>
      <c r="F172" s="83"/>
      <c r="G172" s="81"/>
      <c r="H172" s="123"/>
      <c r="I172" s="238" t="str">
        <f>IF(ISNUMBER(F172),_xlfn.IFS(RIGHT(H172,3)="(b)",IF(AND(G172&gt;=DATE('1. Informace o projektu'!$C$3,1,1),G172&lt;=WORKDAY(DATE('1. Informace o projektu'!$C$3+1,1,31)-1,1)),"OK","!!"),RIGHT(H172,3)="(a)",IF(AND(G172&gt;=DATE('1. Informace o projektu'!$C$3,1,1),G172&lt;=WORKDAY(DATE('1. Informace o projektu'!$C$3,12,31)-1,1,'6. Data'!$C$76:$C$89)),"OK","!!"),ISBLANK(G172),"!",ISBLANK(H172),"!!!",H172='6. Data'!$B$3,"vyberte druh nákladu")," ")</f>
        <v xml:space="preserve"> </v>
      </c>
      <c r="J172" s="261" t="str">
        <f t="shared" si="6"/>
        <v xml:space="preserve"> </v>
      </c>
      <c r="K172" s="238" t="str">
        <f t="shared" si="7"/>
        <v xml:space="preserve"> </v>
      </c>
      <c r="L172" s="87" t="str">
        <f t="shared" si="8"/>
        <v xml:space="preserve"> </v>
      </c>
    </row>
    <row r="173" spans="1:12" x14ac:dyDescent="0.25">
      <c r="A173" s="72"/>
      <c r="B173" s="82"/>
      <c r="C173" s="82"/>
      <c r="D173" s="79"/>
      <c r="E173" s="83"/>
      <c r="F173" s="83"/>
      <c r="G173" s="81"/>
      <c r="H173" s="123"/>
      <c r="I173" s="238" t="str">
        <f>IF(ISNUMBER(F173),_xlfn.IFS(RIGHT(H173,3)="(b)",IF(AND(G173&gt;=DATE('1. Informace o projektu'!$C$3,1,1),G173&lt;=WORKDAY(DATE('1. Informace o projektu'!$C$3+1,1,31)-1,1)),"OK","!!"),RIGHT(H173,3)="(a)",IF(AND(G173&gt;=DATE('1. Informace o projektu'!$C$3,1,1),G173&lt;=WORKDAY(DATE('1. Informace o projektu'!$C$3,12,31)-1,1,'6. Data'!$C$76:$C$89)),"OK","!!"),ISBLANK(G173),"!",ISBLANK(H173),"!!!",H173='6. Data'!$B$3,"vyberte druh nákladu")," ")</f>
        <v xml:space="preserve"> </v>
      </c>
      <c r="J173" s="261" t="str">
        <f t="shared" si="6"/>
        <v xml:space="preserve"> </v>
      </c>
      <c r="K173" s="238" t="str">
        <f t="shared" si="7"/>
        <v xml:space="preserve"> </v>
      </c>
      <c r="L173" s="87" t="str">
        <f t="shared" si="8"/>
        <v xml:space="preserve"> </v>
      </c>
    </row>
    <row r="174" spans="1:12" x14ac:dyDescent="0.25">
      <c r="A174" s="72"/>
      <c r="B174" s="82"/>
      <c r="C174" s="82"/>
      <c r="D174" s="79"/>
      <c r="E174" s="83"/>
      <c r="F174" s="83"/>
      <c r="G174" s="81"/>
      <c r="H174" s="123"/>
      <c r="I174" s="238" t="str">
        <f>IF(ISNUMBER(F174),_xlfn.IFS(RIGHT(H174,3)="(b)",IF(AND(G174&gt;=DATE('1. Informace o projektu'!$C$3,1,1),G174&lt;=WORKDAY(DATE('1. Informace o projektu'!$C$3+1,1,31)-1,1)),"OK","!!"),RIGHT(H174,3)="(a)",IF(AND(G174&gt;=DATE('1. Informace o projektu'!$C$3,1,1),G174&lt;=WORKDAY(DATE('1. Informace o projektu'!$C$3,12,31)-1,1,'6. Data'!$C$76:$C$89)),"OK","!!"),ISBLANK(G174),"!",ISBLANK(H174),"!!!",H174='6. Data'!$B$3,"vyberte druh nákladu")," ")</f>
        <v xml:space="preserve"> </v>
      </c>
      <c r="J174" s="261" t="str">
        <f t="shared" si="6"/>
        <v xml:space="preserve"> </v>
      </c>
      <c r="K174" s="238" t="str">
        <f t="shared" si="7"/>
        <v xml:space="preserve"> </v>
      </c>
      <c r="L174" s="87" t="str">
        <f t="shared" si="8"/>
        <v xml:space="preserve"> </v>
      </c>
    </row>
    <row r="175" spans="1:12" x14ac:dyDescent="0.25">
      <c r="A175" s="72"/>
      <c r="B175" s="82"/>
      <c r="C175" s="82"/>
      <c r="D175" s="79"/>
      <c r="E175" s="83"/>
      <c r="F175" s="83"/>
      <c r="G175" s="81"/>
      <c r="H175" s="123"/>
      <c r="I175" s="238" t="str">
        <f>IF(ISNUMBER(F175),_xlfn.IFS(RIGHT(H175,3)="(b)",IF(AND(G175&gt;=DATE('1. Informace o projektu'!$C$3,1,1),G175&lt;=WORKDAY(DATE('1. Informace o projektu'!$C$3+1,1,31)-1,1)),"OK","!!"),RIGHT(H175,3)="(a)",IF(AND(G175&gt;=DATE('1. Informace o projektu'!$C$3,1,1),G175&lt;=WORKDAY(DATE('1. Informace o projektu'!$C$3,12,31)-1,1,'6. Data'!$C$76:$C$89)),"OK","!!"),ISBLANK(G175),"!",ISBLANK(H175),"!!!",H175='6. Data'!$B$3,"vyberte druh nákladu")," ")</f>
        <v xml:space="preserve"> </v>
      </c>
      <c r="J175" s="261" t="str">
        <f t="shared" si="6"/>
        <v xml:space="preserve"> </v>
      </c>
      <c r="K175" s="238" t="str">
        <f t="shared" si="7"/>
        <v xml:space="preserve"> </v>
      </c>
      <c r="L175" s="87" t="str">
        <f t="shared" si="8"/>
        <v xml:space="preserve"> </v>
      </c>
    </row>
    <row r="176" spans="1:12" x14ac:dyDescent="0.25">
      <c r="A176" s="72"/>
      <c r="B176" s="82"/>
      <c r="C176" s="82"/>
      <c r="D176" s="79"/>
      <c r="E176" s="83"/>
      <c r="F176" s="83"/>
      <c r="G176" s="81"/>
      <c r="H176" s="123"/>
      <c r="I176" s="238" t="str">
        <f>IF(ISNUMBER(F176),_xlfn.IFS(RIGHT(H176,3)="(b)",IF(AND(G176&gt;=DATE('1. Informace o projektu'!$C$3,1,1),G176&lt;=WORKDAY(DATE('1. Informace o projektu'!$C$3+1,1,31)-1,1)),"OK","!!"),RIGHT(H176,3)="(a)",IF(AND(G176&gt;=DATE('1. Informace o projektu'!$C$3,1,1),G176&lt;=WORKDAY(DATE('1. Informace o projektu'!$C$3,12,31)-1,1,'6. Data'!$C$76:$C$89)),"OK","!!"),ISBLANK(G176),"!",ISBLANK(H176),"!!!",H176='6. Data'!$B$3,"vyberte druh nákladu")," ")</f>
        <v xml:space="preserve"> </v>
      </c>
      <c r="J176" s="261" t="str">
        <f t="shared" si="6"/>
        <v xml:space="preserve"> </v>
      </c>
      <c r="K176" s="238" t="str">
        <f t="shared" si="7"/>
        <v xml:space="preserve"> </v>
      </c>
      <c r="L176" s="87" t="str">
        <f t="shared" si="8"/>
        <v xml:space="preserve"> </v>
      </c>
    </row>
    <row r="177" spans="1:12" x14ac:dyDescent="0.25">
      <c r="A177" s="72"/>
      <c r="B177" s="82"/>
      <c r="C177" s="82"/>
      <c r="D177" s="79"/>
      <c r="E177" s="83"/>
      <c r="F177" s="83"/>
      <c r="G177" s="81"/>
      <c r="H177" s="123"/>
      <c r="I177" s="238" t="str">
        <f>IF(ISNUMBER(F177),_xlfn.IFS(RIGHT(H177,3)="(b)",IF(AND(G177&gt;=DATE('1. Informace o projektu'!$C$3,1,1),G177&lt;=WORKDAY(DATE('1. Informace o projektu'!$C$3+1,1,31)-1,1)),"OK","!!"),RIGHT(H177,3)="(a)",IF(AND(G177&gt;=DATE('1. Informace o projektu'!$C$3,1,1),G177&lt;=WORKDAY(DATE('1. Informace o projektu'!$C$3,12,31)-1,1,'6. Data'!$C$76:$C$89)),"OK","!!"),ISBLANK(G177),"!",ISBLANK(H177),"!!!",H177='6. Data'!$B$3,"vyberte druh nákladu")," ")</f>
        <v xml:space="preserve"> </v>
      </c>
      <c r="J177" s="261" t="str">
        <f t="shared" si="6"/>
        <v xml:space="preserve"> </v>
      </c>
      <c r="K177" s="238" t="str">
        <f t="shared" si="7"/>
        <v xml:space="preserve"> </v>
      </c>
      <c r="L177" s="87" t="str">
        <f t="shared" si="8"/>
        <v xml:space="preserve"> </v>
      </c>
    </row>
    <row r="178" spans="1:12" x14ac:dyDescent="0.25">
      <c r="A178" s="72"/>
      <c r="B178" s="82"/>
      <c r="C178" s="82"/>
      <c r="D178" s="79"/>
      <c r="E178" s="83"/>
      <c r="F178" s="83"/>
      <c r="G178" s="81"/>
      <c r="H178" s="123"/>
      <c r="I178" s="238" t="str">
        <f>IF(ISNUMBER(F178),_xlfn.IFS(RIGHT(H178,3)="(b)",IF(AND(G178&gt;=DATE('1. Informace o projektu'!$C$3,1,1),G178&lt;=WORKDAY(DATE('1. Informace o projektu'!$C$3+1,1,31)-1,1)),"OK","!!"),RIGHT(H178,3)="(a)",IF(AND(G178&gt;=DATE('1. Informace o projektu'!$C$3,1,1),G178&lt;=WORKDAY(DATE('1. Informace o projektu'!$C$3,12,31)-1,1,'6. Data'!$C$76:$C$89)),"OK","!!"),ISBLANK(G178),"!",ISBLANK(H178),"!!!",H178='6. Data'!$B$3,"vyberte druh nákladu")," ")</f>
        <v xml:space="preserve"> </v>
      </c>
      <c r="J178" s="261" t="str">
        <f t="shared" si="6"/>
        <v xml:space="preserve"> </v>
      </c>
      <c r="K178" s="238" t="str">
        <f t="shared" si="7"/>
        <v xml:space="preserve"> </v>
      </c>
      <c r="L178" s="87" t="str">
        <f t="shared" si="8"/>
        <v xml:space="preserve"> </v>
      </c>
    </row>
    <row r="179" spans="1:12" x14ac:dyDescent="0.25">
      <c r="A179" s="72"/>
      <c r="B179" s="82"/>
      <c r="C179" s="82"/>
      <c r="D179" s="79"/>
      <c r="E179" s="83"/>
      <c r="F179" s="83"/>
      <c r="G179" s="81"/>
      <c r="H179" s="123"/>
      <c r="I179" s="238" t="str">
        <f>IF(ISNUMBER(F179),_xlfn.IFS(RIGHT(H179,3)="(b)",IF(AND(G179&gt;=DATE('1. Informace o projektu'!$C$3,1,1),G179&lt;=WORKDAY(DATE('1. Informace o projektu'!$C$3+1,1,31)-1,1)),"OK","!!"),RIGHT(H179,3)="(a)",IF(AND(G179&gt;=DATE('1. Informace o projektu'!$C$3,1,1),G179&lt;=WORKDAY(DATE('1. Informace o projektu'!$C$3,12,31)-1,1,'6. Data'!$C$76:$C$89)),"OK","!!"),ISBLANK(G179),"!",ISBLANK(H179),"!!!",H179='6. Data'!$B$3,"vyberte druh nákladu")," ")</f>
        <v xml:space="preserve"> </v>
      </c>
      <c r="J179" s="261" t="str">
        <f t="shared" si="6"/>
        <v xml:space="preserve"> </v>
      </c>
      <c r="K179" s="238" t="str">
        <f t="shared" si="7"/>
        <v xml:space="preserve"> </v>
      </c>
      <c r="L179" s="87" t="str">
        <f t="shared" si="8"/>
        <v xml:space="preserve"> </v>
      </c>
    </row>
    <row r="180" spans="1:12" x14ac:dyDescent="0.25">
      <c r="A180" s="72"/>
      <c r="B180" s="82"/>
      <c r="C180" s="82"/>
      <c r="D180" s="79"/>
      <c r="E180" s="83"/>
      <c r="F180" s="83"/>
      <c r="G180" s="81"/>
      <c r="H180" s="123"/>
      <c r="I180" s="238" t="str">
        <f>IF(ISNUMBER(F180),_xlfn.IFS(RIGHT(H180,3)="(b)",IF(AND(G180&gt;=DATE('1. Informace o projektu'!$C$3,1,1),G180&lt;=WORKDAY(DATE('1. Informace o projektu'!$C$3+1,1,31)-1,1)),"OK","!!"),RIGHT(H180,3)="(a)",IF(AND(G180&gt;=DATE('1. Informace o projektu'!$C$3,1,1),G180&lt;=WORKDAY(DATE('1. Informace o projektu'!$C$3,12,31)-1,1,'6. Data'!$C$76:$C$89)),"OK","!!"),ISBLANK(G180),"!",ISBLANK(H180),"!!!",H180='6. Data'!$B$3,"vyberte druh nákladu")," ")</f>
        <v xml:space="preserve"> </v>
      </c>
      <c r="J180" s="261" t="str">
        <f t="shared" si="6"/>
        <v xml:space="preserve"> </v>
      </c>
      <c r="K180" s="238" t="str">
        <f t="shared" si="7"/>
        <v xml:space="preserve"> </v>
      </c>
      <c r="L180" s="87" t="str">
        <f t="shared" si="8"/>
        <v xml:space="preserve"> </v>
      </c>
    </row>
    <row r="181" spans="1:12" x14ac:dyDescent="0.25">
      <c r="A181" s="72"/>
      <c r="B181" s="82"/>
      <c r="C181" s="82"/>
      <c r="D181" s="79"/>
      <c r="E181" s="83"/>
      <c r="F181" s="83"/>
      <c r="G181" s="81"/>
      <c r="H181" s="123"/>
      <c r="I181" s="238" t="str">
        <f>IF(ISNUMBER(F181),_xlfn.IFS(RIGHT(H181,3)="(b)",IF(AND(G181&gt;=DATE('1. Informace o projektu'!$C$3,1,1),G181&lt;=WORKDAY(DATE('1. Informace o projektu'!$C$3+1,1,31)-1,1)),"OK","!!"),RIGHT(H181,3)="(a)",IF(AND(G181&gt;=DATE('1. Informace o projektu'!$C$3,1,1),G181&lt;=WORKDAY(DATE('1. Informace o projektu'!$C$3,12,31)-1,1,'6. Data'!$C$76:$C$89)),"OK","!!"),ISBLANK(G181),"!",ISBLANK(H181),"!!!",H181='6. Data'!$B$3,"vyberte druh nákladu")," ")</f>
        <v xml:space="preserve"> </v>
      </c>
      <c r="J181" s="261" t="str">
        <f t="shared" si="6"/>
        <v xml:space="preserve"> </v>
      </c>
      <c r="K181" s="238" t="str">
        <f t="shared" si="7"/>
        <v xml:space="preserve"> </v>
      </c>
      <c r="L181" s="87" t="str">
        <f t="shared" si="8"/>
        <v xml:space="preserve"> </v>
      </c>
    </row>
    <row r="182" spans="1:12" x14ac:dyDescent="0.25">
      <c r="A182" s="72"/>
      <c r="B182" s="82"/>
      <c r="C182" s="82"/>
      <c r="D182" s="79"/>
      <c r="E182" s="83"/>
      <c r="F182" s="83"/>
      <c r="G182" s="81"/>
      <c r="H182" s="123"/>
      <c r="I182" s="238" t="str">
        <f>IF(ISNUMBER(F182),_xlfn.IFS(RIGHT(H182,3)="(b)",IF(AND(G182&gt;=DATE('1. Informace o projektu'!$C$3,1,1),G182&lt;=WORKDAY(DATE('1. Informace o projektu'!$C$3+1,1,31)-1,1)),"OK","!!"),RIGHT(H182,3)="(a)",IF(AND(G182&gt;=DATE('1. Informace o projektu'!$C$3,1,1),G182&lt;=WORKDAY(DATE('1. Informace o projektu'!$C$3,12,31)-1,1,'6. Data'!$C$76:$C$89)),"OK","!!"),ISBLANK(G182),"!",ISBLANK(H182),"!!!",H182='6. Data'!$B$3,"vyberte druh nákladu")," ")</f>
        <v xml:space="preserve"> </v>
      </c>
      <c r="J182" s="261" t="str">
        <f t="shared" si="6"/>
        <v xml:space="preserve"> </v>
      </c>
      <c r="K182" s="238" t="str">
        <f t="shared" si="7"/>
        <v xml:space="preserve"> </v>
      </c>
      <c r="L182" s="87" t="str">
        <f t="shared" si="8"/>
        <v xml:space="preserve"> </v>
      </c>
    </row>
    <row r="183" spans="1:12" x14ac:dyDescent="0.25">
      <c r="A183" s="72"/>
      <c r="B183" s="82"/>
      <c r="C183" s="82"/>
      <c r="D183" s="79"/>
      <c r="E183" s="83"/>
      <c r="F183" s="83"/>
      <c r="G183" s="81"/>
      <c r="H183" s="123"/>
      <c r="I183" s="238" t="str">
        <f>IF(ISNUMBER(F183),_xlfn.IFS(RIGHT(H183,3)="(b)",IF(AND(G183&gt;=DATE('1. Informace o projektu'!$C$3,1,1),G183&lt;=WORKDAY(DATE('1. Informace o projektu'!$C$3+1,1,31)-1,1)),"OK","!!"),RIGHT(H183,3)="(a)",IF(AND(G183&gt;=DATE('1. Informace o projektu'!$C$3,1,1),G183&lt;=WORKDAY(DATE('1. Informace o projektu'!$C$3,12,31)-1,1,'6. Data'!$C$76:$C$89)),"OK","!!"),ISBLANK(G183),"!",ISBLANK(H183),"!!!",H183='6. Data'!$B$3,"vyberte druh nákladu")," ")</f>
        <v xml:space="preserve"> </v>
      </c>
      <c r="J183" s="261" t="str">
        <f t="shared" si="6"/>
        <v xml:space="preserve"> </v>
      </c>
      <c r="K183" s="238" t="str">
        <f t="shared" si="7"/>
        <v xml:space="preserve"> </v>
      </c>
      <c r="L183" s="87" t="str">
        <f t="shared" si="8"/>
        <v xml:space="preserve"> </v>
      </c>
    </row>
    <row r="184" spans="1:12" x14ac:dyDescent="0.25">
      <c r="A184" s="72"/>
      <c r="B184" s="82"/>
      <c r="C184" s="82"/>
      <c r="D184" s="79"/>
      <c r="E184" s="83"/>
      <c r="F184" s="83"/>
      <c r="G184" s="81"/>
      <c r="H184" s="123"/>
      <c r="I184" s="238" t="str">
        <f>IF(ISNUMBER(F184),_xlfn.IFS(RIGHT(H184,3)="(b)",IF(AND(G184&gt;=DATE('1. Informace o projektu'!$C$3,1,1),G184&lt;=WORKDAY(DATE('1. Informace o projektu'!$C$3+1,1,31)-1,1)),"OK","!!"),RIGHT(H184,3)="(a)",IF(AND(G184&gt;=DATE('1. Informace o projektu'!$C$3,1,1),G184&lt;=WORKDAY(DATE('1. Informace o projektu'!$C$3,12,31)-1,1,'6. Data'!$C$76:$C$89)),"OK","!!"),ISBLANK(G184),"!",ISBLANK(H184),"!!!",H184='6. Data'!$B$3,"vyberte druh nákladu")," ")</f>
        <v xml:space="preserve"> </v>
      </c>
      <c r="J184" s="261" t="str">
        <f t="shared" si="6"/>
        <v xml:space="preserve"> </v>
      </c>
      <c r="K184" s="238" t="str">
        <f t="shared" si="7"/>
        <v xml:space="preserve"> </v>
      </c>
      <c r="L184" s="87" t="str">
        <f t="shared" si="8"/>
        <v xml:space="preserve"> </v>
      </c>
    </row>
    <row r="185" spans="1:12" x14ac:dyDescent="0.25">
      <c r="A185" s="72"/>
      <c r="B185" s="82"/>
      <c r="C185" s="82"/>
      <c r="D185" s="79"/>
      <c r="E185" s="83"/>
      <c r="F185" s="83"/>
      <c r="G185" s="81"/>
      <c r="H185" s="123"/>
      <c r="I185" s="238" t="str">
        <f>IF(ISNUMBER(F185),_xlfn.IFS(RIGHT(H185,3)="(b)",IF(AND(G185&gt;=DATE('1. Informace o projektu'!$C$3,1,1),G185&lt;=WORKDAY(DATE('1. Informace o projektu'!$C$3+1,1,31)-1,1)),"OK","!!"),RIGHT(H185,3)="(a)",IF(AND(G185&gt;=DATE('1. Informace o projektu'!$C$3,1,1),G185&lt;=WORKDAY(DATE('1. Informace o projektu'!$C$3,12,31)-1,1,'6. Data'!$C$76:$C$89)),"OK","!!"),ISBLANK(G185),"!",ISBLANK(H185),"!!!",H185='6. Data'!$B$3,"vyberte druh nákladu")," ")</f>
        <v xml:space="preserve"> </v>
      </c>
      <c r="J185" s="261" t="str">
        <f t="shared" si="6"/>
        <v xml:space="preserve"> </v>
      </c>
      <c r="K185" s="238" t="str">
        <f t="shared" si="7"/>
        <v xml:space="preserve"> </v>
      </c>
      <c r="L185" s="87" t="str">
        <f t="shared" si="8"/>
        <v xml:space="preserve"> </v>
      </c>
    </row>
    <row r="186" spans="1:12" x14ac:dyDescent="0.25">
      <c r="A186" s="72"/>
      <c r="B186" s="82"/>
      <c r="C186" s="82"/>
      <c r="D186" s="79"/>
      <c r="E186" s="83"/>
      <c r="F186" s="83"/>
      <c r="G186" s="81"/>
      <c r="H186" s="123"/>
      <c r="I186" s="238" t="str">
        <f>IF(ISNUMBER(F186),_xlfn.IFS(RIGHT(H186,3)="(b)",IF(AND(G186&gt;=DATE('1. Informace o projektu'!$C$3,1,1),G186&lt;=WORKDAY(DATE('1. Informace o projektu'!$C$3+1,1,31)-1,1)),"OK","!!"),RIGHT(H186,3)="(a)",IF(AND(G186&gt;=DATE('1. Informace o projektu'!$C$3,1,1),G186&lt;=WORKDAY(DATE('1. Informace o projektu'!$C$3,12,31)-1,1,'6. Data'!$C$76:$C$89)),"OK","!!"),ISBLANK(G186),"!",ISBLANK(H186),"!!!",H186='6. Data'!$B$3,"vyberte druh nákladu")," ")</f>
        <v xml:space="preserve"> </v>
      </c>
      <c r="J186" s="261" t="str">
        <f t="shared" si="6"/>
        <v xml:space="preserve"> </v>
      </c>
      <c r="K186" s="238" t="str">
        <f t="shared" si="7"/>
        <v xml:space="preserve"> </v>
      </c>
      <c r="L186" s="87" t="str">
        <f t="shared" si="8"/>
        <v xml:space="preserve"> </v>
      </c>
    </row>
    <row r="187" spans="1:12" x14ac:dyDescent="0.25">
      <c r="A187" s="72"/>
      <c r="B187" s="82"/>
      <c r="C187" s="82"/>
      <c r="D187" s="79"/>
      <c r="E187" s="83"/>
      <c r="F187" s="83"/>
      <c r="G187" s="81"/>
      <c r="H187" s="123"/>
      <c r="I187" s="238" t="str">
        <f>IF(ISNUMBER(F187),_xlfn.IFS(RIGHT(H187,3)="(b)",IF(AND(G187&gt;=DATE('1. Informace o projektu'!$C$3,1,1),G187&lt;=WORKDAY(DATE('1. Informace o projektu'!$C$3+1,1,31)-1,1)),"OK","!!"),RIGHT(H187,3)="(a)",IF(AND(G187&gt;=DATE('1. Informace o projektu'!$C$3,1,1),G187&lt;=WORKDAY(DATE('1. Informace o projektu'!$C$3,12,31)-1,1,'6. Data'!$C$76:$C$89)),"OK","!!"),ISBLANK(G187),"!",ISBLANK(H187),"!!!",H187='6. Data'!$B$3,"vyberte druh nákladu")," ")</f>
        <v xml:space="preserve"> </v>
      </c>
      <c r="J187" s="261" t="str">
        <f t="shared" si="6"/>
        <v xml:space="preserve"> </v>
      </c>
      <c r="K187" s="238" t="str">
        <f t="shared" si="7"/>
        <v xml:space="preserve"> </v>
      </c>
      <c r="L187" s="87" t="str">
        <f t="shared" si="8"/>
        <v xml:space="preserve"> </v>
      </c>
    </row>
    <row r="188" spans="1:12" x14ac:dyDescent="0.25">
      <c r="A188" s="72"/>
      <c r="B188" s="82"/>
      <c r="C188" s="82"/>
      <c r="D188" s="79"/>
      <c r="E188" s="83"/>
      <c r="F188" s="83"/>
      <c r="G188" s="81"/>
      <c r="H188" s="123"/>
      <c r="I188" s="238" t="str">
        <f>IF(ISNUMBER(F188),_xlfn.IFS(RIGHT(H188,3)="(b)",IF(AND(G188&gt;=DATE('1. Informace o projektu'!$C$3,1,1),G188&lt;=WORKDAY(DATE('1. Informace o projektu'!$C$3+1,1,31)-1,1)),"OK","!!"),RIGHT(H188,3)="(a)",IF(AND(G188&gt;=DATE('1. Informace o projektu'!$C$3,1,1),G188&lt;=WORKDAY(DATE('1. Informace o projektu'!$C$3,12,31)-1,1,'6. Data'!$C$76:$C$89)),"OK","!!"),ISBLANK(G188),"!",ISBLANK(H188),"!!!",H188='6. Data'!$B$3,"vyberte druh nákladu")," ")</f>
        <v xml:space="preserve"> </v>
      </c>
      <c r="J188" s="261" t="str">
        <f t="shared" si="6"/>
        <v xml:space="preserve"> </v>
      </c>
      <c r="K188" s="238" t="str">
        <f t="shared" si="7"/>
        <v xml:space="preserve"> </v>
      </c>
      <c r="L188" s="87" t="str">
        <f t="shared" si="8"/>
        <v xml:space="preserve"> </v>
      </c>
    </row>
    <row r="189" spans="1:12" x14ac:dyDescent="0.25">
      <c r="A189" s="72"/>
      <c r="B189" s="82"/>
      <c r="C189" s="82"/>
      <c r="D189" s="79"/>
      <c r="E189" s="83"/>
      <c r="F189" s="83"/>
      <c r="G189" s="81"/>
      <c r="H189" s="123"/>
      <c r="I189" s="238" t="str">
        <f>IF(ISNUMBER(F189),_xlfn.IFS(RIGHT(H189,3)="(b)",IF(AND(G189&gt;=DATE('1. Informace o projektu'!$C$3,1,1),G189&lt;=WORKDAY(DATE('1. Informace o projektu'!$C$3+1,1,31)-1,1)),"OK","!!"),RIGHT(H189,3)="(a)",IF(AND(G189&gt;=DATE('1. Informace o projektu'!$C$3,1,1),G189&lt;=WORKDAY(DATE('1. Informace o projektu'!$C$3,12,31)-1,1,'6. Data'!$C$76:$C$89)),"OK","!!"),ISBLANK(G189),"!",ISBLANK(H189),"!!!",H189='6. Data'!$B$3,"vyberte druh nákladu")," ")</f>
        <v xml:space="preserve"> </v>
      </c>
      <c r="J189" s="261" t="str">
        <f t="shared" si="6"/>
        <v xml:space="preserve"> </v>
      </c>
      <c r="K189" s="238" t="str">
        <f t="shared" si="7"/>
        <v xml:space="preserve"> </v>
      </c>
      <c r="L189" s="87" t="str">
        <f t="shared" si="8"/>
        <v xml:space="preserve"> </v>
      </c>
    </row>
    <row r="190" spans="1:12" x14ac:dyDescent="0.25">
      <c r="A190" s="72"/>
      <c r="B190" s="82"/>
      <c r="C190" s="82"/>
      <c r="D190" s="79"/>
      <c r="E190" s="83"/>
      <c r="F190" s="83"/>
      <c r="G190" s="81"/>
      <c r="H190" s="123"/>
      <c r="I190" s="238" t="str">
        <f>IF(ISNUMBER(F190),_xlfn.IFS(RIGHT(H190,3)="(b)",IF(AND(G190&gt;=DATE('1. Informace o projektu'!$C$3,1,1),G190&lt;=WORKDAY(DATE('1. Informace o projektu'!$C$3+1,1,31)-1,1)),"OK","!!"),RIGHT(H190,3)="(a)",IF(AND(G190&gt;=DATE('1. Informace o projektu'!$C$3,1,1),G190&lt;=WORKDAY(DATE('1. Informace o projektu'!$C$3,12,31)-1,1,'6. Data'!$C$76:$C$89)),"OK","!!"),ISBLANK(G190),"!",ISBLANK(H190),"!!!",H190='6. Data'!$B$3,"vyberte druh nákladu")," ")</f>
        <v xml:space="preserve"> </v>
      </c>
      <c r="J190" s="261" t="str">
        <f t="shared" si="6"/>
        <v xml:space="preserve"> </v>
      </c>
      <c r="K190" s="238" t="str">
        <f t="shared" si="7"/>
        <v xml:space="preserve"> </v>
      </c>
      <c r="L190" s="87" t="str">
        <f t="shared" si="8"/>
        <v xml:space="preserve"> </v>
      </c>
    </row>
    <row r="191" spans="1:12" x14ac:dyDescent="0.25">
      <c r="A191" s="72"/>
      <c r="B191" s="82"/>
      <c r="C191" s="82"/>
      <c r="D191" s="79"/>
      <c r="E191" s="83"/>
      <c r="F191" s="83"/>
      <c r="G191" s="81"/>
      <c r="H191" s="123"/>
      <c r="I191" s="238" t="str">
        <f>IF(ISNUMBER(F191),_xlfn.IFS(RIGHT(H191,3)="(b)",IF(AND(G191&gt;=DATE('1. Informace o projektu'!$C$3,1,1),G191&lt;=WORKDAY(DATE('1. Informace o projektu'!$C$3+1,1,31)-1,1)),"OK","!!"),RIGHT(H191,3)="(a)",IF(AND(G191&gt;=DATE('1. Informace o projektu'!$C$3,1,1),G191&lt;=WORKDAY(DATE('1. Informace o projektu'!$C$3,12,31)-1,1,'6. Data'!$C$76:$C$89)),"OK","!!"),ISBLANK(G191),"!",ISBLANK(H191),"!!!",H191='6. Data'!$B$3,"vyberte druh nákladu")," ")</f>
        <v xml:space="preserve"> </v>
      </c>
      <c r="J191" s="261" t="str">
        <f t="shared" si="6"/>
        <v xml:space="preserve"> </v>
      </c>
      <c r="K191" s="238" t="str">
        <f t="shared" si="7"/>
        <v xml:space="preserve"> </v>
      </c>
      <c r="L191" s="87" t="str">
        <f t="shared" si="8"/>
        <v xml:space="preserve"> </v>
      </c>
    </row>
    <row r="192" spans="1:12" x14ac:dyDescent="0.25">
      <c r="A192" s="72"/>
      <c r="B192" s="82"/>
      <c r="C192" s="82"/>
      <c r="D192" s="79"/>
      <c r="E192" s="83"/>
      <c r="F192" s="83"/>
      <c r="G192" s="81"/>
      <c r="H192" s="123"/>
      <c r="I192" s="238" t="str">
        <f>IF(ISNUMBER(F192),_xlfn.IFS(RIGHT(H192,3)="(b)",IF(AND(G192&gt;=DATE('1. Informace o projektu'!$C$3,1,1),G192&lt;=WORKDAY(DATE('1. Informace o projektu'!$C$3+1,1,31)-1,1)),"OK","!!"),RIGHT(H192,3)="(a)",IF(AND(G192&gt;=DATE('1. Informace o projektu'!$C$3,1,1),G192&lt;=WORKDAY(DATE('1. Informace o projektu'!$C$3,12,31)-1,1,'6. Data'!$C$76:$C$89)),"OK","!!"),ISBLANK(G192),"!",ISBLANK(H192),"!!!",H192='6. Data'!$B$3,"vyberte druh nákladu")," ")</f>
        <v xml:space="preserve"> </v>
      </c>
      <c r="J192" s="261" t="str">
        <f t="shared" si="6"/>
        <v xml:space="preserve"> </v>
      </c>
      <c r="K192" s="238" t="str">
        <f t="shared" si="7"/>
        <v xml:space="preserve"> </v>
      </c>
      <c r="L192" s="87" t="str">
        <f t="shared" si="8"/>
        <v xml:space="preserve"> </v>
      </c>
    </row>
    <row r="193" spans="1:12" x14ac:dyDescent="0.25">
      <c r="A193" s="72"/>
      <c r="B193" s="82"/>
      <c r="C193" s="82"/>
      <c r="D193" s="79"/>
      <c r="E193" s="83"/>
      <c r="F193" s="83"/>
      <c r="G193" s="81"/>
      <c r="H193" s="123"/>
      <c r="I193" s="238" t="str">
        <f>IF(ISNUMBER(F193),_xlfn.IFS(RIGHT(H193,3)="(b)",IF(AND(G193&gt;=DATE('1. Informace o projektu'!$C$3,1,1),G193&lt;=WORKDAY(DATE('1. Informace o projektu'!$C$3+1,1,31)-1,1)),"OK","!!"),RIGHT(H193,3)="(a)",IF(AND(G193&gt;=DATE('1. Informace o projektu'!$C$3,1,1),G193&lt;=WORKDAY(DATE('1. Informace o projektu'!$C$3,12,31)-1,1,'6. Data'!$C$76:$C$89)),"OK","!!"),ISBLANK(G193),"!",ISBLANK(H193),"!!!",H193='6. Data'!$B$3,"vyberte druh nákladu")," ")</f>
        <v xml:space="preserve"> </v>
      </c>
      <c r="J193" s="261" t="str">
        <f t="shared" si="6"/>
        <v xml:space="preserve"> </v>
      </c>
      <c r="K193" s="238" t="str">
        <f t="shared" si="7"/>
        <v xml:space="preserve"> </v>
      </c>
      <c r="L193" s="87" t="str">
        <f t="shared" si="8"/>
        <v xml:space="preserve"> </v>
      </c>
    </row>
    <row r="194" spans="1:12" x14ac:dyDescent="0.25">
      <c r="A194" s="72"/>
      <c r="B194" s="82"/>
      <c r="C194" s="82"/>
      <c r="D194" s="79"/>
      <c r="E194" s="83"/>
      <c r="F194" s="83"/>
      <c r="G194" s="81"/>
      <c r="H194" s="123"/>
      <c r="I194" s="238" t="str">
        <f>IF(ISNUMBER(F194),_xlfn.IFS(RIGHT(H194,3)="(b)",IF(AND(G194&gt;=DATE('1. Informace o projektu'!$C$3,1,1),G194&lt;=WORKDAY(DATE('1. Informace o projektu'!$C$3+1,1,31)-1,1)),"OK","!!"),RIGHT(H194,3)="(a)",IF(AND(G194&gt;=DATE('1. Informace o projektu'!$C$3,1,1),G194&lt;=WORKDAY(DATE('1. Informace o projektu'!$C$3,12,31)-1,1,'6. Data'!$C$76:$C$89)),"OK","!!"),ISBLANK(G194),"!",ISBLANK(H194),"!!!",H194='6. Data'!$B$3,"vyberte druh nákladu")," ")</f>
        <v xml:space="preserve"> </v>
      </c>
      <c r="J194" s="261" t="str">
        <f t="shared" si="6"/>
        <v xml:space="preserve"> </v>
      </c>
      <c r="K194" s="238" t="str">
        <f t="shared" si="7"/>
        <v xml:space="preserve"> </v>
      </c>
      <c r="L194" s="87" t="str">
        <f t="shared" si="8"/>
        <v xml:space="preserve"> </v>
      </c>
    </row>
    <row r="195" spans="1:12" x14ac:dyDescent="0.25">
      <c r="A195" s="72"/>
      <c r="B195" s="82"/>
      <c r="C195" s="82"/>
      <c r="D195" s="79"/>
      <c r="E195" s="83"/>
      <c r="F195" s="83"/>
      <c r="G195" s="81"/>
      <c r="H195" s="123"/>
      <c r="I195" s="238" t="str">
        <f>IF(ISNUMBER(F195),_xlfn.IFS(RIGHT(H195,3)="(b)",IF(AND(G195&gt;=DATE('1. Informace o projektu'!$C$3,1,1),G195&lt;=WORKDAY(DATE('1. Informace o projektu'!$C$3+1,1,31)-1,1)),"OK","!!"),RIGHT(H195,3)="(a)",IF(AND(G195&gt;=DATE('1. Informace o projektu'!$C$3,1,1),G195&lt;=WORKDAY(DATE('1. Informace o projektu'!$C$3,12,31)-1,1,'6. Data'!$C$76:$C$89)),"OK","!!"),ISBLANK(G195),"!",ISBLANK(H195),"!!!",H195='6. Data'!$B$3,"vyberte druh nákladu")," ")</f>
        <v xml:space="preserve"> </v>
      </c>
      <c r="J195" s="261" t="str">
        <f t="shared" si="6"/>
        <v xml:space="preserve"> </v>
      </c>
      <c r="K195" s="238" t="str">
        <f t="shared" si="7"/>
        <v xml:space="preserve"> </v>
      </c>
      <c r="L195" s="87" t="str">
        <f t="shared" si="8"/>
        <v xml:space="preserve"> </v>
      </c>
    </row>
    <row r="196" spans="1:12" x14ac:dyDescent="0.25">
      <c r="A196" s="72"/>
      <c r="B196" s="82"/>
      <c r="C196" s="82"/>
      <c r="D196" s="79"/>
      <c r="E196" s="83"/>
      <c r="F196" s="83"/>
      <c r="G196" s="81"/>
      <c r="H196" s="123"/>
      <c r="I196" s="238" t="str">
        <f>IF(ISNUMBER(F196),_xlfn.IFS(RIGHT(H196,3)="(b)",IF(AND(G196&gt;=DATE('1. Informace o projektu'!$C$3,1,1),G196&lt;=WORKDAY(DATE('1. Informace o projektu'!$C$3+1,1,31)-1,1)),"OK","!!"),RIGHT(H196,3)="(a)",IF(AND(G196&gt;=DATE('1. Informace o projektu'!$C$3,1,1),G196&lt;=WORKDAY(DATE('1. Informace o projektu'!$C$3,12,31)-1,1,'6. Data'!$C$76:$C$89)),"OK","!!"),ISBLANK(G196),"!",ISBLANK(H196),"!!!",H196='6. Data'!$B$3,"vyberte druh nákladu")," ")</f>
        <v xml:space="preserve"> </v>
      </c>
      <c r="J196" s="261" t="str">
        <f t="shared" si="6"/>
        <v xml:space="preserve"> </v>
      </c>
      <c r="K196" s="238" t="str">
        <f t="shared" si="7"/>
        <v xml:space="preserve"> </v>
      </c>
      <c r="L196" s="87" t="str">
        <f t="shared" si="8"/>
        <v xml:space="preserve"> </v>
      </c>
    </row>
    <row r="197" spans="1:12" x14ac:dyDescent="0.25">
      <c r="A197" s="72"/>
      <c r="B197" s="82"/>
      <c r="C197" s="82"/>
      <c r="D197" s="79"/>
      <c r="E197" s="83"/>
      <c r="F197" s="83"/>
      <c r="G197" s="81"/>
      <c r="H197" s="123"/>
      <c r="I197" s="238" t="str">
        <f>IF(ISNUMBER(F197),_xlfn.IFS(RIGHT(H197,3)="(b)",IF(AND(G197&gt;=DATE('1. Informace o projektu'!$C$3,1,1),G197&lt;=WORKDAY(DATE('1. Informace o projektu'!$C$3+1,1,31)-1,1)),"OK","!!"),RIGHT(H197,3)="(a)",IF(AND(G197&gt;=DATE('1. Informace o projektu'!$C$3,1,1),G197&lt;=WORKDAY(DATE('1. Informace o projektu'!$C$3,12,31)-1,1,'6. Data'!$C$76:$C$89)),"OK","!!"),ISBLANK(G197),"!",ISBLANK(H197),"!!!",H197='6. Data'!$B$3,"vyberte druh nákladu")," ")</f>
        <v xml:space="preserve"> </v>
      </c>
      <c r="J197" s="261" t="str">
        <f t="shared" si="6"/>
        <v xml:space="preserve"> </v>
      </c>
      <c r="K197" s="238" t="str">
        <f t="shared" si="7"/>
        <v xml:space="preserve"> </v>
      </c>
      <c r="L197" s="87" t="str">
        <f t="shared" si="8"/>
        <v xml:space="preserve"> </v>
      </c>
    </row>
    <row r="198" spans="1:12" x14ac:dyDescent="0.25">
      <c r="A198" s="72"/>
      <c r="B198" s="82"/>
      <c r="C198" s="82"/>
      <c r="D198" s="79"/>
      <c r="E198" s="83"/>
      <c r="F198" s="83"/>
      <c r="G198" s="81"/>
      <c r="H198" s="123"/>
      <c r="I198" s="238" t="str">
        <f>IF(ISNUMBER(F198),_xlfn.IFS(RIGHT(H198,3)="(b)",IF(AND(G198&gt;=DATE('1. Informace o projektu'!$C$3,1,1),G198&lt;=WORKDAY(DATE('1. Informace o projektu'!$C$3+1,1,31)-1,1)),"OK","!!"),RIGHT(H198,3)="(a)",IF(AND(G198&gt;=DATE('1. Informace o projektu'!$C$3,1,1),G198&lt;=WORKDAY(DATE('1. Informace o projektu'!$C$3,12,31)-1,1,'6. Data'!$C$76:$C$89)),"OK","!!"),ISBLANK(G198),"!",ISBLANK(H198),"!!!",H198='6. Data'!$B$3,"vyberte druh nákladu")," ")</f>
        <v xml:space="preserve"> </v>
      </c>
      <c r="J198" s="261" t="str">
        <f t="shared" si="6"/>
        <v xml:space="preserve"> </v>
      </c>
      <c r="K198" s="238" t="str">
        <f t="shared" si="7"/>
        <v xml:space="preserve"> </v>
      </c>
      <c r="L198" s="87" t="str">
        <f t="shared" si="8"/>
        <v xml:space="preserve"> </v>
      </c>
    </row>
    <row r="199" spans="1:12" x14ac:dyDescent="0.25">
      <c r="A199" s="72"/>
      <c r="B199" s="82"/>
      <c r="C199" s="82"/>
      <c r="D199" s="79"/>
      <c r="E199" s="83"/>
      <c r="F199" s="83"/>
      <c r="G199" s="81"/>
      <c r="H199" s="123"/>
      <c r="I199" s="238" t="str">
        <f>IF(ISNUMBER(F199),_xlfn.IFS(RIGHT(H199,3)="(b)",IF(AND(G199&gt;=DATE('1. Informace o projektu'!$C$3,1,1),G199&lt;=WORKDAY(DATE('1. Informace o projektu'!$C$3+1,1,31)-1,1)),"OK","!!"),RIGHT(H199,3)="(a)",IF(AND(G199&gt;=DATE('1. Informace o projektu'!$C$3,1,1),G199&lt;=WORKDAY(DATE('1. Informace o projektu'!$C$3,12,31)-1,1,'6. Data'!$C$76:$C$89)),"OK","!!"),ISBLANK(G199),"!",ISBLANK(H199),"!!!",H199='6. Data'!$B$3,"vyberte druh nákladu")," ")</f>
        <v xml:space="preserve"> </v>
      </c>
      <c r="J199" s="261" t="str">
        <f t="shared" ref="J199:J262" si="9">_xlfn.IFS(I199="!","Zapište datum úhrady",I199="ok"," ",I199=" "," ",I199="!!!","vyberte druh nákladu",I199="!!","nepovolené datum úhrady",I199="vyberte druh nákladu","vyberte druh nákladu")</f>
        <v xml:space="preserve"> </v>
      </c>
      <c r="K199" s="238" t="str">
        <f t="shared" ref="K199:K262" si="10">IF(ISNUMBER(F199),IF(E199&gt;=F199,"OK","!")," ")</f>
        <v xml:space="preserve"> </v>
      </c>
      <c r="L199" s="87" t="str">
        <f t="shared" ref="L199:L262" si="11">_xlfn.IFS(K199="!","Hrazeno z dotace je vyšší než fakturovaná částka",K199="ok"," ",K199=" "," ")</f>
        <v xml:space="preserve"> </v>
      </c>
    </row>
    <row r="200" spans="1:12" x14ac:dyDescent="0.25">
      <c r="A200" s="72"/>
      <c r="B200" s="82"/>
      <c r="C200" s="82"/>
      <c r="D200" s="79"/>
      <c r="E200" s="83"/>
      <c r="F200" s="83"/>
      <c r="G200" s="81"/>
      <c r="H200" s="123"/>
      <c r="I200" s="238" t="str">
        <f>IF(ISNUMBER(F200),_xlfn.IFS(RIGHT(H200,3)="(b)",IF(AND(G200&gt;=DATE('1. Informace o projektu'!$C$3,1,1),G200&lt;=WORKDAY(DATE('1. Informace o projektu'!$C$3+1,1,31)-1,1)),"OK","!!"),RIGHT(H200,3)="(a)",IF(AND(G200&gt;=DATE('1. Informace o projektu'!$C$3,1,1),G200&lt;=WORKDAY(DATE('1. Informace o projektu'!$C$3,12,31)-1,1,'6. Data'!$C$76:$C$89)),"OK","!!"),ISBLANK(G200),"!",ISBLANK(H200),"!!!",H200='6. Data'!$B$3,"vyberte druh nákladu")," ")</f>
        <v xml:space="preserve"> </v>
      </c>
      <c r="J200" s="261" t="str">
        <f t="shared" si="9"/>
        <v xml:space="preserve"> </v>
      </c>
      <c r="K200" s="238" t="str">
        <f t="shared" si="10"/>
        <v xml:space="preserve"> </v>
      </c>
      <c r="L200" s="87" t="str">
        <f t="shared" si="11"/>
        <v xml:space="preserve"> </v>
      </c>
    </row>
    <row r="201" spans="1:12" x14ac:dyDescent="0.25">
      <c r="A201" s="72"/>
      <c r="B201" s="82"/>
      <c r="C201" s="82"/>
      <c r="D201" s="79"/>
      <c r="E201" s="83"/>
      <c r="F201" s="83"/>
      <c r="G201" s="81"/>
      <c r="H201" s="123"/>
      <c r="I201" s="238" t="str">
        <f>IF(ISNUMBER(F201),_xlfn.IFS(RIGHT(H201,3)="(b)",IF(AND(G201&gt;=DATE('1. Informace o projektu'!$C$3,1,1),G201&lt;=WORKDAY(DATE('1. Informace o projektu'!$C$3+1,1,31)-1,1)),"OK","!!"),RIGHT(H201,3)="(a)",IF(AND(G201&gt;=DATE('1. Informace o projektu'!$C$3,1,1),G201&lt;=WORKDAY(DATE('1. Informace o projektu'!$C$3,12,31)-1,1,'6. Data'!$C$76:$C$89)),"OK","!!"),ISBLANK(G201),"!",ISBLANK(H201),"!!!",H201='6. Data'!$B$3,"vyberte druh nákladu")," ")</f>
        <v xml:space="preserve"> </v>
      </c>
      <c r="J201" s="261" t="str">
        <f t="shared" si="9"/>
        <v xml:space="preserve"> </v>
      </c>
      <c r="K201" s="238" t="str">
        <f t="shared" si="10"/>
        <v xml:space="preserve"> </v>
      </c>
      <c r="L201" s="87" t="str">
        <f t="shared" si="11"/>
        <v xml:space="preserve"> </v>
      </c>
    </row>
    <row r="202" spans="1:12" x14ac:dyDescent="0.25">
      <c r="A202" s="72"/>
      <c r="B202" s="82"/>
      <c r="C202" s="82"/>
      <c r="D202" s="79"/>
      <c r="E202" s="83"/>
      <c r="F202" s="83"/>
      <c r="G202" s="81"/>
      <c r="H202" s="123"/>
      <c r="I202" s="238" t="str">
        <f>IF(ISNUMBER(F202),_xlfn.IFS(RIGHT(H202,3)="(b)",IF(AND(G202&gt;=DATE('1. Informace o projektu'!$C$3,1,1),G202&lt;=WORKDAY(DATE('1. Informace o projektu'!$C$3+1,1,31)-1,1)),"OK","!!"),RIGHT(H202,3)="(a)",IF(AND(G202&gt;=DATE('1. Informace o projektu'!$C$3,1,1),G202&lt;=WORKDAY(DATE('1. Informace o projektu'!$C$3,12,31)-1,1,'6. Data'!$C$76:$C$89)),"OK","!!"),ISBLANK(G202),"!",ISBLANK(H202),"!!!",H202='6. Data'!$B$3,"vyberte druh nákladu")," ")</f>
        <v xml:space="preserve"> </v>
      </c>
      <c r="J202" s="261" t="str">
        <f t="shared" si="9"/>
        <v xml:space="preserve"> </v>
      </c>
      <c r="K202" s="238" t="str">
        <f t="shared" si="10"/>
        <v xml:space="preserve"> </v>
      </c>
      <c r="L202" s="87" t="str">
        <f t="shared" si="11"/>
        <v xml:space="preserve"> </v>
      </c>
    </row>
    <row r="203" spans="1:12" x14ac:dyDescent="0.25">
      <c r="A203" s="72"/>
      <c r="B203" s="82"/>
      <c r="C203" s="82"/>
      <c r="D203" s="79"/>
      <c r="E203" s="83"/>
      <c r="F203" s="83"/>
      <c r="G203" s="81"/>
      <c r="H203" s="123"/>
      <c r="I203" s="238" t="str">
        <f>IF(ISNUMBER(F203),_xlfn.IFS(RIGHT(H203,3)="(b)",IF(AND(G203&gt;=DATE('1. Informace o projektu'!$C$3,1,1),G203&lt;=WORKDAY(DATE('1. Informace o projektu'!$C$3+1,1,31)-1,1)),"OK","!!"),RIGHT(H203,3)="(a)",IF(AND(G203&gt;=DATE('1. Informace o projektu'!$C$3,1,1),G203&lt;=WORKDAY(DATE('1. Informace o projektu'!$C$3,12,31)-1,1,'6. Data'!$C$76:$C$89)),"OK","!!"),ISBLANK(G203),"!",ISBLANK(H203),"!!!",H203='6. Data'!$B$3,"vyberte druh nákladu")," ")</f>
        <v xml:space="preserve"> </v>
      </c>
      <c r="J203" s="261" t="str">
        <f t="shared" si="9"/>
        <v xml:space="preserve"> </v>
      </c>
      <c r="K203" s="238" t="str">
        <f t="shared" si="10"/>
        <v xml:space="preserve"> </v>
      </c>
      <c r="L203" s="87" t="str">
        <f t="shared" si="11"/>
        <v xml:space="preserve"> </v>
      </c>
    </row>
    <row r="204" spans="1:12" x14ac:dyDescent="0.25">
      <c r="A204" s="72"/>
      <c r="B204" s="82"/>
      <c r="C204" s="82"/>
      <c r="D204" s="79"/>
      <c r="E204" s="83"/>
      <c r="F204" s="83"/>
      <c r="G204" s="81"/>
      <c r="H204" s="123"/>
      <c r="I204" s="238" t="str">
        <f>IF(ISNUMBER(F204),_xlfn.IFS(RIGHT(H204,3)="(b)",IF(AND(G204&gt;=DATE('1. Informace o projektu'!$C$3,1,1),G204&lt;=WORKDAY(DATE('1. Informace o projektu'!$C$3+1,1,31)-1,1)),"OK","!!"),RIGHT(H204,3)="(a)",IF(AND(G204&gt;=DATE('1. Informace o projektu'!$C$3,1,1),G204&lt;=WORKDAY(DATE('1. Informace o projektu'!$C$3,12,31)-1,1,'6. Data'!$C$76:$C$89)),"OK","!!"),ISBLANK(G204),"!",ISBLANK(H204),"!!!",H204='6. Data'!$B$3,"vyberte druh nákladu")," ")</f>
        <v xml:space="preserve"> </v>
      </c>
      <c r="J204" s="261" t="str">
        <f t="shared" si="9"/>
        <v xml:space="preserve"> </v>
      </c>
      <c r="K204" s="238" t="str">
        <f t="shared" si="10"/>
        <v xml:space="preserve"> </v>
      </c>
      <c r="L204" s="87" t="str">
        <f t="shared" si="11"/>
        <v xml:space="preserve"> </v>
      </c>
    </row>
    <row r="205" spans="1:12" x14ac:dyDescent="0.25">
      <c r="A205" s="72"/>
      <c r="B205" s="82"/>
      <c r="C205" s="82"/>
      <c r="D205" s="79"/>
      <c r="E205" s="83"/>
      <c r="F205" s="83"/>
      <c r="G205" s="81"/>
      <c r="H205" s="123"/>
      <c r="I205" s="238" t="str">
        <f>IF(ISNUMBER(F205),_xlfn.IFS(RIGHT(H205,3)="(b)",IF(AND(G205&gt;=DATE('1. Informace o projektu'!$C$3,1,1),G205&lt;=WORKDAY(DATE('1. Informace o projektu'!$C$3+1,1,31)-1,1)),"OK","!!"),RIGHT(H205,3)="(a)",IF(AND(G205&gt;=DATE('1. Informace o projektu'!$C$3,1,1),G205&lt;=WORKDAY(DATE('1. Informace o projektu'!$C$3,12,31)-1,1,'6. Data'!$C$76:$C$89)),"OK","!!"),ISBLANK(G205),"!",ISBLANK(H205),"!!!",H205='6. Data'!$B$3,"vyberte druh nákladu")," ")</f>
        <v xml:space="preserve"> </v>
      </c>
      <c r="J205" s="261" t="str">
        <f t="shared" si="9"/>
        <v xml:space="preserve"> </v>
      </c>
      <c r="K205" s="238" t="str">
        <f t="shared" si="10"/>
        <v xml:space="preserve"> </v>
      </c>
      <c r="L205" s="87" t="str">
        <f t="shared" si="11"/>
        <v xml:space="preserve"> </v>
      </c>
    </row>
    <row r="206" spans="1:12" x14ac:dyDescent="0.25">
      <c r="A206" s="72"/>
      <c r="B206" s="82"/>
      <c r="C206" s="82"/>
      <c r="D206" s="79"/>
      <c r="E206" s="83"/>
      <c r="F206" s="83"/>
      <c r="G206" s="81"/>
      <c r="H206" s="123"/>
      <c r="I206" s="238" t="str">
        <f>IF(ISNUMBER(F206),_xlfn.IFS(RIGHT(H206,3)="(b)",IF(AND(G206&gt;=DATE('1. Informace o projektu'!$C$3,1,1),G206&lt;=WORKDAY(DATE('1. Informace o projektu'!$C$3+1,1,31)-1,1)),"OK","!!"),RIGHT(H206,3)="(a)",IF(AND(G206&gt;=DATE('1. Informace o projektu'!$C$3,1,1),G206&lt;=WORKDAY(DATE('1. Informace o projektu'!$C$3,12,31)-1,1,'6. Data'!$C$76:$C$89)),"OK","!!"),ISBLANK(G206),"!",ISBLANK(H206),"!!!",H206='6. Data'!$B$3,"vyberte druh nákladu")," ")</f>
        <v xml:space="preserve"> </v>
      </c>
      <c r="J206" s="261" t="str">
        <f t="shared" si="9"/>
        <v xml:space="preserve"> </v>
      </c>
      <c r="K206" s="238" t="str">
        <f t="shared" si="10"/>
        <v xml:space="preserve"> </v>
      </c>
      <c r="L206" s="87" t="str">
        <f t="shared" si="11"/>
        <v xml:space="preserve"> </v>
      </c>
    </row>
    <row r="207" spans="1:12" x14ac:dyDescent="0.25">
      <c r="A207" s="72"/>
      <c r="B207" s="82"/>
      <c r="C207" s="82"/>
      <c r="D207" s="79"/>
      <c r="E207" s="83"/>
      <c r="F207" s="83"/>
      <c r="G207" s="81"/>
      <c r="H207" s="123"/>
      <c r="I207" s="238" t="str">
        <f>IF(ISNUMBER(F207),_xlfn.IFS(RIGHT(H207,3)="(b)",IF(AND(G207&gt;=DATE('1. Informace o projektu'!$C$3,1,1),G207&lt;=WORKDAY(DATE('1. Informace o projektu'!$C$3+1,1,31)-1,1)),"OK","!!"),RIGHT(H207,3)="(a)",IF(AND(G207&gt;=DATE('1. Informace o projektu'!$C$3,1,1),G207&lt;=WORKDAY(DATE('1. Informace o projektu'!$C$3,12,31)-1,1,'6. Data'!$C$76:$C$89)),"OK","!!"),ISBLANK(G207),"!",ISBLANK(H207),"!!!",H207='6. Data'!$B$3,"vyberte druh nákladu")," ")</f>
        <v xml:space="preserve"> </v>
      </c>
      <c r="J207" s="261" t="str">
        <f t="shared" si="9"/>
        <v xml:space="preserve"> </v>
      </c>
      <c r="K207" s="238" t="str">
        <f t="shared" si="10"/>
        <v xml:space="preserve"> </v>
      </c>
      <c r="L207" s="87" t="str">
        <f t="shared" si="11"/>
        <v xml:space="preserve"> </v>
      </c>
    </row>
    <row r="208" spans="1:12" x14ac:dyDescent="0.25">
      <c r="A208" s="72"/>
      <c r="B208" s="82"/>
      <c r="C208" s="82"/>
      <c r="D208" s="79"/>
      <c r="E208" s="83"/>
      <c r="F208" s="83"/>
      <c r="G208" s="81"/>
      <c r="H208" s="123"/>
      <c r="I208" s="238" t="str">
        <f>IF(ISNUMBER(F208),_xlfn.IFS(RIGHT(H208,3)="(b)",IF(AND(G208&gt;=DATE('1. Informace o projektu'!$C$3,1,1),G208&lt;=WORKDAY(DATE('1. Informace o projektu'!$C$3+1,1,31)-1,1)),"OK","!!"),RIGHT(H208,3)="(a)",IF(AND(G208&gt;=DATE('1. Informace o projektu'!$C$3,1,1),G208&lt;=WORKDAY(DATE('1. Informace o projektu'!$C$3,12,31)-1,1,'6. Data'!$C$76:$C$89)),"OK","!!"),ISBLANK(G208),"!",ISBLANK(H208),"!!!",H208='6. Data'!$B$3,"vyberte druh nákladu")," ")</f>
        <v xml:space="preserve"> </v>
      </c>
      <c r="J208" s="261" t="str">
        <f t="shared" si="9"/>
        <v xml:space="preserve"> </v>
      </c>
      <c r="K208" s="238" t="str">
        <f t="shared" si="10"/>
        <v xml:space="preserve"> </v>
      </c>
      <c r="L208" s="87" t="str">
        <f t="shared" si="11"/>
        <v xml:space="preserve"> </v>
      </c>
    </row>
    <row r="209" spans="1:12" x14ac:dyDescent="0.25">
      <c r="A209" s="72"/>
      <c r="B209" s="82"/>
      <c r="C209" s="82"/>
      <c r="D209" s="79"/>
      <c r="E209" s="83"/>
      <c r="F209" s="83"/>
      <c r="G209" s="81"/>
      <c r="H209" s="123"/>
      <c r="I209" s="238" t="str">
        <f>IF(ISNUMBER(F209),_xlfn.IFS(RIGHT(H209,3)="(b)",IF(AND(G209&gt;=DATE('1. Informace o projektu'!$C$3,1,1),G209&lt;=WORKDAY(DATE('1. Informace o projektu'!$C$3+1,1,31)-1,1)),"OK","!!"),RIGHT(H209,3)="(a)",IF(AND(G209&gt;=DATE('1. Informace o projektu'!$C$3,1,1),G209&lt;=WORKDAY(DATE('1. Informace o projektu'!$C$3,12,31)-1,1,'6. Data'!$C$76:$C$89)),"OK","!!"),ISBLANK(G209),"!",ISBLANK(H209),"!!!",H209='6. Data'!$B$3,"vyberte druh nákladu")," ")</f>
        <v xml:space="preserve"> </v>
      </c>
      <c r="J209" s="261" t="str">
        <f t="shared" si="9"/>
        <v xml:space="preserve"> </v>
      </c>
      <c r="K209" s="238" t="str">
        <f t="shared" si="10"/>
        <v xml:space="preserve"> </v>
      </c>
      <c r="L209" s="87" t="str">
        <f t="shared" si="11"/>
        <v xml:space="preserve"> </v>
      </c>
    </row>
    <row r="210" spans="1:12" x14ac:dyDescent="0.25">
      <c r="A210" s="72"/>
      <c r="B210" s="82"/>
      <c r="C210" s="82"/>
      <c r="D210" s="79"/>
      <c r="E210" s="83"/>
      <c r="F210" s="83"/>
      <c r="G210" s="81"/>
      <c r="H210" s="123"/>
      <c r="I210" s="238" t="str">
        <f>IF(ISNUMBER(F210),_xlfn.IFS(RIGHT(H210,3)="(b)",IF(AND(G210&gt;=DATE('1. Informace o projektu'!$C$3,1,1),G210&lt;=WORKDAY(DATE('1. Informace o projektu'!$C$3+1,1,31)-1,1)),"OK","!!"),RIGHT(H210,3)="(a)",IF(AND(G210&gt;=DATE('1. Informace o projektu'!$C$3,1,1),G210&lt;=WORKDAY(DATE('1. Informace o projektu'!$C$3,12,31)-1,1,'6. Data'!$C$76:$C$89)),"OK","!!"),ISBLANK(G210),"!",ISBLANK(H210),"!!!",H210='6. Data'!$B$3,"vyberte druh nákladu")," ")</f>
        <v xml:space="preserve"> </v>
      </c>
      <c r="J210" s="261" t="str">
        <f t="shared" si="9"/>
        <v xml:space="preserve"> </v>
      </c>
      <c r="K210" s="238" t="str">
        <f t="shared" si="10"/>
        <v xml:space="preserve"> </v>
      </c>
      <c r="L210" s="87" t="str">
        <f t="shared" si="11"/>
        <v xml:space="preserve"> </v>
      </c>
    </row>
    <row r="211" spans="1:12" x14ac:dyDescent="0.25">
      <c r="A211" s="72"/>
      <c r="B211" s="82"/>
      <c r="C211" s="82"/>
      <c r="D211" s="79"/>
      <c r="E211" s="83"/>
      <c r="F211" s="83"/>
      <c r="G211" s="81"/>
      <c r="H211" s="123"/>
      <c r="I211" s="238" t="str">
        <f>IF(ISNUMBER(F211),_xlfn.IFS(RIGHT(H211,3)="(b)",IF(AND(G211&gt;=DATE('1. Informace o projektu'!$C$3,1,1),G211&lt;=WORKDAY(DATE('1. Informace o projektu'!$C$3+1,1,31)-1,1)),"OK","!!"),RIGHT(H211,3)="(a)",IF(AND(G211&gt;=DATE('1. Informace o projektu'!$C$3,1,1),G211&lt;=WORKDAY(DATE('1. Informace o projektu'!$C$3,12,31)-1,1,'6. Data'!$C$76:$C$89)),"OK","!!"),ISBLANK(G211),"!",ISBLANK(H211),"!!!",H211='6. Data'!$B$3,"vyberte druh nákladu")," ")</f>
        <v xml:space="preserve"> </v>
      </c>
      <c r="J211" s="261" t="str">
        <f t="shared" si="9"/>
        <v xml:space="preserve"> </v>
      </c>
      <c r="K211" s="238" t="str">
        <f t="shared" si="10"/>
        <v xml:space="preserve"> </v>
      </c>
      <c r="L211" s="87" t="str">
        <f t="shared" si="11"/>
        <v xml:space="preserve"> </v>
      </c>
    </row>
    <row r="212" spans="1:12" x14ac:dyDescent="0.25">
      <c r="A212" s="72"/>
      <c r="B212" s="82"/>
      <c r="C212" s="82"/>
      <c r="D212" s="79"/>
      <c r="E212" s="83"/>
      <c r="F212" s="83"/>
      <c r="G212" s="81"/>
      <c r="H212" s="123"/>
      <c r="I212" s="238" t="str">
        <f>IF(ISNUMBER(F212),_xlfn.IFS(RIGHT(H212,3)="(b)",IF(AND(G212&gt;=DATE('1. Informace o projektu'!$C$3,1,1),G212&lt;=WORKDAY(DATE('1. Informace o projektu'!$C$3+1,1,31)-1,1)),"OK","!!"),RIGHT(H212,3)="(a)",IF(AND(G212&gt;=DATE('1. Informace o projektu'!$C$3,1,1),G212&lt;=WORKDAY(DATE('1. Informace o projektu'!$C$3,12,31)-1,1,'6. Data'!$C$76:$C$89)),"OK","!!"),ISBLANK(G212),"!",ISBLANK(H212),"!!!",H212='6. Data'!$B$3,"vyberte druh nákladu")," ")</f>
        <v xml:space="preserve"> </v>
      </c>
      <c r="J212" s="261" t="str">
        <f t="shared" si="9"/>
        <v xml:space="preserve"> </v>
      </c>
      <c r="K212" s="238" t="str">
        <f t="shared" si="10"/>
        <v xml:space="preserve"> </v>
      </c>
      <c r="L212" s="87" t="str">
        <f t="shared" si="11"/>
        <v xml:space="preserve"> </v>
      </c>
    </row>
    <row r="213" spans="1:12" x14ac:dyDescent="0.25">
      <c r="A213" s="72"/>
      <c r="B213" s="82"/>
      <c r="C213" s="82"/>
      <c r="D213" s="79"/>
      <c r="E213" s="83"/>
      <c r="F213" s="83"/>
      <c r="G213" s="81"/>
      <c r="H213" s="123"/>
      <c r="I213" s="238" t="str">
        <f>IF(ISNUMBER(F213),_xlfn.IFS(RIGHT(H213,3)="(b)",IF(AND(G213&gt;=DATE('1. Informace o projektu'!$C$3,1,1),G213&lt;=WORKDAY(DATE('1. Informace o projektu'!$C$3+1,1,31)-1,1)),"OK","!!"),RIGHT(H213,3)="(a)",IF(AND(G213&gt;=DATE('1. Informace o projektu'!$C$3,1,1),G213&lt;=WORKDAY(DATE('1. Informace o projektu'!$C$3,12,31)-1,1,'6. Data'!$C$76:$C$89)),"OK","!!"),ISBLANK(G213),"!",ISBLANK(H213),"!!!",H213='6. Data'!$B$3,"vyberte druh nákladu")," ")</f>
        <v xml:space="preserve"> </v>
      </c>
      <c r="J213" s="261" t="str">
        <f t="shared" si="9"/>
        <v xml:space="preserve"> </v>
      </c>
      <c r="K213" s="238" t="str">
        <f t="shared" si="10"/>
        <v xml:space="preserve"> </v>
      </c>
      <c r="L213" s="87" t="str">
        <f t="shared" si="11"/>
        <v xml:space="preserve"> </v>
      </c>
    </row>
    <row r="214" spans="1:12" x14ac:dyDescent="0.25">
      <c r="A214" s="72"/>
      <c r="B214" s="82"/>
      <c r="C214" s="82"/>
      <c r="D214" s="79"/>
      <c r="E214" s="83"/>
      <c r="F214" s="83"/>
      <c r="G214" s="81"/>
      <c r="H214" s="123"/>
      <c r="I214" s="238" t="str">
        <f>IF(ISNUMBER(F214),_xlfn.IFS(RIGHT(H214,3)="(b)",IF(AND(G214&gt;=DATE('1. Informace o projektu'!$C$3,1,1),G214&lt;=WORKDAY(DATE('1. Informace o projektu'!$C$3+1,1,31)-1,1)),"OK","!!"),RIGHT(H214,3)="(a)",IF(AND(G214&gt;=DATE('1. Informace o projektu'!$C$3,1,1),G214&lt;=WORKDAY(DATE('1. Informace o projektu'!$C$3,12,31)-1,1,'6. Data'!$C$76:$C$89)),"OK","!!"),ISBLANK(G214),"!",ISBLANK(H214),"!!!",H214='6. Data'!$B$3,"vyberte druh nákladu")," ")</f>
        <v xml:space="preserve"> </v>
      </c>
      <c r="J214" s="261" t="str">
        <f t="shared" si="9"/>
        <v xml:space="preserve"> </v>
      </c>
      <c r="K214" s="238" t="str">
        <f t="shared" si="10"/>
        <v xml:space="preserve"> </v>
      </c>
      <c r="L214" s="87" t="str">
        <f t="shared" si="11"/>
        <v xml:space="preserve"> </v>
      </c>
    </row>
    <row r="215" spans="1:12" x14ac:dyDescent="0.25">
      <c r="A215" s="72"/>
      <c r="B215" s="82"/>
      <c r="C215" s="82"/>
      <c r="D215" s="79"/>
      <c r="E215" s="83"/>
      <c r="F215" s="83"/>
      <c r="G215" s="81"/>
      <c r="H215" s="123"/>
      <c r="I215" s="238" t="str">
        <f>IF(ISNUMBER(F215),_xlfn.IFS(RIGHT(H215,3)="(b)",IF(AND(G215&gt;=DATE('1. Informace o projektu'!$C$3,1,1),G215&lt;=WORKDAY(DATE('1. Informace o projektu'!$C$3+1,1,31)-1,1)),"OK","!!"),RIGHT(H215,3)="(a)",IF(AND(G215&gt;=DATE('1. Informace o projektu'!$C$3,1,1),G215&lt;=WORKDAY(DATE('1. Informace o projektu'!$C$3,12,31)-1,1,'6. Data'!$C$76:$C$89)),"OK","!!"),ISBLANK(G215),"!",ISBLANK(H215),"!!!",H215='6. Data'!$B$3,"vyberte druh nákladu")," ")</f>
        <v xml:space="preserve"> </v>
      </c>
      <c r="J215" s="261" t="str">
        <f t="shared" si="9"/>
        <v xml:space="preserve"> </v>
      </c>
      <c r="K215" s="238" t="str">
        <f t="shared" si="10"/>
        <v xml:space="preserve"> </v>
      </c>
      <c r="L215" s="87" t="str">
        <f t="shared" si="11"/>
        <v xml:space="preserve"> </v>
      </c>
    </row>
    <row r="216" spans="1:12" x14ac:dyDescent="0.25">
      <c r="A216" s="72"/>
      <c r="B216" s="82"/>
      <c r="C216" s="82"/>
      <c r="D216" s="79"/>
      <c r="E216" s="83"/>
      <c r="F216" s="83"/>
      <c r="G216" s="81"/>
      <c r="H216" s="123"/>
      <c r="I216" s="238" t="str">
        <f>IF(ISNUMBER(F216),_xlfn.IFS(RIGHT(H216,3)="(b)",IF(AND(G216&gt;=DATE('1. Informace o projektu'!$C$3,1,1),G216&lt;=WORKDAY(DATE('1. Informace o projektu'!$C$3+1,1,31)-1,1)),"OK","!!"),RIGHT(H216,3)="(a)",IF(AND(G216&gt;=DATE('1. Informace o projektu'!$C$3,1,1),G216&lt;=WORKDAY(DATE('1. Informace o projektu'!$C$3,12,31)-1,1,'6. Data'!$C$76:$C$89)),"OK","!!"),ISBLANK(G216),"!",ISBLANK(H216),"!!!",H216='6. Data'!$B$3,"vyberte druh nákladu")," ")</f>
        <v xml:space="preserve"> </v>
      </c>
      <c r="J216" s="261" t="str">
        <f t="shared" si="9"/>
        <v xml:space="preserve"> </v>
      </c>
      <c r="K216" s="238" t="str">
        <f t="shared" si="10"/>
        <v xml:space="preserve"> </v>
      </c>
      <c r="L216" s="87" t="str">
        <f t="shared" si="11"/>
        <v xml:space="preserve"> </v>
      </c>
    </row>
    <row r="217" spans="1:12" x14ac:dyDescent="0.25">
      <c r="A217" s="72"/>
      <c r="B217" s="82"/>
      <c r="C217" s="82"/>
      <c r="D217" s="79"/>
      <c r="E217" s="83"/>
      <c r="F217" s="83"/>
      <c r="G217" s="81"/>
      <c r="H217" s="123"/>
      <c r="I217" s="238" t="str">
        <f>IF(ISNUMBER(F217),_xlfn.IFS(RIGHT(H217,3)="(b)",IF(AND(G217&gt;=DATE('1. Informace o projektu'!$C$3,1,1),G217&lt;=WORKDAY(DATE('1. Informace o projektu'!$C$3+1,1,31)-1,1)),"OK","!!"),RIGHT(H217,3)="(a)",IF(AND(G217&gt;=DATE('1. Informace o projektu'!$C$3,1,1),G217&lt;=WORKDAY(DATE('1. Informace o projektu'!$C$3,12,31)-1,1,'6. Data'!$C$76:$C$89)),"OK","!!"),ISBLANK(G217),"!",ISBLANK(H217),"!!!",H217='6. Data'!$B$3,"vyberte druh nákladu")," ")</f>
        <v xml:space="preserve"> </v>
      </c>
      <c r="J217" s="261" t="str">
        <f t="shared" si="9"/>
        <v xml:space="preserve"> </v>
      </c>
      <c r="K217" s="238" t="str">
        <f t="shared" si="10"/>
        <v xml:space="preserve"> </v>
      </c>
      <c r="L217" s="87" t="str">
        <f t="shared" si="11"/>
        <v xml:space="preserve"> </v>
      </c>
    </row>
    <row r="218" spans="1:12" x14ac:dyDescent="0.25">
      <c r="A218" s="72"/>
      <c r="B218" s="82"/>
      <c r="C218" s="82"/>
      <c r="D218" s="79"/>
      <c r="E218" s="83"/>
      <c r="F218" s="83"/>
      <c r="G218" s="81"/>
      <c r="H218" s="123"/>
      <c r="I218" s="238" t="str">
        <f>IF(ISNUMBER(F218),_xlfn.IFS(RIGHT(H218,3)="(b)",IF(AND(G218&gt;=DATE('1. Informace o projektu'!$C$3,1,1),G218&lt;=WORKDAY(DATE('1. Informace o projektu'!$C$3+1,1,31)-1,1)),"OK","!!"),RIGHT(H218,3)="(a)",IF(AND(G218&gt;=DATE('1. Informace o projektu'!$C$3,1,1),G218&lt;=WORKDAY(DATE('1. Informace o projektu'!$C$3,12,31)-1,1,'6. Data'!$C$76:$C$89)),"OK","!!"),ISBLANK(G218),"!",ISBLANK(H218),"!!!",H218='6. Data'!$B$3,"vyberte druh nákladu")," ")</f>
        <v xml:space="preserve"> </v>
      </c>
      <c r="J218" s="261" t="str">
        <f t="shared" si="9"/>
        <v xml:space="preserve"> </v>
      </c>
      <c r="K218" s="238" t="str">
        <f t="shared" si="10"/>
        <v xml:space="preserve"> </v>
      </c>
      <c r="L218" s="87" t="str">
        <f t="shared" si="11"/>
        <v xml:space="preserve"> </v>
      </c>
    </row>
    <row r="219" spans="1:12" x14ac:dyDescent="0.25">
      <c r="A219" s="72"/>
      <c r="B219" s="82"/>
      <c r="C219" s="82"/>
      <c r="D219" s="79"/>
      <c r="E219" s="83"/>
      <c r="F219" s="83"/>
      <c r="G219" s="81"/>
      <c r="H219" s="123"/>
      <c r="I219" s="238" t="str">
        <f>IF(ISNUMBER(F219),_xlfn.IFS(RIGHT(H219,3)="(b)",IF(AND(G219&gt;=DATE('1. Informace o projektu'!$C$3,1,1),G219&lt;=WORKDAY(DATE('1. Informace o projektu'!$C$3+1,1,31)-1,1)),"OK","!!"),RIGHT(H219,3)="(a)",IF(AND(G219&gt;=DATE('1. Informace o projektu'!$C$3,1,1),G219&lt;=WORKDAY(DATE('1. Informace o projektu'!$C$3,12,31)-1,1,'6. Data'!$C$76:$C$89)),"OK","!!"),ISBLANK(G219),"!",ISBLANK(H219),"!!!",H219='6. Data'!$B$3,"vyberte druh nákladu")," ")</f>
        <v xml:space="preserve"> </v>
      </c>
      <c r="J219" s="261" t="str">
        <f t="shared" si="9"/>
        <v xml:space="preserve"> </v>
      </c>
      <c r="K219" s="238" t="str">
        <f t="shared" si="10"/>
        <v xml:space="preserve"> </v>
      </c>
      <c r="L219" s="87" t="str">
        <f t="shared" si="11"/>
        <v xml:space="preserve"> </v>
      </c>
    </row>
    <row r="220" spans="1:12" x14ac:dyDescent="0.25">
      <c r="A220" s="72"/>
      <c r="B220" s="82"/>
      <c r="C220" s="82"/>
      <c r="D220" s="79"/>
      <c r="E220" s="83"/>
      <c r="F220" s="83"/>
      <c r="G220" s="81"/>
      <c r="H220" s="123"/>
      <c r="I220" s="238" t="str">
        <f>IF(ISNUMBER(F220),_xlfn.IFS(RIGHT(H220,3)="(b)",IF(AND(G220&gt;=DATE('1. Informace o projektu'!$C$3,1,1),G220&lt;=WORKDAY(DATE('1. Informace o projektu'!$C$3+1,1,31)-1,1)),"OK","!!"),RIGHT(H220,3)="(a)",IF(AND(G220&gt;=DATE('1. Informace o projektu'!$C$3,1,1),G220&lt;=WORKDAY(DATE('1. Informace o projektu'!$C$3,12,31)-1,1,'6. Data'!$C$76:$C$89)),"OK","!!"),ISBLANK(G220),"!",ISBLANK(H220),"!!!",H220='6. Data'!$B$3,"vyberte druh nákladu")," ")</f>
        <v xml:space="preserve"> </v>
      </c>
      <c r="J220" s="261" t="str">
        <f t="shared" si="9"/>
        <v xml:space="preserve"> </v>
      </c>
      <c r="K220" s="238" t="str">
        <f t="shared" si="10"/>
        <v xml:space="preserve"> </v>
      </c>
      <c r="L220" s="87" t="str">
        <f t="shared" si="11"/>
        <v xml:space="preserve"> </v>
      </c>
    </row>
    <row r="221" spans="1:12" x14ac:dyDescent="0.25">
      <c r="A221" s="72"/>
      <c r="B221" s="82"/>
      <c r="C221" s="82"/>
      <c r="D221" s="79"/>
      <c r="E221" s="83"/>
      <c r="F221" s="83"/>
      <c r="G221" s="81"/>
      <c r="H221" s="123"/>
      <c r="I221" s="238" t="str">
        <f>IF(ISNUMBER(F221),_xlfn.IFS(RIGHT(H221,3)="(b)",IF(AND(G221&gt;=DATE('1. Informace o projektu'!$C$3,1,1),G221&lt;=WORKDAY(DATE('1. Informace o projektu'!$C$3+1,1,31)-1,1)),"OK","!!"),RIGHT(H221,3)="(a)",IF(AND(G221&gt;=DATE('1. Informace o projektu'!$C$3,1,1),G221&lt;=WORKDAY(DATE('1. Informace o projektu'!$C$3,12,31)-1,1,'6. Data'!$C$76:$C$89)),"OK","!!"),ISBLANK(G221),"!",ISBLANK(H221),"!!!",H221='6. Data'!$B$3,"vyberte druh nákladu")," ")</f>
        <v xml:space="preserve"> </v>
      </c>
      <c r="J221" s="261" t="str">
        <f t="shared" si="9"/>
        <v xml:space="preserve"> </v>
      </c>
      <c r="K221" s="238" t="str">
        <f t="shared" si="10"/>
        <v xml:space="preserve"> </v>
      </c>
      <c r="L221" s="87" t="str">
        <f t="shared" si="11"/>
        <v xml:space="preserve"> </v>
      </c>
    </row>
    <row r="222" spans="1:12" x14ac:dyDescent="0.25">
      <c r="A222" s="72"/>
      <c r="B222" s="82"/>
      <c r="C222" s="82"/>
      <c r="D222" s="79"/>
      <c r="E222" s="83"/>
      <c r="F222" s="83"/>
      <c r="G222" s="81"/>
      <c r="H222" s="123"/>
      <c r="I222" s="238" t="str">
        <f>IF(ISNUMBER(F222),_xlfn.IFS(RIGHT(H222,3)="(b)",IF(AND(G222&gt;=DATE('1. Informace o projektu'!$C$3,1,1),G222&lt;=WORKDAY(DATE('1. Informace o projektu'!$C$3+1,1,31)-1,1)),"OK","!!"),RIGHT(H222,3)="(a)",IF(AND(G222&gt;=DATE('1. Informace o projektu'!$C$3,1,1),G222&lt;=WORKDAY(DATE('1. Informace o projektu'!$C$3,12,31)-1,1,'6. Data'!$C$76:$C$89)),"OK","!!"),ISBLANK(G222),"!",ISBLANK(H222),"!!!",H222='6. Data'!$B$3,"vyberte druh nákladu")," ")</f>
        <v xml:space="preserve"> </v>
      </c>
      <c r="J222" s="261" t="str">
        <f t="shared" si="9"/>
        <v xml:space="preserve"> </v>
      </c>
      <c r="K222" s="238" t="str">
        <f t="shared" si="10"/>
        <v xml:space="preserve"> </v>
      </c>
      <c r="L222" s="87" t="str">
        <f t="shared" si="11"/>
        <v xml:space="preserve"> </v>
      </c>
    </row>
    <row r="223" spans="1:12" x14ac:dyDescent="0.25">
      <c r="A223" s="72"/>
      <c r="B223" s="82"/>
      <c r="C223" s="82"/>
      <c r="D223" s="79"/>
      <c r="E223" s="83"/>
      <c r="F223" s="83"/>
      <c r="G223" s="81"/>
      <c r="H223" s="123"/>
      <c r="I223" s="238" t="str">
        <f>IF(ISNUMBER(F223),_xlfn.IFS(RIGHT(H223,3)="(b)",IF(AND(G223&gt;=DATE('1. Informace o projektu'!$C$3,1,1),G223&lt;=WORKDAY(DATE('1. Informace o projektu'!$C$3+1,1,31)-1,1)),"OK","!!"),RIGHT(H223,3)="(a)",IF(AND(G223&gt;=DATE('1. Informace o projektu'!$C$3,1,1),G223&lt;=WORKDAY(DATE('1. Informace o projektu'!$C$3,12,31)-1,1,'6. Data'!$C$76:$C$89)),"OK","!!"),ISBLANK(G223),"!",ISBLANK(H223),"!!!",H223='6. Data'!$B$3,"vyberte druh nákladu")," ")</f>
        <v xml:space="preserve"> </v>
      </c>
      <c r="J223" s="261" t="str">
        <f t="shared" si="9"/>
        <v xml:space="preserve"> </v>
      </c>
      <c r="K223" s="238" t="str">
        <f t="shared" si="10"/>
        <v xml:space="preserve"> </v>
      </c>
      <c r="L223" s="87" t="str">
        <f t="shared" si="11"/>
        <v xml:space="preserve"> </v>
      </c>
    </row>
    <row r="224" spans="1:12" x14ac:dyDescent="0.25">
      <c r="A224" s="72"/>
      <c r="B224" s="82"/>
      <c r="C224" s="82"/>
      <c r="D224" s="79"/>
      <c r="E224" s="83"/>
      <c r="F224" s="83"/>
      <c r="G224" s="81"/>
      <c r="H224" s="123"/>
      <c r="I224" s="238" t="str">
        <f>IF(ISNUMBER(F224),_xlfn.IFS(RIGHT(H224,3)="(b)",IF(AND(G224&gt;=DATE('1. Informace o projektu'!$C$3,1,1),G224&lt;=WORKDAY(DATE('1. Informace o projektu'!$C$3+1,1,31)-1,1)),"OK","!!"),RIGHT(H224,3)="(a)",IF(AND(G224&gt;=DATE('1. Informace o projektu'!$C$3,1,1),G224&lt;=WORKDAY(DATE('1. Informace o projektu'!$C$3,12,31)-1,1,'6. Data'!$C$76:$C$89)),"OK","!!"),ISBLANK(G224),"!",ISBLANK(H224),"!!!",H224='6. Data'!$B$3,"vyberte druh nákladu")," ")</f>
        <v xml:space="preserve"> </v>
      </c>
      <c r="J224" s="261" t="str">
        <f t="shared" si="9"/>
        <v xml:space="preserve"> </v>
      </c>
      <c r="K224" s="238" t="str">
        <f t="shared" si="10"/>
        <v xml:space="preserve"> </v>
      </c>
      <c r="L224" s="87" t="str">
        <f t="shared" si="11"/>
        <v xml:space="preserve"> </v>
      </c>
    </row>
    <row r="225" spans="1:12" x14ac:dyDescent="0.25">
      <c r="A225" s="72"/>
      <c r="B225" s="82"/>
      <c r="C225" s="82"/>
      <c r="D225" s="79"/>
      <c r="E225" s="83"/>
      <c r="F225" s="83"/>
      <c r="G225" s="81"/>
      <c r="H225" s="123"/>
      <c r="I225" s="238" t="str">
        <f>IF(ISNUMBER(F225),_xlfn.IFS(RIGHT(H225,3)="(b)",IF(AND(G225&gt;=DATE('1. Informace o projektu'!$C$3,1,1),G225&lt;=WORKDAY(DATE('1. Informace o projektu'!$C$3+1,1,31)-1,1)),"OK","!!"),RIGHT(H225,3)="(a)",IF(AND(G225&gt;=DATE('1. Informace o projektu'!$C$3,1,1),G225&lt;=WORKDAY(DATE('1. Informace o projektu'!$C$3,12,31)-1,1,'6. Data'!$C$76:$C$89)),"OK","!!"),ISBLANK(G225),"!",ISBLANK(H225),"!!!",H225='6. Data'!$B$3,"vyberte druh nákladu")," ")</f>
        <v xml:space="preserve"> </v>
      </c>
      <c r="J225" s="261" t="str">
        <f t="shared" si="9"/>
        <v xml:space="preserve"> </v>
      </c>
      <c r="K225" s="238" t="str">
        <f t="shared" si="10"/>
        <v xml:space="preserve"> </v>
      </c>
      <c r="L225" s="87" t="str">
        <f t="shared" si="11"/>
        <v xml:space="preserve"> </v>
      </c>
    </row>
    <row r="226" spans="1:12" x14ac:dyDescent="0.25">
      <c r="A226" s="72"/>
      <c r="B226" s="82"/>
      <c r="C226" s="82"/>
      <c r="D226" s="79"/>
      <c r="E226" s="83"/>
      <c r="F226" s="83"/>
      <c r="G226" s="81"/>
      <c r="H226" s="123"/>
      <c r="I226" s="238" t="str">
        <f>IF(ISNUMBER(F226),_xlfn.IFS(RIGHT(H226,3)="(b)",IF(AND(G226&gt;=DATE('1. Informace o projektu'!$C$3,1,1),G226&lt;=WORKDAY(DATE('1. Informace o projektu'!$C$3+1,1,31)-1,1)),"OK","!!"),RIGHT(H226,3)="(a)",IF(AND(G226&gt;=DATE('1. Informace o projektu'!$C$3,1,1),G226&lt;=WORKDAY(DATE('1. Informace o projektu'!$C$3,12,31)-1,1,'6. Data'!$C$76:$C$89)),"OK","!!"),ISBLANK(G226),"!",ISBLANK(H226),"!!!",H226='6. Data'!$B$3,"vyberte druh nákladu")," ")</f>
        <v xml:space="preserve"> </v>
      </c>
      <c r="J226" s="261" t="str">
        <f t="shared" si="9"/>
        <v xml:space="preserve"> </v>
      </c>
      <c r="K226" s="238" t="str">
        <f t="shared" si="10"/>
        <v xml:space="preserve"> </v>
      </c>
      <c r="L226" s="87" t="str">
        <f t="shared" si="11"/>
        <v xml:space="preserve"> </v>
      </c>
    </row>
    <row r="227" spans="1:12" x14ac:dyDescent="0.25">
      <c r="A227" s="72"/>
      <c r="B227" s="82"/>
      <c r="C227" s="82"/>
      <c r="D227" s="79"/>
      <c r="E227" s="83"/>
      <c r="F227" s="83"/>
      <c r="G227" s="81"/>
      <c r="H227" s="123"/>
      <c r="I227" s="238" t="str">
        <f>IF(ISNUMBER(F227),_xlfn.IFS(RIGHT(H227,3)="(b)",IF(AND(G227&gt;=DATE('1. Informace o projektu'!$C$3,1,1),G227&lt;=WORKDAY(DATE('1. Informace o projektu'!$C$3+1,1,31)-1,1)),"OK","!!"),RIGHT(H227,3)="(a)",IF(AND(G227&gt;=DATE('1. Informace o projektu'!$C$3,1,1),G227&lt;=WORKDAY(DATE('1. Informace o projektu'!$C$3,12,31)-1,1,'6. Data'!$C$76:$C$89)),"OK","!!"),ISBLANK(G227),"!",ISBLANK(H227),"!!!",H227='6. Data'!$B$3,"vyberte druh nákladu")," ")</f>
        <v xml:space="preserve"> </v>
      </c>
      <c r="J227" s="261" t="str">
        <f t="shared" si="9"/>
        <v xml:space="preserve"> </v>
      </c>
      <c r="K227" s="238" t="str">
        <f t="shared" si="10"/>
        <v xml:space="preserve"> </v>
      </c>
      <c r="L227" s="87" t="str">
        <f t="shared" si="11"/>
        <v xml:space="preserve"> </v>
      </c>
    </row>
    <row r="228" spans="1:12" x14ac:dyDescent="0.25">
      <c r="A228" s="72"/>
      <c r="B228" s="82"/>
      <c r="C228" s="82"/>
      <c r="D228" s="79"/>
      <c r="E228" s="83"/>
      <c r="F228" s="83"/>
      <c r="G228" s="81"/>
      <c r="H228" s="123"/>
      <c r="I228" s="238" t="str">
        <f>IF(ISNUMBER(F228),_xlfn.IFS(RIGHT(H228,3)="(b)",IF(AND(G228&gt;=DATE('1. Informace o projektu'!$C$3,1,1),G228&lt;=WORKDAY(DATE('1. Informace o projektu'!$C$3+1,1,31)-1,1)),"OK","!!"),RIGHT(H228,3)="(a)",IF(AND(G228&gt;=DATE('1. Informace o projektu'!$C$3,1,1),G228&lt;=WORKDAY(DATE('1. Informace o projektu'!$C$3,12,31)-1,1,'6. Data'!$C$76:$C$89)),"OK","!!"),ISBLANK(G228),"!",ISBLANK(H228),"!!!",H228='6. Data'!$B$3,"vyberte druh nákladu")," ")</f>
        <v xml:space="preserve"> </v>
      </c>
      <c r="J228" s="261" t="str">
        <f t="shared" si="9"/>
        <v xml:space="preserve"> </v>
      </c>
      <c r="K228" s="238" t="str">
        <f t="shared" si="10"/>
        <v xml:space="preserve"> </v>
      </c>
      <c r="L228" s="87" t="str">
        <f t="shared" si="11"/>
        <v xml:space="preserve"> </v>
      </c>
    </row>
    <row r="229" spans="1:12" x14ac:dyDescent="0.25">
      <c r="A229" s="72"/>
      <c r="B229" s="82"/>
      <c r="C229" s="82"/>
      <c r="D229" s="79"/>
      <c r="E229" s="83"/>
      <c r="F229" s="83"/>
      <c r="G229" s="81"/>
      <c r="H229" s="123"/>
      <c r="I229" s="238" t="str">
        <f>IF(ISNUMBER(F229),_xlfn.IFS(RIGHT(H229,3)="(b)",IF(AND(G229&gt;=DATE('1. Informace o projektu'!$C$3,1,1),G229&lt;=WORKDAY(DATE('1. Informace o projektu'!$C$3+1,1,31)-1,1)),"OK","!!"),RIGHT(H229,3)="(a)",IF(AND(G229&gt;=DATE('1. Informace o projektu'!$C$3,1,1),G229&lt;=WORKDAY(DATE('1. Informace o projektu'!$C$3,12,31)-1,1,'6. Data'!$C$76:$C$89)),"OK","!!"),ISBLANK(G229),"!",ISBLANK(H229),"!!!",H229='6. Data'!$B$3,"vyberte druh nákladu")," ")</f>
        <v xml:space="preserve"> </v>
      </c>
      <c r="J229" s="261" t="str">
        <f t="shared" si="9"/>
        <v xml:space="preserve"> </v>
      </c>
      <c r="K229" s="238" t="str">
        <f t="shared" si="10"/>
        <v xml:space="preserve"> </v>
      </c>
      <c r="L229" s="87" t="str">
        <f t="shared" si="11"/>
        <v xml:space="preserve"> </v>
      </c>
    </row>
    <row r="230" spans="1:12" x14ac:dyDescent="0.25">
      <c r="A230" s="72"/>
      <c r="B230" s="82"/>
      <c r="C230" s="82"/>
      <c r="D230" s="79"/>
      <c r="E230" s="83"/>
      <c r="F230" s="83"/>
      <c r="G230" s="81"/>
      <c r="H230" s="123"/>
      <c r="I230" s="238" t="str">
        <f>IF(ISNUMBER(F230),_xlfn.IFS(RIGHT(H230,3)="(b)",IF(AND(G230&gt;=DATE('1. Informace o projektu'!$C$3,1,1),G230&lt;=WORKDAY(DATE('1. Informace o projektu'!$C$3+1,1,31)-1,1)),"OK","!!"),RIGHT(H230,3)="(a)",IF(AND(G230&gt;=DATE('1. Informace o projektu'!$C$3,1,1),G230&lt;=WORKDAY(DATE('1. Informace o projektu'!$C$3,12,31)-1,1,'6. Data'!$C$76:$C$89)),"OK","!!"),ISBLANK(G230),"!",ISBLANK(H230),"!!!",H230='6. Data'!$B$3,"vyberte druh nákladu")," ")</f>
        <v xml:space="preserve"> </v>
      </c>
      <c r="J230" s="261" t="str">
        <f t="shared" si="9"/>
        <v xml:space="preserve"> </v>
      </c>
      <c r="K230" s="238" t="str">
        <f t="shared" si="10"/>
        <v xml:space="preserve"> </v>
      </c>
      <c r="L230" s="87" t="str">
        <f t="shared" si="11"/>
        <v xml:space="preserve"> </v>
      </c>
    </row>
    <row r="231" spans="1:12" x14ac:dyDescent="0.25">
      <c r="A231" s="72"/>
      <c r="B231" s="82"/>
      <c r="C231" s="82"/>
      <c r="D231" s="79"/>
      <c r="E231" s="83"/>
      <c r="F231" s="83"/>
      <c r="G231" s="81"/>
      <c r="H231" s="123"/>
      <c r="I231" s="238" t="str">
        <f>IF(ISNUMBER(F231),_xlfn.IFS(RIGHT(H231,3)="(b)",IF(AND(G231&gt;=DATE('1. Informace o projektu'!$C$3,1,1),G231&lt;=WORKDAY(DATE('1. Informace o projektu'!$C$3+1,1,31)-1,1)),"OK","!!"),RIGHT(H231,3)="(a)",IF(AND(G231&gt;=DATE('1. Informace o projektu'!$C$3,1,1),G231&lt;=WORKDAY(DATE('1. Informace o projektu'!$C$3,12,31)-1,1,'6. Data'!$C$76:$C$89)),"OK","!!"),ISBLANK(G231),"!",ISBLANK(H231),"!!!",H231='6. Data'!$B$3,"vyberte druh nákladu")," ")</f>
        <v xml:space="preserve"> </v>
      </c>
      <c r="J231" s="261" t="str">
        <f t="shared" si="9"/>
        <v xml:space="preserve"> </v>
      </c>
      <c r="K231" s="238" t="str">
        <f t="shared" si="10"/>
        <v xml:space="preserve"> </v>
      </c>
      <c r="L231" s="87" t="str">
        <f t="shared" si="11"/>
        <v xml:space="preserve"> </v>
      </c>
    </row>
    <row r="232" spans="1:12" x14ac:dyDescent="0.25">
      <c r="A232" s="72"/>
      <c r="B232" s="82"/>
      <c r="C232" s="82"/>
      <c r="D232" s="79"/>
      <c r="E232" s="83"/>
      <c r="F232" s="83"/>
      <c r="G232" s="81"/>
      <c r="H232" s="123"/>
      <c r="I232" s="238" t="str">
        <f>IF(ISNUMBER(F232),_xlfn.IFS(RIGHT(H232,3)="(b)",IF(AND(G232&gt;=DATE('1. Informace o projektu'!$C$3,1,1),G232&lt;=WORKDAY(DATE('1. Informace o projektu'!$C$3+1,1,31)-1,1)),"OK","!!"),RIGHT(H232,3)="(a)",IF(AND(G232&gt;=DATE('1. Informace o projektu'!$C$3,1,1),G232&lt;=WORKDAY(DATE('1. Informace o projektu'!$C$3,12,31)-1,1,'6. Data'!$C$76:$C$89)),"OK","!!"),ISBLANK(G232),"!",ISBLANK(H232),"!!!",H232='6. Data'!$B$3,"vyberte druh nákladu")," ")</f>
        <v xml:space="preserve"> </v>
      </c>
      <c r="J232" s="261" t="str">
        <f t="shared" si="9"/>
        <v xml:space="preserve"> </v>
      </c>
      <c r="K232" s="238" t="str">
        <f t="shared" si="10"/>
        <v xml:space="preserve"> </v>
      </c>
      <c r="L232" s="87" t="str">
        <f t="shared" si="11"/>
        <v xml:space="preserve"> </v>
      </c>
    </row>
    <row r="233" spans="1:12" x14ac:dyDescent="0.25">
      <c r="A233" s="72"/>
      <c r="B233" s="82"/>
      <c r="C233" s="82"/>
      <c r="D233" s="79"/>
      <c r="E233" s="83"/>
      <c r="F233" s="83"/>
      <c r="G233" s="81"/>
      <c r="H233" s="123"/>
      <c r="I233" s="238" t="str">
        <f>IF(ISNUMBER(F233),_xlfn.IFS(RIGHT(H233,3)="(b)",IF(AND(G233&gt;=DATE('1. Informace o projektu'!$C$3,1,1),G233&lt;=WORKDAY(DATE('1. Informace o projektu'!$C$3+1,1,31)-1,1)),"OK","!!"),RIGHT(H233,3)="(a)",IF(AND(G233&gt;=DATE('1. Informace o projektu'!$C$3,1,1),G233&lt;=WORKDAY(DATE('1. Informace o projektu'!$C$3,12,31)-1,1,'6. Data'!$C$76:$C$89)),"OK","!!"),ISBLANK(G233),"!",ISBLANK(H233),"!!!",H233='6. Data'!$B$3,"vyberte druh nákladu")," ")</f>
        <v xml:space="preserve"> </v>
      </c>
      <c r="J233" s="261" t="str">
        <f t="shared" si="9"/>
        <v xml:space="preserve"> </v>
      </c>
      <c r="K233" s="238" t="str">
        <f t="shared" si="10"/>
        <v xml:space="preserve"> </v>
      </c>
      <c r="L233" s="87" t="str">
        <f t="shared" si="11"/>
        <v xml:space="preserve"> </v>
      </c>
    </row>
    <row r="234" spans="1:12" x14ac:dyDescent="0.25">
      <c r="A234" s="72"/>
      <c r="B234" s="82"/>
      <c r="C234" s="82"/>
      <c r="D234" s="79"/>
      <c r="E234" s="83"/>
      <c r="F234" s="83"/>
      <c r="G234" s="81"/>
      <c r="H234" s="123"/>
      <c r="I234" s="238" t="str">
        <f>IF(ISNUMBER(F234),_xlfn.IFS(RIGHT(H234,3)="(b)",IF(AND(G234&gt;=DATE('1. Informace o projektu'!$C$3,1,1),G234&lt;=WORKDAY(DATE('1. Informace o projektu'!$C$3+1,1,31)-1,1)),"OK","!!"),RIGHT(H234,3)="(a)",IF(AND(G234&gt;=DATE('1. Informace o projektu'!$C$3,1,1),G234&lt;=WORKDAY(DATE('1. Informace o projektu'!$C$3,12,31)-1,1,'6. Data'!$C$76:$C$89)),"OK","!!"),ISBLANK(G234),"!",ISBLANK(H234),"!!!",H234='6. Data'!$B$3,"vyberte druh nákladu")," ")</f>
        <v xml:space="preserve"> </v>
      </c>
      <c r="J234" s="261" t="str">
        <f t="shared" si="9"/>
        <v xml:space="preserve"> </v>
      </c>
      <c r="K234" s="238" t="str">
        <f t="shared" si="10"/>
        <v xml:space="preserve"> </v>
      </c>
      <c r="L234" s="87" t="str">
        <f t="shared" si="11"/>
        <v xml:space="preserve"> </v>
      </c>
    </row>
    <row r="235" spans="1:12" x14ac:dyDescent="0.25">
      <c r="A235" s="72"/>
      <c r="B235" s="82"/>
      <c r="C235" s="82"/>
      <c r="D235" s="79"/>
      <c r="E235" s="83"/>
      <c r="F235" s="83"/>
      <c r="G235" s="81"/>
      <c r="H235" s="123"/>
      <c r="I235" s="238" t="str">
        <f>IF(ISNUMBER(F235),_xlfn.IFS(RIGHT(H235,3)="(b)",IF(AND(G235&gt;=DATE('1. Informace o projektu'!$C$3,1,1),G235&lt;=WORKDAY(DATE('1. Informace o projektu'!$C$3+1,1,31)-1,1)),"OK","!!"),RIGHT(H235,3)="(a)",IF(AND(G235&gt;=DATE('1. Informace o projektu'!$C$3,1,1),G235&lt;=WORKDAY(DATE('1. Informace o projektu'!$C$3,12,31)-1,1,'6. Data'!$C$76:$C$89)),"OK","!!"),ISBLANK(G235),"!",ISBLANK(H235),"!!!",H235='6. Data'!$B$3,"vyberte druh nákladu")," ")</f>
        <v xml:space="preserve"> </v>
      </c>
      <c r="J235" s="261" t="str">
        <f t="shared" si="9"/>
        <v xml:space="preserve"> </v>
      </c>
      <c r="K235" s="238" t="str">
        <f t="shared" si="10"/>
        <v xml:space="preserve"> </v>
      </c>
      <c r="L235" s="87" t="str">
        <f t="shared" si="11"/>
        <v xml:space="preserve"> </v>
      </c>
    </row>
    <row r="236" spans="1:12" x14ac:dyDescent="0.25">
      <c r="A236" s="72"/>
      <c r="B236" s="82"/>
      <c r="C236" s="82"/>
      <c r="D236" s="79"/>
      <c r="E236" s="83"/>
      <c r="F236" s="83"/>
      <c r="G236" s="81"/>
      <c r="H236" s="123"/>
      <c r="I236" s="238" t="str">
        <f>IF(ISNUMBER(F236),_xlfn.IFS(RIGHT(H236,3)="(b)",IF(AND(G236&gt;=DATE('1. Informace o projektu'!$C$3,1,1),G236&lt;=WORKDAY(DATE('1. Informace o projektu'!$C$3+1,1,31)-1,1)),"OK","!!"),RIGHT(H236,3)="(a)",IF(AND(G236&gt;=DATE('1. Informace o projektu'!$C$3,1,1),G236&lt;=WORKDAY(DATE('1. Informace o projektu'!$C$3,12,31)-1,1,'6. Data'!$C$76:$C$89)),"OK","!!"),ISBLANK(G236),"!",ISBLANK(H236),"!!!",H236='6. Data'!$B$3,"vyberte druh nákladu")," ")</f>
        <v xml:space="preserve"> </v>
      </c>
      <c r="J236" s="261" t="str">
        <f t="shared" si="9"/>
        <v xml:space="preserve"> </v>
      </c>
      <c r="K236" s="238" t="str">
        <f t="shared" si="10"/>
        <v xml:space="preserve"> </v>
      </c>
      <c r="L236" s="87" t="str">
        <f t="shared" si="11"/>
        <v xml:space="preserve"> </v>
      </c>
    </row>
    <row r="237" spans="1:12" x14ac:dyDescent="0.25">
      <c r="A237" s="72"/>
      <c r="B237" s="82"/>
      <c r="C237" s="82"/>
      <c r="D237" s="79"/>
      <c r="E237" s="83"/>
      <c r="F237" s="83"/>
      <c r="G237" s="81"/>
      <c r="H237" s="123"/>
      <c r="I237" s="238" t="str">
        <f>IF(ISNUMBER(F237),_xlfn.IFS(RIGHT(H237,3)="(b)",IF(AND(G237&gt;=DATE('1. Informace o projektu'!$C$3,1,1),G237&lt;=WORKDAY(DATE('1. Informace o projektu'!$C$3+1,1,31)-1,1)),"OK","!!"),RIGHT(H237,3)="(a)",IF(AND(G237&gt;=DATE('1. Informace o projektu'!$C$3,1,1),G237&lt;=WORKDAY(DATE('1. Informace o projektu'!$C$3,12,31)-1,1,'6. Data'!$C$76:$C$89)),"OK","!!"),ISBLANK(G237),"!",ISBLANK(H237),"!!!",H237='6. Data'!$B$3,"vyberte druh nákladu")," ")</f>
        <v xml:space="preserve"> </v>
      </c>
      <c r="J237" s="261" t="str">
        <f t="shared" si="9"/>
        <v xml:space="preserve"> </v>
      </c>
      <c r="K237" s="238" t="str">
        <f t="shared" si="10"/>
        <v xml:space="preserve"> </v>
      </c>
      <c r="L237" s="87" t="str">
        <f t="shared" si="11"/>
        <v xml:space="preserve"> </v>
      </c>
    </row>
    <row r="238" spans="1:12" x14ac:dyDescent="0.25">
      <c r="A238" s="72"/>
      <c r="B238" s="82"/>
      <c r="C238" s="82"/>
      <c r="D238" s="79"/>
      <c r="E238" s="83"/>
      <c r="F238" s="83"/>
      <c r="G238" s="81"/>
      <c r="H238" s="123"/>
      <c r="I238" s="238" t="str">
        <f>IF(ISNUMBER(F238),_xlfn.IFS(RIGHT(H238,3)="(b)",IF(AND(G238&gt;=DATE('1. Informace o projektu'!$C$3,1,1),G238&lt;=WORKDAY(DATE('1. Informace o projektu'!$C$3+1,1,31)-1,1)),"OK","!!"),RIGHT(H238,3)="(a)",IF(AND(G238&gt;=DATE('1. Informace o projektu'!$C$3,1,1),G238&lt;=WORKDAY(DATE('1. Informace o projektu'!$C$3,12,31)-1,1,'6. Data'!$C$76:$C$89)),"OK","!!"),ISBLANK(G238),"!",ISBLANK(H238),"!!!",H238='6. Data'!$B$3,"vyberte druh nákladu")," ")</f>
        <v xml:space="preserve"> </v>
      </c>
      <c r="J238" s="261" t="str">
        <f t="shared" si="9"/>
        <v xml:space="preserve"> </v>
      </c>
      <c r="K238" s="238" t="str">
        <f t="shared" si="10"/>
        <v xml:space="preserve"> </v>
      </c>
      <c r="L238" s="87" t="str">
        <f t="shared" si="11"/>
        <v xml:space="preserve"> </v>
      </c>
    </row>
    <row r="239" spans="1:12" x14ac:dyDescent="0.25">
      <c r="A239" s="72"/>
      <c r="B239" s="82"/>
      <c r="C239" s="82"/>
      <c r="D239" s="79"/>
      <c r="E239" s="83"/>
      <c r="F239" s="83"/>
      <c r="G239" s="81"/>
      <c r="H239" s="123"/>
      <c r="I239" s="238" t="str">
        <f>IF(ISNUMBER(F239),_xlfn.IFS(RIGHT(H239,3)="(b)",IF(AND(G239&gt;=DATE('1. Informace o projektu'!$C$3,1,1),G239&lt;=WORKDAY(DATE('1. Informace o projektu'!$C$3+1,1,31)-1,1)),"OK","!!"),RIGHT(H239,3)="(a)",IF(AND(G239&gt;=DATE('1. Informace o projektu'!$C$3,1,1),G239&lt;=WORKDAY(DATE('1. Informace o projektu'!$C$3,12,31)-1,1,'6. Data'!$C$76:$C$89)),"OK","!!"),ISBLANK(G239),"!",ISBLANK(H239),"!!!",H239='6. Data'!$B$3,"vyberte druh nákladu")," ")</f>
        <v xml:space="preserve"> </v>
      </c>
      <c r="J239" s="261" t="str">
        <f t="shared" si="9"/>
        <v xml:space="preserve"> </v>
      </c>
      <c r="K239" s="238" t="str">
        <f t="shared" si="10"/>
        <v xml:space="preserve"> </v>
      </c>
      <c r="L239" s="87" t="str">
        <f t="shared" si="11"/>
        <v xml:space="preserve"> </v>
      </c>
    </row>
    <row r="240" spans="1:12" x14ac:dyDescent="0.25">
      <c r="A240" s="72"/>
      <c r="B240" s="82"/>
      <c r="C240" s="82"/>
      <c r="D240" s="79"/>
      <c r="E240" s="83"/>
      <c r="F240" s="83"/>
      <c r="G240" s="81"/>
      <c r="H240" s="123"/>
      <c r="I240" s="238" t="str">
        <f>IF(ISNUMBER(F240),_xlfn.IFS(RIGHT(H240,3)="(b)",IF(AND(G240&gt;=DATE('1. Informace o projektu'!$C$3,1,1),G240&lt;=WORKDAY(DATE('1. Informace o projektu'!$C$3+1,1,31)-1,1)),"OK","!!"),RIGHT(H240,3)="(a)",IF(AND(G240&gt;=DATE('1. Informace o projektu'!$C$3,1,1),G240&lt;=WORKDAY(DATE('1. Informace o projektu'!$C$3,12,31)-1,1,'6. Data'!$C$76:$C$89)),"OK","!!"),ISBLANK(G240),"!",ISBLANK(H240),"!!!",H240='6. Data'!$B$3,"vyberte druh nákladu")," ")</f>
        <v xml:space="preserve"> </v>
      </c>
      <c r="J240" s="261" t="str">
        <f t="shared" si="9"/>
        <v xml:space="preserve"> </v>
      </c>
      <c r="K240" s="238" t="str">
        <f t="shared" si="10"/>
        <v xml:space="preserve"> </v>
      </c>
      <c r="L240" s="87" t="str">
        <f t="shared" si="11"/>
        <v xml:space="preserve"> </v>
      </c>
    </row>
    <row r="241" spans="1:12" x14ac:dyDescent="0.25">
      <c r="A241" s="72"/>
      <c r="B241" s="82"/>
      <c r="C241" s="82"/>
      <c r="D241" s="79"/>
      <c r="E241" s="83"/>
      <c r="F241" s="83"/>
      <c r="G241" s="81"/>
      <c r="H241" s="123"/>
      <c r="I241" s="238" t="str">
        <f>IF(ISNUMBER(F241),_xlfn.IFS(RIGHT(H241,3)="(b)",IF(AND(G241&gt;=DATE('1. Informace o projektu'!$C$3,1,1),G241&lt;=WORKDAY(DATE('1. Informace o projektu'!$C$3+1,1,31)-1,1)),"OK","!!"),RIGHT(H241,3)="(a)",IF(AND(G241&gt;=DATE('1. Informace o projektu'!$C$3,1,1),G241&lt;=WORKDAY(DATE('1. Informace o projektu'!$C$3,12,31)-1,1,'6. Data'!$C$76:$C$89)),"OK","!!"),ISBLANK(G241),"!",ISBLANK(H241),"!!!",H241='6. Data'!$B$3,"vyberte druh nákladu")," ")</f>
        <v xml:space="preserve"> </v>
      </c>
      <c r="J241" s="261" t="str">
        <f t="shared" si="9"/>
        <v xml:space="preserve"> </v>
      </c>
      <c r="K241" s="238" t="str">
        <f t="shared" si="10"/>
        <v xml:space="preserve"> </v>
      </c>
      <c r="L241" s="87" t="str">
        <f t="shared" si="11"/>
        <v xml:space="preserve"> </v>
      </c>
    </row>
    <row r="242" spans="1:12" x14ac:dyDescent="0.25">
      <c r="A242" s="72"/>
      <c r="B242" s="82"/>
      <c r="C242" s="82"/>
      <c r="D242" s="79"/>
      <c r="E242" s="83"/>
      <c r="F242" s="83"/>
      <c r="G242" s="81"/>
      <c r="H242" s="123"/>
      <c r="I242" s="238" t="str">
        <f>IF(ISNUMBER(F242),_xlfn.IFS(RIGHT(H242,3)="(b)",IF(AND(G242&gt;=DATE('1. Informace o projektu'!$C$3,1,1),G242&lt;=WORKDAY(DATE('1. Informace o projektu'!$C$3+1,1,31)-1,1)),"OK","!!"),RIGHT(H242,3)="(a)",IF(AND(G242&gt;=DATE('1. Informace o projektu'!$C$3,1,1),G242&lt;=WORKDAY(DATE('1. Informace o projektu'!$C$3,12,31)-1,1,'6. Data'!$C$76:$C$89)),"OK","!!"),ISBLANK(G242),"!",ISBLANK(H242),"!!!",H242='6. Data'!$B$3,"vyberte druh nákladu")," ")</f>
        <v xml:space="preserve"> </v>
      </c>
      <c r="J242" s="261" t="str">
        <f t="shared" si="9"/>
        <v xml:space="preserve"> </v>
      </c>
      <c r="K242" s="238" t="str">
        <f t="shared" si="10"/>
        <v xml:space="preserve"> </v>
      </c>
      <c r="L242" s="87" t="str">
        <f t="shared" si="11"/>
        <v xml:space="preserve"> </v>
      </c>
    </row>
    <row r="243" spans="1:12" x14ac:dyDescent="0.25">
      <c r="A243" s="72"/>
      <c r="B243" s="82"/>
      <c r="C243" s="82"/>
      <c r="D243" s="79"/>
      <c r="E243" s="83"/>
      <c r="F243" s="83"/>
      <c r="G243" s="81"/>
      <c r="H243" s="123"/>
      <c r="I243" s="238" t="str">
        <f>IF(ISNUMBER(F243),_xlfn.IFS(RIGHT(H243,3)="(b)",IF(AND(G243&gt;=DATE('1. Informace o projektu'!$C$3,1,1),G243&lt;=WORKDAY(DATE('1. Informace o projektu'!$C$3+1,1,31)-1,1)),"OK","!!"),RIGHT(H243,3)="(a)",IF(AND(G243&gt;=DATE('1. Informace o projektu'!$C$3,1,1),G243&lt;=WORKDAY(DATE('1. Informace o projektu'!$C$3,12,31)-1,1,'6. Data'!$C$76:$C$89)),"OK","!!"),ISBLANK(G243),"!",ISBLANK(H243),"!!!",H243='6. Data'!$B$3,"vyberte druh nákladu")," ")</f>
        <v xml:space="preserve"> </v>
      </c>
      <c r="J243" s="261" t="str">
        <f t="shared" si="9"/>
        <v xml:space="preserve"> </v>
      </c>
      <c r="K243" s="238" t="str">
        <f t="shared" si="10"/>
        <v xml:space="preserve"> </v>
      </c>
      <c r="L243" s="87" t="str">
        <f t="shared" si="11"/>
        <v xml:space="preserve"> </v>
      </c>
    </row>
    <row r="244" spans="1:12" x14ac:dyDescent="0.25">
      <c r="A244" s="72"/>
      <c r="B244" s="82"/>
      <c r="C244" s="82"/>
      <c r="D244" s="79"/>
      <c r="E244" s="83"/>
      <c r="F244" s="83"/>
      <c r="G244" s="81"/>
      <c r="H244" s="123"/>
      <c r="I244" s="238" t="str">
        <f>IF(ISNUMBER(F244),_xlfn.IFS(RIGHT(H244,3)="(b)",IF(AND(G244&gt;=DATE('1. Informace o projektu'!$C$3,1,1),G244&lt;=WORKDAY(DATE('1. Informace o projektu'!$C$3+1,1,31)-1,1)),"OK","!!"),RIGHT(H244,3)="(a)",IF(AND(G244&gt;=DATE('1. Informace o projektu'!$C$3,1,1),G244&lt;=WORKDAY(DATE('1. Informace o projektu'!$C$3,12,31)-1,1,'6. Data'!$C$76:$C$89)),"OK","!!"),ISBLANK(G244),"!",ISBLANK(H244),"!!!",H244='6. Data'!$B$3,"vyberte druh nákladu")," ")</f>
        <v xml:space="preserve"> </v>
      </c>
      <c r="J244" s="261" t="str">
        <f t="shared" si="9"/>
        <v xml:space="preserve"> </v>
      </c>
      <c r="K244" s="238" t="str">
        <f t="shared" si="10"/>
        <v xml:space="preserve"> </v>
      </c>
      <c r="L244" s="87" t="str">
        <f t="shared" si="11"/>
        <v xml:space="preserve"> </v>
      </c>
    </row>
    <row r="245" spans="1:12" x14ac:dyDescent="0.25">
      <c r="A245" s="72"/>
      <c r="B245" s="82"/>
      <c r="C245" s="82"/>
      <c r="D245" s="79"/>
      <c r="E245" s="83"/>
      <c r="F245" s="83"/>
      <c r="G245" s="81"/>
      <c r="H245" s="123"/>
      <c r="I245" s="238" t="str">
        <f>IF(ISNUMBER(F245),_xlfn.IFS(RIGHT(H245,3)="(b)",IF(AND(G245&gt;=DATE('1. Informace o projektu'!$C$3,1,1),G245&lt;=WORKDAY(DATE('1. Informace o projektu'!$C$3+1,1,31)-1,1)),"OK","!!"),RIGHT(H245,3)="(a)",IF(AND(G245&gt;=DATE('1. Informace o projektu'!$C$3,1,1),G245&lt;=WORKDAY(DATE('1. Informace o projektu'!$C$3,12,31)-1,1,'6. Data'!$C$76:$C$89)),"OK","!!"),ISBLANK(G245),"!",ISBLANK(H245),"!!!",H245='6. Data'!$B$3,"vyberte druh nákladu")," ")</f>
        <v xml:space="preserve"> </v>
      </c>
      <c r="J245" s="261" t="str">
        <f t="shared" si="9"/>
        <v xml:space="preserve"> </v>
      </c>
      <c r="K245" s="238" t="str">
        <f t="shared" si="10"/>
        <v xml:space="preserve"> </v>
      </c>
      <c r="L245" s="87" t="str">
        <f t="shared" si="11"/>
        <v xml:space="preserve"> </v>
      </c>
    </row>
    <row r="246" spans="1:12" x14ac:dyDescent="0.25">
      <c r="A246" s="72"/>
      <c r="B246" s="82"/>
      <c r="C246" s="82"/>
      <c r="D246" s="79"/>
      <c r="E246" s="83"/>
      <c r="F246" s="83"/>
      <c r="G246" s="81"/>
      <c r="H246" s="123"/>
      <c r="I246" s="238" t="str">
        <f>IF(ISNUMBER(F246),_xlfn.IFS(RIGHT(H246,3)="(b)",IF(AND(G246&gt;=DATE('1. Informace o projektu'!$C$3,1,1),G246&lt;=WORKDAY(DATE('1. Informace o projektu'!$C$3+1,1,31)-1,1)),"OK","!!"),RIGHT(H246,3)="(a)",IF(AND(G246&gt;=DATE('1. Informace o projektu'!$C$3,1,1),G246&lt;=WORKDAY(DATE('1. Informace o projektu'!$C$3,12,31)-1,1,'6. Data'!$C$76:$C$89)),"OK","!!"),ISBLANK(G246),"!",ISBLANK(H246),"!!!",H246='6. Data'!$B$3,"vyberte druh nákladu")," ")</f>
        <v xml:space="preserve"> </v>
      </c>
      <c r="J246" s="261" t="str">
        <f t="shared" si="9"/>
        <v xml:space="preserve"> </v>
      </c>
      <c r="K246" s="238" t="str">
        <f t="shared" si="10"/>
        <v xml:space="preserve"> </v>
      </c>
      <c r="L246" s="87" t="str">
        <f t="shared" si="11"/>
        <v xml:space="preserve"> </v>
      </c>
    </row>
    <row r="247" spans="1:12" x14ac:dyDescent="0.25">
      <c r="A247" s="72"/>
      <c r="B247" s="82"/>
      <c r="C247" s="82"/>
      <c r="D247" s="79"/>
      <c r="E247" s="83"/>
      <c r="F247" s="83"/>
      <c r="G247" s="81"/>
      <c r="H247" s="123"/>
      <c r="I247" s="238" t="str">
        <f>IF(ISNUMBER(F247),_xlfn.IFS(RIGHT(H247,3)="(b)",IF(AND(G247&gt;=DATE('1. Informace o projektu'!$C$3,1,1),G247&lt;=WORKDAY(DATE('1. Informace o projektu'!$C$3+1,1,31)-1,1)),"OK","!!"),RIGHT(H247,3)="(a)",IF(AND(G247&gt;=DATE('1. Informace o projektu'!$C$3,1,1),G247&lt;=WORKDAY(DATE('1. Informace o projektu'!$C$3,12,31)-1,1,'6. Data'!$C$76:$C$89)),"OK","!!"),ISBLANK(G247),"!",ISBLANK(H247),"!!!",H247='6. Data'!$B$3,"vyberte druh nákladu")," ")</f>
        <v xml:space="preserve"> </v>
      </c>
      <c r="J247" s="261" t="str">
        <f t="shared" si="9"/>
        <v xml:space="preserve"> </v>
      </c>
      <c r="K247" s="238" t="str">
        <f t="shared" si="10"/>
        <v xml:space="preserve"> </v>
      </c>
      <c r="L247" s="87" t="str">
        <f t="shared" si="11"/>
        <v xml:space="preserve"> </v>
      </c>
    </row>
    <row r="248" spans="1:12" x14ac:dyDescent="0.25">
      <c r="A248" s="72"/>
      <c r="B248" s="82"/>
      <c r="C248" s="82"/>
      <c r="D248" s="79"/>
      <c r="E248" s="83"/>
      <c r="F248" s="83"/>
      <c r="G248" s="81"/>
      <c r="H248" s="123"/>
      <c r="I248" s="238" t="str">
        <f>IF(ISNUMBER(F248),_xlfn.IFS(RIGHT(H248,3)="(b)",IF(AND(G248&gt;=DATE('1. Informace o projektu'!$C$3,1,1),G248&lt;=WORKDAY(DATE('1. Informace o projektu'!$C$3+1,1,31)-1,1)),"OK","!!"),RIGHT(H248,3)="(a)",IF(AND(G248&gt;=DATE('1. Informace o projektu'!$C$3,1,1),G248&lt;=WORKDAY(DATE('1. Informace o projektu'!$C$3,12,31)-1,1,'6. Data'!$C$76:$C$89)),"OK","!!"),ISBLANK(G248),"!",ISBLANK(H248),"!!!",H248='6. Data'!$B$3,"vyberte druh nákladu")," ")</f>
        <v xml:space="preserve"> </v>
      </c>
      <c r="J248" s="261" t="str">
        <f t="shared" si="9"/>
        <v xml:space="preserve"> </v>
      </c>
      <c r="K248" s="238" t="str">
        <f t="shared" si="10"/>
        <v xml:space="preserve"> </v>
      </c>
      <c r="L248" s="87" t="str">
        <f t="shared" si="11"/>
        <v xml:space="preserve"> </v>
      </c>
    </row>
    <row r="249" spans="1:12" x14ac:dyDescent="0.25">
      <c r="A249" s="72"/>
      <c r="B249" s="82"/>
      <c r="C249" s="82"/>
      <c r="D249" s="79"/>
      <c r="E249" s="83"/>
      <c r="F249" s="83"/>
      <c r="G249" s="81"/>
      <c r="H249" s="123"/>
      <c r="I249" s="238" t="str">
        <f>IF(ISNUMBER(F249),_xlfn.IFS(RIGHT(H249,3)="(b)",IF(AND(G249&gt;=DATE('1. Informace o projektu'!$C$3,1,1),G249&lt;=WORKDAY(DATE('1. Informace o projektu'!$C$3+1,1,31)-1,1)),"OK","!!"),RIGHT(H249,3)="(a)",IF(AND(G249&gt;=DATE('1. Informace o projektu'!$C$3,1,1),G249&lt;=WORKDAY(DATE('1. Informace o projektu'!$C$3,12,31)-1,1,'6. Data'!$C$76:$C$89)),"OK","!!"),ISBLANK(G249),"!",ISBLANK(H249),"!!!",H249='6. Data'!$B$3,"vyberte druh nákladu")," ")</f>
        <v xml:space="preserve"> </v>
      </c>
      <c r="J249" s="261" t="str">
        <f t="shared" si="9"/>
        <v xml:space="preserve"> </v>
      </c>
      <c r="K249" s="238" t="str">
        <f t="shared" si="10"/>
        <v xml:space="preserve"> </v>
      </c>
      <c r="L249" s="87" t="str">
        <f t="shared" si="11"/>
        <v xml:space="preserve"> </v>
      </c>
    </row>
    <row r="250" spans="1:12" x14ac:dyDescent="0.25">
      <c r="A250" s="72"/>
      <c r="B250" s="82"/>
      <c r="C250" s="82"/>
      <c r="D250" s="79"/>
      <c r="E250" s="83"/>
      <c r="F250" s="83"/>
      <c r="G250" s="81"/>
      <c r="H250" s="123"/>
      <c r="I250" s="238" t="str">
        <f>IF(ISNUMBER(F250),_xlfn.IFS(RIGHT(H250,3)="(b)",IF(AND(G250&gt;=DATE('1. Informace o projektu'!$C$3,1,1),G250&lt;=WORKDAY(DATE('1. Informace o projektu'!$C$3+1,1,31)-1,1)),"OK","!!"),RIGHT(H250,3)="(a)",IF(AND(G250&gt;=DATE('1. Informace o projektu'!$C$3,1,1),G250&lt;=WORKDAY(DATE('1. Informace o projektu'!$C$3,12,31)-1,1,'6. Data'!$C$76:$C$89)),"OK","!!"),ISBLANK(G250),"!",ISBLANK(H250),"!!!",H250='6. Data'!$B$3,"vyberte druh nákladu")," ")</f>
        <v xml:space="preserve"> </v>
      </c>
      <c r="J250" s="261" t="str">
        <f t="shared" si="9"/>
        <v xml:space="preserve"> </v>
      </c>
      <c r="K250" s="238" t="str">
        <f t="shared" si="10"/>
        <v xml:space="preserve"> </v>
      </c>
      <c r="L250" s="87" t="str">
        <f t="shared" si="11"/>
        <v xml:space="preserve"> </v>
      </c>
    </row>
    <row r="251" spans="1:12" x14ac:dyDescent="0.25">
      <c r="A251" s="72"/>
      <c r="B251" s="82"/>
      <c r="C251" s="82"/>
      <c r="D251" s="79"/>
      <c r="E251" s="83"/>
      <c r="F251" s="83"/>
      <c r="G251" s="81"/>
      <c r="H251" s="123"/>
      <c r="I251" s="238" t="str">
        <f>IF(ISNUMBER(F251),_xlfn.IFS(RIGHT(H251,3)="(b)",IF(AND(G251&gt;=DATE('1. Informace o projektu'!$C$3,1,1),G251&lt;=WORKDAY(DATE('1. Informace o projektu'!$C$3+1,1,31)-1,1)),"OK","!!"),RIGHT(H251,3)="(a)",IF(AND(G251&gt;=DATE('1. Informace o projektu'!$C$3,1,1),G251&lt;=WORKDAY(DATE('1. Informace o projektu'!$C$3,12,31)-1,1,'6. Data'!$C$76:$C$89)),"OK","!!"),ISBLANK(G251),"!",ISBLANK(H251),"!!!",H251='6. Data'!$B$3,"vyberte druh nákladu")," ")</f>
        <v xml:space="preserve"> </v>
      </c>
      <c r="J251" s="261" t="str">
        <f t="shared" si="9"/>
        <v xml:space="preserve"> </v>
      </c>
      <c r="K251" s="238" t="str">
        <f t="shared" si="10"/>
        <v xml:space="preserve"> </v>
      </c>
      <c r="L251" s="87" t="str">
        <f t="shared" si="11"/>
        <v xml:space="preserve"> </v>
      </c>
    </row>
    <row r="252" spans="1:12" x14ac:dyDescent="0.25">
      <c r="A252" s="72"/>
      <c r="B252" s="82"/>
      <c r="C252" s="82"/>
      <c r="D252" s="79"/>
      <c r="E252" s="83"/>
      <c r="F252" s="83"/>
      <c r="G252" s="81"/>
      <c r="H252" s="123"/>
      <c r="I252" s="238" t="str">
        <f>IF(ISNUMBER(F252),_xlfn.IFS(RIGHT(H252,3)="(b)",IF(AND(G252&gt;=DATE('1. Informace o projektu'!$C$3,1,1),G252&lt;=WORKDAY(DATE('1. Informace o projektu'!$C$3+1,1,31)-1,1)),"OK","!!"),RIGHT(H252,3)="(a)",IF(AND(G252&gt;=DATE('1. Informace o projektu'!$C$3,1,1),G252&lt;=WORKDAY(DATE('1. Informace o projektu'!$C$3,12,31)-1,1,'6. Data'!$C$76:$C$89)),"OK","!!"),ISBLANK(G252),"!",ISBLANK(H252),"!!!",H252='6. Data'!$B$3,"vyberte druh nákladu")," ")</f>
        <v xml:space="preserve"> </v>
      </c>
      <c r="J252" s="261" t="str">
        <f t="shared" si="9"/>
        <v xml:space="preserve"> </v>
      </c>
      <c r="K252" s="238" t="str">
        <f t="shared" si="10"/>
        <v xml:space="preserve"> </v>
      </c>
      <c r="L252" s="87" t="str">
        <f t="shared" si="11"/>
        <v xml:space="preserve"> </v>
      </c>
    </row>
    <row r="253" spans="1:12" x14ac:dyDescent="0.25">
      <c r="A253" s="72"/>
      <c r="B253" s="82"/>
      <c r="C253" s="82"/>
      <c r="D253" s="79"/>
      <c r="E253" s="83"/>
      <c r="F253" s="83"/>
      <c r="G253" s="81"/>
      <c r="H253" s="123"/>
      <c r="I253" s="238" t="str">
        <f>IF(ISNUMBER(F253),_xlfn.IFS(RIGHT(H253,3)="(b)",IF(AND(G253&gt;=DATE('1. Informace o projektu'!$C$3,1,1),G253&lt;=WORKDAY(DATE('1. Informace o projektu'!$C$3+1,1,31)-1,1)),"OK","!!"),RIGHT(H253,3)="(a)",IF(AND(G253&gt;=DATE('1. Informace o projektu'!$C$3,1,1),G253&lt;=WORKDAY(DATE('1. Informace o projektu'!$C$3,12,31)-1,1,'6. Data'!$C$76:$C$89)),"OK","!!"),ISBLANK(G253),"!",ISBLANK(H253),"!!!",H253='6. Data'!$B$3,"vyberte druh nákladu")," ")</f>
        <v xml:space="preserve"> </v>
      </c>
      <c r="J253" s="261" t="str">
        <f t="shared" si="9"/>
        <v xml:space="preserve"> </v>
      </c>
      <c r="K253" s="238" t="str">
        <f t="shared" si="10"/>
        <v xml:space="preserve"> </v>
      </c>
      <c r="L253" s="87" t="str">
        <f t="shared" si="11"/>
        <v xml:space="preserve"> </v>
      </c>
    </row>
    <row r="254" spans="1:12" x14ac:dyDescent="0.25">
      <c r="A254" s="72"/>
      <c r="B254" s="82"/>
      <c r="C254" s="82"/>
      <c r="D254" s="79"/>
      <c r="E254" s="83"/>
      <c r="F254" s="83"/>
      <c r="G254" s="81"/>
      <c r="H254" s="123"/>
      <c r="I254" s="238" t="str">
        <f>IF(ISNUMBER(F254),_xlfn.IFS(RIGHT(H254,3)="(b)",IF(AND(G254&gt;=DATE('1. Informace o projektu'!$C$3,1,1),G254&lt;=WORKDAY(DATE('1. Informace o projektu'!$C$3+1,1,31)-1,1)),"OK","!!"),RIGHT(H254,3)="(a)",IF(AND(G254&gt;=DATE('1. Informace o projektu'!$C$3,1,1),G254&lt;=WORKDAY(DATE('1. Informace o projektu'!$C$3,12,31)-1,1,'6. Data'!$C$76:$C$89)),"OK","!!"),ISBLANK(G254),"!",ISBLANK(H254),"!!!",H254='6. Data'!$B$3,"vyberte druh nákladu")," ")</f>
        <v xml:space="preserve"> </v>
      </c>
      <c r="J254" s="261" t="str">
        <f t="shared" si="9"/>
        <v xml:space="preserve"> </v>
      </c>
      <c r="K254" s="238" t="str">
        <f t="shared" si="10"/>
        <v xml:space="preserve"> </v>
      </c>
      <c r="L254" s="87" t="str">
        <f t="shared" si="11"/>
        <v xml:space="preserve"> </v>
      </c>
    </row>
    <row r="255" spans="1:12" x14ac:dyDescent="0.25">
      <c r="A255" s="72"/>
      <c r="B255" s="82"/>
      <c r="C255" s="82"/>
      <c r="D255" s="79"/>
      <c r="E255" s="83"/>
      <c r="F255" s="83"/>
      <c r="G255" s="81"/>
      <c r="H255" s="123"/>
      <c r="I255" s="238" t="str">
        <f>IF(ISNUMBER(F255),_xlfn.IFS(RIGHT(H255,3)="(b)",IF(AND(G255&gt;=DATE('1. Informace o projektu'!$C$3,1,1),G255&lt;=WORKDAY(DATE('1. Informace o projektu'!$C$3+1,1,31)-1,1)),"OK","!!"),RIGHT(H255,3)="(a)",IF(AND(G255&gt;=DATE('1. Informace o projektu'!$C$3,1,1),G255&lt;=WORKDAY(DATE('1. Informace o projektu'!$C$3,12,31)-1,1,'6. Data'!$C$76:$C$89)),"OK","!!"),ISBLANK(G255),"!",ISBLANK(H255),"!!!",H255='6. Data'!$B$3,"vyberte druh nákladu")," ")</f>
        <v xml:space="preserve"> </v>
      </c>
      <c r="J255" s="261" t="str">
        <f t="shared" si="9"/>
        <v xml:space="preserve"> </v>
      </c>
      <c r="K255" s="238" t="str">
        <f t="shared" si="10"/>
        <v xml:space="preserve"> </v>
      </c>
      <c r="L255" s="87" t="str">
        <f t="shared" si="11"/>
        <v xml:space="preserve"> </v>
      </c>
    </row>
    <row r="256" spans="1:12" x14ac:dyDescent="0.25">
      <c r="A256" s="72"/>
      <c r="B256" s="82"/>
      <c r="C256" s="82"/>
      <c r="D256" s="79"/>
      <c r="E256" s="83"/>
      <c r="F256" s="83"/>
      <c r="G256" s="81"/>
      <c r="H256" s="123"/>
      <c r="I256" s="238" t="str">
        <f>IF(ISNUMBER(F256),_xlfn.IFS(RIGHT(H256,3)="(b)",IF(AND(G256&gt;=DATE('1. Informace o projektu'!$C$3,1,1),G256&lt;=WORKDAY(DATE('1. Informace o projektu'!$C$3+1,1,31)-1,1)),"OK","!!"),RIGHT(H256,3)="(a)",IF(AND(G256&gt;=DATE('1. Informace o projektu'!$C$3,1,1),G256&lt;=WORKDAY(DATE('1. Informace o projektu'!$C$3,12,31)-1,1,'6. Data'!$C$76:$C$89)),"OK","!!"),ISBLANK(G256),"!",ISBLANK(H256),"!!!",H256='6. Data'!$B$3,"vyberte druh nákladu")," ")</f>
        <v xml:space="preserve"> </v>
      </c>
      <c r="J256" s="261" t="str">
        <f t="shared" si="9"/>
        <v xml:space="preserve"> </v>
      </c>
      <c r="K256" s="238" t="str">
        <f t="shared" si="10"/>
        <v xml:space="preserve"> </v>
      </c>
      <c r="L256" s="87" t="str">
        <f t="shared" si="11"/>
        <v xml:space="preserve"> </v>
      </c>
    </row>
    <row r="257" spans="1:12" x14ac:dyDescent="0.25">
      <c r="A257" s="72"/>
      <c r="B257" s="82"/>
      <c r="C257" s="82"/>
      <c r="D257" s="79"/>
      <c r="E257" s="83"/>
      <c r="F257" s="83"/>
      <c r="G257" s="81"/>
      <c r="H257" s="123"/>
      <c r="I257" s="238" t="str">
        <f>IF(ISNUMBER(F257),_xlfn.IFS(RIGHT(H257,3)="(b)",IF(AND(G257&gt;=DATE('1. Informace o projektu'!$C$3,1,1),G257&lt;=WORKDAY(DATE('1. Informace o projektu'!$C$3+1,1,31)-1,1)),"OK","!!"),RIGHT(H257,3)="(a)",IF(AND(G257&gt;=DATE('1. Informace o projektu'!$C$3,1,1),G257&lt;=WORKDAY(DATE('1. Informace o projektu'!$C$3,12,31)-1,1,'6. Data'!$C$76:$C$89)),"OK","!!"),ISBLANK(G257),"!",ISBLANK(H257),"!!!",H257='6. Data'!$B$3,"vyberte druh nákladu")," ")</f>
        <v xml:space="preserve"> </v>
      </c>
      <c r="J257" s="261" t="str">
        <f t="shared" si="9"/>
        <v xml:space="preserve"> </v>
      </c>
      <c r="K257" s="238" t="str">
        <f t="shared" si="10"/>
        <v xml:space="preserve"> </v>
      </c>
      <c r="L257" s="87" t="str">
        <f t="shared" si="11"/>
        <v xml:space="preserve"> </v>
      </c>
    </row>
    <row r="258" spans="1:12" x14ac:dyDescent="0.25">
      <c r="A258" s="72"/>
      <c r="B258" s="82"/>
      <c r="C258" s="82"/>
      <c r="D258" s="79"/>
      <c r="E258" s="83"/>
      <c r="F258" s="83"/>
      <c r="G258" s="81"/>
      <c r="H258" s="123"/>
      <c r="I258" s="238" t="str">
        <f>IF(ISNUMBER(F258),_xlfn.IFS(RIGHT(H258,3)="(b)",IF(AND(G258&gt;=DATE('1. Informace o projektu'!$C$3,1,1),G258&lt;=WORKDAY(DATE('1. Informace o projektu'!$C$3+1,1,31)-1,1)),"OK","!!"),RIGHT(H258,3)="(a)",IF(AND(G258&gt;=DATE('1. Informace o projektu'!$C$3,1,1),G258&lt;=WORKDAY(DATE('1. Informace o projektu'!$C$3,12,31)-1,1,'6. Data'!$C$76:$C$89)),"OK","!!"),ISBLANK(G258),"!",ISBLANK(H258),"!!!",H258='6. Data'!$B$3,"vyberte druh nákladu")," ")</f>
        <v xml:space="preserve"> </v>
      </c>
      <c r="J258" s="261" t="str">
        <f t="shared" si="9"/>
        <v xml:space="preserve"> </v>
      </c>
      <c r="K258" s="238" t="str">
        <f t="shared" si="10"/>
        <v xml:space="preserve"> </v>
      </c>
      <c r="L258" s="87" t="str">
        <f t="shared" si="11"/>
        <v xml:space="preserve"> </v>
      </c>
    </row>
    <row r="259" spans="1:12" x14ac:dyDescent="0.25">
      <c r="A259" s="72"/>
      <c r="B259" s="82"/>
      <c r="C259" s="82"/>
      <c r="D259" s="79"/>
      <c r="E259" s="83"/>
      <c r="F259" s="83"/>
      <c r="G259" s="81"/>
      <c r="H259" s="123"/>
      <c r="I259" s="238" t="str">
        <f>IF(ISNUMBER(F259),_xlfn.IFS(RIGHT(H259,3)="(b)",IF(AND(G259&gt;=DATE('1. Informace o projektu'!$C$3,1,1),G259&lt;=WORKDAY(DATE('1. Informace o projektu'!$C$3+1,1,31)-1,1)),"OK","!!"),RIGHT(H259,3)="(a)",IF(AND(G259&gt;=DATE('1. Informace o projektu'!$C$3,1,1),G259&lt;=WORKDAY(DATE('1. Informace o projektu'!$C$3,12,31)-1,1,'6. Data'!$C$76:$C$89)),"OK","!!"),ISBLANK(G259),"!",ISBLANK(H259),"!!!",H259='6. Data'!$B$3,"vyberte druh nákladu")," ")</f>
        <v xml:space="preserve"> </v>
      </c>
      <c r="J259" s="261" t="str">
        <f t="shared" si="9"/>
        <v xml:space="preserve"> </v>
      </c>
      <c r="K259" s="238" t="str">
        <f t="shared" si="10"/>
        <v xml:space="preserve"> </v>
      </c>
      <c r="L259" s="87" t="str">
        <f t="shared" si="11"/>
        <v xml:space="preserve"> </v>
      </c>
    </row>
    <row r="260" spans="1:12" x14ac:dyDescent="0.25">
      <c r="A260" s="72"/>
      <c r="B260" s="82"/>
      <c r="C260" s="82"/>
      <c r="D260" s="79"/>
      <c r="E260" s="83"/>
      <c r="F260" s="83"/>
      <c r="G260" s="81"/>
      <c r="H260" s="123"/>
      <c r="I260" s="238" t="str">
        <f>IF(ISNUMBER(F260),_xlfn.IFS(RIGHT(H260,3)="(b)",IF(AND(G260&gt;=DATE('1. Informace o projektu'!$C$3,1,1),G260&lt;=WORKDAY(DATE('1. Informace o projektu'!$C$3+1,1,31)-1,1)),"OK","!!"),RIGHT(H260,3)="(a)",IF(AND(G260&gt;=DATE('1. Informace o projektu'!$C$3,1,1),G260&lt;=WORKDAY(DATE('1. Informace o projektu'!$C$3,12,31)-1,1,'6. Data'!$C$76:$C$89)),"OK","!!"),ISBLANK(G260),"!",ISBLANK(H260),"!!!",H260='6. Data'!$B$3,"vyberte druh nákladu")," ")</f>
        <v xml:space="preserve"> </v>
      </c>
      <c r="J260" s="261" t="str">
        <f t="shared" si="9"/>
        <v xml:space="preserve"> </v>
      </c>
      <c r="K260" s="238" t="str">
        <f t="shared" si="10"/>
        <v xml:space="preserve"> </v>
      </c>
      <c r="L260" s="87" t="str">
        <f t="shared" si="11"/>
        <v xml:space="preserve"> </v>
      </c>
    </row>
    <row r="261" spans="1:12" x14ac:dyDescent="0.25">
      <c r="A261" s="72"/>
      <c r="B261" s="82"/>
      <c r="C261" s="82"/>
      <c r="D261" s="79"/>
      <c r="E261" s="83"/>
      <c r="F261" s="83"/>
      <c r="G261" s="81"/>
      <c r="H261" s="123"/>
      <c r="I261" s="238" t="str">
        <f>IF(ISNUMBER(F261),_xlfn.IFS(RIGHT(H261,3)="(b)",IF(AND(G261&gt;=DATE('1. Informace o projektu'!$C$3,1,1),G261&lt;=WORKDAY(DATE('1. Informace o projektu'!$C$3+1,1,31)-1,1)),"OK","!!"),RIGHT(H261,3)="(a)",IF(AND(G261&gt;=DATE('1. Informace o projektu'!$C$3,1,1),G261&lt;=WORKDAY(DATE('1. Informace o projektu'!$C$3,12,31)-1,1,'6. Data'!$C$76:$C$89)),"OK","!!"),ISBLANK(G261),"!",ISBLANK(H261),"!!!",H261='6. Data'!$B$3,"vyberte druh nákladu")," ")</f>
        <v xml:space="preserve"> </v>
      </c>
      <c r="J261" s="261" t="str">
        <f t="shared" si="9"/>
        <v xml:space="preserve"> </v>
      </c>
      <c r="K261" s="238" t="str">
        <f t="shared" si="10"/>
        <v xml:space="preserve"> </v>
      </c>
      <c r="L261" s="87" t="str">
        <f t="shared" si="11"/>
        <v xml:space="preserve"> </v>
      </c>
    </row>
    <row r="262" spans="1:12" x14ac:dyDescent="0.25">
      <c r="A262" s="72"/>
      <c r="B262" s="82"/>
      <c r="C262" s="82"/>
      <c r="D262" s="79"/>
      <c r="E262" s="83"/>
      <c r="F262" s="83"/>
      <c r="G262" s="81"/>
      <c r="H262" s="123"/>
      <c r="I262" s="238" t="str">
        <f>IF(ISNUMBER(F262),_xlfn.IFS(RIGHT(H262,3)="(b)",IF(AND(G262&gt;=DATE('1. Informace o projektu'!$C$3,1,1),G262&lt;=WORKDAY(DATE('1. Informace o projektu'!$C$3+1,1,31)-1,1)),"OK","!!"),RIGHT(H262,3)="(a)",IF(AND(G262&gt;=DATE('1. Informace o projektu'!$C$3,1,1),G262&lt;=WORKDAY(DATE('1. Informace o projektu'!$C$3,12,31)-1,1,'6. Data'!$C$76:$C$89)),"OK","!!"),ISBLANK(G262),"!",ISBLANK(H262),"!!!",H262='6. Data'!$B$3,"vyberte druh nákladu")," ")</f>
        <v xml:space="preserve"> </v>
      </c>
      <c r="J262" s="261" t="str">
        <f t="shared" si="9"/>
        <v xml:space="preserve"> </v>
      </c>
      <c r="K262" s="238" t="str">
        <f t="shared" si="10"/>
        <v xml:space="preserve"> </v>
      </c>
      <c r="L262" s="87" t="str">
        <f t="shared" si="11"/>
        <v xml:space="preserve"> </v>
      </c>
    </row>
    <row r="263" spans="1:12" x14ac:dyDescent="0.25">
      <c r="A263" s="72"/>
      <c r="B263" s="82"/>
      <c r="C263" s="82"/>
      <c r="D263" s="79"/>
      <c r="E263" s="83"/>
      <c r="F263" s="83"/>
      <c r="G263" s="81"/>
      <c r="H263" s="123"/>
      <c r="I263" s="238" t="str">
        <f>IF(ISNUMBER(F263),_xlfn.IFS(RIGHT(H263,3)="(b)",IF(AND(G263&gt;=DATE('1. Informace o projektu'!$C$3,1,1),G263&lt;=WORKDAY(DATE('1. Informace o projektu'!$C$3+1,1,31)-1,1)),"OK","!!"),RIGHT(H263,3)="(a)",IF(AND(G263&gt;=DATE('1. Informace o projektu'!$C$3,1,1),G263&lt;=WORKDAY(DATE('1. Informace o projektu'!$C$3,12,31)-1,1,'6. Data'!$C$76:$C$89)),"OK","!!"),ISBLANK(G263),"!",ISBLANK(H263),"!!!",H263='6. Data'!$B$3,"vyberte druh nákladu")," ")</f>
        <v xml:space="preserve"> </v>
      </c>
      <c r="J263" s="261" t="str">
        <f t="shared" ref="J263:J326" si="12">_xlfn.IFS(I263="!","Zapište datum úhrady",I263="ok"," ",I263=" "," ",I263="!!!","vyberte druh nákladu",I263="!!","nepovolené datum úhrady",I263="vyberte druh nákladu","vyberte druh nákladu")</f>
        <v xml:space="preserve"> </v>
      </c>
      <c r="K263" s="238" t="str">
        <f t="shared" ref="K263:K326" si="13">IF(ISNUMBER(F263),IF(E263&gt;=F263,"OK","!")," ")</f>
        <v xml:space="preserve"> </v>
      </c>
      <c r="L263" s="87" t="str">
        <f t="shared" ref="L263:L326" si="14">_xlfn.IFS(K263="!","Hrazeno z dotace je vyšší než fakturovaná částka",K263="ok"," ",K263=" "," ")</f>
        <v xml:space="preserve"> </v>
      </c>
    </row>
    <row r="264" spans="1:12" x14ac:dyDescent="0.25">
      <c r="A264" s="72"/>
      <c r="B264" s="82"/>
      <c r="C264" s="82"/>
      <c r="D264" s="79"/>
      <c r="E264" s="83"/>
      <c r="F264" s="83"/>
      <c r="G264" s="81"/>
      <c r="H264" s="123"/>
      <c r="I264" s="238" t="str">
        <f>IF(ISNUMBER(F264),_xlfn.IFS(RIGHT(H264,3)="(b)",IF(AND(G264&gt;=DATE('1. Informace o projektu'!$C$3,1,1),G264&lt;=WORKDAY(DATE('1. Informace o projektu'!$C$3+1,1,31)-1,1)),"OK","!!"),RIGHT(H264,3)="(a)",IF(AND(G264&gt;=DATE('1. Informace o projektu'!$C$3,1,1),G264&lt;=WORKDAY(DATE('1. Informace o projektu'!$C$3,12,31)-1,1,'6. Data'!$C$76:$C$89)),"OK","!!"),ISBLANK(G264),"!",ISBLANK(H264),"!!!",H264='6. Data'!$B$3,"vyberte druh nákladu")," ")</f>
        <v xml:space="preserve"> </v>
      </c>
      <c r="J264" s="261" t="str">
        <f t="shared" si="12"/>
        <v xml:space="preserve"> </v>
      </c>
      <c r="K264" s="238" t="str">
        <f t="shared" si="13"/>
        <v xml:space="preserve"> </v>
      </c>
      <c r="L264" s="87" t="str">
        <f t="shared" si="14"/>
        <v xml:space="preserve"> </v>
      </c>
    </row>
    <row r="265" spans="1:12" x14ac:dyDescent="0.25">
      <c r="A265" s="72"/>
      <c r="B265" s="82"/>
      <c r="C265" s="82"/>
      <c r="D265" s="79"/>
      <c r="E265" s="83"/>
      <c r="F265" s="83"/>
      <c r="G265" s="81"/>
      <c r="H265" s="123"/>
      <c r="I265" s="238" t="str">
        <f>IF(ISNUMBER(F265),_xlfn.IFS(RIGHT(H265,3)="(b)",IF(AND(G265&gt;=DATE('1. Informace o projektu'!$C$3,1,1),G265&lt;=WORKDAY(DATE('1. Informace o projektu'!$C$3+1,1,31)-1,1)),"OK","!!"),RIGHT(H265,3)="(a)",IF(AND(G265&gt;=DATE('1. Informace o projektu'!$C$3,1,1),G265&lt;=WORKDAY(DATE('1. Informace o projektu'!$C$3,12,31)-1,1,'6. Data'!$C$76:$C$89)),"OK","!!"),ISBLANK(G265),"!",ISBLANK(H265),"!!!",H265='6. Data'!$B$3,"vyberte druh nákladu")," ")</f>
        <v xml:space="preserve"> </v>
      </c>
      <c r="J265" s="261" t="str">
        <f t="shared" si="12"/>
        <v xml:space="preserve"> </v>
      </c>
      <c r="K265" s="238" t="str">
        <f t="shared" si="13"/>
        <v xml:space="preserve"> </v>
      </c>
      <c r="L265" s="87" t="str">
        <f t="shared" si="14"/>
        <v xml:space="preserve"> </v>
      </c>
    </row>
    <row r="266" spans="1:12" x14ac:dyDescent="0.25">
      <c r="A266" s="72"/>
      <c r="B266" s="82"/>
      <c r="C266" s="82"/>
      <c r="D266" s="79"/>
      <c r="E266" s="83"/>
      <c r="F266" s="83"/>
      <c r="G266" s="81"/>
      <c r="H266" s="123"/>
      <c r="I266" s="238" t="str">
        <f>IF(ISNUMBER(F266),_xlfn.IFS(RIGHT(H266,3)="(b)",IF(AND(G266&gt;=DATE('1. Informace o projektu'!$C$3,1,1),G266&lt;=WORKDAY(DATE('1. Informace o projektu'!$C$3+1,1,31)-1,1)),"OK","!!"),RIGHT(H266,3)="(a)",IF(AND(G266&gt;=DATE('1. Informace o projektu'!$C$3,1,1),G266&lt;=WORKDAY(DATE('1. Informace o projektu'!$C$3,12,31)-1,1,'6. Data'!$C$76:$C$89)),"OK","!!"),ISBLANK(G266),"!",ISBLANK(H266),"!!!",H266='6. Data'!$B$3,"vyberte druh nákladu")," ")</f>
        <v xml:space="preserve"> </v>
      </c>
      <c r="J266" s="261" t="str">
        <f t="shared" si="12"/>
        <v xml:space="preserve"> </v>
      </c>
      <c r="K266" s="238" t="str">
        <f t="shared" si="13"/>
        <v xml:space="preserve"> </v>
      </c>
      <c r="L266" s="87" t="str">
        <f t="shared" si="14"/>
        <v xml:space="preserve"> </v>
      </c>
    </row>
    <row r="267" spans="1:12" x14ac:dyDescent="0.25">
      <c r="A267" s="72"/>
      <c r="B267" s="82"/>
      <c r="C267" s="82"/>
      <c r="D267" s="79"/>
      <c r="E267" s="83"/>
      <c r="F267" s="83"/>
      <c r="G267" s="81"/>
      <c r="H267" s="123"/>
      <c r="I267" s="238" t="str">
        <f>IF(ISNUMBER(F267),_xlfn.IFS(RIGHT(H267,3)="(b)",IF(AND(G267&gt;=DATE('1. Informace o projektu'!$C$3,1,1),G267&lt;=WORKDAY(DATE('1. Informace o projektu'!$C$3+1,1,31)-1,1)),"OK","!!"),RIGHT(H267,3)="(a)",IF(AND(G267&gt;=DATE('1. Informace o projektu'!$C$3,1,1),G267&lt;=WORKDAY(DATE('1. Informace o projektu'!$C$3,12,31)-1,1,'6. Data'!$C$76:$C$89)),"OK","!!"),ISBLANK(G267),"!",ISBLANK(H267),"!!!",H267='6. Data'!$B$3,"vyberte druh nákladu")," ")</f>
        <v xml:space="preserve"> </v>
      </c>
      <c r="J267" s="261" t="str">
        <f t="shared" si="12"/>
        <v xml:space="preserve"> </v>
      </c>
      <c r="K267" s="238" t="str">
        <f t="shared" si="13"/>
        <v xml:space="preserve"> </v>
      </c>
      <c r="L267" s="87" t="str">
        <f t="shared" si="14"/>
        <v xml:space="preserve"> </v>
      </c>
    </row>
    <row r="268" spans="1:12" x14ac:dyDescent="0.25">
      <c r="A268" s="72"/>
      <c r="B268" s="82"/>
      <c r="C268" s="82"/>
      <c r="D268" s="79"/>
      <c r="E268" s="83"/>
      <c r="F268" s="83"/>
      <c r="G268" s="81"/>
      <c r="H268" s="123"/>
      <c r="I268" s="238" t="str">
        <f>IF(ISNUMBER(F268),_xlfn.IFS(RIGHT(H268,3)="(b)",IF(AND(G268&gt;=DATE('1. Informace o projektu'!$C$3,1,1),G268&lt;=WORKDAY(DATE('1. Informace o projektu'!$C$3+1,1,31)-1,1)),"OK","!!"),RIGHT(H268,3)="(a)",IF(AND(G268&gt;=DATE('1. Informace o projektu'!$C$3,1,1),G268&lt;=WORKDAY(DATE('1. Informace o projektu'!$C$3,12,31)-1,1,'6. Data'!$C$76:$C$89)),"OK","!!"),ISBLANK(G268),"!",ISBLANK(H268),"!!!",H268='6. Data'!$B$3,"vyberte druh nákladu")," ")</f>
        <v xml:space="preserve"> </v>
      </c>
      <c r="J268" s="261" t="str">
        <f t="shared" si="12"/>
        <v xml:space="preserve"> </v>
      </c>
      <c r="K268" s="238" t="str">
        <f t="shared" si="13"/>
        <v xml:space="preserve"> </v>
      </c>
      <c r="L268" s="87" t="str">
        <f t="shared" si="14"/>
        <v xml:space="preserve"> </v>
      </c>
    </row>
    <row r="269" spans="1:12" x14ac:dyDescent="0.25">
      <c r="A269" s="72"/>
      <c r="B269" s="82"/>
      <c r="C269" s="82"/>
      <c r="D269" s="79"/>
      <c r="E269" s="83"/>
      <c r="F269" s="83"/>
      <c r="G269" s="81"/>
      <c r="H269" s="123"/>
      <c r="I269" s="238" t="str">
        <f>IF(ISNUMBER(F269),_xlfn.IFS(RIGHT(H269,3)="(b)",IF(AND(G269&gt;=DATE('1. Informace o projektu'!$C$3,1,1),G269&lt;=WORKDAY(DATE('1. Informace o projektu'!$C$3+1,1,31)-1,1)),"OK","!!"),RIGHT(H269,3)="(a)",IF(AND(G269&gt;=DATE('1. Informace o projektu'!$C$3,1,1),G269&lt;=WORKDAY(DATE('1. Informace o projektu'!$C$3,12,31)-1,1,'6. Data'!$C$76:$C$89)),"OK","!!"),ISBLANK(G269),"!",ISBLANK(H269),"!!!",H269='6. Data'!$B$3,"vyberte druh nákladu")," ")</f>
        <v xml:space="preserve"> </v>
      </c>
      <c r="J269" s="261" t="str">
        <f t="shared" si="12"/>
        <v xml:space="preserve"> </v>
      </c>
      <c r="K269" s="238" t="str">
        <f t="shared" si="13"/>
        <v xml:space="preserve"> </v>
      </c>
      <c r="L269" s="87" t="str">
        <f t="shared" si="14"/>
        <v xml:space="preserve"> </v>
      </c>
    </row>
    <row r="270" spans="1:12" x14ac:dyDescent="0.25">
      <c r="A270" s="72"/>
      <c r="B270" s="82"/>
      <c r="C270" s="82"/>
      <c r="D270" s="79"/>
      <c r="E270" s="83"/>
      <c r="F270" s="83"/>
      <c r="G270" s="81"/>
      <c r="H270" s="123"/>
      <c r="I270" s="238" t="str">
        <f>IF(ISNUMBER(F270),_xlfn.IFS(RIGHT(H270,3)="(b)",IF(AND(G270&gt;=DATE('1. Informace o projektu'!$C$3,1,1),G270&lt;=WORKDAY(DATE('1. Informace o projektu'!$C$3+1,1,31)-1,1)),"OK","!!"),RIGHT(H270,3)="(a)",IF(AND(G270&gt;=DATE('1. Informace o projektu'!$C$3,1,1),G270&lt;=WORKDAY(DATE('1. Informace o projektu'!$C$3,12,31)-1,1,'6. Data'!$C$76:$C$89)),"OK","!!"),ISBLANK(G270),"!",ISBLANK(H270),"!!!",H270='6. Data'!$B$3,"vyberte druh nákladu")," ")</f>
        <v xml:space="preserve"> </v>
      </c>
      <c r="J270" s="261" t="str">
        <f t="shared" si="12"/>
        <v xml:space="preserve"> </v>
      </c>
      <c r="K270" s="238" t="str">
        <f t="shared" si="13"/>
        <v xml:space="preserve"> </v>
      </c>
      <c r="L270" s="87" t="str">
        <f t="shared" si="14"/>
        <v xml:space="preserve"> </v>
      </c>
    </row>
    <row r="271" spans="1:12" x14ac:dyDescent="0.25">
      <c r="A271" s="72"/>
      <c r="B271" s="82"/>
      <c r="C271" s="82"/>
      <c r="D271" s="79"/>
      <c r="E271" s="83"/>
      <c r="F271" s="83"/>
      <c r="G271" s="81"/>
      <c r="H271" s="123"/>
      <c r="I271" s="238" t="str">
        <f>IF(ISNUMBER(F271),_xlfn.IFS(RIGHT(H271,3)="(b)",IF(AND(G271&gt;=DATE('1. Informace o projektu'!$C$3,1,1),G271&lt;=WORKDAY(DATE('1. Informace o projektu'!$C$3+1,1,31)-1,1)),"OK","!!"),RIGHT(H271,3)="(a)",IF(AND(G271&gt;=DATE('1. Informace o projektu'!$C$3,1,1),G271&lt;=WORKDAY(DATE('1. Informace o projektu'!$C$3,12,31)-1,1,'6. Data'!$C$76:$C$89)),"OK","!!"),ISBLANK(G271),"!",ISBLANK(H271),"!!!",H271='6. Data'!$B$3,"vyberte druh nákladu")," ")</f>
        <v xml:space="preserve"> </v>
      </c>
      <c r="J271" s="261" t="str">
        <f t="shared" si="12"/>
        <v xml:space="preserve"> </v>
      </c>
      <c r="K271" s="238" t="str">
        <f t="shared" si="13"/>
        <v xml:space="preserve"> </v>
      </c>
      <c r="L271" s="87" t="str">
        <f t="shared" si="14"/>
        <v xml:space="preserve"> </v>
      </c>
    </row>
    <row r="272" spans="1:12" x14ac:dyDescent="0.25">
      <c r="A272" s="72"/>
      <c r="B272" s="82"/>
      <c r="C272" s="82"/>
      <c r="D272" s="79"/>
      <c r="E272" s="83"/>
      <c r="F272" s="83"/>
      <c r="G272" s="81"/>
      <c r="H272" s="123"/>
      <c r="I272" s="238" t="str">
        <f>IF(ISNUMBER(F272),_xlfn.IFS(RIGHT(H272,3)="(b)",IF(AND(G272&gt;=DATE('1. Informace o projektu'!$C$3,1,1),G272&lt;=WORKDAY(DATE('1. Informace o projektu'!$C$3+1,1,31)-1,1)),"OK","!!"),RIGHT(H272,3)="(a)",IF(AND(G272&gt;=DATE('1. Informace o projektu'!$C$3,1,1),G272&lt;=WORKDAY(DATE('1. Informace o projektu'!$C$3,12,31)-1,1,'6. Data'!$C$76:$C$89)),"OK","!!"),ISBLANK(G272),"!",ISBLANK(H272),"!!!",H272='6. Data'!$B$3,"vyberte druh nákladu")," ")</f>
        <v xml:space="preserve"> </v>
      </c>
      <c r="J272" s="261" t="str">
        <f t="shared" si="12"/>
        <v xml:space="preserve"> </v>
      </c>
      <c r="K272" s="238" t="str">
        <f t="shared" si="13"/>
        <v xml:space="preserve"> </v>
      </c>
      <c r="L272" s="87" t="str">
        <f t="shared" si="14"/>
        <v xml:space="preserve"> </v>
      </c>
    </row>
    <row r="273" spans="1:12" x14ac:dyDescent="0.25">
      <c r="A273" s="72"/>
      <c r="B273" s="82"/>
      <c r="C273" s="82"/>
      <c r="D273" s="79"/>
      <c r="E273" s="83"/>
      <c r="F273" s="83"/>
      <c r="G273" s="81"/>
      <c r="H273" s="123"/>
      <c r="I273" s="238" t="str">
        <f>IF(ISNUMBER(F273),_xlfn.IFS(RIGHT(H273,3)="(b)",IF(AND(G273&gt;=DATE('1. Informace o projektu'!$C$3,1,1),G273&lt;=WORKDAY(DATE('1. Informace o projektu'!$C$3+1,1,31)-1,1)),"OK","!!"),RIGHT(H273,3)="(a)",IF(AND(G273&gt;=DATE('1. Informace o projektu'!$C$3,1,1),G273&lt;=WORKDAY(DATE('1. Informace o projektu'!$C$3,12,31)-1,1,'6. Data'!$C$76:$C$89)),"OK","!!"),ISBLANK(G273),"!",ISBLANK(H273),"!!!",H273='6. Data'!$B$3,"vyberte druh nákladu")," ")</f>
        <v xml:space="preserve"> </v>
      </c>
      <c r="J273" s="261" t="str">
        <f t="shared" si="12"/>
        <v xml:space="preserve"> </v>
      </c>
      <c r="K273" s="238" t="str">
        <f t="shared" si="13"/>
        <v xml:space="preserve"> </v>
      </c>
      <c r="L273" s="87" t="str">
        <f t="shared" si="14"/>
        <v xml:space="preserve"> </v>
      </c>
    </row>
    <row r="274" spans="1:12" x14ac:dyDescent="0.25">
      <c r="A274" s="72"/>
      <c r="B274" s="82"/>
      <c r="C274" s="82"/>
      <c r="D274" s="79"/>
      <c r="E274" s="83"/>
      <c r="F274" s="83"/>
      <c r="G274" s="81"/>
      <c r="H274" s="123"/>
      <c r="I274" s="238" t="str">
        <f>IF(ISNUMBER(F274),_xlfn.IFS(RIGHT(H274,3)="(b)",IF(AND(G274&gt;=DATE('1. Informace o projektu'!$C$3,1,1),G274&lt;=WORKDAY(DATE('1. Informace o projektu'!$C$3+1,1,31)-1,1)),"OK","!!"),RIGHT(H274,3)="(a)",IF(AND(G274&gt;=DATE('1. Informace o projektu'!$C$3,1,1),G274&lt;=WORKDAY(DATE('1. Informace o projektu'!$C$3,12,31)-1,1,'6. Data'!$C$76:$C$89)),"OK","!!"),ISBLANK(G274),"!",ISBLANK(H274),"!!!",H274='6. Data'!$B$3,"vyberte druh nákladu")," ")</f>
        <v xml:space="preserve"> </v>
      </c>
      <c r="J274" s="261" t="str">
        <f t="shared" si="12"/>
        <v xml:space="preserve"> </v>
      </c>
      <c r="K274" s="238" t="str">
        <f t="shared" si="13"/>
        <v xml:space="preserve"> </v>
      </c>
      <c r="L274" s="87" t="str">
        <f t="shared" si="14"/>
        <v xml:space="preserve"> </v>
      </c>
    </row>
    <row r="275" spans="1:12" x14ac:dyDescent="0.25">
      <c r="A275" s="72"/>
      <c r="B275" s="82"/>
      <c r="C275" s="82"/>
      <c r="D275" s="79"/>
      <c r="E275" s="83"/>
      <c r="F275" s="83"/>
      <c r="G275" s="81"/>
      <c r="H275" s="123"/>
      <c r="I275" s="238" t="str">
        <f>IF(ISNUMBER(F275),_xlfn.IFS(RIGHT(H275,3)="(b)",IF(AND(G275&gt;=DATE('1. Informace o projektu'!$C$3,1,1),G275&lt;=WORKDAY(DATE('1. Informace o projektu'!$C$3+1,1,31)-1,1)),"OK","!!"),RIGHT(H275,3)="(a)",IF(AND(G275&gt;=DATE('1. Informace o projektu'!$C$3,1,1),G275&lt;=WORKDAY(DATE('1. Informace o projektu'!$C$3,12,31)-1,1,'6. Data'!$C$76:$C$89)),"OK","!!"),ISBLANK(G275),"!",ISBLANK(H275),"!!!",H275='6. Data'!$B$3,"vyberte druh nákladu")," ")</f>
        <v xml:space="preserve"> </v>
      </c>
      <c r="J275" s="261" t="str">
        <f t="shared" si="12"/>
        <v xml:space="preserve"> </v>
      </c>
      <c r="K275" s="238" t="str">
        <f t="shared" si="13"/>
        <v xml:space="preserve"> </v>
      </c>
      <c r="L275" s="87" t="str">
        <f t="shared" si="14"/>
        <v xml:space="preserve"> </v>
      </c>
    </row>
    <row r="276" spans="1:12" x14ac:dyDescent="0.25">
      <c r="A276" s="72"/>
      <c r="B276" s="82"/>
      <c r="C276" s="82"/>
      <c r="D276" s="79"/>
      <c r="E276" s="83"/>
      <c r="F276" s="83"/>
      <c r="G276" s="81"/>
      <c r="H276" s="123"/>
      <c r="I276" s="238" t="str">
        <f>IF(ISNUMBER(F276),_xlfn.IFS(RIGHT(H276,3)="(b)",IF(AND(G276&gt;=DATE('1. Informace o projektu'!$C$3,1,1),G276&lt;=WORKDAY(DATE('1. Informace o projektu'!$C$3+1,1,31)-1,1)),"OK","!!"),RIGHT(H276,3)="(a)",IF(AND(G276&gt;=DATE('1. Informace o projektu'!$C$3,1,1),G276&lt;=WORKDAY(DATE('1. Informace o projektu'!$C$3,12,31)-1,1,'6. Data'!$C$76:$C$89)),"OK","!!"),ISBLANK(G276),"!",ISBLANK(H276),"!!!",H276='6. Data'!$B$3,"vyberte druh nákladu")," ")</f>
        <v xml:space="preserve"> </v>
      </c>
      <c r="J276" s="261" t="str">
        <f t="shared" si="12"/>
        <v xml:space="preserve"> </v>
      </c>
      <c r="K276" s="238" t="str">
        <f t="shared" si="13"/>
        <v xml:space="preserve"> </v>
      </c>
      <c r="L276" s="87" t="str">
        <f t="shared" si="14"/>
        <v xml:space="preserve"> </v>
      </c>
    </row>
    <row r="277" spans="1:12" x14ac:dyDescent="0.25">
      <c r="A277" s="72"/>
      <c r="B277" s="82"/>
      <c r="C277" s="82"/>
      <c r="D277" s="79"/>
      <c r="E277" s="83"/>
      <c r="F277" s="83"/>
      <c r="G277" s="81"/>
      <c r="H277" s="123"/>
      <c r="I277" s="238" t="str">
        <f>IF(ISNUMBER(F277),_xlfn.IFS(RIGHT(H277,3)="(b)",IF(AND(G277&gt;=DATE('1. Informace o projektu'!$C$3,1,1),G277&lt;=WORKDAY(DATE('1. Informace o projektu'!$C$3+1,1,31)-1,1)),"OK","!!"),RIGHT(H277,3)="(a)",IF(AND(G277&gt;=DATE('1. Informace o projektu'!$C$3,1,1),G277&lt;=WORKDAY(DATE('1. Informace o projektu'!$C$3,12,31)-1,1,'6. Data'!$C$76:$C$89)),"OK","!!"),ISBLANK(G277),"!",ISBLANK(H277),"!!!",H277='6. Data'!$B$3,"vyberte druh nákladu")," ")</f>
        <v xml:space="preserve"> </v>
      </c>
      <c r="J277" s="261" t="str">
        <f t="shared" si="12"/>
        <v xml:space="preserve"> </v>
      </c>
      <c r="K277" s="238" t="str">
        <f t="shared" si="13"/>
        <v xml:space="preserve"> </v>
      </c>
      <c r="L277" s="87" t="str">
        <f t="shared" si="14"/>
        <v xml:space="preserve"> </v>
      </c>
    </row>
    <row r="278" spans="1:12" x14ac:dyDescent="0.25">
      <c r="A278" s="72"/>
      <c r="B278" s="82"/>
      <c r="C278" s="82"/>
      <c r="D278" s="79"/>
      <c r="E278" s="83"/>
      <c r="F278" s="83"/>
      <c r="G278" s="81"/>
      <c r="H278" s="123"/>
      <c r="I278" s="238" t="str">
        <f>IF(ISNUMBER(F278),_xlfn.IFS(RIGHT(H278,3)="(b)",IF(AND(G278&gt;=DATE('1. Informace o projektu'!$C$3,1,1),G278&lt;=WORKDAY(DATE('1. Informace o projektu'!$C$3+1,1,31)-1,1)),"OK","!!"),RIGHT(H278,3)="(a)",IF(AND(G278&gt;=DATE('1. Informace o projektu'!$C$3,1,1),G278&lt;=WORKDAY(DATE('1. Informace o projektu'!$C$3,12,31)-1,1,'6. Data'!$C$76:$C$89)),"OK","!!"),ISBLANK(G278),"!",ISBLANK(H278),"!!!",H278='6. Data'!$B$3,"vyberte druh nákladu")," ")</f>
        <v xml:space="preserve"> </v>
      </c>
      <c r="J278" s="261" t="str">
        <f t="shared" si="12"/>
        <v xml:space="preserve"> </v>
      </c>
      <c r="K278" s="238" t="str">
        <f t="shared" si="13"/>
        <v xml:space="preserve"> </v>
      </c>
      <c r="L278" s="87" t="str">
        <f t="shared" si="14"/>
        <v xml:space="preserve"> </v>
      </c>
    </row>
    <row r="279" spans="1:12" x14ac:dyDescent="0.25">
      <c r="A279" s="72"/>
      <c r="B279" s="82"/>
      <c r="C279" s="82"/>
      <c r="D279" s="79"/>
      <c r="E279" s="83"/>
      <c r="F279" s="83"/>
      <c r="G279" s="81"/>
      <c r="H279" s="123"/>
      <c r="I279" s="238" t="str">
        <f>IF(ISNUMBER(F279),_xlfn.IFS(RIGHT(H279,3)="(b)",IF(AND(G279&gt;=DATE('1. Informace o projektu'!$C$3,1,1),G279&lt;=WORKDAY(DATE('1. Informace o projektu'!$C$3+1,1,31)-1,1)),"OK","!!"),RIGHT(H279,3)="(a)",IF(AND(G279&gt;=DATE('1. Informace o projektu'!$C$3,1,1),G279&lt;=WORKDAY(DATE('1. Informace o projektu'!$C$3,12,31)-1,1,'6. Data'!$C$76:$C$89)),"OK","!!"),ISBLANK(G279),"!",ISBLANK(H279),"!!!",H279='6. Data'!$B$3,"vyberte druh nákladu")," ")</f>
        <v xml:space="preserve"> </v>
      </c>
      <c r="J279" s="261" t="str">
        <f t="shared" si="12"/>
        <v xml:space="preserve"> </v>
      </c>
      <c r="K279" s="238" t="str">
        <f t="shared" si="13"/>
        <v xml:space="preserve"> </v>
      </c>
      <c r="L279" s="87" t="str">
        <f t="shared" si="14"/>
        <v xml:space="preserve"> </v>
      </c>
    </row>
    <row r="280" spans="1:12" x14ac:dyDescent="0.25">
      <c r="A280" s="72"/>
      <c r="B280" s="82"/>
      <c r="C280" s="82"/>
      <c r="D280" s="79"/>
      <c r="E280" s="83"/>
      <c r="F280" s="83"/>
      <c r="G280" s="81"/>
      <c r="H280" s="123"/>
      <c r="I280" s="238" t="str">
        <f>IF(ISNUMBER(F280),_xlfn.IFS(RIGHT(H280,3)="(b)",IF(AND(G280&gt;=DATE('1. Informace o projektu'!$C$3,1,1),G280&lt;=WORKDAY(DATE('1. Informace o projektu'!$C$3+1,1,31)-1,1)),"OK","!!"),RIGHT(H280,3)="(a)",IF(AND(G280&gt;=DATE('1. Informace o projektu'!$C$3,1,1),G280&lt;=WORKDAY(DATE('1. Informace o projektu'!$C$3,12,31)-1,1,'6. Data'!$C$76:$C$89)),"OK","!!"),ISBLANK(G280),"!",ISBLANK(H280),"!!!",H280='6. Data'!$B$3,"vyberte druh nákladu")," ")</f>
        <v xml:space="preserve"> </v>
      </c>
      <c r="J280" s="261" t="str">
        <f t="shared" si="12"/>
        <v xml:space="preserve"> </v>
      </c>
      <c r="K280" s="238" t="str">
        <f t="shared" si="13"/>
        <v xml:space="preserve"> </v>
      </c>
      <c r="L280" s="87" t="str">
        <f t="shared" si="14"/>
        <v xml:space="preserve"> </v>
      </c>
    </row>
    <row r="281" spans="1:12" x14ac:dyDescent="0.25">
      <c r="A281" s="72"/>
      <c r="B281" s="82"/>
      <c r="C281" s="82"/>
      <c r="D281" s="79"/>
      <c r="E281" s="83"/>
      <c r="F281" s="83"/>
      <c r="G281" s="81"/>
      <c r="H281" s="123"/>
      <c r="I281" s="238" t="str">
        <f>IF(ISNUMBER(F281),_xlfn.IFS(RIGHT(H281,3)="(b)",IF(AND(G281&gt;=DATE('1. Informace o projektu'!$C$3,1,1),G281&lt;=WORKDAY(DATE('1. Informace o projektu'!$C$3+1,1,31)-1,1)),"OK","!!"),RIGHT(H281,3)="(a)",IF(AND(G281&gt;=DATE('1. Informace o projektu'!$C$3,1,1),G281&lt;=WORKDAY(DATE('1. Informace o projektu'!$C$3,12,31)-1,1,'6. Data'!$C$76:$C$89)),"OK","!!"),ISBLANK(G281),"!",ISBLANK(H281),"!!!",H281='6. Data'!$B$3,"vyberte druh nákladu")," ")</f>
        <v xml:space="preserve"> </v>
      </c>
      <c r="J281" s="261" t="str">
        <f t="shared" si="12"/>
        <v xml:space="preserve"> </v>
      </c>
      <c r="K281" s="238" t="str">
        <f t="shared" si="13"/>
        <v xml:space="preserve"> </v>
      </c>
      <c r="L281" s="87" t="str">
        <f t="shared" si="14"/>
        <v xml:space="preserve"> </v>
      </c>
    </row>
    <row r="282" spans="1:12" x14ac:dyDescent="0.25">
      <c r="A282" s="72"/>
      <c r="B282" s="82"/>
      <c r="C282" s="82"/>
      <c r="D282" s="79"/>
      <c r="E282" s="83"/>
      <c r="F282" s="83"/>
      <c r="G282" s="81"/>
      <c r="H282" s="123"/>
      <c r="I282" s="238" t="str">
        <f>IF(ISNUMBER(F282),_xlfn.IFS(RIGHT(H282,3)="(b)",IF(AND(G282&gt;=DATE('1. Informace o projektu'!$C$3,1,1),G282&lt;=WORKDAY(DATE('1. Informace o projektu'!$C$3+1,1,31)-1,1)),"OK","!!"),RIGHT(H282,3)="(a)",IF(AND(G282&gt;=DATE('1. Informace o projektu'!$C$3,1,1),G282&lt;=WORKDAY(DATE('1. Informace o projektu'!$C$3,12,31)-1,1,'6. Data'!$C$76:$C$89)),"OK","!!"),ISBLANK(G282),"!",ISBLANK(H282),"!!!",H282='6. Data'!$B$3,"vyberte druh nákladu")," ")</f>
        <v xml:space="preserve"> </v>
      </c>
      <c r="J282" s="261" t="str">
        <f t="shared" si="12"/>
        <v xml:space="preserve"> </v>
      </c>
      <c r="K282" s="238" t="str">
        <f t="shared" si="13"/>
        <v xml:space="preserve"> </v>
      </c>
      <c r="L282" s="87" t="str">
        <f t="shared" si="14"/>
        <v xml:space="preserve"> </v>
      </c>
    </row>
    <row r="283" spans="1:12" x14ac:dyDescent="0.25">
      <c r="A283" s="72"/>
      <c r="B283" s="82"/>
      <c r="C283" s="82"/>
      <c r="D283" s="79"/>
      <c r="E283" s="83"/>
      <c r="F283" s="83"/>
      <c r="G283" s="81"/>
      <c r="H283" s="123"/>
      <c r="I283" s="238" t="str">
        <f>IF(ISNUMBER(F283),_xlfn.IFS(RIGHT(H283,3)="(b)",IF(AND(G283&gt;=DATE('1. Informace o projektu'!$C$3,1,1),G283&lt;=WORKDAY(DATE('1. Informace o projektu'!$C$3+1,1,31)-1,1)),"OK","!!"),RIGHT(H283,3)="(a)",IF(AND(G283&gt;=DATE('1. Informace o projektu'!$C$3,1,1),G283&lt;=WORKDAY(DATE('1. Informace o projektu'!$C$3,12,31)-1,1,'6. Data'!$C$76:$C$89)),"OK","!!"),ISBLANK(G283),"!",ISBLANK(H283),"!!!",H283='6. Data'!$B$3,"vyberte druh nákladu")," ")</f>
        <v xml:space="preserve"> </v>
      </c>
      <c r="J283" s="261" t="str">
        <f t="shared" si="12"/>
        <v xml:space="preserve"> </v>
      </c>
      <c r="K283" s="238" t="str">
        <f t="shared" si="13"/>
        <v xml:space="preserve"> </v>
      </c>
      <c r="L283" s="87" t="str">
        <f t="shared" si="14"/>
        <v xml:space="preserve"> </v>
      </c>
    </row>
    <row r="284" spans="1:12" x14ac:dyDescent="0.25">
      <c r="A284" s="72"/>
      <c r="B284" s="82"/>
      <c r="C284" s="82"/>
      <c r="D284" s="79"/>
      <c r="E284" s="83"/>
      <c r="F284" s="83"/>
      <c r="G284" s="81"/>
      <c r="H284" s="123"/>
      <c r="I284" s="238" t="str">
        <f>IF(ISNUMBER(F284),_xlfn.IFS(RIGHT(H284,3)="(b)",IF(AND(G284&gt;=DATE('1. Informace o projektu'!$C$3,1,1),G284&lt;=WORKDAY(DATE('1. Informace o projektu'!$C$3+1,1,31)-1,1)),"OK","!!"),RIGHT(H284,3)="(a)",IF(AND(G284&gt;=DATE('1. Informace o projektu'!$C$3,1,1),G284&lt;=WORKDAY(DATE('1. Informace o projektu'!$C$3,12,31)-1,1,'6. Data'!$C$76:$C$89)),"OK","!!"),ISBLANK(G284),"!",ISBLANK(H284),"!!!",H284='6. Data'!$B$3,"vyberte druh nákladu")," ")</f>
        <v xml:space="preserve"> </v>
      </c>
      <c r="J284" s="261" t="str">
        <f t="shared" si="12"/>
        <v xml:space="preserve"> </v>
      </c>
      <c r="K284" s="238" t="str">
        <f t="shared" si="13"/>
        <v xml:space="preserve"> </v>
      </c>
      <c r="L284" s="87" t="str">
        <f t="shared" si="14"/>
        <v xml:space="preserve"> </v>
      </c>
    </row>
    <row r="285" spans="1:12" x14ac:dyDescent="0.25">
      <c r="A285" s="72"/>
      <c r="B285" s="82"/>
      <c r="C285" s="82"/>
      <c r="D285" s="79"/>
      <c r="E285" s="83"/>
      <c r="F285" s="83"/>
      <c r="G285" s="81"/>
      <c r="H285" s="123"/>
      <c r="I285" s="238" t="str">
        <f>IF(ISNUMBER(F285),_xlfn.IFS(RIGHT(H285,3)="(b)",IF(AND(G285&gt;=DATE('1. Informace o projektu'!$C$3,1,1),G285&lt;=WORKDAY(DATE('1. Informace o projektu'!$C$3+1,1,31)-1,1)),"OK","!!"),RIGHT(H285,3)="(a)",IF(AND(G285&gt;=DATE('1. Informace o projektu'!$C$3,1,1),G285&lt;=WORKDAY(DATE('1. Informace o projektu'!$C$3,12,31)-1,1,'6. Data'!$C$76:$C$89)),"OK","!!"),ISBLANK(G285),"!",ISBLANK(H285),"!!!",H285='6. Data'!$B$3,"vyberte druh nákladu")," ")</f>
        <v xml:space="preserve"> </v>
      </c>
      <c r="J285" s="261" t="str">
        <f t="shared" si="12"/>
        <v xml:space="preserve"> </v>
      </c>
      <c r="K285" s="238" t="str">
        <f t="shared" si="13"/>
        <v xml:space="preserve"> </v>
      </c>
      <c r="L285" s="87" t="str">
        <f t="shared" si="14"/>
        <v xml:space="preserve"> </v>
      </c>
    </row>
    <row r="286" spans="1:12" x14ac:dyDescent="0.25">
      <c r="A286" s="72"/>
      <c r="B286" s="82"/>
      <c r="C286" s="82"/>
      <c r="D286" s="79"/>
      <c r="E286" s="83"/>
      <c r="F286" s="83"/>
      <c r="G286" s="81"/>
      <c r="H286" s="123"/>
      <c r="I286" s="238" t="str">
        <f>IF(ISNUMBER(F286),_xlfn.IFS(RIGHT(H286,3)="(b)",IF(AND(G286&gt;=DATE('1. Informace o projektu'!$C$3,1,1),G286&lt;=WORKDAY(DATE('1. Informace o projektu'!$C$3+1,1,31)-1,1)),"OK","!!"),RIGHT(H286,3)="(a)",IF(AND(G286&gt;=DATE('1. Informace o projektu'!$C$3,1,1),G286&lt;=WORKDAY(DATE('1. Informace o projektu'!$C$3,12,31)-1,1,'6. Data'!$C$76:$C$89)),"OK","!!"),ISBLANK(G286),"!",ISBLANK(H286),"!!!",H286='6. Data'!$B$3,"vyberte druh nákladu")," ")</f>
        <v xml:space="preserve"> </v>
      </c>
      <c r="J286" s="261" t="str">
        <f t="shared" si="12"/>
        <v xml:space="preserve"> </v>
      </c>
      <c r="K286" s="238" t="str">
        <f t="shared" si="13"/>
        <v xml:space="preserve"> </v>
      </c>
      <c r="L286" s="87" t="str">
        <f t="shared" si="14"/>
        <v xml:space="preserve"> </v>
      </c>
    </row>
    <row r="287" spans="1:12" x14ac:dyDescent="0.25">
      <c r="A287" s="72"/>
      <c r="B287" s="82"/>
      <c r="C287" s="82"/>
      <c r="D287" s="79"/>
      <c r="E287" s="83"/>
      <c r="F287" s="83"/>
      <c r="G287" s="81"/>
      <c r="H287" s="123"/>
      <c r="I287" s="238" t="str">
        <f>IF(ISNUMBER(F287),_xlfn.IFS(RIGHT(H287,3)="(b)",IF(AND(G287&gt;=DATE('1. Informace o projektu'!$C$3,1,1),G287&lt;=WORKDAY(DATE('1. Informace o projektu'!$C$3+1,1,31)-1,1)),"OK","!!"),RIGHT(H287,3)="(a)",IF(AND(G287&gt;=DATE('1. Informace o projektu'!$C$3,1,1),G287&lt;=WORKDAY(DATE('1. Informace o projektu'!$C$3,12,31)-1,1,'6. Data'!$C$76:$C$89)),"OK","!!"),ISBLANK(G287),"!",ISBLANK(H287),"!!!",H287='6. Data'!$B$3,"vyberte druh nákladu")," ")</f>
        <v xml:space="preserve"> </v>
      </c>
      <c r="J287" s="261" t="str">
        <f t="shared" si="12"/>
        <v xml:space="preserve"> </v>
      </c>
      <c r="K287" s="238" t="str">
        <f t="shared" si="13"/>
        <v xml:space="preserve"> </v>
      </c>
      <c r="L287" s="87" t="str">
        <f t="shared" si="14"/>
        <v xml:space="preserve"> </v>
      </c>
    </row>
    <row r="288" spans="1:12" x14ac:dyDescent="0.25">
      <c r="A288" s="72"/>
      <c r="B288" s="82"/>
      <c r="C288" s="82"/>
      <c r="D288" s="79"/>
      <c r="E288" s="83"/>
      <c r="F288" s="83"/>
      <c r="G288" s="81"/>
      <c r="H288" s="123"/>
      <c r="I288" s="238" t="str">
        <f>IF(ISNUMBER(F288),_xlfn.IFS(RIGHT(H288,3)="(b)",IF(AND(G288&gt;=DATE('1. Informace o projektu'!$C$3,1,1),G288&lt;=WORKDAY(DATE('1. Informace o projektu'!$C$3+1,1,31)-1,1)),"OK","!!"),RIGHT(H288,3)="(a)",IF(AND(G288&gt;=DATE('1. Informace o projektu'!$C$3,1,1),G288&lt;=WORKDAY(DATE('1. Informace o projektu'!$C$3,12,31)-1,1,'6. Data'!$C$76:$C$89)),"OK","!!"),ISBLANK(G288),"!",ISBLANK(H288),"!!!",H288='6. Data'!$B$3,"vyberte druh nákladu")," ")</f>
        <v xml:space="preserve"> </v>
      </c>
      <c r="J288" s="261" t="str">
        <f t="shared" si="12"/>
        <v xml:space="preserve"> </v>
      </c>
      <c r="K288" s="238" t="str">
        <f t="shared" si="13"/>
        <v xml:space="preserve"> </v>
      </c>
      <c r="L288" s="87" t="str">
        <f t="shared" si="14"/>
        <v xml:space="preserve"> </v>
      </c>
    </row>
    <row r="289" spans="1:12" x14ac:dyDescent="0.25">
      <c r="A289" s="72"/>
      <c r="B289" s="82"/>
      <c r="C289" s="82"/>
      <c r="D289" s="79"/>
      <c r="E289" s="83"/>
      <c r="F289" s="83"/>
      <c r="G289" s="81"/>
      <c r="H289" s="123"/>
      <c r="I289" s="238" t="str">
        <f>IF(ISNUMBER(F289),_xlfn.IFS(RIGHT(H289,3)="(b)",IF(AND(G289&gt;=DATE('1. Informace o projektu'!$C$3,1,1),G289&lt;=WORKDAY(DATE('1. Informace o projektu'!$C$3+1,1,31)-1,1)),"OK","!!"),RIGHT(H289,3)="(a)",IF(AND(G289&gt;=DATE('1. Informace o projektu'!$C$3,1,1),G289&lt;=WORKDAY(DATE('1. Informace o projektu'!$C$3,12,31)-1,1,'6. Data'!$C$76:$C$89)),"OK","!!"),ISBLANK(G289),"!",ISBLANK(H289),"!!!",H289='6. Data'!$B$3,"vyberte druh nákladu")," ")</f>
        <v xml:space="preserve"> </v>
      </c>
      <c r="J289" s="261" t="str">
        <f t="shared" si="12"/>
        <v xml:space="preserve"> </v>
      </c>
      <c r="K289" s="238" t="str">
        <f t="shared" si="13"/>
        <v xml:space="preserve"> </v>
      </c>
      <c r="L289" s="87" t="str">
        <f t="shared" si="14"/>
        <v xml:space="preserve"> </v>
      </c>
    </row>
    <row r="290" spans="1:12" x14ac:dyDescent="0.25">
      <c r="A290" s="72"/>
      <c r="B290" s="82"/>
      <c r="C290" s="82"/>
      <c r="D290" s="79"/>
      <c r="E290" s="83"/>
      <c r="F290" s="83"/>
      <c r="G290" s="81"/>
      <c r="H290" s="123"/>
      <c r="I290" s="238" t="str">
        <f>IF(ISNUMBER(F290),_xlfn.IFS(RIGHT(H290,3)="(b)",IF(AND(G290&gt;=DATE('1. Informace o projektu'!$C$3,1,1),G290&lt;=WORKDAY(DATE('1. Informace o projektu'!$C$3+1,1,31)-1,1)),"OK","!!"),RIGHT(H290,3)="(a)",IF(AND(G290&gt;=DATE('1. Informace o projektu'!$C$3,1,1),G290&lt;=WORKDAY(DATE('1. Informace o projektu'!$C$3,12,31)-1,1,'6. Data'!$C$76:$C$89)),"OK","!!"),ISBLANK(G290),"!",ISBLANK(H290),"!!!",H290='6. Data'!$B$3,"vyberte druh nákladu")," ")</f>
        <v xml:space="preserve"> </v>
      </c>
      <c r="J290" s="261" t="str">
        <f t="shared" si="12"/>
        <v xml:space="preserve"> </v>
      </c>
      <c r="K290" s="238" t="str">
        <f t="shared" si="13"/>
        <v xml:space="preserve"> </v>
      </c>
      <c r="L290" s="87" t="str">
        <f t="shared" si="14"/>
        <v xml:space="preserve"> </v>
      </c>
    </row>
    <row r="291" spans="1:12" x14ac:dyDescent="0.25">
      <c r="A291" s="72"/>
      <c r="B291" s="82"/>
      <c r="C291" s="82"/>
      <c r="D291" s="79"/>
      <c r="E291" s="83"/>
      <c r="F291" s="83"/>
      <c r="G291" s="81"/>
      <c r="H291" s="123"/>
      <c r="I291" s="238" t="str">
        <f>IF(ISNUMBER(F291),_xlfn.IFS(RIGHT(H291,3)="(b)",IF(AND(G291&gt;=DATE('1. Informace o projektu'!$C$3,1,1),G291&lt;=WORKDAY(DATE('1. Informace o projektu'!$C$3+1,1,31)-1,1)),"OK","!!"),RIGHT(H291,3)="(a)",IF(AND(G291&gt;=DATE('1. Informace o projektu'!$C$3,1,1),G291&lt;=WORKDAY(DATE('1. Informace o projektu'!$C$3,12,31)-1,1,'6. Data'!$C$76:$C$89)),"OK","!!"),ISBLANK(G291),"!",ISBLANK(H291),"!!!",H291='6. Data'!$B$3,"vyberte druh nákladu")," ")</f>
        <v xml:space="preserve"> </v>
      </c>
      <c r="J291" s="261" t="str">
        <f t="shared" si="12"/>
        <v xml:space="preserve"> </v>
      </c>
      <c r="K291" s="238" t="str">
        <f t="shared" si="13"/>
        <v xml:space="preserve"> </v>
      </c>
      <c r="L291" s="87" t="str">
        <f t="shared" si="14"/>
        <v xml:space="preserve"> </v>
      </c>
    </row>
    <row r="292" spans="1:12" x14ac:dyDescent="0.25">
      <c r="A292" s="72"/>
      <c r="B292" s="82"/>
      <c r="C292" s="82"/>
      <c r="D292" s="79"/>
      <c r="E292" s="83"/>
      <c r="F292" s="83"/>
      <c r="G292" s="81"/>
      <c r="H292" s="123"/>
      <c r="I292" s="238" t="str">
        <f>IF(ISNUMBER(F292),_xlfn.IFS(RIGHT(H292,3)="(b)",IF(AND(G292&gt;=DATE('1. Informace o projektu'!$C$3,1,1),G292&lt;=WORKDAY(DATE('1. Informace o projektu'!$C$3+1,1,31)-1,1)),"OK","!!"),RIGHT(H292,3)="(a)",IF(AND(G292&gt;=DATE('1. Informace o projektu'!$C$3,1,1),G292&lt;=WORKDAY(DATE('1. Informace o projektu'!$C$3,12,31)-1,1,'6. Data'!$C$76:$C$89)),"OK","!!"),ISBLANK(G292),"!",ISBLANK(H292),"!!!",H292='6. Data'!$B$3,"vyberte druh nákladu")," ")</f>
        <v xml:space="preserve"> </v>
      </c>
      <c r="J292" s="261" t="str">
        <f t="shared" si="12"/>
        <v xml:space="preserve"> </v>
      </c>
      <c r="K292" s="238" t="str">
        <f t="shared" si="13"/>
        <v xml:space="preserve"> </v>
      </c>
      <c r="L292" s="87" t="str">
        <f t="shared" si="14"/>
        <v xml:space="preserve"> </v>
      </c>
    </row>
    <row r="293" spans="1:12" x14ac:dyDescent="0.25">
      <c r="A293" s="72"/>
      <c r="B293" s="82"/>
      <c r="C293" s="82"/>
      <c r="D293" s="79"/>
      <c r="E293" s="83"/>
      <c r="F293" s="83"/>
      <c r="G293" s="81"/>
      <c r="H293" s="123"/>
      <c r="I293" s="238" t="str">
        <f>IF(ISNUMBER(F293),_xlfn.IFS(RIGHT(H293,3)="(b)",IF(AND(G293&gt;=DATE('1. Informace o projektu'!$C$3,1,1),G293&lt;=WORKDAY(DATE('1. Informace o projektu'!$C$3+1,1,31)-1,1)),"OK","!!"),RIGHT(H293,3)="(a)",IF(AND(G293&gt;=DATE('1. Informace o projektu'!$C$3,1,1),G293&lt;=WORKDAY(DATE('1. Informace o projektu'!$C$3,12,31)-1,1,'6. Data'!$C$76:$C$89)),"OK","!!"),ISBLANK(G293),"!",ISBLANK(H293),"!!!",H293='6. Data'!$B$3,"vyberte druh nákladu")," ")</f>
        <v xml:space="preserve"> </v>
      </c>
      <c r="J293" s="261" t="str">
        <f t="shared" si="12"/>
        <v xml:space="preserve"> </v>
      </c>
      <c r="K293" s="238" t="str">
        <f t="shared" si="13"/>
        <v xml:space="preserve"> </v>
      </c>
      <c r="L293" s="87" t="str">
        <f t="shared" si="14"/>
        <v xml:space="preserve"> </v>
      </c>
    </row>
    <row r="294" spans="1:12" x14ac:dyDescent="0.25">
      <c r="A294" s="72"/>
      <c r="B294" s="82"/>
      <c r="C294" s="82"/>
      <c r="D294" s="79"/>
      <c r="E294" s="83"/>
      <c r="F294" s="83"/>
      <c r="G294" s="81"/>
      <c r="H294" s="123"/>
      <c r="I294" s="238" t="str">
        <f>IF(ISNUMBER(F294),_xlfn.IFS(RIGHT(H294,3)="(b)",IF(AND(G294&gt;=DATE('1. Informace o projektu'!$C$3,1,1),G294&lt;=WORKDAY(DATE('1. Informace o projektu'!$C$3+1,1,31)-1,1)),"OK","!!"),RIGHT(H294,3)="(a)",IF(AND(G294&gt;=DATE('1. Informace o projektu'!$C$3,1,1),G294&lt;=WORKDAY(DATE('1. Informace o projektu'!$C$3,12,31)-1,1,'6. Data'!$C$76:$C$89)),"OK","!!"),ISBLANK(G294),"!",ISBLANK(H294),"!!!",H294='6. Data'!$B$3,"vyberte druh nákladu")," ")</f>
        <v xml:space="preserve"> </v>
      </c>
      <c r="J294" s="261" t="str">
        <f t="shared" si="12"/>
        <v xml:space="preserve"> </v>
      </c>
      <c r="K294" s="238" t="str">
        <f t="shared" si="13"/>
        <v xml:space="preserve"> </v>
      </c>
      <c r="L294" s="87" t="str">
        <f t="shared" si="14"/>
        <v xml:space="preserve"> </v>
      </c>
    </row>
    <row r="295" spans="1:12" x14ac:dyDescent="0.25">
      <c r="A295" s="72"/>
      <c r="B295" s="82"/>
      <c r="C295" s="82"/>
      <c r="D295" s="79"/>
      <c r="E295" s="83"/>
      <c r="F295" s="83"/>
      <c r="G295" s="81"/>
      <c r="H295" s="123"/>
      <c r="I295" s="238" t="str">
        <f>IF(ISNUMBER(F295),_xlfn.IFS(RIGHT(H295,3)="(b)",IF(AND(G295&gt;=DATE('1. Informace o projektu'!$C$3,1,1),G295&lt;=WORKDAY(DATE('1. Informace o projektu'!$C$3+1,1,31)-1,1)),"OK","!!"),RIGHT(H295,3)="(a)",IF(AND(G295&gt;=DATE('1. Informace o projektu'!$C$3,1,1),G295&lt;=WORKDAY(DATE('1. Informace o projektu'!$C$3,12,31)-1,1,'6. Data'!$C$76:$C$89)),"OK","!!"),ISBLANK(G295),"!",ISBLANK(H295),"!!!",H295='6. Data'!$B$3,"vyberte druh nákladu")," ")</f>
        <v xml:space="preserve"> </v>
      </c>
      <c r="J295" s="261" t="str">
        <f t="shared" si="12"/>
        <v xml:space="preserve"> </v>
      </c>
      <c r="K295" s="238" t="str">
        <f t="shared" si="13"/>
        <v xml:space="preserve"> </v>
      </c>
      <c r="L295" s="87" t="str">
        <f t="shared" si="14"/>
        <v xml:space="preserve"> </v>
      </c>
    </row>
    <row r="296" spans="1:12" x14ac:dyDescent="0.25">
      <c r="A296" s="72"/>
      <c r="B296" s="82"/>
      <c r="C296" s="82"/>
      <c r="D296" s="79"/>
      <c r="E296" s="83"/>
      <c r="F296" s="83"/>
      <c r="G296" s="81"/>
      <c r="H296" s="123"/>
      <c r="I296" s="238" t="str">
        <f>IF(ISNUMBER(F296),_xlfn.IFS(RIGHT(H296,3)="(b)",IF(AND(G296&gt;=DATE('1. Informace o projektu'!$C$3,1,1),G296&lt;=WORKDAY(DATE('1. Informace o projektu'!$C$3+1,1,31)-1,1)),"OK","!!"),RIGHT(H296,3)="(a)",IF(AND(G296&gt;=DATE('1. Informace o projektu'!$C$3,1,1),G296&lt;=WORKDAY(DATE('1. Informace o projektu'!$C$3,12,31)-1,1,'6. Data'!$C$76:$C$89)),"OK","!!"),ISBLANK(G296),"!",ISBLANK(H296),"!!!",H296='6. Data'!$B$3,"vyberte druh nákladu")," ")</f>
        <v xml:space="preserve"> </v>
      </c>
      <c r="J296" s="261" t="str">
        <f t="shared" si="12"/>
        <v xml:space="preserve"> </v>
      </c>
      <c r="K296" s="238" t="str">
        <f t="shared" si="13"/>
        <v xml:space="preserve"> </v>
      </c>
      <c r="L296" s="87" t="str">
        <f t="shared" si="14"/>
        <v xml:space="preserve"> </v>
      </c>
    </row>
    <row r="297" spans="1:12" x14ac:dyDescent="0.25">
      <c r="A297" s="72"/>
      <c r="B297" s="82"/>
      <c r="C297" s="82"/>
      <c r="D297" s="79"/>
      <c r="E297" s="83"/>
      <c r="F297" s="83"/>
      <c r="G297" s="81"/>
      <c r="H297" s="123"/>
      <c r="I297" s="238" t="str">
        <f>IF(ISNUMBER(F297),_xlfn.IFS(RIGHT(H297,3)="(b)",IF(AND(G297&gt;=DATE('1. Informace o projektu'!$C$3,1,1),G297&lt;=WORKDAY(DATE('1. Informace o projektu'!$C$3+1,1,31)-1,1)),"OK","!!"),RIGHT(H297,3)="(a)",IF(AND(G297&gt;=DATE('1. Informace o projektu'!$C$3,1,1),G297&lt;=WORKDAY(DATE('1. Informace o projektu'!$C$3,12,31)-1,1,'6. Data'!$C$76:$C$89)),"OK","!!"),ISBLANK(G297),"!",ISBLANK(H297),"!!!",H297='6. Data'!$B$3,"vyberte druh nákladu")," ")</f>
        <v xml:space="preserve"> </v>
      </c>
      <c r="J297" s="261" t="str">
        <f t="shared" si="12"/>
        <v xml:space="preserve"> </v>
      </c>
      <c r="K297" s="238" t="str">
        <f t="shared" si="13"/>
        <v xml:space="preserve"> </v>
      </c>
      <c r="L297" s="87" t="str">
        <f t="shared" si="14"/>
        <v xml:space="preserve"> </v>
      </c>
    </row>
    <row r="298" spans="1:12" x14ac:dyDescent="0.25">
      <c r="A298" s="72"/>
      <c r="B298" s="82"/>
      <c r="C298" s="82"/>
      <c r="D298" s="79"/>
      <c r="E298" s="83"/>
      <c r="F298" s="83"/>
      <c r="G298" s="81"/>
      <c r="H298" s="123"/>
      <c r="I298" s="238" t="str">
        <f>IF(ISNUMBER(F298),_xlfn.IFS(RIGHT(H298,3)="(b)",IF(AND(G298&gt;=DATE('1. Informace o projektu'!$C$3,1,1),G298&lt;=WORKDAY(DATE('1. Informace o projektu'!$C$3+1,1,31)-1,1)),"OK","!!"),RIGHT(H298,3)="(a)",IF(AND(G298&gt;=DATE('1. Informace o projektu'!$C$3,1,1),G298&lt;=WORKDAY(DATE('1. Informace o projektu'!$C$3,12,31)-1,1,'6. Data'!$C$76:$C$89)),"OK","!!"),ISBLANK(G298),"!",ISBLANK(H298),"!!!",H298='6. Data'!$B$3,"vyberte druh nákladu")," ")</f>
        <v xml:space="preserve"> </v>
      </c>
      <c r="J298" s="261" t="str">
        <f t="shared" si="12"/>
        <v xml:space="preserve"> </v>
      </c>
      <c r="K298" s="238" t="str">
        <f t="shared" si="13"/>
        <v xml:space="preserve"> </v>
      </c>
      <c r="L298" s="87" t="str">
        <f t="shared" si="14"/>
        <v xml:space="preserve"> </v>
      </c>
    </row>
    <row r="299" spans="1:12" x14ac:dyDescent="0.25">
      <c r="A299" s="72"/>
      <c r="B299" s="82"/>
      <c r="C299" s="82"/>
      <c r="D299" s="79"/>
      <c r="E299" s="83"/>
      <c r="F299" s="83"/>
      <c r="G299" s="81"/>
      <c r="H299" s="123"/>
      <c r="I299" s="238" t="str">
        <f>IF(ISNUMBER(F299),_xlfn.IFS(RIGHT(H299,3)="(b)",IF(AND(G299&gt;=DATE('1. Informace o projektu'!$C$3,1,1),G299&lt;=WORKDAY(DATE('1. Informace o projektu'!$C$3+1,1,31)-1,1)),"OK","!!"),RIGHT(H299,3)="(a)",IF(AND(G299&gt;=DATE('1. Informace o projektu'!$C$3,1,1),G299&lt;=WORKDAY(DATE('1. Informace o projektu'!$C$3,12,31)-1,1,'6. Data'!$C$76:$C$89)),"OK","!!"),ISBLANK(G299),"!",ISBLANK(H299),"!!!",H299='6. Data'!$B$3,"vyberte druh nákladu")," ")</f>
        <v xml:space="preserve"> </v>
      </c>
      <c r="J299" s="261" t="str">
        <f t="shared" si="12"/>
        <v xml:space="preserve"> </v>
      </c>
      <c r="K299" s="238" t="str">
        <f t="shared" si="13"/>
        <v xml:space="preserve"> </v>
      </c>
      <c r="L299" s="87" t="str">
        <f t="shared" si="14"/>
        <v xml:space="preserve"> </v>
      </c>
    </row>
    <row r="300" spans="1:12" x14ac:dyDescent="0.25">
      <c r="A300" s="72"/>
      <c r="B300" s="82"/>
      <c r="C300" s="82"/>
      <c r="D300" s="79"/>
      <c r="E300" s="83"/>
      <c r="F300" s="83"/>
      <c r="G300" s="81"/>
      <c r="H300" s="123"/>
      <c r="I300" s="238" t="str">
        <f>IF(ISNUMBER(F300),_xlfn.IFS(RIGHT(H300,3)="(b)",IF(AND(G300&gt;=DATE('1. Informace o projektu'!$C$3,1,1),G300&lt;=WORKDAY(DATE('1. Informace o projektu'!$C$3+1,1,31)-1,1)),"OK","!!"),RIGHT(H300,3)="(a)",IF(AND(G300&gt;=DATE('1. Informace o projektu'!$C$3,1,1),G300&lt;=WORKDAY(DATE('1. Informace o projektu'!$C$3,12,31)-1,1,'6. Data'!$C$76:$C$89)),"OK","!!"),ISBLANK(G300),"!",ISBLANK(H300),"!!!",H300='6. Data'!$B$3,"vyberte druh nákladu")," ")</f>
        <v xml:space="preserve"> </v>
      </c>
      <c r="J300" s="261" t="str">
        <f t="shared" si="12"/>
        <v xml:space="preserve"> </v>
      </c>
      <c r="K300" s="238" t="str">
        <f t="shared" si="13"/>
        <v xml:space="preserve"> </v>
      </c>
      <c r="L300" s="87" t="str">
        <f t="shared" si="14"/>
        <v xml:space="preserve"> </v>
      </c>
    </row>
    <row r="301" spans="1:12" x14ac:dyDescent="0.25">
      <c r="A301" s="72"/>
      <c r="B301" s="82"/>
      <c r="C301" s="82"/>
      <c r="D301" s="79"/>
      <c r="E301" s="83"/>
      <c r="F301" s="83"/>
      <c r="G301" s="81"/>
      <c r="H301" s="123"/>
      <c r="I301" s="238" t="str">
        <f>IF(ISNUMBER(F301),_xlfn.IFS(RIGHT(H301,3)="(b)",IF(AND(G301&gt;=DATE('1. Informace o projektu'!$C$3,1,1),G301&lt;=WORKDAY(DATE('1. Informace o projektu'!$C$3+1,1,31)-1,1)),"OK","!!"),RIGHT(H301,3)="(a)",IF(AND(G301&gt;=DATE('1. Informace o projektu'!$C$3,1,1),G301&lt;=WORKDAY(DATE('1. Informace o projektu'!$C$3,12,31)-1,1,'6. Data'!$C$76:$C$89)),"OK","!!"),ISBLANK(G301),"!",ISBLANK(H301),"!!!",H301='6. Data'!$B$3,"vyberte druh nákladu")," ")</f>
        <v xml:space="preserve"> </v>
      </c>
      <c r="J301" s="261" t="str">
        <f t="shared" si="12"/>
        <v xml:space="preserve"> </v>
      </c>
      <c r="K301" s="238" t="str">
        <f t="shared" si="13"/>
        <v xml:space="preserve"> </v>
      </c>
      <c r="L301" s="87" t="str">
        <f t="shared" si="14"/>
        <v xml:space="preserve"> </v>
      </c>
    </row>
    <row r="302" spans="1:12" x14ac:dyDescent="0.25">
      <c r="A302" s="72"/>
      <c r="B302" s="82"/>
      <c r="C302" s="82"/>
      <c r="D302" s="79"/>
      <c r="E302" s="83"/>
      <c r="F302" s="83"/>
      <c r="G302" s="81"/>
      <c r="H302" s="123"/>
      <c r="I302" s="238" t="str">
        <f>IF(ISNUMBER(F302),_xlfn.IFS(RIGHT(H302,3)="(b)",IF(AND(G302&gt;=DATE('1. Informace o projektu'!$C$3,1,1),G302&lt;=WORKDAY(DATE('1. Informace o projektu'!$C$3+1,1,31)-1,1)),"OK","!!"),RIGHT(H302,3)="(a)",IF(AND(G302&gt;=DATE('1. Informace o projektu'!$C$3,1,1),G302&lt;=WORKDAY(DATE('1. Informace o projektu'!$C$3,12,31)-1,1,'6. Data'!$C$76:$C$89)),"OK","!!"),ISBLANK(G302),"!",ISBLANK(H302),"!!!",H302='6. Data'!$B$3,"vyberte druh nákladu")," ")</f>
        <v xml:space="preserve"> </v>
      </c>
      <c r="J302" s="261" t="str">
        <f t="shared" si="12"/>
        <v xml:space="preserve"> </v>
      </c>
      <c r="K302" s="238" t="str">
        <f t="shared" si="13"/>
        <v xml:space="preserve"> </v>
      </c>
      <c r="L302" s="87" t="str">
        <f t="shared" si="14"/>
        <v xml:space="preserve"> </v>
      </c>
    </row>
    <row r="303" spans="1:12" x14ac:dyDescent="0.25">
      <c r="A303" s="72"/>
      <c r="B303" s="82"/>
      <c r="C303" s="82"/>
      <c r="D303" s="79"/>
      <c r="E303" s="83"/>
      <c r="F303" s="83"/>
      <c r="G303" s="81"/>
      <c r="H303" s="123"/>
      <c r="I303" s="238" t="str">
        <f>IF(ISNUMBER(F303),_xlfn.IFS(RIGHT(H303,3)="(b)",IF(AND(G303&gt;=DATE('1. Informace o projektu'!$C$3,1,1),G303&lt;=WORKDAY(DATE('1. Informace o projektu'!$C$3+1,1,31)-1,1)),"OK","!!"),RIGHT(H303,3)="(a)",IF(AND(G303&gt;=DATE('1. Informace o projektu'!$C$3,1,1),G303&lt;=WORKDAY(DATE('1. Informace o projektu'!$C$3,12,31)-1,1,'6. Data'!$C$76:$C$89)),"OK","!!"),ISBLANK(G303),"!",ISBLANK(H303),"!!!",H303='6. Data'!$B$3,"vyberte druh nákladu")," ")</f>
        <v xml:space="preserve"> </v>
      </c>
      <c r="J303" s="261" t="str">
        <f t="shared" si="12"/>
        <v xml:space="preserve"> </v>
      </c>
      <c r="K303" s="238" t="str">
        <f t="shared" si="13"/>
        <v xml:space="preserve"> </v>
      </c>
      <c r="L303" s="87" t="str">
        <f t="shared" si="14"/>
        <v xml:space="preserve"> </v>
      </c>
    </row>
    <row r="304" spans="1:12" x14ac:dyDescent="0.25">
      <c r="A304" s="72"/>
      <c r="B304" s="82"/>
      <c r="C304" s="82"/>
      <c r="D304" s="79"/>
      <c r="E304" s="83"/>
      <c r="F304" s="83"/>
      <c r="G304" s="81"/>
      <c r="H304" s="123"/>
      <c r="I304" s="238" t="str">
        <f>IF(ISNUMBER(F304),_xlfn.IFS(RIGHT(H304,3)="(b)",IF(AND(G304&gt;=DATE('1. Informace o projektu'!$C$3,1,1),G304&lt;=WORKDAY(DATE('1. Informace o projektu'!$C$3+1,1,31)-1,1)),"OK","!!"),RIGHT(H304,3)="(a)",IF(AND(G304&gt;=DATE('1. Informace o projektu'!$C$3,1,1),G304&lt;=WORKDAY(DATE('1. Informace o projektu'!$C$3,12,31)-1,1,'6. Data'!$C$76:$C$89)),"OK","!!"),ISBLANK(G304),"!",ISBLANK(H304),"!!!",H304='6. Data'!$B$3,"vyberte druh nákladu")," ")</f>
        <v xml:space="preserve"> </v>
      </c>
      <c r="J304" s="261" t="str">
        <f t="shared" si="12"/>
        <v xml:space="preserve"> </v>
      </c>
      <c r="K304" s="238" t="str">
        <f t="shared" si="13"/>
        <v xml:space="preserve"> </v>
      </c>
      <c r="L304" s="87" t="str">
        <f t="shared" si="14"/>
        <v xml:space="preserve"> </v>
      </c>
    </row>
    <row r="305" spans="1:12" x14ac:dyDescent="0.25">
      <c r="A305" s="72"/>
      <c r="B305" s="82"/>
      <c r="C305" s="82"/>
      <c r="D305" s="79"/>
      <c r="E305" s="83"/>
      <c r="F305" s="83"/>
      <c r="G305" s="81"/>
      <c r="H305" s="123"/>
      <c r="I305" s="238" t="str">
        <f>IF(ISNUMBER(F305),_xlfn.IFS(RIGHT(H305,3)="(b)",IF(AND(G305&gt;=DATE('1. Informace o projektu'!$C$3,1,1),G305&lt;=WORKDAY(DATE('1. Informace o projektu'!$C$3+1,1,31)-1,1)),"OK","!!"),RIGHT(H305,3)="(a)",IF(AND(G305&gt;=DATE('1. Informace o projektu'!$C$3,1,1),G305&lt;=WORKDAY(DATE('1. Informace o projektu'!$C$3,12,31)-1,1,'6. Data'!$C$76:$C$89)),"OK","!!"),ISBLANK(G305),"!",ISBLANK(H305),"!!!",H305='6. Data'!$B$3,"vyberte druh nákladu")," ")</f>
        <v xml:space="preserve"> </v>
      </c>
      <c r="J305" s="261" t="str">
        <f t="shared" si="12"/>
        <v xml:space="preserve"> </v>
      </c>
      <c r="K305" s="238" t="str">
        <f t="shared" si="13"/>
        <v xml:space="preserve"> </v>
      </c>
      <c r="L305" s="87" t="str">
        <f t="shared" si="14"/>
        <v xml:space="preserve"> </v>
      </c>
    </row>
    <row r="306" spans="1:12" x14ac:dyDescent="0.25">
      <c r="A306" s="72"/>
      <c r="B306" s="82"/>
      <c r="C306" s="82"/>
      <c r="D306" s="79"/>
      <c r="E306" s="83"/>
      <c r="F306" s="83"/>
      <c r="G306" s="81"/>
      <c r="H306" s="123"/>
      <c r="I306" s="238" t="str">
        <f>IF(ISNUMBER(F306),_xlfn.IFS(RIGHT(H306,3)="(b)",IF(AND(G306&gt;=DATE('1. Informace o projektu'!$C$3,1,1),G306&lt;=WORKDAY(DATE('1. Informace o projektu'!$C$3+1,1,31)-1,1)),"OK","!!"),RIGHT(H306,3)="(a)",IF(AND(G306&gt;=DATE('1. Informace o projektu'!$C$3,1,1),G306&lt;=WORKDAY(DATE('1. Informace o projektu'!$C$3,12,31)-1,1,'6. Data'!$C$76:$C$89)),"OK","!!"),ISBLANK(G306),"!",ISBLANK(H306),"!!!",H306='6. Data'!$B$3,"vyberte druh nákladu")," ")</f>
        <v xml:space="preserve"> </v>
      </c>
      <c r="J306" s="261" t="str">
        <f t="shared" si="12"/>
        <v xml:space="preserve"> </v>
      </c>
      <c r="K306" s="238" t="str">
        <f t="shared" si="13"/>
        <v xml:space="preserve"> </v>
      </c>
      <c r="L306" s="87" t="str">
        <f t="shared" si="14"/>
        <v xml:space="preserve"> </v>
      </c>
    </row>
    <row r="307" spans="1:12" x14ac:dyDescent="0.25">
      <c r="A307" s="72"/>
      <c r="B307" s="82"/>
      <c r="C307" s="82"/>
      <c r="D307" s="79"/>
      <c r="E307" s="83"/>
      <c r="F307" s="83"/>
      <c r="G307" s="81"/>
      <c r="H307" s="123"/>
      <c r="I307" s="238" t="str">
        <f>IF(ISNUMBER(F307),_xlfn.IFS(RIGHT(H307,3)="(b)",IF(AND(G307&gt;=DATE('1. Informace o projektu'!$C$3,1,1),G307&lt;=WORKDAY(DATE('1. Informace o projektu'!$C$3+1,1,31)-1,1)),"OK","!!"),RIGHT(H307,3)="(a)",IF(AND(G307&gt;=DATE('1. Informace o projektu'!$C$3,1,1),G307&lt;=WORKDAY(DATE('1. Informace o projektu'!$C$3,12,31)-1,1,'6. Data'!$C$76:$C$89)),"OK","!!"),ISBLANK(G307),"!",ISBLANK(H307),"!!!",H307='6. Data'!$B$3,"vyberte druh nákladu")," ")</f>
        <v xml:space="preserve"> </v>
      </c>
      <c r="J307" s="261" t="str">
        <f t="shared" si="12"/>
        <v xml:space="preserve"> </v>
      </c>
      <c r="K307" s="238" t="str">
        <f t="shared" si="13"/>
        <v xml:space="preserve"> </v>
      </c>
      <c r="L307" s="87" t="str">
        <f t="shared" si="14"/>
        <v xml:space="preserve"> </v>
      </c>
    </row>
    <row r="308" spans="1:12" x14ac:dyDescent="0.25">
      <c r="A308" s="72"/>
      <c r="B308" s="82"/>
      <c r="C308" s="82"/>
      <c r="D308" s="79"/>
      <c r="E308" s="83"/>
      <c r="F308" s="83"/>
      <c r="G308" s="81"/>
      <c r="H308" s="123"/>
      <c r="I308" s="238" t="str">
        <f>IF(ISNUMBER(F308),_xlfn.IFS(RIGHT(H308,3)="(b)",IF(AND(G308&gt;=DATE('1. Informace o projektu'!$C$3,1,1),G308&lt;=WORKDAY(DATE('1. Informace o projektu'!$C$3+1,1,31)-1,1)),"OK","!!"),RIGHT(H308,3)="(a)",IF(AND(G308&gt;=DATE('1. Informace o projektu'!$C$3,1,1),G308&lt;=WORKDAY(DATE('1. Informace o projektu'!$C$3,12,31)-1,1,'6. Data'!$C$76:$C$89)),"OK","!!"),ISBLANK(G308),"!",ISBLANK(H308),"!!!",H308='6. Data'!$B$3,"vyberte druh nákladu")," ")</f>
        <v xml:space="preserve"> </v>
      </c>
      <c r="J308" s="261" t="str">
        <f t="shared" si="12"/>
        <v xml:space="preserve"> </v>
      </c>
      <c r="K308" s="238" t="str">
        <f t="shared" si="13"/>
        <v xml:space="preserve"> </v>
      </c>
      <c r="L308" s="87" t="str">
        <f t="shared" si="14"/>
        <v xml:space="preserve"> </v>
      </c>
    </row>
    <row r="309" spans="1:12" x14ac:dyDescent="0.25">
      <c r="A309" s="72"/>
      <c r="B309" s="82"/>
      <c r="C309" s="82"/>
      <c r="D309" s="79"/>
      <c r="E309" s="83"/>
      <c r="F309" s="83"/>
      <c r="G309" s="81"/>
      <c r="H309" s="123"/>
      <c r="I309" s="238" t="str">
        <f>IF(ISNUMBER(F309),_xlfn.IFS(RIGHT(H309,3)="(b)",IF(AND(G309&gt;=DATE('1. Informace o projektu'!$C$3,1,1),G309&lt;=WORKDAY(DATE('1. Informace o projektu'!$C$3+1,1,31)-1,1)),"OK","!!"),RIGHT(H309,3)="(a)",IF(AND(G309&gt;=DATE('1. Informace o projektu'!$C$3,1,1),G309&lt;=WORKDAY(DATE('1. Informace o projektu'!$C$3,12,31)-1,1,'6. Data'!$C$76:$C$89)),"OK","!!"),ISBLANK(G309),"!",ISBLANK(H309),"!!!",H309='6. Data'!$B$3,"vyberte druh nákladu")," ")</f>
        <v xml:space="preserve"> </v>
      </c>
      <c r="J309" s="261" t="str">
        <f t="shared" si="12"/>
        <v xml:space="preserve"> </v>
      </c>
      <c r="K309" s="238" t="str">
        <f t="shared" si="13"/>
        <v xml:space="preserve"> </v>
      </c>
      <c r="L309" s="87" t="str">
        <f t="shared" si="14"/>
        <v xml:space="preserve"> </v>
      </c>
    </row>
    <row r="310" spans="1:12" x14ac:dyDescent="0.25">
      <c r="A310" s="72"/>
      <c r="B310" s="82"/>
      <c r="C310" s="82"/>
      <c r="D310" s="79"/>
      <c r="E310" s="83"/>
      <c r="F310" s="83"/>
      <c r="G310" s="81"/>
      <c r="H310" s="123"/>
      <c r="I310" s="238" t="str">
        <f>IF(ISNUMBER(F310),_xlfn.IFS(RIGHT(H310,3)="(b)",IF(AND(G310&gt;=DATE('1. Informace o projektu'!$C$3,1,1),G310&lt;=WORKDAY(DATE('1. Informace o projektu'!$C$3+1,1,31)-1,1)),"OK","!!"),RIGHT(H310,3)="(a)",IF(AND(G310&gt;=DATE('1. Informace o projektu'!$C$3,1,1),G310&lt;=WORKDAY(DATE('1. Informace o projektu'!$C$3,12,31)-1,1,'6. Data'!$C$76:$C$89)),"OK","!!"),ISBLANK(G310),"!",ISBLANK(H310),"!!!",H310='6. Data'!$B$3,"vyberte druh nákladu")," ")</f>
        <v xml:space="preserve"> </v>
      </c>
      <c r="J310" s="261" t="str">
        <f t="shared" si="12"/>
        <v xml:space="preserve"> </v>
      </c>
      <c r="K310" s="238" t="str">
        <f t="shared" si="13"/>
        <v xml:space="preserve"> </v>
      </c>
      <c r="L310" s="87" t="str">
        <f t="shared" si="14"/>
        <v xml:space="preserve"> </v>
      </c>
    </row>
    <row r="311" spans="1:12" x14ac:dyDescent="0.25">
      <c r="A311" s="72"/>
      <c r="B311" s="82"/>
      <c r="C311" s="82"/>
      <c r="D311" s="79"/>
      <c r="E311" s="83"/>
      <c r="F311" s="83"/>
      <c r="G311" s="81"/>
      <c r="H311" s="123"/>
      <c r="I311" s="238" t="str">
        <f>IF(ISNUMBER(F311),_xlfn.IFS(RIGHT(H311,3)="(b)",IF(AND(G311&gt;=DATE('1. Informace o projektu'!$C$3,1,1),G311&lt;=WORKDAY(DATE('1. Informace o projektu'!$C$3+1,1,31)-1,1)),"OK","!!"),RIGHT(H311,3)="(a)",IF(AND(G311&gt;=DATE('1. Informace o projektu'!$C$3,1,1),G311&lt;=WORKDAY(DATE('1. Informace o projektu'!$C$3,12,31)-1,1,'6. Data'!$C$76:$C$89)),"OK","!!"),ISBLANK(G311),"!",ISBLANK(H311),"!!!",H311='6. Data'!$B$3,"vyberte druh nákladu")," ")</f>
        <v xml:space="preserve"> </v>
      </c>
      <c r="J311" s="261" t="str">
        <f t="shared" si="12"/>
        <v xml:space="preserve"> </v>
      </c>
      <c r="K311" s="238" t="str">
        <f t="shared" si="13"/>
        <v xml:space="preserve"> </v>
      </c>
      <c r="L311" s="87" t="str">
        <f t="shared" si="14"/>
        <v xml:space="preserve"> </v>
      </c>
    </row>
    <row r="312" spans="1:12" x14ac:dyDescent="0.25">
      <c r="A312" s="72"/>
      <c r="B312" s="82"/>
      <c r="C312" s="82"/>
      <c r="D312" s="79"/>
      <c r="E312" s="83"/>
      <c r="F312" s="83"/>
      <c r="G312" s="81"/>
      <c r="H312" s="123"/>
      <c r="I312" s="238" t="str">
        <f>IF(ISNUMBER(F312),_xlfn.IFS(RIGHT(H312,3)="(b)",IF(AND(G312&gt;=DATE('1. Informace o projektu'!$C$3,1,1),G312&lt;=WORKDAY(DATE('1. Informace o projektu'!$C$3+1,1,31)-1,1)),"OK","!!"),RIGHT(H312,3)="(a)",IF(AND(G312&gt;=DATE('1. Informace o projektu'!$C$3,1,1),G312&lt;=WORKDAY(DATE('1. Informace o projektu'!$C$3,12,31)-1,1,'6. Data'!$C$76:$C$89)),"OK","!!"),ISBLANK(G312),"!",ISBLANK(H312),"!!!",H312='6. Data'!$B$3,"vyberte druh nákladu")," ")</f>
        <v xml:space="preserve"> </v>
      </c>
      <c r="J312" s="261" t="str">
        <f t="shared" si="12"/>
        <v xml:space="preserve"> </v>
      </c>
      <c r="K312" s="238" t="str">
        <f t="shared" si="13"/>
        <v xml:space="preserve"> </v>
      </c>
      <c r="L312" s="87" t="str">
        <f t="shared" si="14"/>
        <v xml:space="preserve"> </v>
      </c>
    </row>
    <row r="313" spans="1:12" x14ac:dyDescent="0.25">
      <c r="A313" s="72"/>
      <c r="B313" s="82"/>
      <c r="C313" s="82"/>
      <c r="D313" s="79"/>
      <c r="E313" s="83"/>
      <c r="F313" s="83"/>
      <c r="G313" s="81"/>
      <c r="H313" s="123"/>
      <c r="I313" s="238" t="str">
        <f>IF(ISNUMBER(F313),_xlfn.IFS(RIGHT(H313,3)="(b)",IF(AND(G313&gt;=DATE('1. Informace o projektu'!$C$3,1,1),G313&lt;=WORKDAY(DATE('1. Informace o projektu'!$C$3+1,1,31)-1,1)),"OK","!!"),RIGHT(H313,3)="(a)",IF(AND(G313&gt;=DATE('1. Informace o projektu'!$C$3,1,1),G313&lt;=WORKDAY(DATE('1. Informace o projektu'!$C$3,12,31)-1,1,'6. Data'!$C$76:$C$89)),"OK","!!"),ISBLANK(G313),"!",ISBLANK(H313),"!!!",H313='6. Data'!$B$3,"vyberte druh nákladu")," ")</f>
        <v xml:space="preserve"> </v>
      </c>
      <c r="J313" s="261" t="str">
        <f t="shared" si="12"/>
        <v xml:space="preserve"> </v>
      </c>
      <c r="K313" s="238" t="str">
        <f t="shared" si="13"/>
        <v xml:space="preserve"> </v>
      </c>
      <c r="L313" s="87" t="str">
        <f t="shared" si="14"/>
        <v xml:space="preserve"> </v>
      </c>
    </row>
    <row r="314" spans="1:12" x14ac:dyDescent="0.25">
      <c r="A314" s="72"/>
      <c r="B314" s="82"/>
      <c r="C314" s="82"/>
      <c r="D314" s="79"/>
      <c r="E314" s="83"/>
      <c r="F314" s="83"/>
      <c r="G314" s="81"/>
      <c r="H314" s="123"/>
      <c r="I314" s="238" t="str">
        <f>IF(ISNUMBER(F314),_xlfn.IFS(RIGHT(H314,3)="(b)",IF(AND(G314&gt;=DATE('1. Informace o projektu'!$C$3,1,1),G314&lt;=WORKDAY(DATE('1. Informace o projektu'!$C$3+1,1,31)-1,1)),"OK","!!"),RIGHT(H314,3)="(a)",IF(AND(G314&gt;=DATE('1. Informace o projektu'!$C$3,1,1),G314&lt;=WORKDAY(DATE('1. Informace o projektu'!$C$3,12,31)-1,1,'6. Data'!$C$76:$C$89)),"OK","!!"),ISBLANK(G314),"!",ISBLANK(H314),"!!!",H314='6. Data'!$B$3,"vyberte druh nákladu")," ")</f>
        <v xml:space="preserve"> </v>
      </c>
      <c r="J314" s="261" t="str">
        <f t="shared" si="12"/>
        <v xml:space="preserve"> </v>
      </c>
      <c r="K314" s="238" t="str">
        <f t="shared" si="13"/>
        <v xml:space="preserve"> </v>
      </c>
      <c r="L314" s="87" t="str">
        <f t="shared" si="14"/>
        <v xml:space="preserve"> </v>
      </c>
    </row>
    <row r="315" spans="1:12" x14ac:dyDescent="0.25">
      <c r="A315" s="72"/>
      <c r="B315" s="82"/>
      <c r="C315" s="82"/>
      <c r="D315" s="79"/>
      <c r="E315" s="83"/>
      <c r="F315" s="83"/>
      <c r="G315" s="81"/>
      <c r="H315" s="123"/>
      <c r="I315" s="238" t="str">
        <f>IF(ISNUMBER(F315),_xlfn.IFS(RIGHT(H315,3)="(b)",IF(AND(G315&gt;=DATE('1. Informace o projektu'!$C$3,1,1),G315&lt;=WORKDAY(DATE('1. Informace o projektu'!$C$3+1,1,31)-1,1)),"OK","!!"),RIGHT(H315,3)="(a)",IF(AND(G315&gt;=DATE('1. Informace o projektu'!$C$3,1,1),G315&lt;=WORKDAY(DATE('1. Informace o projektu'!$C$3,12,31)-1,1,'6. Data'!$C$76:$C$89)),"OK","!!"),ISBLANK(G315),"!",ISBLANK(H315),"!!!",H315='6. Data'!$B$3,"vyberte druh nákladu")," ")</f>
        <v xml:space="preserve"> </v>
      </c>
      <c r="J315" s="261" t="str">
        <f t="shared" si="12"/>
        <v xml:space="preserve"> </v>
      </c>
      <c r="K315" s="238" t="str">
        <f t="shared" si="13"/>
        <v xml:space="preserve"> </v>
      </c>
      <c r="L315" s="87" t="str">
        <f t="shared" si="14"/>
        <v xml:space="preserve"> </v>
      </c>
    </row>
    <row r="316" spans="1:12" x14ac:dyDescent="0.25">
      <c r="A316" s="72"/>
      <c r="B316" s="82"/>
      <c r="C316" s="82"/>
      <c r="D316" s="79"/>
      <c r="E316" s="83"/>
      <c r="F316" s="83"/>
      <c r="G316" s="81"/>
      <c r="H316" s="123"/>
      <c r="I316" s="238" t="str">
        <f>IF(ISNUMBER(F316),_xlfn.IFS(RIGHT(H316,3)="(b)",IF(AND(G316&gt;=DATE('1. Informace o projektu'!$C$3,1,1),G316&lt;=WORKDAY(DATE('1. Informace o projektu'!$C$3+1,1,31)-1,1)),"OK","!!"),RIGHT(H316,3)="(a)",IF(AND(G316&gt;=DATE('1. Informace o projektu'!$C$3,1,1),G316&lt;=WORKDAY(DATE('1. Informace o projektu'!$C$3,12,31)-1,1,'6. Data'!$C$76:$C$89)),"OK","!!"),ISBLANK(G316),"!",ISBLANK(H316),"!!!",H316='6. Data'!$B$3,"vyberte druh nákladu")," ")</f>
        <v xml:space="preserve"> </v>
      </c>
      <c r="J316" s="261" t="str">
        <f t="shared" si="12"/>
        <v xml:space="preserve"> </v>
      </c>
      <c r="K316" s="238" t="str">
        <f t="shared" si="13"/>
        <v xml:space="preserve"> </v>
      </c>
      <c r="L316" s="87" t="str">
        <f t="shared" si="14"/>
        <v xml:space="preserve"> </v>
      </c>
    </row>
    <row r="317" spans="1:12" x14ac:dyDescent="0.25">
      <c r="A317" s="72"/>
      <c r="B317" s="82"/>
      <c r="C317" s="82"/>
      <c r="D317" s="79"/>
      <c r="E317" s="83"/>
      <c r="F317" s="83"/>
      <c r="G317" s="81"/>
      <c r="H317" s="123"/>
      <c r="I317" s="238" t="str">
        <f>IF(ISNUMBER(F317),_xlfn.IFS(RIGHT(H317,3)="(b)",IF(AND(G317&gt;=DATE('1. Informace o projektu'!$C$3,1,1),G317&lt;=WORKDAY(DATE('1. Informace o projektu'!$C$3+1,1,31)-1,1)),"OK","!!"),RIGHT(H317,3)="(a)",IF(AND(G317&gt;=DATE('1. Informace o projektu'!$C$3,1,1),G317&lt;=WORKDAY(DATE('1. Informace o projektu'!$C$3,12,31)-1,1,'6. Data'!$C$76:$C$89)),"OK","!!"),ISBLANK(G317),"!",ISBLANK(H317),"!!!",H317='6. Data'!$B$3,"vyberte druh nákladu")," ")</f>
        <v xml:space="preserve"> </v>
      </c>
      <c r="J317" s="261" t="str">
        <f t="shared" si="12"/>
        <v xml:space="preserve"> </v>
      </c>
      <c r="K317" s="238" t="str">
        <f t="shared" si="13"/>
        <v xml:space="preserve"> </v>
      </c>
      <c r="L317" s="87" t="str">
        <f t="shared" si="14"/>
        <v xml:space="preserve"> </v>
      </c>
    </row>
    <row r="318" spans="1:12" x14ac:dyDescent="0.25">
      <c r="A318" s="72"/>
      <c r="B318" s="82"/>
      <c r="C318" s="82"/>
      <c r="D318" s="79"/>
      <c r="E318" s="83"/>
      <c r="F318" s="83"/>
      <c r="G318" s="81"/>
      <c r="H318" s="123"/>
      <c r="I318" s="238" t="str">
        <f>IF(ISNUMBER(F318),_xlfn.IFS(RIGHT(H318,3)="(b)",IF(AND(G318&gt;=DATE('1. Informace o projektu'!$C$3,1,1),G318&lt;=WORKDAY(DATE('1. Informace o projektu'!$C$3+1,1,31)-1,1)),"OK","!!"),RIGHT(H318,3)="(a)",IF(AND(G318&gt;=DATE('1. Informace o projektu'!$C$3,1,1),G318&lt;=WORKDAY(DATE('1. Informace o projektu'!$C$3,12,31)-1,1,'6. Data'!$C$76:$C$89)),"OK","!!"),ISBLANK(G318),"!",ISBLANK(H318),"!!!",H318='6. Data'!$B$3,"vyberte druh nákladu")," ")</f>
        <v xml:space="preserve"> </v>
      </c>
      <c r="J318" s="261" t="str">
        <f t="shared" si="12"/>
        <v xml:space="preserve"> </v>
      </c>
      <c r="K318" s="238" t="str">
        <f t="shared" si="13"/>
        <v xml:space="preserve"> </v>
      </c>
      <c r="L318" s="87" t="str">
        <f t="shared" si="14"/>
        <v xml:space="preserve"> </v>
      </c>
    </row>
    <row r="319" spans="1:12" x14ac:dyDescent="0.25">
      <c r="A319" s="72"/>
      <c r="B319" s="82"/>
      <c r="C319" s="82"/>
      <c r="D319" s="79"/>
      <c r="E319" s="83"/>
      <c r="F319" s="83"/>
      <c r="G319" s="81"/>
      <c r="H319" s="123"/>
      <c r="I319" s="238" t="str">
        <f>IF(ISNUMBER(F319),_xlfn.IFS(RIGHT(H319,3)="(b)",IF(AND(G319&gt;=DATE('1. Informace o projektu'!$C$3,1,1),G319&lt;=WORKDAY(DATE('1. Informace o projektu'!$C$3+1,1,31)-1,1)),"OK","!!"),RIGHT(H319,3)="(a)",IF(AND(G319&gt;=DATE('1. Informace o projektu'!$C$3,1,1),G319&lt;=WORKDAY(DATE('1. Informace o projektu'!$C$3,12,31)-1,1,'6. Data'!$C$76:$C$89)),"OK","!!"),ISBLANK(G319),"!",ISBLANK(H319),"!!!",H319='6. Data'!$B$3,"vyberte druh nákladu")," ")</f>
        <v xml:space="preserve"> </v>
      </c>
      <c r="J319" s="261" t="str">
        <f t="shared" si="12"/>
        <v xml:space="preserve"> </v>
      </c>
      <c r="K319" s="238" t="str">
        <f t="shared" si="13"/>
        <v xml:space="preserve"> </v>
      </c>
      <c r="L319" s="87" t="str">
        <f t="shared" si="14"/>
        <v xml:space="preserve"> </v>
      </c>
    </row>
    <row r="320" spans="1:12" x14ac:dyDescent="0.25">
      <c r="A320" s="72"/>
      <c r="B320" s="82"/>
      <c r="C320" s="82"/>
      <c r="D320" s="79"/>
      <c r="E320" s="83"/>
      <c r="F320" s="83"/>
      <c r="G320" s="81"/>
      <c r="H320" s="123"/>
      <c r="I320" s="238" t="str">
        <f>IF(ISNUMBER(F320),_xlfn.IFS(RIGHT(H320,3)="(b)",IF(AND(G320&gt;=DATE('1. Informace o projektu'!$C$3,1,1),G320&lt;=WORKDAY(DATE('1. Informace o projektu'!$C$3+1,1,31)-1,1)),"OK","!!"),RIGHT(H320,3)="(a)",IF(AND(G320&gt;=DATE('1. Informace o projektu'!$C$3,1,1),G320&lt;=WORKDAY(DATE('1. Informace o projektu'!$C$3,12,31)-1,1,'6. Data'!$C$76:$C$89)),"OK","!!"),ISBLANK(G320),"!",ISBLANK(H320),"!!!",H320='6. Data'!$B$3,"vyberte druh nákladu")," ")</f>
        <v xml:space="preserve"> </v>
      </c>
      <c r="J320" s="261" t="str">
        <f t="shared" si="12"/>
        <v xml:space="preserve"> </v>
      </c>
      <c r="K320" s="238" t="str">
        <f t="shared" si="13"/>
        <v xml:space="preserve"> </v>
      </c>
      <c r="L320" s="87" t="str">
        <f t="shared" si="14"/>
        <v xml:space="preserve"> </v>
      </c>
    </row>
    <row r="321" spans="1:12" x14ac:dyDescent="0.25">
      <c r="A321" s="72"/>
      <c r="B321" s="82"/>
      <c r="C321" s="82"/>
      <c r="D321" s="79"/>
      <c r="E321" s="83"/>
      <c r="F321" s="83"/>
      <c r="G321" s="81"/>
      <c r="H321" s="123"/>
      <c r="I321" s="238" t="str">
        <f>IF(ISNUMBER(F321),_xlfn.IFS(RIGHT(H321,3)="(b)",IF(AND(G321&gt;=DATE('1. Informace o projektu'!$C$3,1,1),G321&lt;=WORKDAY(DATE('1. Informace o projektu'!$C$3+1,1,31)-1,1)),"OK","!!"),RIGHT(H321,3)="(a)",IF(AND(G321&gt;=DATE('1. Informace o projektu'!$C$3,1,1),G321&lt;=WORKDAY(DATE('1. Informace o projektu'!$C$3,12,31)-1,1,'6. Data'!$C$76:$C$89)),"OK","!!"),ISBLANK(G321),"!",ISBLANK(H321),"!!!",H321='6. Data'!$B$3,"vyberte druh nákladu")," ")</f>
        <v xml:space="preserve"> </v>
      </c>
      <c r="J321" s="261" t="str">
        <f t="shared" si="12"/>
        <v xml:space="preserve"> </v>
      </c>
      <c r="K321" s="238" t="str">
        <f t="shared" si="13"/>
        <v xml:space="preserve"> </v>
      </c>
      <c r="L321" s="87" t="str">
        <f t="shared" si="14"/>
        <v xml:space="preserve"> </v>
      </c>
    </row>
    <row r="322" spans="1:12" x14ac:dyDescent="0.25">
      <c r="A322" s="72"/>
      <c r="B322" s="82"/>
      <c r="C322" s="82"/>
      <c r="D322" s="79"/>
      <c r="E322" s="83"/>
      <c r="F322" s="83"/>
      <c r="G322" s="81"/>
      <c r="H322" s="123"/>
      <c r="I322" s="238" t="str">
        <f>IF(ISNUMBER(F322),_xlfn.IFS(RIGHT(H322,3)="(b)",IF(AND(G322&gt;=DATE('1. Informace o projektu'!$C$3,1,1),G322&lt;=WORKDAY(DATE('1. Informace o projektu'!$C$3+1,1,31)-1,1)),"OK","!!"),RIGHT(H322,3)="(a)",IF(AND(G322&gt;=DATE('1. Informace o projektu'!$C$3,1,1),G322&lt;=WORKDAY(DATE('1. Informace o projektu'!$C$3,12,31)-1,1,'6. Data'!$C$76:$C$89)),"OK","!!"),ISBLANK(G322),"!",ISBLANK(H322),"!!!",H322='6. Data'!$B$3,"vyberte druh nákladu")," ")</f>
        <v xml:space="preserve"> </v>
      </c>
      <c r="J322" s="261" t="str">
        <f t="shared" si="12"/>
        <v xml:space="preserve"> </v>
      </c>
      <c r="K322" s="238" t="str">
        <f t="shared" si="13"/>
        <v xml:space="preserve"> </v>
      </c>
      <c r="L322" s="87" t="str">
        <f t="shared" si="14"/>
        <v xml:space="preserve"> </v>
      </c>
    </row>
    <row r="323" spans="1:12" x14ac:dyDescent="0.25">
      <c r="A323" s="72"/>
      <c r="B323" s="82"/>
      <c r="C323" s="82"/>
      <c r="D323" s="79"/>
      <c r="E323" s="83"/>
      <c r="F323" s="83"/>
      <c r="G323" s="81"/>
      <c r="H323" s="123"/>
      <c r="I323" s="238" t="str">
        <f>IF(ISNUMBER(F323),_xlfn.IFS(RIGHT(H323,3)="(b)",IF(AND(G323&gt;=DATE('1. Informace o projektu'!$C$3,1,1),G323&lt;=WORKDAY(DATE('1. Informace o projektu'!$C$3+1,1,31)-1,1)),"OK","!!"),RIGHT(H323,3)="(a)",IF(AND(G323&gt;=DATE('1. Informace o projektu'!$C$3,1,1),G323&lt;=WORKDAY(DATE('1. Informace o projektu'!$C$3,12,31)-1,1,'6. Data'!$C$76:$C$89)),"OK","!!"),ISBLANK(G323),"!",ISBLANK(H323),"!!!",H323='6. Data'!$B$3,"vyberte druh nákladu")," ")</f>
        <v xml:space="preserve"> </v>
      </c>
      <c r="J323" s="261" t="str">
        <f t="shared" si="12"/>
        <v xml:space="preserve"> </v>
      </c>
      <c r="K323" s="238" t="str">
        <f t="shared" si="13"/>
        <v xml:space="preserve"> </v>
      </c>
      <c r="L323" s="87" t="str">
        <f t="shared" si="14"/>
        <v xml:space="preserve"> </v>
      </c>
    </row>
    <row r="324" spans="1:12" x14ac:dyDescent="0.25">
      <c r="A324" s="72"/>
      <c r="B324" s="82"/>
      <c r="C324" s="82"/>
      <c r="D324" s="79"/>
      <c r="E324" s="83"/>
      <c r="F324" s="83"/>
      <c r="G324" s="81"/>
      <c r="H324" s="123"/>
      <c r="I324" s="238" t="str">
        <f>IF(ISNUMBER(F324),_xlfn.IFS(RIGHT(H324,3)="(b)",IF(AND(G324&gt;=DATE('1. Informace o projektu'!$C$3,1,1),G324&lt;=WORKDAY(DATE('1. Informace o projektu'!$C$3+1,1,31)-1,1)),"OK","!!"),RIGHT(H324,3)="(a)",IF(AND(G324&gt;=DATE('1. Informace o projektu'!$C$3,1,1),G324&lt;=WORKDAY(DATE('1. Informace o projektu'!$C$3,12,31)-1,1,'6. Data'!$C$76:$C$89)),"OK","!!"),ISBLANK(G324),"!",ISBLANK(H324),"!!!",H324='6. Data'!$B$3,"vyberte druh nákladu")," ")</f>
        <v xml:space="preserve"> </v>
      </c>
      <c r="J324" s="261" t="str">
        <f t="shared" si="12"/>
        <v xml:space="preserve"> </v>
      </c>
      <c r="K324" s="238" t="str">
        <f t="shared" si="13"/>
        <v xml:space="preserve"> </v>
      </c>
      <c r="L324" s="87" t="str">
        <f t="shared" si="14"/>
        <v xml:space="preserve"> </v>
      </c>
    </row>
    <row r="325" spans="1:12" x14ac:dyDescent="0.25">
      <c r="A325" s="72"/>
      <c r="B325" s="82"/>
      <c r="C325" s="82"/>
      <c r="D325" s="79"/>
      <c r="E325" s="83"/>
      <c r="F325" s="83"/>
      <c r="G325" s="81"/>
      <c r="H325" s="123"/>
      <c r="I325" s="238" t="str">
        <f>IF(ISNUMBER(F325),_xlfn.IFS(RIGHT(H325,3)="(b)",IF(AND(G325&gt;=DATE('1. Informace o projektu'!$C$3,1,1),G325&lt;=WORKDAY(DATE('1. Informace o projektu'!$C$3+1,1,31)-1,1)),"OK","!!"),RIGHT(H325,3)="(a)",IF(AND(G325&gt;=DATE('1. Informace o projektu'!$C$3,1,1),G325&lt;=WORKDAY(DATE('1. Informace o projektu'!$C$3,12,31)-1,1,'6. Data'!$C$76:$C$89)),"OK","!!"),ISBLANK(G325),"!",ISBLANK(H325),"!!!",H325='6. Data'!$B$3,"vyberte druh nákladu")," ")</f>
        <v xml:space="preserve"> </v>
      </c>
      <c r="J325" s="261" t="str">
        <f t="shared" si="12"/>
        <v xml:space="preserve"> </v>
      </c>
      <c r="K325" s="238" t="str">
        <f t="shared" si="13"/>
        <v xml:space="preserve"> </v>
      </c>
      <c r="L325" s="87" t="str">
        <f t="shared" si="14"/>
        <v xml:space="preserve"> </v>
      </c>
    </row>
    <row r="326" spans="1:12" x14ac:dyDescent="0.25">
      <c r="A326" s="72"/>
      <c r="B326" s="82"/>
      <c r="C326" s="82"/>
      <c r="D326" s="79"/>
      <c r="E326" s="83"/>
      <c r="F326" s="83"/>
      <c r="G326" s="81"/>
      <c r="H326" s="123"/>
      <c r="I326" s="238" t="str">
        <f>IF(ISNUMBER(F326),_xlfn.IFS(RIGHT(H326,3)="(b)",IF(AND(G326&gt;=DATE('1. Informace o projektu'!$C$3,1,1),G326&lt;=WORKDAY(DATE('1. Informace o projektu'!$C$3+1,1,31)-1,1)),"OK","!!"),RIGHT(H326,3)="(a)",IF(AND(G326&gt;=DATE('1. Informace o projektu'!$C$3,1,1),G326&lt;=WORKDAY(DATE('1. Informace o projektu'!$C$3,12,31)-1,1,'6. Data'!$C$76:$C$89)),"OK","!!"),ISBLANK(G326),"!",ISBLANK(H326),"!!!",H326='6. Data'!$B$3,"vyberte druh nákladu")," ")</f>
        <v xml:space="preserve"> </v>
      </c>
      <c r="J326" s="261" t="str">
        <f t="shared" si="12"/>
        <v xml:space="preserve"> </v>
      </c>
      <c r="K326" s="238" t="str">
        <f t="shared" si="13"/>
        <v xml:space="preserve"> </v>
      </c>
      <c r="L326" s="87" t="str">
        <f t="shared" si="14"/>
        <v xml:space="preserve"> </v>
      </c>
    </row>
    <row r="327" spans="1:12" x14ac:dyDescent="0.25">
      <c r="A327" s="72"/>
      <c r="B327" s="82"/>
      <c r="C327" s="82"/>
      <c r="D327" s="79"/>
      <c r="E327" s="83"/>
      <c r="F327" s="83"/>
      <c r="G327" s="81"/>
      <c r="H327" s="123"/>
      <c r="I327" s="238" t="str">
        <f>IF(ISNUMBER(F327),_xlfn.IFS(RIGHT(H327,3)="(b)",IF(AND(G327&gt;=DATE('1. Informace o projektu'!$C$3,1,1),G327&lt;=WORKDAY(DATE('1. Informace o projektu'!$C$3+1,1,31)-1,1)),"OK","!!"),RIGHT(H327,3)="(a)",IF(AND(G327&gt;=DATE('1. Informace o projektu'!$C$3,1,1),G327&lt;=WORKDAY(DATE('1. Informace o projektu'!$C$3,12,31)-1,1,'6. Data'!$C$76:$C$89)),"OK","!!"),ISBLANK(G327),"!",ISBLANK(H327),"!!!",H327='6. Data'!$B$3,"vyberte druh nákladu")," ")</f>
        <v xml:space="preserve"> </v>
      </c>
      <c r="J327" s="261" t="str">
        <f t="shared" ref="J327:J390" si="15">_xlfn.IFS(I327="!","Zapište datum úhrady",I327="ok"," ",I327=" "," ",I327="!!!","vyberte druh nákladu",I327="!!","nepovolené datum úhrady",I327="vyberte druh nákladu","vyberte druh nákladu")</f>
        <v xml:space="preserve"> </v>
      </c>
      <c r="K327" s="238" t="str">
        <f t="shared" ref="K327:K390" si="16">IF(ISNUMBER(F327),IF(E327&gt;=F327,"OK","!")," ")</f>
        <v xml:space="preserve"> </v>
      </c>
      <c r="L327" s="87" t="str">
        <f t="shared" ref="L327:L390" si="17">_xlfn.IFS(K327="!","Hrazeno z dotace je vyšší než fakturovaná částka",K327="ok"," ",K327=" "," ")</f>
        <v xml:space="preserve"> </v>
      </c>
    </row>
    <row r="328" spans="1:12" x14ac:dyDescent="0.25">
      <c r="A328" s="72"/>
      <c r="B328" s="82"/>
      <c r="C328" s="82"/>
      <c r="D328" s="79"/>
      <c r="E328" s="83"/>
      <c r="F328" s="83"/>
      <c r="G328" s="81"/>
      <c r="H328" s="123"/>
      <c r="I328" s="238" t="str">
        <f>IF(ISNUMBER(F328),_xlfn.IFS(RIGHT(H328,3)="(b)",IF(AND(G328&gt;=DATE('1. Informace o projektu'!$C$3,1,1),G328&lt;=WORKDAY(DATE('1. Informace o projektu'!$C$3+1,1,31)-1,1)),"OK","!!"),RIGHT(H328,3)="(a)",IF(AND(G328&gt;=DATE('1. Informace o projektu'!$C$3,1,1),G328&lt;=WORKDAY(DATE('1. Informace o projektu'!$C$3,12,31)-1,1,'6. Data'!$C$76:$C$89)),"OK","!!"),ISBLANK(G328),"!",ISBLANK(H328),"!!!",H328='6. Data'!$B$3,"vyberte druh nákladu")," ")</f>
        <v xml:space="preserve"> </v>
      </c>
      <c r="J328" s="261" t="str">
        <f t="shared" si="15"/>
        <v xml:space="preserve"> </v>
      </c>
      <c r="K328" s="238" t="str">
        <f t="shared" si="16"/>
        <v xml:space="preserve"> </v>
      </c>
      <c r="L328" s="87" t="str">
        <f t="shared" si="17"/>
        <v xml:space="preserve"> </v>
      </c>
    </row>
    <row r="329" spans="1:12" x14ac:dyDescent="0.25">
      <c r="A329" s="72"/>
      <c r="B329" s="82"/>
      <c r="C329" s="82"/>
      <c r="D329" s="79"/>
      <c r="E329" s="83"/>
      <c r="F329" s="83"/>
      <c r="G329" s="81"/>
      <c r="H329" s="123"/>
      <c r="I329" s="238" t="str">
        <f>IF(ISNUMBER(F329),_xlfn.IFS(RIGHT(H329,3)="(b)",IF(AND(G329&gt;=DATE('1. Informace o projektu'!$C$3,1,1),G329&lt;=WORKDAY(DATE('1. Informace o projektu'!$C$3+1,1,31)-1,1)),"OK","!!"),RIGHT(H329,3)="(a)",IF(AND(G329&gt;=DATE('1. Informace o projektu'!$C$3,1,1),G329&lt;=WORKDAY(DATE('1. Informace o projektu'!$C$3,12,31)-1,1,'6. Data'!$C$76:$C$89)),"OK","!!"),ISBLANK(G329),"!",ISBLANK(H329),"!!!",H329='6. Data'!$B$3,"vyberte druh nákladu")," ")</f>
        <v xml:space="preserve"> </v>
      </c>
      <c r="J329" s="261" t="str">
        <f t="shared" si="15"/>
        <v xml:space="preserve"> </v>
      </c>
      <c r="K329" s="238" t="str">
        <f t="shared" si="16"/>
        <v xml:space="preserve"> </v>
      </c>
      <c r="L329" s="87" t="str">
        <f t="shared" si="17"/>
        <v xml:space="preserve"> </v>
      </c>
    </row>
    <row r="330" spans="1:12" x14ac:dyDescent="0.25">
      <c r="A330" s="72"/>
      <c r="B330" s="82"/>
      <c r="C330" s="82"/>
      <c r="D330" s="79"/>
      <c r="E330" s="83"/>
      <c r="F330" s="83"/>
      <c r="G330" s="81"/>
      <c r="H330" s="123"/>
      <c r="I330" s="238" t="str">
        <f>IF(ISNUMBER(F330),_xlfn.IFS(RIGHT(H330,3)="(b)",IF(AND(G330&gt;=DATE('1. Informace o projektu'!$C$3,1,1),G330&lt;=WORKDAY(DATE('1. Informace o projektu'!$C$3+1,1,31)-1,1)),"OK","!!"),RIGHT(H330,3)="(a)",IF(AND(G330&gt;=DATE('1. Informace o projektu'!$C$3,1,1),G330&lt;=WORKDAY(DATE('1. Informace o projektu'!$C$3,12,31)-1,1,'6. Data'!$C$76:$C$89)),"OK","!!"),ISBLANK(G330),"!",ISBLANK(H330),"!!!",H330='6. Data'!$B$3,"vyberte druh nákladu")," ")</f>
        <v xml:space="preserve"> </v>
      </c>
      <c r="J330" s="261" t="str">
        <f t="shared" si="15"/>
        <v xml:space="preserve"> </v>
      </c>
      <c r="K330" s="238" t="str">
        <f t="shared" si="16"/>
        <v xml:space="preserve"> </v>
      </c>
      <c r="L330" s="87" t="str">
        <f t="shared" si="17"/>
        <v xml:space="preserve"> </v>
      </c>
    </row>
    <row r="331" spans="1:12" x14ac:dyDescent="0.25">
      <c r="A331" s="72"/>
      <c r="B331" s="82"/>
      <c r="C331" s="82"/>
      <c r="D331" s="79"/>
      <c r="E331" s="83"/>
      <c r="F331" s="83"/>
      <c r="G331" s="81"/>
      <c r="H331" s="123"/>
      <c r="I331" s="238" t="str">
        <f>IF(ISNUMBER(F331),_xlfn.IFS(RIGHT(H331,3)="(b)",IF(AND(G331&gt;=DATE('1. Informace o projektu'!$C$3,1,1),G331&lt;=WORKDAY(DATE('1. Informace o projektu'!$C$3+1,1,31)-1,1)),"OK","!!"),RIGHT(H331,3)="(a)",IF(AND(G331&gt;=DATE('1. Informace o projektu'!$C$3,1,1),G331&lt;=WORKDAY(DATE('1. Informace o projektu'!$C$3,12,31)-1,1,'6. Data'!$C$76:$C$89)),"OK","!!"),ISBLANK(G331),"!",ISBLANK(H331),"!!!",H331='6. Data'!$B$3,"vyberte druh nákladu")," ")</f>
        <v xml:space="preserve"> </v>
      </c>
      <c r="J331" s="261" t="str">
        <f t="shared" si="15"/>
        <v xml:space="preserve"> </v>
      </c>
      <c r="K331" s="238" t="str">
        <f t="shared" si="16"/>
        <v xml:space="preserve"> </v>
      </c>
      <c r="L331" s="87" t="str">
        <f t="shared" si="17"/>
        <v xml:space="preserve"> </v>
      </c>
    </row>
    <row r="332" spans="1:12" x14ac:dyDescent="0.25">
      <c r="A332" s="72"/>
      <c r="B332" s="82"/>
      <c r="C332" s="82"/>
      <c r="D332" s="79"/>
      <c r="E332" s="83"/>
      <c r="F332" s="83"/>
      <c r="G332" s="81"/>
      <c r="H332" s="123"/>
      <c r="I332" s="238" t="str">
        <f>IF(ISNUMBER(F332),_xlfn.IFS(RIGHT(H332,3)="(b)",IF(AND(G332&gt;=DATE('1. Informace o projektu'!$C$3,1,1),G332&lt;=WORKDAY(DATE('1. Informace o projektu'!$C$3+1,1,31)-1,1)),"OK","!!"),RIGHT(H332,3)="(a)",IF(AND(G332&gt;=DATE('1. Informace o projektu'!$C$3,1,1),G332&lt;=WORKDAY(DATE('1. Informace o projektu'!$C$3,12,31)-1,1,'6. Data'!$C$76:$C$89)),"OK","!!"),ISBLANK(G332),"!",ISBLANK(H332),"!!!",H332='6. Data'!$B$3,"vyberte druh nákladu")," ")</f>
        <v xml:space="preserve"> </v>
      </c>
      <c r="J332" s="261" t="str">
        <f t="shared" si="15"/>
        <v xml:space="preserve"> </v>
      </c>
      <c r="K332" s="238" t="str">
        <f t="shared" si="16"/>
        <v xml:space="preserve"> </v>
      </c>
      <c r="L332" s="87" t="str">
        <f t="shared" si="17"/>
        <v xml:space="preserve"> </v>
      </c>
    </row>
    <row r="333" spans="1:12" x14ac:dyDescent="0.25">
      <c r="A333" s="72"/>
      <c r="B333" s="82"/>
      <c r="C333" s="82"/>
      <c r="D333" s="79"/>
      <c r="E333" s="83"/>
      <c r="F333" s="83"/>
      <c r="G333" s="81"/>
      <c r="H333" s="123"/>
      <c r="I333" s="238" t="str">
        <f>IF(ISNUMBER(F333),_xlfn.IFS(RIGHT(H333,3)="(b)",IF(AND(G333&gt;=DATE('1. Informace o projektu'!$C$3,1,1),G333&lt;=WORKDAY(DATE('1. Informace o projektu'!$C$3+1,1,31)-1,1)),"OK","!!"),RIGHT(H333,3)="(a)",IF(AND(G333&gt;=DATE('1. Informace o projektu'!$C$3,1,1),G333&lt;=WORKDAY(DATE('1. Informace o projektu'!$C$3,12,31)-1,1,'6. Data'!$C$76:$C$89)),"OK","!!"),ISBLANK(G333),"!",ISBLANK(H333),"!!!",H333='6. Data'!$B$3,"vyberte druh nákladu")," ")</f>
        <v xml:space="preserve"> </v>
      </c>
      <c r="J333" s="261" t="str">
        <f t="shared" si="15"/>
        <v xml:space="preserve"> </v>
      </c>
      <c r="K333" s="238" t="str">
        <f t="shared" si="16"/>
        <v xml:space="preserve"> </v>
      </c>
      <c r="L333" s="87" t="str">
        <f t="shared" si="17"/>
        <v xml:space="preserve"> </v>
      </c>
    </row>
    <row r="334" spans="1:12" x14ac:dyDescent="0.25">
      <c r="A334" s="72"/>
      <c r="B334" s="82"/>
      <c r="C334" s="82"/>
      <c r="D334" s="79"/>
      <c r="E334" s="83"/>
      <c r="F334" s="83"/>
      <c r="G334" s="81"/>
      <c r="H334" s="123"/>
      <c r="I334" s="238" t="str">
        <f>IF(ISNUMBER(F334),_xlfn.IFS(RIGHT(H334,3)="(b)",IF(AND(G334&gt;=DATE('1. Informace o projektu'!$C$3,1,1),G334&lt;=WORKDAY(DATE('1. Informace o projektu'!$C$3+1,1,31)-1,1)),"OK","!!"),RIGHT(H334,3)="(a)",IF(AND(G334&gt;=DATE('1. Informace o projektu'!$C$3,1,1),G334&lt;=WORKDAY(DATE('1. Informace o projektu'!$C$3,12,31)-1,1,'6. Data'!$C$76:$C$89)),"OK","!!"),ISBLANK(G334),"!",ISBLANK(H334),"!!!",H334='6. Data'!$B$3,"vyberte druh nákladu")," ")</f>
        <v xml:space="preserve"> </v>
      </c>
      <c r="J334" s="261" t="str">
        <f t="shared" si="15"/>
        <v xml:space="preserve"> </v>
      </c>
      <c r="K334" s="238" t="str">
        <f t="shared" si="16"/>
        <v xml:space="preserve"> </v>
      </c>
      <c r="L334" s="87" t="str">
        <f t="shared" si="17"/>
        <v xml:space="preserve"> </v>
      </c>
    </row>
    <row r="335" spans="1:12" x14ac:dyDescent="0.25">
      <c r="A335" s="72"/>
      <c r="B335" s="82"/>
      <c r="C335" s="82"/>
      <c r="D335" s="79"/>
      <c r="E335" s="83"/>
      <c r="F335" s="83"/>
      <c r="G335" s="81"/>
      <c r="H335" s="123"/>
      <c r="I335" s="238" t="str">
        <f>IF(ISNUMBER(F335),_xlfn.IFS(RIGHT(H335,3)="(b)",IF(AND(G335&gt;=DATE('1. Informace o projektu'!$C$3,1,1),G335&lt;=WORKDAY(DATE('1. Informace o projektu'!$C$3+1,1,31)-1,1)),"OK","!!"),RIGHT(H335,3)="(a)",IF(AND(G335&gt;=DATE('1. Informace o projektu'!$C$3,1,1),G335&lt;=WORKDAY(DATE('1. Informace o projektu'!$C$3,12,31)-1,1,'6. Data'!$C$76:$C$89)),"OK","!!"),ISBLANK(G335),"!",ISBLANK(H335),"!!!",H335='6. Data'!$B$3,"vyberte druh nákladu")," ")</f>
        <v xml:space="preserve"> </v>
      </c>
      <c r="J335" s="261" t="str">
        <f t="shared" si="15"/>
        <v xml:space="preserve"> </v>
      </c>
      <c r="K335" s="238" t="str">
        <f t="shared" si="16"/>
        <v xml:space="preserve"> </v>
      </c>
      <c r="L335" s="87" t="str">
        <f t="shared" si="17"/>
        <v xml:space="preserve"> </v>
      </c>
    </row>
    <row r="336" spans="1:12" x14ac:dyDescent="0.25">
      <c r="A336" s="72"/>
      <c r="B336" s="82"/>
      <c r="C336" s="82"/>
      <c r="D336" s="79"/>
      <c r="E336" s="83"/>
      <c r="F336" s="83"/>
      <c r="G336" s="81"/>
      <c r="H336" s="123"/>
      <c r="I336" s="238" t="str">
        <f>IF(ISNUMBER(F336),_xlfn.IFS(RIGHT(H336,3)="(b)",IF(AND(G336&gt;=DATE('1. Informace o projektu'!$C$3,1,1),G336&lt;=WORKDAY(DATE('1. Informace o projektu'!$C$3+1,1,31)-1,1)),"OK","!!"),RIGHT(H336,3)="(a)",IF(AND(G336&gt;=DATE('1. Informace o projektu'!$C$3,1,1),G336&lt;=WORKDAY(DATE('1. Informace o projektu'!$C$3,12,31)-1,1,'6. Data'!$C$76:$C$89)),"OK","!!"),ISBLANK(G336),"!",ISBLANK(H336),"!!!",H336='6. Data'!$B$3,"vyberte druh nákladu")," ")</f>
        <v xml:space="preserve"> </v>
      </c>
      <c r="J336" s="261" t="str">
        <f t="shared" si="15"/>
        <v xml:space="preserve"> </v>
      </c>
      <c r="K336" s="238" t="str">
        <f t="shared" si="16"/>
        <v xml:space="preserve"> </v>
      </c>
      <c r="L336" s="87" t="str">
        <f t="shared" si="17"/>
        <v xml:space="preserve"> </v>
      </c>
    </row>
    <row r="337" spans="1:12" x14ac:dyDescent="0.25">
      <c r="A337" s="72"/>
      <c r="B337" s="82"/>
      <c r="C337" s="82"/>
      <c r="D337" s="79"/>
      <c r="E337" s="83"/>
      <c r="F337" s="83"/>
      <c r="G337" s="81"/>
      <c r="H337" s="123"/>
      <c r="I337" s="238" t="str">
        <f>IF(ISNUMBER(F337),_xlfn.IFS(RIGHT(H337,3)="(b)",IF(AND(G337&gt;=DATE('1. Informace o projektu'!$C$3,1,1),G337&lt;=WORKDAY(DATE('1. Informace o projektu'!$C$3+1,1,31)-1,1)),"OK","!!"),RIGHT(H337,3)="(a)",IF(AND(G337&gt;=DATE('1. Informace o projektu'!$C$3,1,1),G337&lt;=WORKDAY(DATE('1. Informace o projektu'!$C$3,12,31)-1,1,'6. Data'!$C$76:$C$89)),"OK","!!"),ISBLANK(G337),"!",ISBLANK(H337),"!!!",H337='6. Data'!$B$3,"vyberte druh nákladu")," ")</f>
        <v xml:space="preserve"> </v>
      </c>
      <c r="J337" s="261" t="str">
        <f t="shared" si="15"/>
        <v xml:space="preserve"> </v>
      </c>
      <c r="K337" s="238" t="str">
        <f t="shared" si="16"/>
        <v xml:space="preserve"> </v>
      </c>
      <c r="L337" s="87" t="str">
        <f t="shared" si="17"/>
        <v xml:space="preserve"> </v>
      </c>
    </row>
    <row r="338" spans="1:12" x14ac:dyDescent="0.25">
      <c r="A338" s="72"/>
      <c r="B338" s="82"/>
      <c r="C338" s="82"/>
      <c r="D338" s="79"/>
      <c r="E338" s="83"/>
      <c r="F338" s="83"/>
      <c r="G338" s="81"/>
      <c r="H338" s="123"/>
      <c r="I338" s="238" t="str">
        <f>IF(ISNUMBER(F338),_xlfn.IFS(RIGHT(H338,3)="(b)",IF(AND(G338&gt;=DATE('1. Informace o projektu'!$C$3,1,1),G338&lt;=WORKDAY(DATE('1. Informace o projektu'!$C$3+1,1,31)-1,1)),"OK","!!"),RIGHT(H338,3)="(a)",IF(AND(G338&gt;=DATE('1. Informace o projektu'!$C$3,1,1),G338&lt;=WORKDAY(DATE('1. Informace o projektu'!$C$3,12,31)-1,1,'6. Data'!$C$76:$C$89)),"OK","!!"),ISBLANK(G338),"!",ISBLANK(H338),"!!!",H338='6. Data'!$B$3,"vyberte druh nákladu")," ")</f>
        <v xml:space="preserve"> </v>
      </c>
      <c r="J338" s="261" t="str">
        <f t="shared" si="15"/>
        <v xml:space="preserve"> </v>
      </c>
      <c r="K338" s="238" t="str">
        <f t="shared" si="16"/>
        <v xml:space="preserve"> </v>
      </c>
      <c r="L338" s="87" t="str">
        <f t="shared" si="17"/>
        <v xml:space="preserve"> </v>
      </c>
    </row>
    <row r="339" spans="1:12" x14ac:dyDescent="0.25">
      <c r="A339" s="72"/>
      <c r="B339" s="82"/>
      <c r="C339" s="82"/>
      <c r="D339" s="79"/>
      <c r="E339" s="83"/>
      <c r="F339" s="83"/>
      <c r="G339" s="81"/>
      <c r="H339" s="123"/>
      <c r="I339" s="238" t="str">
        <f>IF(ISNUMBER(F339),_xlfn.IFS(RIGHT(H339,3)="(b)",IF(AND(G339&gt;=DATE('1. Informace o projektu'!$C$3,1,1),G339&lt;=WORKDAY(DATE('1. Informace o projektu'!$C$3+1,1,31)-1,1)),"OK","!!"),RIGHT(H339,3)="(a)",IF(AND(G339&gt;=DATE('1. Informace o projektu'!$C$3,1,1),G339&lt;=WORKDAY(DATE('1. Informace o projektu'!$C$3,12,31)-1,1,'6. Data'!$C$76:$C$89)),"OK","!!"),ISBLANK(G339),"!",ISBLANK(H339),"!!!",H339='6. Data'!$B$3,"vyberte druh nákladu")," ")</f>
        <v xml:space="preserve"> </v>
      </c>
      <c r="J339" s="261" t="str">
        <f t="shared" si="15"/>
        <v xml:space="preserve"> </v>
      </c>
      <c r="K339" s="238" t="str">
        <f t="shared" si="16"/>
        <v xml:space="preserve"> </v>
      </c>
      <c r="L339" s="87" t="str">
        <f t="shared" si="17"/>
        <v xml:space="preserve"> </v>
      </c>
    </row>
    <row r="340" spans="1:12" x14ac:dyDescent="0.25">
      <c r="A340" s="72"/>
      <c r="B340" s="82"/>
      <c r="C340" s="82"/>
      <c r="D340" s="79"/>
      <c r="E340" s="83"/>
      <c r="F340" s="83"/>
      <c r="G340" s="81"/>
      <c r="H340" s="123"/>
      <c r="I340" s="238" t="str">
        <f>IF(ISNUMBER(F340),_xlfn.IFS(RIGHT(H340,3)="(b)",IF(AND(G340&gt;=DATE('1. Informace o projektu'!$C$3,1,1),G340&lt;=WORKDAY(DATE('1. Informace o projektu'!$C$3+1,1,31)-1,1)),"OK","!!"),RIGHT(H340,3)="(a)",IF(AND(G340&gt;=DATE('1. Informace o projektu'!$C$3,1,1),G340&lt;=WORKDAY(DATE('1. Informace o projektu'!$C$3,12,31)-1,1,'6. Data'!$C$76:$C$89)),"OK","!!"),ISBLANK(G340),"!",ISBLANK(H340),"!!!",H340='6. Data'!$B$3,"vyberte druh nákladu")," ")</f>
        <v xml:space="preserve"> </v>
      </c>
      <c r="J340" s="261" t="str">
        <f t="shared" si="15"/>
        <v xml:space="preserve"> </v>
      </c>
      <c r="K340" s="238" t="str">
        <f t="shared" si="16"/>
        <v xml:space="preserve"> </v>
      </c>
      <c r="L340" s="87" t="str">
        <f t="shared" si="17"/>
        <v xml:space="preserve"> </v>
      </c>
    </row>
    <row r="341" spans="1:12" x14ac:dyDescent="0.25">
      <c r="A341" s="72"/>
      <c r="B341" s="82"/>
      <c r="C341" s="82"/>
      <c r="D341" s="79"/>
      <c r="E341" s="83"/>
      <c r="F341" s="83"/>
      <c r="G341" s="81"/>
      <c r="H341" s="123"/>
      <c r="I341" s="238" t="str">
        <f>IF(ISNUMBER(F341),_xlfn.IFS(RIGHT(H341,3)="(b)",IF(AND(G341&gt;=DATE('1. Informace o projektu'!$C$3,1,1),G341&lt;=WORKDAY(DATE('1. Informace o projektu'!$C$3+1,1,31)-1,1)),"OK","!!"),RIGHT(H341,3)="(a)",IF(AND(G341&gt;=DATE('1. Informace o projektu'!$C$3,1,1),G341&lt;=WORKDAY(DATE('1. Informace o projektu'!$C$3,12,31)-1,1,'6. Data'!$C$76:$C$89)),"OK","!!"),ISBLANK(G341),"!",ISBLANK(H341),"!!!",H341='6. Data'!$B$3,"vyberte druh nákladu")," ")</f>
        <v xml:space="preserve"> </v>
      </c>
      <c r="J341" s="261" t="str">
        <f t="shared" si="15"/>
        <v xml:space="preserve"> </v>
      </c>
      <c r="K341" s="238" t="str">
        <f t="shared" si="16"/>
        <v xml:space="preserve"> </v>
      </c>
      <c r="L341" s="87" t="str">
        <f t="shared" si="17"/>
        <v xml:space="preserve"> </v>
      </c>
    </row>
    <row r="342" spans="1:12" x14ac:dyDescent="0.25">
      <c r="A342" s="72"/>
      <c r="B342" s="82"/>
      <c r="C342" s="82"/>
      <c r="D342" s="79"/>
      <c r="E342" s="83"/>
      <c r="F342" s="83"/>
      <c r="G342" s="81"/>
      <c r="H342" s="123"/>
      <c r="I342" s="238" t="str">
        <f>IF(ISNUMBER(F342),_xlfn.IFS(RIGHT(H342,3)="(b)",IF(AND(G342&gt;=DATE('1. Informace o projektu'!$C$3,1,1),G342&lt;=WORKDAY(DATE('1. Informace o projektu'!$C$3+1,1,31)-1,1)),"OK","!!"),RIGHT(H342,3)="(a)",IF(AND(G342&gt;=DATE('1. Informace o projektu'!$C$3,1,1),G342&lt;=WORKDAY(DATE('1. Informace o projektu'!$C$3,12,31)-1,1,'6. Data'!$C$76:$C$89)),"OK","!!"),ISBLANK(G342),"!",ISBLANK(H342),"!!!",H342='6. Data'!$B$3,"vyberte druh nákladu")," ")</f>
        <v xml:space="preserve"> </v>
      </c>
      <c r="J342" s="261" t="str">
        <f t="shared" si="15"/>
        <v xml:space="preserve"> </v>
      </c>
      <c r="K342" s="238" t="str">
        <f t="shared" si="16"/>
        <v xml:space="preserve"> </v>
      </c>
      <c r="L342" s="87" t="str">
        <f t="shared" si="17"/>
        <v xml:space="preserve"> </v>
      </c>
    </row>
    <row r="343" spans="1:12" x14ac:dyDescent="0.25">
      <c r="A343" s="72"/>
      <c r="B343" s="82"/>
      <c r="C343" s="82"/>
      <c r="D343" s="79"/>
      <c r="E343" s="83"/>
      <c r="F343" s="83"/>
      <c r="G343" s="81"/>
      <c r="H343" s="123"/>
      <c r="I343" s="238" t="str">
        <f>IF(ISNUMBER(F343),_xlfn.IFS(RIGHT(H343,3)="(b)",IF(AND(G343&gt;=DATE('1. Informace o projektu'!$C$3,1,1),G343&lt;=WORKDAY(DATE('1. Informace o projektu'!$C$3+1,1,31)-1,1)),"OK","!!"),RIGHT(H343,3)="(a)",IF(AND(G343&gt;=DATE('1. Informace o projektu'!$C$3,1,1),G343&lt;=WORKDAY(DATE('1. Informace o projektu'!$C$3,12,31)-1,1,'6. Data'!$C$76:$C$89)),"OK","!!"),ISBLANK(G343),"!",ISBLANK(H343),"!!!",H343='6. Data'!$B$3,"vyberte druh nákladu")," ")</f>
        <v xml:space="preserve"> </v>
      </c>
      <c r="J343" s="261" t="str">
        <f t="shared" si="15"/>
        <v xml:space="preserve"> </v>
      </c>
      <c r="K343" s="238" t="str">
        <f t="shared" si="16"/>
        <v xml:space="preserve"> </v>
      </c>
      <c r="L343" s="87" t="str">
        <f t="shared" si="17"/>
        <v xml:space="preserve"> </v>
      </c>
    </row>
    <row r="344" spans="1:12" x14ac:dyDescent="0.25">
      <c r="A344" s="72"/>
      <c r="B344" s="82"/>
      <c r="C344" s="82"/>
      <c r="D344" s="79"/>
      <c r="E344" s="83"/>
      <c r="F344" s="83"/>
      <c r="G344" s="81"/>
      <c r="H344" s="123"/>
      <c r="I344" s="238" t="str">
        <f>IF(ISNUMBER(F344),_xlfn.IFS(RIGHT(H344,3)="(b)",IF(AND(G344&gt;=DATE('1. Informace o projektu'!$C$3,1,1),G344&lt;=WORKDAY(DATE('1. Informace o projektu'!$C$3+1,1,31)-1,1)),"OK","!!"),RIGHT(H344,3)="(a)",IF(AND(G344&gt;=DATE('1. Informace o projektu'!$C$3,1,1),G344&lt;=WORKDAY(DATE('1. Informace o projektu'!$C$3,12,31)-1,1,'6. Data'!$C$76:$C$89)),"OK","!!"),ISBLANK(G344),"!",ISBLANK(H344),"!!!",H344='6. Data'!$B$3,"vyberte druh nákladu")," ")</f>
        <v xml:space="preserve"> </v>
      </c>
      <c r="J344" s="261" t="str">
        <f t="shared" si="15"/>
        <v xml:space="preserve"> </v>
      </c>
      <c r="K344" s="238" t="str">
        <f t="shared" si="16"/>
        <v xml:space="preserve"> </v>
      </c>
      <c r="L344" s="87" t="str">
        <f t="shared" si="17"/>
        <v xml:space="preserve"> </v>
      </c>
    </row>
    <row r="345" spans="1:12" x14ac:dyDescent="0.25">
      <c r="A345" s="72"/>
      <c r="B345" s="82"/>
      <c r="C345" s="82"/>
      <c r="D345" s="79"/>
      <c r="E345" s="83"/>
      <c r="F345" s="83"/>
      <c r="G345" s="81"/>
      <c r="H345" s="123"/>
      <c r="I345" s="238" t="str">
        <f>IF(ISNUMBER(F345),_xlfn.IFS(RIGHT(H345,3)="(b)",IF(AND(G345&gt;=DATE('1. Informace o projektu'!$C$3,1,1),G345&lt;=WORKDAY(DATE('1. Informace o projektu'!$C$3+1,1,31)-1,1)),"OK","!!"),RIGHT(H345,3)="(a)",IF(AND(G345&gt;=DATE('1. Informace o projektu'!$C$3,1,1),G345&lt;=WORKDAY(DATE('1. Informace o projektu'!$C$3,12,31)-1,1,'6. Data'!$C$76:$C$89)),"OK","!!"),ISBLANK(G345),"!",ISBLANK(H345),"!!!",H345='6. Data'!$B$3,"vyberte druh nákladu")," ")</f>
        <v xml:space="preserve"> </v>
      </c>
      <c r="J345" s="261" t="str">
        <f t="shared" si="15"/>
        <v xml:space="preserve"> </v>
      </c>
      <c r="K345" s="238" t="str">
        <f t="shared" si="16"/>
        <v xml:space="preserve"> </v>
      </c>
      <c r="L345" s="87" t="str">
        <f t="shared" si="17"/>
        <v xml:space="preserve"> </v>
      </c>
    </row>
    <row r="346" spans="1:12" x14ac:dyDescent="0.25">
      <c r="A346" s="72"/>
      <c r="B346" s="82"/>
      <c r="C346" s="82"/>
      <c r="D346" s="79"/>
      <c r="E346" s="83"/>
      <c r="F346" s="83"/>
      <c r="G346" s="81"/>
      <c r="H346" s="123"/>
      <c r="I346" s="238" t="str">
        <f>IF(ISNUMBER(F346),_xlfn.IFS(RIGHT(H346,3)="(b)",IF(AND(G346&gt;=DATE('1. Informace o projektu'!$C$3,1,1),G346&lt;=WORKDAY(DATE('1. Informace o projektu'!$C$3+1,1,31)-1,1)),"OK","!!"),RIGHT(H346,3)="(a)",IF(AND(G346&gt;=DATE('1. Informace o projektu'!$C$3,1,1),G346&lt;=WORKDAY(DATE('1. Informace o projektu'!$C$3,12,31)-1,1,'6. Data'!$C$76:$C$89)),"OK","!!"),ISBLANK(G346),"!",ISBLANK(H346),"!!!",H346='6. Data'!$B$3,"vyberte druh nákladu")," ")</f>
        <v xml:space="preserve"> </v>
      </c>
      <c r="J346" s="261" t="str">
        <f t="shared" si="15"/>
        <v xml:space="preserve"> </v>
      </c>
      <c r="K346" s="238" t="str">
        <f t="shared" si="16"/>
        <v xml:space="preserve"> </v>
      </c>
      <c r="L346" s="87" t="str">
        <f t="shared" si="17"/>
        <v xml:space="preserve"> </v>
      </c>
    </row>
    <row r="347" spans="1:12" x14ac:dyDescent="0.25">
      <c r="A347" s="72"/>
      <c r="B347" s="82"/>
      <c r="C347" s="82"/>
      <c r="D347" s="79"/>
      <c r="E347" s="83"/>
      <c r="F347" s="83"/>
      <c r="G347" s="81"/>
      <c r="H347" s="123"/>
      <c r="I347" s="238" t="str">
        <f>IF(ISNUMBER(F347),_xlfn.IFS(RIGHT(H347,3)="(b)",IF(AND(G347&gt;=DATE('1. Informace o projektu'!$C$3,1,1),G347&lt;=WORKDAY(DATE('1. Informace o projektu'!$C$3+1,1,31)-1,1)),"OK","!!"),RIGHT(H347,3)="(a)",IF(AND(G347&gt;=DATE('1. Informace o projektu'!$C$3,1,1),G347&lt;=WORKDAY(DATE('1. Informace o projektu'!$C$3,12,31)-1,1,'6. Data'!$C$76:$C$89)),"OK","!!"),ISBLANK(G347),"!",ISBLANK(H347),"!!!",H347='6. Data'!$B$3,"vyberte druh nákladu")," ")</f>
        <v xml:space="preserve"> </v>
      </c>
      <c r="J347" s="261" t="str">
        <f t="shared" si="15"/>
        <v xml:space="preserve"> </v>
      </c>
      <c r="K347" s="238" t="str">
        <f t="shared" si="16"/>
        <v xml:space="preserve"> </v>
      </c>
      <c r="L347" s="87" t="str">
        <f t="shared" si="17"/>
        <v xml:space="preserve"> </v>
      </c>
    </row>
    <row r="348" spans="1:12" x14ac:dyDescent="0.25">
      <c r="A348" s="72"/>
      <c r="B348" s="82"/>
      <c r="C348" s="82"/>
      <c r="D348" s="79"/>
      <c r="E348" s="83"/>
      <c r="F348" s="83"/>
      <c r="G348" s="81"/>
      <c r="H348" s="123"/>
      <c r="I348" s="238" t="str">
        <f>IF(ISNUMBER(F348),_xlfn.IFS(RIGHT(H348,3)="(b)",IF(AND(G348&gt;=DATE('1. Informace o projektu'!$C$3,1,1),G348&lt;=WORKDAY(DATE('1. Informace o projektu'!$C$3+1,1,31)-1,1)),"OK","!!"),RIGHT(H348,3)="(a)",IF(AND(G348&gt;=DATE('1. Informace o projektu'!$C$3,1,1),G348&lt;=WORKDAY(DATE('1. Informace o projektu'!$C$3,12,31)-1,1,'6. Data'!$C$76:$C$89)),"OK","!!"),ISBLANK(G348),"!",ISBLANK(H348),"!!!",H348='6. Data'!$B$3,"vyberte druh nákladu")," ")</f>
        <v xml:space="preserve"> </v>
      </c>
      <c r="J348" s="261" t="str">
        <f t="shared" si="15"/>
        <v xml:space="preserve"> </v>
      </c>
      <c r="K348" s="238" t="str">
        <f t="shared" si="16"/>
        <v xml:space="preserve"> </v>
      </c>
      <c r="L348" s="87" t="str">
        <f t="shared" si="17"/>
        <v xml:space="preserve"> </v>
      </c>
    </row>
    <row r="349" spans="1:12" x14ac:dyDescent="0.25">
      <c r="A349" s="72"/>
      <c r="B349" s="82"/>
      <c r="C349" s="82"/>
      <c r="D349" s="79"/>
      <c r="E349" s="83"/>
      <c r="F349" s="83"/>
      <c r="G349" s="81"/>
      <c r="H349" s="123"/>
      <c r="I349" s="238" t="str">
        <f>IF(ISNUMBER(F349),_xlfn.IFS(RIGHT(H349,3)="(b)",IF(AND(G349&gt;=DATE('1. Informace o projektu'!$C$3,1,1),G349&lt;=WORKDAY(DATE('1. Informace o projektu'!$C$3+1,1,31)-1,1)),"OK","!!"),RIGHT(H349,3)="(a)",IF(AND(G349&gt;=DATE('1. Informace o projektu'!$C$3,1,1),G349&lt;=WORKDAY(DATE('1. Informace o projektu'!$C$3,12,31)-1,1,'6. Data'!$C$76:$C$89)),"OK","!!"),ISBLANK(G349),"!",ISBLANK(H349),"!!!",H349='6. Data'!$B$3,"vyberte druh nákladu")," ")</f>
        <v xml:space="preserve"> </v>
      </c>
      <c r="J349" s="261" t="str">
        <f t="shared" si="15"/>
        <v xml:space="preserve"> </v>
      </c>
      <c r="K349" s="238" t="str">
        <f t="shared" si="16"/>
        <v xml:space="preserve"> </v>
      </c>
      <c r="L349" s="87" t="str">
        <f t="shared" si="17"/>
        <v xml:space="preserve"> </v>
      </c>
    </row>
    <row r="350" spans="1:12" x14ac:dyDescent="0.25">
      <c r="A350" s="72"/>
      <c r="B350" s="82"/>
      <c r="C350" s="82"/>
      <c r="D350" s="79"/>
      <c r="E350" s="83"/>
      <c r="F350" s="83"/>
      <c r="G350" s="81"/>
      <c r="H350" s="123"/>
      <c r="I350" s="238" t="str">
        <f>IF(ISNUMBER(F350),_xlfn.IFS(RIGHT(H350,3)="(b)",IF(AND(G350&gt;=DATE('1. Informace o projektu'!$C$3,1,1),G350&lt;=WORKDAY(DATE('1. Informace o projektu'!$C$3+1,1,31)-1,1)),"OK","!!"),RIGHT(H350,3)="(a)",IF(AND(G350&gt;=DATE('1. Informace o projektu'!$C$3,1,1),G350&lt;=WORKDAY(DATE('1. Informace o projektu'!$C$3,12,31)-1,1,'6. Data'!$C$76:$C$89)),"OK","!!"),ISBLANK(G350),"!",ISBLANK(H350),"!!!",H350='6. Data'!$B$3,"vyberte druh nákladu")," ")</f>
        <v xml:space="preserve"> </v>
      </c>
      <c r="J350" s="261" t="str">
        <f t="shared" si="15"/>
        <v xml:space="preserve"> </v>
      </c>
      <c r="K350" s="238" t="str">
        <f t="shared" si="16"/>
        <v xml:space="preserve"> </v>
      </c>
      <c r="L350" s="87" t="str">
        <f t="shared" si="17"/>
        <v xml:space="preserve"> </v>
      </c>
    </row>
    <row r="351" spans="1:12" x14ac:dyDescent="0.25">
      <c r="A351" s="72"/>
      <c r="B351" s="82"/>
      <c r="C351" s="82"/>
      <c r="D351" s="79"/>
      <c r="E351" s="83"/>
      <c r="F351" s="83"/>
      <c r="G351" s="81"/>
      <c r="H351" s="123"/>
      <c r="I351" s="238" t="str">
        <f>IF(ISNUMBER(F351),_xlfn.IFS(RIGHT(H351,3)="(b)",IF(AND(G351&gt;=DATE('1. Informace o projektu'!$C$3,1,1),G351&lt;=WORKDAY(DATE('1. Informace o projektu'!$C$3+1,1,31)-1,1)),"OK","!!"),RIGHT(H351,3)="(a)",IF(AND(G351&gt;=DATE('1. Informace o projektu'!$C$3,1,1),G351&lt;=WORKDAY(DATE('1. Informace o projektu'!$C$3,12,31)-1,1,'6. Data'!$C$76:$C$89)),"OK","!!"),ISBLANK(G351),"!",ISBLANK(H351),"!!!",H351='6. Data'!$B$3,"vyberte druh nákladu")," ")</f>
        <v xml:space="preserve"> </v>
      </c>
      <c r="J351" s="261" t="str">
        <f t="shared" si="15"/>
        <v xml:space="preserve"> </v>
      </c>
      <c r="K351" s="238" t="str">
        <f t="shared" si="16"/>
        <v xml:space="preserve"> </v>
      </c>
      <c r="L351" s="87" t="str">
        <f t="shared" si="17"/>
        <v xml:space="preserve"> </v>
      </c>
    </row>
    <row r="352" spans="1:12" x14ac:dyDescent="0.25">
      <c r="A352" s="72"/>
      <c r="B352" s="82"/>
      <c r="C352" s="82"/>
      <c r="D352" s="79"/>
      <c r="E352" s="83"/>
      <c r="F352" s="83"/>
      <c r="G352" s="81"/>
      <c r="H352" s="123"/>
      <c r="I352" s="238" t="str">
        <f>IF(ISNUMBER(F352),_xlfn.IFS(RIGHT(H352,3)="(b)",IF(AND(G352&gt;=DATE('1. Informace o projektu'!$C$3,1,1),G352&lt;=WORKDAY(DATE('1. Informace o projektu'!$C$3+1,1,31)-1,1)),"OK","!!"),RIGHT(H352,3)="(a)",IF(AND(G352&gt;=DATE('1. Informace o projektu'!$C$3,1,1),G352&lt;=WORKDAY(DATE('1. Informace o projektu'!$C$3,12,31)-1,1,'6. Data'!$C$76:$C$89)),"OK","!!"),ISBLANK(G352),"!",ISBLANK(H352),"!!!",H352='6. Data'!$B$3,"vyberte druh nákladu")," ")</f>
        <v xml:space="preserve"> </v>
      </c>
      <c r="J352" s="261" t="str">
        <f t="shared" si="15"/>
        <v xml:space="preserve"> </v>
      </c>
      <c r="K352" s="238" t="str">
        <f t="shared" si="16"/>
        <v xml:space="preserve"> </v>
      </c>
      <c r="L352" s="87" t="str">
        <f t="shared" si="17"/>
        <v xml:space="preserve"> </v>
      </c>
    </row>
    <row r="353" spans="1:12" x14ac:dyDescent="0.25">
      <c r="A353" s="72"/>
      <c r="B353" s="82"/>
      <c r="C353" s="82"/>
      <c r="D353" s="79"/>
      <c r="E353" s="83"/>
      <c r="F353" s="83"/>
      <c r="G353" s="81"/>
      <c r="H353" s="123"/>
      <c r="I353" s="238" t="str">
        <f>IF(ISNUMBER(F353),_xlfn.IFS(RIGHT(H353,3)="(b)",IF(AND(G353&gt;=DATE('1. Informace o projektu'!$C$3,1,1),G353&lt;=WORKDAY(DATE('1. Informace o projektu'!$C$3+1,1,31)-1,1)),"OK","!!"),RIGHT(H353,3)="(a)",IF(AND(G353&gt;=DATE('1. Informace o projektu'!$C$3,1,1),G353&lt;=WORKDAY(DATE('1. Informace o projektu'!$C$3,12,31)-1,1,'6. Data'!$C$76:$C$89)),"OK","!!"),ISBLANK(G353),"!",ISBLANK(H353),"!!!",H353='6. Data'!$B$3,"vyberte druh nákladu")," ")</f>
        <v xml:space="preserve"> </v>
      </c>
      <c r="J353" s="261" t="str">
        <f t="shared" si="15"/>
        <v xml:space="preserve"> </v>
      </c>
      <c r="K353" s="238" t="str">
        <f t="shared" si="16"/>
        <v xml:space="preserve"> </v>
      </c>
      <c r="L353" s="87" t="str">
        <f t="shared" si="17"/>
        <v xml:space="preserve"> </v>
      </c>
    </row>
    <row r="354" spans="1:12" x14ac:dyDescent="0.25">
      <c r="A354" s="72"/>
      <c r="B354" s="82"/>
      <c r="C354" s="82"/>
      <c r="D354" s="79"/>
      <c r="E354" s="83"/>
      <c r="F354" s="83"/>
      <c r="G354" s="81"/>
      <c r="H354" s="123"/>
      <c r="I354" s="238" t="str">
        <f>IF(ISNUMBER(F354),_xlfn.IFS(RIGHT(H354,3)="(b)",IF(AND(G354&gt;=DATE('1. Informace o projektu'!$C$3,1,1),G354&lt;=WORKDAY(DATE('1. Informace o projektu'!$C$3+1,1,31)-1,1)),"OK","!!"),RIGHT(H354,3)="(a)",IF(AND(G354&gt;=DATE('1. Informace o projektu'!$C$3,1,1),G354&lt;=WORKDAY(DATE('1. Informace o projektu'!$C$3,12,31)-1,1,'6. Data'!$C$76:$C$89)),"OK","!!"),ISBLANK(G354),"!",ISBLANK(H354),"!!!",H354='6. Data'!$B$3,"vyberte druh nákladu")," ")</f>
        <v xml:space="preserve"> </v>
      </c>
      <c r="J354" s="261" t="str">
        <f t="shared" si="15"/>
        <v xml:space="preserve"> </v>
      </c>
      <c r="K354" s="238" t="str">
        <f t="shared" si="16"/>
        <v xml:space="preserve"> </v>
      </c>
      <c r="L354" s="87" t="str">
        <f t="shared" si="17"/>
        <v xml:space="preserve"> </v>
      </c>
    </row>
    <row r="355" spans="1:12" x14ac:dyDescent="0.25">
      <c r="A355" s="72"/>
      <c r="B355" s="82"/>
      <c r="C355" s="82"/>
      <c r="D355" s="79"/>
      <c r="E355" s="83"/>
      <c r="F355" s="83"/>
      <c r="G355" s="81"/>
      <c r="H355" s="123"/>
      <c r="I355" s="238" t="str">
        <f>IF(ISNUMBER(F355),_xlfn.IFS(RIGHT(H355,3)="(b)",IF(AND(G355&gt;=DATE('1. Informace o projektu'!$C$3,1,1),G355&lt;=WORKDAY(DATE('1. Informace o projektu'!$C$3+1,1,31)-1,1)),"OK","!!"),RIGHT(H355,3)="(a)",IF(AND(G355&gt;=DATE('1. Informace o projektu'!$C$3,1,1),G355&lt;=WORKDAY(DATE('1. Informace o projektu'!$C$3,12,31)-1,1,'6. Data'!$C$76:$C$89)),"OK","!!"),ISBLANK(G355),"!",ISBLANK(H355),"!!!",H355='6. Data'!$B$3,"vyberte druh nákladu")," ")</f>
        <v xml:space="preserve"> </v>
      </c>
      <c r="J355" s="261" t="str">
        <f t="shared" si="15"/>
        <v xml:space="preserve"> </v>
      </c>
      <c r="K355" s="238" t="str">
        <f t="shared" si="16"/>
        <v xml:space="preserve"> </v>
      </c>
      <c r="L355" s="87" t="str">
        <f t="shared" si="17"/>
        <v xml:space="preserve"> </v>
      </c>
    </row>
    <row r="356" spans="1:12" x14ac:dyDescent="0.25">
      <c r="A356" s="72"/>
      <c r="B356" s="82"/>
      <c r="C356" s="82"/>
      <c r="D356" s="79"/>
      <c r="E356" s="83"/>
      <c r="F356" s="83"/>
      <c r="G356" s="81"/>
      <c r="H356" s="123"/>
      <c r="I356" s="238" t="str">
        <f>IF(ISNUMBER(F356),_xlfn.IFS(RIGHT(H356,3)="(b)",IF(AND(G356&gt;=DATE('1. Informace o projektu'!$C$3,1,1),G356&lt;=WORKDAY(DATE('1. Informace o projektu'!$C$3+1,1,31)-1,1)),"OK","!!"),RIGHT(H356,3)="(a)",IF(AND(G356&gt;=DATE('1. Informace o projektu'!$C$3,1,1),G356&lt;=WORKDAY(DATE('1. Informace o projektu'!$C$3,12,31)-1,1,'6. Data'!$C$76:$C$89)),"OK","!!"),ISBLANK(G356),"!",ISBLANK(H356),"!!!",H356='6. Data'!$B$3,"vyberte druh nákladu")," ")</f>
        <v xml:space="preserve"> </v>
      </c>
      <c r="J356" s="261" t="str">
        <f t="shared" si="15"/>
        <v xml:space="preserve"> </v>
      </c>
      <c r="K356" s="238" t="str">
        <f t="shared" si="16"/>
        <v xml:space="preserve"> </v>
      </c>
      <c r="L356" s="87" t="str">
        <f t="shared" si="17"/>
        <v xml:space="preserve"> </v>
      </c>
    </row>
    <row r="357" spans="1:12" x14ac:dyDescent="0.25">
      <c r="A357" s="72"/>
      <c r="B357" s="82"/>
      <c r="C357" s="82"/>
      <c r="D357" s="79"/>
      <c r="E357" s="83"/>
      <c r="F357" s="83"/>
      <c r="G357" s="81"/>
      <c r="H357" s="123"/>
      <c r="I357" s="238" t="str">
        <f>IF(ISNUMBER(F357),_xlfn.IFS(RIGHT(H357,3)="(b)",IF(AND(G357&gt;=DATE('1. Informace o projektu'!$C$3,1,1),G357&lt;=WORKDAY(DATE('1. Informace o projektu'!$C$3+1,1,31)-1,1)),"OK","!!"),RIGHT(H357,3)="(a)",IF(AND(G357&gt;=DATE('1. Informace o projektu'!$C$3,1,1),G357&lt;=WORKDAY(DATE('1. Informace o projektu'!$C$3,12,31)-1,1,'6. Data'!$C$76:$C$89)),"OK","!!"),ISBLANK(G357),"!",ISBLANK(H357),"!!!",H357='6. Data'!$B$3,"vyberte druh nákladu")," ")</f>
        <v xml:space="preserve"> </v>
      </c>
      <c r="J357" s="261" t="str">
        <f t="shared" si="15"/>
        <v xml:space="preserve"> </v>
      </c>
      <c r="K357" s="238" t="str">
        <f t="shared" si="16"/>
        <v xml:space="preserve"> </v>
      </c>
      <c r="L357" s="87" t="str">
        <f t="shared" si="17"/>
        <v xml:space="preserve"> </v>
      </c>
    </row>
    <row r="358" spans="1:12" x14ac:dyDescent="0.25">
      <c r="A358" s="72"/>
      <c r="B358" s="82"/>
      <c r="C358" s="82"/>
      <c r="D358" s="79"/>
      <c r="E358" s="83"/>
      <c r="F358" s="83"/>
      <c r="G358" s="81"/>
      <c r="H358" s="123"/>
      <c r="I358" s="238" t="str">
        <f>IF(ISNUMBER(F358),_xlfn.IFS(RIGHT(H358,3)="(b)",IF(AND(G358&gt;=DATE('1. Informace o projektu'!$C$3,1,1),G358&lt;=WORKDAY(DATE('1. Informace o projektu'!$C$3+1,1,31)-1,1)),"OK","!!"),RIGHT(H358,3)="(a)",IF(AND(G358&gt;=DATE('1. Informace o projektu'!$C$3,1,1),G358&lt;=WORKDAY(DATE('1. Informace o projektu'!$C$3,12,31)-1,1,'6. Data'!$C$76:$C$89)),"OK","!!"),ISBLANK(G358),"!",ISBLANK(H358),"!!!",H358='6. Data'!$B$3,"vyberte druh nákladu")," ")</f>
        <v xml:space="preserve"> </v>
      </c>
      <c r="J358" s="261" t="str">
        <f t="shared" si="15"/>
        <v xml:space="preserve"> </v>
      </c>
      <c r="K358" s="238" t="str">
        <f t="shared" si="16"/>
        <v xml:space="preserve"> </v>
      </c>
      <c r="L358" s="87" t="str">
        <f t="shared" si="17"/>
        <v xml:space="preserve"> </v>
      </c>
    </row>
    <row r="359" spans="1:12" x14ac:dyDescent="0.25">
      <c r="A359" s="72"/>
      <c r="B359" s="82"/>
      <c r="C359" s="82"/>
      <c r="D359" s="79"/>
      <c r="E359" s="83"/>
      <c r="F359" s="83"/>
      <c r="G359" s="81"/>
      <c r="H359" s="123"/>
      <c r="I359" s="238" t="str">
        <f>IF(ISNUMBER(F359),_xlfn.IFS(RIGHT(H359,3)="(b)",IF(AND(G359&gt;=DATE('1. Informace o projektu'!$C$3,1,1),G359&lt;=WORKDAY(DATE('1. Informace o projektu'!$C$3+1,1,31)-1,1)),"OK","!!"),RIGHT(H359,3)="(a)",IF(AND(G359&gt;=DATE('1. Informace o projektu'!$C$3,1,1),G359&lt;=WORKDAY(DATE('1. Informace o projektu'!$C$3,12,31)-1,1,'6. Data'!$C$76:$C$89)),"OK","!!"),ISBLANK(G359),"!",ISBLANK(H359),"!!!",H359='6. Data'!$B$3,"vyberte druh nákladu")," ")</f>
        <v xml:space="preserve"> </v>
      </c>
      <c r="J359" s="261" t="str">
        <f t="shared" si="15"/>
        <v xml:space="preserve"> </v>
      </c>
      <c r="K359" s="238" t="str">
        <f t="shared" si="16"/>
        <v xml:space="preserve"> </v>
      </c>
      <c r="L359" s="87" t="str">
        <f t="shared" si="17"/>
        <v xml:space="preserve"> </v>
      </c>
    </row>
    <row r="360" spans="1:12" x14ac:dyDescent="0.25">
      <c r="A360" s="72"/>
      <c r="B360" s="82"/>
      <c r="C360" s="82"/>
      <c r="D360" s="79"/>
      <c r="E360" s="83"/>
      <c r="F360" s="83"/>
      <c r="G360" s="81"/>
      <c r="H360" s="123"/>
      <c r="I360" s="238" t="str">
        <f>IF(ISNUMBER(F360),_xlfn.IFS(RIGHT(H360,3)="(b)",IF(AND(G360&gt;=DATE('1. Informace o projektu'!$C$3,1,1),G360&lt;=WORKDAY(DATE('1. Informace o projektu'!$C$3+1,1,31)-1,1)),"OK","!!"),RIGHT(H360,3)="(a)",IF(AND(G360&gt;=DATE('1. Informace o projektu'!$C$3,1,1),G360&lt;=WORKDAY(DATE('1. Informace o projektu'!$C$3,12,31)-1,1,'6. Data'!$C$76:$C$89)),"OK","!!"),ISBLANK(G360),"!",ISBLANK(H360),"!!!",H360='6. Data'!$B$3,"vyberte druh nákladu")," ")</f>
        <v xml:space="preserve"> </v>
      </c>
      <c r="J360" s="261" t="str">
        <f t="shared" si="15"/>
        <v xml:space="preserve"> </v>
      </c>
      <c r="K360" s="238" t="str">
        <f t="shared" si="16"/>
        <v xml:space="preserve"> </v>
      </c>
      <c r="L360" s="87" t="str">
        <f t="shared" si="17"/>
        <v xml:space="preserve"> </v>
      </c>
    </row>
    <row r="361" spans="1:12" x14ac:dyDescent="0.25">
      <c r="A361" s="72"/>
      <c r="B361" s="82"/>
      <c r="C361" s="82"/>
      <c r="D361" s="79"/>
      <c r="E361" s="83"/>
      <c r="F361" s="83"/>
      <c r="G361" s="81"/>
      <c r="H361" s="123"/>
      <c r="I361" s="238" t="str">
        <f>IF(ISNUMBER(F361),_xlfn.IFS(RIGHT(H361,3)="(b)",IF(AND(G361&gt;=DATE('1. Informace o projektu'!$C$3,1,1),G361&lt;=WORKDAY(DATE('1. Informace o projektu'!$C$3+1,1,31)-1,1)),"OK","!!"),RIGHT(H361,3)="(a)",IF(AND(G361&gt;=DATE('1. Informace o projektu'!$C$3,1,1),G361&lt;=WORKDAY(DATE('1. Informace o projektu'!$C$3,12,31)-1,1,'6. Data'!$C$76:$C$89)),"OK","!!"),ISBLANK(G361),"!",ISBLANK(H361),"!!!",H361='6. Data'!$B$3,"vyberte druh nákladu")," ")</f>
        <v xml:space="preserve"> </v>
      </c>
      <c r="J361" s="261" t="str">
        <f t="shared" si="15"/>
        <v xml:space="preserve"> </v>
      </c>
      <c r="K361" s="238" t="str">
        <f t="shared" si="16"/>
        <v xml:space="preserve"> </v>
      </c>
      <c r="L361" s="87" t="str">
        <f t="shared" si="17"/>
        <v xml:space="preserve"> </v>
      </c>
    </row>
    <row r="362" spans="1:12" x14ac:dyDescent="0.25">
      <c r="A362" s="72"/>
      <c r="B362" s="82"/>
      <c r="C362" s="82"/>
      <c r="D362" s="79"/>
      <c r="E362" s="83"/>
      <c r="F362" s="83"/>
      <c r="G362" s="81"/>
      <c r="H362" s="123"/>
      <c r="I362" s="238" t="str">
        <f>IF(ISNUMBER(F362),_xlfn.IFS(RIGHT(H362,3)="(b)",IF(AND(G362&gt;=DATE('1. Informace o projektu'!$C$3,1,1),G362&lt;=WORKDAY(DATE('1. Informace o projektu'!$C$3+1,1,31)-1,1)),"OK","!!"),RIGHT(H362,3)="(a)",IF(AND(G362&gt;=DATE('1. Informace o projektu'!$C$3,1,1),G362&lt;=WORKDAY(DATE('1. Informace o projektu'!$C$3,12,31)-1,1,'6. Data'!$C$76:$C$89)),"OK","!!"),ISBLANK(G362),"!",ISBLANK(H362),"!!!",H362='6. Data'!$B$3,"vyberte druh nákladu")," ")</f>
        <v xml:space="preserve"> </v>
      </c>
      <c r="J362" s="261" t="str">
        <f t="shared" si="15"/>
        <v xml:space="preserve"> </v>
      </c>
      <c r="K362" s="238" t="str">
        <f t="shared" si="16"/>
        <v xml:space="preserve"> </v>
      </c>
      <c r="L362" s="87" t="str">
        <f t="shared" si="17"/>
        <v xml:space="preserve"> </v>
      </c>
    </row>
    <row r="363" spans="1:12" x14ac:dyDescent="0.25">
      <c r="A363" s="72"/>
      <c r="B363" s="82"/>
      <c r="C363" s="82"/>
      <c r="D363" s="79"/>
      <c r="E363" s="83"/>
      <c r="F363" s="83"/>
      <c r="G363" s="81"/>
      <c r="H363" s="123"/>
      <c r="I363" s="238" t="str">
        <f>IF(ISNUMBER(F363),_xlfn.IFS(RIGHT(H363,3)="(b)",IF(AND(G363&gt;=DATE('1. Informace o projektu'!$C$3,1,1),G363&lt;=WORKDAY(DATE('1. Informace o projektu'!$C$3+1,1,31)-1,1)),"OK","!!"),RIGHT(H363,3)="(a)",IF(AND(G363&gt;=DATE('1. Informace o projektu'!$C$3,1,1),G363&lt;=WORKDAY(DATE('1. Informace o projektu'!$C$3,12,31)-1,1,'6. Data'!$C$76:$C$89)),"OK","!!"),ISBLANK(G363),"!",ISBLANK(H363),"!!!",H363='6. Data'!$B$3,"vyberte druh nákladu")," ")</f>
        <v xml:space="preserve"> </v>
      </c>
      <c r="J363" s="261" t="str">
        <f t="shared" si="15"/>
        <v xml:space="preserve"> </v>
      </c>
      <c r="K363" s="238" t="str">
        <f t="shared" si="16"/>
        <v xml:space="preserve"> </v>
      </c>
      <c r="L363" s="87" t="str">
        <f t="shared" si="17"/>
        <v xml:space="preserve"> </v>
      </c>
    </row>
    <row r="364" spans="1:12" x14ac:dyDescent="0.25">
      <c r="A364" s="72"/>
      <c r="B364" s="82"/>
      <c r="C364" s="82"/>
      <c r="D364" s="79"/>
      <c r="E364" s="83"/>
      <c r="F364" s="83"/>
      <c r="G364" s="81"/>
      <c r="H364" s="123"/>
      <c r="I364" s="238" t="str">
        <f>IF(ISNUMBER(F364),_xlfn.IFS(RIGHT(H364,3)="(b)",IF(AND(G364&gt;=DATE('1. Informace o projektu'!$C$3,1,1),G364&lt;=WORKDAY(DATE('1. Informace o projektu'!$C$3+1,1,31)-1,1)),"OK","!!"),RIGHT(H364,3)="(a)",IF(AND(G364&gt;=DATE('1. Informace o projektu'!$C$3,1,1),G364&lt;=WORKDAY(DATE('1. Informace o projektu'!$C$3,12,31)-1,1,'6. Data'!$C$76:$C$89)),"OK","!!"),ISBLANK(G364),"!",ISBLANK(H364),"!!!",H364='6. Data'!$B$3,"vyberte druh nákladu")," ")</f>
        <v xml:space="preserve"> </v>
      </c>
      <c r="J364" s="261" t="str">
        <f t="shared" si="15"/>
        <v xml:space="preserve"> </v>
      </c>
      <c r="K364" s="238" t="str">
        <f t="shared" si="16"/>
        <v xml:space="preserve"> </v>
      </c>
      <c r="L364" s="87" t="str">
        <f t="shared" si="17"/>
        <v xml:space="preserve"> </v>
      </c>
    </row>
    <row r="365" spans="1:12" x14ac:dyDescent="0.25">
      <c r="A365" s="72"/>
      <c r="B365" s="82"/>
      <c r="C365" s="82"/>
      <c r="D365" s="79"/>
      <c r="E365" s="83"/>
      <c r="F365" s="83"/>
      <c r="G365" s="81"/>
      <c r="H365" s="123"/>
      <c r="I365" s="238" t="str">
        <f>IF(ISNUMBER(F365),_xlfn.IFS(RIGHT(H365,3)="(b)",IF(AND(G365&gt;=DATE('1. Informace o projektu'!$C$3,1,1),G365&lt;=WORKDAY(DATE('1. Informace o projektu'!$C$3+1,1,31)-1,1)),"OK","!!"),RIGHT(H365,3)="(a)",IF(AND(G365&gt;=DATE('1. Informace o projektu'!$C$3,1,1),G365&lt;=WORKDAY(DATE('1. Informace o projektu'!$C$3,12,31)-1,1,'6. Data'!$C$76:$C$89)),"OK","!!"),ISBLANK(G365),"!",ISBLANK(H365),"!!!",H365='6. Data'!$B$3,"vyberte druh nákladu")," ")</f>
        <v xml:space="preserve"> </v>
      </c>
      <c r="J365" s="261" t="str">
        <f t="shared" si="15"/>
        <v xml:space="preserve"> </v>
      </c>
      <c r="K365" s="238" t="str">
        <f t="shared" si="16"/>
        <v xml:space="preserve"> </v>
      </c>
      <c r="L365" s="87" t="str">
        <f t="shared" si="17"/>
        <v xml:space="preserve"> </v>
      </c>
    </row>
    <row r="366" spans="1:12" x14ac:dyDescent="0.25">
      <c r="A366" s="72"/>
      <c r="B366" s="82"/>
      <c r="C366" s="82"/>
      <c r="D366" s="79"/>
      <c r="E366" s="83"/>
      <c r="F366" s="83"/>
      <c r="G366" s="81"/>
      <c r="H366" s="123"/>
      <c r="I366" s="238" t="str">
        <f>IF(ISNUMBER(F366),_xlfn.IFS(RIGHT(H366,3)="(b)",IF(AND(G366&gt;=DATE('1. Informace o projektu'!$C$3,1,1),G366&lt;=WORKDAY(DATE('1. Informace o projektu'!$C$3+1,1,31)-1,1)),"OK","!!"),RIGHT(H366,3)="(a)",IF(AND(G366&gt;=DATE('1. Informace o projektu'!$C$3,1,1),G366&lt;=WORKDAY(DATE('1. Informace o projektu'!$C$3,12,31)-1,1,'6. Data'!$C$76:$C$89)),"OK","!!"),ISBLANK(G366),"!",ISBLANK(H366),"!!!",H366='6. Data'!$B$3,"vyberte druh nákladu")," ")</f>
        <v xml:space="preserve"> </v>
      </c>
      <c r="J366" s="261" t="str">
        <f t="shared" si="15"/>
        <v xml:space="preserve"> </v>
      </c>
      <c r="K366" s="238" t="str">
        <f t="shared" si="16"/>
        <v xml:space="preserve"> </v>
      </c>
      <c r="L366" s="87" t="str">
        <f t="shared" si="17"/>
        <v xml:space="preserve"> </v>
      </c>
    </row>
    <row r="367" spans="1:12" x14ac:dyDescent="0.25">
      <c r="A367" s="72"/>
      <c r="B367" s="82"/>
      <c r="C367" s="82"/>
      <c r="D367" s="79"/>
      <c r="E367" s="83"/>
      <c r="F367" s="83"/>
      <c r="G367" s="81"/>
      <c r="H367" s="123"/>
      <c r="I367" s="238" t="str">
        <f>IF(ISNUMBER(F367),_xlfn.IFS(RIGHT(H367,3)="(b)",IF(AND(G367&gt;=DATE('1. Informace o projektu'!$C$3,1,1),G367&lt;=WORKDAY(DATE('1. Informace o projektu'!$C$3+1,1,31)-1,1)),"OK","!!"),RIGHT(H367,3)="(a)",IF(AND(G367&gt;=DATE('1. Informace o projektu'!$C$3,1,1),G367&lt;=WORKDAY(DATE('1. Informace o projektu'!$C$3,12,31)-1,1,'6. Data'!$C$76:$C$89)),"OK","!!"),ISBLANK(G367),"!",ISBLANK(H367),"!!!",H367='6. Data'!$B$3,"vyberte druh nákladu")," ")</f>
        <v xml:space="preserve"> </v>
      </c>
      <c r="J367" s="261" t="str">
        <f t="shared" si="15"/>
        <v xml:space="preserve"> </v>
      </c>
      <c r="K367" s="238" t="str">
        <f t="shared" si="16"/>
        <v xml:space="preserve"> </v>
      </c>
      <c r="L367" s="87" t="str">
        <f t="shared" si="17"/>
        <v xml:space="preserve"> </v>
      </c>
    </row>
    <row r="368" spans="1:12" x14ac:dyDescent="0.25">
      <c r="A368" s="72"/>
      <c r="B368" s="82"/>
      <c r="C368" s="82"/>
      <c r="D368" s="79"/>
      <c r="E368" s="83"/>
      <c r="F368" s="83"/>
      <c r="G368" s="81"/>
      <c r="H368" s="123"/>
      <c r="I368" s="238" t="str">
        <f>IF(ISNUMBER(F368),_xlfn.IFS(RIGHT(H368,3)="(b)",IF(AND(G368&gt;=DATE('1. Informace o projektu'!$C$3,1,1),G368&lt;=WORKDAY(DATE('1. Informace o projektu'!$C$3+1,1,31)-1,1)),"OK","!!"),RIGHT(H368,3)="(a)",IF(AND(G368&gt;=DATE('1. Informace o projektu'!$C$3,1,1),G368&lt;=WORKDAY(DATE('1. Informace o projektu'!$C$3,12,31)-1,1,'6. Data'!$C$76:$C$89)),"OK","!!"),ISBLANK(G368),"!",ISBLANK(H368),"!!!",H368='6. Data'!$B$3,"vyberte druh nákladu")," ")</f>
        <v xml:space="preserve"> </v>
      </c>
      <c r="J368" s="261" t="str">
        <f t="shared" si="15"/>
        <v xml:space="preserve"> </v>
      </c>
      <c r="K368" s="238" t="str">
        <f t="shared" si="16"/>
        <v xml:space="preserve"> </v>
      </c>
      <c r="L368" s="87" t="str">
        <f t="shared" si="17"/>
        <v xml:space="preserve"> </v>
      </c>
    </row>
    <row r="369" spans="1:12" x14ac:dyDescent="0.25">
      <c r="A369" s="72"/>
      <c r="B369" s="82"/>
      <c r="C369" s="82"/>
      <c r="D369" s="79"/>
      <c r="E369" s="83"/>
      <c r="F369" s="83"/>
      <c r="G369" s="81"/>
      <c r="H369" s="123"/>
      <c r="I369" s="238" t="str">
        <f>IF(ISNUMBER(F369),_xlfn.IFS(RIGHT(H369,3)="(b)",IF(AND(G369&gt;=DATE('1. Informace o projektu'!$C$3,1,1),G369&lt;=WORKDAY(DATE('1. Informace o projektu'!$C$3+1,1,31)-1,1)),"OK","!!"),RIGHT(H369,3)="(a)",IF(AND(G369&gt;=DATE('1. Informace o projektu'!$C$3,1,1),G369&lt;=WORKDAY(DATE('1. Informace o projektu'!$C$3,12,31)-1,1,'6. Data'!$C$76:$C$89)),"OK","!!"),ISBLANK(G369),"!",ISBLANK(H369),"!!!",H369='6. Data'!$B$3,"vyberte druh nákladu")," ")</f>
        <v xml:space="preserve"> </v>
      </c>
      <c r="J369" s="261" t="str">
        <f t="shared" si="15"/>
        <v xml:space="preserve"> </v>
      </c>
      <c r="K369" s="238" t="str">
        <f t="shared" si="16"/>
        <v xml:space="preserve"> </v>
      </c>
      <c r="L369" s="87" t="str">
        <f t="shared" si="17"/>
        <v xml:space="preserve"> </v>
      </c>
    </row>
    <row r="370" spans="1:12" x14ac:dyDescent="0.25">
      <c r="A370" s="72"/>
      <c r="B370" s="82"/>
      <c r="C370" s="82"/>
      <c r="D370" s="79"/>
      <c r="E370" s="83"/>
      <c r="F370" s="83"/>
      <c r="G370" s="81"/>
      <c r="H370" s="123"/>
      <c r="I370" s="238" t="str">
        <f>IF(ISNUMBER(F370),_xlfn.IFS(RIGHT(H370,3)="(b)",IF(AND(G370&gt;=DATE('1. Informace o projektu'!$C$3,1,1),G370&lt;=WORKDAY(DATE('1. Informace o projektu'!$C$3+1,1,31)-1,1)),"OK","!!"),RIGHT(H370,3)="(a)",IF(AND(G370&gt;=DATE('1. Informace o projektu'!$C$3,1,1),G370&lt;=WORKDAY(DATE('1. Informace o projektu'!$C$3,12,31)-1,1,'6. Data'!$C$76:$C$89)),"OK","!!"),ISBLANK(G370),"!",ISBLANK(H370),"!!!",H370='6. Data'!$B$3,"vyberte druh nákladu")," ")</f>
        <v xml:space="preserve"> </v>
      </c>
      <c r="J370" s="261" t="str">
        <f t="shared" si="15"/>
        <v xml:space="preserve"> </v>
      </c>
      <c r="K370" s="238" t="str">
        <f t="shared" si="16"/>
        <v xml:space="preserve"> </v>
      </c>
      <c r="L370" s="87" t="str">
        <f t="shared" si="17"/>
        <v xml:space="preserve"> </v>
      </c>
    </row>
    <row r="371" spans="1:12" x14ac:dyDescent="0.25">
      <c r="A371" s="72"/>
      <c r="B371" s="82"/>
      <c r="C371" s="82"/>
      <c r="D371" s="79"/>
      <c r="E371" s="83"/>
      <c r="F371" s="83"/>
      <c r="G371" s="81"/>
      <c r="H371" s="123"/>
      <c r="I371" s="238" t="str">
        <f>IF(ISNUMBER(F371),_xlfn.IFS(RIGHT(H371,3)="(b)",IF(AND(G371&gt;=DATE('1. Informace o projektu'!$C$3,1,1),G371&lt;=WORKDAY(DATE('1. Informace o projektu'!$C$3+1,1,31)-1,1)),"OK","!!"),RIGHT(H371,3)="(a)",IF(AND(G371&gt;=DATE('1. Informace o projektu'!$C$3,1,1),G371&lt;=WORKDAY(DATE('1. Informace o projektu'!$C$3,12,31)-1,1,'6. Data'!$C$76:$C$89)),"OK","!!"),ISBLANK(G371),"!",ISBLANK(H371),"!!!",H371='6. Data'!$B$3,"vyberte druh nákladu")," ")</f>
        <v xml:space="preserve"> </v>
      </c>
      <c r="J371" s="261" t="str">
        <f t="shared" si="15"/>
        <v xml:space="preserve"> </v>
      </c>
      <c r="K371" s="238" t="str">
        <f t="shared" si="16"/>
        <v xml:space="preserve"> </v>
      </c>
      <c r="L371" s="87" t="str">
        <f t="shared" si="17"/>
        <v xml:space="preserve"> </v>
      </c>
    </row>
    <row r="372" spans="1:12" x14ac:dyDescent="0.25">
      <c r="A372" s="72"/>
      <c r="B372" s="82"/>
      <c r="C372" s="82"/>
      <c r="D372" s="79"/>
      <c r="E372" s="83"/>
      <c r="F372" s="83"/>
      <c r="G372" s="81"/>
      <c r="H372" s="123"/>
      <c r="I372" s="238" t="str">
        <f>IF(ISNUMBER(F372),_xlfn.IFS(RIGHT(H372,3)="(b)",IF(AND(G372&gt;=DATE('1. Informace o projektu'!$C$3,1,1),G372&lt;=WORKDAY(DATE('1. Informace o projektu'!$C$3+1,1,31)-1,1)),"OK","!!"),RIGHT(H372,3)="(a)",IF(AND(G372&gt;=DATE('1. Informace o projektu'!$C$3,1,1),G372&lt;=WORKDAY(DATE('1. Informace o projektu'!$C$3,12,31)-1,1,'6. Data'!$C$76:$C$89)),"OK","!!"),ISBLANK(G372),"!",ISBLANK(H372),"!!!",H372='6. Data'!$B$3,"vyberte druh nákladu")," ")</f>
        <v xml:space="preserve"> </v>
      </c>
      <c r="J372" s="261" t="str">
        <f t="shared" si="15"/>
        <v xml:space="preserve"> </v>
      </c>
      <c r="K372" s="238" t="str">
        <f t="shared" si="16"/>
        <v xml:space="preserve"> </v>
      </c>
      <c r="L372" s="87" t="str">
        <f t="shared" si="17"/>
        <v xml:space="preserve"> </v>
      </c>
    </row>
    <row r="373" spans="1:12" x14ac:dyDescent="0.25">
      <c r="A373" s="72"/>
      <c r="B373" s="82"/>
      <c r="C373" s="82"/>
      <c r="D373" s="79"/>
      <c r="E373" s="83"/>
      <c r="F373" s="83"/>
      <c r="G373" s="81"/>
      <c r="H373" s="123"/>
      <c r="I373" s="238" t="str">
        <f>IF(ISNUMBER(F373),_xlfn.IFS(RIGHT(H373,3)="(b)",IF(AND(G373&gt;=DATE('1. Informace o projektu'!$C$3,1,1),G373&lt;=WORKDAY(DATE('1. Informace o projektu'!$C$3+1,1,31)-1,1)),"OK","!!"),RIGHT(H373,3)="(a)",IF(AND(G373&gt;=DATE('1. Informace o projektu'!$C$3,1,1),G373&lt;=WORKDAY(DATE('1. Informace o projektu'!$C$3,12,31)-1,1,'6. Data'!$C$76:$C$89)),"OK","!!"),ISBLANK(G373),"!",ISBLANK(H373),"!!!",H373='6. Data'!$B$3,"vyberte druh nákladu")," ")</f>
        <v xml:space="preserve"> </v>
      </c>
      <c r="J373" s="261" t="str">
        <f t="shared" si="15"/>
        <v xml:space="preserve"> </v>
      </c>
      <c r="K373" s="238" t="str">
        <f t="shared" si="16"/>
        <v xml:space="preserve"> </v>
      </c>
      <c r="L373" s="87" t="str">
        <f t="shared" si="17"/>
        <v xml:space="preserve"> </v>
      </c>
    </row>
    <row r="374" spans="1:12" x14ac:dyDescent="0.25">
      <c r="A374" s="72"/>
      <c r="B374" s="82"/>
      <c r="C374" s="82"/>
      <c r="D374" s="79"/>
      <c r="E374" s="83"/>
      <c r="F374" s="83"/>
      <c r="G374" s="81"/>
      <c r="H374" s="123"/>
      <c r="I374" s="238" t="str">
        <f>IF(ISNUMBER(F374),_xlfn.IFS(RIGHT(H374,3)="(b)",IF(AND(G374&gt;=DATE('1. Informace o projektu'!$C$3,1,1),G374&lt;=WORKDAY(DATE('1. Informace o projektu'!$C$3+1,1,31)-1,1)),"OK","!!"),RIGHT(H374,3)="(a)",IF(AND(G374&gt;=DATE('1. Informace o projektu'!$C$3,1,1),G374&lt;=WORKDAY(DATE('1. Informace o projektu'!$C$3,12,31)-1,1,'6. Data'!$C$76:$C$89)),"OK","!!"),ISBLANK(G374),"!",ISBLANK(H374),"!!!",H374='6. Data'!$B$3,"vyberte druh nákladu")," ")</f>
        <v xml:space="preserve"> </v>
      </c>
      <c r="J374" s="261" t="str">
        <f t="shared" si="15"/>
        <v xml:space="preserve"> </v>
      </c>
      <c r="K374" s="238" t="str">
        <f t="shared" si="16"/>
        <v xml:space="preserve"> </v>
      </c>
      <c r="L374" s="87" t="str">
        <f t="shared" si="17"/>
        <v xml:space="preserve"> </v>
      </c>
    </row>
    <row r="375" spans="1:12" x14ac:dyDescent="0.25">
      <c r="A375" s="72"/>
      <c r="B375" s="82"/>
      <c r="C375" s="82"/>
      <c r="D375" s="79"/>
      <c r="E375" s="83"/>
      <c r="F375" s="83"/>
      <c r="G375" s="81"/>
      <c r="H375" s="123"/>
      <c r="I375" s="238" t="str">
        <f>IF(ISNUMBER(F375),_xlfn.IFS(RIGHT(H375,3)="(b)",IF(AND(G375&gt;=DATE('1. Informace o projektu'!$C$3,1,1),G375&lt;=WORKDAY(DATE('1. Informace o projektu'!$C$3+1,1,31)-1,1)),"OK","!!"),RIGHT(H375,3)="(a)",IF(AND(G375&gt;=DATE('1. Informace o projektu'!$C$3,1,1),G375&lt;=WORKDAY(DATE('1. Informace o projektu'!$C$3,12,31)-1,1,'6. Data'!$C$76:$C$89)),"OK","!!"),ISBLANK(G375),"!",ISBLANK(H375),"!!!",H375='6. Data'!$B$3,"vyberte druh nákladu")," ")</f>
        <v xml:space="preserve"> </v>
      </c>
      <c r="J375" s="261" t="str">
        <f t="shared" si="15"/>
        <v xml:space="preserve"> </v>
      </c>
      <c r="K375" s="238" t="str">
        <f t="shared" si="16"/>
        <v xml:space="preserve"> </v>
      </c>
      <c r="L375" s="87" t="str">
        <f t="shared" si="17"/>
        <v xml:space="preserve"> </v>
      </c>
    </row>
    <row r="376" spans="1:12" x14ac:dyDescent="0.25">
      <c r="A376" s="72"/>
      <c r="B376" s="82"/>
      <c r="C376" s="82"/>
      <c r="D376" s="79"/>
      <c r="E376" s="83"/>
      <c r="F376" s="83"/>
      <c r="G376" s="81"/>
      <c r="H376" s="123"/>
      <c r="I376" s="238" t="str">
        <f>IF(ISNUMBER(F376),_xlfn.IFS(RIGHT(H376,3)="(b)",IF(AND(G376&gt;=DATE('1. Informace o projektu'!$C$3,1,1),G376&lt;=WORKDAY(DATE('1. Informace o projektu'!$C$3+1,1,31)-1,1)),"OK","!!"),RIGHT(H376,3)="(a)",IF(AND(G376&gt;=DATE('1. Informace o projektu'!$C$3,1,1),G376&lt;=WORKDAY(DATE('1. Informace o projektu'!$C$3,12,31)-1,1,'6. Data'!$C$76:$C$89)),"OK","!!"),ISBLANK(G376),"!",ISBLANK(H376),"!!!",H376='6. Data'!$B$3,"vyberte druh nákladu")," ")</f>
        <v xml:space="preserve"> </v>
      </c>
      <c r="J376" s="261" t="str">
        <f t="shared" si="15"/>
        <v xml:space="preserve"> </v>
      </c>
      <c r="K376" s="238" t="str">
        <f t="shared" si="16"/>
        <v xml:space="preserve"> </v>
      </c>
      <c r="L376" s="87" t="str">
        <f t="shared" si="17"/>
        <v xml:space="preserve"> </v>
      </c>
    </row>
    <row r="377" spans="1:12" x14ac:dyDescent="0.25">
      <c r="A377" s="72"/>
      <c r="B377" s="82"/>
      <c r="C377" s="82"/>
      <c r="D377" s="79"/>
      <c r="E377" s="83"/>
      <c r="F377" s="83"/>
      <c r="G377" s="81"/>
      <c r="H377" s="123"/>
      <c r="I377" s="238" t="str">
        <f>IF(ISNUMBER(F377),_xlfn.IFS(RIGHT(H377,3)="(b)",IF(AND(G377&gt;=DATE('1. Informace o projektu'!$C$3,1,1),G377&lt;=WORKDAY(DATE('1. Informace o projektu'!$C$3+1,1,31)-1,1)),"OK","!!"),RIGHT(H377,3)="(a)",IF(AND(G377&gt;=DATE('1. Informace o projektu'!$C$3,1,1),G377&lt;=WORKDAY(DATE('1. Informace o projektu'!$C$3,12,31)-1,1,'6. Data'!$C$76:$C$89)),"OK","!!"),ISBLANK(G377),"!",ISBLANK(H377),"!!!",H377='6. Data'!$B$3,"vyberte druh nákladu")," ")</f>
        <v xml:space="preserve"> </v>
      </c>
      <c r="J377" s="261" t="str">
        <f t="shared" si="15"/>
        <v xml:space="preserve"> </v>
      </c>
      <c r="K377" s="238" t="str">
        <f t="shared" si="16"/>
        <v xml:space="preserve"> </v>
      </c>
      <c r="L377" s="87" t="str">
        <f t="shared" si="17"/>
        <v xml:space="preserve"> </v>
      </c>
    </row>
    <row r="378" spans="1:12" x14ac:dyDescent="0.25">
      <c r="A378" s="72"/>
      <c r="B378" s="82"/>
      <c r="C378" s="82"/>
      <c r="D378" s="79"/>
      <c r="E378" s="83"/>
      <c r="F378" s="83"/>
      <c r="G378" s="81"/>
      <c r="H378" s="123"/>
      <c r="I378" s="238" t="str">
        <f>IF(ISNUMBER(F378),_xlfn.IFS(RIGHT(H378,3)="(b)",IF(AND(G378&gt;=DATE('1. Informace o projektu'!$C$3,1,1),G378&lt;=WORKDAY(DATE('1. Informace o projektu'!$C$3+1,1,31)-1,1)),"OK","!!"),RIGHT(H378,3)="(a)",IF(AND(G378&gt;=DATE('1. Informace o projektu'!$C$3,1,1),G378&lt;=WORKDAY(DATE('1. Informace o projektu'!$C$3,12,31)-1,1,'6. Data'!$C$76:$C$89)),"OK","!!"),ISBLANK(G378),"!",ISBLANK(H378),"!!!",H378='6. Data'!$B$3,"vyberte druh nákladu")," ")</f>
        <v xml:space="preserve"> </v>
      </c>
      <c r="J378" s="261" t="str">
        <f t="shared" si="15"/>
        <v xml:space="preserve"> </v>
      </c>
      <c r="K378" s="238" t="str">
        <f t="shared" si="16"/>
        <v xml:space="preserve"> </v>
      </c>
      <c r="L378" s="87" t="str">
        <f t="shared" si="17"/>
        <v xml:space="preserve"> </v>
      </c>
    </row>
    <row r="379" spans="1:12" x14ac:dyDescent="0.25">
      <c r="A379" s="72"/>
      <c r="B379" s="82"/>
      <c r="C379" s="82"/>
      <c r="D379" s="79"/>
      <c r="E379" s="83"/>
      <c r="F379" s="83"/>
      <c r="G379" s="81"/>
      <c r="H379" s="123"/>
      <c r="I379" s="238" t="str">
        <f>IF(ISNUMBER(F379),_xlfn.IFS(RIGHT(H379,3)="(b)",IF(AND(G379&gt;=DATE('1. Informace o projektu'!$C$3,1,1),G379&lt;=WORKDAY(DATE('1. Informace o projektu'!$C$3+1,1,31)-1,1)),"OK","!!"),RIGHT(H379,3)="(a)",IF(AND(G379&gt;=DATE('1. Informace o projektu'!$C$3,1,1),G379&lt;=WORKDAY(DATE('1. Informace o projektu'!$C$3,12,31)-1,1,'6. Data'!$C$76:$C$89)),"OK","!!"),ISBLANK(G379),"!",ISBLANK(H379),"!!!",H379='6. Data'!$B$3,"vyberte druh nákladu")," ")</f>
        <v xml:space="preserve"> </v>
      </c>
      <c r="J379" s="261" t="str">
        <f t="shared" si="15"/>
        <v xml:space="preserve"> </v>
      </c>
      <c r="K379" s="238" t="str">
        <f t="shared" si="16"/>
        <v xml:space="preserve"> </v>
      </c>
      <c r="L379" s="87" t="str">
        <f t="shared" si="17"/>
        <v xml:space="preserve"> </v>
      </c>
    </row>
    <row r="380" spans="1:12" x14ac:dyDescent="0.25">
      <c r="A380" s="72"/>
      <c r="B380" s="82"/>
      <c r="C380" s="82"/>
      <c r="D380" s="79"/>
      <c r="E380" s="83"/>
      <c r="F380" s="83"/>
      <c r="G380" s="81"/>
      <c r="H380" s="123"/>
      <c r="I380" s="238" t="str">
        <f>IF(ISNUMBER(F380),_xlfn.IFS(RIGHT(H380,3)="(b)",IF(AND(G380&gt;=DATE('1. Informace o projektu'!$C$3,1,1),G380&lt;=WORKDAY(DATE('1. Informace o projektu'!$C$3+1,1,31)-1,1)),"OK","!!"),RIGHT(H380,3)="(a)",IF(AND(G380&gt;=DATE('1. Informace o projektu'!$C$3,1,1),G380&lt;=WORKDAY(DATE('1. Informace o projektu'!$C$3,12,31)-1,1,'6. Data'!$C$76:$C$89)),"OK","!!"),ISBLANK(G380),"!",ISBLANK(H380),"!!!",H380='6. Data'!$B$3,"vyberte druh nákladu")," ")</f>
        <v xml:space="preserve"> </v>
      </c>
      <c r="J380" s="261" t="str">
        <f t="shared" si="15"/>
        <v xml:space="preserve"> </v>
      </c>
      <c r="K380" s="238" t="str">
        <f t="shared" si="16"/>
        <v xml:space="preserve"> </v>
      </c>
      <c r="L380" s="87" t="str">
        <f t="shared" si="17"/>
        <v xml:space="preserve"> </v>
      </c>
    </row>
    <row r="381" spans="1:12" x14ac:dyDescent="0.25">
      <c r="A381" s="72"/>
      <c r="B381" s="82"/>
      <c r="C381" s="82"/>
      <c r="D381" s="79"/>
      <c r="E381" s="83"/>
      <c r="F381" s="83"/>
      <c r="G381" s="81"/>
      <c r="H381" s="123"/>
      <c r="I381" s="238" t="str">
        <f>IF(ISNUMBER(F381),_xlfn.IFS(RIGHT(H381,3)="(b)",IF(AND(G381&gt;=DATE('1. Informace o projektu'!$C$3,1,1),G381&lt;=WORKDAY(DATE('1. Informace o projektu'!$C$3+1,1,31)-1,1)),"OK","!!"),RIGHT(H381,3)="(a)",IF(AND(G381&gt;=DATE('1. Informace o projektu'!$C$3,1,1),G381&lt;=WORKDAY(DATE('1. Informace o projektu'!$C$3,12,31)-1,1,'6. Data'!$C$76:$C$89)),"OK","!!"),ISBLANK(G381),"!",ISBLANK(H381),"!!!",H381='6. Data'!$B$3,"vyberte druh nákladu")," ")</f>
        <v xml:space="preserve"> </v>
      </c>
      <c r="J381" s="261" t="str">
        <f t="shared" si="15"/>
        <v xml:space="preserve"> </v>
      </c>
      <c r="K381" s="238" t="str">
        <f t="shared" si="16"/>
        <v xml:space="preserve"> </v>
      </c>
      <c r="L381" s="87" t="str">
        <f t="shared" si="17"/>
        <v xml:space="preserve"> </v>
      </c>
    </row>
    <row r="382" spans="1:12" x14ac:dyDescent="0.25">
      <c r="A382" s="72"/>
      <c r="B382" s="82"/>
      <c r="C382" s="82"/>
      <c r="D382" s="79"/>
      <c r="E382" s="83"/>
      <c r="F382" s="83"/>
      <c r="G382" s="81"/>
      <c r="H382" s="123"/>
      <c r="I382" s="238" t="str">
        <f>IF(ISNUMBER(F382),_xlfn.IFS(RIGHT(H382,3)="(b)",IF(AND(G382&gt;=DATE('1. Informace o projektu'!$C$3,1,1),G382&lt;=WORKDAY(DATE('1. Informace o projektu'!$C$3+1,1,31)-1,1)),"OK","!!"),RIGHT(H382,3)="(a)",IF(AND(G382&gt;=DATE('1. Informace o projektu'!$C$3,1,1),G382&lt;=WORKDAY(DATE('1. Informace o projektu'!$C$3,12,31)-1,1,'6. Data'!$C$76:$C$89)),"OK","!!"),ISBLANK(G382),"!",ISBLANK(H382),"!!!",H382='6. Data'!$B$3,"vyberte druh nákladu")," ")</f>
        <v xml:space="preserve"> </v>
      </c>
      <c r="J382" s="261" t="str">
        <f t="shared" si="15"/>
        <v xml:space="preserve"> </v>
      </c>
      <c r="K382" s="238" t="str">
        <f t="shared" si="16"/>
        <v xml:space="preserve"> </v>
      </c>
      <c r="L382" s="87" t="str">
        <f t="shared" si="17"/>
        <v xml:space="preserve"> </v>
      </c>
    </row>
    <row r="383" spans="1:12" x14ac:dyDescent="0.25">
      <c r="A383" s="72"/>
      <c r="B383" s="82"/>
      <c r="C383" s="82"/>
      <c r="D383" s="79"/>
      <c r="E383" s="83"/>
      <c r="F383" s="83"/>
      <c r="G383" s="81"/>
      <c r="H383" s="123"/>
      <c r="I383" s="238" t="str">
        <f>IF(ISNUMBER(F383),_xlfn.IFS(RIGHT(H383,3)="(b)",IF(AND(G383&gt;=DATE('1. Informace o projektu'!$C$3,1,1),G383&lt;=WORKDAY(DATE('1. Informace o projektu'!$C$3+1,1,31)-1,1)),"OK","!!"),RIGHT(H383,3)="(a)",IF(AND(G383&gt;=DATE('1. Informace o projektu'!$C$3,1,1),G383&lt;=WORKDAY(DATE('1. Informace o projektu'!$C$3,12,31)-1,1,'6. Data'!$C$76:$C$89)),"OK","!!"),ISBLANK(G383),"!",ISBLANK(H383),"!!!",H383='6. Data'!$B$3,"vyberte druh nákladu")," ")</f>
        <v xml:space="preserve"> </v>
      </c>
      <c r="J383" s="261" t="str">
        <f t="shared" si="15"/>
        <v xml:space="preserve"> </v>
      </c>
      <c r="K383" s="238" t="str">
        <f t="shared" si="16"/>
        <v xml:space="preserve"> </v>
      </c>
      <c r="L383" s="87" t="str">
        <f t="shared" si="17"/>
        <v xml:space="preserve"> </v>
      </c>
    </row>
    <row r="384" spans="1:12" x14ac:dyDescent="0.25">
      <c r="A384" s="72"/>
      <c r="B384" s="82"/>
      <c r="C384" s="82"/>
      <c r="D384" s="79"/>
      <c r="E384" s="83"/>
      <c r="F384" s="83"/>
      <c r="G384" s="81"/>
      <c r="H384" s="123"/>
      <c r="I384" s="238" t="str">
        <f>IF(ISNUMBER(F384),_xlfn.IFS(RIGHT(H384,3)="(b)",IF(AND(G384&gt;=DATE('1. Informace o projektu'!$C$3,1,1),G384&lt;=WORKDAY(DATE('1. Informace o projektu'!$C$3+1,1,31)-1,1)),"OK","!!"),RIGHT(H384,3)="(a)",IF(AND(G384&gt;=DATE('1. Informace o projektu'!$C$3,1,1),G384&lt;=WORKDAY(DATE('1. Informace o projektu'!$C$3,12,31)-1,1,'6. Data'!$C$76:$C$89)),"OK","!!"),ISBLANK(G384),"!",ISBLANK(H384),"!!!",H384='6. Data'!$B$3,"vyberte druh nákladu")," ")</f>
        <v xml:space="preserve"> </v>
      </c>
      <c r="J384" s="261" t="str">
        <f t="shared" si="15"/>
        <v xml:space="preserve"> </v>
      </c>
      <c r="K384" s="238" t="str">
        <f t="shared" si="16"/>
        <v xml:space="preserve"> </v>
      </c>
      <c r="L384" s="87" t="str">
        <f t="shared" si="17"/>
        <v xml:space="preserve"> </v>
      </c>
    </row>
    <row r="385" spans="1:12" x14ac:dyDescent="0.25">
      <c r="A385" s="72"/>
      <c r="B385" s="82"/>
      <c r="C385" s="82"/>
      <c r="D385" s="79"/>
      <c r="E385" s="83"/>
      <c r="F385" s="83"/>
      <c r="G385" s="81"/>
      <c r="H385" s="123"/>
      <c r="I385" s="238" t="str">
        <f>IF(ISNUMBER(F385),_xlfn.IFS(RIGHT(H385,3)="(b)",IF(AND(G385&gt;=DATE('1. Informace o projektu'!$C$3,1,1),G385&lt;=WORKDAY(DATE('1. Informace o projektu'!$C$3+1,1,31)-1,1)),"OK","!!"),RIGHT(H385,3)="(a)",IF(AND(G385&gt;=DATE('1. Informace o projektu'!$C$3,1,1),G385&lt;=WORKDAY(DATE('1. Informace o projektu'!$C$3,12,31)-1,1,'6. Data'!$C$76:$C$89)),"OK","!!"),ISBLANK(G385),"!",ISBLANK(H385),"!!!",H385='6. Data'!$B$3,"vyberte druh nákladu")," ")</f>
        <v xml:space="preserve"> </v>
      </c>
      <c r="J385" s="261" t="str">
        <f t="shared" si="15"/>
        <v xml:space="preserve"> </v>
      </c>
      <c r="K385" s="238" t="str">
        <f t="shared" si="16"/>
        <v xml:space="preserve"> </v>
      </c>
      <c r="L385" s="87" t="str">
        <f t="shared" si="17"/>
        <v xml:space="preserve"> </v>
      </c>
    </row>
    <row r="386" spans="1:12" x14ac:dyDescent="0.25">
      <c r="A386" s="72"/>
      <c r="B386" s="82"/>
      <c r="C386" s="82"/>
      <c r="D386" s="79"/>
      <c r="E386" s="83"/>
      <c r="F386" s="83"/>
      <c r="G386" s="81"/>
      <c r="H386" s="123"/>
      <c r="I386" s="238" t="str">
        <f>IF(ISNUMBER(F386),_xlfn.IFS(RIGHT(H386,3)="(b)",IF(AND(G386&gt;=DATE('1. Informace o projektu'!$C$3,1,1),G386&lt;=WORKDAY(DATE('1. Informace o projektu'!$C$3+1,1,31)-1,1)),"OK","!!"),RIGHT(H386,3)="(a)",IF(AND(G386&gt;=DATE('1. Informace o projektu'!$C$3,1,1),G386&lt;=WORKDAY(DATE('1. Informace o projektu'!$C$3,12,31)-1,1,'6. Data'!$C$76:$C$89)),"OK","!!"),ISBLANK(G386),"!",ISBLANK(H386),"!!!",H386='6. Data'!$B$3,"vyberte druh nákladu")," ")</f>
        <v xml:space="preserve"> </v>
      </c>
      <c r="J386" s="261" t="str">
        <f t="shared" si="15"/>
        <v xml:space="preserve"> </v>
      </c>
      <c r="K386" s="238" t="str">
        <f t="shared" si="16"/>
        <v xml:space="preserve"> </v>
      </c>
      <c r="L386" s="87" t="str">
        <f t="shared" si="17"/>
        <v xml:space="preserve"> </v>
      </c>
    </row>
    <row r="387" spans="1:12" x14ac:dyDescent="0.25">
      <c r="A387" s="72"/>
      <c r="B387" s="82"/>
      <c r="C387" s="82"/>
      <c r="D387" s="79"/>
      <c r="E387" s="83"/>
      <c r="F387" s="83"/>
      <c r="G387" s="81"/>
      <c r="H387" s="123"/>
      <c r="I387" s="238" t="str">
        <f>IF(ISNUMBER(F387),_xlfn.IFS(RIGHT(H387,3)="(b)",IF(AND(G387&gt;=DATE('1. Informace o projektu'!$C$3,1,1),G387&lt;=WORKDAY(DATE('1. Informace o projektu'!$C$3+1,1,31)-1,1)),"OK","!!"),RIGHT(H387,3)="(a)",IF(AND(G387&gt;=DATE('1. Informace o projektu'!$C$3,1,1),G387&lt;=WORKDAY(DATE('1. Informace o projektu'!$C$3,12,31)-1,1,'6. Data'!$C$76:$C$89)),"OK","!!"),ISBLANK(G387),"!",ISBLANK(H387),"!!!",H387='6. Data'!$B$3,"vyberte druh nákladu")," ")</f>
        <v xml:space="preserve"> </v>
      </c>
      <c r="J387" s="261" t="str">
        <f t="shared" si="15"/>
        <v xml:space="preserve"> </v>
      </c>
      <c r="K387" s="238" t="str">
        <f t="shared" si="16"/>
        <v xml:space="preserve"> </v>
      </c>
      <c r="L387" s="87" t="str">
        <f t="shared" si="17"/>
        <v xml:space="preserve"> </v>
      </c>
    </row>
    <row r="388" spans="1:12" x14ac:dyDescent="0.25">
      <c r="A388" s="72"/>
      <c r="B388" s="82"/>
      <c r="C388" s="82"/>
      <c r="D388" s="79"/>
      <c r="E388" s="83"/>
      <c r="F388" s="83"/>
      <c r="G388" s="81"/>
      <c r="H388" s="123"/>
      <c r="I388" s="238" t="str">
        <f>IF(ISNUMBER(F388),_xlfn.IFS(RIGHT(H388,3)="(b)",IF(AND(G388&gt;=DATE('1. Informace o projektu'!$C$3,1,1),G388&lt;=WORKDAY(DATE('1. Informace o projektu'!$C$3+1,1,31)-1,1)),"OK","!!"),RIGHT(H388,3)="(a)",IF(AND(G388&gt;=DATE('1. Informace o projektu'!$C$3,1,1),G388&lt;=WORKDAY(DATE('1. Informace o projektu'!$C$3,12,31)-1,1,'6. Data'!$C$76:$C$89)),"OK","!!"),ISBLANK(G388),"!",ISBLANK(H388),"!!!",H388='6. Data'!$B$3,"vyberte druh nákladu")," ")</f>
        <v xml:space="preserve"> </v>
      </c>
      <c r="J388" s="261" t="str">
        <f t="shared" si="15"/>
        <v xml:space="preserve"> </v>
      </c>
      <c r="K388" s="238" t="str">
        <f t="shared" si="16"/>
        <v xml:space="preserve"> </v>
      </c>
      <c r="L388" s="87" t="str">
        <f t="shared" si="17"/>
        <v xml:space="preserve"> </v>
      </c>
    </row>
    <row r="389" spans="1:12" x14ac:dyDescent="0.25">
      <c r="A389" s="72"/>
      <c r="B389" s="82"/>
      <c r="C389" s="82"/>
      <c r="D389" s="79"/>
      <c r="E389" s="83"/>
      <c r="F389" s="83"/>
      <c r="G389" s="81"/>
      <c r="H389" s="123"/>
      <c r="I389" s="238" t="str">
        <f>IF(ISNUMBER(F389),_xlfn.IFS(RIGHT(H389,3)="(b)",IF(AND(G389&gt;=DATE('1. Informace o projektu'!$C$3,1,1),G389&lt;=WORKDAY(DATE('1. Informace o projektu'!$C$3+1,1,31)-1,1)),"OK","!!"),RIGHT(H389,3)="(a)",IF(AND(G389&gt;=DATE('1. Informace o projektu'!$C$3,1,1),G389&lt;=WORKDAY(DATE('1. Informace o projektu'!$C$3,12,31)-1,1,'6. Data'!$C$76:$C$89)),"OK","!!"),ISBLANK(G389),"!",ISBLANK(H389),"!!!",H389='6. Data'!$B$3,"vyberte druh nákladu")," ")</f>
        <v xml:space="preserve"> </v>
      </c>
      <c r="J389" s="261" t="str">
        <f t="shared" si="15"/>
        <v xml:space="preserve"> </v>
      </c>
      <c r="K389" s="238" t="str">
        <f t="shared" si="16"/>
        <v xml:space="preserve"> </v>
      </c>
      <c r="L389" s="87" t="str">
        <f t="shared" si="17"/>
        <v xml:space="preserve"> </v>
      </c>
    </row>
    <row r="390" spans="1:12" x14ac:dyDescent="0.25">
      <c r="A390" s="72"/>
      <c r="B390" s="82"/>
      <c r="C390" s="82"/>
      <c r="D390" s="79"/>
      <c r="E390" s="83"/>
      <c r="F390" s="83"/>
      <c r="G390" s="81"/>
      <c r="H390" s="123"/>
      <c r="I390" s="238" t="str">
        <f>IF(ISNUMBER(F390),_xlfn.IFS(RIGHT(H390,3)="(b)",IF(AND(G390&gt;=DATE('1. Informace o projektu'!$C$3,1,1),G390&lt;=WORKDAY(DATE('1. Informace o projektu'!$C$3+1,1,31)-1,1)),"OK","!!"),RIGHT(H390,3)="(a)",IF(AND(G390&gt;=DATE('1. Informace o projektu'!$C$3,1,1),G390&lt;=WORKDAY(DATE('1. Informace o projektu'!$C$3,12,31)-1,1,'6. Data'!$C$76:$C$89)),"OK","!!"),ISBLANK(G390),"!",ISBLANK(H390),"!!!",H390='6. Data'!$B$3,"vyberte druh nákladu")," ")</f>
        <v xml:space="preserve"> </v>
      </c>
      <c r="J390" s="261" t="str">
        <f t="shared" si="15"/>
        <v xml:space="preserve"> </v>
      </c>
      <c r="K390" s="238" t="str">
        <f t="shared" si="16"/>
        <v xml:space="preserve"> </v>
      </c>
      <c r="L390" s="87" t="str">
        <f t="shared" si="17"/>
        <v xml:space="preserve"> </v>
      </c>
    </row>
    <row r="391" spans="1:12" x14ac:dyDescent="0.25">
      <c r="A391" s="72"/>
      <c r="B391" s="82"/>
      <c r="C391" s="82"/>
      <c r="D391" s="79"/>
      <c r="E391" s="83"/>
      <c r="F391" s="83"/>
      <c r="G391" s="81"/>
      <c r="H391" s="123"/>
      <c r="I391" s="238" t="str">
        <f>IF(ISNUMBER(F391),_xlfn.IFS(RIGHT(H391,3)="(b)",IF(AND(G391&gt;=DATE('1. Informace o projektu'!$C$3,1,1),G391&lt;=WORKDAY(DATE('1. Informace o projektu'!$C$3+1,1,31)-1,1)),"OK","!!"),RIGHT(H391,3)="(a)",IF(AND(G391&gt;=DATE('1. Informace o projektu'!$C$3,1,1),G391&lt;=WORKDAY(DATE('1. Informace o projektu'!$C$3,12,31)-1,1,'6. Data'!$C$76:$C$89)),"OK","!!"),ISBLANK(G391),"!",ISBLANK(H391),"!!!",H391='6. Data'!$B$3,"vyberte druh nákladu")," ")</f>
        <v xml:space="preserve"> </v>
      </c>
      <c r="J391" s="261" t="str">
        <f t="shared" ref="J391:J454" si="18">_xlfn.IFS(I391="!","Zapište datum úhrady",I391="ok"," ",I391=" "," ",I391="!!!","vyberte druh nákladu",I391="!!","nepovolené datum úhrady",I391="vyberte druh nákladu","vyberte druh nákladu")</f>
        <v xml:space="preserve"> </v>
      </c>
      <c r="K391" s="238" t="str">
        <f t="shared" ref="K391:K454" si="19">IF(ISNUMBER(F391),IF(E391&gt;=F391,"OK","!")," ")</f>
        <v xml:space="preserve"> </v>
      </c>
      <c r="L391" s="87" t="str">
        <f t="shared" ref="L391:L454" si="20">_xlfn.IFS(K391="!","Hrazeno z dotace je vyšší než fakturovaná částka",K391="ok"," ",K391=" "," ")</f>
        <v xml:space="preserve"> </v>
      </c>
    </row>
    <row r="392" spans="1:12" x14ac:dyDescent="0.25">
      <c r="A392" s="72"/>
      <c r="B392" s="82"/>
      <c r="C392" s="82"/>
      <c r="D392" s="79"/>
      <c r="E392" s="83"/>
      <c r="F392" s="83"/>
      <c r="G392" s="81"/>
      <c r="H392" s="123"/>
      <c r="I392" s="238" t="str">
        <f>IF(ISNUMBER(F392),_xlfn.IFS(RIGHT(H392,3)="(b)",IF(AND(G392&gt;=DATE('1. Informace o projektu'!$C$3,1,1),G392&lt;=WORKDAY(DATE('1. Informace o projektu'!$C$3+1,1,31)-1,1)),"OK","!!"),RIGHT(H392,3)="(a)",IF(AND(G392&gt;=DATE('1. Informace o projektu'!$C$3,1,1),G392&lt;=WORKDAY(DATE('1. Informace o projektu'!$C$3,12,31)-1,1,'6. Data'!$C$76:$C$89)),"OK","!!"),ISBLANK(G392),"!",ISBLANK(H392),"!!!",H392='6. Data'!$B$3,"vyberte druh nákladu")," ")</f>
        <v xml:space="preserve"> </v>
      </c>
      <c r="J392" s="261" t="str">
        <f t="shared" si="18"/>
        <v xml:space="preserve"> </v>
      </c>
      <c r="K392" s="238" t="str">
        <f t="shared" si="19"/>
        <v xml:space="preserve"> </v>
      </c>
      <c r="L392" s="87" t="str">
        <f t="shared" si="20"/>
        <v xml:space="preserve"> </v>
      </c>
    </row>
    <row r="393" spans="1:12" x14ac:dyDescent="0.25">
      <c r="A393" s="72"/>
      <c r="B393" s="82"/>
      <c r="C393" s="82"/>
      <c r="D393" s="79"/>
      <c r="E393" s="83"/>
      <c r="F393" s="83"/>
      <c r="G393" s="81"/>
      <c r="H393" s="123"/>
      <c r="I393" s="238" t="str">
        <f>IF(ISNUMBER(F393),_xlfn.IFS(RIGHT(H393,3)="(b)",IF(AND(G393&gt;=DATE('1. Informace o projektu'!$C$3,1,1),G393&lt;=WORKDAY(DATE('1. Informace o projektu'!$C$3+1,1,31)-1,1)),"OK","!!"),RIGHT(H393,3)="(a)",IF(AND(G393&gt;=DATE('1. Informace o projektu'!$C$3,1,1),G393&lt;=WORKDAY(DATE('1. Informace o projektu'!$C$3,12,31)-1,1,'6. Data'!$C$76:$C$89)),"OK","!!"),ISBLANK(G393),"!",ISBLANK(H393),"!!!",H393='6. Data'!$B$3,"vyberte druh nákladu")," ")</f>
        <v xml:space="preserve"> </v>
      </c>
      <c r="J393" s="261" t="str">
        <f t="shared" si="18"/>
        <v xml:space="preserve"> </v>
      </c>
      <c r="K393" s="238" t="str">
        <f t="shared" si="19"/>
        <v xml:space="preserve"> </v>
      </c>
      <c r="L393" s="87" t="str">
        <f t="shared" si="20"/>
        <v xml:space="preserve"> </v>
      </c>
    </row>
    <row r="394" spans="1:12" x14ac:dyDescent="0.25">
      <c r="A394" s="72"/>
      <c r="B394" s="82"/>
      <c r="C394" s="82"/>
      <c r="D394" s="79"/>
      <c r="E394" s="83"/>
      <c r="F394" s="83"/>
      <c r="G394" s="81"/>
      <c r="H394" s="123"/>
      <c r="I394" s="238" t="str">
        <f>IF(ISNUMBER(F394),_xlfn.IFS(RIGHT(H394,3)="(b)",IF(AND(G394&gt;=DATE('1. Informace o projektu'!$C$3,1,1),G394&lt;=WORKDAY(DATE('1. Informace o projektu'!$C$3+1,1,31)-1,1)),"OK","!!"),RIGHT(H394,3)="(a)",IF(AND(G394&gt;=DATE('1. Informace o projektu'!$C$3,1,1),G394&lt;=WORKDAY(DATE('1. Informace o projektu'!$C$3,12,31)-1,1,'6. Data'!$C$76:$C$89)),"OK","!!"),ISBLANK(G394),"!",ISBLANK(H394),"!!!",H394='6. Data'!$B$3,"vyberte druh nákladu")," ")</f>
        <v xml:space="preserve"> </v>
      </c>
      <c r="J394" s="261" t="str">
        <f t="shared" si="18"/>
        <v xml:space="preserve"> </v>
      </c>
      <c r="K394" s="238" t="str">
        <f t="shared" si="19"/>
        <v xml:space="preserve"> </v>
      </c>
      <c r="L394" s="87" t="str">
        <f t="shared" si="20"/>
        <v xml:space="preserve"> </v>
      </c>
    </row>
    <row r="395" spans="1:12" x14ac:dyDescent="0.25">
      <c r="A395" s="72"/>
      <c r="B395" s="82"/>
      <c r="C395" s="82"/>
      <c r="D395" s="79"/>
      <c r="E395" s="83"/>
      <c r="F395" s="83"/>
      <c r="G395" s="81"/>
      <c r="H395" s="123"/>
      <c r="I395" s="238" t="str">
        <f>IF(ISNUMBER(F395),_xlfn.IFS(RIGHT(H395,3)="(b)",IF(AND(G395&gt;=DATE('1. Informace o projektu'!$C$3,1,1),G395&lt;=WORKDAY(DATE('1. Informace o projektu'!$C$3+1,1,31)-1,1)),"OK","!!"),RIGHT(H395,3)="(a)",IF(AND(G395&gt;=DATE('1. Informace o projektu'!$C$3,1,1),G395&lt;=WORKDAY(DATE('1. Informace o projektu'!$C$3,12,31)-1,1,'6. Data'!$C$76:$C$89)),"OK","!!"),ISBLANK(G395),"!",ISBLANK(H395),"!!!",H395='6. Data'!$B$3,"vyberte druh nákladu")," ")</f>
        <v xml:space="preserve"> </v>
      </c>
      <c r="J395" s="261" t="str">
        <f t="shared" si="18"/>
        <v xml:space="preserve"> </v>
      </c>
      <c r="K395" s="238" t="str">
        <f t="shared" si="19"/>
        <v xml:space="preserve"> </v>
      </c>
      <c r="L395" s="87" t="str">
        <f t="shared" si="20"/>
        <v xml:space="preserve"> </v>
      </c>
    </row>
    <row r="396" spans="1:12" x14ac:dyDescent="0.25">
      <c r="A396" s="72"/>
      <c r="B396" s="82"/>
      <c r="C396" s="82"/>
      <c r="D396" s="79"/>
      <c r="E396" s="83"/>
      <c r="F396" s="83"/>
      <c r="G396" s="81"/>
      <c r="H396" s="123"/>
      <c r="I396" s="238" t="str">
        <f>IF(ISNUMBER(F396),_xlfn.IFS(RIGHT(H396,3)="(b)",IF(AND(G396&gt;=DATE('1. Informace o projektu'!$C$3,1,1),G396&lt;=WORKDAY(DATE('1. Informace o projektu'!$C$3+1,1,31)-1,1)),"OK","!!"),RIGHT(H396,3)="(a)",IF(AND(G396&gt;=DATE('1. Informace o projektu'!$C$3,1,1),G396&lt;=WORKDAY(DATE('1. Informace o projektu'!$C$3,12,31)-1,1,'6. Data'!$C$76:$C$89)),"OK","!!"),ISBLANK(G396),"!",ISBLANK(H396),"!!!",H396='6. Data'!$B$3,"vyberte druh nákladu")," ")</f>
        <v xml:space="preserve"> </v>
      </c>
      <c r="J396" s="261" t="str">
        <f t="shared" si="18"/>
        <v xml:space="preserve"> </v>
      </c>
      <c r="K396" s="238" t="str">
        <f t="shared" si="19"/>
        <v xml:space="preserve"> </v>
      </c>
      <c r="L396" s="87" t="str">
        <f t="shared" si="20"/>
        <v xml:space="preserve"> </v>
      </c>
    </row>
    <row r="397" spans="1:12" x14ac:dyDescent="0.25">
      <c r="A397" s="72"/>
      <c r="B397" s="82"/>
      <c r="C397" s="82"/>
      <c r="D397" s="79"/>
      <c r="E397" s="83"/>
      <c r="F397" s="83"/>
      <c r="G397" s="81"/>
      <c r="H397" s="123"/>
      <c r="I397" s="238" t="str">
        <f>IF(ISNUMBER(F397),_xlfn.IFS(RIGHT(H397,3)="(b)",IF(AND(G397&gt;=DATE('1. Informace o projektu'!$C$3,1,1),G397&lt;=WORKDAY(DATE('1. Informace o projektu'!$C$3+1,1,31)-1,1)),"OK","!!"),RIGHT(H397,3)="(a)",IF(AND(G397&gt;=DATE('1. Informace o projektu'!$C$3,1,1),G397&lt;=WORKDAY(DATE('1. Informace o projektu'!$C$3,12,31)-1,1,'6. Data'!$C$76:$C$89)),"OK","!!"),ISBLANK(G397),"!",ISBLANK(H397),"!!!",H397='6. Data'!$B$3,"vyberte druh nákladu")," ")</f>
        <v xml:space="preserve"> </v>
      </c>
      <c r="J397" s="261" t="str">
        <f t="shared" si="18"/>
        <v xml:space="preserve"> </v>
      </c>
      <c r="K397" s="238" t="str">
        <f t="shared" si="19"/>
        <v xml:space="preserve"> </v>
      </c>
      <c r="L397" s="87" t="str">
        <f t="shared" si="20"/>
        <v xml:space="preserve"> </v>
      </c>
    </row>
    <row r="398" spans="1:12" x14ac:dyDescent="0.25">
      <c r="A398" s="72"/>
      <c r="B398" s="82"/>
      <c r="C398" s="82"/>
      <c r="D398" s="79"/>
      <c r="E398" s="83"/>
      <c r="F398" s="83"/>
      <c r="G398" s="81"/>
      <c r="H398" s="123"/>
      <c r="I398" s="238" t="str">
        <f>IF(ISNUMBER(F398),_xlfn.IFS(RIGHT(H398,3)="(b)",IF(AND(G398&gt;=DATE('1. Informace o projektu'!$C$3,1,1),G398&lt;=WORKDAY(DATE('1. Informace o projektu'!$C$3+1,1,31)-1,1)),"OK","!!"),RIGHT(H398,3)="(a)",IF(AND(G398&gt;=DATE('1. Informace o projektu'!$C$3,1,1),G398&lt;=WORKDAY(DATE('1. Informace o projektu'!$C$3,12,31)-1,1,'6. Data'!$C$76:$C$89)),"OK","!!"),ISBLANK(G398),"!",ISBLANK(H398),"!!!",H398='6. Data'!$B$3,"vyberte druh nákladu")," ")</f>
        <v xml:space="preserve"> </v>
      </c>
      <c r="J398" s="261" t="str">
        <f t="shared" si="18"/>
        <v xml:space="preserve"> </v>
      </c>
      <c r="K398" s="238" t="str">
        <f t="shared" si="19"/>
        <v xml:space="preserve"> </v>
      </c>
      <c r="L398" s="87" t="str">
        <f t="shared" si="20"/>
        <v xml:space="preserve"> </v>
      </c>
    </row>
    <row r="399" spans="1:12" x14ac:dyDescent="0.25">
      <c r="A399" s="72"/>
      <c r="B399" s="82"/>
      <c r="C399" s="82"/>
      <c r="D399" s="79"/>
      <c r="E399" s="83"/>
      <c r="F399" s="83"/>
      <c r="G399" s="81"/>
      <c r="H399" s="123"/>
      <c r="I399" s="238" t="str">
        <f>IF(ISNUMBER(F399),_xlfn.IFS(RIGHT(H399,3)="(b)",IF(AND(G399&gt;=DATE('1. Informace o projektu'!$C$3,1,1),G399&lt;=WORKDAY(DATE('1. Informace o projektu'!$C$3+1,1,31)-1,1)),"OK","!!"),RIGHT(H399,3)="(a)",IF(AND(G399&gt;=DATE('1. Informace o projektu'!$C$3,1,1),G399&lt;=WORKDAY(DATE('1. Informace o projektu'!$C$3,12,31)-1,1,'6. Data'!$C$76:$C$89)),"OK","!!"),ISBLANK(G399),"!",ISBLANK(H399),"!!!",H399='6. Data'!$B$3,"vyberte druh nákladu")," ")</f>
        <v xml:space="preserve"> </v>
      </c>
      <c r="J399" s="261" t="str">
        <f t="shared" si="18"/>
        <v xml:space="preserve"> </v>
      </c>
      <c r="K399" s="238" t="str">
        <f t="shared" si="19"/>
        <v xml:space="preserve"> </v>
      </c>
      <c r="L399" s="87" t="str">
        <f t="shared" si="20"/>
        <v xml:space="preserve"> </v>
      </c>
    </row>
    <row r="400" spans="1:12" x14ac:dyDescent="0.25">
      <c r="A400" s="72"/>
      <c r="B400" s="82"/>
      <c r="C400" s="82"/>
      <c r="D400" s="79"/>
      <c r="E400" s="83"/>
      <c r="F400" s="83"/>
      <c r="G400" s="81"/>
      <c r="H400" s="123"/>
      <c r="I400" s="238" t="str">
        <f>IF(ISNUMBER(F400),_xlfn.IFS(RIGHT(H400,3)="(b)",IF(AND(G400&gt;=DATE('1. Informace o projektu'!$C$3,1,1),G400&lt;=WORKDAY(DATE('1. Informace o projektu'!$C$3+1,1,31)-1,1)),"OK","!!"),RIGHT(H400,3)="(a)",IF(AND(G400&gt;=DATE('1. Informace o projektu'!$C$3,1,1),G400&lt;=WORKDAY(DATE('1. Informace o projektu'!$C$3,12,31)-1,1,'6. Data'!$C$76:$C$89)),"OK","!!"),ISBLANK(G400),"!",ISBLANK(H400),"!!!",H400='6. Data'!$B$3,"vyberte druh nákladu")," ")</f>
        <v xml:space="preserve"> </v>
      </c>
      <c r="J400" s="261" t="str">
        <f t="shared" si="18"/>
        <v xml:space="preserve"> </v>
      </c>
      <c r="K400" s="238" t="str">
        <f t="shared" si="19"/>
        <v xml:space="preserve"> </v>
      </c>
      <c r="L400" s="87" t="str">
        <f t="shared" si="20"/>
        <v xml:space="preserve"> </v>
      </c>
    </row>
    <row r="401" spans="1:12" x14ac:dyDescent="0.25">
      <c r="A401" s="72"/>
      <c r="B401" s="82"/>
      <c r="C401" s="82"/>
      <c r="D401" s="79"/>
      <c r="E401" s="83"/>
      <c r="F401" s="83"/>
      <c r="G401" s="81"/>
      <c r="H401" s="123"/>
      <c r="I401" s="238" t="str">
        <f>IF(ISNUMBER(F401),_xlfn.IFS(RIGHT(H401,3)="(b)",IF(AND(G401&gt;=DATE('1. Informace o projektu'!$C$3,1,1),G401&lt;=WORKDAY(DATE('1. Informace o projektu'!$C$3+1,1,31)-1,1)),"OK","!!"),RIGHT(H401,3)="(a)",IF(AND(G401&gt;=DATE('1. Informace o projektu'!$C$3,1,1),G401&lt;=WORKDAY(DATE('1. Informace o projektu'!$C$3,12,31)-1,1,'6. Data'!$C$76:$C$89)),"OK","!!"),ISBLANK(G401),"!",ISBLANK(H401),"!!!",H401='6. Data'!$B$3,"vyberte druh nákladu")," ")</f>
        <v xml:space="preserve"> </v>
      </c>
      <c r="J401" s="261" t="str">
        <f t="shared" si="18"/>
        <v xml:space="preserve"> </v>
      </c>
      <c r="K401" s="238" t="str">
        <f t="shared" si="19"/>
        <v xml:space="preserve"> </v>
      </c>
      <c r="L401" s="87" t="str">
        <f t="shared" si="20"/>
        <v xml:space="preserve"> </v>
      </c>
    </row>
    <row r="402" spans="1:12" x14ac:dyDescent="0.25">
      <c r="A402" s="72"/>
      <c r="B402" s="82"/>
      <c r="C402" s="82"/>
      <c r="D402" s="79"/>
      <c r="E402" s="83"/>
      <c r="F402" s="83"/>
      <c r="G402" s="81"/>
      <c r="H402" s="123"/>
      <c r="I402" s="238" t="str">
        <f>IF(ISNUMBER(F402),_xlfn.IFS(RIGHT(H402,3)="(b)",IF(AND(G402&gt;=DATE('1. Informace o projektu'!$C$3,1,1),G402&lt;=WORKDAY(DATE('1. Informace o projektu'!$C$3+1,1,31)-1,1)),"OK","!!"),RIGHT(H402,3)="(a)",IF(AND(G402&gt;=DATE('1. Informace o projektu'!$C$3,1,1),G402&lt;=WORKDAY(DATE('1. Informace o projektu'!$C$3,12,31)-1,1,'6. Data'!$C$76:$C$89)),"OK","!!"),ISBLANK(G402),"!",ISBLANK(H402),"!!!",H402='6. Data'!$B$3,"vyberte druh nákladu")," ")</f>
        <v xml:space="preserve"> </v>
      </c>
      <c r="J402" s="261" t="str">
        <f t="shared" si="18"/>
        <v xml:space="preserve"> </v>
      </c>
      <c r="K402" s="238" t="str">
        <f t="shared" si="19"/>
        <v xml:space="preserve"> </v>
      </c>
      <c r="L402" s="87" t="str">
        <f t="shared" si="20"/>
        <v xml:space="preserve"> </v>
      </c>
    </row>
    <row r="403" spans="1:12" x14ac:dyDescent="0.25">
      <c r="A403" s="72"/>
      <c r="B403" s="82"/>
      <c r="C403" s="82"/>
      <c r="D403" s="79"/>
      <c r="E403" s="83"/>
      <c r="F403" s="83"/>
      <c r="G403" s="81"/>
      <c r="H403" s="123"/>
      <c r="I403" s="238" t="str">
        <f>IF(ISNUMBER(F403),_xlfn.IFS(RIGHT(H403,3)="(b)",IF(AND(G403&gt;=DATE('1. Informace o projektu'!$C$3,1,1),G403&lt;=WORKDAY(DATE('1. Informace o projektu'!$C$3+1,1,31)-1,1)),"OK","!!"),RIGHT(H403,3)="(a)",IF(AND(G403&gt;=DATE('1. Informace o projektu'!$C$3,1,1),G403&lt;=WORKDAY(DATE('1. Informace o projektu'!$C$3,12,31)-1,1,'6. Data'!$C$76:$C$89)),"OK","!!"),ISBLANK(G403),"!",ISBLANK(H403),"!!!",H403='6. Data'!$B$3,"vyberte druh nákladu")," ")</f>
        <v xml:space="preserve"> </v>
      </c>
      <c r="J403" s="261" t="str">
        <f t="shared" si="18"/>
        <v xml:space="preserve"> </v>
      </c>
      <c r="K403" s="238" t="str">
        <f t="shared" si="19"/>
        <v xml:space="preserve"> </v>
      </c>
      <c r="L403" s="87" t="str">
        <f t="shared" si="20"/>
        <v xml:space="preserve"> </v>
      </c>
    </row>
    <row r="404" spans="1:12" x14ac:dyDescent="0.25">
      <c r="A404" s="72"/>
      <c r="B404" s="82"/>
      <c r="C404" s="82"/>
      <c r="D404" s="79"/>
      <c r="E404" s="83"/>
      <c r="F404" s="83"/>
      <c r="G404" s="81"/>
      <c r="H404" s="123"/>
      <c r="I404" s="238" t="str">
        <f>IF(ISNUMBER(F404),_xlfn.IFS(RIGHT(H404,3)="(b)",IF(AND(G404&gt;=DATE('1. Informace o projektu'!$C$3,1,1),G404&lt;=WORKDAY(DATE('1. Informace o projektu'!$C$3+1,1,31)-1,1)),"OK","!!"),RIGHT(H404,3)="(a)",IF(AND(G404&gt;=DATE('1. Informace o projektu'!$C$3,1,1),G404&lt;=WORKDAY(DATE('1. Informace o projektu'!$C$3,12,31)-1,1,'6. Data'!$C$76:$C$89)),"OK","!!"),ISBLANK(G404),"!",ISBLANK(H404),"!!!",H404='6. Data'!$B$3,"vyberte druh nákladu")," ")</f>
        <v xml:space="preserve"> </v>
      </c>
      <c r="J404" s="261" t="str">
        <f t="shared" si="18"/>
        <v xml:space="preserve"> </v>
      </c>
      <c r="K404" s="238" t="str">
        <f t="shared" si="19"/>
        <v xml:space="preserve"> </v>
      </c>
      <c r="L404" s="87" t="str">
        <f t="shared" si="20"/>
        <v xml:space="preserve"> </v>
      </c>
    </row>
    <row r="405" spans="1:12" x14ac:dyDescent="0.25">
      <c r="A405" s="72"/>
      <c r="B405" s="82"/>
      <c r="C405" s="82"/>
      <c r="D405" s="79"/>
      <c r="E405" s="83"/>
      <c r="F405" s="83"/>
      <c r="G405" s="81"/>
      <c r="H405" s="123"/>
      <c r="I405" s="238" t="str">
        <f>IF(ISNUMBER(F405),_xlfn.IFS(RIGHT(H405,3)="(b)",IF(AND(G405&gt;=DATE('1. Informace o projektu'!$C$3,1,1),G405&lt;=WORKDAY(DATE('1. Informace o projektu'!$C$3+1,1,31)-1,1)),"OK","!!"),RIGHT(H405,3)="(a)",IF(AND(G405&gt;=DATE('1. Informace o projektu'!$C$3,1,1),G405&lt;=WORKDAY(DATE('1. Informace o projektu'!$C$3,12,31)-1,1,'6. Data'!$C$76:$C$89)),"OK","!!"),ISBLANK(G405),"!",ISBLANK(H405),"!!!",H405='6. Data'!$B$3,"vyberte druh nákladu")," ")</f>
        <v xml:space="preserve"> </v>
      </c>
      <c r="J405" s="261" t="str">
        <f t="shared" si="18"/>
        <v xml:space="preserve"> </v>
      </c>
      <c r="K405" s="238" t="str">
        <f t="shared" si="19"/>
        <v xml:space="preserve"> </v>
      </c>
      <c r="L405" s="87" t="str">
        <f t="shared" si="20"/>
        <v xml:space="preserve"> </v>
      </c>
    </row>
    <row r="406" spans="1:12" x14ac:dyDescent="0.25">
      <c r="A406" s="72"/>
      <c r="B406" s="82"/>
      <c r="C406" s="82"/>
      <c r="D406" s="79"/>
      <c r="E406" s="83"/>
      <c r="F406" s="83"/>
      <c r="G406" s="81"/>
      <c r="H406" s="123"/>
      <c r="I406" s="238" t="str">
        <f>IF(ISNUMBER(F406),_xlfn.IFS(RIGHT(H406,3)="(b)",IF(AND(G406&gt;=DATE('1. Informace o projektu'!$C$3,1,1),G406&lt;=WORKDAY(DATE('1. Informace o projektu'!$C$3+1,1,31)-1,1)),"OK","!!"),RIGHT(H406,3)="(a)",IF(AND(G406&gt;=DATE('1. Informace o projektu'!$C$3,1,1),G406&lt;=WORKDAY(DATE('1. Informace o projektu'!$C$3,12,31)-1,1,'6. Data'!$C$76:$C$89)),"OK","!!"),ISBLANK(G406),"!",ISBLANK(H406),"!!!",H406='6. Data'!$B$3,"vyberte druh nákladu")," ")</f>
        <v xml:space="preserve"> </v>
      </c>
      <c r="J406" s="261" t="str">
        <f t="shared" si="18"/>
        <v xml:space="preserve"> </v>
      </c>
      <c r="K406" s="238" t="str">
        <f t="shared" si="19"/>
        <v xml:space="preserve"> </v>
      </c>
      <c r="L406" s="87" t="str">
        <f t="shared" si="20"/>
        <v xml:space="preserve"> </v>
      </c>
    </row>
    <row r="407" spans="1:12" x14ac:dyDescent="0.25">
      <c r="A407" s="72"/>
      <c r="B407" s="82"/>
      <c r="C407" s="82"/>
      <c r="D407" s="79"/>
      <c r="E407" s="83"/>
      <c r="F407" s="83"/>
      <c r="G407" s="81"/>
      <c r="H407" s="123"/>
      <c r="I407" s="238" t="str">
        <f>IF(ISNUMBER(F407),_xlfn.IFS(RIGHT(H407,3)="(b)",IF(AND(G407&gt;=DATE('1. Informace o projektu'!$C$3,1,1),G407&lt;=WORKDAY(DATE('1. Informace o projektu'!$C$3+1,1,31)-1,1)),"OK","!!"),RIGHT(H407,3)="(a)",IF(AND(G407&gt;=DATE('1. Informace o projektu'!$C$3,1,1),G407&lt;=WORKDAY(DATE('1. Informace o projektu'!$C$3,12,31)-1,1,'6. Data'!$C$76:$C$89)),"OK","!!"),ISBLANK(G407),"!",ISBLANK(H407),"!!!",H407='6. Data'!$B$3,"vyberte druh nákladu")," ")</f>
        <v xml:space="preserve"> </v>
      </c>
      <c r="J407" s="261" t="str">
        <f t="shared" si="18"/>
        <v xml:space="preserve"> </v>
      </c>
      <c r="K407" s="238" t="str">
        <f t="shared" si="19"/>
        <v xml:space="preserve"> </v>
      </c>
      <c r="L407" s="87" t="str">
        <f t="shared" si="20"/>
        <v xml:space="preserve"> </v>
      </c>
    </row>
    <row r="408" spans="1:12" x14ac:dyDescent="0.25">
      <c r="A408" s="72"/>
      <c r="B408" s="82"/>
      <c r="C408" s="82"/>
      <c r="D408" s="79"/>
      <c r="E408" s="83"/>
      <c r="F408" s="83"/>
      <c r="G408" s="81"/>
      <c r="H408" s="123"/>
      <c r="I408" s="238" t="str">
        <f>IF(ISNUMBER(F408),_xlfn.IFS(RIGHT(H408,3)="(b)",IF(AND(G408&gt;=DATE('1. Informace o projektu'!$C$3,1,1),G408&lt;=WORKDAY(DATE('1. Informace o projektu'!$C$3+1,1,31)-1,1)),"OK","!!"),RIGHT(H408,3)="(a)",IF(AND(G408&gt;=DATE('1. Informace o projektu'!$C$3,1,1),G408&lt;=WORKDAY(DATE('1. Informace o projektu'!$C$3,12,31)-1,1,'6. Data'!$C$76:$C$89)),"OK","!!"),ISBLANK(G408),"!",ISBLANK(H408),"!!!",H408='6. Data'!$B$3,"vyberte druh nákladu")," ")</f>
        <v xml:space="preserve"> </v>
      </c>
      <c r="J408" s="261" t="str">
        <f t="shared" si="18"/>
        <v xml:space="preserve"> </v>
      </c>
      <c r="K408" s="238" t="str">
        <f t="shared" si="19"/>
        <v xml:space="preserve"> </v>
      </c>
      <c r="L408" s="87" t="str">
        <f t="shared" si="20"/>
        <v xml:space="preserve"> </v>
      </c>
    </row>
    <row r="409" spans="1:12" x14ac:dyDescent="0.25">
      <c r="A409" s="72"/>
      <c r="B409" s="82"/>
      <c r="C409" s="82"/>
      <c r="D409" s="79"/>
      <c r="E409" s="83"/>
      <c r="F409" s="83"/>
      <c r="G409" s="81"/>
      <c r="H409" s="123"/>
      <c r="I409" s="238" t="str">
        <f>IF(ISNUMBER(F409),_xlfn.IFS(RIGHT(H409,3)="(b)",IF(AND(G409&gt;=DATE('1. Informace o projektu'!$C$3,1,1),G409&lt;=WORKDAY(DATE('1. Informace o projektu'!$C$3+1,1,31)-1,1)),"OK","!!"),RIGHT(H409,3)="(a)",IF(AND(G409&gt;=DATE('1. Informace o projektu'!$C$3,1,1),G409&lt;=WORKDAY(DATE('1. Informace o projektu'!$C$3,12,31)-1,1,'6. Data'!$C$76:$C$89)),"OK","!!"),ISBLANK(G409),"!",ISBLANK(H409),"!!!",H409='6. Data'!$B$3,"vyberte druh nákladu")," ")</f>
        <v xml:space="preserve"> </v>
      </c>
      <c r="J409" s="261" t="str">
        <f t="shared" si="18"/>
        <v xml:space="preserve"> </v>
      </c>
      <c r="K409" s="238" t="str">
        <f t="shared" si="19"/>
        <v xml:space="preserve"> </v>
      </c>
      <c r="L409" s="87" t="str">
        <f t="shared" si="20"/>
        <v xml:space="preserve"> </v>
      </c>
    </row>
    <row r="410" spans="1:12" x14ac:dyDescent="0.25">
      <c r="A410" s="72"/>
      <c r="B410" s="82"/>
      <c r="C410" s="82"/>
      <c r="D410" s="79"/>
      <c r="E410" s="83"/>
      <c r="F410" s="83"/>
      <c r="G410" s="81"/>
      <c r="H410" s="123"/>
      <c r="I410" s="238" t="str">
        <f>IF(ISNUMBER(F410),_xlfn.IFS(RIGHT(H410,3)="(b)",IF(AND(G410&gt;=DATE('1. Informace o projektu'!$C$3,1,1),G410&lt;=WORKDAY(DATE('1. Informace o projektu'!$C$3+1,1,31)-1,1)),"OK","!!"),RIGHT(H410,3)="(a)",IF(AND(G410&gt;=DATE('1. Informace o projektu'!$C$3,1,1),G410&lt;=WORKDAY(DATE('1. Informace o projektu'!$C$3,12,31)-1,1,'6. Data'!$C$76:$C$89)),"OK","!!"),ISBLANK(G410),"!",ISBLANK(H410),"!!!",H410='6. Data'!$B$3,"vyberte druh nákladu")," ")</f>
        <v xml:space="preserve"> </v>
      </c>
      <c r="J410" s="261" t="str">
        <f t="shared" si="18"/>
        <v xml:space="preserve"> </v>
      </c>
      <c r="K410" s="238" t="str">
        <f t="shared" si="19"/>
        <v xml:space="preserve"> </v>
      </c>
      <c r="L410" s="87" t="str">
        <f t="shared" si="20"/>
        <v xml:space="preserve"> </v>
      </c>
    </row>
    <row r="411" spans="1:12" x14ac:dyDescent="0.25">
      <c r="A411" s="72"/>
      <c r="B411" s="82"/>
      <c r="C411" s="82"/>
      <c r="D411" s="79"/>
      <c r="E411" s="83"/>
      <c r="F411" s="83"/>
      <c r="G411" s="81"/>
      <c r="H411" s="123"/>
      <c r="I411" s="238" t="str">
        <f>IF(ISNUMBER(F411),_xlfn.IFS(RIGHT(H411,3)="(b)",IF(AND(G411&gt;=DATE('1. Informace o projektu'!$C$3,1,1),G411&lt;=WORKDAY(DATE('1. Informace o projektu'!$C$3+1,1,31)-1,1)),"OK","!!"),RIGHT(H411,3)="(a)",IF(AND(G411&gt;=DATE('1. Informace o projektu'!$C$3,1,1),G411&lt;=WORKDAY(DATE('1. Informace o projektu'!$C$3,12,31)-1,1,'6. Data'!$C$76:$C$89)),"OK","!!"),ISBLANK(G411),"!",ISBLANK(H411),"!!!",H411='6. Data'!$B$3,"vyberte druh nákladu")," ")</f>
        <v xml:space="preserve"> </v>
      </c>
      <c r="J411" s="261" t="str">
        <f t="shared" si="18"/>
        <v xml:space="preserve"> </v>
      </c>
      <c r="K411" s="238" t="str">
        <f t="shared" si="19"/>
        <v xml:space="preserve"> </v>
      </c>
      <c r="L411" s="87" t="str">
        <f t="shared" si="20"/>
        <v xml:space="preserve"> </v>
      </c>
    </row>
    <row r="412" spans="1:12" x14ac:dyDescent="0.25">
      <c r="A412" s="72"/>
      <c r="B412" s="82"/>
      <c r="C412" s="82"/>
      <c r="D412" s="79"/>
      <c r="E412" s="83"/>
      <c r="F412" s="83"/>
      <c r="G412" s="81"/>
      <c r="H412" s="123"/>
      <c r="I412" s="238" t="str">
        <f>IF(ISNUMBER(F412),_xlfn.IFS(RIGHT(H412,3)="(b)",IF(AND(G412&gt;=DATE('1. Informace o projektu'!$C$3,1,1),G412&lt;=WORKDAY(DATE('1. Informace o projektu'!$C$3+1,1,31)-1,1)),"OK","!!"),RIGHT(H412,3)="(a)",IF(AND(G412&gt;=DATE('1. Informace o projektu'!$C$3,1,1),G412&lt;=WORKDAY(DATE('1. Informace o projektu'!$C$3,12,31)-1,1,'6. Data'!$C$76:$C$89)),"OK","!!"),ISBLANK(G412),"!",ISBLANK(H412),"!!!",H412='6. Data'!$B$3,"vyberte druh nákladu")," ")</f>
        <v xml:space="preserve"> </v>
      </c>
      <c r="J412" s="261" t="str">
        <f t="shared" si="18"/>
        <v xml:space="preserve"> </v>
      </c>
      <c r="K412" s="238" t="str">
        <f t="shared" si="19"/>
        <v xml:space="preserve"> </v>
      </c>
      <c r="L412" s="87" t="str">
        <f t="shared" si="20"/>
        <v xml:space="preserve"> </v>
      </c>
    </row>
    <row r="413" spans="1:12" x14ac:dyDescent="0.25">
      <c r="A413" s="72"/>
      <c r="B413" s="82"/>
      <c r="C413" s="82"/>
      <c r="D413" s="79"/>
      <c r="E413" s="83"/>
      <c r="F413" s="83"/>
      <c r="G413" s="81"/>
      <c r="H413" s="123"/>
      <c r="I413" s="238" t="str">
        <f>IF(ISNUMBER(F413),_xlfn.IFS(RIGHT(H413,3)="(b)",IF(AND(G413&gt;=DATE('1. Informace o projektu'!$C$3,1,1),G413&lt;=WORKDAY(DATE('1. Informace o projektu'!$C$3+1,1,31)-1,1)),"OK","!!"),RIGHT(H413,3)="(a)",IF(AND(G413&gt;=DATE('1. Informace o projektu'!$C$3,1,1),G413&lt;=WORKDAY(DATE('1. Informace o projektu'!$C$3,12,31)-1,1,'6. Data'!$C$76:$C$89)),"OK","!!"),ISBLANK(G413),"!",ISBLANK(H413),"!!!",H413='6. Data'!$B$3,"vyberte druh nákladu")," ")</f>
        <v xml:space="preserve"> </v>
      </c>
      <c r="J413" s="261" t="str">
        <f t="shared" si="18"/>
        <v xml:space="preserve"> </v>
      </c>
      <c r="K413" s="238" t="str">
        <f t="shared" si="19"/>
        <v xml:space="preserve"> </v>
      </c>
      <c r="L413" s="87" t="str">
        <f t="shared" si="20"/>
        <v xml:space="preserve"> </v>
      </c>
    </row>
    <row r="414" spans="1:12" x14ac:dyDescent="0.25">
      <c r="A414" s="72"/>
      <c r="B414" s="82"/>
      <c r="C414" s="82"/>
      <c r="D414" s="79"/>
      <c r="E414" s="83"/>
      <c r="F414" s="83"/>
      <c r="G414" s="81"/>
      <c r="H414" s="123"/>
      <c r="I414" s="238" t="str">
        <f>IF(ISNUMBER(F414),_xlfn.IFS(RIGHT(H414,3)="(b)",IF(AND(G414&gt;=DATE('1. Informace o projektu'!$C$3,1,1),G414&lt;=WORKDAY(DATE('1. Informace o projektu'!$C$3+1,1,31)-1,1)),"OK","!!"),RIGHT(H414,3)="(a)",IF(AND(G414&gt;=DATE('1. Informace o projektu'!$C$3,1,1),G414&lt;=WORKDAY(DATE('1. Informace o projektu'!$C$3,12,31)-1,1,'6. Data'!$C$76:$C$89)),"OK","!!"),ISBLANK(G414),"!",ISBLANK(H414),"!!!",H414='6. Data'!$B$3,"vyberte druh nákladu")," ")</f>
        <v xml:space="preserve"> </v>
      </c>
      <c r="J414" s="261" t="str">
        <f t="shared" si="18"/>
        <v xml:space="preserve"> </v>
      </c>
      <c r="K414" s="238" t="str">
        <f t="shared" si="19"/>
        <v xml:space="preserve"> </v>
      </c>
      <c r="L414" s="87" t="str">
        <f t="shared" si="20"/>
        <v xml:space="preserve"> </v>
      </c>
    </row>
    <row r="415" spans="1:12" x14ac:dyDescent="0.25">
      <c r="A415" s="72"/>
      <c r="B415" s="82"/>
      <c r="C415" s="82"/>
      <c r="D415" s="79"/>
      <c r="E415" s="83"/>
      <c r="F415" s="83"/>
      <c r="G415" s="81"/>
      <c r="H415" s="123"/>
      <c r="I415" s="238" t="str">
        <f>IF(ISNUMBER(F415),_xlfn.IFS(RIGHT(H415,3)="(b)",IF(AND(G415&gt;=DATE('1. Informace o projektu'!$C$3,1,1),G415&lt;=WORKDAY(DATE('1. Informace o projektu'!$C$3+1,1,31)-1,1)),"OK","!!"),RIGHT(H415,3)="(a)",IF(AND(G415&gt;=DATE('1. Informace o projektu'!$C$3,1,1),G415&lt;=WORKDAY(DATE('1. Informace o projektu'!$C$3,12,31)-1,1,'6. Data'!$C$76:$C$89)),"OK","!!"),ISBLANK(G415),"!",ISBLANK(H415),"!!!",H415='6. Data'!$B$3,"vyberte druh nákladu")," ")</f>
        <v xml:space="preserve"> </v>
      </c>
      <c r="J415" s="261" t="str">
        <f t="shared" si="18"/>
        <v xml:space="preserve"> </v>
      </c>
      <c r="K415" s="238" t="str">
        <f t="shared" si="19"/>
        <v xml:space="preserve"> </v>
      </c>
      <c r="L415" s="87" t="str">
        <f t="shared" si="20"/>
        <v xml:space="preserve"> </v>
      </c>
    </row>
    <row r="416" spans="1:12" x14ac:dyDescent="0.25">
      <c r="A416" s="72"/>
      <c r="B416" s="82"/>
      <c r="C416" s="82"/>
      <c r="D416" s="79"/>
      <c r="E416" s="83"/>
      <c r="F416" s="83"/>
      <c r="G416" s="81"/>
      <c r="H416" s="123"/>
      <c r="I416" s="238" t="str">
        <f>IF(ISNUMBER(F416),_xlfn.IFS(RIGHT(H416,3)="(b)",IF(AND(G416&gt;=DATE('1. Informace o projektu'!$C$3,1,1),G416&lt;=WORKDAY(DATE('1. Informace o projektu'!$C$3+1,1,31)-1,1)),"OK","!!"),RIGHT(H416,3)="(a)",IF(AND(G416&gt;=DATE('1. Informace o projektu'!$C$3,1,1),G416&lt;=WORKDAY(DATE('1. Informace o projektu'!$C$3,12,31)-1,1,'6. Data'!$C$76:$C$89)),"OK","!!"),ISBLANK(G416),"!",ISBLANK(H416),"!!!",H416='6. Data'!$B$3,"vyberte druh nákladu")," ")</f>
        <v xml:space="preserve"> </v>
      </c>
      <c r="J416" s="261" t="str">
        <f t="shared" si="18"/>
        <v xml:space="preserve"> </v>
      </c>
      <c r="K416" s="238" t="str">
        <f t="shared" si="19"/>
        <v xml:space="preserve"> </v>
      </c>
      <c r="L416" s="87" t="str">
        <f t="shared" si="20"/>
        <v xml:space="preserve"> </v>
      </c>
    </row>
    <row r="417" spans="1:12" x14ac:dyDescent="0.25">
      <c r="A417" s="72"/>
      <c r="B417" s="82"/>
      <c r="C417" s="82"/>
      <c r="D417" s="79"/>
      <c r="E417" s="83"/>
      <c r="F417" s="83"/>
      <c r="G417" s="81"/>
      <c r="H417" s="123"/>
      <c r="I417" s="238" t="str">
        <f>IF(ISNUMBER(F417),_xlfn.IFS(RIGHT(H417,3)="(b)",IF(AND(G417&gt;=DATE('1. Informace o projektu'!$C$3,1,1),G417&lt;=WORKDAY(DATE('1. Informace o projektu'!$C$3+1,1,31)-1,1)),"OK","!!"),RIGHT(H417,3)="(a)",IF(AND(G417&gt;=DATE('1. Informace o projektu'!$C$3,1,1),G417&lt;=WORKDAY(DATE('1. Informace o projektu'!$C$3,12,31)-1,1,'6. Data'!$C$76:$C$89)),"OK","!!"),ISBLANK(G417),"!",ISBLANK(H417),"!!!",H417='6. Data'!$B$3,"vyberte druh nákladu")," ")</f>
        <v xml:space="preserve"> </v>
      </c>
      <c r="J417" s="261" t="str">
        <f t="shared" si="18"/>
        <v xml:space="preserve"> </v>
      </c>
      <c r="K417" s="238" t="str">
        <f t="shared" si="19"/>
        <v xml:space="preserve"> </v>
      </c>
      <c r="L417" s="87" t="str">
        <f t="shared" si="20"/>
        <v xml:space="preserve"> </v>
      </c>
    </row>
    <row r="418" spans="1:12" x14ac:dyDescent="0.25">
      <c r="A418" s="72"/>
      <c r="B418" s="82"/>
      <c r="C418" s="82"/>
      <c r="D418" s="79"/>
      <c r="E418" s="83"/>
      <c r="F418" s="83"/>
      <c r="G418" s="81"/>
      <c r="H418" s="123"/>
      <c r="I418" s="238" t="str">
        <f>IF(ISNUMBER(F418),_xlfn.IFS(RIGHT(H418,3)="(b)",IF(AND(G418&gt;=DATE('1. Informace o projektu'!$C$3,1,1),G418&lt;=WORKDAY(DATE('1. Informace o projektu'!$C$3+1,1,31)-1,1)),"OK","!!"),RIGHT(H418,3)="(a)",IF(AND(G418&gt;=DATE('1. Informace o projektu'!$C$3,1,1),G418&lt;=WORKDAY(DATE('1. Informace o projektu'!$C$3,12,31)-1,1,'6. Data'!$C$76:$C$89)),"OK","!!"),ISBLANK(G418),"!",ISBLANK(H418),"!!!",H418='6. Data'!$B$3,"vyberte druh nákladu")," ")</f>
        <v xml:space="preserve"> </v>
      </c>
      <c r="J418" s="261" t="str">
        <f t="shared" si="18"/>
        <v xml:space="preserve"> </v>
      </c>
      <c r="K418" s="238" t="str">
        <f t="shared" si="19"/>
        <v xml:space="preserve"> </v>
      </c>
      <c r="L418" s="87" t="str">
        <f t="shared" si="20"/>
        <v xml:space="preserve"> </v>
      </c>
    </row>
    <row r="419" spans="1:12" x14ac:dyDescent="0.25">
      <c r="A419" s="72"/>
      <c r="B419" s="82"/>
      <c r="C419" s="82"/>
      <c r="D419" s="79"/>
      <c r="E419" s="83"/>
      <c r="F419" s="83"/>
      <c r="G419" s="81"/>
      <c r="H419" s="123"/>
      <c r="I419" s="238" t="str">
        <f>IF(ISNUMBER(F419),_xlfn.IFS(RIGHT(H419,3)="(b)",IF(AND(G419&gt;=DATE('1. Informace o projektu'!$C$3,1,1),G419&lt;=WORKDAY(DATE('1. Informace o projektu'!$C$3+1,1,31)-1,1)),"OK","!!"),RIGHT(H419,3)="(a)",IF(AND(G419&gt;=DATE('1. Informace o projektu'!$C$3,1,1),G419&lt;=WORKDAY(DATE('1. Informace o projektu'!$C$3,12,31)-1,1,'6. Data'!$C$76:$C$89)),"OK","!!"),ISBLANK(G419),"!",ISBLANK(H419),"!!!",H419='6. Data'!$B$3,"vyberte druh nákladu")," ")</f>
        <v xml:space="preserve"> </v>
      </c>
      <c r="J419" s="261" t="str">
        <f t="shared" si="18"/>
        <v xml:space="preserve"> </v>
      </c>
      <c r="K419" s="238" t="str">
        <f t="shared" si="19"/>
        <v xml:space="preserve"> </v>
      </c>
      <c r="L419" s="87" t="str">
        <f t="shared" si="20"/>
        <v xml:space="preserve"> </v>
      </c>
    </row>
    <row r="420" spans="1:12" x14ac:dyDescent="0.25">
      <c r="A420" s="72"/>
      <c r="B420" s="82"/>
      <c r="C420" s="82"/>
      <c r="D420" s="79"/>
      <c r="E420" s="83"/>
      <c r="F420" s="83"/>
      <c r="G420" s="81"/>
      <c r="H420" s="123"/>
      <c r="I420" s="238" t="str">
        <f>IF(ISNUMBER(F420),_xlfn.IFS(RIGHT(H420,3)="(b)",IF(AND(G420&gt;=DATE('1. Informace o projektu'!$C$3,1,1),G420&lt;=WORKDAY(DATE('1. Informace o projektu'!$C$3+1,1,31)-1,1)),"OK","!!"),RIGHT(H420,3)="(a)",IF(AND(G420&gt;=DATE('1. Informace o projektu'!$C$3,1,1),G420&lt;=WORKDAY(DATE('1. Informace o projektu'!$C$3,12,31)-1,1,'6. Data'!$C$76:$C$89)),"OK","!!"),ISBLANK(G420),"!",ISBLANK(H420),"!!!",H420='6. Data'!$B$3,"vyberte druh nákladu")," ")</f>
        <v xml:space="preserve"> </v>
      </c>
      <c r="J420" s="261" t="str">
        <f t="shared" si="18"/>
        <v xml:space="preserve"> </v>
      </c>
      <c r="K420" s="238" t="str">
        <f t="shared" si="19"/>
        <v xml:space="preserve"> </v>
      </c>
      <c r="L420" s="87" t="str">
        <f t="shared" si="20"/>
        <v xml:space="preserve"> </v>
      </c>
    </row>
    <row r="421" spans="1:12" x14ac:dyDescent="0.25">
      <c r="A421" s="72"/>
      <c r="B421" s="82"/>
      <c r="C421" s="82"/>
      <c r="D421" s="79"/>
      <c r="E421" s="83"/>
      <c r="F421" s="83"/>
      <c r="G421" s="81"/>
      <c r="H421" s="123"/>
      <c r="I421" s="238" t="str">
        <f>IF(ISNUMBER(F421),_xlfn.IFS(RIGHT(H421,3)="(b)",IF(AND(G421&gt;=DATE('1. Informace o projektu'!$C$3,1,1),G421&lt;=WORKDAY(DATE('1. Informace o projektu'!$C$3+1,1,31)-1,1)),"OK","!!"),RIGHT(H421,3)="(a)",IF(AND(G421&gt;=DATE('1. Informace o projektu'!$C$3,1,1),G421&lt;=WORKDAY(DATE('1. Informace o projektu'!$C$3,12,31)-1,1,'6. Data'!$C$76:$C$89)),"OK","!!"),ISBLANK(G421),"!",ISBLANK(H421),"!!!",H421='6. Data'!$B$3,"vyberte druh nákladu")," ")</f>
        <v xml:space="preserve"> </v>
      </c>
      <c r="J421" s="261" t="str">
        <f t="shared" si="18"/>
        <v xml:space="preserve"> </v>
      </c>
      <c r="K421" s="238" t="str">
        <f t="shared" si="19"/>
        <v xml:space="preserve"> </v>
      </c>
      <c r="L421" s="87" t="str">
        <f t="shared" si="20"/>
        <v xml:space="preserve"> </v>
      </c>
    </row>
    <row r="422" spans="1:12" x14ac:dyDescent="0.25">
      <c r="A422" s="72"/>
      <c r="B422" s="82"/>
      <c r="C422" s="82"/>
      <c r="D422" s="79"/>
      <c r="E422" s="83"/>
      <c r="F422" s="83"/>
      <c r="G422" s="81"/>
      <c r="H422" s="123"/>
      <c r="I422" s="238" t="str">
        <f>IF(ISNUMBER(F422),_xlfn.IFS(RIGHT(H422,3)="(b)",IF(AND(G422&gt;=DATE('1. Informace o projektu'!$C$3,1,1),G422&lt;=WORKDAY(DATE('1. Informace o projektu'!$C$3+1,1,31)-1,1)),"OK","!!"),RIGHT(H422,3)="(a)",IF(AND(G422&gt;=DATE('1. Informace o projektu'!$C$3,1,1),G422&lt;=WORKDAY(DATE('1. Informace o projektu'!$C$3,12,31)-1,1,'6. Data'!$C$76:$C$89)),"OK","!!"),ISBLANK(G422),"!",ISBLANK(H422),"!!!",H422='6. Data'!$B$3,"vyberte druh nákladu")," ")</f>
        <v xml:space="preserve"> </v>
      </c>
      <c r="J422" s="261" t="str">
        <f t="shared" si="18"/>
        <v xml:space="preserve"> </v>
      </c>
      <c r="K422" s="238" t="str">
        <f t="shared" si="19"/>
        <v xml:space="preserve"> </v>
      </c>
      <c r="L422" s="87" t="str">
        <f t="shared" si="20"/>
        <v xml:space="preserve"> </v>
      </c>
    </row>
    <row r="423" spans="1:12" x14ac:dyDescent="0.25">
      <c r="A423" s="72"/>
      <c r="B423" s="82"/>
      <c r="C423" s="82"/>
      <c r="D423" s="79"/>
      <c r="E423" s="83"/>
      <c r="F423" s="83"/>
      <c r="G423" s="81"/>
      <c r="H423" s="123"/>
      <c r="I423" s="238" t="str">
        <f>IF(ISNUMBER(F423),_xlfn.IFS(RIGHT(H423,3)="(b)",IF(AND(G423&gt;=DATE('1. Informace o projektu'!$C$3,1,1),G423&lt;=WORKDAY(DATE('1. Informace o projektu'!$C$3+1,1,31)-1,1)),"OK","!!"),RIGHT(H423,3)="(a)",IF(AND(G423&gt;=DATE('1. Informace o projektu'!$C$3,1,1),G423&lt;=WORKDAY(DATE('1. Informace o projektu'!$C$3,12,31)-1,1,'6. Data'!$C$76:$C$89)),"OK","!!"),ISBLANK(G423),"!",ISBLANK(H423),"!!!",H423='6. Data'!$B$3,"vyberte druh nákladu")," ")</f>
        <v xml:space="preserve"> </v>
      </c>
      <c r="J423" s="261" t="str">
        <f t="shared" si="18"/>
        <v xml:space="preserve"> </v>
      </c>
      <c r="K423" s="238" t="str">
        <f t="shared" si="19"/>
        <v xml:space="preserve"> </v>
      </c>
      <c r="L423" s="87" t="str">
        <f t="shared" si="20"/>
        <v xml:space="preserve"> </v>
      </c>
    </row>
    <row r="424" spans="1:12" x14ac:dyDescent="0.25">
      <c r="A424" s="72"/>
      <c r="B424" s="82"/>
      <c r="C424" s="82"/>
      <c r="D424" s="79"/>
      <c r="E424" s="83"/>
      <c r="F424" s="83"/>
      <c r="G424" s="81"/>
      <c r="H424" s="123"/>
      <c r="I424" s="238" t="str">
        <f>IF(ISNUMBER(F424),_xlfn.IFS(RIGHT(H424,3)="(b)",IF(AND(G424&gt;=DATE('1. Informace o projektu'!$C$3,1,1),G424&lt;=WORKDAY(DATE('1. Informace o projektu'!$C$3+1,1,31)-1,1)),"OK","!!"),RIGHT(H424,3)="(a)",IF(AND(G424&gt;=DATE('1. Informace o projektu'!$C$3,1,1),G424&lt;=WORKDAY(DATE('1. Informace o projektu'!$C$3,12,31)-1,1,'6. Data'!$C$76:$C$89)),"OK","!!"),ISBLANK(G424),"!",ISBLANK(H424),"!!!",H424='6. Data'!$B$3,"vyberte druh nákladu")," ")</f>
        <v xml:space="preserve"> </v>
      </c>
      <c r="J424" s="261" t="str">
        <f t="shared" si="18"/>
        <v xml:space="preserve"> </v>
      </c>
      <c r="K424" s="238" t="str">
        <f t="shared" si="19"/>
        <v xml:space="preserve"> </v>
      </c>
      <c r="L424" s="87" t="str">
        <f t="shared" si="20"/>
        <v xml:space="preserve"> </v>
      </c>
    </row>
    <row r="425" spans="1:12" x14ac:dyDescent="0.25">
      <c r="A425" s="72"/>
      <c r="B425" s="82"/>
      <c r="C425" s="82"/>
      <c r="D425" s="79"/>
      <c r="E425" s="83"/>
      <c r="F425" s="83"/>
      <c r="G425" s="81"/>
      <c r="H425" s="123"/>
      <c r="I425" s="238" t="str">
        <f>IF(ISNUMBER(F425),_xlfn.IFS(RIGHT(H425,3)="(b)",IF(AND(G425&gt;=DATE('1. Informace o projektu'!$C$3,1,1),G425&lt;=WORKDAY(DATE('1. Informace o projektu'!$C$3+1,1,31)-1,1)),"OK","!!"),RIGHT(H425,3)="(a)",IF(AND(G425&gt;=DATE('1. Informace o projektu'!$C$3,1,1),G425&lt;=WORKDAY(DATE('1. Informace o projektu'!$C$3,12,31)-1,1,'6. Data'!$C$76:$C$89)),"OK","!!"),ISBLANK(G425),"!",ISBLANK(H425),"!!!",H425='6. Data'!$B$3,"vyberte druh nákladu")," ")</f>
        <v xml:space="preserve"> </v>
      </c>
      <c r="J425" s="261" t="str">
        <f t="shared" si="18"/>
        <v xml:space="preserve"> </v>
      </c>
      <c r="K425" s="238" t="str">
        <f t="shared" si="19"/>
        <v xml:space="preserve"> </v>
      </c>
      <c r="L425" s="87" t="str">
        <f t="shared" si="20"/>
        <v xml:space="preserve"> </v>
      </c>
    </row>
    <row r="426" spans="1:12" x14ac:dyDescent="0.25">
      <c r="A426" s="72"/>
      <c r="B426" s="82"/>
      <c r="C426" s="82"/>
      <c r="D426" s="79"/>
      <c r="E426" s="83"/>
      <c r="F426" s="83"/>
      <c r="G426" s="81"/>
      <c r="H426" s="123"/>
      <c r="I426" s="238" t="str">
        <f>IF(ISNUMBER(F426),_xlfn.IFS(RIGHT(H426,3)="(b)",IF(AND(G426&gt;=DATE('1. Informace o projektu'!$C$3,1,1),G426&lt;=WORKDAY(DATE('1. Informace o projektu'!$C$3+1,1,31)-1,1)),"OK","!!"),RIGHT(H426,3)="(a)",IF(AND(G426&gt;=DATE('1. Informace o projektu'!$C$3,1,1),G426&lt;=WORKDAY(DATE('1. Informace o projektu'!$C$3,12,31)-1,1,'6. Data'!$C$76:$C$89)),"OK","!!"),ISBLANK(G426),"!",ISBLANK(H426),"!!!",H426='6. Data'!$B$3,"vyberte druh nákladu")," ")</f>
        <v xml:space="preserve"> </v>
      </c>
      <c r="J426" s="261" t="str">
        <f t="shared" si="18"/>
        <v xml:space="preserve"> </v>
      </c>
      <c r="K426" s="238" t="str">
        <f t="shared" si="19"/>
        <v xml:space="preserve"> </v>
      </c>
      <c r="L426" s="87" t="str">
        <f t="shared" si="20"/>
        <v xml:space="preserve"> </v>
      </c>
    </row>
    <row r="427" spans="1:12" x14ac:dyDescent="0.25">
      <c r="A427" s="72"/>
      <c r="B427" s="82"/>
      <c r="C427" s="82"/>
      <c r="D427" s="79"/>
      <c r="E427" s="83"/>
      <c r="F427" s="83"/>
      <c r="G427" s="81"/>
      <c r="H427" s="123"/>
      <c r="I427" s="238" t="str">
        <f>IF(ISNUMBER(F427),_xlfn.IFS(RIGHT(H427,3)="(b)",IF(AND(G427&gt;=DATE('1. Informace o projektu'!$C$3,1,1),G427&lt;=WORKDAY(DATE('1. Informace o projektu'!$C$3+1,1,31)-1,1)),"OK","!!"),RIGHT(H427,3)="(a)",IF(AND(G427&gt;=DATE('1. Informace o projektu'!$C$3,1,1),G427&lt;=WORKDAY(DATE('1. Informace o projektu'!$C$3,12,31)-1,1,'6. Data'!$C$76:$C$89)),"OK","!!"),ISBLANK(G427),"!",ISBLANK(H427),"!!!",H427='6. Data'!$B$3,"vyberte druh nákladu")," ")</f>
        <v xml:space="preserve"> </v>
      </c>
      <c r="J427" s="261" t="str">
        <f t="shared" si="18"/>
        <v xml:space="preserve"> </v>
      </c>
      <c r="K427" s="238" t="str">
        <f t="shared" si="19"/>
        <v xml:space="preserve"> </v>
      </c>
      <c r="L427" s="87" t="str">
        <f t="shared" si="20"/>
        <v xml:space="preserve"> </v>
      </c>
    </row>
    <row r="428" spans="1:12" x14ac:dyDescent="0.25">
      <c r="A428" s="72"/>
      <c r="B428" s="82"/>
      <c r="C428" s="82"/>
      <c r="D428" s="79"/>
      <c r="E428" s="83"/>
      <c r="F428" s="83"/>
      <c r="G428" s="81"/>
      <c r="H428" s="123"/>
      <c r="I428" s="238" t="str">
        <f>IF(ISNUMBER(F428),_xlfn.IFS(RIGHT(H428,3)="(b)",IF(AND(G428&gt;=DATE('1. Informace o projektu'!$C$3,1,1),G428&lt;=WORKDAY(DATE('1. Informace o projektu'!$C$3+1,1,31)-1,1)),"OK","!!"),RIGHT(H428,3)="(a)",IF(AND(G428&gt;=DATE('1. Informace o projektu'!$C$3,1,1),G428&lt;=WORKDAY(DATE('1. Informace o projektu'!$C$3,12,31)-1,1,'6. Data'!$C$76:$C$89)),"OK","!!"),ISBLANK(G428),"!",ISBLANK(H428),"!!!",H428='6. Data'!$B$3,"vyberte druh nákladu")," ")</f>
        <v xml:space="preserve"> </v>
      </c>
      <c r="J428" s="261" t="str">
        <f t="shared" si="18"/>
        <v xml:space="preserve"> </v>
      </c>
      <c r="K428" s="238" t="str">
        <f t="shared" si="19"/>
        <v xml:space="preserve"> </v>
      </c>
      <c r="L428" s="87" t="str">
        <f t="shared" si="20"/>
        <v xml:space="preserve"> </v>
      </c>
    </row>
    <row r="429" spans="1:12" x14ac:dyDescent="0.25">
      <c r="A429" s="72"/>
      <c r="B429" s="82"/>
      <c r="C429" s="82"/>
      <c r="D429" s="79"/>
      <c r="E429" s="83"/>
      <c r="F429" s="83"/>
      <c r="G429" s="81"/>
      <c r="H429" s="123"/>
      <c r="I429" s="238" t="str">
        <f>IF(ISNUMBER(F429),_xlfn.IFS(RIGHT(H429,3)="(b)",IF(AND(G429&gt;=DATE('1. Informace o projektu'!$C$3,1,1),G429&lt;=WORKDAY(DATE('1. Informace o projektu'!$C$3+1,1,31)-1,1)),"OK","!!"),RIGHT(H429,3)="(a)",IF(AND(G429&gt;=DATE('1. Informace o projektu'!$C$3,1,1),G429&lt;=WORKDAY(DATE('1. Informace o projektu'!$C$3,12,31)-1,1,'6. Data'!$C$76:$C$89)),"OK","!!"),ISBLANK(G429),"!",ISBLANK(H429),"!!!",H429='6. Data'!$B$3,"vyberte druh nákladu")," ")</f>
        <v xml:space="preserve"> </v>
      </c>
      <c r="J429" s="261" t="str">
        <f t="shared" si="18"/>
        <v xml:space="preserve"> </v>
      </c>
      <c r="K429" s="238" t="str">
        <f t="shared" si="19"/>
        <v xml:space="preserve"> </v>
      </c>
      <c r="L429" s="87" t="str">
        <f t="shared" si="20"/>
        <v xml:space="preserve"> </v>
      </c>
    </row>
    <row r="430" spans="1:12" x14ac:dyDescent="0.25">
      <c r="A430" s="72"/>
      <c r="B430" s="82"/>
      <c r="C430" s="82"/>
      <c r="D430" s="79"/>
      <c r="E430" s="83"/>
      <c r="F430" s="83"/>
      <c r="G430" s="81"/>
      <c r="H430" s="123"/>
      <c r="I430" s="238" t="str">
        <f>IF(ISNUMBER(F430),_xlfn.IFS(RIGHT(H430,3)="(b)",IF(AND(G430&gt;=DATE('1. Informace o projektu'!$C$3,1,1),G430&lt;=WORKDAY(DATE('1. Informace o projektu'!$C$3+1,1,31)-1,1)),"OK","!!"),RIGHT(H430,3)="(a)",IF(AND(G430&gt;=DATE('1. Informace o projektu'!$C$3,1,1),G430&lt;=WORKDAY(DATE('1. Informace o projektu'!$C$3,12,31)-1,1,'6. Data'!$C$76:$C$89)),"OK","!!"),ISBLANK(G430),"!",ISBLANK(H430),"!!!",H430='6. Data'!$B$3,"vyberte druh nákladu")," ")</f>
        <v xml:space="preserve"> </v>
      </c>
      <c r="J430" s="261" t="str">
        <f t="shared" si="18"/>
        <v xml:space="preserve"> </v>
      </c>
      <c r="K430" s="238" t="str">
        <f t="shared" si="19"/>
        <v xml:space="preserve"> </v>
      </c>
      <c r="L430" s="87" t="str">
        <f t="shared" si="20"/>
        <v xml:space="preserve"> </v>
      </c>
    </row>
    <row r="431" spans="1:12" x14ac:dyDescent="0.25">
      <c r="A431" s="72"/>
      <c r="B431" s="82"/>
      <c r="C431" s="82"/>
      <c r="D431" s="79"/>
      <c r="E431" s="83"/>
      <c r="F431" s="83"/>
      <c r="G431" s="81"/>
      <c r="H431" s="123"/>
      <c r="I431" s="238" t="str">
        <f>IF(ISNUMBER(F431),_xlfn.IFS(RIGHT(H431,3)="(b)",IF(AND(G431&gt;=DATE('1. Informace o projektu'!$C$3,1,1),G431&lt;=WORKDAY(DATE('1. Informace o projektu'!$C$3+1,1,31)-1,1)),"OK","!!"),RIGHT(H431,3)="(a)",IF(AND(G431&gt;=DATE('1. Informace o projektu'!$C$3,1,1),G431&lt;=WORKDAY(DATE('1. Informace o projektu'!$C$3,12,31)-1,1,'6. Data'!$C$76:$C$89)),"OK","!!"),ISBLANK(G431),"!",ISBLANK(H431),"!!!",H431='6. Data'!$B$3,"vyberte druh nákladu")," ")</f>
        <v xml:space="preserve"> </v>
      </c>
      <c r="J431" s="261" t="str">
        <f t="shared" si="18"/>
        <v xml:space="preserve"> </v>
      </c>
      <c r="K431" s="238" t="str">
        <f t="shared" si="19"/>
        <v xml:space="preserve"> </v>
      </c>
      <c r="L431" s="87" t="str">
        <f t="shared" si="20"/>
        <v xml:space="preserve"> </v>
      </c>
    </row>
    <row r="432" spans="1:12" x14ac:dyDescent="0.25">
      <c r="A432" s="72"/>
      <c r="B432" s="82"/>
      <c r="C432" s="82"/>
      <c r="D432" s="79"/>
      <c r="E432" s="83"/>
      <c r="F432" s="83"/>
      <c r="G432" s="81"/>
      <c r="H432" s="123"/>
      <c r="I432" s="238" t="str">
        <f>IF(ISNUMBER(F432),_xlfn.IFS(RIGHT(H432,3)="(b)",IF(AND(G432&gt;=DATE('1. Informace o projektu'!$C$3,1,1),G432&lt;=WORKDAY(DATE('1. Informace o projektu'!$C$3+1,1,31)-1,1)),"OK","!!"),RIGHT(H432,3)="(a)",IF(AND(G432&gt;=DATE('1. Informace o projektu'!$C$3,1,1),G432&lt;=WORKDAY(DATE('1. Informace o projektu'!$C$3,12,31)-1,1,'6. Data'!$C$76:$C$89)),"OK","!!"),ISBLANK(G432),"!",ISBLANK(H432),"!!!",H432='6. Data'!$B$3,"vyberte druh nákladu")," ")</f>
        <v xml:space="preserve"> </v>
      </c>
      <c r="J432" s="261" t="str">
        <f t="shared" si="18"/>
        <v xml:space="preserve"> </v>
      </c>
      <c r="K432" s="238" t="str">
        <f t="shared" si="19"/>
        <v xml:space="preserve"> </v>
      </c>
      <c r="L432" s="87" t="str">
        <f t="shared" si="20"/>
        <v xml:space="preserve"> </v>
      </c>
    </row>
    <row r="433" spans="1:12" x14ac:dyDescent="0.25">
      <c r="A433" s="72"/>
      <c r="B433" s="82"/>
      <c r="C433" s="82"/>
      <c r="D433" s="79"/>
      <c r="E433" s="83"/>
      <c r="F433" s="83"/>
      <c r="G433" s="81"/>
      <c r="H433" s="123"/>
      <c r="I433" s="238" t="str">
        <f>IF(ISNUMBER(F433),_xlfn.IFS(RIGHT(H433,3)="(b)",IF(AND(G433&gt;=DATE('1. Informace o projektu'!$C$3,1,1),G433&lt;=WORKDAY(DATE('1. Informace o projektu'!$C$3+1,1,31)-1,1)),"OK","!!"),RIGHT(H433,3)="(a)",IF(AND(G433&gt;=DATE('1. Informace o projektu'!$C$3,1,1),G433&lt;=WORKDAY(DATE('1. Informace o projektu'!$C$3,12,31)-1,1,'6. Data'!$C$76:$C$89)),"OK","!!"),ISBLANK(G433),"!",ISBLANK(H433),"!!!",H433='6. Data'!$B$3,"vyberte druh nákladu")," ")</f>
        <v xml:space="preserve"> </v>
      </c>
      <c r="J433" s="261" t="str">
        <f t="shared" si="18"/>
        <v xml:space="preserve"> </v>
      </c>
      <c r="K433" s="238" t="str">
        <f t="shared" si="19"/>
        <v xml:space="preserve"> </v>
      </c>
      <c r="L433" s="87" t="str">
        <f t="shared" si="20"/>
        <v xml:space="preserve"> </v>
      </c>
    </row>
    <row r="434" spans="1:12" x14ac:dyDescent="0.25">
      <c r="A434" s="72"/>
      <c r="B434" s="82"/>
      <c r="C434" s="82"/>
      <c r="D434" s="79"/>
      <c r="E434" s="83"/>
      <c r="F434" s="83"/>
      <c r="G434" s="81"/>
      <c r="H434" s="123"/>
      <c r="I434" s="238" t="str">
        <f>IF(ISNUMBER(F434),_xlfn.IFS(RIGHT(H434,3)="(b)",IF(AND(G434&gt;=DATE('1. Informace o projektu'!$C$3,1,1),G434&lt;=WORKDAY(DATE('1. Informace o projektu'!$C$3+1,1,31)-1,1)),"OK","!!"),RIGHT(H434,3)="(a)",IF(AND(G434&gt;=DATE('1. Informace o projektu'!$C$3,1,1),G434&lt;=WORKDAY(DATE('1. Informace o projektu'!$C$3,12,31)-1,1,'6. Data'!$C$76:$C$89)),"OK","!!"),ISBLANK(G434),"!",ISBLANK(H434),"!!!",H434='6. Data'!$B$3,"vyberte druh nákladu")," ")</f>
        <v xml:space="preserve"> </v>
      </c>
      <c r="J434" s="261" t="str">
        <f t="shared" si="18"/>
        <v xml:space="preserve"> </v>
      </c>
      <c r="K434" s="238" t="str">
        <f t="shared" si="19"/>
        <v xml:space="preserve"> </v>
      </c>
      <c r="L434" s="87" t="str">
        <f t="shared" si="20"/>
        <v xml:space="preserve"> </v>
      </c>
    </row>
    <row r="435" spans="1:12" x14ac:dyDescent="0.25">
      <c r="A435" s="72"/>
      <c r="B435" s="82"/>
      <c r="C435" s="82"/>
      <c r="D435" s="79"/>
      <c r="E435" s="83"/>
      <c r="F435" s="83"/>
      <c r="G435" s="81"/>
      <c r="H435" s="123"/>
      <c r="I435" s="238" t="str">
        <f>IF(ISNUMBER(F435),_xlfn.IFS(RIGHT(H435,3)="(b)",IF(AND(G435&gt;=DATE('1. Informace o projektu'!$C$3,1,1),G435&lt;=WORKDAY(DATE('1. Informace o projektu'!$C$3+1,1,31)-1,1)),"OK","!!"),RIGHT(H435,3)="(a)",IF(AND(G435&gt;=DATE('1. Informace o projektu'!$C$3,1,1),G435&lt;=WORKDAY(DATE('1. Informace o projektu'!$C$3,12,31)-1,1,'6. Data'!$C$76:$C$89)),"OK","!!"),ISBLANK(G435),"!",ISBLANK(H435),"!!!",H435='6. Data'!$B$3,"vyberte druh nákladu")," ")</f>
        <v xml:space="preserve"> </v>
      </c>
      <c r="J435" s="261" t="str">
        <f t="shared" si="18"/>
        <v xml:space="preserve"> </v>
      </c>
      <c r="K435" s="238" t="str">
        <f t="shared" si="19"/>
        <v xml:space="preserve"> </v>
      </c>
      <c r="L435" s="87" t="str">
        <f t="shared" si="20"/>
        <v xml:space="preserve"> </v>
      </c>
    </row>
    <row r="436" spans="1:12" x14ac:dyDescent="0.25">
      <c r="A436" s="72"/>
      <c r="B436" s="82"/>
      <c r="C436" s="82"/>
      <c r="D436" s="79"/>
      <c r="E436" s="83"/>
      <c r="F436" s="83"/>
      <c r="G436" s="81"/>
      <c r="H436" s="123"/>
      <c r="I436" s="238" t="str">
        <f>IF(ISNUMBER(F436),_xlfn.IFS(RIGHT(H436,3)="(b)",IF(AND(G436&gt;=DATE('1. Informace o projektu'!$C$3,1,1),G436&lt;=WORKDAY(DATE('1. Informace o projektu'!$C$3+1,1,31)-1,1)),"OK","!!"),RIGHT(H436,3)="(a)",IF(AND(G436&gt;=DATE('1. Informace o projektu'!$C$3,1,1),G436&lt;=WORKDAY(DATE('1. Informace o projektu'!$C$3,12,31)-1,1,'6. Data'!$C$76:$C$89)),"OK","!!"),ISBLANK(G436),"!",ISBLANK(H436),"!!!",H436='6. Data'!$B$3,"vyberte druh nákladu")," ")</f>
        <v xml:space="preserve"> </v>
      </c>
      <c r="J436" s="261" t="str">
        <f t="shared" si="18"/>
        <v xml:space="preserve"> </v>
      </c>
      <c r="K436" s="238" t="str">
        <f t="shared" si="19"/>
        <v xml:space="preserve"> </v>
      </c>
      <c r="L436" s="87" t="str">
        <f t="shared" si="20"/>
        <v xml:space="preserve"> </v>
      </c>
    </row>
    <row r="437" spans="1:12" x14ac:dyDescent="0.25">
      <c r="A437" s="72"/>
      <c r="B437" s="82"/>
      <c r="C437" s="82"/>
      <c r="D437" s="79"/>
      <c r="E437" s="83"/>
      <c r="F437" s="83"/>
      <c r="G437" s="81"/>
      <c r="H437" s="123"/>
      <c r="I437" s="238" t="str">
        <f>IF(ISNUMBER(F437),_xlfn.IFS(RIGHT(H437,3)="(b)",IF(AND(G437&gt;=DATE('1. Informace o projektu'!$C$3,1,1),G437&lt;=WORKDAY(DATE('1. Informace o projektu'!$C$3+1,1,31)-1,1)),"OK","!!"),RIGHT(H437,3)="(a)",IF(AND(G437&gt;=DATE('1. Informace o projektu'!$C$3,1,1),G437&lt;=WORKDAY(DATE('1. Informace o projektu'!$C$3,12,31)-1,1,'6. Data'!$C$76:$C$89)),"OK","!!"),ISBLANK(G437),"!",ISBLANK(H437),"!!!",H437='6. Data'!$B$3,"vyberte druh nákladu")," ")</f>
        <v xml:space="preserve"> </v>
      </c>
      <c r="J437" s="261" t="str">
        <f t="shared" si="18"/>
        <v xml:space="preserve"> </v>
      </c>
      <c r="K437" s="238" t="str">
        <f t="shared" si="19"/>
        <v xml:space="preserve"> </v>
      </c>
      <c r="L437" s="87" t="str">
        <f t="shared" si="20"/>
        <v xml:space="preserve"> </v>
      </c>
    </row>
    <row r="438" spans="1:12" x14ac:dyDescent="0.25">
      <c r="A438" s="72"/>
      <c r="B438" s="82"/>
      <c r="C438" s="82"/>
      <c r="D438" s="79"/>
      <c r="E438" s="83"/>
      <c r="F438" s="83"/>
      <c r="G438" s="81"/>
      <c r="H438" s="123"/>
      <c r="I438" s="238" t="str">
        <f>IF(ISNUMBER(F438),_xlfn.IFS(RIGHT(H438,3)="(b)",IF(AND(G438&gt;=DATE('1. Informace o projektu'!$C$3,1,1),G438&lt;=WORKDAY(DATE('1. Informace o projektu'!$C$3+1,1,31)-1,1)),"OK","!!"),RIGHT(H438,3)="(a)",IF(AND(G438&gt;=DATE('1. Informace o projektu'!$C$3,1,1),G438&lt;=WORKDAY(DATE('1. Informace o projektu'!$C$3,12,31)-1,1,'6. Data'!$C$76:$C$89)),"OK","!!"),ISBLANK(G438),"!",ISBLANK(H438),"!!!",H438='6. Data'!$B$3,"vyberte druh nákladu")," ")</f>
        <v xml:space="preserve"> </v>
      </c>
      <c r="J438" s="261" t="str">
        <f t="shared" si="18"/>
        <v xml:space="preserve"> </v>
      </c>
      <c r="K438" s="238" t="str">
        <f t="shared" si="19"/>
        <v xml:space="preserve"> </v>
      </c>
      <c r="L438" s="87" t="str">
        <f t="shared" si="20"/>
        <v xml:space="preserve"> </v>
      </c>
    </row>
    <row r="439" spans="1:12" x14ac:dyDescent="0.25">
      <c r="A439" s="72"/>
      <c r="B439" s="82"/>
      <c r="C439" s="82"/>
      <c r="D439" s="79"/>
      <c r="E439" s="83"/>
      <c r="F439" s="83"/>
      <c r="G439" s="81"/>
      <c r="H439" s="123"/>
      <c r="I439" s="238" t="str">
        <f>IF(ISNUMBER(F439),_xlfn.IFS(RIGHT(H439,3)="(b)",IF(AND(G439&gt;=DATE('1. Informace o projektu'!$C$3,1,1),G439&lt;=WORKDAY(DATE('1. Informace o projektu'!$C$3+1,1,31)-1,1)),"OK","!!"),RIGHT(H439,3)="(a)",IF(AND(G439&gt;=DATE('1. Informace o projektu'!$C$3,1,1),G439&lt;=WORKDAY(DATE('1. Informace o projektu'!$C$3,12,31)-1,1,'6. Data'!$C$76:$C$89)),"OK","!!"),ISBLANK(G439),"!",ISBLANK(H439),"!!!",H439='6. Data'!$B$3,"vyberte druh nákladu")," ")</f>
        <v xml:space="preserve"> </v>
      </c>
      <c r="J439" s="261" t="str">
        <f t="shared" si="18"/>
        <v xml:space="preserve"> </v>
      </c>
      <c r="K439" s="238" t="str">
        <f t="shared" si="19"/>
        <v xml:space="preserve"> </v>
      </c>
      <c r="L439" s="87" t="str">
        <f t="shared" si="20"/>
        <v xml:space="preserve"> </v>
      </c>
    </row>
    <row r="440" spans="1:12" x14ac:dyDescent="0.25">
      <c r="A440" s="72"/>
      <c r="B440" s="82"/>
      <c r="C440" s="82"/>
      <c r="D440" s="79"/>
      <c r="E440" s="83"/>
      <c r="F440" s="83"/>
      <c r="G440" s="81"/>
      <c r="H440" s="123"/>
      <c r="I440" s="238" t="str">
        <f>IF(ISNUMBER(F440),_xlfn.IFS(RIGHT(H440,3)="(b)",IF(AND(G440&gt;=DATE('1. Informace o projektu'!$C$3,1,1),G440&lt;=WORKDAY(DATE('1. Informace o projektu'!$C$3+1,1,31)-1,1)),"OK","!!"),RIGHT(H440,3)="(a)",IF(AND(G440&gt;=DATE('1. Informace o projektu'!$C$3,1,1),G440&lt;=WORKDAY(DATE('1. Informace o projektu'!$C$3,12,31)-1,1,'6. Data'!$C$76:$C$89)),"OK","!!"),ISBLANK(G440),"!",ISBLANK(H440),"!!!",H440='6. Data'!$B$3,"vyberte druh nákladu")," ")</f>
        <v xml:space="preserve"> </v>
      </c>
      <c r="J440" s="261" t="str">
        <f t="shared" si="18"/>
        <v xml:space="preserve"> </v>
      </c>
      <c r="K440" s="238" t="str">
        <f t="shared" si="19"/>
        <v xml:space="preserve"> </v>
      </c>
      <c r="L440" s="87" t="str">
        <f t="shared" si="20"/>
        <v xml:space="preserve"> </v>
      </c>
    </row>
    <row r="441" spans="1:12" x14ac:dyDescent="0.25">
      <c r="A441" s="72"/>
      <c r="B441" s="82"/>
      <c r="C441" s="82"/>
      <c r="D441" s="79"/>
      <c r="E441" s="83"/>
      <c r="F441" s="83"/>
      <c r="G441" s="81"/>
      <c r="H441" s="123"/>
      <c r="I441" s="238" t="str">
        <f>IF(ISNUMBER(F441),_xlfn.IFS(RIGHT(H441,3)="(b)",IF(AND(G441&gt;=DATE('1. Informace o projektu'!$C$3,1,1),G441&lt;=WORKDAY(DATE('1. Informace o projektu'!$C$3+1,1,31)-1,1)),"OK","!!"),RIGHT(H441,3)="(a)",IF(AND(G441&gt;=DATE('1. Informace o projektu'!$C$3,1,1),G441&lt;=WORKDAY(DATE('1. Informace o projektu'!$C$3,12,31)-1,1,'6. Data'!$C$76:$C$89)),"OK","!!"),ISBLANK(G441),"!",ISBLANK(H441),"!!!",H441='6. Data'!$B$3,"vyberte druh nákladu")," ")</f>
        <v xml:space="preserve"> </v>
      </c>
      <c r="J441" s="261" t="str">
        <f t="shared" si="18"/>
        <v xml:space="preserve"> </v>
      </c>
      <c r="K441" s="238" t="str">
        <f t="shared" si="19"/>
        <v xml:space="preserve"> </v>
      </c>
      <c r="L441" s="87" t="str">
        <f t="shared" si="20"/>
        <v xml:space="preserve"> </v>
      </c>
    </row>
    <row r="442" spans="1:12" x14ac:dyDescent="0.25">
      <c r="A442" s="72"/>
      <c r="B442" s="82"/>
      <c r="C442" s="82"/>
      <c r="D442" s="79"/>
      <c r="E442" s="83"/>
      <c r="F442" s="83"/>
      <c r="G442" s="81"/>
      <c r="H442" s="123"/>
      <c r="I442" s="238" t="str">
        <f>IF(ISNUMBER(F442),_xlfn.IFS(RIGHT(H442,3)="(b)",IF(AND(G442&gt;=DATE('1. Informace o projektu'!$C$3,1,1),G442&lt;=WORKDAY(DATE('1. Informace o projektu'!$C$3+1,1,31)-1,1)),"OK","!!"),RIGHT(H442,3)="(a)",IF(AND(G442&gt;=DATE('1. Informace o projektu'!$C$3,1,1),G442&lt;=WORKDAY(DATE('1. Informace o projektu'!$C$3,12,31)-1,1,'6. Data'!$C$76:$C$89)),"OK","!!"),ISBLANK(G442),"!",ISBLANK(H442),"!!!",H442='6. Data'!$B$3,"vyberte druh nákladu")," ")</f>
        <v xml:space="preserve"> </v>
      </c>
      <c r="J442" s="261" t="str">
        <f t="shared" si="18"/>
        <v xml:space="preserve"> </v>
      </c>
      <c r="K442" s="238" t="str">
        <f t="shared" si="19"/>
        <v xml:space="preserve"> </v>
      </c>
      <c r="L442" s="87" t="str">
        <f t="shared" si="20"/>
        <v xml:space="preserve"> </v>
      </c>
    </row>
    <row r="443" spans="1:12" x14ac:dyDescent="0.25">
      <c r="A443" s="72"/>
      <c r="B443" s="82"/>
      <c r="C443" s="82"/>
      <c r="D443" s="79"/>
      <c r="E443" s="83"/>
      <c r="F443" s="83"/>
      <c r="G443" s="81"/>
      <c r="H443" s="123"/>
      <c r="I443" s="238" t="str">
        <f>IF(ISNUMBER(F443),_xlfn.IFS(RIGHT(H443,3)="(b)",IF(AND(G443&gt;=DATE('1. Informace o projektu'!$C$3,1,1),G443&lt;=WORKDAY(DATE('1. Informace o projektu'!$C$3+1,1,31)-1,1)),"OK","!!"),RIGHT(H443,3)="(a)",IF(AND(G443&gt;=DATE('1. Informace o projektu'!$C$3,1,1),G443&lt;=WORKDAY(DATE('1. Informace o projektu'!$C$3,12,31)-1,1,'6. Data'!$C$76:$C$89)),"OK","!!"),ISBLANK(G443),"!",ISBLANK(H443),"!!!",H443='6. Data'!$B$3,"vyberte druh nákladu")," ")</f>
        <v xml:space="preserve"> </v>
      </c>
      <c r="J443" s="261" t="str">
        <f t="shared" si="18"/>
        <v xml:space="preserve"> </v>
      </c>
      <c r="K443" s="238" t="str">
        <f t="shared" si="19"/>
        <v xml:space="preserve"> </v>
      </c>
      <c r="L443" s="87" t="str">
        <f t="shared" si="20"/>
        <v xml:space="preserve"> </v>
      </c>
    </row>
    <row r="444" spans="1:12" x14ac:dyDescent="0.25">
      <c r="A444" s="72"/>
      <c r="B444" s="82"/>
      <c r="C444" s="82"/>
      <c r="D444" s="79"/>
      <c r="E444" s="83"/>
      <c r="F444" s="83"/>
      <c r="G444" s="81"/>
      <c r="H444" s="123"/>
      <c r="I444" s="238" t="str">
        <f>IF(ISNUMBER(F444),_xlfn.IFS(RIGHT(H444,3)="(b)",IF(AND(G444&gt;=DATE('1. Informace o projektu'!$C$3,1,1),G444&lt;=WORKDAY(DATE('1. Informace o projektu'!$C$3+1,1,31)-1,1)),"OK","!!"),RIGHT(H444,3)="(a)",IF(AND(G444&gt;=DATE('1. Informace o projektu'!$C$3,1,1),G444&lt;=WORKDAY(DATE('1. Informace o projektu'!$C$3,12,31)-1,1,'6. Data'!$C$76:$C$89)),"OK","!!"),ISBLANK(G444),"!",ISBLANK(H444),"!!!",H444='6. Data'!$B$3,"vyberte druh nákladu")," ")</f>
        <v xml:space="preserve"> </v>
      </c>
      <c r="J444" s="261" t="str">
        <f t="shared" si="18"/>
        <v xml:space="preserve"> </v>
      </c>
      <c r="K444" s="238" t="str">
        <f t="shared" si="19"/>
        <v xml:space="preserve"> </v>
      </c>
      <c r="L444" s="87" t="str">
        <f t="shared" si="20"/>
        <v xml:space="preserve"> </v>
      </c>
    </row>
    <row r="445" spans="1:12" x14ac:dyDescent="0.25">
      <c r="A445" s="72"/>
      <c r="B445" s="82"/>
      <c r="C445" s="82"/>
      <c r="D445" s="79"/>
      <c r="E445" s="83"/>
      <c r="F445" s="83"/>
      <c r="G445" s="81"/>
      <c r="H445" s="123"/>
      <c r="I445" s="238" t="str">
        <f>IF(ISNUMBER(F445),_xlfn.IFS(RIGHT(H445,3)="(b)",IF(AND(G445&gt;=DATE('1. Informace o projektu'!$C$3,1,1),G445&lt;=WORKDAY(DATE('1. Informace o projektu'!$C$3+1,1,31)-1,1)),"OK","!!"),RIGHT(H445,3)="(a)",IF(AND(G445&gt;=DATE('1. Informace o projektu'!$C$3,1,1),G445&lt;=WORKDAY(DATE('1. Informace o projektu'!$C$3,12,31)-1,1,'6. Data'!$C$76:$C$89)),"OK","!!"),ISBLANK(G445),"!",ISBLANK(H445),"!!!",H445='6. Data'!$B$3,"vyberte druh nákladu")," ")</f>
        <v xml:space="preserve"> </v>
      </c>
      <c r="J445" s="261" t="str">
        <f t="shared" si="18"/>
        <v xml:space="preserve"> </v>
      </c>
      <c r="K445" s="238" t="str">
        <f t="shared" si="19"/>
        <v xml:space="preserve"> </v>
      </c>
      <c r="L445" s="87" t="str">
        <f t="shared" si="20"/>
        <v xml:space="preserve"> </v>
      </c>
    </row>
    <row r="446" spans="1:12" x14ac:dyDescent="0.25">
      <c r="A446" s="72"/>
      <c r="B446" s="82"/>
      <c r="C446" s="82"/>
      <c r="D446" s="79"/>
      <c r="E446" s="83"/>
      <c r="F446" s="83"/>
      <c r="G446" s="81"/>
      <c r="H446" s="123"/>
      <c r="I446" s="238" t="str">
        <f>IF(ISNUMBER(F446),_xlfn.IFS(RIGHT(H446,3)="(b)",IF(AND(G446&gt;=DATE('1. Informace o projektu'!$C$3,1,1),G446&lt;=WORKDAY(DATE('1. Informace o projektu'!$C$3+1,1,31)-1,1)),"OK","!!"),RIGHT(H446,3)="(a)",IF(AND(G446&gt;=DATE('1. Informace o projektu'!$C$3,1,1),G446&lt;=WORKDAY(DATE('1. Informace o projektu'!$C$3,12,31)-1,1,'6. Data'!$C$76:$C$89)),"OK","!!"),ISBLANK(G446),"!",ISBLANK(H446),"!!!",H446='6. Data'!$B$3,"vyberte druh nákladu")," ")</f>
        <v xml:space="preserve"> </v>
      </c>
      <c r="J446" s="261" t="str">
        <f t="shared" si="18"/>
        <v xml:space="preserve"> </v>
      </c>
      <c r="K446" s="238" t="str">
        <f t="shared" si="19"/>
        <v xml:space="preserve"> </v>
      </c>
      <c r="L446" s="87" t="str">
        <f t="shared" si="20"/>
        <v xml:space="preserve"> </v>
      </c>
    </row>
    <row r="447" spans="1:12" x14ac:dyDescent="0.25">
      <c r="A447" s="72"/>
      <c r="B447" s="82"/>
      <c r="C447" s="82"/>
      <c r="D447" s="79"/>
      <c r="E447" s="83"/>
      <c r="F447" s="83"/>
      <c r="G447" s="81"/>
      <c r="H447" s="123"/>
      <c r="I447" s="238" t="str">
        <f>IF(ISNUMBER(F447),_xlfn.IFS(RIGHT(H447,3)="(b)",IF(AND(G447&gt;=DATE('1. Informace o projektu'!$C$3,1,1),G447&lt;=WORKDAY(DATE('1. Informace o projektu'!$C$3+1,1,31)-1,1)),"OK","!!"),RIGHT(H447,3)="(a)",IF(AND(G447&gt;=DATE('1. Informace o projektu'!$C$3,1,1),G447&lt;=WORKDAY(DATE('1. Informace o projektu'!$C$3,12,31)-1,1,'6. Data'!$C$76:$C$89)),"OK","!!"),ISBLANK(G447),"!",ISBLANK(H447),"!!!",H447='6. Data'!$B$3,"vyberte druh nákladu")," ")</f>
        <v xml:space="preserve"> </v>
      </c>
      <c r="J447" s="261" t="str">
        <f t="shared" si="18"/>
        <v xml:space="preserve"> </v>
      </c>
      <c r="K447" s="238" t="str">
        <f t="shared" si="19"/>
        <v xml:space="preserve"> </v>
      </c>
      <c r="L447" s="87" t="str">
        <f t="shared" si="20"/>
        <v xml:space="preserve"> </v>
      </c>
    </row>
    <row r="448" spans="1:12" x14ac:dyDescent="0.25">
      <c r="A448" s="72"/>
      <c r="B448" s="82"/>
      <c r="C448" s="82"/>
      <c r="D448" s="79"/>
      <c r="E448" s="83"/>
      <c r="F448" s="83"/>
      <c r="G448" s="81"/>
      <c r="H448" s="123"/>
      <c r="I448" s="238" t="str">
        <f>IF(ISNUMBER(F448),_xlfn.IFS(RIGHT(H448,3)="(b)",IF(AND(G448&gt;=DATE('1. Informace o projektu'!$C$3,1,1),G448&lt;=WORKDAY(DATE('1. Informace o projektu'!$C$3+1,1,31)-1,1)),"OK","!!"),RIGHT(H448,3)="(a)",IF(AND(G448&gt;=DATE('1. Informace o projektu'!$C$3,1,1),G448&lt;=WORKDAY(DATE('1. Informace o projektu'!$C$3,12,31)-1,1,'6. Data'!$C$76:$C$89)),"OK","!!"),ISBLANK(G448),"!",ISBLANK(H448),"!!!",H448='6. Data'!$B$3,"vyberte druh nákladu")," ")</f>
        <v xml:space="preserve"> </v>
      </c>
      <c r="J448" s="261" t="str">
        <f t="shared" si="18"/>
        <v xml:space="preserve"> </v>
      </c>
      <c r="K448" s="238" t="str">
        <f t="shared" si="19"/>
        <v xml:space="preserve"> </v>
      </c>
      <c r="L448" s="87" t="str">
        <f t="shared" si="20"/>
        <v xml:space="preserve"> </v>
      </c>
    </row>
    <row r="449" spans="1:12" x14ac:dyDescent="0.25">
      <c r="A449" s="72"/>
      <c r="B449" s="82"/>
      <c r="C449" s="82"/>
      <c r="D449" s="79"/>
      <c r="E449" s="83"/>
      <c r="F449" s="83"/>
      <c r="G449" s="81"/>
      <c r="H449" s="123"/>
      <c r="I449" s="238" t="str">
        <f>IF(ISNUMBER(F449),_xlfn.IFS(RIGHT(H449,3)="(b)",IF(AND(G449&gt;=DATE('1. Informace o projektu'!$C$3,1,1),G449&lt;=WORKDAY(DATE('1. Informace o projektu'!$C$3+1,1,31)-1,1)),"OK","!!"),RIGHT(H449,3)="(a)",IF(AND(G449&gt;=DATE('1. Informace o projektu'!$C$3,1,1),G449&lt;=WORKDAY(DATE('1. Informace o projektu'!$C$3,12,31)-1,1,'6. Data'!$C$76:$C$89)),"OK","!!"),ISBLANK(G449),"!",ISBLANK(H449),"!!!",H449='6. Data'!$B$3,"vyberte druh nákladu")," ")</f>
        <v xml:space="preserve"> </v>
      </c>
      <c r="J449" s="261" t="str">
        <f t="shared" si="18"/>
        <v xml:space="preserve"> </v>
      </c>
      <c r="K449" s="238" t="str">
        <f t="shared" si="19"/>
        <v xml:space="preserve"> </v>
      </c>
      <c r="L449" s="87" t="str">
        <f t="shared" si="20"/>
        <v xml:space="preserve"> </v>
      </c>
    </row>
    <row r="450" spans="1:12" x14ac:dyDescent="0.25">
      <c r="A450" s="72"/>
      <c r="B450" s="82"/>
      <c r="C450" s="82"/>
      <c r="D450" s="79"/>
      <c r="E450" s="83"/>
      <c r="F450" s="83"/>
      <c r="G450" s="81"/>
      <c r="H450" s="123"/>
      <c r="I450" s="238" t="str">
        <f>IF(ISNUMBER(F450),_xlfn.IFS(RIGHT(H450,3)="(b)",IF(AND(G450&gt;=DATE('1. Informace o projektu'!$C$3,1,1),G450&lt;=WORKDAY(DATE('1. Informace o projektu'!$C$3+1,1,31)-1,1)),"OK","!!"),RIGHT(H450,3)="(a)",IF(AND(G450&gt;=DATE('1. Informace o projektu'!$C$3,1,1),G450&lt;=WORKDAY(DATE('1. Informace o projektu'!$C$3,12,31)-1,1,'6. Data'!$C$76:$C$89)),"OK","!!"),ISBLANK(G450),"!",ISBLANK(H450),"!!!",H450='6. Data'!$B$3,"vyberte druh nákladu")," ")</f>
        <v xml:space="preserve"> </v>
      </c>
      <c r="J450" s="261" t="str">
        <f t="shared" si="18"/>
        <v xml:space="preserve"> </v>
      </c>
      <c r="K450" s="238" t="str">
        <f t="shared" si="19"/>
        <v xml:space="preserve"> </v>
      </c>
      <c r="L450" s="87" t="str">
        <f t="shared" si="20"/>
        <v xml:space="preserve"> </v>
      </c>
    </row>
    <row r="451" spans="1:12" x14ac:dyDescent="0.25">
      <c r="A451" s="72"/>
      <c r="B451" s="82"/>
      <c r="C451" s="82"/>
      <c r="D451" s="79"/>
      <c r="E451" s="83"/>
      <c r="F451" s="83"/>
      <c r="G451" s="81"/>
      <c r="H451" s="123"/>
      <c r="I451" s="238" t="str">
        <f>IF(ISNUMBER(F451),_xlfn.IFS(RIGHT(H451,3)="(b)",IF(AND(G451&gt;=DATE('1. Informace o projektu'!$C$3,1,1),G451&lt;=WORKDAY(DATE('1. Informace o projektu'!$C$3+1,1,31)-1,1)),"OK","!!"),RIGHT(H451,3)="(a)",IF(AND(G451&gt;=DATE('1. Informace o projektu'!$C$3,1,1),G451&lt;=WORKDAY(DATE('1. Informace o projektu'!$C$3,12,31)-1,1,'6. Data'!$C$76:$C$89)),"OK","!!"),ISBLANK(G451),"!",ISBLANK(H451),"!!!",H451='6. Data'!$B$3,"vyberte druh nákladu")," ")</f>
        <v xml:space="preserve"> </v>
      </c>
      <c r="J451" s="261" t="str">
        <f t="shared" si="18"/>
        <v xml:space="preserve"> </v>
      </c>
      <c r="K451" s="238" t="str">
        <f t="shared" si="19"/>
        <v xml:space="preserve"> </v>
      </c>
      <c r="L451" s="87" t="str">
        <f t="shared" si="20"/>
        <v xml:space="preserve"> </v>
      </c>
    </row>
    <row r="452" spans="1:12" x14ac:dyDescent="0.25">
      <c r="A452" s="72"/>
      <c r="B452" s="82"/>
      <c r="C452" s="82"/>
      <c r="D452" s="79"/>
      <c r="E452" s="83"/>
      <c r="F452" s="83"/>
      <c r="G452" s="81"/>
      <c r="H452" s="123"/>
      <c r="I452" s="238" t="str">
        <f>IF(ISNUMBER(F452),_xlfn.IFS(RIGHT(H452,3)="(b)",IF(AND(G452&gt;=DATE('1. Informace o projektu'!$C$3,1,1),G452&lt;=WORKDAY(DATE('1. Informace o projektu'!$C$3+1,1,31)-1,1)),"OK","!!"),RIGHT(H452,3)="(a)",IF(AND(G452&gt;=DATE('1. Informace o projektu'!$C$3,1,1),G452&lt;=WORKDAY(DATE('1. Informace o projektu'!$C$3,12,31)-1,1,'6. Data'!$C$76:$C$89)),"OK","!!"),ISBLANK(G452),"!",ISBLANK(H452),"!!!",H452='6. Data'!$B$3,"vyberte druh nákladu")," ")</f>
        <v xml:space="preserve"> </v>
      </c>
      <c r="J452" s="261" t="str">
        <f t="shared" si="18"/>
        <v xml:space="preserve"> </v>
      </c>
      <c r="K452" s="238" t="str">
        <f t="shared" si="19"/>
        <v xml:space="preserve"> </v>
      </c>
      <c r="L452" s="87" t="str">
        <f t="shared" si="20"/>
        <v xml:space="preserve"> </v>
      </c>
    </row>
    <row r="453" spans="1:12" x14ac:dyDescent="0.25">
      <c r="A453" s="72"/>
      <c r="B453" s="82"/>
      <c r="C453" s="82"/>
      <c r="D453" s="79"/>
      <c r="E453" s="83"/>
      <c r="F453" s="83"/>
      <c r="G453" s="81"/>
      <c r="H453" s="123"/>
      <c r="I453" s="238" t="str">
        <f>IF(ISNUMBER(F453),_xlfn.IFS(RIGHT(H453,3)="(b)",IF(AND(G453&gt;=DATE('1. Informace o projektu'!$C$3,1,1),G453&lt;=WORKDAY(DATE('1. Informace o projektu'!$C$3+1,1,31)-1,1)),"OK","!!"),RIGHT(H453,3)="(a)",IF(AND(G453&gt;=DATE('1. Informace o projektu'!$C$3,1,1),G453&lt;=WORKDAY(DATE('1. Informace o projektu'!$C$3,12,31)-1,1,'6. Data'!$C$76:$C$89)),"OK","!!"),ISBLANK(G453),"!",ISBLANK(H453),"!!!",H453='6. Data'!$B$3,"vyberte druh nákladu")," ")</f>
        <v xml:space="preserve"> </v>
      </c>
      <c r="J453" s="261" t="str">
        <f t="shared" si="18"/>
        <v xml:space="preserve"> </v>
      </c>
      <c r="K453" s="238" t="str">
        <f t="shared" si="19"/>
        <v xml:space="preserve"> </v>
      </c>
      <c r="L453" s="87" t="str">
        <f t="shared" si="20"/>
        <v xml:space="preserve"> </v>
      </c>
    </row>
    <row r="454" spans="1:12" x14ac:dyDescent="0.25">
      <c r="A454" s="72"/>
      <c r="B454" s="82"/>
      <c r="C454" s="82"/>
      <c r="D454" s="79"/>
      <c r="E454" s="83"/>
      <c r="F454" s="83"/>
      <c r="G454" s="81"/>
      <c r="H454" s="123"/>
      <c r="I454" s="238" t="str">
        <f>IF(ISNUMBER(F454),_xlfn.IFS(RIGHT(H454,3)="(b)",IF(AND(G454&gt;=DATE('1. Informace o projektu'!$C$3,1,1),G454&lt;=WORKDAY(DATE('1. Informace o projektu'!$C$3+1,1,31)-1,1)),"OK","!!"),RIGHT(H454,3)="(a)",IF(AND(G454&gt;=DATE('1. Informace o projektu'!$C$3,1,1),G454&lt;=WORKDAY(DATE('1. Informace o projektu'!$C$3,12,31)-1,1,'6. Data'!$C$76:$C$89)),"OK","!!"),ISBLANK(G454),"!",ISBLANK(H454),"!!!",H454='6. Data'!$B$3,"vyberte druh nákladu")," ")</f>
        <v xml:space="preserve"> </v>
      </c>
      <c r="J454" s="261" t="str">
        <f t="shared" si="18"/>
        <v xml:space="preserve"> </v>
      </c>
      <c r="K454" s="238" t="str">
        <f t="shared" si="19"/>
        <v xml:space="preserve"> </v>
      </c>
      <c r="L454" s="87" t="str">
        <f t="shared" si="20"/>
        <v xml:space="preserve"> </v>
      </c>
    </row>
    <row r="455" spans="1:12" x14ac:dyDescent="0.25">
      <c r="A455" s="72"/>
      <c r="B455" s="82"/>
      <c r="C455" s="82"/>
      <c r="D455" s="79"/>
      <c r="E455" s="83"/>
      <c r="F455" s="83"/>
      <c r="G455" s="81"/>
      <c r="H455" s="123"/>
      <c r="I455" s="238" t="str">
        <f>IF(ISNUMBER(F455),_xlfn.IFS(RIGHT(H455,3)="(b)",IF(AND(G455&gt;=DATE('1. Informace o projektu'!$C$3,1,1),G455&lt;=WORKDAY(DATE('1. Informace o projektu'!$C$3+1,1,31)-1,1)),"OK","!!"),RIGHT(H455,3)="(a)",IF(AND(G455&gt;=DATE('1. Informace o projektu'!$C$3,1,1),G455&lt;=WORKDAY(DATE('1. Informace o projektu'!$C$3,12,31)-1,1,'6. Data'!$C$76:$C$89)),"OK","!!"),ISBLANK(G455),"!",ISBLANK(H455),"!!!",H455='6. Data'!$B$3,"vyberte druh nákladu")," ")</f>
        <v xml:space="preserve"> </v>
      </c>
      <c r="J455" s="261" t="str">
        <f t="shared" ref="J455:J518" si="21">_xlfn.IFS(I455="!","Zapište datum úhrady",I455="ok"," ",I455=" "," ",I455="!!!","vyberte druh nákladu",I455="!!","nepovolené datum úhrady",I455="vyberte druh nákladu","vyberte druh nákladu")</f>
        <v xml:space="preserve"> </v>
      </c>
      <c r="K455" s="238" t="str">
        <f t="shared" ref="K455:K518" si="22">IF(ISNUMBER(F455),IF(E455&gt;=F455,"OK","!")," ")</f>
        <v xml:space="preserve"> </v>
      </c>
      <c r="L455" s="87" t="str">
        <f t="shared" ref="L455:L518" si="23">_xlfn.IFS(K455="!","Hrazeno z dotace je vyšší než fakturovaná částka",K455="ok"," ",K455=" "," ")</f>
        <v xml:space="preserve"> </v>
      </c>
    </row>
    <row r="456" spans="1:12" x14ac:dyDescent="0.25">
      <c r="A456" s="72"/>
      <c r="B456" s="82"/>
      <c r="C456" s="82"/>
      <c r="D456" s="79"/>
      <c r="E456" s="83"/>
      <c r="F456" s="83"/>
      <c r="G456" s="81"/>
      <c r="H456" s="123"/>
      <c r="I456" s="238" t="str">
        <f>IF(ISNUMBER(F456),_xlfn.IFS(RIGHT(H456,3)="(b)",IF(AND(G456&gt;=DATE('1. Informace o projektu'!$C$3,1,1),G456&lt;=WORKDAY(DATE('1. Informace o projektu'!$C$3+1,1,31)-1,1)),"OK","!!"),RIGHT(H456,3)="(a)",IF(AND(G456&gt;=DATE('1. Informace o projektu'!$C$3,1,1),G456&lt;=WORKDAY(DATE('1. Informace o projektu'!$C$3,12,31)-1,1,'6. Data'!$C$76:$C$89)),"OK","!!"),ISBLANK(G456),"!",ISBLANK(H456),"!!!",H456='6. Data'!$B$3,"vyberte druh nákladu")," ")</f>
        <v xml:space="preserve"> </v>
      </c>
      <c r="J456" s="261" t="str">
        <f t="shared" si="21"/>
        <v xml:space="preserve"> </v>
      </c>
      <c r="K456" s="238" t="str">
        <f t="shared" si="22"/>
        <v xml:space="preserve"> </v>
      </c>
      <c r="L456" s="87" t="str">
        <f t="shared" si="23"/>
        <v xml:space="preserve"> </v>
      </c>
    </row>
    <row r="457" spans="1:12" x14ac:dyDescent="0.25">
      <c r="A457" s="72"/>
      <c r="B457" s="82"/>
      <c r="C457" s="82"/>
      <c r="D457" s="79"/>
      <c r="E457" s="83"/>
      <c r="F457" s="83"/>
      <c r="G457" s="81"/>
      <c r="H457" s="123"/>
      <c r="I457" s="238" t="str">
        <f>IF(ISNUMBER(F457),_xlfn.IFS(RIGHT(H457,3)="(b)",IF(AND(G457&gt;=DATE('1. Informace o projektu'!$C$3,1,1),G457&lt;=WORKDAY(DATE('1. Informace o projektu'!$C$3+1,1,31)-1,1)),"OK","!!"),RIGHT(H457,3)="(a)",IF(AND(G457&gt;=DATE('1. Informace o projektu'!$C$3,1,1),G457&lt;=WORKDAY(DATE('1. Informace o projektu'!$C$3,12,31)-1,1,'6. Data'!$C$76:$C$89)),"OK","!!"),ISBLANK(G457),"!",ISBLANK(H457),"!!!",H457='6. Data'!$B$3,"vyberte druh nákladu")," ")</f>
        <v xml:space="preserve"> </v>
      </c>
      <c r="J457" s="261" t="str">
        <f t="shared" si="21"/>
        <v xml:space="preserve"> </v>
      </c>
      <c r="K457" s="238" t="str">
        <f t="shared" si="22"/>
        <v xml:space="preserve"> </v>
      </c>
      <c r="L457" s="87" t="str">
        <f t="shared" si="23"/>
        <v xml:space="preserve"> </v>
      </c>
    </row>
    <row r="458" spans="1:12" x14ac:dyDescent="0.25">
      <c r="A458" s="72"/>
      <c r="B458" s="82"/>
      <c r="C458" s="82"/>
      <c r="D458" s="79"/>
      <c r="E458" s="83"/>
      <c r="F458" s="83"/>
      <c r="G458" s="81"/>
      <c r="H458" s="123"/>
      <c r="I458" s="238" t="str">
        <f>IF(ISNUMBER(F458),_xlfn.IFS(RIGHT(H458,3)="(b)",IF(AND(G458&gt;=DATE('1. Informace o projektu'!$C$3,1,1),G458&lt;=WORKDAY(DATE('1. Informace o projektu'!$C$3+1,1,31)-1,1)),"OK","!!"),RIGHT(H458,3)="(a)",IF(AND(G458&gt;=DATE('1. Informace o projektu'!$C$3,1,1),G458&lt;=WORKDAY(DATE('1. Informace o projektu'!$C$3,12,31)-1,1,'6. Data'!$C$76:$C$89)),"OK","!!"),ISBLANK(G458),"!",ISBLANK(H458),"!!!",H458='6. Data'!$B$3,"vyberte druh nákladu")," ")</f>
        <v xml:space="preserve"> </v>
      </c>
      <c r="J458" s="261" t="str">
        <f t="shared" si="21"/>
        <v xml:space="preserve"> </v>
      </c>
      <c r="K458" s="238" t="str">
        <f t="shared" si="22"/>
        <v xml:space="preserve"> </v>
      </c>
      <c r="L458" s="87" t="str">
        <f t="shared" si="23"/>
        <v xml:space="preserve"> </v>
      </c>
    </row>
    <row r="459" spans="1:12" x14ac:dyDescent="0.25">
      <c r="A459" s="72"/>
      <c r="B459" s="82"/>
      <c r="C459" s="82"/>
      <c r="D459" s="79"/>
      <c r="E459" s="83"/>
      <c r="F459" s="83"/>
      <c r="G459" s="81"/>
      <c r="H459" s="123"/>
      <c r="I459" s="238" t="str">
        <f>IF(ISNUMBER(F459),_xlfn.IFS(RIGHT(H459,3)="(b)",IF(AND(G459&gt;=DATE('1. Informace o projektu'!$C$3,1,1),G459&lt;=WORKDAY(DATE('1. Informace o projektu'!$C$3+1,1,31)-1,1)),"OK","!!"),RIGHT(H459,3)="(a)",IF(AND(G459&gt;=DATE('1. Informace o projektu'!$C$3,1,1),G459&lt;=WORKDAY(DATE('1. Informace o projektu'!$C$3,12,31)-1,1,'6. Data'!$C$76:$C$89)),"OK","!!"),ISBLANK(G459),"!",ISBLANK(H459),"!!!",H459='6. Data'!$B$3,"vyberte druh nákladu")," ")</f>
        <v xml:space="preserve"> </v>
      </c>
      <c r="J459" s="261" t="str">
        <f t="shared" si="21"/>
        <v xml:space="preserve"> </v>
      </c>
      <c r="K459" s="238" t="str">
        <f t="shared" si="22"/>
        <v xml:space="preserve"> </v>
      </c>
      <c r="L459" s="87" t="str">
        <f t="shared" si="23"/>
        <v xml:space="preserve"> </v>
      </c>
    </row>
    <row r="460" spans="1:12" x14ac:dyDescent="0.25">
      <c r="A460" s="72"/>
      <c r="B460" s="82"/>
      <c r="C460" s="82"/>
      <c r="D460" s="79"/>
      <c r="E460" s="83"/>
      <c r="F460" s="83"/>
      <c r="G460" s="81"/>
      <c r="H460" s="123"/>
      <c r="I460" s="238" t="str">
        <f>IF(ISNUMBER(F460),_xlfn.IFS(RIGHT(H460,3)="(b)",IF(AND(G460&gt;=DATE('1. Informace o projektu'!$C$3,1,1),G460&lt;=WORKDAY(DATE('1. Informace o projektu'!$C$3+1,1,31)-1,1)),"OK","!!"),RIGHT(H460,3)="(a)",IF(AND(G460&gt;=DATE('1. Informace o projektu'!$C$3,1,1),G460&lt;=WORKDAY(DATE('1. Informace o projektu'!$C$3,12,31)-1,1,'6. Data'!$C$76:$C$89)),"OK","!!"),ISBLANK(G460),"!",ISBLANK(H460),"!!!",H460='6. Data'!$B$3,"vyberte druh nákladu")," ")</f>
        <v xml:space="preserve"> </v>
      </c>
      <c r="J460" s="261" t="str">
        <f t="shared" si="21"/>
        <v xml:space="preserve"> </v>
      </c>
      <c r="K460" s="238" t="str">
        <f t="shared" si="22"/>
        <v xml:space="preserve"> </v>
      </c>
      <c r="L460" s="87" t="str">
        <f t="shared" si="23"/>
        <v xml:space="preserve"> </v>
      </c>
    </row>
    <row r="461" spans="1:12" x14ac:dyDescent="0.25">
      <c r="A461" s="72"/>
      <c r="B461" s="82"/>
      <c r="C461" s="82"/>
      <c r="D461" s="79"/>
      <c r="E461" s="83"/>
      <c r="F461" s="83"/>
      <c r="G461" s="81"/>
      <c r="H461" s="123"/>
      <c r="I461" s="238" t="str">
        <f>IF(ISNUMBER(F461),_xlfn.IFS(RIGHT(H461,3)="(b)",IF(AND(G461&gt;=DATE('1. Informace o projektu'!$C$3,1,1),G461&lt;=WORKDAY(DATE('1. Informace o projektu'!$C$3+1,1,31)-1,1)),"OK","!!"),RIGHT(H461,3)="(a)",IF(AND(G461&gt;=DATE('1. Informace o projektu'!$C$3,1,1),G461&lt;=WORKDAY(DATE('1. Informace o projektu'!$C$3,12,31)-1,1,'6. Data'!$C$76:$C$89)),"OK","!!"),ISBLANK(G461),"!",ISBLANK(H461),"!!!",H461='6. Data'!$B$3,"vyberte druh nákladu")," ")</f>
        <v xml:space="preserve"> </v>
      </c>
      <c r="J461" s="261" t="str">
        <f t="shared" si="21"/>
        <v xml:space="preserve"> </v>
      </c>
      <c r="K461" s="238" t="str">
        <f t="shared" si="22"/>
        <v xml:space="preserve"> </v>
      </c>
      <c r="L461" s="87" t="str">
        <f t="shared" si="23"/>
        <v xml:space="preserve"> </v>
      </c>
    </row>
    <row r="462" spans="1:12" x14ac:dyDescent="0.25">
      <c r="A462" s="72"/>
      <c r="B462" s="82"/>
      <c r="C462" s="82"/>
      <c r="D462" s="79"/>
      <c r="E462" s="83"/>
      <c r="F462" s="83"/>
      <c r="G462" s="81"/>
      <c r="H462" s="123"/>
      <c r="I462" s="238" t="str">
        <f>IF(ISNUMBER(F462),_xlfn.IFS(RIGHT(H462,3)="(b)",IF(AND(G462&gt;=DATE('1. Informace o projektu'!$C$3,1,1),G462&lt;=WORKDAY(DATE('1. Informace o projektu'!$C$3+1,1,31)-1,1)),"OK","!!"),RIGHT(H462,3)="(a)",IF(AND(G462&gt;=DATE('1. Informace o projektu'!$C$3,1,1),G462&lt;=WORKDAY(DATE('1. Informace o projektu'!$C$3,12,31)-1,1,'6. Data'!$C$76:$C$89)),"OK","!!"),ISBLANK(G462),"!",ISBLANK(H462),"!!!",H462='6. Data'!$B$3,"vyberte druh nákladu")," ")</f>
        <v xml:space="preserve"> </v>
      </c>
      <c r="J462" s="261" t="str">
        <f t="shared" si="21"/>
        <v xml:space="preserve"> </v>
      </c>
      <c r="K462" s="238" t="str">
        <f t="shared" si="22"/>
        <v xml:space="preserve"> </v>
      </c>
      <c r="L462" s="87" t="str">
        <f t="shared" si="23"/>
        <v xml:space="preserve"> </v>
      </c>
    </row>
    <row r="463" spans="1:12" x14ac:dyDescent="0.25">
      <c r="A463" s="72"/>
      <c r="B463" s="82"/>
      <c r="C463" s="82"/>
      <c r="D463" s="79"/>
      <c r="E463" s="83"/>
      <c r="F463" s="83"/>
      <c r="G463" s="81"/>
      <c r="H463" s="123"/>
      <c r="I463" s="238" t="str">
        <f>IF(ISNUMBER(F463),_xlfn.IFS(RIGHT(H463,3)="(b)",IF(AND(G463&gt;=DATE('1. Informace o projektu'!$C$3,1,1),G463&lt;=WORKDAY(DATE('1. Informace o projektu'!$C$3+1,1,31)-1,1)),"OK","!!"),RIGHT(H463,3)="(a)",IF(AND(G463&gt;=DATE('1. Informace o projektu'!$C$3,1,1),G463&lt;=WORKDAY(DATE('1. Informace o projektu'!$C$3,12,31)-1,1,'6. Data'!$C$76:$C$89)),"OK","!!"),ISBLANK(G463),"!",ISBLANK(H463),"!!!",H463='6. Data'!$B$3,"vyberte druh nákladu")," ")</f>
        <v xml:space="preserve"> </v>
      </c>
      <c r="J463" s="261" t="str">
        <f t="shared" si="21"/>
        <v xml:space="preserve"> </v>
      </c>
      <c r="K463" s="238" t="str">
        <f t="shared" si="22"/>
        <v xml:space="preserve"> </v>
      </c>
      <c r="L463" s="87" t="str">
        <f t="shared" si="23"/>
        <v xml:space="preserve"> </v>
      </c>
    </row>
    <row r="464" spans="1:12" x14ac:dyDescent="0.25">
      <c r="A464" s="72"/>
      <c r="B464" s="82"/>
      <c r="C464" s="82"/>
      <c r="D464" s="79"/>
      <c r="E464" s="83"/>
      <c r="F464" s="83"/>
      <c r="G464" s="81"/>
      <c r="H464" s="123"/>
      <c r="I464" s="238" t="str">
        <f>IF(ISNUMBER(F464),_xlfn.IFS(RIGHT(H464,3)="(b)",IF(AND(G464&gt;=DATE('1. Informace o projektu'!$C$3,1,1),G464&lt;=WORKDAY(DATE('1. Informace o projektu'!$C$3+1,1,31)-1,1)),"OK","!!"),RIGHT(H464,3)="(a)",IF(AND(G464&gt;=DATE('1. Informace o projektu'!$C$3,1,1),G464&lt;=WORKDAY(DATE('1. Informace o projektu'!$C$3,12,31)-1,1,'6. Data'!$C$76:$C$89)),"OK","!!"),ISBLANK(G464),"!",ISBLANK(H464),"!!!",H464='6. Data'!$B$3,"vyberte druh nákladu")," ")</f>
        <v xml:space="preserve"> </v>
      </c>
      <c r="J464" s="261" t="str">
        <f t="shared" si="21"/>
        <v xml:space="preserve"> </v>
      </c>
      <c r="K464" s="238" t="str">
        <f t="shared" si="22"/>
        <v xml:space="preserve"> </v>
      </c>
      <c r="L464" s="87" t="str">
        <f t="shared" si="23"/>
        <v xml:space="preserve"> </v>
      </c>
    </row>
    <row r="465" spans="1:12" x14ac:dyDescent="0.25">
      <c r="A465" s="72"/>
      <c r="B465" s="82"/>
      <c r="C465" s="82"/>
      <c r="D465" s="79"/>
      <c r="E465" s="83"/>
      <c r="F465" s="83"/>
      <c r="G465" s="81"/>
      <c r="H465" s="123"/>
      <c r="I465" s="238" t="str">
        <f>IF(ISNUMBER(F465),_xlfn.IFS(RIGHT(H465,3)="(b)",IF(AND(G465&gt;=DATE('1. Informace o projektu'!$C$3,1,1),G465&lt;=WORKDAY(DATE('1. Informace o projektu'!$C$3+1,1,31)-1,1)),"OK","!!"),RIGHT(H465,3)="(a)",IF(AND(G465&gt;=DATE('1. Informace o projektu'!$C$3,1,1),G465&lt;=WORKDAY(DATE('1. Informace o projektu'!$C$3,12,31)-1,1,'6. Data'!$C$76:$C$89)),"OK","!!"),ISBLANK(G465),"!",ISBLANK(H465),"!!!",H465='6. Data'!$B$3,"vyberte druh nákladu")," ")</f>
        <v xml:space="preserve"> </v>
      </c>
      <c r="J465" s="261" t="str">
        <f t="shared" si="21"/>
        <v xml:space="preserve"> </v>
      </c>
      <c r="K465" s="238" t="str">
        <f t="shared" si="22"/>
        <v xml:space="preserve"> </v>
      </c>
      <c r="L465" s="87" t="str">
        <f t="shared" si="23"/>
        <v xml:space="preserve"> </v>
      </c>
    </row>
    <row r="466" spans="1:12" x14ac:dyDescent="0.25">
      <c r="A466" s="72"/>
      <c r="B466" s="82"/>
      <c r="C466" s="82"/>
      <c r="D466" s="79"/>
      <c r="E466" s="83"/>
      <c r="F466" s="83"/>
      <c r="G466" s="81"/>
      <c r="H466" s="123"/>
      <c r="I466" s="238" t="str">
        <f>IF(ISNUMBER(F466),_xlfn.IFS(RIGHT(H466,3)="(b)",IF(AND(G466&gt;=DATE('1. Informace o projektu'!$C$3,1,1),G466&lt;=WORKDAY(DATE('1. Informace o projektu'!$C$3+1,1,31)-1,1)),"OK","!!"),RIGHT(H466,3)="(a)",IF(AND(G466&gt;=DATE('1. Informace o projektu'!$C$3,1,1),G466&lt;=WORKDAY(DATE('1. Informace o projektu'!$C$3,12,31)-1,1,'6. Data'!$C$76:$C$89)),"OK","!!"),ISBLANK(G466),"!",ISBLANK(H466),"!!!",H466='6. Data'!$B$3,"vyberte druh nákladu")," ")</f>
        <v xml:space="preserve"> </v>
      </c>
      <c r="J466" s="261" t="str">
        <f t="shared" si="21"/>
        <v xml:space="preserve"> </v>
      </c>
      <c r="K466" s="238" t="str">
        <f t="shared" si="22"/>
        <v xml:space="preserve"> </v>
      </c>
      <c r="L466" s="87" t="str">
        <f t="shared" si="23"/>
        <v xml:space="preserve"> </v>
      </c>
    </row>
    <row r="467" spans="1:12" x14ac:dyDescent="0.25">
      <c r="A467" s="72"/>
      <c r="B467" s="82"/>
      <c r="C467" s="82"/>
      <c r="D467" s="79"/>
      <c r="E467" s="83"/>
      <c r="F467" s="83"/>
      <c r="G467" s="81"/>
      <c r="H467" s="123"/>
      <c r="I467" s="238" t="str">
        <f>IF(ISNUMBER(F467),_xlfn.IFS(RIGHT(H467,3)="(b)",IF(AND(G467&gt;=DATE('1. Informace o projektu'!$C$3,1,1),G467&lt;=WORKDAY(DATE('1. Informace o projektu'!$C$3+1,1,31)-1,1)),"OK","!!"),RIGHT(H467,3)="(a)",IF(AND(G467&gt;=DATE('1. Informace o projektu'!$C$3,1,1),G467&lt;=WORKDAY(DATE('1. Informace o projektu'!$C$3,12,31)-1,1,'6. Data'!$C$76:$C$89)),"OK","!!"),ISBLANK(G467),"!",ISBLANK(H467),"!!!",H467='6. Data'!$B$3,"vyberte druh nákladu")," ")</f>
        <v xml:space="preserve"> </v>
      </c>
      <c r="J467" s="261" t="str">
        <f t="shared" si="21"/>
        <v xml:space="preserve"> </v>
      </c>
      <c r="K467" s="238" t="str">
        <f t="shared" si="22"/>
        <v xml:space="preserve"> </v>
      </c>
      <c r="L467" s="87" t="str">
        <f t="shared" si="23"/>
        <v xml:space="preserve"> </v>
      </c>
    </row>
    <row r="468" spans="1:12" x14ac:dyDescent="0.25">
      <c r="A468" s="72"/>
      <c r="B468" s="82"/>
      <c r="C468" s="82"/>
      <c r="D468" s="79"/>
      <c r="E468" s="83"/>
      <c r="F468" s="83"/>
      <c r="G468" s="81"/>
      <c r="H468" s="123"/>
      <c r="I468" s="238" t="str">
        <f>IF(ISNUMBER(F468),_xlfn.IFS(RIGHT(H468,3)="(b)",IF(AND(G468&gt;=DATE('1. Informace o projektu'!$C$3,1,1),G468&lt;=WORKDAY(DATE('1. Informace o projektu'!$C$3+1,1,31)-1,1)),"OK","!!"),RIGHT(H468,3)="(a)",IF(AND(G468&gt;=DATE('1. Informace o projektu'!$C$3,1,1),G468&lt;=WORKDAY(DATE('1. Informace o projektu'!$C$3,12,31)-1,1,'6. Data'!$C$76:$C$89)),"OK","!!"),ISBLANK(G468),"!",ISBLANK(H468),"!!!",H468='6. Data'!$B$3,"vyberte druh nákladu")," ")</f>
        <v xml:space="preserve"> </v>
      </c>
      <c r="J468" s="261" t="str">
        <f t="shared" si="21"/>
        <v xml:space="preserve"> </v>
      </c>
      <c r="K468" s="238" t="str">
        <f t="shared" si="22"/>
        <v xml:space="preserve"> </v>
      </c>
      <c r="L468" s="87" t="str">
        <f t="shared" si="23"/>
        <v xml:space="preserve"> </v>
      </c>
    </row>
    <row r="469" spans="1:12" x14ac:dyDescent="0.25">
      <c r="A469" s="72"/>
      <c r="B469" s="82"/>
      <c r="C469" s="82"/>
      <c r="D469" s="79"/>
      <c r="E469" s="83"/>
      <c r="F469" s="83"/>
      <c r="G469" s="81"/>
      <c r="H469" s="123"/>
      <c r="I469" s="238" t="str">
        <f>IF(ISNUMBER(F469),_xlfn.IFS(RIGHT(H469,3)="(b)",IF(AND(G469&gt;=DATE('1. Informace o projektu'!$C$3,1,1),G469&lt;=WORKDAY(DATE('1. Informace o projektu'!$C$3+1,1,31)-1,1)),"OK","!!"),RIGHT(H469,3)="(a)",IF(AND(G469&gt;=DATE('1. Informace o projektu'!$C$3,1,1),G469&lt;=WORKDAY(DATE('1. Informace o projektu'!$C$3,12,31)-1,1,'6. Data'!$C$76:$C$89)),"OK","!!"),ISBLANK(G469),"!",ISBLANK(H469),"!!!",H469='6. Data'!$B$3,"vyberte druh nákladu")," ")</f>
        <v xml:space="preserve"> </v>
      </c>
      <c r="J469" s="261" t="str">
        <f t="shared" si="21"/>
        <v xml:space="preserve"> </v>
      </c>
      <c r="K469" s="238" t="str">
        <f t="shared" si="22"/>
        <v xml:space="preserve"> </v>
      </c>
      <c r="L469" s="87" t="str">
        <f t="shared" si="23"/>
        <v xml:space="preserve"> </v>
      </c>
    </row>
    <row r="470" spans="1:12" x14ac:dyDescent="0.25">
      <c r="A470" s="72"/>
      <c r="B470" s="82"/>
      <c r="C470" s="82"/>
      <c r="D470" s="79"/>
      <c r="E470" s="83"/>
      <c r="F470" s="83"/>
      <c r="G470" s="81"/>
      <c r="H470" s="123"/>
      <c r="I470" s="238" t="str">
        <f>IF(ISNUMBER(F470),_xlfn.IFS(RIGHT(H470,3)="(b)",IF(AND(G470&gt;=DATE('1. Informace o projektu'!$C$3,1,1),G470&lt;=WORKDAY(DATE('1. Informace o projektu'!$C$3+1,1,31)-1,1)),"OK","!!"),RIGHT(H470,3)="(a)",IF(AND(G470&gt;=DATE('1. Informace o projektu'!$C$3,1,1),G470&lt;=WORKDAY(DATE('1. Informace o projektu'!$C$3,12,31)-1,1,'6. Data'!$C$76:$C$89)),"OK","!!"),ISBLANK(G470),"!",ISBLANK(H470),"!!!",H470='6. Data'!$B$3,"vyberte druh nákladu")," ")</f>
        <v xml:space="preserve"> </v>
      </c>
      <c r="J470" s="261" t="str">
        <f t="shared" si="21"/>
        <v xml:space="preserve"> </v>
      </c>
      <c r="K470" s="238" t="str">
        <f t="shared" si="22"/>
        <v xml:space="preserve"> </v>
      </c>
      <c r="L470" s="87" t="str">
        <f t="shared" si="23"/>
        <v xml:space="preserve"> </v>
      </c>
    </row>
    <row r="471" spans="1:12" x14ac:dyDescent="0.25">
      <c r="A471" s="72"/>
      <c r="B471" s="82"/>
      <c r="C471" s="82"/>
      <c r="D471" s="79"/>
      <c r="E471" s="83"/>
      <c r="F471" s="83"/>
      <c r="G471" s="81"/>
      <c r="H471" s="123"/>
      <c r="I471" s="238" t="str">
        <f>IF(ISNUMBER(F471),_xlfn.IFS(RIGHT(H471,3)="(b)",IF(AND(G471&gt;=DATE('1. Informace o projektu'!$C$3,1,1),G471&lt;=WORKDAY(DATE('1. Informace o projektu'!$C$3+1,1,31)-1,1)),"OK","!!"),RIGHT(H471,3)="(a)",IF(AND(G471&gt;=DATE('1. Informace o projektu'!$C$3,1,1),G471&lt;=WORKDAY(DATE('1. Informace o projektu'!$C$3,12,31)-1,1,'6. Data'!$C$76:$C$89)),"OK","!!"),ISBLANK(G471),"!",ISBLANK(H471),"!!!",H471='6. Data'!$B$3,"vyberte druh nákladu")," ")</f>
        <v xml:space="preserve"> </v>
      </c>
      <c r="J471" s="261" t="str">
        <f t="shared" si="21"/>
        <v xml:space="preserve"> </v>
      </c>
      <c r="K471" s="238" t="str">
        <f t="shared" si="22"/>
        <v xml:space="preserve"> </v>
      </c>
      <c r="L471" s="87" t="str">
        <f t="shared" si="23"/>
        <v xml:space="preserve"> </v>
      </c>
    </row>
    <row r="472" spans="1:12" x14ac:dyDescent="0.25">
      <c r="A472" s="72"/>
      <c r="B472" s="82"/>
      <c r="C472" s="82"/>
      <c r="D472" s="79"/>
      <c r="E472" s="83"/>
      <c r="F472" s="83"/>
      <c r="G472" s="81"/>
      <c r="H472" s="123"/>
      <c r="I472" s="238" t="str">
        <f>IF(ISNUMBER(F472),_xlfn.IFS(RIGHT(H472,3)="(b)",IF(AND(G472&gt;=DATE('1. Informace o projektu'!$C$3,1,1),G472&lt;=WORKDAY(DATE('1. Informace o projektu'!$C$3+1,1,31)-1,1)),"OK","!!"),RIGHT(H472,3)="(a)",IF(AND(G472&gt;=DATE('1. Informace o projektu'!$C$3,1,1),G472&lt;=WORKDAY(DATE('1. Informace o projektu'!$C$3,12,31)-1,1,'6. Data'!$C$76:$C$89)),"OK","!!"),ISBLANK(G472),"!",ISBLANK(H472),"!!!",H472='6. Data'!$B$3,"vyberte druh nákladu")," ")</f>
        <v xml:space="preserve"> </v>
      </c>
      <c r="J472" s="261" t="str">
        <f t="shared" si="21"/>
        <v xml:space="preserve"> </v>
      </c>
      <c r="K472" s="238" t="str">
        <f t="shared" si="22"/>
        <v xml:space="preserve"> </v>
      </c>
      <c r="L472" s="87" t="str">
        <f t="shared" si="23"/>
        <v xml:space="preserve"> </v>
      </c>
    </row>
    <row r="473" spans="1:12" x14ac:dyDescent="0.25">
      <c r="A473" s="72"/>
      <c r="B473" s="82"/>
      <c r="C473" s="82"/>
      <c r="D473" s="79"/>
      <c r="E473" s="83"/>
      <c r="F473" s="83"/>
      <c r="G473" s="81"/>
      <c r="H473" s="123"/>
      <c r="I473" s="238" t="str">
        <f>IF(ISNUMBER(F473),_xlfn.IFS(RIGHT(H473,3)="(b)",IF(AND(G473&gt;=DATE('1. Informace o projektu'!$C$3,1,1),G473&lt;=WORKDAY(DATE('1. Informace o projektu'!$C$3+1,1,31)-1,1)),"OK","!!"),RIGHT(H473,3)="(a)",IF(AND(G473&gt;=DATE('1. Informace o projektu'!$C$3,1,1),G473&lt;=WORKDAY(DATE('1. Informace o projektu'!$C$3,12,31)-1,1,'6. Data'!$C$76:$C$89)),"OK","!!"),ISBLANK(G473),"!",ISBLANK(H473),"!!!",H473='6. Data'!$B$3,"vyberte druh nákladu")," ")</f>
        <v xml:space="preserve"> </v>
      </c>
      <c r="J473" s="261" t="str">
        <f t="shared" si="21"/>
        <v xml:space="preserve"> </v>
      </c>
      <c r="K473" s="238" t="str">
        <f t="shared" si="22"/>
        <v xml:space="preserve"> </v>
      </c>
      <c r="L473" s="87" t="str">
        <f t="shared" si="23"/>
        <v xml:space="preserve"> </v>
      </c>
    </row>
    <row r="474" spans="1:12" x14ac:dyDescent="0.25">
      <c r="A474" s="72"/>
      <c r="B474" s="82"/>
      <c r="C474" s="82"/>
      <c r="D474" s="79"/>
      <c r="E474" s="83"/>
      <c r="F474" s="83"/>
      <c r="G474" s="81"/>
      <c r="H474" s="123"/>
      <c r="I474" s="238" t="str">
        <f>IF(ISNUMBER(F474),_xlfn.IFS(RIGHT(H474,3)="(b)",IF(AND(G474&gt;=DATE('1. Informace o projektu'!$C$3,1,1),G474&lt;=WORKDAY(DATE('1. Informace o projektu'!$C$3+1,1,31)-1,1)),"OK","!!"),RIGHT(H474,3)="(a)",IF(AND(G474&gt;=DATE('1. Informace o projektu'!$C$3,1,1),G474&lt;=WORKDAY(DATE('1. Informace o projektu'!$C$3,12,31)-1,1,'6. Data'!$C$76:$C$89)),"OK","!!"),ISBLANK(G474),"!",ISBLANK(H474),"!!!",H474='6. Data'!$B$3,"vyberte druh nákladu")," ")</f>
        <v xml:space="preserve"> </v>
      </c>
      <c r="J474" s="261" t="str">
        <f t="shared" si="21"/>
        <v xml:space="preserve"> </v>
      </c>
      <c r="K474" s="238" t="str">
        <f t="shared" si="22"/>
        <v xml:space="preserve"> </v>
      </c>
      <c r="L474" s="87" t="str">
        <f t="shared" si="23"/>
        <v xml:space="preserve"> </v>
      </c>
    </row>
    <row r="475" spans="1:12" x14ac:dyDescent="0.25">
      <c r="A475" s="72"/>
      <c r="B475" s="82"/>
      <c r="C475" s="82"/>
      <c r="D475" s="79"/>
      <c r="E475" s="83"/>
      <c r="F475" s="83"/>
      <c r="G475" s="81"/>
      <c r="H475" s="123"/>
      <c r="I475" s="238" t="str">
        <f>IF(ISNUMBER(F475),_xlfn.IFS(RIGHT(H475,3)="(b)",IF(AND(G475&gt;=DATE('1. Informace o projektu'!$C$3,1,1),G475&lt;=WORKDAY(DATE('1. Informace o projektu'!$C$3+1,1,31)-1,1)),"OK","!!"),RIGHT(H475,3)="(a)",IF(AND(G475&gt;=DATE('1. Informace o projektu'!$C$3,1,1),G475&lt;=WORKDAY(DATE('1. Informace o projektu'!$C$3,12,31)-1,1,'6. Data'!$C$76:$C$89)),"OK","!!"),ISBLANK(G475),"!",ISBLANK(H475),"!!!",H475='6. Data'!$B$3,"vyberte druh nákladu")," ")</f>
        <v xml:space="preserve"> </v>
      </c>
      <c r="J475" s="261" t="str">
        <f t="shared" si="21"/>
        <v xml:space="preserve"> </v>
      </c>
      <c r="K475" s="238" t="str">
        <f t="shared" si="22"/>
        <v xml:space="preserve"> </v>
      </c>
      <c r="L475" s="87" t="str">
        <f t="shared" si="23"/>
        <v xml:space="preserve"> </v>
      </c>
    </row>
    <row r="476" spans="1:12" x14ac:dyDescent="0.25">
      <c r="A476" s="72"/>
      <c r="B476" s="82"/>
      <c r="C476" s="82"/>
      <c r="D476" s="79"/>
      <c r="E476" s="83"/>
      <c r="F476" s="83"/>
      <c r="G476" s="81"/>
      <c r="H476" s="123"/>
      <c r="I476" s="238" t="str">
        <f>IF(ISNUMBER(F476),_xlfn.IFS(RIGHT(H476,3)="(b)",IF(AND(G476&gt;=DATE('1. Informace o projektu'!$C$3,1,1),G476&lt;=WORKDAY(DATE('1. Informace o projektu'!$C$3+1,1,31)-1,1)),"OK","!!"),RIGHT(H476,3)="(a)",IF(AND(G476&gt;=DATE('1. Informace o projektu'!$C$3,1,1),G476&lt;=WORKDAY(DATE('1. Informace o projektu'!$C$3,12,31)-1,1,'6. Data'!$C$76:$C$89)),"OK","!!"),ISBLANK(G476),"!",ISBLANK(H476),"!!!",H476='6. Data'!$B$3,"vyberte druh nákladu")," ")</f>
        <v xml:space="preserve"> </v>
      </c>
      <c r="J476" s="261" t="str">
        <f t="shared" si="21"/>
        <v xml:space="preserve"> </v>
      </c>
      <c r="K476" s="238" t="str">
        <f t="shared" si="22"/>
        <v xml:space="preserve"> </v>
      </c>
      <c r="L476" s="87" t="str">
        <f t="shared" si="23"/>
        <v xml:space="preserve"> </v>
      </c>
    </row>
    <row r="477" spans="1:12" x14ac:dyDescent="0.25">
      <c r="A477" s="72"/>
      <c r="B477" s="82"/>
      <c r="C477" s="82"/>
      <c r="D477" s="79"/>
      <c r="E477" s="83"/>
      <c r="F477" s="83"/>
      <c r="G477" s="81"/>
      <c r="H477" s="123"/>
      <c r="I477" s="238" t="str">
        <f>IF(ISNUMBER(F477),_xlfn.IFS(RIGHT(H477,3)="(b)",IF(AND(G477&gt;=DATE('1. Informace o projektu'!$C$3,1,1),G477&lt;=WORKDAY(DATE('1. Informace o projektu'!$C$3+1,1,31)-1,1)),"OK","!!"),RIGHT(H477,3)="(a)",IF(AND(G477&gt;=DATE('1. Informace o projektu'!$C$3,1,1),G477&lt;=WORKDAY(DATE('1. Informace o projektu'!$C$3,12,31)-1,1,'6. Data'!$C$76:$C$89)),"OK","!!"),ISBLANK(G477),"!",ISBLANK(H477),"!!!",H477='6. Data'!$B$3,"vyberte druh nákladu")," ")</f>
        <v xml:space="preserve"> </v>
      </c>
      <c r="J477" s="261" t="str">
        <f t="shared" si="21"/>
        <v xml:space="preserve"> </v>
      </c>
      <c r="K477" s="238" t="str">
        <f t="shared" si="22"/>
        <v xml:space="preserve"> </v>
      </c>
      <c r="L477" s="87" t="str">
        <f t="shared" si="23"/>
        <v xml:space="preserve"> </v>
      </c>
    </row>
    <row r="478" spans="1:12" x14ac:dyDescent="0.25">
      <c r="A478" s="72"/>
      <c r="B478" s="82"/>
      <c r="C478" s="82"/>
      <c r="D478" s="79"/>
      <c r="E478" s="83"/>
      <c r="F478" s="83"/>
      <c r="G478" s="81"/>
      <c r="H478" s="123"/>
      <c r="I478" s="238" t="str">
        <f>IF(ISNUMBER(F478),_xlfn.IFS(RIGHT(H478,3)="(b)",IF(AND(G478&gt;=DATE('1. Informace o projektu'!$C$3,1,1),G478&lt;=WORKDAY(DATE('1. Informace o projektu'!$C$3+1,1,31)-1,1)),"OK","!!"),RIGHT(H478,3)="(a)",IF(AND(G478&gt;=DATE('1. Informace o projektu'!$C$3,1,1),G478&lt;=WORKDAY(DATE('1. Informace o projektu'!$C$3,12,31)-1,1,'6. Data'!$C$76:$C$89)),"OK","!!"),ISBLANK(G478),"!",ISBLANK(H478),"!!!",H478='6. Data'!$B$3,"vyberte druh nákladu")," ")</f>
        <v xml:space="preserve"> </v>
      </c>
      <c r="J478" s="261" t="str">
        <f t="shared" si="21"/>
        <v xml:space="preserve"> </v>
      </c>
      <c r="K478" s="238" t="str">
        <f t="shared" si="22"/>
        <v xml:space="preserve"> </v>
      </c>
      <c r="L478" s="87" t="str">
        <f t="shared" si="23"/>
        <v xml:space="preserve"> </v>
      </c>
    </row>
    <row r="479" spans="1:12" x14ac:dyDescent="0.25">
      <c r="A479" s="72"/>
      <c r="B479" s="82"/>
      <c r="C479" s="82"/>
      <c r="D479" s="79"/>
      <c r="E479" s="83"/>
      <c r="F479" s="83"/>
      <c r="G479" s="81"/>
      <c r="H479" s="123"/>
      <c r="I479" s="238" t="str">
        <f>IF(ISNUMBER(F479),_xlfn.IFS(RIGHT(H479,3)="(b)",IF(AND(G479&gt;=DATE('1. Informace o projektu'!$C$3,1,1),G479&lt;=WORKDAY(DATE('1. Informace o projektu'!$C$3+1,1,31)-1,1)),"OK","!!"),RIGHT(H479,3)="(a)",IF(AND(G479&gt;=DATE('1. Informace o projektu'!$C$3,1,1),G479&lt;=WORKDAY(DATE('1. Informace o projektu'!$C$3,12,31)-1,1,'6. Data'!$C$76:$C$89)),"OK","!!"),ISBLANK(G479),"!",ISBLANK(H479),"!!!",H479='6. Data'!$B$3,"vyberte druh nákladu")," ")</f>
        <v xml:space="preserve"> </v>
      </c>
      <c r="J479" s="261" t="str">
        <f t="shared" si="21"/>
        <v xml:space="preserve"> </v>
      </c>
      <c r="K479" s="238" t="str">
        <f t="shared" si="22"/>
        <v xml:space="preserve"> </v>
      </c>
      <c r="L479" s="87" t="str">
        <f t="shared" si="23"/>
        <v xml:space="preserve"> </v>
      </c>
    </row>
    <row r="480" spans="1:12" x14ac:dyDescent="0.25">
      <c r="A480" s="72"/>
      <c r="B480" s="82"/>
      <c r="C480" s="82"/>
      <c r="D480" s="79"/>
      <c r="E480" s="83"/>
      <c r="F480" s="83"/>
      <c r="G480" s="81"/>
      <c r="H480" s="123"/>
      <c r="I480" s="238" t="str">
        <f>IF(ISNUMBER(F480),_xlfn.IFS(RIGHT(H480,3)="(b)",IF(AND(G480&gt;=DATE('1. Informace o projektu'!$C$3,1,1),G480&lt;=WORKDAY(DATE('1. Informace o projektu'!$C$3+1,1,31)-1,1)),"OK","!!"),RIGHT(H480,3)="(a)",IF(AND(G480&gt;=DATE('1. Informace o projektu'!$C$3,1,1),G480&lt;=WORKDAY(DATE('1. Informace o projektu'!$C$3,12,31)-1,1,'6. Data'!$C$76:$C$89)),"OK","!!"),ISBLANK(G480),"!",ISBLANK(H480),"!!!",H480='6. Data'!$B$3,"vyberte druh nákladu")," ")</f>
        <v xml:space="preserve"> </v>
      </c>
      <c r="J480" s="261" t="str">
        <f t="shared" si="21"/>
        <v xml:space="preserve"> </v>
      </c>
      <c r="K480" s="238" t="str">
        <f t="shared" si="22"/>
        <v xml:space="preserve"> </v>
      </c>
      <c r="L480" s="87" t="str">
        <f t="shared" si="23"/>
        <v xml:space="preserve"> </v>
      </c>
    </row>
    <row r="481" spans="1:12" x14ac:dyDescent="0.25">
      <c r="A481" s="72"/>
      <c r="B481" s="82"/>
      <c r="C481" s="82"/>
      <c r="D481" s="79"/>
      <c r="E481" s="83"/>
      <c r="F481" s="83"/>
      <c r="G481" s="81"/>
      <c r="H481" s="124"/>
      <c r="I481" s="238" t="str">
        <f>IF(ISNUMBER(F481),_xlfn.IFS(RIGHT(H481,3)="(b)",IF(AND(G481&gt;=DATE('1. Informace o projektu'!$C$3,1,1),G481&lt;=WORKDAY(DATE('1. Informace o projektu'!$C$3+1,1,31)-1,1)),"OK","!!"),RIGHT(H481,3)="(a)",IF(AND(G481&gt;=DATE('1. Informace o projektu'!$C$3,1,1),G481&lt;=WORKDAY(DATE('1. Informace o projektu'!$C$3,12,31)-1,1,'6. Data'!$C$76:$C$89)),"OK","!!"),ISBLANK(G481),"!",ISBLANK(H481),"!!!",H481='6. Data'!$B$3,"vyberte druh nákladu")," ")</f>
        <v xml:space="preserve"> </v>
      </c>
      <c r="J481" s="261" t="str">
        <f t="shared" si="21"/>
        <v xml:space="preserve"> </v>
      </c>
      <c r="K481" s="238" t="str">
        <f t="shared" si="22"/>
        <v xml:space="preserve"> </v>
      </c>
      <c r="L481" s="87" t="str">
        <f t="shared" si="23"/>
        <v xml:space="preserve"> </v>
      </c>
    </row>
    <row r="482" spans="1:12" x14ac:dyDescent="0.25">
      <c r="A482" s="72"/>
      <c r="B482" s="82"/>
      <c r="C482" s="82"/>
      <c r="D482" s="79"/>
      <c r="E482" s="83"/>
      <c r="F482" s="83"/>
      <c r="G482" s="81"/>
      <c r="H482" s="123"/>
      <c r="I482" s="238" t="str">
        <f>IF(ISNUMBER(F482),_xlfn.IFS(RIGHT(H482,3)="(b)",IF(AND(G482&gt;=DATE('1. Informace o projektu'!$C$3,1,1),G482&lt;=WORKDAY(DATE('1. Informace o projektu'!$C$3+1,1,31)-1,1)),"OK","!!"),RIGHT(H482,3)="(a)",IF(AND(G482&gt;=DATE('1. Informace o projektu'!$C$3,1,1),G482&lt;=WORKDAY(DATE('1. Informace o projektu'!$C$3,12,31)-1,1,'6. Data'!$C$76:$C$89)),"OK","!!"),ISBLANK(G482),"!",ISBLANK(H482),"!!!",H482='6. Data'!$B$3,"vyberte druh nákladu")," ")</f>
        <v xml:space="preserve"> </v>
      </c>
      <c r="J482" s="261" t="str">
        <f t="shared" si="21"/>
        <v xml:space="preserve"> </v>
      </c>
      <c r="K482" s="238" t="str">
        <f t="shared" si="22"/>
        <v xml:space="preserve"> </v>
      </c>
      <c r="L482" s="87" t="str">
        <f t="shared" si="23"/>
        <v xml:space="preserve"> </v>
      </c>
    </row>
    <row r="483" spans="1:12" x14ac:dyDescent="0.25">
      <c r="A483" s="72"/>
      <c r="B483" s="82"/>
      <c r="C483" s="82"/>
      <c r="D483" s="79"/>
      <c r="E483" s="83"/>
      <c r="F483" s="83"/>
      <c r="G483" s="81"/>
      <c r="H483" s="123"/>
      <c r="I483" s="238" t="str">
        <f>IF(ISNUMBER(F483),_xlfn.IFS(RIGHT(H483,3)="(b)",IF(AND(G483&gt;=DATE('1. Informace o projektu'!$C$3,1,1),G483&lt;=WORKDAY(DATE('1. Informace o projektu'!$C$3+1,1,31)-1,1)),"OK","!!"),RIGHT(H483,3)="(a)",IF(AND(G483&gt;=DATE('1. Informace o projektu'!$C$3,1,1),G483&lt;=WORKDAY(DATE('1. Informace o projektu'!$C$3,12,31)-1,1,'6. Data'!$C$76:$C$89)),"OK","!!"),ISBLANK(G483),"!",ISBLANK(H483),"!!!",H483='6. Data'!$B$3,"vyberte druh nákladu")," ")</f>
        <v xml:space="preserve"> </v>
      </c>
      <c r="J483" s="261" t="str">
        <f t="shared" si="21"/>
        <v xml:space="preserve"> </v>
      </c>
      <c r="K483" s="238" t="str">
        <f t="shared" si="22"/>
        <v xml:space="preserve"> </v>
      </c>
      <c r="L483" s="87" t="str">
        <f t="shared" si="23"/>
        <v xml:space="preserve"> </v>
      </c>
    </row>
    <row r="484" spans="1:12" x14ac:dyDescent="0.25">
      <c r="A484" s="72"/>
      <c r="B484" s="82"/>
      <c r="C484" s="82"/>
      <c r="D484" s="79"/>
      <c r="E484" s="83"/>
      <c r="F484" s="83"/>
      <c r="G484" s="81"/>
      <c r="H484" s="123"/>
      <c r="I484" s="238" t="str">
        <f>IF(ISNUMBER(F484),_xlfn.IFS(RIGHT(H484,3)="(b)",IF(AND(G484&gt;=DATE('1. Informace o projektu'!$C$3,1,1),G484&lt;=WORKDAY(DATE('1. Informace o projektu'!$C$3+1,1,31)-1,1)),"OK","!!"),RIGHT(H484,3)="(a)",IF(AND(G484&gt;=DATE('1. Informace o projektu'!$C$3,1,1),G484&lt;=WORKDAY(DATE('1. Informace o projektu'!$C$3,12,31)-1,1,'6. Data'!$C$76:$C$89)),"OK","!!"),ISBLANK(G484),"!",ISBLANK(H484),"!!!",H484='6. Data'!$B$3,"vyberte druh nákladu")," ")</f>
        <v xml:space="preserve"> </v>
      </c>
      <c r="J484" s="261" t="str">
        <f t="shared" si="21"/>
        <v xml:space="preserve"> </v>
      </c>
      <c r="K484" s="238" t="str">
        <f t="shared" si="22"/>
        <v xml:space="preserve"> </v>
      </c>
      <c r="L484" s="87" t="str">
        <f t="shared" si="23"/>
        <v xml:space="preserve"> </v>
      </c>
    </row>
    <row r="485" spans="1:12" x14ac:dyDescent="0.25">
      <c r="A485" s="72"/>
      <c r="B485" s="82"/>
      <c r="C485" s="82"/>
      <c r="D485" s="79"/>
      <c r="E485" s="83"/>
      <c r="F485" s="83"/>
      <c r="G485" s="81"/>
      <c r="H485" s="123"/>
      <c r="I485" s="238" t="str">
        <f>IF(ISNUMBER(F485),_xlfn.IFS(RIGHT(H485,3)="(b)",IF(AND(G485&gt;=DATE('1. Informace o projektu'!$C$3,1,1),G485&lt;=WORKDAY(DATE('1. Informace o projektu'!$C$3+1,1,31)-1,1)),"OK","!!"),RIGHT(H485,3)="(a)",IF(AND(G485&gt;=DATE('1. Informace o projektu'!$C$3,1,1),G485&lt;=WORKDAY(DATE('1. Informace o projektu'!$C$3,12,31)-1,1,'6. Data'!$C$76:$C$89)),"OK","!!"),ISBLANK(G485),"!",ISBLANK(H485),"!!!",H485='6. Data'!$B$3,"vyberte druh nákladu")," ")</f>
        <v xml:space="preserve"> </v>
      </c>
      <c r="J485" s="261" t="str">
        <f t="shared" si="21"/>
        <v xml:space="preserve"> </v>
      </c>
      <c r="K485" s="238" t="str">
        <f t="shared" si="22"/>
        <v xml:space="preserve"> </v>
      </c>
      <c r="L485" s="87" t="str">
        <f t="shared" si="23"/>
        <v xml:space="preserve"> </v>
      </c>
    </row>
    <row r="486" spans="1:12" x14ac:dyDescent="0.25">
      <c r="A486" s="72"/>
      <c r="B486" s="82"/>
      <c r="C486" s="82"/>
      <c r="D486" s="79"/>
      <c r="E486" s="83"/>
      <c r="F486" s="83"/>
      <c r="G486" s="81"/>
      <c r="H486" s="123"/>
      <c r="I486" s="238" t="str">
        <f>IF(ISNUMBER(F486),_xlfn.IFS(RIGHT(H486,3)="(b)",IF(AND(G486&gt;=DATE('1. Informace o projektu'!$C$3,1,1),G486&lt;=WORKDAY(DATE('1. Informace o projektu'!$C$3+1,1,31)-1,1)),"OK","!!"),RIGHT(H486,3)="(a)",IF(AND(G486&gt;=DATE('1. Informace o projektu'!$C$3,1,1),G486&lt;=WORKDAY(DATE('1. Informace o projektu'!$C$3,12,31)-1,1,'6. Data'!$C$76:$C$89)),"OK","!!"),ISBLANK(G486),"!",ISBLANK(H486),"!!!",H486='6. Data'!$B$3,"vyberte druh nákladu")," ")</f>
        <v xml:space="preserve"> </v>
      </c>
      <c r="J486" s="261" t="str">
        <f t="shared" si="21"/>
        <v xml:space="preserve"> </v>
      </c>
      <c r="K486" s="238" t="str">
        <f t="shared" si="22"/>
        <v xml:space="preserve"> </v>
      </c>
      <c r="L486" s="87" t="str">
        <f t="shared" si="23"/>
        <v xml:space="preserve"> </v>
      </c>
    </row>
    <row r="487" spans="1:12" x14ac:dyDescent="0.25">
      <c r="A487" s="72"/>
      <c r="B487" s="82"/>
      <c r="C487" s="82"/>
      <c r="D487" s="79"/>
      <c r="E487" s="83"/>
      <c r="F487" s="83"/>
      <c r="G487" s="81"/>
      <c r="H487" s="123"/>
      <c r="I487" s="238" t="str">
        <f>IF(ISNUMBER(F487),_xlfn.IFS(RIGHT(H487,3)="(b)",IF(AND(G487&gt;=DATE('1. Informace o projektu'!$C$3,1,1),G487&lt;=WORKDAY(DATE('1. Informace o projektu'!$C$3+1,1,31)-1,1)),"OK","!!"),RIGHT(H487,3)="(a)",IF(AND(G487&gt;=DATE('1. Informace o projektu'!$C$3,1,1),G487&lt;=WORKDAY(DATE('1. Informace o projektu'!$C$3,12,31)-1,1,'6. Data'!$C$76:$C$89)),"OK","!!"),ISBLANK(G487),"!",ISBLANK(H487),"!!!",H487='6. Data'!$B$3,"vyberte druh nákladu")," ")</f>
        <v xml:space="preserve"> </v>
      </c>
      <c r="J487" s="261" t="str">
        <f t="shared" si="21"/>
        <v xml:space="preserve"> </v>
      </c>
      <c r="K487" s="238" t="str">
        <f t="shared" si="22"/>
        <v xml:space="preserve"> </v>
      </c>
      <c r="L487" s="87" t="str">
        <f t="shared" si="23"/>
        <v xml:space="preserve"> </v>
      </c>
    </row>
    <row r="488" spans="1:12" x14ac:dyDescent="0.25">
      <c r="A488" s="72"/>
      <c r="B488" s="82"/>
      <c r="C488" s="82"/>
      <c r="D488" s="79"/>
      <c r="E488" s="83"/>
      <c r="F488" s="83"/>
      <c r="G488" s="81"/>
      <c r="H488" s="123"/>
      <c r="I488" s="238" t="str">
        <f>IF(ISNUMBER(F488),_xlfn.IFS(RIGHT(H488,3)="(b)",IF(AND(G488&gt;=DATE('1. Informace o projektu'!$C$3,1,1),G488&lt;=WORKDAY(DATE('1. Informace o projektu'!$C$3+1,1,31)-1,1)),"OK","!!"),RIGHT(H488,3)="(a)",IF(AND(G488&gt;=DATE('1. Informace o projektu'!$C$3,1,1),G488&lt;=WORKDAY(DATE('1. Informace o projektu'!$C$3,12,31)-1,1,'6. Data'!$C$76:$C$89)),"OK","!!"),ISBLANK(G488),"!",ISBLANK(H488),"!!!",H488='6. Data'!$B$3,"vyberte druh nákladu")," ")</f>
        <v xml:space="preserve"> </v>
      </c>
      <c r="J488" s="261" t="str">
        <f t="shared" si="21"/>
        <v xml:space="preserve"> </v>
      </c>
      <c r="K488" s="238" t="str">
        <f t="shared" si="22"/>
        <v xml:space="preserve"> </v>
      </c>
      <c r="L488" s="87" t="str">
        <f t="shared" si="23"/>
        <v xml:space="preserve"> </v>
      </c>
    </row>
    <row r="489" spans="1:12" x14ac:dyDescent="0.25">
      <c r="A489" s="72"/>
      <c r="B489" s="82"/>
      <c r="C489" s="82"/>
      <c r="D489" s="79"/>
      <c r="E489" s="83"/>
      <c r="F489" s="83"/>
      <c r="G489" s="81"/>
      <c r="H489" s="123"/>
      <c r="I489" s="238" t="str">
        <f>IF(ISNUMBER(F489),_xlfn.IFS(RIGHT(H489,3)="(b)",IF(AND(G489&gt;=DATE('1. Informace o projektu'!$C$3,1,1),G489&lt;=WORKDAY(DATE('1. Informace o projektu'!$C$3+1,1,31)-1,1)),"OK","!!"),RIGHT(H489,3)="(a)",IF(AND(G489&gt;=DATE('1. Informace o projektu'!$C$3,1,1),G489&lt;=WORKDAY(DATE('1. Informace o projektu'!$C$3,12,31)-1,1,'6. Data'!$C$76:$C$89)),"OK","!!"),ISBLANK(G489),"!",ISBLANK(H489),"!!!",H489='6. Data'!$B$3,"vyberte druh nákladu")," ")</f>
        <v xml:space="preserve"> </v>
      </c>
      <c r="J489" s="261" t="str">
        <f t="shared" si="21"/>
        <v xml:space="preserve"> </v>
      </c>
      <c r="K489" s="238" t="str">
        <f t="shared" si="22"/>
        <v xml:space="preserve"> </v>
      </c>
      <c r="L489" s="87" t="str">
        <f t="shared" si="23"/>
        <v xml:space="preserve"> </v>
      </c>
    </row>
    <row r="490" spans="1:12" x14ac:dyDescent="0.25">
      <c r="A490" s="72"/>
      <c r="B490" s="82"/>
      <c r="C490" s="82"/>
      <c r="D490" s="79"/>
      <c r="E490" s="83"/>
      <c r="F490" s="83"/>
      <c r="G490" s="81"/>
      <c r="H490" s="123"/>
      <c r="I490" s="238" t="str">
        <f>IF(ISNUMBER(F490),_xlfn.IFS(RIGHT(H490,3)="(b)",IF(AND(G490&gt;=DATE('1. Informace o projektu'!$C$3,1,1),G490&lt;=WORKDAY(DATE('1. Informace o projektu'!$C$3+1,1,31)-1,1)),"OK","!!"),RIGHT(H490,3)="(a)",IF(AND(G490&gt;=DATE('1. Informace o projektu'!$C$3,1,1),G490&lt;=WORKDAY(DATE('1. Informace o projektu'!$C$3,12,31)-1,1,'6. Data'!$C$76:$C$89)),"OK","!!"),ISBLANK(G490),"!",ISBLANK(H490),"!!!",H490='6. Data'!$B$3,"vyberte druh nákladu")," ")</f>
        <v xml:space="preserve"> </v>
      </c>
      <c r="J490" s="261" t="str">
        <f t="shared" si="21"/>
        <v xml:space="preserve"> </v>
      </c>
      <c r="K490" s="238" t="str">
        <f t="shared" si="22"/>
        <v xml:space="preserve"> </v>
      </c>
      <c r="L490" s="87" t="str">
        <f t="shared" si="23"/>
        <v xml:space="preserve"> </v>
      </c>
    </row>
    <row r="491" spans="1:12" x14ac:dyDescent="0.25">
      <c r="A491" s="72"/>
      <c r="B491" s="82"/>
      <c r="C491" s="82"/>
      <c r="D491" s="79"/>
      <c r="E491" s="83"/>
      <c r="F491" s="83"/>
      <c r="G491" s="81"/>
      <c r="H491" s="123"/>
      <c r="I491" s="238" t="str">
        <f>IF(ISNUMBER(F491),_xlfn.IFS(RIGHT(H491,3)="(b)",IF(AND(G491&gt;=DATE('1. Informace o projektu'!$C$3,1,1),G491&lt;=WORKDAY(DATE('1. Informace o projektu'!$C$3+1,1,31)-1,1)),"OK","!!"),RIGHT(H491,3)="(a)",IF(AND(G491&gt;=DATE('1. Informace o projektu'!$C$3,1,1),G491&lt;=WORKDAY(DATE('1. Informace o projektu'!$C$3,12,31)-1,1,'6. Data'!$C$76:$C$89)),"OK","!!"),ISBLANK(G491),"!",ISBLANK(H491),"!!!",H491='6. Data'!$B$3,"vyberte druh nákladu")," ")</f>
        <v xml:space="preserve"> </v>
      </c>
      <c r="J491" s="261" t="str">
        <f t="shared" si="21"/>
        <v xml:space="preserve"> </v>
      </c>
      <c r="K491" s="238" t="str">
        <f t="shared" si="22"/>
        <v xml:space="preserve"> </v>
      </c>
      <c r="L491" s="87" t="str">
        <f t="shared" si="23"/>
        <v xml:space="preserve"> </v>
      </c>
    </row>
    <row r="492" spans="1:12" x14ac:dyDescent="0.25">
      <c r="A492" s="72"/>
      <c r="B492" s="82"/>
      <c r="C492" s="82"/>
      <c r="D492" s="79"/>
      <c r="E492" s="83"/>
      <c r="F492" s="83"/>
      <c r="G492" s="81"/>
      <c r="H492" s="123"/>
      <c r="I492" s="238" t="str">
        <f>IF(ISNUMBER(F492),_xlfn.IFS(RIGHT(H492,3)="(b)",IF(AND(G492&gt;=DATE('1. Informace o projektu'!$C$3,1,1),G492&lt;=WORKDAY(DATE('1. Informace o projektu'!$C$3+1,1,31)-1,1)),"OK","!!"),RIGHT(H492,3)="(a)",IF(AND(G492&gt;=DATE('1. Informace o projektu'!$C$3,1,1),G492&lt;=WORKDAY(DATE('1. Informace o projektu'!$C$3,12,31)-1,1,'6. Data'!$C$76:$C$89)),"OK","!!"),ISBLANK(G492),"!",ISBLANK(H492),"!!!",H492='6. Data'!$B$3,"vyberte druh nákladu")," ")</f>
        <v xml:space="preserve"> </v>
      </c>
      <c r="J492" s="261" t="str">
        <f t="shared" si="21"/>
        <v xml:space="preserve"> </v>
      </c>
      <c r="K492" s="238" t="str">
        <f t="shared" si="22"/>
        <v xml:space="preserve"> </v>
      </c>
      <c r="L492" s="87" t="str">
        <f t="shared" si="23"/>
        <v xml:space="preserve"> </v>
      </c>
    </row>
    <row r="493" spans="1:12" x14ac:dyDescent="0.25">
      <c r="A493" s="72"/>
      <c r="B493" s="82"/>
      <c r="C493" s="82"/>
      <c r="D493" s="79"/>
      <c r="E493" s="83"/>
      <c r="F493" s="83"/>
      <c r="G493" s="81"/>
      <c r="H493" s="123"/>
      <c r="I493" s="238" t="str">
        <f>IF(ISNUMBER(F493),_xlfn.IFS(RIGHT(H493,3)="(b)",IF(AND(G493&gt;=DATE('1. Informace o projektu'!$C$3,1,1),G493&lt;=WORKDAY(DATE('1. Informace o projektu'!$C$3+1,1,31)-1,1)),"OK","!!"),RIGHT(H493,3)="(a)",IF(AND(G493&gt;=DATE('1. Informace o projektu'!$C$3,1,1),G493&lt;=WORKDAY(DATE('1. Informace o projektu'!$C$3,12,31)-1,1,'6. Data'!$C$76:$C$89)),"OK","!!"),ISBLANK(G493),"!",ISBLANK(H493),"!!!",H493='6. Data'!$B$3,"vyberte druh nákladu")," ")</f>
        <v xml:space="preserve"> </v>
      </c>
      <c r="J493" s="261" t="str">
        <f t="shared" si="21"/>
        <v xml:space="preserve"> </v>
      </c>
      <c r="K493" s="238" t="str">
        <f t="shared" si="22"/>
        <v xml:space="preserve"> </v>
      </c>
      <c r="L493" s="87" t="str">
        <f t="shared" si="23"/>
        <v xml:space="preserve"> </v>
      </c>
    </row>
    <row r="494" spans="1:12" x14ac:dyDescent="0.25">
      <c r="A494" s="72"/>
      <c r="B494" s="82"/>
      <c r="C494" s="82"/>
      <c r="D494" s="79"/>
      <c r="E494" s="83"/>
      <c r="F494" s="83"/>
      <c r="G494" s="81"/>
      <c r="H494" s="123"/>
      <c r="I494" s="238" t="str">
        <f>IF(ISNUMBER(F494),_xlfn.IFS(RIGHT(H494,3)="(b)",IF(AND(G494&gt;=DATE('1. Informace o projektu'!$C$3,1,1),G494&lt;=WORKDAY(DATE('1. Informace o projektu'!$C$3+1,1,31)-1,1)),"OK","!!"),RIGHT(H494,3)="(a)",IF(AND(G494&gt;=DATE('1. Informace o projektu'!$C$3,1,1),G494&lt;=WORKDAY(DATE('1. Informace o projektu'!$C$3,12,31)-1,1,'6. Data'!$C$76:$C$89)),"OK","!!"),ISBLANK(G494),"!",ISBLANK(H494),"!!!",H494='6. Data'!$B$3,"vyberte druh nákladu")," ")</f>
        <v xml:space="preserve"> </v>
      </c>
      <c r="J494" s="261" t="str">
        <f t="shared" si="21"/>
        <v xml:space="preserve"> </v>
      </c>
      <c r="K494" s="238" t="str">
        <f t="shared" si="22"/>
        <v xml:space="preserve"> </v>
      </c>
      <c r="L494" s="87" t="str">
        <f t="shared" si="23"/>
        <v xml:space="preserve"> </v>
      </c>
    </row>
    <row r="495" spans="1:12" x14ac:dyDescent="0.25">
      <c r="A495" s="72"/>
      <c r="B495" s="82"/>
      <c r="C495" s="82"/>
      <c r="D495" s="79"/>
      <c r="E495" s="83"/>
      <c r="F495" s="83"/>
      <c r="G495" s="81"/>
      <c r="H495" s="123"/>
      <c r="I495" s="238" t="str">
        <f>IF(ISNUMBER(F495),_xlfn.IFS(RIGHT(H495,3)="(b)",IF(AND(G495&gt;=DATE('1. Informace o projektu'!$C$3,1,1),G495&lt;=WORKDAY(DATE('1. Informace o projektu'!$C$3+1,1,31)-1,1)),"OK","!!"),RIGHT(H495,3)="(a)",IF(AND(G495&gt;=DATE('1. Informace o projektu'!$C$3,1,1),G495&lt;=WORKDAY(DATE('1. Informace o projektu'!$C$3,12,31)-1,1,'6. Data'!$C$76:$C$89)),"OK","!!"),ISBLANK(G495),"!",ISBLANK(H495),"!!!",H495='6. Data'!$B$3,"vyberte druh nákladu")," ")</f>
        <v xml:space="preserve"> </v>
      </c>
      <c r="J495" s="261" t="str">
        <f t="shared" si="21"/>
        <v xml:space="preserve"> </v>
      </c>
      <c r="K495" s="238" t="str">
        <f t="shared" si="22"/>
        <v xml:space="preserve"> </v>
      </c>
      <c r="L495" s="87" t="str">
        <f t="shared" si="23"/>
        <v xml:space="preserve"> </v>
      </c>
    </row>
    <row r="496" spans="1:12" x14ac:dyDescent="0.25">
      <c r="A496" s="72"/>
      <c r="B496" s="82"/>
      <c r="C496" s="82"/>
      <c r="D496" s="79"/>
      <c r="E496" s="83"/>
      <c r="F496" s="83"/>
      <c r="G496" s="81"/>
      <c r="H496" s="123"/>
      <c r="I496" s="238" t="str">
        <f>IF(ISNUMBER(F496),_xlfn.IFS(RIGHT(H496,3)="(b)",IF(AND(G496&gt;=DATE('1. Informace o projektu'!$C$3,1,1),G496&lt;=WORKDAY(DATE('1. Informace o projektu'!$C$3+1,1,31)-1,1)),"OK","!!"),RIGHT(H496,3)="(a)",IF(AND(G496&gt;=DATE('1. Informace o projektu'!$C$3,1,1),G496&lt;=WORKDAY(DATE('1. Informace o projektu'!$C$3,12,31)-1,1,'6. Data'!$C$76:$C$89)),"OK","!!"),ISBLANK(G496),"!",ISBLANK(H496),"!!!",H496='6. Data'!$B$3,"vyberte druh nákladu")," ")</f>
        <v xml:space="preserve"> </v>
      </c>
      <c r="J496" s="261" t="str">
        <f t="shared" si="21"/>
        <v xml:space="preserve"> </v>
      </c>
      <c r="K496" s="238" t="str">
        <f t="shared" si="22"/>
        <v xml:space="preserve"> </v>
      </c>
      <c r="L496" s="87" t="str">
        <f t="shared" si="23"/>
        <v xml:space="preserve"> </v>
      </c>
    </row>
    <row r="497" spans="1:12" x14ac:dyDescent="0.25">
      <c r="A497" s="72"/>
      <c r="B497" s="82"/>
      <c r="C497" s="82"/>
      <c r="D497" s="79"/>
      <c r="E497" s="83"/>
      <c r="F497" s="83"/>
      <c r="G497" s="81"/>
      <c r="H497" s="123"/>
      <c r="I497" s="238" t="str">
        <f>IF(ISNUMBER(F497),_xlfn.IFS(RIGHT(H497,3)="(b)",IF(AND(G497&gt;=DATE('1. Informace o projektu'!$C$3,1,1),G497&lt;=WORKDAY(DATE('1. Informace o projektu'!$C$3+1,1,31)-1,1)),"OK","!!"),RIGHT(H497,3)="(a)",IF(AND(G497&gt;=DATE('1. Informace o projektu'!$C$3,1,1),G497&lt;=WORKDAY(DATE('1. Informace o projektu'!$C$3,12,31)-1,1,'6. Data'!$C$76:$C$89)),"OK","!!"),ISBLANK(G497),"!",ISBLANK(H497),"!!!",H497='6. Data'!$B$3,"vyberte druh nákladu")," ")</f>
        <v xml:space="preserve"> </v>
      </c>
      <c r="J497" s="261" t="str">
        <f t="shared" si="21"/>
        <v xml:space="preserve"> </v>
      </c>
      <c r="K497" s="238" t="str">
        <f t="shared" si="22"/>
        <v xml:space="preserve"> </v>
      </c>
      <c r="L497" s="87" t="str">
        <f t="shared" si="23"/>
        <v xml:space="preserve"> </v>
      </c>
    </row>
    <row r="498" spans="1:12" x14ac:dyDescent="0.25">
      <c r="A498" s="72"/>
      <c r="B498" s="82"/>
      <c r="C498" s="82"/>
      <c r="D498" s="79"/>
      <c r="E498" s="83"/>
      <c r="F498" s="83"/>
      <c r="G498" s="81"/>
      <c r="H498" s="125"/>
      <c r="I498" s="238" t="str">
        <f>IF(ISNUMBER(F498),_xlfn.IFS(RIGHT(H498,3)="(b)",IF(AND(G498&gt;=DATE('1. Informace o projektu'!$C$3,1,1),G498&lt;=WORKDAY(DATE('1. Informace o projektu'!$C$3+1,1,31)-1,1)),"OK","!!"),RIGHT(H498,3)="(a)",IF(AND(G498&gt;=DATE('1. Informace o projektu'!$C$3,1,1),G498&lt;=WORKDAY(DATE('1. Informace o projektu'!$C$3,12,31)-1,1,'6. Data'!$C$76:$C$89)),"OK","!!"),ISBLANK(G498),"!",ISBLANK(H498),"!!!",H498='6. Data'!$B$3,"vyberte druh nákladu")," ")</f>
        <v xml:space="preserve"> </v>
      </c>
      <c r="J498" s="261" t="str">
        <f t="shared" si="21"/>
        <v xml:space="preserve"> </v>
      </c>
      <c r="K498" s="238" t="str">
        <f t="shared" si="22"/>
        <v xml:space="preserve"> </v>
      </c>
      <c r="L498" s="87" t="str">
        <f t="shared" si="23"/>
        <v xml:space="preserve"> </v>
      </c>
    </row>
    <row r="499" spans="1:12" x14ac:dyDescent="0.25">
      <c r="A499" s="72"/>
      <c r="B499" s="82"/>
      <c r="C499" s="82"/>
      <c r="D499" s="79"/>
      <c r="E499" s="83"/>
      <c r="F499" s="83"/>
      <c r="G499" s="81"/>
      <c r="H499" s="126"/>
      <c r="I499" s="238" t="str">
        <f>IF(ISNUMBER(F499),_xlfn.IFS(RIGHT(H499,3)="(b)",IF(AND(G499&gt;=DATE('1. Informace o projektu'!$C$3,1,1),G499&lt;=WORKDAY(DATE('1. Informace o projektu'!$C$3+1,1,31)-1,1)),"OK","!!"),RIGHT(H499,3)="(a)",IF(AND(G499&gt;=DATE('1. Informace o projektu'!$C$3,1,1),G499&lt;=WORKDAY(DATE('1. Informace o projektu'!$C$3,12,31)-1,1,'6. Data'!$C$76:$C$89)),"OK","!!"),ISBLANK(G499),"!",ISBLANK(H499),"!!!",H499='6. Data'!$B$3,"vyberte druh nákladu")," ")</f>
        <v xml:space="preserve"> </v>
      </c>
      <c r="J499" s="261" t="str">
        <f t="shared" si="21"/>
        <v xml:space="preserve"> </v>
      </c>
      <c r="K499" s="238" t="str">
        <f t="shared" si="22"/>
        <v xml:space="preserve"> </v>
      </c>
      <c r="L499" s="87" t="str">
        <f t="shared" si="23"/>
        <v xml:space="preserve"> </v>
      </c>
    </row>
    <row r="500" spans="1:12" x14ac:dyDescent="0.25">
      <c r="A500" s="72"/>
      <c r="B500" s="82"/>
      <c r="C500" s="82"/>
      <c r="D500" s="79"/>
      <c r="E500" s="83"/>
      <c r="F500" s="83"/>
      <c r="G500" s="81"/>
      <c r="H500" s="126"/>
      <c r="I500" s="238" t="str">
        <f>IF(ISNUMBER(F500),_xlfn.IFS(RIGHT(H500,3)="(b)",IF(AND(G500&gt;=DATE('1. Informace o projektu'!$C$3,1,1),G500&lt;=WORKDAY(DATE('1. Informace o projektu'!$C$3+1,1,31)-1,1)),"OK","!!"),RIGHT(H500,3)="(a)",IF(AND(G500&gt;=DATE('1. Informace o projektu'!$C$3,1,1),G500&lt;=WORKDAY(DATE('1. Informace o projektu'!$C$3,12,31)-1,1,'6. Data'!$C$76:$C$89)),"OK","!!"),ISBLANK(G500),"!",ISBLANK(H500),"!!!",H500='6. Data'!$B$3,"vyberte druh nákladu")," ")</f>
        <v xml:space="preserve"> </v>
      </c>
      <c r="J500" s="261" t="str">
        <f t="shared" si="21"/>
        <v xml:space="preserve"> </v>
      </c>
      <c r="K500" s="238" t="str">
        <f t="shared" si="22"/>
        <v xml:space="preserve"> </v>
      </c>
      <c r="L500" s="87" t="str">
        <f t="shared" si="23"/>
        <v xml:space="preserve"> </v>
      </c>
    </row>
    <row r="501" spans="1:12" x14ac:dyDescent="0.25">
      <c r="A501" s="72"/>
      <c r="B501" s="82"/>
      <c r="C501" s="82"/>
      <c r="D501" s="79"/>
      <c r="E501" s="83"/>
      <c r="F501" s="83"/>
      <c r="G501" s="81"/>
      <c r="H501" s="126"/>
      <c r="I501" s="238" t="str">
        <f>IF(ISNUMBER(F501),_xlfn.IFS(RIGHT(H501,3)="(b)",IF(AND(G501&gt;=DATE('1. Informace o projektu'!$C$3,1,1),G501&lt;=WORKDAY(DATE('1. Informace o projektu'!$C$3+1,1,31)-1,1)),"OK","!!"),RIGHT(H501,3)="(a)",IF(AND(G501&gt;=DATE('1. Informace o projektu'!$C$3,1,1),G501&lt;=WORKDAY(DATE('1. Informace o projektu'!$C$3,12,31)-1,1,'6. Data'!$C$76:$C$89)),"OK","!!"),ISBLANK(G501),"!",ISBLANK(H501),"!!!",H501='6. Data'!$B$3,"vyberte druh nákladu")," ")</f>
        <v xml:space="preserve"> </v>
      </c>
      <c r="J501" s="261" t="str">
        <f t="shared" si="21"/>
        <v xml:space="preserve"> </v>
      </c>
      <c r="K501" s="238" t="str">
        <f t="shared" si="22"/>
        <v xml:space="preserve"> </v>
      </c>
      <c r="L501" s="87" t="str">
        <f t="shared" si="23"/>
        <v xml:space="preserve"> </v>
      </c>
    </row>
    <row r="502" spans="1:12" x14ac:dyDescent="0.25">
      <c r="A502" s="72"/>
      <c r="B502" s="82"/>
      <c r="C502" s="82"/>
      <c r="D502" s="79"/>
      <c r="E502" s="83"/>
      <c r="F502" s="83"/>
      <c r="G502" s="81"/>
      <c r="H502" s="126"/>
      <c r="I502" s="238" t="str">
        <f>IF(ISNUMBER(F502),_xlfn.IFS(RIGHT(H502,3)="(b)",IF(AND(G502&gt;=DATE('1. Informace o projektu'!$C$3,1,1),G502&lt;=WORKDAY(DATE('1. Informace o projektu'!$C$3+1,1,31)-1,1)),"OK","!!"),RIGHT(H502,3)="(a)",IF(AND(G502&gt;=DATE('1. Informace o projektu'!$C$3,1,1),G502&lt;=WORKDAY(DATE('1. Informace o projektu'!$C$3,12,31)-1,1,'6. Data'!$C$76:$C$89)),"OK","!!"),ISBLANK(G502),"!",ISBLANK(H502),"!!!",H502='6. Data'!$B$3,"vyberte druh nákladu")," ")</f>
        <v xml:space="preserve"> </v>
      </c>
      <c r="J502" s="261" t="str">
        <f t="shared" si="21"/>
        <v xml:space="preserve"> </v>
      </c>
      <c r="K502" s="238" t="str">
        <f t="shared" si="22"/>
        <v xml:space="preserve"> </v>
      </c>
      <c r="L502" s="87" t="str">
        <f t="shared" si="23"/>
        <v xml:space="preserve"> </v>
      </c>
    </row>
    <row r="503" spans="1:12" x14ac:dyDescent="0.25">
      <c r="A503" s="72"/>
      <c r="B503" s="82"/>
      <c r="C503" s="82"/>
      <c r="D503" s="79"/>
      <c r="E503" s="83"/>
      <c r="F503" s="83"/>
      <c r="G503" s="81"/>
      <c r="H503" s="126"/>
      <c r="I503" s="238" t="str">
        <f>IF(ISNUMBER(F503),_xlfn.IFS(RIGHT(H503,3)="(b)",IF(AND(G503&gt;=DATE('1. Informace o projektu'!$C$3,1,1),G503&lt;=WORKDAY(DATE('1. Informace o projektu'!$C$3+1,1,31)-1,1)),"OK","!!"),RIGHT(H503,3)="(a)",IF(AND(G503&gt;=DATE('1. Informace o projektu'!$C$3,1,1),G503&lt;=WORKDAY(DATE('1. Informace o projektu'!$C$3,12,31)-1,1,'6. Data'!$C$76:$C$89)),"OK","!!"),ISBLANK(G503),"!",ISBLANK(H503),"!!!",H503='6. Data'!$B$3,"vyberte druh nákladu")," ")</f>
        <v xml:space="preserve"> </v>
      </c>
      <c r="J503" s="261" t="str">
        <f t="shared" si="21"/>
        <v xml:space="preserve"> </v>
      </c>
      <c r="K503" s="238" t="str">
        <f t="shared" si="22"/>
        <v xml:space="preserve"> </v>
      </c>
      <c r="L503" s="87" t="str">
        <f t="shared" si="23"/>
        <v xml:space="preserve"> </v>
      </c>
    </row>
    <row r="504" spans="1:12" x14ac:dyDescent="0.25">
      <c r="A504" s="72"/>
      <c r="B504" s="82"/>
      <c r="C504" s="82"/>
      <c r="D504" s="79"/>
      <c r="E504" s="83"/>
      <c r="F504" s="83"/>
      <c r="G504" s="81"/>
      <c r="H504" s="126"/>
      <c r="I504" s="238" t="str">
        <f>IF(ISNUMBER(F504),_xlfn.IFS(RIGHT(H504,3)="(b)",IF(AND(G504&gt;=DATE('1. Informace o projektu'!$C$3,1,1),G504&lt;=WORKDAY(DATE('1. Informace o projektu'!$C$3+1,1,31)-1,1)),"OK","!!"),RIGHT(H504,3)="(a)",IF(AND(G504&gt;=DATE('1. Informace o projektu'!$C$3,1,1),G504&lt;=WORKDAY(DATE('1. Informace o projektu'!$C$3,12,31)-1,1,'6. Data'!$C$76:$C$89)),"OK","!!"),ISBLANK(G504),"!",ISBLANK(H504),"!!!",H504='6. Data'!$B$3,"vyberte druh nákladu")," ")</f>
        <v xml:space="preserve"> </v>
      </c>
      <c r="J504" s="261" t="str">
        <f t="shared" si="21"/>
        <v xml:space="preserve"> </v>
      </c>
      <c r="K504" s="238" t="str">
        <f t="shared" si="22"/>
        <v xml:space="preserve"> </v>
      </c>
      <c r="L504" s="87" t="str">
        <f t="shared" si="23"/>
        <v xml:space="preserve"> </v>
      </c>
    </row>
    <row r="505" spans="1:12" x14ac:dyDescent="0.25">
      <c r="A505" s="72"/>
      <c r="B505" s="82"/>
      <c r="C505" s="82"/>
      <c r="D505" s="79"/>
      <c r="E505" s="83"/>
      <c r="F505" s="83"/>
      <c r="G505" s="81"/>
      <c r="H505" s="126"/>
      <c r="I505" s="238" t="str">
        <f>IF(ISNUMBER(F505),_xlfn.IFS(RIGHT(H505,3)="(b)",IF(AND(G505&gt;=DATE('1. Informace o projektu'!$C$3,1,1),G505&lt;=WORKDAY(DATE('1. Informace o projektu'!$C$3+1,1,31)-1,1)),"OK","!!"),RIGHT(H505,3)="(a)",IF(AND(G505&gt;=DATE('1. Informace o projektu'!$C$3,1,1),G505&lt;=WORKDAY(DATE('1. Informace o projektu'!$C$3,12,31)-1,1,'6. Data'!$C$76:$C$89)),"OK","!!"),ISBLANK(G505),"!",ISBLANK(H505),"!!!",H505='6. Data'!$B$3,"vyberte druh nákladu")," ")</f>
        <v xml:space="preserve"> </v>
      </c>
      <c r="J505" s="261" t="str">
        <f t="shared" si="21"/>
        <v xml:space="preserve"> </v>
      </c>
      <c r="K505" s="238" t="str">
        <f t="shared" si="22"/>
        <v xml:space="preserve"> </v>
      </c>
      <c r="L505" s="87" t="str">
        <f t="shared" si="23"/>
        <v xml:space="preserve"> </v>
      </c>
    </row>
    <row r="506" spans="1:12" x14ac:dyDescent="0.25">
      <c r="A506" s="72"/>
      <c r="B506" s="82"/>
      <c r="C506" s="82"/>
      <c r="D506" s="79"/>
      <c r="E506" s="83"/>
      <c r="F506" s="83"/>
      <c r="G506" s="81"/>
      <c r="H506" s="126"/>
      <c r="I506" s="238" t="str">
        <f>IF(ISNUMBER(F506),_xlfn.IFS(RIGHT(H506,3)="(b)",IF(AND(G506&gt;=DATE('1. Informace o projektu'!$C$3,1,1),G506&lt;=WORKDAY(DATE('1. Informace o projektu'!$C$3+1,1,31)-1,1)),"OK","!!"),RIGHT(H506,3)="(a)",IF(AND(G506&gt;=DATE('1. Informace o projektu'!$C$3,1,1),G506&lt;=WORKDAY(DATE('1. Informace o projektu'!$C$3,12,31)-1,1,'6. Data'!$C$76:$C$89)),"OK","!!"),ISBLANK(G506),"!",ISBLANK(H506),"!!!",H506='6. Data'!$B$3,"vyberte druh nákladu")," ")</f>
        <v xml:space="preserve"> </v>
      </c>
      <c r="J506" s="261" t="str">
        <f t="shared" si="21"/>
        <v xml:space="preserve"> </v>
      </c>
      <c r="K506" s="238" t="str">
        <f t="shared" si="22"/>
        <v xml:space="preserve"> </v>
      </c>
      <c r="L506" s="87" t="str">
        <f t="shared" si="23"/>
        <v xml:space="preserve"> </v>
      </c>
    </row>
    <row r="507" spans="1:12" x14ac:dyDescent="0.25">
      <c r="A507" s="72"/>
      <c r="B507" s="82"/>
      <c r="C507" s="82"/>
      <c r="D507" s="79"/>
      <c r="E507" s="83"/>
      <c r="F507" s="83"/>
      <c r="G507" s="81"/>
      <c r="H507" s="126"/>
      <c r="I507" s="238" t="str">
        <f>IF(ISNUMBER(F507),_xlfn.IFS(RIGHT(H507,3)="(b)",IF(AND(G507&gt;=DATE('1. Informace o projektu'!$C$3,1,1),G507&lt;=WORKDAY(DATE('1. Informace o projektu'!$C$3+1,1,31)-1,1)),"OK","!!"),RIGHT(H507,3)="(a)",IF(AND(G507&gt;=DATE('1. Informace o projektu'!$C$3,1,1),G507&lt;=WORKDAY(DATE('1. Informace o projektu'!$C$3,12,31)-1,1,'6. Data'!$C$76:$C$89)),"OK","!!"),ISBLANK(G507),"!",ISBLANK(H507),"!!!",H507='6. Data'!$B$3,"vyberte druh nákladu")," ")</f>
        <v xml:space="preserve"> </v>
      </c>
      <c r="J507" s="261" t="str">
        <f t="shared" si="21"/>
        <v xml:space="preserve"> </v>
      </c>
      <c r="K507" s="238" t="str">
        <f t="shared" si="22"/>
        <v xml:space="preserve"> </v>
      </c>
      <c r="L507" s="87" t="str">
        <f t="shared" si="23"/>
        <v xml:space="preserve"> </v>
      </c>
    </row>
    <row r="508" spans="1:12" x14ac:dyDescent="0.25">
      <c r="A508" s="72"/>
      <c r="B508" s="82"/>
      <c r="C508" s="82"/>
      <c r="D508" s="79"/>
      <c r="E508" s="83"/>
      <c r="F508" s="83"/>
      <c r="G508" s="81"/>
      <c r="H508" s="126"/>
      <c r="I508" s="238" t="str">
        <f>IF(ISNUMBER(F508),_xlfn.IFS(RIGHT(H508,3)="(b)",IF(AND(G508&gt;=DATE('1. Informace o projektu'!$C$3,1,1),G508&lt;=WORKDAY(DATE('1. Informace o projektu'!$C$3+1,1,31)-1,1)),"OK","!!"),RIGHT(H508,3)="(a)",IF(AND(G508&gt;=DATE('1. Informace o projektu'!$C$3,1,1),G508&lt;=WORKDAY(DATE('1. Informace o projektu'!$C$3,12,31)-1,1,'6. Data'!$C$76:$C$89)),"OK","!!"),ISBLANK(G508),"!",ISBLANK(H508),"!!!",H508='6. Data'!$B$3,"vyberte druh nákladu")," ")</f>
        <v xml:space="preserve"> </v>
      </c>
      <c r="J508" s="261" t="str">
        <f t="shared" si="21"/>
        <v xml:space="preserve"> </v>
      </c>
      <c r="K508" s="238" t="str">
        <f t="shared" si="22"/>
        <v xml:space="preserve"> </v>
      </c>
      <c r="L508" s="87" t="str">
        <f t="shared" si="23"/>
        <v xml:space="preserve"> </v>
      </c>
    </row>
    <row r="509" spans="1:12" x14ac:dyDescent="0.25">
      <c r="A509" s="72"/>
      <c r="B509" s="82"/>
      <c r="C509" s="82"/>
      <c r="D509" s="79"/>
      <c r="E509" s="83"/>
      <c r="F509" s="83"/>
      <c r="G509" s="81"/>
      <c r="H509" s="126"/>
      <c r="I509" s="238" t="str">
        <f>IF(ISNUMBER(F509),_xlfn.IFS(RIGHT(H509,3)="(b)",IF(AND(G509&gt;=DATE('1. Informace o projektu'!$C$3,1,1),G509&lt;=WORKDAY(DATE('1. Informace o projektu'!$C$3+1,1,31)-1,1)),"OK","!!"),RIGHT(H509,3)="(a)",IF(AND(G509&gt;=DATE('1. Informace o projektu'!$C$3,1,1),G509&lt;=WORKDAY(DATE('1. Informace o projektu'!$C$3,12,31)-1,1,'6. Data'!$C$76:$C$89)),"OK","!!"),ISBLANK(G509),"!",ISBLANK(H509),"!!!",H509='6. Data'!$B$3,"vyberte druh nákladu")," ")</f>
        <v xml:space="preserve"> </v>
      </c>
      <c r="J509" s="261" t="str">
        <f t="shared" si="21"/>
        <v xml:space="preserve"> </v>
      </c>
      <c r="K509" s="238" t="str">
        <f t="shared" si="22"/>
        <v xml:space="preserve"> </v>
      </c>
      <c r="L509" s="87" t="str">
        <f t="shared" si="23"/>
        <v xml:space="preserve"> </v>
      </c>
    </row>
    <row r="510" spans="1:12" x14ac:dyDescent="0.25">
      <c r="A510" s="72"/>
      <c r="B510" s="82"/>
      <c r="C510" s="82"/>
      <c r="D510" s="79"/>
      <c r="E510" s="83"/>
      <c r="F510" s="83"/>
      <c r="G510" s="81"/>
      <c r="H510" s="126"/>
      <c r="I510" s="238" t="str">
        <f>IF(ISNUMBER(F510),_xlfn.IFS(RIGHT(H510,3)="(b)",IF(AND(G510&gt;=DATE('1. Informace o projektu'!$C$3,1,1),G510&lt;=WORKDAY(DATE('1. Informace o projektu'!$C$3+1,1,31)-1,1)),"OK","!!"),RIGHT(H510,3)="(a)",IF(AND(G510&gt;=DATE('1. Informace o projektu'!$C$3,1,1),G510&lt;=WORKDAY(DATE('1. Informace o projektu'!$C$3,12,31)-1,1,'6. Data'!$C$76:$C$89)),"OK","!!"),ISBLANK(G510),"!",ISBLANK(H510),"!!!",H510='6. Data'!$B$3,"vyberte druh nákladu")," ")</f>
        <v xml:space="preserve"> </v>
      </c>
      <c r="J510" s="261" t="str">
        <f t="shared" si="21"/>
        <v xml:space="preserve"> </v>
      </c>
      <c r="K510" s="238" t="str">
        <f t="shared" si="22"/>
        <v xml:space="preserve"> </v>
      </c>
      <c r="L510" s="87" t="str">
        <f t="shared" si="23"/>
        <v xml:space="preserve"> </v>
      </c>
    </row>
    <row r="511" spans="1:12" x14ac:dyDescent="0.25">
      <c r="A511" s="72"/>
      <c r="B511" s="82"/>
      <c r="C511" s="82"/>
      <c r="D511" s="79"/>
      <c r="E511" s="83"/>
      <c r="F511" s="83"/>
      <c r="G511" s="81"/>
      <c r="H511" s="126"/>
      <c r="I511" s="238" t="str">
        <f>IF(ISNUMBER(F511),_xlfn.IFS(RIGHT(H511,3)="(b)",IF(AND(G511&gt;=DATE('1. Informace o projektu'!$C$3,1,1),G511&lt;=WORKDAY(DATE('1. Informace o projektu'!$C$3+1,1,31)-1,1)),"OK","!!"),RIGHT(H511,3)="(a)",IF(AND(G511&gt;=DATE('1. Informace o projektu'!$C$3,1,1),G511&lt;=WORKDAY(DATE('1. Informace o projektu'!$C$3,12,31)-1,1,'6. Data'!$C$76:$C$89)),"OK","!!"),ISBLANK(G511),"!",ISBLANK(H511),"!!!",H511='6. Data'!$B$3,"vyberte druh nákladu")," ")</f>
        <v xml:space="preserve"> </v>
      </c>
      <c r="J511" s="261" t="str">
        <f t="shared" si="21"/>
        <v xml:space="preserve"> </v>
      </c>
      <c r="K511" s="238" t="str">
        <f t="shared" si="22"/>
        <v xml:space="preserve"> </v>
      </c>
      <c r="L511" s="87" t="str">
        <f t="shared" si="23"/>
        <v xml:space="preserve"> </v>
      </c>
    </row>
    <row r="512" spans="1:12" x14ac:dyDescent="0.25">
      <c r="A512" s="72"/>
      <c r="B512" s="82"/>
      <c r="C512" s="82"/>
      <c r="D512" s="79"/>
      <c r="E512" s="83"/>
      <c r="F512" s="83"/>
      <c r="G512" s="81"/>
      <c r="H512" s="126"/>
      <c r="I512" s="238" t="str">
        <f>IF(ISNUMBER(F512),_xlfn.IFS(RIGHT(H512,3)="(b)",IF(AND(G512&gt;=DATE('1. Informace o projektu'!$C$3,1,1),G512&lt;=WORKDAY(DATE('1. Informace o projektu'!$C$3+1,1,31)-1,1)),"OK","!!"),RIGHT(H512,3)="(a)",IF(AND(G512&gt;=DATE('1. Informace o projektu'!$C$3,1,1),G512&lt;=WORKDAY(DATE('1. Informace o projektu'!$C$3,12,31)-1,1,'6. Data'!$C$76:$C$89)),"OK","!!"),ISBLANK(G512),"!",ISBLANK(H512),"!!!",H512='6. Data'!$B$3,"vyberte druh nákladu")," ")</f>
        <v xml:space="preserve"> </v>
      </c>
      <c r="J512" s="261" t="str">
        <f t="shared" si="21"/>
        <v xml:space="preserve"> </v>
      </c>
      <c r="K512" s="238" t="str">
        <f t="shared" si="22"/>
        <v xml:space="preserve"> </v>
      </c>
      <c r="L512" s="87" t="str">
        <f t="shared" si="23"/>
        <v xml:space="preserve"> </v>
      </c>
    </row>
    <row r="513" spans="1:12" x14ac:dyDescent="0.25">
      <c r="A513" s="72"/>
      <c r="B513" s="82"/>
      <c r="C513" s="82"/>
      <c r="D513" s="79"/>
      <c r="E513" s="83"/>
      <c r="F513" s="83"/>
      <c r="G513" s="81"/>
      <c r="H513" s="126"/>
      <c r="I513" s="238" t="str">
        <f>IF(ISNUMBER(F513),_xlfn.IFS(RIGHT(H513,3)="(b)",IF(AND(G513&gt;=DATE('1. Informace o projektu'!$C$3,1,1),G513&lt;=WORKDAY(DATE('1. Informace o projektu'!$C$3+1,1,31)-1,1)),"OK","!!"),RIGHT(H513,3)="(a)",IF(AND(G513&gt;=DATE('1. Informace o projektu'!$C$3,1,1),G513&lt;=WORKDAY(DATE('1. Informace o projektu'!$C$3,12,31)-1,1,'6. Data'!$C$76:$C$89)),"OK","!!"),ISBLANK(G513),"!",ISBLANK(H513),"!!!",H513='6. Data'!$B$3,"vyberte druh nákladu")," ")</f>
        <v xml:space="preserve"> </v>
      </c>
      <c r="J513" s="261" t="str">
        <f t="shared" si="21"/>
        <v xml:space="preserve"> </v>
      </c>
      <c r="K513" s="238" t="str">
        <f t="shared" si="22"/>
        <v xml:space="preserve"> </v>
      </c>
      <c r="L513" s="87" t="str">
        <f t="shared" si="23"/>
        <v xml:space="preserve"> </v>
      </c>
    </row>
    <row r="514" spans="1:12" x14ac:dyDescent="0.25">
      <c r="A514" s="72"/>
      <c r="B514" s="82"/>
      <c r="C514" s="82"/>
      <c r="D514" s="79"/>
      <c r="E514" s="83"/>
      <c r="F514" s="83"/>
      <c r="G514" s="81"/>
      <c r="H514" s="126"/>
      <c r="I514" s="238" t="str">
        <f>IF(ISNUMBER(F514),_xlfn.IFS(RIGHT(H514,3)="(b)",IF(AND(G514&gt;=DATE('1. Informace o projektu'!$C$3,1,1),G514&lt;=WORKDAY(DATE('1. Informace o projektu'!$C$3+1,1,31)-1,1)),"OK","!!"),RIGHT(H514,3)="(a)",IF(AND(G514&gt;=DATE('1. Informace o projektu'!$C$3,1,1),G514&lt;=WORKDAY(DATE('1. Informace o projektu'!$C$3,12,31)-1,1,'6. Data'!$C$76:$C$89)),"OK","!!"),ISBLANK(G514),"!",ISBLANK(H514),"!!!",H514='6. Data'!$B$3,"vyberte druh nákladu")," ")</f>
        <v xml:space="preserve"> </v>
      </c>
      <c r="J514" s="261" t="str">
        <f t="shared" si="21"/>
        <v xml:space="preserve"> </v>
      </c>
      <c r="K514" s="238" t="str">
        <f t="shared" si="22"/>
        <v xml:space="preserve"> </v>
      </c>
      <c r="L514" s="87" t="str">
        <f t="shared" si="23"/>
        <v xml:space="preserve"> </v>
      </c>
    </row>
    <row r="515" spans="1:12" x14ac:dyDescent="0.25">
      <c r="A515" s="72"/>
      <c r="B515" s="82"/>
      <c r="C515" s="82"/>
      <c r="D515" s="79"/>
      <c r="E515" s="83"/>
      <c r="F515" s="83"/>
      <c r="G515" s="81"/>
      <c r="H515" s="126"/>
      <c r="I515" s="238" t="str">
        <f>IF(ISNUMBER(F515),_xlfn.IFS(RIGHT(H515,3)="(b)",IF(AND(G515&gt;=DATE('1. Informace o projektu'!$C$3,1,1),G515&lt;=WORKDAY(DATE('1. Informace o projektu'!$C$3+1,1,31)-1,1)),"OK","!!"),RIGHT(H515,3)="(a)",IF(AND(G515&gt;=DATE('1. Informace o projektu'!$C$3,1,1),G515&lt;=WORKDAY(DATE('1. Informace o projektu'!$C$3,12,31)-1,1,'6. Data'!$C$76:$C$89)),"OK","!!"),ISBLANK(G515),"!",ISBLANK(H515),"!!!",H515='6. Data'!$B$3,"vyberte druh nákladu")," ")</f>
        <v xml:space="preserve"> </v>
      </c>
      <c r="J515" s="261" t="str">
        <f t="shared" si="21"/>
        <v xml:space="preserve"> </v>
      </c>
      <c r="K515" s="238" t="str">
        <f t="shared" si="22"/>
        <v xml:space="preserve"> </v>
      </c>
      <c r="L515" s="87" t="str">
        <f t="shared" si="23"/>
        <v xml:space="preserve"> </v>
      </c>
    </row>
    <row r="516" spans="1:12" x14ac:dyDescent="0.25">
      <c r="A516" s="72"/>
      <c r="B516" s="82"/>
      <c r="C516" s="82"/>
      <c r="D516" s="79"/>
      <c r="E516" s="83"/>
      <c r="F516" s="83"/>
      <c r="G516" s="81"/>
      <c r="H516" s="126"/>
      <c r="I516" s="238" t="str">
        <f>IF(ISNUMBER(F516),_xlfn.IFS(RIGHT(H516,3)="(b)",IF(AND(G516&gt;=DATE('1. Informace o projektu'!$C$3,1,1),G516&lt;=WORKDAY(DATE('1. Informace o projektu'!$C$3+1,1,31)-1,1)),"OK","!!"),RIGHT(H516,3)="(a)",IF(AND(G516&gt;=DATE('1. Informace o projektu'!$C$3,1,1),G516&lt;=WORKDAY(DATE('1. Informace o projektu'!$C$3,12,31)-1,1,'6. Data'!$C$76:$C$89)),"OK","!!"),ISBLANK(G516),"!",ISBLANK(H516),"!!!",H516='6. Data'!$B$3,"vyberte druh nákladu")," ")</f>
        <v xml:space="preserve"> </v>
      </c>
      <c r="J516" s="261" t="str">
        <f t="shared" si="21"/>
        <v xml:space="preserve"> </v>
      </c>
      <c r="K516" s="238" t="str">
        <f t="shared" si="22"/>
        <v xml:space="preserve"> </v>
      </c>
      <c r="L516" s="87" t="str">
        <f t="shared" si="23"/>
        <v xml:space="preserve"> </v>
      </c>
    </row>
    <row r="517" spans="1:12" x14ac:dyDescent="0.25">
      <c r="A517" s="72"/>
      <c r="B517" s="82"/>
      <c r="C517" s="82"/>
      <c r="D517" s="79"/>
      <c r="E517" s="83"/>
      <c r="F517" s="83"/>
      <c r="G517" s="81"/>
      <c r="H517" s="126"/>
      <c r="I517" s="238" t="str">
        <f>IF(ISNUMBER(F517),_xlfn.IFS(RIGHT(H517,3)="(b)",IF(AND(G517&gt;=DATE('1. Informace o projektu'!$C$3,1,1),G517&lt;=WORKDAY(DATE('1. Informace o projektu'!$C$3+1,1,31)-1,1)),"OK","!!"),RIGHT(H517,3)="(a)",IF(AND(G517&gt;=DATE('1. Informace o projektu'!$C$3,1,1),G517&lt;=WORKDAY(DATE('1. Informace o projektu'!$C$3,12,31)-1,1,'6. Data'!$C$76:$C$89)),"OK","!!"),ISBLANK(G517),"!",ISBLANK(H517),"!!!",H517='6. Data'!$B$3,"vyberte druh nákladu")," ")</f>
        <v xml:space="preserve"> </v>
      </c>
      <c r="J517" s="261" t="str">
        <f t="shared" si="21"/>
        <v xml:space="preserve"> </v>
      </c>
      <c r="K517" s="238" t="str">
        <f t="shared" si="22"/>
        <v xml:space="preserve"> </v>
      </c>
      <c r="L517" s="87" t="str">
        <f t="shared" si="23"/>
        <v xml:space="preserve"> </v>
      </c>
    </row>
    <row r="518" spans="1:12" x14ac:dyDescent="0.25">
      <c r="A518" s="72"/>
      <c r="B518" s="82"/>
      <c r="C518" s="82"/>
      <c r="D518" s="79"/>
      <c r="E518" s="83"/>
      <c r="F518" s="83"/>
      <c r="G518" s="81"/>
      <c r="H518" s="126"/>
      <c r="I518" s="238" t="str">
        <f>IF(ISNUMBER(F518),_xlfn.IFS(RIGHT(H518,3)="(b)",IF(AND(G518&gt;=DATE('1. Informace o projektu'!$C$3,1,1),G518&lt;=WORKDAY(DATE('1. Informace o projektu'!$C$3+1,1,31)-1,1)),"OK","!!"),RIGHT(H518,3)="(a)",IF(AND(G518&gt;=DATE('1. Informace o projektu'!$C$3,1,1),G518&lt;=WORKDAY(DATE('1. Informace o projektu'!$C$3,12,31)-1,1,'6. Data'!$C$76:$C$89)),"OK","!!"),ISBLANK(G518),"!",ISBLANK(H518),"!!!",H518='6. Data'!$B$3,"vyberte druh nákladu")," ")</f>
        <v xml:space="preserve"> </v>
      </c>
      <c r="J518" s="261" t="str">
        <f t="shared" si="21"/>
        <v xml:space="preserve"> </v>
      </c>
      <c r="K518" s="238" t="str">
        <f t="shared" si="22"/>
        <v xml:space="preserve"> </v>
      </c>
      <c r="L518" s="87" t="str">
        <f t="shared" si="23"/>
        <v xml:space="preserve"> </v>
      </c>
    </row>
    <row r="519" spans="1:12" x14ac:dyDescent="0.25">
      <c r="A519" s="72"/>
      <c r="B519" s="82"/>
      <c r="C519" s="82"/>
      <c r="D519" s="79"/>
      <c r="E519" s="83"/>
      <c r="F519" s="83"/>
      <c r="G519" s="81"/>
      <c r="H519" s="126"/>
      <c r="I519" s="238" t="str">
        <f>IF(ISNUMBER(F519),_xlfn.IFS(RIGHT(H519,3)="(b)",IF(AND(G519&gt;=DATE('1. Informace o projektu'!$C$3,1,1),G519&lt;=WORKDAY(DATE('1. Informace o projektu'!$C$3+1,1,31)-1,1)),"OK","!!"),RIGHT(H519,3)="(a)",IF(AND(G519&gt;=DATE('1. Informace o projektu'!$C$3,1,1),G519&lt;=WORKDAY(DATE('1. Informace o projektu'!$C$3,12,31)-1,1,'6. Data'!$C$76:$C$89)),"OK","!!"),ISBLANK(G519),"!",ISBLANK(H519),"!!!",H519='6. Data'!$B$3,"vyberte druh nákladu")," ")</f>
        <v xml:space="preserve"> </v>
      </c>
      <c r="J519" s="261" t="str">
        <f t="shared" ref="J519:J582" si="24">_xlfn.IFS(I519="!","Zapište datum úhrady",I519="ok"," ",I519=" "," ",I519="!!!","vyberte druh nákladu",I519="!!","nepovolené datum úhrady",I519="vyberte druh nákladu","vyberte druh nákladu")</f>
        <v xml:space="preserve"> </v>
      </c>
      <c r="K519" s="238" t="str">
        <f t="shared" ref="K519:K582" si="25">IF(ISNUMBER(F519),IF(E519&gt;=F519,"OK","!")," ")</f>
        <v xml:space="preserve"> </v>
      </c>
      <c r="L519" s="87" t="str">
        <f t="shared" ref="L519:L582" si="26">_xlfn.IFS(K519="!","Hrazeno z dotace je vyšší než fakturovaná částka",K519="ok"," ",K519=" "," ")</f>
        <v xml:space="preserve"> </v>
      </c>
    </row>
    <row r="520" spans="1:12" x14ac:dyDescent="0.25">
      <c r="A520" s="72"/>
      <c r="B520" s="82"/>
      <c r="C520" s="82"/>
      <c r="D520" s="79"/>
      <c r="E520" s="83"/>
      <c r="F520" s="83"/>
      <c r="G520" s="81"/>
      <c r="H520" s="126"/>
      <c r="I520" s="238" t="str">
        <f>IF(ISNUMBER(F520),_xlfn.IFS(RIGHT(H520,3)="(b)",IF(AND(G520&gt;=DATE('1. Informace o projektu'!$C$3,1,1),G520&lt;=WORKDAY(DATE('1. Informace o projektu'!$C$3+1,1,31)-1,1)),"OK","!!"),RIGHT(H520,3)="(a)",IF(AND(G520&gt;=DATE('1. Informace o projektu'!$C$3,1,1),G520&lt;=WORKDAY(DATE('1. Informace o projektu'!$C$3,12,31)-1,1,'6. Data'!$C$76:$C$89)),"OK","!!"),ISBLANK(G520),"!",ISBLANK(H520),"!!!",H520='6. Data'!$B$3,"vyberte druh nákladu")," ")</f>
        <v xml:space="preserve"> </v>
      </c>
      <c r="J520" s="261" t="str">
        <f t="shared" si="24"/>
        <v xml:space="preserve"> </v>
      </c>
      <c r="K520" s="238" t="str">
        <f t="shared" si="25"/>
        <v xml:space="preserve"> </v>
      </c>
      <c r="L520" s="87" t="str">
        <f t="shared" si="26"/>
        <v xml:space="preserve"> </v>
      </c>
    </row>
    <row r="521" spans="1:12" x14ac:dyDescent="0.25">
      <c r="A521" s="72"/>
      <c r="B521" s="82"/>
      <c r="C521" s="82"/>
      <c r="D521" s="79"/>
      <c r="E521" s="83"/>
      <c r="F521" s="83"/>
      <c r="G521" s="81"/>
      <c r="H521" s="126"/>
      <c r="I521" s="238" t="str">
        <f>IF(ISNUMBER(F521),_xlfn.IFS(RIGHT(H521,3)="(b)",IF(AND(G521&gt;=DATE('1. Informace o projektu'!$C$3,1,1),G521&lt;=WORKDAY(DATE('1. Informace o projektu'!$C$3+1,1,31)-1,1)),"OK","!!"),RIGHT(H521,3)="(a)",IF(AND(G521&gt;=DATE('1. Informace o projektu'!$C$3,1,1),G521&lt;=WORKDAY(DATE('1. Informace o projektu'!$C$3,12,31)-1,1,'6. Data'!$C$76:$C$89)),"OK","!!"),ISBLANK(G521),"!",ISBLANK(H521),"!!!",H521='6. Data'!$B$3,"vyberte druh nákladu")," ")</f>
        <v xml:space="preserve"> </v>
      </c>
      <c r="J521" s="261" t="str">
        <f t="shared" si="24"/>
        <v xml:space="preserve"> </v>
      </c>
      <c r="K521" s="238" t="str">
        <f t="shared" si="25"/>
        <v xml:space="preserve"> </v>
      </c>
      <c r="L521" s="87" t="str">
        <f t="shared" si="26"/>
        <v xml:space="preserve"> </v>
      </c>
    </row>
    <row r="522" spans="1:12" x14ac:dyDescent="0.25">
      <c r="A522" s="72"/>
      <c r="B522" s="82"/>
      <c r="C522" s="82"/>
      <c r="D522" s="79"/>
      <c r="E522" s="83"/>
      <c r="F522" s="83"/>
      <c r="G522" s="81"/>
      <c r="H522" s="126"/>
      <c r="I522" s="238" t="str">
        <f>IF(ISNUMBER(F522),_xlfn.IFS(RIGHT(H522,3)="(b)",IF(AND(G522&gt;=DATE('1. Informace o projektu'!$C$3,1,1),G522&lt;=WORKDAY(DATE('1. Informace o projektu'!$C$3+1,1,31)-1,1)),"OK","!!"),RIGHT(H522,3)="(a)",IF(AND(G522&gt;=DATE('1. Informace o projektu'!$C$3,1,1),G522&lt;=WORKDAY(DATE('1. Informace o projektu'!$C$3,12,31)-1,1,'6. Data'!$C$76:$C$89)),"OK","!!"),ISBLANK(G522),"!",ISBLANK(H522),"!!!",H522='6. Data'!$B$3,"vyberte druh nákladu")," ")</f>
        <v xml:space="preserve"> </v>
      </c>
      <c r="J522" s="261" t="str">
        <f t="shared" si="24"/>
        <v xml:space="preserve"> </v>
      </c>
      <c r="K522" s="238" t="str">
        <f t="shared" si="25"/>
        <v xml:space="preserve"> </v>
      </c>
      <c r="L522" s="87" t="str">
        <f t="shared" si="26"/>
        <v xml:space="preserve"> </v>
      </c>
    </row>
    <row r="523" spans="1:12" x14ac:dyDescent="0.25">
      <c r="A523" s="72"/>
      <c r="B523" s="82"/>
      <c r="C523" s="82"/>
      <c r="D523" s="79"/>
      <c r="E523" s="83"/>
      <c r="F523" s="83"/>
      <c r="G523" s="81"/>
      <c r="H523" s="126"/>
      <c r="I523" s="238" t="str">
        <f>IF(ISNUMBER(F523),_xlfn.IFS(RIGHT(H523,3)="(b)",IF(AND(G523&gt;=DATE('1. Informace o projektu'!$C$3,1,1),G523&lt;=WORKDAY(DATE('1. Informace o projektu'!$C$3+1,1,31)-1,1)),"OK","!!"),RIGHT(H523,3)="(a)",IF(AND(G523&gt;=DATE('1. Informace o projektu'!$C$3,1,1),G523&lt;=WORKDAY(DATE('1. Informace o projektu'!$C$3,12,31)-1,1,'6. Data'!$C$76:$C$89)),"OK","!!"),ISBLANK(G523),"!",ISBLANK(H523),"!!!",H523='6. Data'!$B$3,"vyberte druh nákladu")," ")</f>
        <v xml:space="preserve"> </v>
      </c>
      <c r="J523" s="261" t="str">
        <f t="shared" si="24"/>
        <v xml:space="preserve"> </v>
      </c>
      <c r="K523" s="238" t="str">
        <f t="shared" si="25"/>
        <v xml:space="preserve"> </v>
      </c>
      <c r="L523" s="87" t="str">
        <f t="shared" si="26"/>
        <v xml:space="preserve"> </v>
      </c>
    </row>
    <row r="524" spans="1:12" x14ac:dyDescent="0.25">
      <c r="A524" s="72"/>
      <c r="B524" s="82"/>
      <c r="C524" s="82"/>
      <c r="D524" s="79"/>
      <c r="E524" s="83"/>
      <c r="F524" s="83"/>
      <c r="G524" s="81"/>
      <c r="H524" s="126"/>
      <c r="I524" s="238" t="str">
        <f>IF(ISNUMBER(F524),_xlfn.IFS(RIGHT(H524,3)="(b)",IF(AND(G524&gt;=DATE('1. Informace o projektu'!$C$3,1,1),G524&lt;=WORKDAY(DATE('1. Informace o projektu'!$C$3+1,1,31)-1,1)),"OK","!!"),RIGHT(H524,3)="(a)",IF(AND(G524&gt;=DATE('1. Informace o projektu'!$C$3,1,1),G524&lt;=WORKDAY(DATE('1. Informace o projektu'!$C$3,12,31)-1,1,'6. Data'!$C$76:$C$89)),"OK","!!"),ISBLANK(G524),"!",ISBLANK(H524),"!!!",H524='6. Data'!$B$3,"vyberte druh nákladu")," ")</f>
        <v xml:space="preserve"> </v>
      </c>
      <c r="J524" s="261" t="str">
        <f t="shared" si="24"/>
        <v xml:space="preserve"> </v>
      </c>
      <c r="K524" s="238" t="str">
        <f t="shared" si="25"/>
        <v xml:space="preserve"> </v>
      </c>
      <c r="L524" s="87" t="str">
        <f t="shared" si="26"/>
        <v xml:space="preserve"> </v>
      </c>
    </row>
    <row r="525" spans="1:12" x14ac:dyDescent="0.25">
      <c r="A525" s="72"/>
      <c r="B525" s="82"/>
      <c r="C525" s="82"/>
      <c r="D525" s="79"/>
      <c r="E525" s="83"/>
      <c r="F525" s="83"/>
      <c r="G525" s="81"/>
      <c r="H525" s="126"/>
      <c r="I525" s="238" t="str">
        <f>IF(ISNUMBER(F525),_xlfn.IFS(RIGHT(H525,3)="(b)",IF(AND(G525&gt;=DATE('1. Informace o projektu'!$C$3,1,1),G525&lt;=WORKDAY(DATE('1. Informace o projektu'!$C$3+1,1,31)-1,1)),"OK","!!"),RIGHT(H525,3)="(a)",IF(AND(G525&gt;=DATE('1. Informace o projektu'!$C$3,1,1),G525&lt;=WORKDAY(DATE('1. Informace o projektu'!$C$3,12,31)-1,1,'6. Data'!$C$76:$C$89)),"OK","!!"),ISBLANK(G525),"!",ISBLANK(H525),"!!!",H525='6. Data'!$B$3,"vyberte druh nákladu")," ")</f>
        <v xml:space="preserve"> </v>
      </c>
      <c r="J525" s="261" t="str">
        <f t="shared" si="24"/>
        <v xml:space="preserve"> </v>
      </c>
      <c r="K525" s="238" t="str">
        <f t="shared" si="25"/>
        <v xml:space="preserve"> </v>
      </c>
      <c r="L525" s="87" t="str">
        <f t="shared" si="26"/>
        <v xml:space="preserve"> </v>
      </c>
    </row>
    <row r="526" spans="1:12" x14ac:dyDescent="0.25">
      <c r="A526" s="72"/>
      <c r="B526" s="82"/>
      <c r="C526" s="82"/>
      <c r="D526" s="79"/>
      <c r="E526" s="83"/>
      <c r="F526" s="83"/>
      <c r="G526" s="81"/>
      <c r="H526" s="126"/>
      <c r="I526" s="238" t="str">
        <f>IF(ISNUMBER(F526),_xlfn.IFS(RIGHT(H526,3)="(b)",IF(AND(G526&gt;=DATE('1. Informace o projektu'!$C$3,1,1),G526&lt;=WORKDAY(DATE('1. Informace o projektu'!$C$3+1,1,31)-1,1)),"OK","!!"),RIGHT(H526,3)="(a)",IF(AND(G526&gt;=DATE('1. Informace o projektu'!$C$3,1,1),G526&lt;=WORKDAY(DATE('1. Informace o projektu'!$C$3,12,31)-1,1,'6. Data'!$C$76:$C$89)),"OK","!!"),ISBLANK(G526),"!",ISBLANK(H526),"!!!",H526='6. Data'!$B$3,"vyberte druh nákladu")," ")</f>
        <v xml:space="preserve"> </v>
      </c>
      <c r="J526" s="261" t="str">
        <f t="shared" si="24"/>
        <v xml:space="preserve"> </v>
      </c>
      <c r="K526" s="238" t="str">
        <f t="shared" si="25"/>
        <v xml:space="preserve"> </v>
      </c>
      <c r="L526" s="87" t="str">
        <f t="shared" si="26"/>
        <v xml:space="preserve"> </v>
      </c>
    </row>
    <row r="527" spans="1:12" x14ac:dyDescent="0.25">
      <c r="A527" s="72"/>
      <c r="B527" s="82"/>
      <c r="C527" s="82"/>
      <c r="D527" s="79"/>
      <c r="E527" s="83"/>
      <c r="F527" s="83"/>
      <c r="G527" s="81"/>
      <c r="H527" s="126"/>
      <c r="I527" s="238" t="str">
        <f>IF(ISNUMBER(F527),_xlfn.IFS(RIGHT(H527,3)="(b)",IF(AND(G527&gt;=DATE('1. Informace o projektu'!$C$3,1,1),G527&lt;=WORKDAY(DATE('1. Informace o projektu'!$C$3+1,1,31)-1,1)),"OK","!!"),RIGHT(H527,3)="(a)",IF(AND(G527&gt;=DATE('1. Informace o projektu'!$C$3,1,1),G527&lt;=WORKDAY(DATE('1. Informace o projektu'!$C$3,12,31)-1,1,'6. Data'!$C$76:$C$89)),"OK","!!"),ISBLANK(G527),"!",ISBLANK(H527),"!!!",H527='6. Data'!$B$3,"vyberte druh nákladu")," ")</f>
        <v xml:space="preserve"> </v>
      </c>
      <c r="J527" s="261" t="str">
        <f t="shared" si="24"/>
        <v xml:space="preserve"> </v>
      </c>
      <c r="K527" s="238" t="str">
        <f t="shared" si="25"/>
        <v xml:space="preserve"> </v>
      </c>
      <c r="L527" s="87" t="str">
        <f t="shared" si="26"/>
        <v xml:space="preserve"> </v>
      </c>
    </row>
    <row r="528" spans="1:12" x14ac:dyDescent="0.25">
      <c r="A528" s="72"/>
      <c r="B528" s="82"/>
      <c r="C528" s="82"/>
      <c r="D528" s="79"/>
      <c r="E528" s="83"/>
      <c r="F528" s="83"/>
      <c r="G528" s="81"/>
      <c r="H528" s="126"/>
      <c r="I528" s="238" t="str">
        <f>IF(ISNUMBER(F528),_xlfn.IFS(RIGHT(H528,3)="(b)",IF(AND(G528&gt;=DATE('1. Informace o projektu'!$C$3,1,1),G528&lt;=WORKDAY(DATE('1. Informace o projektu'!$C$3+1,1,31)-1,1)),"OK","!!"),RIGHT(H528,3)="(a)",IF(AND(G528&gt;=DATE('1. Informace o projektu'!$C$3,1,1),G528&lt;=WORKDAY(DATE('1. Informace o projektu'!$C$3,12,31)-1,1,'6. Data'!$C$76:$C$89)),"OK","!!"),ISBLANK(G528),"!",ISBLANK(H528),"!!!",H528='6. Data'!$B$3,"vyberte druh nákladu")," ")</f>
        <v xml:space="preserve"> </v>
      </c>
      <c r="J528" s="261" t="str">
        <f t="shared" si="24"/>
        <v xml:space="preserve"> </v>
      </c>
      <c r="K528" s="238" t="str">
        <f t="shared" si="25"/>
        <v xml:space="preserve"> </v>
      </c>
      <c r="L528" s="87" t="str">
        <f t="shared" si="26"/>
        <v xml:space="preserve"> </v>
      </c>
    </row>
    <row r="529" spans="1:12" x14ac:dyDescent="0.25">
      <c r="A529" s="72"/>
      <c r="B529" s="82"/>
      <c r="C529" s="82"/>
      <c r="D529" s="79"/>
      <c r="E529" s="83"/>
      <c r="F529" s="83"/>
      <c r="G529" s="81"/>
      <c r="H529" s="126"/>
      <c r="I529" s="238" t="str">
        <f>IF(ISNUMBER(F529),_xlfn.IFS(RIGHT(H529,3)="(b)",IF(AND(G529&gt;=DATE('1. Informace o projektu'!$C$3,1,1),G529&lt;=WORKDAY(DATE('1. Informace o projektu'!$C$3+1,1,31)-1,1)),"OK","!!"),RIGHT(H529,3)="(a)",IF(AND(G529&gt;=DATE('1. Informace o projektu'!$C$3,1,1),G529&lt;=WORKDAY(DATE('1. Informace o projektu'!$C$3,12,31)-1,1,'6. Data'!$C$76:$C$89)),"OK","!!"),ISBLANK(G529),"!",ISBLANK(H529),"!!!",H529='6. Data'!$B$3,"vyberte druh nákladu")," ")</f>
        <v xml:space="preserve"> </v>
      </c>
      <c r="J529" s="261" t="str">
        <f t="shared" si="24"/>
        <v xml:space="preserve"> </v>
      </c>
      <c r="K529" s="238" t="str">
        <f t="shared" si="25"/>
        <v xml:space="preserve"> </v>
      </c>
      <c r="L529" s="87" t="str">
        <f t="shared" si="26"/>
        <v xml:space="preserve"> </v>
      </c>
    </row>
    <row r="530" spans="1:12" x14ac:dyDescent="0.25">
      <c r="A530" s="72"/>
      <c r="B530" s="82"/>
      <c r="C530" s="82"/>
      <c r="D530" s="79"/>
      <c r="E530" s="83"/>
      <c r="F530" s="83"/>
      <c r="G530" s="81"/>
      <c r="H530" s="126"/>
      <c r="I530" s="238" t="str">
        <f>IF(ISNUMBER(F530),_xlfn.IFS(RIGHT(H530,3)="(b)",IF(AND(G530&gt;=DATE('1. Informace o projektu'!$C$3,1,1),G530&lt;=WORKDAY(DATE('1. Informace o projektu'!$C$3+1,1,31)-1,1)),"OK","!!"),RIGHT(H530,3)="(a)",IF(AND(G530&gt;=DATE('1. Informace o projektu'!$C$3,1,1),G530&lt;=WORKDAY(DATE('1. Informace o projektu'!$C$3,12,31)-1,1,'6. Data'!$C$76:$C$89)),"OK","!!"),ISBLANK(G530),"!",ISBLANK(H530),"!!!",H530='6. Data'!$B$3,"vyberte druh nákladu")," ")</f>
        <v xml:space="preserve"> </v>
      </c>
      <c r="J530" s="261" t="str">
        <f t="shared" si="24"/>
        <v xml:space="preserve"> </v>
      </c>
      <c r="K530" s="238" t="str">
        <f t="shared" si="25"/>
        <v xml:space="preserve"> </v>
      </c>
      <c r="L530" s="87" t="str">
        <f t="shared" si="26"/>
        <v xml:space="preserve"> </v>
      </c>
    </row>
    <row r="531" spans="1:12" x14ac:dyDescent="0.25">
      <c r="A531" s="72"/>
      <c r="B531" s="82"/>
      <c r="C531" s="82"/>
      <c r="D531" s="79"/>
      <c r="E531" s="83"/>
      <c r="F531" s="83"/>
      <c r="G531" s="81"/>
      <c r="H531" s="126"/>
      <c r="I531" s="238" t="str">
        <f>IF(ISNUMBER(F531),_xlfn.IFS(RIGHT(H531,3)="(b)",IF(AND(G531&gt;=DATE('1. Informace o projektu'!$C$3,1,1),G531&lt;=WORKDAY(DATE('1. Informace o projektu'!$C$3+1,1,31)-1,1)),"OK","!!"),RIGHT(H531,3)="(a)",IF(AND(G531&gt;=DATE('1. Informace o projektu'!$C$3,1,1),G531&lt;=WORKDAY(DATE('1. Informace o projektu'!$C$3,12,31)-1,1,'6. Data'!$C$76:$C$89)),"OK","!!"),ISBLANK(G531),"!",ISBLANK(H531),"!!!",H531='6. Data'!$B$3,"vyberte druh nákladu")," ")</f>
        <v xml:space="preserve"> </v>
      </c>
      <c r="J531" s="261" t="str">
        <f t="shared" si="24"/>
        <v xml:space="preserve"> </v>
      </c>
      <c r="K531" s="238" t="str">
        <f t="shared" si="25"/>
        <v xml:space="preserve"> </v>
      </c>
      <c r="L531" s="87" t="str">
        <f t="shared" si="26"/>
        <v xml:space="preserve"> </v>
      </c>
    </row>
    <row r="532" spans="1:12" x14ac:dyDescent="0.25">
      <c r="A532" s="72"/>
      <c r="B532" s="82"/>
      <c r="C532" s="82"/>
      <c r="D532" s="79"/>
      <c r="E532" s="83"/>
      <c r="F532" s="83"/>
      <c r="G532" s="81"/>
      <c r="H532" s="126"/>
      <c r="I532" s="238" t="str">
        <f>IF(ISNUMBER(F532),_xlfn.IFS(RIGHT(H532,3)="(b)",IF(AND(G532&gt;=DATE('1. Informace o projektu'!$C$3,1,1),G532&lt;=WORKDAY(DATE('1. Informace o projektu'!$C$3+1,1,31)-1,1)),"OK","!!"),RIGHT(H532,3)="(a)",IF(AND(G532&gt;=DATE('1. Informace o projektu'!$C$3,1,1),G532&lt;=WORKDAY(DATE('1. Informace o projektu'!$C$3,12,31)-1,1,'6. Data'!$C$76:$C$89)),"OK","!!"),ISBLANK(G532),"!",ISBLANK(H532),"!!!",H532='6. Data'!$B$3,"vyberte druh nákladu")," ")</f>
        <v xml:space="preserve"> </v>
      </c>
      <c r="J532" s="261" t="str">
        <f t="shared" si="24"/>
        <v xml:space="preserve"> </v>
      </c>
      <c r="K532" s="238" t="str">
        <f t="shared" si="25"/>
        <v xml:space="preserve"> </v>
      </c>
      <c r="L532" s="87" t="str">
        <f t="shared" si="26"/>
        <v xml:space="preserve"> </v>
      </c>
    </row>
    <row r="533" spans="1:12" x14ac:dyDescent="0.25">
      <c r="A533" s="72"/>
      <c r="B533" s="82"/>
      <c r="C533" s="82"/>
      <c r="D533" s="79"/>
      <c r="E533" s="83"/>
      <c r="F533" s="83"/>
      <c r="G533" s="81"/>
      <c r="H533" s="126"/>
      <c r="I533" s="238" t="str">
        <f>IF(ISNUMBER(F533),_xlfn.IFS(RIGHT(H533,3)="(b)",IF(AND(G533&gt;=DATE('1. Informace o projektu'!$C$3,1,1),G533&lt;=WORKDAY(DATE('1. Informace o projektu'!$C$3+1,1,31)-1,1)),"OK","!!"),RIGHT(H533,3)="(a)",IF(AND(G533&gt;=DATE('1. Informace o projektu'!$C$3,1,1),G533&lt;=WORKDAY(DATE('1. Informace o projektu'!$C$3,12,31)-1,1,'6. Data'!$C$76:$C$89)),"OK","!!"),ISBLANK(G533),"!",ISBLANK(H533),"!!!",H533='6. Data'!$B$3,"vyberte druh nákladu")," ")</f>
        <v xml:space="preserve"> </v>
      </c>
      <c r="J533" s="261" t="str">
        <f t="shared" si="24"/>
        <v xml:space="preserve"> </v>
      </c>
      <c r="K533" s="238" t="str">
        <f t="shared" si="25"/>
        <v xml:space="preserve"> </v>
      </c>
      <c r="L533" s="87" t="str">
        <f t="shared" si="26"/>
        <v xml:space="preserve"> </v>
      </c>
    </row>
    <row r="534" spans="1:12" x14ac:dyDescent="0.25">
      <c r="A534" s="72"/>
      <c r="B534" s="82"/>
      <c r="C534" s="82"/>
      <c r="D534" s="79"/>
      <c r="E534" s="83"/>
      <c r="F534" s="83"/>
      <c r="G534" s="81"/>
      <c r="H534" s="126"/>
      <c r="I534" s="238" t="str">
        <f>IF(ISNUMBER(F534),_xlfn.IFS(RIGHT(H534,3)="(b)",IF(AND(G534&gt;=DATE('1. Informace o projektu'!$C$3,1,1),G534&lt;=WORKDAY(DATE('1. Informace o projektu'!$C$3+1,1,31)-1,1)),"OK","!!"),RIGHT(H534,3)="(a)",IF(AND(G534&gt;=DATE('1. Informace o projektu'!$C$3,1,1),G534&lt;=WORKDAY(DATE('1. Informace o projektu'!$C$3,12,31)-1,1,'6. Data'!$C$76:$C$89)),"OK","!!"),ISBLANK(G534),"!",ISBLANK(H534),"!!!",H534='6. Data'!$B$3,"vyberte druh nákladu")," ")</f>
        <v xml:space="preserve"> </v>
      </c>
      <c r="J534" s="261" t="str">
        <f t="shared" si="24"/>
        <v xml:space="preserve"> </v>
      </c>
      <c r="K534" s="238" t="str">
        <f t="shared" si="25"/>
        <v xml:space="preserve"> </v>
      </c>
      <c r="L534" s="87" t="str">
        <f t="shared" si="26"/>
        <v xml:space="preserve"> </v>
      </c>
    </row>
    <row r="535" spans="1:12" x14ac:dyDescent="0.25">
      <c r="A535" s="72"/>
      <c r="B535" s="82"/>
      <c r="C535" s="82"/>
      <c r="D535" s="79"/>
      <c r="E535" s="83"/>
      <c r="F535" s="83"/>
      <c r="G535" s="81"/>
      <c r="H535" s="126"/>
      <c r="I535" s="238" t="str">
        <f>IF(ISNUMBER(F535),_xlfn.IFS(RIGHT(H535,3)="(b)",IF(AND(G535&gt;=DATE('1. Informace o projektu'!$C$3,1,1),G535&lt;=WORKDAY(DATE('1. Informace o projektu'!$C$3+1,1,31)-1,1)),"OK","!!"),RIGHT(H535,3)="(a)",IF(AND(G535&gt;=DATE('1. Informace o projektu'!$C$3,1,1),G535&lt;=WORKDAY(DATE('1. Informace o projektu'!$C$3,12,31)-1,1,'6. Data'!$C$76:$C$89)),"OK","!!"),ISBLANK(G535),"!",ISBLANK(H535),"!!!",H535='6. Data'!$B$3,"vyberte druh nákladu")," ")</f>
        <v xml:space="preserve"> </v>
      </c>
      <c r="J535" s="261" t="str">
        <f t="shared" si="24"/>
        <v xml:space="preserve"> </v>
      </c>
      <c r="K535" s="238" t="str">
        <f t="shared" si="25"/>
        <v xml:space="preserve"> </v>
      </c>
      <c r="L535" s="87" t="str">
        <f t="shared" si="26"/>
        <v xml:space="preserve"> </v>
      </c>
    </row>
    <row r="536" spans="1:12" x14ac:dyDescent="0.25">
      <c r="A536" s="72"/>
      <c r="B536" s="82"/>
      <c r="C536" s="82"/>
      <c r="D536" s="79"/>
      <c r="E536" s="83"/>
      <c r="F536" s="83"/>
      <c r="G536" s="81"/>
      <c r="H536" s="126"/>
      <c r="I536" s="238" t="str">
        <f>IF(ISNUMBER(F536),_xlfn.IFS(RIGHT(H536,3)="(b)",IF(AND(G536&gt;=DATE('1. Informace o projektu'!$C$3,1,1),G536&lt;=WORKDAY(DATE('1. Informace o projektu'!$C$3+1,1,31)-1,1)),"OK","!!"),RIGHT(H536,3)="(a)",IF(AND(G536&gt;=DATE('1. Informace o projektu'!$C$3,1,1),G536&lt;=WORKDAY(DATE('1. Informace o projektu'!$C$3,12,31)-1,1,'6. Data'!$C$76:$C$89)),"OK","!!"),ISBLANK(G536),"!",ISBLANK(H536),"!!!",H536='6. Data'!$B$3,"vyberte druh nákladu")," ")</f>
        <v xml:space="preserve"> </v>
      </c>
      <c r="J536" s="261" t="str">
        <f t="shared" si="24"/>
        <v xml:space="preserve"> </v>
      </c>
      <c r="K536" s="238" t="str">
        <f t="shared" si="25"/>
        <v xml:space="preserve"> </v>
      </c>
      <c r="L536" s="87" t="str">
        <f t="shared" si="26"/>
        <v xml:space="preserve"> </v>
      </c>
    </row>
    <row r="537" spans="1:12" x14ac:dyDescent="0.25">
      <c r="A537" s="72"/>
      <c r="B537" s="82"/>
      <c r="C537" s="82"/>
      <c r="D537" s="79"/>
      <c r="E537" s="83"/>
      <c r="F537" s="83"/>
      <c r="G537" s="81"/>
      <c r="H537" s="126"/>
      <c r="I537" s="238" t="str">
        <f>IF(ISNUMBER(F537),_xlfn.IFS(RIGHT(H537,3)="(b)",IF(AND(G537&gt;=DATE('1. Informace o projektu'!$C$3,1,1),G537&lt;=WORKDAY(DATE('1. Informace o projektu'!$C$3+1,1,31)-1,1)),"OK","!!"),RIGHT(H537,3)="(a)",IF(AND(G537&gt;=DATE('1. Informace o projektu'!$C$3,1,1),G537&lt;=WORKDAY(DATE('1. Informace o projektu'!$C$3,12,31)-1,1,'6. Data'!$C$76:$C$89)),"OK","!!"),ISBLANK(G537),"!",ISBLANK(H537),"!!!",H537='6. Data'!$B$3,"vyberte druh nákladu")," ")</f>
        <v xml:space="preserve"> </v>
      </c>
      <c r="J537" s="261" t="str">
        <f t="shared" si="24"/>
        <v xml:space="preserve"> </v>
      </c>
      <c r="K537" s="238" t="str">
        <f t="shared" si="25"/>
        <v xml:space="preserve"> </v>
      </c>
      <c r="L537" s="87" t="str">
        <f t="shared" si="26"/>
        <v xml:space="preserve"> </v>
      </c>
    </row>
    <row r="538" spans="1:12" x14ac:dyDescent="0.25">
      <c r="A538" s="72"/>
      <c r="B538" s="82"/>
      <c r="C538" s="82"/>
      <c r="D538" s="79"/>
      <c r="E538" s="83"/>
      <c r="F538" s="83"/>
      <c r="G538" s="81"/>
      <c r="H538" s="126"/>
      <c r="I538" s="238" t="str">
        <f>IF(ISNUMBER(F538),_xlfn.IFS(RIGHT(H538,3)="(b)",IF(AND(G538&gt;=DATE('1. Informace o projektu'!$C$3,1,1),G538&lt;=WORKDAY(DATE('1. Informace o projektu'!$C$3+1,1,31)-1,1)),"OK","!!"),RIGHT(H538,3)="(a)",IF(AND(G538&gt;=DATE('1. Informace o projektu'!$C$3,1,1),G538&lt;=WORKDAY(DATE('1. Informace o projektu'!$C$3,12,31)-1,1,'6. Data'!$C$76:$C$89)),"OK","!!"),ISBLANK(G538),"!",ISBLANK(H538),"!!!",H538='6. Data'!$B$3,"vyberte druh nákladu")," ")</f>
        <v xml:space="preserve"> </v>
      </c>
      <c r="J538" s="261" t="str">
        <f t="shared" si="24"/>
        <v xml:space="preserve"> </v>
      </c>
      <c r="K538" s="238" t="str">
        <f t="shared" si="25"/>
        <v xml:space="preserve"> </v>
      </c>
      <c r="L538" s="87" t="str">
        <f t="shared" si="26"/>
        <v xml:space="preserve"> </v>
      </c>
    </row>
    <row r="539" spans="1:12" x14ac:dyDescent="0.25">
      <c r="A539" s="72"/>
      <c r="B539" s="82"/>
      <c r="C539" s="82"/>
      <c r="D539" s="79"/>
      <c r="E539" s="83"/>
      <c r="F539" s="83"/>
      <c r="G539" s="81"/>
      <c r="H539" s="126"/>
      <c r="I539" s="238" t="str">
        <f>IF(ISNUMBER(F539),_xlfn.IFS(RIGHT(H539,3)="(b)",IF(AND(G539&gt;=DATE('1. Informace o projektu'!$C$3,1,1),G539&lt;=WORKDAY(DATE('1. Informace o projektu'!$C$3+1,1,31)-1,1)),"OK","!!"),RIGHT(H539,3)="(a)",IF(AND(G539&gt;=DATE('1. Informace o projektu'!$C$3,1,1),G539&lt;=WORKDAY(DATE('1. Informace o projektu'!$C$3,12,31)-1,1,'6. Data'!$C$76:$C$89)),"OK","!!"),ISBLANK(G539),"!",ISBLANK(H539),"!!!",H539='6. Data'!$B$3,"vyberte druh nákladu")," ")</f>
        <v xml:space="preserve"> </v>
      </c>
      <c r="J539" s="261" t="str">
        <f t="shared" si="24"/>
        <v xml:space="preserve"> </v>
      </c>
      <c r="K539" s="238" t="str">
        <f t="shared" si="25"/>
        <v xml:space="preserve"> </v>
      </c>
      <c r="L539" s="87" t="str">
        <f t="shared" si="26"/>
        <v xml:space="preserve"> </v>
      </c>
    </row>
    <row r="540" spans="1:12" x14ac:dyDescent="0.25">
      <c r="A540" s="72"/>
      <c r="B540" s="82"/>
      <c r="C540" s="82"/>
      <c r="D540" s="79"/>
      <c r="E540" s="83"/>
      <c r="F540" s="83"/>
      <c r="G540" s="81"/>
      <c r="H540" s="126"/>
      <c r="I540" s="238" t="str">
        <f>IF(ISNUMBER(F540),_xlfn.IFS(RIGHT(H540,3)="(b)",IF(AND(G540&gt;=DATE('1. Informace o projektu'!$C$3,1,1),G540&lt;=WORKDAY(DATE('1. Informace o projektu'!$C$3+1,1,31)-1,1)),"OK","!!"),RIGHT(H540,3)="(a)",IF(AND(G540&gt;=DATE('1. Informace o projektu'!$C$3,1,1),G540&lt;=WORKDAY(DATE('1. Informace o projektu'!$C$3,12,31)-1,1,'6. Data'!$C$76:$C$89)),"OK","!!"),ISBLANK(G540),"!",ISBLANK(H540),"!!!",H540='6. Data'!$B$3,"vyberte druh nákladu")," ")</f>
        <v xml:space="preserve"> </v>
      </c>
      <c r="J540" s="261" t="str">
        <f t="shared" si="24"/>
        <v xml:space="preserve"> </v>
      </c>
      <c r="K540" s="238" t="str">
        <f t="shared" si="25"/>
        <v xml:space="preserve"> </v>
      </c>
      <c r="L540" s="87" t="str">
        <f t="shared" si="26"/>
        <v xml:space="preserve"> </v>
      </c>
    </row>
    <row r="541" spans="1:12" x14ac:dyDescent="0.25">
      <c r="A541" s="72"/>
      <c r="B541" s="82"/>
      <c r="C541" s="82"/>
      <c r="D541" s="79"/>
      <c r="E541" s="83"/>
      <c r="F541" s="83"/>
      <c r="G541" s="81"/>
      <c r="H541" s="126"/>
      <c r="I541" s="238" t="str">
        <f>IF(ISNUMBER(F541),_xlfn.IFS(RIGHT(H541,3)="(b)",IF(AND(G541&gt;=DATE('1. Informace o projektu'!$C$3,1,1),G541&lt;=WORKDAY(DATE('1. Informace o projektu'!$C$3+1,1,31)-1,1)),"OK","!!"),RIGHT(H541,3)="(a)",IF(AND(G541&gt;=DATE('1. Informace o projektu'!$C$3,1,1),G541&lt;=WORKDAY(DATE('1. Informace o projektu'!$C$3,12,31)-1,1,'6. Data'!$C$76:$C$89)),"OK","!!"),ISBLANK(G541),"!",ISBLANK(H541),"!!!",H541='6. Data'!$B$3,"vyberte druh nákladu")," ")</f>
        <v xml:space="preserve"> </v>
      </c>
      <c r="J541" s="261" t="str">
        <f t="shared" si="24"/>
        <v xml:space="preserve"> </v>
      </c>
      <c r="K541" s="238" t="str">
        <f t="shared" si="25"/>
        <v xml:space="preserve"> </v>
      </c>
      <c r="L541" s="87" t="str">
        <f t="shared" si="26"/>
        <v xml:space="preserve"> </v>
      </c>
    </row>
    <row r="542" spans="1:12" x14ac:dyDescent="0.25">
      <c r="A542" s="72"/>
      <c r="B542" s="82"/>
      <c r="C542" s="82"/>
      <c r="D542" s="79"/>
      <c r="E542" s="83"/>
      <c r="F542" s="83"/>
      <c r="G542" s="81"/>
      <c r="H542" s="126"/>
      <c r="I542" s="238" t="str">
        <f>IF(ISNUMBER(F542),_xlfn.IFS(RIGHT(H542,3)="(b)",IF(AND(G542&gt;=DATE('1. Informace o projektu'!$C$3,1,1),G542&lt;=WORKDAY(DATE('1. Informace o projektu'!$C$3+1,1,31)-1,1)),"OK","!!"),RIGHT(H542,3)="(a)",IF(AND(G542&gt;=DATE('1. Informace o projektu'!$C$3,1,1),G542&lt;=WORKDAY(DATE('1. Informace o projektu'!$C$3,12,31)-1,1,'6. Data'!$C$76:$C$89)),"OK","!!"),ISBLANK(G542),"!",ISBLANK(H542),"!!!",H542='6. Data'!$B$3,"vyberte druh nákladu")," ")</f>
        <v xml:space="preserve"> </v>
      </c>
      <c r="J542" s="261" t="str">
        <f t="shared" si="24"/>
        <v xml:space="preserve"> </v>
      </c>
      <c r="K542" s="238" t="str">
        <f t="shared" si="25"/>
        <v xml:space="preserve"> </v>
      </c>
      <c r="L542" s="87" t="str">
        <f t="shared" si="26"/>
        <v xml:space="preserve"> </v>
      </c>
    </row>
    <row r="543" spans="1:12" x14ac:dyDescent="0.25">
      <c r="A543" s="72"/>
      <c r="B543" s="82"/>
      <c r="C543" s="82"/>
      <c r="D543" s="79"/>
      <c r="E543" s="83"/>
      <c r="F543" s="83"/>
      <c r="G543" s="81"/>
      <c r="H543" s="126"/>
      <c r="I543" s="238" t="str">
        <f>IF(ISNUMBER(F543),_xlfn.IFS(RIGHT(H543,3)="(b)",IF(AND(G543&gt;=DATE('1. Informace o projektu'!$C$3,1,1),G543&lt;=WORKDAY(DATE('1. Informace o projektu'!$C$3+1,1,31)-1,1)),"OK","!!"),RIGHT(H543,3)="(a)",IF(AND(G543&gt;=DATE('1. Informace o projektu'!$C$3,1,1),G543&lt;=WORKDAY(DATE('1. Informace o projektu'!$C$3,12,31)-1,1,'6. Data'!$C$76:$C$89)),"OK","!!"),ISBLANK(G543),"!",ISBLANK(H543),"!!!",H543='6. Data'!$B$3,"vyberte druh nákladu")," ")</f>
        <v xml:space="preserve"> </v>
      </c>
      <c r="J543" s="261" t="str">
        <f t="shared" si="24"/>
        <v xml:space="preserve"> </v>
      </c>
      <c r="K543" s="238" t="str">
        <f t="shared" si="25"/>
        <v xml:space="preserve"> </v>
      </c>
      <c r="L543" s="87" t="str">
        <f t="shared" si="26"/>
        <v xml:space="preserve"> </v>
      </c>
    </row>
    <row r="544" spans="1:12" x14ac:dyDescent="0.25">
      <c r="A544" s="72"/>
      <c r="B544" s="82"/>
      <c r="C544" s="82"/>
      <c r="D544" s="79"/>
      <c r="E544" s="83"/>
      <c r="F544" s="83"/>
      <c r="G544" s="81"/>
      <c r="H544" s="126"/>
      <c r="I544" s="238" t="str">
        <f>IF(ISNUMBER(F544),_xlfn.IFS(RIGHT(H544,3)="(b)",IF(AND(G544&gt;=DATE('1. Informace o projektu'!$C$3,1,1),G544&lt;=WORKDAY(DATE('1. Informace o projektu'!$C$3+1,1,31)-1,1)),"OK","!!"),RIGHT(H544,3)="(a)",IF(AND(G544&gt;=DATE('1. Informace o projektu'!$C$3,1,1),G544&lt;=WORKDAY(DATE('1. Informace o projektu'!$C$3,12,31)-1,1,'6. Data'!$C$76:$C$89)),"OK","!!"),ISBLANK(G544),"!",ISBLANK(H544),"!!!",H544='6. Data'!$B$3,"vyberte druh nákladu")," ")</f>
        <v xml:space="preserve"> </v>
      </c>
      <c r="J544" s="261" t="str">
        <f t="shared" si="24"/>
        <v xml:space="preserve"> </v>
      </c>
      <c r="K544" s="238" t="str">
        <f t="shared" si="25"/>
        <v xml:space="preserve"> </v>
      </c>
      <c r="L544" s="87" t="str">
        <f t="shared" si="26"/>
        <v xml:space="preserve"> </v>
      </c>
    </row>
    <row r="545" spans="1:12" x14ac:dyDescent="0.25">
      <c r="A545" s="72"/>
      <c r="B545" s="82"/>
      <c r="C545" s="82"/>
      <c r="D545" s="79"/>
      <c r="E545" s="83"/>
      <c r="F545" s="83"/>
      <c r="G545" s="81"/>
      <c r="H545" s="126"/>
      <c r="I545" s="238" t="str">
        <f>IF(ISNUMBER(F545),_xlfn.IFS(RIGHT(H545,3)="(b)",IF(AND(G545&gt;=DATE('1. Informace o projektu'!$C$3,1,1),G545&lt;=WORKDAY(DATE('1. Informace o projektu'!$C$3+1,1,31)-1,1)),"OK","!!"),RIGHT(H545,3)="(a)",IF(AND(G545&gt;=DATE('1. Informace o projektu'!$C$3,1,1),G545&lt;=WORKDAY(DATE('1. Informace o projektu'!$C$3,12,31)-1,1,'6. Data'!$C$76:$C$89)),"OK","!!"),ISBLANK(G545),"!",ISBLANK(H545),"!!!",H545='6. Data'!$B$3,"vyberte druh nákladu")," ")</f>
        <v xml:space="preserve"> </v>
      </c>
      <c r="J545" s="261" t="str">
        <f t="shared" si="24"/>
        <v xml:space="preserve"> </v>
      </c>
      <c r="K545" s="238" t="str">
        <f t="shared" si="25"/>
        <v xml:space="preserve"> </v>
      </c>
      <c r="L545" s="87" t="str">
        <f t="shared" si="26"/>
        <v xml:space="preserve"> </v>
      </c>
    </row>
    <row r="546" spans="1:12" x14ac:dyDescent="0.25">
      <c r="A546" s="72"/>
      <c r="B546" s="82"/>
      <c r="C546" s="82"/>
      <c r="D546" s="79"/>
      <c r="E546" s="83"/>
      <c r="F546" s="83"/>
      <c r="G546" s="81"/>
      <c r="H546" s="126"/>
      <c r="I546" s="238" t="str">
        <f>IF(ISNUMBER(F546),_xlfn.IFS(RIGHT(H546,3)="(b)",IF(AND(G546&gt;=DATE('1. Informace o projektu'!$C$3,1,1),G546&lt;=WORKDAY(DATE('1. Informace o projektu'!$C$3+1,1,31)-1,1)),"OK","!!"),RIGHT(H546,3)="(a)",IF(AND(G546&gt;=DATE('1. Informace o projektu'!$C$3,1,1),G546&lt;=WORKDAY(DATE('1. Informace o projektu'!$C$3,12,31)-1,1,'6. Data'!$C$76:$C$89)),"OK","!!"),ISBLANK(G546),"!",ISBLANK(H546),"!!!",H546='6. Data'!$B$3,"vyberte druh nákladu")," ")</f>
        <v xml:space="preserve"> </v>
      </c>
      <c r="J546" s="261" t="str">
        <f t="shared" si="24"/>
        <v xml:space="preserve"> </v>
      </c>
      <c r="K546" s="238" t="str">
        <f t="shared" si="25"/>
        <v xml:space="preserve"> </v>
      </c>
      <c r="L546" s="87" t="str">
        <f t="shared" si="26"/>
        <v xml:space="preserve"> </v>
      </c>
    </row>
    <row r="547" spans="1:12" x14ac:dyDescent="0.25">
      <c r="A547" s="72"/>
      <c r="B547" s="82"/>
      <c r="C547" s="82"/>
      <c r="D547" s="79"/>
      <c r="E547" s="83"/>
      <c r="F547" s="83"/>
      <c r="G547" s="81"/>
      <c r="H547" s="126"/>
      <c r="I547" s="238" t="str">
        <f>IF(ISNUMBER(F547),_xlfn.IFS(RIGHT(H547,3)="(b)",IF(AND(G547&gt;=DATE('1. Informace o projektu'!$C$3,1,1),G547&lt;=WORKDAY(DATE('1. Informace o projektu'!$C$3+1,1,31)-1,1)),"OK","!!"),RIGHT(H547,3)="(a)",IF(AND(G547&gt;=DATE('1. Informace o projektu'!$C$3,1,1),G547&lt;=WORKDAY(DATE('1. Informace o projektu'!$C$3,12,31)-1,1,'6. Data'!$C$76:$C$89)),"OK","!!"),ISBLANK(G547),"!",ISBLANK(H547),"!!!",H547='6. Data'!$B$3,"vyberte druh nákladu")," ")</f>
        <v xml:space="preserve"> </v>
      </c>
      <c r="J547" s="261" t="str">
        <f t="shared" si="24"/>
        <v xml:space="preserve"> </v>
      </c>
      <c r="K547" s="238" t="str">
        <f t="shared" si="25"/>
        <v xml:space="preserve"> </v>
      </c>
      <c r="L547" s="87" t="str">
        <f t="shared" si="26"/>
        <v xml:space="preserve"> </v>
      </c>
    </row>
    <row r="548" spans="1:12" x14ac:dyDescent="0.25">
      <c r="A548" s="72"/>
      <c r="B548" s="82"/>
      <c r="C548" s="82"/>
      <c r="D548" s="79"/>
      <c r="E548" s="83"/>
      <c r="F548" s="83"/>
      <c r="G548" s="81"/>
      <c r="H548" s="126"/>
      <c r="I548" s="238" t="str">
        <f>IF(ISNUMBER(F548),_xlfn.IFS(RIGHT(H548,3)="(b)",IF(AND(G548&gt;=DATE('1. Informace o projektu'!$C$3,1,1),G548&lt;=WORKDAY(DATE('1. Informace o projektu'!$C$3+1,1,31)-1,1)),"OK","!!"),RIGHT(H548,3)="(a)",IF(AND(G548&gt;=DATE('1. Informace o projektu'!$C$3,1,1),G548&lt;=WORKDAY(DATE('1. Informace o projektu'!$C$3,12,31)-1,1,'6. Data'!$C$76:$C$89)),"OK","!!"),ISBLANK(G548),"!",ISBLANK(H548),"!!!",H548='6. Data'!$B$3,"vyberte druh nákladu")," ")</f>
        <v xml:space="preserve"> </v>
      </c>
      <c r="J548" s="261" t="str">
        <f t="shared" si="24"/>
        <v xml:space="preserve"> </v>
      </c>
      <c r="K548" s="238" t="str">
        <f t="shared" si="25"/>
        <v xml:space="preserve"> </v>
      </c>
      <c r="L548" s="87" t="str">
        <f t="shared" si="26"/>
        <v xml:space="preserve"> </v>
      </c>
    </row>
    <row r="549" spans="1:12" x14ac:dyDescent="0.25">
      <c r="A549" s="72"/>
      <c r="B549" s="82"/>
      <c r="C549" s="82"/>
      <c r="D549" s="79"/>
      <c r="E549" s="83"/>
      <c r="F549" s="83"/>
      <c r="G549" s="81"/>
      <c r="H549" s="126"/>
      <c r="I549" s="238" t="str">
        <f>IF(ISNUMBER(F549),_xlfn.IFS(RIGHT(H549,3)="(b)",IF(AND(G549&gt;=DATE('1. Informace o projektu'!$C$3,1,1),G549&lt;=WORKDAY(DATE('1. Informace o projektu'!$C$3+1,1,31)-1,1)),"OK","!!"),RIGHT(H549,3)="(a)",IF(AND(G549&gt;=DATE('1. Informace o projektu'!$C$3,1,1),G549&lt;=WORKDAY(DATE('1. Informace o projektu'!$C$3,12,31)-1,1,'6. Data'!$C$76:$C$89)),"OK","!!"),ISBLANK(G549),"!",ISBLANK(H549),"!!!",H549='6. Data'!$B$3,"vyberte druh nákladu")," ")</f>
        <v xml:space="preserve"> </v>
      </c>
      <c r="J549" s="261" t="str">
        <f t="shared" si="24"/>
        <v xml:space="preserve"> </v>
      </c>
      <c r="K549" s="238" t="str">
        <f t="shared" si="25"/>
        <v xml:space="preserve"> </v>
      </c>
      <c r="L549" s="87" t="str">
        <f t="shared" si="26"/>
        <v xml:space="preserve"> </v>
      </c>
    </row>
    <row r="550" spans="1:12" x14ac:dyDescent="0.25">
      <c r="A550" s="72"/>
      <c r="B550" s="82"/>
      <c r="C550" s="82"/>
      <c r="D550" s="79"/>
      <c r="E550" s="83"/>
      <c r="F550" s="83"/>
      <c r="G550" s="81"/>
      <c r="H550" s="126"/>
      <c r="I550" s="238" t="str">
        <f>IF(ISNUMBER(F550),_xlfn.IFS(RIGHT(H550,3)="(b)",IF(AND(G550&gt;=DATE('1. Informace o projektu'!$C$3,1,1),G550&lt;=WORKDAY(DATE('1. Informace o projektu'!$C$3+1,1,31)-1,1)),"OK","!!"),RIGHT(H550,3)="(a)",IF(AND(G550&gt;=DATE('1. Informace o projektu'!$C$3,1,1),G550&lt;=WORKDAY(DATE('1. Informace o projektu'!$C$3,12,31)-1,1,'6. Data'!$C$76:$C$89)),"OK","!!"),ISBLANK(G550),"!",ISBLANK(H550),"!!!",H550='6. Data'!$B$3,"vyberte druh nákladu")," ")</f>
        <v xml:space="preserve"> </v>
      </c>
      <c r="J550" s="261" t="str">
        <f t="shared" si="24"/>
        <v xml:space="preserve"> </v>
      </c>
      <c r="K550" s="238" t="str">
        <f t="shared" si="25"/>
        <v xml:space="preserve"> </v>
      </c>
      <c r="L550" s="87" t="str">
        <f t="shared" si="26"/>
        <v xml:space="preserve"> </v>
      </c>
    </row>
    <row r="551" spans="1:12" x14ac:dyDescent="0.25">
      <c r="A551" s="72"/>
      <c r="B551" s="82"/>
      <c r="C551" s="82"/>
      <c r="D551" s="79"/>
      <c r="E551" s="83"/>
      <c r="F551" s="83"/>
      <c r="G551" s="81"/>
      <c r="H551" s="126"/>
      <c r="I551" s="238" t="str">
        <f>IF(ISNUMBER(F551),_xlfn.IFS(RIGHT(H551,3)="(b)",IF(AND(G551&gt;=DATE('1. Informace o projektu'!$C$3,1,1),G551&lt;=WORKDAY(DATE('1. Informace o projektu'!$C$3+1,1,31)-1,1)),"OK","!!"),RIGHT(H551,3)="(a)",IF(AND(G551&gt;=DATE('1. Informace o projektu'!$C$3,1,1),G551&lt;=WORKDAY(DATE('1. Informace o projektu'!$C$3,12,31)-1,1,'6. Data'!$C$76:$C$89)),"OK","!!"),ISBLANK(G551),"!",ISBLANK(H551),"!!!",H551='6. Data'!$B$3,"vyberte druh nákladu")," ")</f>
        <v xml:space="preserve"> </v>
      </c>
      <c r="J551" s="261" t="str">
        <f t="shared" si="24"/>
        <v xml:space="preserve"> </v>
      </c>
      <c r="K551" s="238" t="str">
        <f t="shared" si="25"/>
        <v xml:space="preserve"> </v>
      </c>
      <c r="L551" s="87" t="str">
        <f t="shared" si="26"/>
        <v xml:space="preserve"> </v>
      </c>
    </row>
    <row r="552" spans="1:12" x14ac:dyDescent="0.25">
      <c r="A552" s="72"/>
      <c r="B552" s="82"/>
      <c r="C552" s="82"/>
      <c r="D552" s="79"/>
      <c r="E552" s="83"/>
      <c r="F552" s="83"/>
      <c r="G552" s="81"/>
      <c r="H552" s="126"/>
      <c r="I552" s="238" t="str">
        <f>IF(ISNUMBER(F552),_xlfn.IFS(RIGHT(H552,3)="(b)",IF(AND(G552&gt;=DATE('1. Informace o projektu'!$C$3,1,1),G552&lt;=WORKDAY(DATE('1. Informace o projektu'!$C$3+1,1,31)-1,1)),"OK","!!"),RIGHT(H552,3)="(a)",IF(AND(G552&gt;=DATE('1. Informace o projektu'!$C$3,1,1),G552&lt;=WORKDAY(DATE('1. Informace o projektu'!$C$3,12,31)-1,1,'6. Data'!$C$76:$C$89)),"OK","!!"),ISBLANK(G552),"!",ISBLANK(H552),"!!!",H552='6. Data'!$B$3,"vyberte druh nákladu")," ")</f>
        <v xml:space="preserve"> </v>
      </c>
      <c r="J552" s="261" t="str">
        <f t="shared" si="24"/>
        <v xml:space="preserve"> </v>
      </c>
      <c r="K552" s="238" t="str">
        <f t="shared" si="25"/>
        <v xml:space="preserve"> </v>
      </c>
      <c r="L552" s="87" t="str">
        <f t="shared" si="26"/>
        <v xml:space="preserve"> </v>
      </c>
    </row>
    <row r="553" spans="1:12" x14ac:dyDescent="0.25">
      <c r="A553" s="72"/>
      <c r="B553" s="82"/>
      <c r="C553" s="82"/>
      <c r="D553" s="79"/>
      <c r="E553" s="83"/>
      <c r="F553" s="83"/>
      <c r="G553" s="81"/>
      <c r="H553" s="126"/>
      <c r="I553" s="238" t="str">
        <f>IF(ISNUMBER(F553),_xlfn.IFS(RIGHT(H553,3)="(b)",IF(AND(G553&gt;=DATE('1. Informace o projektu'!$C$3,1,1),G553&lt;=WORKDAY(DATE('1. Informace o projektu'!$C$3+1,1,31)-1,1)),"OK","!!"),RIGHT(H553,3)="(a)",IF(AND(G553&gt;=DATE('1. Informace o projektu'!$C$3,1,1),G553&lt;=WORKDAY(DATE('1. Informace o projektu'!$C$3,12,31)-1,1,'6. Data'!$C$76:$C$89)),"OK","!!"),ISBLANK(G553),"!",ISBLANK(H553),"!!!",H553='6. Data'!$B$3,"vyberte druh nákladu")," ")</f>
        <v xml:space="preserve"> </v>
      </c>
      <c r="J553" s="261" t="str">
        <f t="shared" si="24"/>
        <v xml:space="preserve"> </v>
      </c>
      <c r="K553" s="238" t="str">
        <f t="shared" si="25"/>
        <v xml:space="preserve"> </v>
      </c>
      <c r="L553" s="87" t="str">
        <f t="shared" si="26"/>
        <v xml:space="preserve"> </v>
      </c>
    </row>
    <row r="554" spans="1:12" x14ac:dyDescent="0.25">
      <c r="A554" s="72"/>
      <c r="B554" s="82"/>
      <c r="C554" s="82"/>
      <c r="D554" s="79"/>
      <c r="E554" s="83"/>
      <c r="F554" s="83"/>
      <c r="G554" s="81"/>
      <c r="H554" s="126"/>
      <c r="I554" s="238" t="str">
        <f>IF(ISNUMBER(F554),_xlfn.IFS(RIGHT(H554,3)="(b)",IF(AND(G554&gt;=DATE('1. Informace o projektu'!$C$3,1,1),G554&lt;=WORKDAY(DATE('1. Informace o projektu'!$C$3+1,1,31)-1,1)),"OK","!!"),RIGHT(H554,3)="(a)",IF(AND(G554&gt;=DATE('1. Informace o projektu'!$C$3,1,1),G554&lt;=WORKDAY(DATE('1. Informace o projektu'!$C$3,12,31)-1,1,'6. Data'!$C$76:$C$89)),"OK","!!"),ISBLANK(G554),"!",ISBLANK(H554),"!!!",H554='6. Data'!$B$3,"vyberte druh nákladu")," ")</f>
        <v xml:space="preserve"> </v>
      </c>
      <c r="J554" s="261" t="str">
        <f t="shared" si="24"/>
        <v xml:space="preserve"> </v>
      </c>
      <c r="K554" s="238" t="str">
        <f t="shared" si="25"/>
        <v xml:space="preserve"> </v>
      </c>
      <c r="L554" s="87" t="str">
        <f t="shared" si="26"/>
        <v xml:space="preserve"> </v>
      </c>
    </row>
    <row r="555" spans="1:12" x14ac:dyDescent="0.25">
      <c r="A555" s="72"/>
      <c r="B555" s="82"/>
      <c r="C555" s="82"/>
      <c r="D555" s="79"/>
      <c r="E555" s="83"/>
      <c r="F555" s="83"/>
      <c r="G555" s="81"/>
      <c r="H555" s="126"/>
      <c r="I555" s="238" t="str">
        <f>IF(ISNUMBER(F555),_xlfn.IFS(RIGHT(H555,3)="(b)",IF(AND(G555&gt;=DATE('1. Informace o projektu'!$C$3,1,1),G555&lt;=WORKDAY(DATE('1. Informace o projektu'!$C$3+1,1,31)-1,1)),"OK","!!"),RIGHT(H555,3)="(a)",IF(AND(G555&gt;=DATE('1. Informace o projektu'!$C$3,1,1),G555&lt;=WORKDAY(DATE('1. Informace o projektu'!$C$3,12,31)-1,1,'6. Data'!$C$76:$C$89)),"OK","!!"),ISBLANK(G555),"!",ISBLANK(H555),"!!!",H555='6. Data'!$B$3,"vyberte druh nákladu")," ")</f>
        <v xml:space="preserve"> </v>
      </c>
      <c r="J555" s="261" t="str">
        <f t="shared" si="24"/>
        <v xml:space="preserve"> </v>
      </c>
      <c r="K555" s="238" t="str">
        <f t="shared" si="25"/>
        <v xml:space="preserve"> </v>
      </c>
      <c r="L555" s="87" t="str">
        <f t="shared" si="26"/>
        <v xml:space="preserve"> </v>
      </c>
    </row>
    <row r="556" spans="1:12" x14ac:dyDescent="0.25">
      <c r="A556" s="72"/>
      <c r="B556" s="82"/>
      <c r="C556" s="82"/>
      <c r="D556" s="79"/>
      <c r="E556" s="83"/>
      <c r="F556" s="83"/>
      <c r="G556" s="81"/>
      <c r="H556" s="126"/>
      <c r="I556" s="238" t="str">
        <f>IF(ISNUMBER(F556),_xlfn.IFS(RIGHT(H556,3)="(b)",IF(AND(G556&gt;=DATE('1. Informace o projektu'!$C$3,1,1),G556&lt;=WORKDAY(DATE('1. Informace o projektu'!$C$3+1,1,31)-1,1)),"OK","!!"),RIGHT(H556,3)="(a)",IF(AND(G556&gt;=DATE('1. Informace o projektu'!$C$3,1,1),G556&lt;=WORKDAY(DATE('1. Informace o projektu'!$C$3,12,31)-1,1,'6. Data'!$C$76:$C$89)),"OK","!!"),ISBLANK(G556),"!",ISBLANK(H556),"!!!",H556='6. Data'!$B$3,"vyberte druh nákladu")," ")</f>
        <v xml:space="preserve"> </v>
      </c>
      <c r="J556" s="261" t="str">
        <f t="shared" si="24"/>
        <v xml:space="preserve"> </v>
      </c>
      <c r="K556" s="238" t="str">
        <f t="shared" si="25"/>
        <v xml:space="preserve"> </v>
      </c>
      <c r="L556" s="87" t="str">
        <f t="shared" si="26"/>
        <v xml:space="preserve"> </v>
      </c>
    </row>
    <row r="557" spans="1:12" x14ac:dyDescent="0.25">
      <c r="A557" s="72"/>
      <c r="B557" s="82"/>
      <c r="C557" s="82"/>
      <c r="D557" s="79"/>
      <c r="E557" s="83"/>
      <c r="F557" s="83"/>
      <c r="G557" s="81"/>
      <c r="H557" s="126"/>
      <c r="I557" s="238" t="str">
        <f>IF(ISNUMBER(F557),_xlfn.IFS(RIGHT(H557,3)="(b)",IF(AND(G557&gt;=DATE('1. Informace o projektu'!$C$3,1,1),G557&lt;=WORKDAY(DATE('1. Informace o projektu'!$C$3+1,1,31)-1,1)),"OK","!!"),RIGHT(H557,3)="(a)",IF(AND(G557&gt;=DATE('1. Informace o projektu'!$C$3,1,1),G557&lt;=WORKDAY(DATE('1. Informace o projektu'!$C$3,12,31)-1,1,'6. Data'!$C$76:$C$89)),"OK","!!"),ISBLANK(G557),"!",ISBLANK(H557),"!!!",H557='6. Data'!$B$3,"vyberte druh nákladu")," ")</f>
        <v xml:space="preserve"> </v>
      </c>
      <c r="J557" s="261" t="str">
        <f t="shared" si="24"/>
        <v xml:space="preserve"> </v>
      </c>
      <c r="K557" s="238" t="str">
        <f t="shared" si="25"/>
        <v xml:space="preserve"> </v>
      </c>
      <c r="L557" s="87" t="str">
        <f t="shared" si="26"/>
        <v xml:space="preserve"> </v>
      </c>
    </row>
    <row r="558" spans="1:12" x14ac:dyDescent="0.25">
      <c r="A558" s="72"/>
      <c r="B558" s="82"/>
      <c r="C558" s="82"/>
      <c r="D558" s="79"/>
      <c r="E558" s="83"/>
      <c r="F558" s="83"/>
      <c r="G558" s="81"/>
      <c r="H558" s="126"/>
      <c r="I558" s="238" t="str">
        <f>IF(ISNUMBER(F558),_xlfn.IFS(RIGHT(H558,3)="(b)",IF(AND(G558&gt;=DATE('1. Informace o projektu'!$C$3,1,1),G558&lt;=WORKDAY(DATE('1. Informace o projektu'!$C$3+1,1,31)-1,1)),"OK","!!"),RIGHT(H558,3)="(a)",IF(AND(G558&gt;=DATE('1. Informace o projektu'!$C$3,1,1),G558&lt;=WORKDAY(DATE('1. Informace o projektu'!$C$3,12,31)-1,1,'6. Data'!$C$76:$C$89)),"OK","!!"),ISBLANK(G558),"!",ISBLANK(H558),"!!!",H558='6. Data'!$B$3,"vyberte druh nákladu")," ")</f>
        <v xml:space="preserve"> </v>
      </c>
      <c r="J558" s="261" t="str">
        <f t="shared" si="24"/>
        <v xml:space="preserve"> </v>
      </c>
      <c r="K558" s="238" t="str">
        <f t="shared" si="25"/>
        <v xml:space="preserve"> </v>
      </c>
      <c r="L558" s="87" t="str">
        <f t="shared" si="26"/>
        <v xml:space="preserve"> </v>
      </c>
    </row>
    <row r="559" spans="1:12" x14ac:dyDescent="0.25">
      <c r="A559" s="72"/>
      <c r="B559" s="82"/>
      <c r="C559" s="82"/>
      <c r="D559" s="79"/>
      <c r="E559" s="83"/>
      <c r="F559" s="83"/>
      <c r="G559" s="81"/>
      <c r="H559" s="126"/>
      <c r="I559" s="238" t="str">
        <f>IF(ISNUMBER(F559),_xlfn.IFS(RIGHT(H559,3)="(b)",IF(AND(G559&gt;=DATE('1. Informace o projektu'!$C$3,1,1),G559&lt;=WORKDAY(DATE('1. Informace o projektu'!$C$3+1,1,31)-1,1)),"OK","!!"),RIGHT(H559,3)="(a)",IF(AND(G559&gt;=DATE('1. Informace o projektu'!$C$3,1,1),G559&lt;=WORKDAY(DATE('1. Informace o projektu'!$C$3,12,31)-1,1,'6. Data'!$C$76:$C$89)),"OK","!!"),ISBLANK(G559),"!",ISBLANK(H559),"!!!",H559='6. Data'!$B$3,"vyberte druh nákladu")," ")</f>
        <v xml:space="preserve"> </v>
      </c>
      <c r="J559" s="261" t="str">
        <f t="shared" si="24"/>
        <v xml:space="preserve"> </v>
      </c>
      <c r="K559" s="238" t="str">
        <f t="shared" si="25"/>
        <v xml:space="preserve"> </v>
      </c>
      <c r="L559" s="87" t="str">
        <f t="shared" si="26"/>
        <v xml:space="preserve"> </v>
      </c>
    </row>
    <row r="560" spans="1:12" x14ac:dyDescent="0.25">
      <c r="A560" s="72"/>
      <c r="B560" s="82"/>
      <c r="C560" s="82"/>
      <c r="D560" s="79"/>
      <c r="E560" s="83"/>
      <c r="F560" s="83"/>
      <c r="G560" s="81"/>
      <c r="H560" s="126"/>
      <c r="I560" s="238" t="str">
        <f>IF(ISNUMBER(F560),_xlfn.IFS(RIGHT(H560,3)="(b)",IF(AND(G560&gt;=DATE('1. Informace o projektu'!$C$3,1,1),G560&lt;=WORKDAY(DATE('1. Informace o projektu'!$C$3+1,1,31)-1,1)),"OK","!!"),RIGHT(H560,3)="(a)",IF(AND(G560&gt;=DATE('1. Informace o projektu'!$C$3,1,1),G560&lt;=WORKDAY(DATE('1. Informace o projektu'!$C$3,12,31)-1,1,'6. Data'!$C$76:$C$89)),"OK","!!"),ISBLANK(G560),"!",ISBLANK(H560),"!!!",H560='6. Data'!$B$3,"vyberte druh nákladu")," ")</f>
        <v xml:space="preserve"> </v>
      </c>
      <c r="J560" s="261" t="str">
        <f t="shared" si="24"/>
        <v xml:space="preserve"> </v>
      </c>
      <c r="K560" s="238" t="str">
        <f t="shared" si="25"/>
        <v xml:space="preserve"> </v>
      </c>
      <c r="L560" s="87" t="str">
        <f t="shared" si="26"/>
        <v xml:space="preserve"> </v>
      </c>
    </row>
    <row r="561" spans="1:12" x14ac:dyDescent="0.25">
      <c r="A561" s="72"/>
      <c r="B561" s="82"/>
      <c r="C561" s="82"/>
      <c r="D561" s="79"/>
      <c r="E561" s="83"/>
      <c r="F561" s="83"/>
      <c r="G561" s="81"/>
      <c r="H561" s="126"/>
      <c r="I561" s="238" t="str">
        <f>IF(ISNUMBER(F561),_xlfn.IFS(RIGHT(H561,3)="(b)",IF(AND(G561&gt;=DATE('1. Informace o projektu'!$C$3,1,1),G561&lt;=WORKDAY(DATE('1. Informace o projektu'!$C$3+1,1,31)-1,1)),"OK","!!"),RIGHT(H561,3)="(a)",IF(AND(G561&gt;=DATE('1. Informace o projektu'!$C$3,1,1),G561&lt;=WORKDAY(DATE('1. Informace o projektu'!$C$3,12,31)-1,1,'6. Data'!$C$76:$C$89)),"OK","!!"),ISBLANK(G561),"!",ISBLANK(H561),"!!!",H561='6. Data'!$B$3,"vyberte druh nákladu")," ")</f>
        <v xml:space="preserve"> </v>
      </c>
      <c r="J561" s="261" t="str">
        <f t="shared" si="24"/>
        <v xml:space="preserve"> </v>
      </c>
      <c r="K561" s="238" t="str">
        <f t="shared" si="25"/>
        <v xml:space="preserve"> </v>
      </c>
      <c r="L561" s="87" t="str">
        <f t="shared" si="26"/>
        <v xml:space="preserve"> </v>
      </c>
    </row>
    <row r="562" spans="1:12" x14ac:dyDescent="0.25">
      <c r="A562" s="72"/>
      <c r="B562" s="82"/>
      <c r="C562" s="82"/>
      <c r="D562" s="79"/>
      <c r="E562" s="83"/>
      <c r="F562" s="83"/>
      <c r="G562" s="81"/>
      <c r="H562" s="126"/>
      <c r="I562" s="238" t="str">
        <f>IF(ISNUMBER(F562),_xlfn.IFS(RIGHT(H562,3)="(b)",IF(AND(G562&gt;=DATE('1. Informace o projektu'!$C$3,1,1),G562&lt;=WORKDAY(DATE('1. Informace o projektu'!$C$3+1,1,31)-1,1)),"OK","!!"),RIGHT(H562,3)="(a)",IF(AND(G562&gt;=DATE('1. Informace o projektu'!$C$3,1,1),G562&lt;=WORKDAY(DATE('1. Informace o projektu'!$C$3,12,31)-1,1,'6. Data'!$C$76:$C$89)),"OK","!!"),ISBLANK(G562),"!",ISBLANK(H562),"!!!",H562='6. Data'!$B$3,"vyberte druh nákladu")," ")</f>
        <v xml:space="preserve"> </v>
      </c>
      <c r="J562" s="261" t="str">
        <f t="shared" si="24"/>
        <v xml:space="preserve"> </v>
      </c>
      <c r="K562" s="238" t="str">
        <f t="shared" si="25"/>
        <v xml:space="preserve"> </v>
      </c>
      <c r="L562" s="87" t="str">
        <f t="shared" si="26"/>
        <v xml:space="preserve"> </v>
      </c>
    </row>
    <row r="563" spans="1:12" x14ac:dyDescent="0.25">
      <c r="A563" s="72"/>
      <c r="B563" s="82"/>
      <c r="C563" s="82"/>
      <c r="D563" s="79"/>
      <c r="E563" s="83"/>
      <c r="F563" s="83"/>
      <c r="G563" s="81"/>
      <c r="H563" s="126"/>
      <c r="I563" s="238" t="str">
        <f>IF(ISNUMBER(F563),_xlfn.IFS(RIGHT(H563,3)="(b)",IF(AND(G563&gt;=DATE('1. Informace o projektu'!$C$3,1,1),G563&lt;=WORKDAY(DATE('1. Informace o projektu'!$C$3+1,1,31)-1,1)),"OK","!!"),RIGHT(H563,3)="(a)",IF(AND(G563&gt;=DATE('1. Informace o projektu'!$C$3,1,1),G563&lt;=WORKDAY(DATE('1. Informace o projektu'!$C$3,12,31)-1,1,'6. Data'!$C$76:$C$89)),"OK","!!"),ISBLANK(G563),"!",ISBLANK(H563),"!!!",H563='6. Data'!$B$3,"vyberte druh nákladu")," ")</f>
        <v xml:space="preserve"> </v>
      </c>
      <c r="J563" s="261" t="str">
        <f t="shared" si="24"/>
        <v xml:space="preserve"> </v>
      </c>
      <c r="K563" s="238" t="str">
        <f t="shared" si="25"/>
        <v xml:space="preserve"> </v>
      </c>
      <c r="L563" s="87" t="str">
        <f t="shared" si="26"/>
        <v xml:space="preserve"> </v>
      </c>
    </row>
    <row r="564" spans="1:12" x14ac:dyDescent="0.25">
      <c r="A564" s="72"/>
      <c r="B564" s="82"/>
      <c r="C564" s="82"/>
      <c r="D564" s="79"/>
      <c r="E564" s="83"/>
      <c r="F564" s="83"/>
      <c r="G564" s="81"/>
      <c r="H564" s="126"/>
      <c r="I564" s="238" t="str">
        <f>IF(ISNUMBER(F564),_xlfn.IFS(RIGHT(H564,3)="(b)",IF(AND(G564&gt;=DATE('1. Informace o projektu'!$C$3,1,1),G564&lt;=WORKDAY(DATE('1. Informace o projektu'!$C$3+1,1,31)-1,1)),"OK","!!"),RIGHT(H564,3)="(a)",IF(AND(G564&gt;=DATE('1. Informace o projektu'!$C$3,1,1),G564&lt;=WORKDAY(DATE('1. Informace o projektu'!$C$3,12,31)-1,1,'6. Data'!$C$76:$C$89)),"OK","!!"),ISBLANK(G564),"!",ISBLANK(H564),"!!!",H564='6. Data'!$B$3,"vyberte druh nákladu")," ")</f>
        <v xml:space="preserve"> </v>
      </c>
      <c r="J564" s="261" t="str">
        <f t="shared" si="24"/>
        <v xml:space="preserve"> </v>
      </c>
      <c r="K564" s="238" t="str">
        <f t="shared" si="25"/>
        <v xml:space="preserve"> </v>
      </c>
      <c r="L564" s="87" t="str">
        <f t="shared" si="26"/>
        <v xml:space="preserve"> </v>
      </c>
    </row>
    <row r="565" spans="1:12" x14ac:dyDescent="0.25">
      <c r="A565" s="72"/>
      <c r="B565" s="82"/>
      <c r="C565" s="82"/>
      <c r="D565" s="79"/>
      <c r="E565" s="83"/>
      <c r="F565" s="83"/>
      <c r="G565" s="81"/>
      <c r="H565" s="126"/>
      <c r="I565" s="238" t="str">
        <f>IF(ISNUMBER(F565),_xlfn.IFS(RIGHT(H565,3)="(b)",IF(AND(G565&gt;=DATE('1. Informace o projektu'!$C$3,1,1),G565&lt;=WORKDAY(DATE('1. Informace o projektu'!$C$3+1,1,31)-1,1)),"OK","!!"),RIGHT(H565,3)="(a)",IF(AND(G565&gt;=DATE('1. Informace o projektu'!$C$3,1,1),G565&lt;=WORKDAY(DATE('1. Informace o projektu'!$C$3,12,31)-1,1,'6. Data'!$C$76:$C$89)),"OK","!!"),ISBLANK(G565),"!",ISBLANK(H565),"!!!",H565='6. Data'!$B$3,"vyberte druh nákladu")," ")</f>
        <v xml:space="preserve"> </v>
      </c>
      <c r="J565" s="261" t="str">
        <f t="shared" si="24"/>
        <v xml:space="preserve"> </v>
      </c>
      <c r="K565" s="238" t="str">
        <f t="shared" si="25"/>
        <v xml:space="preserve"> </v>
      </c>
      <c r="L565" s="87" t="str">
        <f t="shared" si="26"/>
        <v xml:space="preserve"> </v>
      </c>
    </row>
    <row r="566" spans="1:12" x14ac:dyDescent="0.25">
      <c r="A566" s="72"/>
      <c r="B566" s="82"/>
      <c r="C566" s="82"/>
      <c r="D566" s="79"/>
      <c r="E566" s="83"/>
      <c r="F566" s="83"/>
      <c r="G566" s="81"/>
      <c r="H566" s="126"/>
      <c r="I566" s="238" t="str">
        <f>IF(ISNUMBER(F566),_xlfn.IFS(RIGHT(H566,3)="(b)",IF(AND(G566&gt;=DATE('1. Informace o projektu'!$C$3,1,1),G566&lt;=WORKDAY(DATE('1. Informace o projektu'!$C$3+1,1,31)-1,1)),"OK","!!"),RIGHT(H566,3)="(a)",IF(AND(G566&gt;=DATE('1. Informace o projektu'!$C$3,1,1),G566&lt;=WORKDAY(DATE('1. Informace o projektu'!$C$3,12,31)-1,1,'6. Data'!$C$76:$C$89)),"OK","!!"),ISBLANK(G566),"!",ISBLANK(H566),"!!!",H566='6. Data'!$B$3,"vyberte druh nákladu")," ")</f>
        <v xml:space="preserve"> </v>
      </c>
      <c r="J566" s="261" t="str">
        <f t="shared" si="24"/>
        <v xml:space="preserve"> </v>
      </c>
      <c r="K566" s="238" t="str">
        <f t="shared" si="25"/>
        <v xml:space="preserve"> </v>
      </c>
      <c r="L566" s="87" t="str">
        <f t="shared" si="26"/>
        <v xml:space="preserve"> </v>
      </c>
    </row>
    <row r="567" spans="1:12" x14ac:dyDescent="0.25">
      <c r="A567" s="72"/>
      <c r="B567" s="82"/>
      <c r="C567" s="82"/>
      <c r="D567" s="79"/>
      <c r="E567" s="83"/>
      <c r="F567" s="83"/>
      <c r="G567" s="81"/>
      <c r="H567" s="126"/>
      <c r="I567" s="238" t="str">
        <f>IF(ISNUMBER(F567),_xlfn.IFS(RIGHT(H567,3)="(b)",IF(AND(G567&gt;=DATE('1. Informace o projektu'!$C$3,1,1),G567&lt;=WORKDAY(DATE('1. Informace o projektu'!$C$3+1,1,31)-1,1)),"OK","!!"),RIGHT(H567,3)="(a)",IF(AND(G567&gt;=DATE('1. Informace o projektu'!$C$3,1,1),G567&lt;=WORKDAY(DATE('1. Informace o projektu'!$C$3,12,31)-1,1,'6. Data'!$C$76:$C$89)),"OK","!!"),ISBLANK(G567),"!",ISBLANK(H567),"!!!",H567='6. Data'!$B$3,"vyberte druh nákladu")," ")</f>
        <v xml:space="preserve"> </v>
      </c>
      <c r="J567" s="261" t="str">
        <f t="shared" si="24"/>
        <v xml:space="preserve"> </v>
      </c>
      <c r="K567" s="238" t="str">
        <f t="shared" si="25"/>
        <v xml:space="preserve"> </v>
      </c>
      <c r="L567" s="87" t="str">
        <f t="shared" si="26"/>
        <v xml:space="preserve"> </v>
      </c>
    </row>
    <row r="568" spans="1:12" x14ac:dyDescent="0.25">
      <c r="A568" s="72"/>
      <c r="B568" s="82"/>
      <c r="C568" s="82"/>
      <c r="D568" s="79"/>
      <c r="E568" s="83"/>
      <c r="F568" s="83"/>
      <c r="G568" s="81"/>
      <c r="H568" s="126"/>
      <c r="I568" s="238" t="str">
        <f>IF(ISNUMBER(F568),_xlfn.IFS(RIGHT(H568,3)="(b)",IF(AND(G568&gt;=DATE('1. Informace o projektu'!$C$3,1,1),G568&lt;=WORKDAY(DATE('1. Informace o projektu'!$C$3+1,1,31)-1,1)),"OK","!!"),RIGHT(H568,3)="(a)",IF(AND(G568&gt;=DATE('1. Informace o projektu'!$C$3,1,1),G568&lt;=WORKDAY(DATE('1. Informace o projektu'!$C$3,12,31)-1,1,'6. Data'!$C$76:$C$89)),"OK","!!"),ISBLANK(G568),"!",ISBLANK(H568),"!!!",H568='6. Data'!$B$3,"vyberte druh nákladu")," ")</f>
        <v xml:space="preserve"> </v>
      </c>
      <c r="J568" s="261" t="str">
        <f t="shared" si="24"/>
        <v xml:space="preserve"> </v>
      </c>
      <c r="K568" s="238" t="str">
        <f t="shared" si="25"/>
        <v xml:space="preserve"> </v>
      </c>
      <c r="L568" s="87" t="str">
        <f t="shared" si="26"/>
        <v xml:space="preserve"> </v>
      </c>
    </row>
    <row r="569" spans="1:12" x14ac:dyDescent="0.25">
      <c r="A569" s="72"/>
      <c r="B569" s="82"/>
      <c r="C569" s="82"/>
      <c r="D569" s="79"/>
      <c r="E569" s="83"/>
      <c r="F569" s="83"/>
      <c r="G569" s="81"/>
      <c r="H569" s="126"/>
      <c r="I569" s="238" t="str">
        <f>IF(ISNUMBER(F569),_xlfn.IFS(RIGHT(H569,3)="(b)",IF(AND(G569&gt;=DATE('1. Informace o projektu'!$C$3,1,1),G569&lt;=WORKDAY(DATE('1. Informace o projektu'!$C$3+1,1,31)-1,1)),"OK","!!"),RIGHT(H569,3)="(a)",IF(AND(G569&gt;=DATE('1. Informace o projektu'!$C$3,1,1),G569&lt;=WORKDAY(DATE('1. Informace o projektu'!$C$3,12,31)-1,1,'6. Data'!$C$76:$C$89)),"OK","!!"),ISBLANK(G569),"!",ISBLANK(H569),"!!!",H569='6. Data'!$B$3,"vyberte druh nákladu")," ")</f>
        <v xml:space="preserve"> </v>
      </c>
      <c r="J569" s="261" t="str">
        <f t="shared" si="24"/>
        <v xml:space="preserve"> </v>
      </c>
      <c r="K569" s="238" t="str">
        <f t="shared" si="25"/>
        <v xml:space="preserve"> </v>
      </c>
      <c r="L569" s="87" t="str">
        <f t="shared" si="26"/>
        <v xml:space="preserve"> </v>
      </c>
    </row>
    <row r="570" spans="1:12" x14ac:dyDescent="0.25">
      <c r="A570" s="72"/>
      <c r="B570" s="82"/>
      <c r="C570" s="82"/>
      <c r="D570" s="79"/>
      <c r="E570" s="83"/>
      <c r="F570" s="83"/>
      <c r="G570" s="81"/>
      <c r="H570" s="126"/>
      <c r="I570" s="238" t="str">
        <f>IF(ISNUMBER(F570),_xlfn.IFS(RIGHT(H570,3)="(b)",IF(AND(G570&gt;=DATE('1. Informace o projektu'!$C$3,1,1),G570&lt;=WORKDAY(DATE('1. Informace o projektu'!$C$3+1,1,31)-1,1)),"OK","!!"),RIGHT(H570,3)="(a)",IF(AND(G570&gt;=DATE('1. Informace o projektu'!$C$3,1,1),G570&lt;=WORKDAY(DATE('1. Informace o projektu'!$C$3,12,31)-1,1,'6. Data'!$C$76:$C$89)),"OK","!!"),ISBLANK(G570),"!",ISBLANK(H570),"!!!",H570='6. Data'!$B$3,"vyberte druh nákladu")," ")</f>
        <v xml:space="preserve"> </v>
      </c>
      <c r="J570" s="261" t="str">
        <f t="shared" si="24"/>
        <v xml:space="preserve"> </v>
      </c>
      <c r="K570" s="238" t="str">
        <f t="shared" si="25"/>
        <v xml:space="preserve"> </v>
      </c>
      <c r="L570" s="87" t="str">
        <f t="shared" si="26"/>
        <v xml:space="preserve"> </v>
      </c>
    </row>
    <row r="571" spans="1:12" x14ac:dyDescent="0.25">
      <c r="A571" s="72"/>
      <c r="B571" s="82"/>
      <c r="C571" s="82"/>
      <c r="D571" s="79"/>
      <c r="E571" s="83"/>
      <c r="F571" s="83"/>
      <c r="G571" s="81"/>
      <c r="H571" s="126"/>
      <c r="I571" s="238" t="str">
        <f>IF(ISNUMBER(F571),_xlfn.IFS(RIGHT(H571,3)="(b)",IF(AND(G571&gt;=DATE('1. Informace o projektu'!$C$3,1,1),G571&lt;=WORKDAY(DATE('1. Informace o projektu'!$C$3+1,1,31)-1,1)),"OK","!!"),RIGHT(H571,3)="(a)",IF(AND(G571&gt;=DATE('1. Informace o projektu'!$C$3,1,1),G571&lt;=WORKDAY(DATE('1. Informace o projektu'!$C$3,12,31)-1,1,'6. Data'!$C$76:$C$89)),"OK","!!"),ISBLANK(G571),"!",ISBLANK(H571),"!!!",H571='6. Data'!$B$3,"vyberte druh nákladu")," ")</f>
        <v xml:space="preserve"> </v>
      </c>
      <c r="J571" s="261" t="str">
        <f t="shared" si="24"/>
        <v xml:space="preserve"> </v>
      </c>
      <c r="K571" s="238" t="str">
        <f t="shared" si="25"/>
        <v xml:space="preserve"> </v>
      </c>
      <c r="L571" s="87" t="str">
        <f t="shared" si="26"/>
        <v xml:space="preserve"> </v>
      </c>
    </row>
    <row r="572" spans="1:12" x14ac:dyDescent="0.25">
      <c r="A572" s="72"/>
      <c r="B572" s="82"/>
      <c r="C572" s="82"/>
      <c r="D572" s="79"/>
      <c r="E572" s="83"/>
      <c r="F572" s="83"/>
      <c r="G572" s="81"/>
      <c r="H572" s="126"/>
      <c r="I572" s="238" t="str">
        <f>IF(ISNUMBER(F572),_xlfn.IFS(RIGHT(H572,3)="(b)",IF(AND(G572&gt;=DATE('1. Informace o projektu'!$C$3,1,1),G572&lt;=WORKDAY(DATE('1. Informace o projektu'!$C$3+1,1,31)-1,1)),"OK","!!"),RIGHT(H572,3)="(a)",IF(AND(G572&gt;=DATE('1. Informace o projektu'!$C$3,1,1),G572&lt;=WORKDAY(DATE('1. Informace o projektu'!$C$3,12,31)-1,1,'6. Data'!$C$76:$C$89)),"OK","!!"),ISBLANK(G572),"!",ISBLANK(H572),"!!!",H572='6. Data'!$B$3,"vyberte druh nákladu")," ")</f>
        <v xml:space="preserve"> </v>
      </c>
      <c r="J572" s="261" t="str">
        <f t="shared" si="24"/>
        <v xml:space="preserve"> </v>
      </c>
      <c r="K572" s="238" t="str">
        <f t="shared" si="25"/>
        <v xml:space="preserve"> </v>
      </c>
      <c r="L572" s="87" t="str">
        <f t="shared" si="26"/>
        <v xml:space="preserve"> </v>
      </c>
    </row>
    <row r="573" spans="1:12" x14ac:dyDescent="0.25">
      <c r="A573" s="72"/>
      <c r="B573" s="82"/>
      <c r="C573" s="82"/>
      <c r="D573" s="79"/>
      <c r="E573" s="83"/>
      <c r="F573" s="83"/>
      <c r="G573" s="81"/>
      <c r="H573" s="126"/>
      <c r="I573" s="238" t="str">
        <f>IF(ISNUMBER(F573),_xlfn.IFS(RIGHT(H573,3)="(b)",IF(AND(G573&gt;=DATE('1. Informace o projektu'!$C$3,1,1),G573&lt;=WORKDAY(DATE('1. Informace o projektu'!$C$3+1,1,31)-1,1)),"OK","!!"),RIGHT(H573,3)="(a)",IF(AND(G573&gt;=DATE('1. Informace o projektu'!$C$3,1,1),G573&lt;=WORKDAY(DATE('1. Informace o projektu'!$C$3,12,31)-1,1,'6. Data'!$C$76:$C$89)),"OK","!!"),ISBLANK(G573),"!",ISBLANK(H573),"!!!",H573='6. Data'!$B$3,"vyberte druh nákladu")," ")</f>
        <v xml:space="preserve"> </v>
      </c>
      <c r="J573" s="261" t="str">
        <f t="shared" si="24"/>
        <v xml:space="preserve"> </v>
      </c>
      <c r="K573" s="238" t="str">
        <f t="shared" si="25"/>
        <v xml:space="preserve"> </v>
      </c>
      <c r="L573" s="87" t="str">
        <f t="shared" si="26"/>
        <v xml:space="preserve"> </v>
      </c>
    </row>
    <row r="574" spans="1:12" x14ac:dyDescent="0.25">
      <c r="A574" s="72"/>
      <c r="B574" s="82"/>
      <c r="C574" s="82"/>
      <c r="D574" s="79"/>
      <c r="E574" s="83"/>
      <c r="F574" s="83"/>
      <c r="G574" s="81"/>
      <c r="H574" s="126"/>
      <c r="I574" s="238" t="str">
        <f>IF(ISNUMBER(F574),_xlfn.IFS(RIGHT(H574,3)="(b)",IF(AND(G574&gt;=DATE('1. Informace o projektu'!$C$3,1,1),G574&lt;=WORKDAY(DATE('1. Informace o projektu'!$C$3+1,1,31)-1,1)),"OK","!!"),RIGHT(H574,3)="(a)",IF(AND(G574&gt;=DATE('1. Informace o projektu'!$C$3,1,1),G574&lt;=WORKDAY(DATE('1. Informace o projektu'!$C$3,12,31)-1,1,'6. Data'!$C$76:$C$89)),"OK","!!"),ISBLANK(G574),"!",ISBLANK(H574),"!!!",H574='6. Data'!$B$3,"vyberte druh nákladu")," ")</f>
        <v xml:space="preserve"> </v>
      </c>
      <c r="J574" s="261" t="str">
        <f t="shared" si="24"/>
        <v xml:space="preserve"> </v>
      </c>
      <c r="K574" s="238" t="str">
        <f t="shared" si="25"/>
        <v xml:space="preserve"> </v>
      </c>
      <c r="L574" s="87" t="str">
        <f t="shared" si="26"/>
        <v xml:space="preserve"> </v>
      </c>
    </row>
    <row r="575" spans="1:12" x14ac:dyDescent="0.25">
      <c r="A575" s="72"/>
      <c r="B575" s="82"/>
      <c r="C575" s="82"/>
      <c r="D575" s="79"/>
      <c r="E575" s="83"/>
      <c r="F575" s="83"/>
      <c r="G575" s="81"/>
      <c r="H575" s="126"/>
      <c r="I575" s="238" t="str">
        <f>IF(ISNUMBER(F575),_xlfn.IFS(RIGHT(H575,3)="(b)",IF(AND(G575&gt;=DATE('1. Informace o projektu'!$C$3,1,1),G575&lt;=WORKDAY(DATE('1. Informace o projektu'!$C$3+1,1,31)-1,1)),"OK","!!"),RIGHT(H575,3)="(a)",IF(AND(G575&gt;=DATE('1. Informace o projektu'!$C$3,1,1),G575&lt;=WORKDAY(DATE('1. Informace o projektu'!$C$3,12,31)-1,1,'6. Data'!$C$76:$C$89)),"OK","!!"),ISBLANK(G575),"!",ISBLANK(H575),"!!!",H575='6. Data'!$B$3,"vyberte druh nákladu")," ")</f>
        <v xml:space="preserve"> </v>
      </c>
      <c r="J575" s="261" t="str">
        <f t="shared" si="24"/>
        <v xml:space="preserve"> </v>
      </c>
      <c r="K575" s="238" t="str">
        <f t="shared" si="25"/>
        <v xml:space="preserve"> </v>
      </c>
      <c r="L575" s="87" t="str">
        <f t="shared" si="26"/>
        <v xml:space="preserve"> </v>
      </c>
    </row>
    <row r="576" spans="1:12" x14ac:dyDescent="0.25">
      <c r="A576" s="72"/>
      <c r="B576" s="82"/>
      <c r="C576" s="82"/>
      <c r="D576" s="79"/>
      <c r="E576" s="83"/>
      <c r="F576" s="83"/>
      <c r="G576" s="81"/>
      <c r="H576" s="126"/>
      <c r="I576" s="238" t="str">
        <f>IF(ISNUMBER(F576),_xlfn.IFS(RIGHT(H576,3)="(b)",IF(AND(G576&gt;=DATE('1. Informace o projektu'!$C$3,1,1),G576&lt;=WORKDAY(DATE('1. Informace o projektu'!$C$3+1,1,31)-1,1)),"OK","!!"),RIGHT(H576,3)="(a)",IF(AND(G576&gt;=DATE('1. Informace o projektu'!$C$3,1,1),G576&lt;=WORKDAY(DATE('1. Informace o projektu'!$C$3,12,31)-1,1,'6. Data'!$C$76:$C$89)),"OK","!!"),ISBLANK(G576),"!",ISBLANK(H576),"!!!",H576='6. Data'!$B$3,"vyberte druh nákladu")," ")</f>
        <v xml:space="preserve"> </v>
      </c>
      <c r="J576" s="261" t="str">
        <f t="shared" si="24"/>
        <v xml:space="preserve"> </v>
      </c>
      <c r="K576" s="238" t="str">
        <f t="shared" si="25"/>
        <v xml:space="preserve"> </v>
      </c>
      <c r="L576" s="87" t="str">
        <f t="shared" si="26"/>
        <v xml:space="preserve"> </v>
      </c>
    </row>
    <row r="577" spans="1:12" x14ac:dyDescent="0.25">
      <c r="A577" s="72"/>
      <c r="B577" s="82"/>
      <c r="C577" s="82"/>
      <c r="D577" s="79"/>
      <c r="E577" s="83"/>
      <c r="F577" s="83"/>
      <c r="G577" s="81"/>
      <c r="H577" s="126"/>
      <c r="I577" s="238" t="str">
        <f>IF(ISNUMBER(F577),_xlfn.IFS(RIGHT(H577,3)="(b)",IF(AND(G577&gt;=DATE('1. Informace o projektu'!$C$3,1,1),G577&lt;=WORKDAY(DATE('1. Informace o projektu'!$C$3+1,1,31)-1,1)),"OK","!!"),RIGHT(H577,3)="(a)",IF(AND(G577&gt;=DATE('1. Informace o projektu'!$C$3,1,1),G577&lt;=WORKDAY(DATE('1. Informace o projektu'!$C$3,12,31)-1,1,'6. Data'!$C$76:$C$89)),"OK","!!"),ISBLANK(G577),"!",ISBLANK(H577),"!!!",H577='6. Data'!$B$3,"vyberte druh nákladu")," ")</f>
        <v xml:space="preserve"> </v>
      </c>
      <c r="J577" s="261" t="str">
        <f t="shared" si="24"/>
        <v xml:space="preserve"> </v>
      </c>
      <c r="K577" s="238" t="str">
        <f t="shared" si="25"/>
        <v xml:space="preserve"> </v>
      </c>
      <c r="L577" s="87" t="str">
        <f t="shared" si="26"/>
        <v xml:space="preserve"> </v>
      </c>
    </row>
    <row r="578" spans="1:12" x14ac:dyDescent="0.25">
      <c r="A578" s="72"/>
      <c r="B578" s="82"/>
      <c r="C578" s="82"/>
      <c r="D578" s="79"/>
      <c r="E578" s="83"/>
      <c r="F578" s="83"/>
      <c r="G578" s="81"/>
      <c r="H578" s="126"/>
      <c r="I578" s="238" t="str">
        <f>IF(ISNUMBER(F578),_xlfn.IFS(RIGHT(H578,3)="(b)",IF(AND(G578&gt;=DATE('1. Informace o projektu'!$C$3,1,1),G578&lt;=WORKDAY(DATE('1. Informace o projektu'!$C$3+1,1,31)-1,1)),"OK","!!"),RIGHT(H578,3)="(a)",IF(AND(G578&gt;=DATE('1. Informace o projektu'!$C$3,1,1),G578&lt;=WORKDAY(DATE('1. Informace o projektu'!$C$3,12,31)-1,1,'6. Data'!$C$76:$C$89)),"OK","!!"),ISBLANK(G578),"!",ISBLANK(H578),"!!!",H578='6. Data'!$B$3,"vyberte druh nákladu")," ")</f>
        <v xml:space="preserve"> </v>
      </c>
      <c r="J578" s="261" t="str">
        <f t="shared" si="24"/>
        <v xml:space="preserve"> </v>
      </c>
      <c r="K578" s="238" t="str">
        <f t="shared" si="25"/>
        <v xml:space="preserve"> </v>
      </c>
      <c r="L578" s="87" t="str">
        <f t="shared" si="26"/>
        <v xml:space="preserve"> </v>
      </c>
    </row>
    <row r="579" spans="1:12" x14ac:dyDescent="0.25">
      <c r="A579" s="72"/>
      <c r="B579" s="82"/>
      <c r="C579" s="82"/>
      <c r="D579" s="79"/>
      <c r="E579" s="83"/>
      <c r="F579" s="83"/>
      <c r="G579" s="81"/>
      <c r="H579" s="126"/>
      <c r="I579" s="238" t="str">
        <f>IF(ISNUMBER(F579),_xlfn.IFS(RIGHT(H579,3)="(b)",IF(AND(G579&gt;=DATE('1. Informace o projektu'!$C$3,1,1),G579&lt;=WORKDAY(DATE('1. Informace o projektu'!$C$3+1,1,31)-1,1)),"OK","!!"),RIGHT(H579,3)="(a)",IF(AND(G579&gt;=DATE('1. Informace o projektu'!$C$3,1,1),G579&lt;=WORKDAY(DATE('1. Informace o projektu'!$C$3,12,31)-1,1,'6. Data'!$C$76:$C$89)),"OK","!!"),ISBLANK(G579),"!",ISBLANK(H579),"!!!",H579='6. Data'!$B$3,"vyberte druh nákladu")," ")</f>
        <v xml:space="preserve"> </v>
      </c>
      <c r="J579" s="261" t="str">
        <f t="shared" si="24"/>
        <v xml:space="preserve"> </v>
      </c>
      <c r="K579" s="238" t="str">
        <f t="shared" si="25"/>
        <v xml:space="preserve"> </v>
      </c>
      <c r="L579" s="87" t="str">
        <f t="shared" si="26"/>
        <v xml:space="preserve"> </v>
      </c>
    </row>
    <row r="580" spans="1:12" x14ac:dyDescent="0.25">
      <c r="A580" s="72"/>
      <c r="B580" s="82"/>
      <c r="C580" s="82"/>
      <c r="D580" s="79"/>
      <c r="E580" s="83"/>
      <c r="F580" s="83"/>
      <c r="G580" s="81"/>
      <c r="H580" s="126"/>
      <c r="I580" s="238" t="str">
        <f>IF(ISNUMBER(F580),_xlfn.IFS(RIGHT(H580,3)="(b)",IF(AND(G580&gt;=DATE('1. Informace o projektu'!$C$3,1,1),G580&lt;=WORKDAY(DATE('1. Informace o projektu'!$C$3+1,1,31)-1,1)),"OK","!!"),RIGHT(H580,3)="(a)",IF(AND(G580&gt;=DATE('1. Informace o projektu'!$C$3,1,1),G580&lt;=WORKDAY(DATE('1. Informace o projektu'!$C$3,12,31)-1,1,'6. Data'!$C$76:$C$89)),"OK","!!"),ISBLANK(G580),"!",ISBLANK(H580),"!!!",H580='6. Data'!$B$3,"vyberte druh nákladu")," ")</f>
        <v xml:space="preserve"> </v>
      </c>
      <c r="J580" s="261" t="str">
        <f t="shared" si="24"/>
        <v xml:space="preserve"> </v>
      </c>
      <c r="K580" s="238" t="str">
        <f t="shared" si="25"/>
        <v xml:space="preserve"> </v>
      </c>
      <c r="L580" s="87" t="str">
        <f t="shared" si="26"/>
        <v xml:space="preserve"> </v>
      </c>
    </row>
    <row r="581" spans="1:12" x14ac:dyDescent="0.25">
      <c r="A581" s="72"/>
      <c r="B581" s="82"/>
      <c r="C581" s="82"/>
      <c r="D581" s="79"/>
      <c r="E581" s="83"/>
      <c r="F581" s="83"/>
      <c r="G581" s="81"/>
      <c r="H581" s="126"/>
      <c r="I581" s="238" t="str">
        <f>IF(ISNUMBER(F581),_xlfn.IFS(RIGHT(H581,3)="(b)",IF(AND(G581&gt;=DATE('1. Informace o projektu'!$C$3,1,1),G581&lt;=WORKDAY(DATE('1. Informace o projektu'!$C$3+1,1,31)-1,1)),"OK","!!"),RIGHT(H581,3)="(a)",IF(AND(G581&gt;=DATE('1. Informace o projektu'!$C$3,1,1),G581&lt;=WORKDAY(DATE('1. Informace o projektu'!$C$3,12,31)-1,1,'6. Data'!$C$76:$C$89)),"OK","!!"),ISBLANK(G581),"!",ISBLANK(H581),"!!!",H581='6. Data'!$B$3,"vyberte druh nákladu")," ")</f>
        <v xml:space="preserve"> </v>
      </c>
      <c r="J581" s="261" t="str">
        <f t="shared" si="24"/>
        <v xml:space="preserve"> </v>
      </c>
      <c r="K581" s="238" t="str">
        <f t="shared" si="25"/>
        <v xml:space="preserve"> </v>
      </c>
      <c r="L581" s="87" t="str">
        <f t="shared" si="26"/>
        <v xml:space="preserve"> </v>
      </c>
    </row>
    <row r="582" spans="1:12" x14ac:dyDescent="0.25">
      <c r="A582" s="72"/>
      <c r="B582" s="82"/>
      <c r="C582" s="82"/>
      <c r="D582" s="79"/>
      <c r="E582" s="83"/>
      <c r="F582" s="83"/>
      <c r="G582" s="81"/>
      <c r="H582" s="126"/>
      <c r="I582" s="238" t="str">
        <f>IF(ISNUMBER(F582),_xlfn.IFS(RIGHT(H582,3)="(b)",IF(AND(G582&gt;=DATE('1. Informace o projektu'!$C$3,1,1),G582&lt;=WORKDAY(DATE('1. Informace o projektu'!$C$3+1,1,31)-1,1)),"OK","!!"),RIGHT(H582,3)="(a)",IF(AND(G582&gt;=DATE('1. Informace o projektu'!$C$3,1,1),G582&lt;=WORKDAY(DATE('1. Informace o projektu'!$C$3,12,31)-1,1,'6. Data'!$C$76:$C$89)),"OK","!!"),ISBLANK(G582),"!",ISBLANK(H582),"!!!",H582='6. Data'!$B$3,"vyberte druh nákladu")," ")</f>
        <v xml:space="preserve"> </v>
      </c>
      <c r="J582" s="261" t="str">
        <f t="shared" si="24"/>
        <v xml:space="preserve"> </v>
      </c>
      <c r="K582" s="238" t="str">
        <f t="shared" si="25"/>
        <v xml:space="preserve"> </v>
      </c>
      <c r="L582" s="87" t="str">
        <f t="shared" si="26"/>
        <v xml:space="preserve"> </v>
      </c>
    </row>
    <row r="583" spans="1:12" x14ac:dyDescent="0.25">
      <c r="A583" s="72"/>
      <c r="B583" s="82"/>
      <c r="C583" s="82"/>
      <c r="D583" s="79"/>
      <c r="E583" s="83"/>
      <c r="F583" s="83"/>
      <c r="G583" s="81"/>
      <c r="H583" s="126"/>
      <c r="I583" s="238" t="str">
        <f>IF(ISNUMBER(F583),_xlfn.IFS(RIGHT(H583,3)="(b)",IF(AND(G583&gt;=DATE('1. Informace o projektu'!$C$3,1,1),G583&lt;=WORKDAY(DATE('1. Informace o projektu'!$C$3+1,1,31)-1,1)),"OK","!!"),RIGHT(H583,3)="(a)",IF(AND(G583&gt;=DATE('1. Informace o projektu'!$C$3,1,1),G583&lt;=WORKDAY(DATE('1. Informace o projektu'!$C$3,12,31)-1,1,'6. Data'!$C$76:$C$89)),"OK","!!"),ISBLANK(G583),"!",ISBLANK(H583),"!!!",H583='6. Data'!$B$3,"vyberte druh nákladu")," ")</f>
        <v xml:space="preserve"> </v>
      </c>
      <c r="J583" s="261" t="str">
        <f t="shared" ref="J583:J646" si="27">_xlfn.IFS(I583="!","Zapište datum úhrady",I583="ok"," ",I583=" "," ",I583="!!!","vyberte druh nákladu",I583="!!","nepovolené datum úhrady",I583="vyberte druh nákladu","vyberte druh nákladu")</f>
        <v xml:space="preserve"> </v>
      </c>
      <c r="K583" s="238" t="str">
        <f t="shared" ref="K583:K646" si="28">IF(ISNUMBER(F583),IF(E583&gt;=F583,"OK","!")," ")</f>
        <v xml:space="preserve"> </v>
      </c>
      <c r="L583" s="87" t="str">
        <f t="shared" ref="L583:L646" si="29">_xlfn.IFS(K583="!","Hrazeno z dotace je vyšší než fakturovaná částka",K583="ok"," ",K583=" "," ")</f>
        <v xml:space="preserve"> </v>
      </c>
    </row>
    <row r="584" spans="1:12" x14ac:dyDescent="0.25">
      <c r="A584" s="72"/>
      <c r="B584" s="82"/>
      <c r="C584" s="82"/>
      <c r="D584" s="79"/>
      <c r="E584" s="83"/>
      <c r="F584" s="83"/>
      <c r="G584" s="81"/>
      <c r="H584" s="126"/>
      <c r="I584" s="238" t="str">
        <f>IF(ISNUMBER(F584),_xlfn.IFS(RIGHT(H584,3)="(b)",IF(AND(G584&gt;=DATE('1. Informace o projektu'!$C$3,1,1),G584&lt;=WORKDAY(DATE('1. Informace o projektu'!$C$3+1,1,31)-1,1)),"OK","!!"),RIGHT(H584,3)="(a)",IF(AND(G584&gt;=DATE('1. Informace o projektu'!$C$3,1,1),G584&lt;=WORKDAY(DATE('1. Informace o projektu'!$C$3,12,31)-1,1,'6. Data'!$C$76:$C$89)),"OK","!!"),ISBLANK(G584),"!",ISBLANK(H584),"!!!",H584='6. Data'!$B$3,"vyberte druh nákladu")," ")</f>
        <v xml:space="preserve"> </v>
      </c>
      <c r="J584" s="261" t="str">
        <f t="shared" si="27"/>
        <v xml:space="preserve"> </v>
      </c>
      <c r="K584" s="238" t="str">
        <f t="shared" si="28"/>
        <v xml:space="preserve"> </v>
      </c>
      <c r="L584" s="87" t="str">
        <f t="shared" si="29"/>
        <v xml:space="preserve"> </v>
      </c>
    </row>
    <row r="585" spans="1:12" x14ac:dyDescent="0.25">
      <c r="A585" s="72"/>
      <c r="B585" s="82"/>
      <c r="C585" s="82"/>
      <c r="D585" s="79"/>
      <c r="E585" s="83"/>
      <c r="F585" s="83"/>
      <c r="G585" s="81"/>
      <c r="H585" s="126"/>
      <c r="I585" s="238" t="str">
        <f>IF(ISNUMBER(F585),_xlfn.IFS(RIGHT(H585,3)="(b)",IF(AND(G585&gt;=DATE('1. Informace o projektu'!$C$3,1,1),G585&lt;=WORKDAY(DATE('1. Informace o projektu'!$C$3+1,1,31)-1,1)),"OK","!!"),RIGHT(H585,3)="(a)",IF(AND(G585&gt;=DATE('1. Informace o projektu'!$C$3,1,1),G585&lt;=WORKDAY(DATE('1. Informace o projektu'!$C$3,12,31)-1,1,'6. Data'!$C$76:$C$89)),"OK","!!"),ISBLANK(G585),"!",ISBLANK(H585),"!!!",H585='6. Data'!$B$3,"vyberte druh nákladu")," ")</f>
        <v xml:space="preserve"> </v>
      </c>
      <c r="J585" s="261" t="str">
        <f t="shared" si="27"/>
        <v xml:space="preserve"> </v>
      </c>
      <c r="K585" s="238" t="str">
        <f t="shared" si="28"/>
        <v xml:space="preserve"> </v>
      </c>
      <c r="L585" s="87" t="str">
        <f t="shared" si="29"/>
        <v xml:space="preserve"> </v>
      </c>
    </row>
    <row r="586" spans="1:12" x14ac:dyDescent="0.25">
      <c r="A586" s="72"/>
      <c r="B586" s="82"/>
      <c r="C586" s="82"/>
      <c r="D586" s="79"/>
      <c r="E586" s="83"/>
      <c r="F586" s="83"/>
      <c r="G586" s="81"/>
      <c r="H586" s="126"/>
      <c r="I586" s="238" t="str">
        <f>IF(ISNUMBER(F586),_xlfn.IFS(RIGHT(H586,3)="(b)",IF(AND(G586&gt;=DATE('1. Informace o projektu'!$C$3,1,1),G586&lt;=WORKDAY(DATE('1. Informace o projektu'!$C$3+1,1,31)-1,1)),"OK","!!"),RIGHT(H586,3)="(a)",IF(AND(G586&gt;=DATE('1. Informace o projektu'!$C$3,1,1),G586&lt;=WORKDAY(DATE('1. Informace o projektu'!$C$3,12,31)-1,1,'6. Data'!$C$76:$C$89)),"OK","!!"),ISBLANK(G586),"!",ISBLANK(H586),"!!!",H586='6. Data'!$B$3,"vyberte druh nákladu")," ")</f>
        <v xml:space="preserve"> </v>
      </c>
      <c r="J586" s="261" t="str">
        <f t="shared" si="27"/>
        <v xml:space="preserve"> </v>
      </c>
      <c r="K586" s="238" t="str">
        <f t="shared" si="28"/>
        <v xml:space="preserve"> </v>
      </c>
      <c r="L586" s="87" t="str">
        <f t="shared" si="29"/>
        <v xml:space="preserve"> </v>
      </c>
    </row>
    <row r="587" spans="1:12" x14ac:dyDescent="0.25">
      <c r="A587" s="72"/>
      <c r="B587" s="82"/>
      <c r="C587" s="82"/>
      <c r="D587" s="79"/>
      <c r="E587" s="83"/>
      <c r="F587" s="83"/>
      <c r="G587" s="81"/>
      <c r="H587" s="126"/>
      <c r="I587" s="238" t="str">
        <f>IF(ISNUMBER(F587),_xlfn.IFS(RIGHT(H587,3)="(b)",IF(AND(G587&gt;=DATE('1. Informace o projektu'!$C$3,1,1),G587&lt;=WORKDAY(DATE('1. Informace o projektu'!$C$3+1,1,31)-1,1)),"OK","!!"),RIGHT(H587,3)="(a)",IF(AND(G587&gt;=DATE('1. Informace o projektu'!$C$3,1,1),G587&lt;=WORKDAY(DATE('1. Informace o projektu'!$C$3,12,31)-1,1,'6. Data'!$C$76:$C$89)),"OK","!!"),ISBLANK(G587),"!",ISBLANK(H587),"!!!",H587='6. Data'!$B$3,"vyberte druh nákladu")," ")</f>
        <v xml:space="preserve"> </v>
      </c>
      <c r="J587" s="261" t="str">
        <f t="shared" si="27"/>
        <v xml:space="preserve"> </v>
      </c>
      <c r="K587" s="238" t="str">
        <f t="shared" si="28"/>
        <v xml:space="preserve"> </v>
      </c>
      <c r="L587" s="87" t="str">
        <f t="shared" si="29"/>
        <v xml:space="preserve"> </v>
      </c>
    </row>
    <row r="588" spans="1:12" x14ac:dyDescent="0.25">
      <c r="A588" s="72"/>
      <c r="B588" s="82"/>
      <c r="C588" s="82"/>
      <c r="D588" s="79"/>
      <c r="E588" s="83"/>
      <c r="F588" s="83"/>
      <c r="G588" s="81"/>
      <c r="H588" s="126"/>
      <c r="I588" s="238" t="str">
        <f>IF(ISNUMBER(F588),_xlfn.IFS(RIGHT(H588,3)="(b)",IF(AND(G588&gt;=DATE('1. Informace o projektu'!$C$3,1,1),G588&lt;=WORKDAY(DATE('1. Informace o projektu'!$C$3+1,1,31)-1,1)),"OK","!!"),RIGHT(H588,3)="(a)",IF(AND(G588&gt;=DATE('1. Informace o projektu'!$C$3,1,1),G588&lt;=WORKDAY(DATE('1. Informace o projektu'!$C$3,12,31)-1,1,'6. Data'!$C$76:$C$89)),"OK","!!"),ISBLANK(G588),"!",ISBLANK(H588),"!!!",H588='6. Data'!$B$3,"vyberte druh nákladu")," ")</f>
        <v xml:space="preserve"> </v>
      </c>
      <c r="J588" s="261" t="str">
        <f t="shared" si="27"/>
        <v xml:space="preserve"> </v>
      </c>
      <c r="K588" s="238" t="str">
        <f t="shared" si="28"/>
        <v xml:space="preserve"> </v>
      </c>
      <c r="L588" s="87" t="str">
        <f t="shared" si="29"/>
        <v xml:space="preserve"> </v>
      </c>
    </row>
    <row r="589" spans="1:12" x14ac:dyDescent="0.25">
      <c r="A589" s="72"/>
      <c r="B589" s="82"/>
      <c r="C589" s="82"/>
      <c r="D589" s="79"/>
      <c r="E589" s="83"/>
      <c r="F589" s="83"/>
      <c r="G589" s="81"/>
      <c r="H589" s="126"/>
      <c r="I589" s="238" t="str">
        <f>IF(ISNUMBER(F589),_xlfn.IFS(RIGHT(H589,3)="(b)",IF(AND(G589&gt;=DATE('1. Informace o projektu'!$C$3,1,1),G589&lt;=WORKDAY(DATE('1. Informace o projektu'!$C$3+1,1,31)-1,1)),"OK","!!"),RIGHT(H589,3)="(a)",IF(AND(G589&gt;=DATE('1. Informace o projektu'!$C$3,1,1),G589&lt;=WORKDAY(DATE('1. Informace o projektu'!$C$3,12,31)-1,1,'6. Data'!$C$76:$C$89)),"OK","!!"),ISBLANK(G589),"!",ISBLANK(H589),"!!!",H589='6. Data'!$B$3,"vyberte druh nákladu")," ")</f>
        <v xml:space="preserve"> </v>
      </c>
      <c r="J589" s="261" t="str">
        <f t="shared" si="27"/>
        <v xml:space="preserve"> </v>
      </c>
      <c r="K589" s="238" t="str">
        <f t="shared" si="28"/>
        <v xml:space="preserve"> </v>
      </c>
      <c r="L589" s="87" t="str">
        <f t="shared" si="29"/>
        <v xml:space="preserve"> </v>
      </c>
    </row>
    <row r="590" spans="1:12" x14ac:dyDescent="0.25">
      <c r="A590" s="72"/>
      <c r="B590" s="82"/>
      <c r="C590" s="82"/>
      <c r="D590" s="79"/>
      <c r="E590" s="83"/>
      <c r="F590" s="83"/>
      <c r="G590" s="81"/>
      <c r="H590" s="126"/>
      <c r="I590" s="238" t="str">
        <f>IF(ISNUMBER(F590),_xlfn.IFS(RIGHT(H590,3)="(b)",IF(AND(G590&gt;=DATE('1. Informace o projektu'!$C$3,1,1),G590&lt;=WORKDAY(DATE('1. Informace o projektu'!$C$3+1,1,31)-1,1)),"OK","!!"),RIGHT(H590,3)="(a)",IF(AND(G590&gt;=DATE('1. Informace o projektu'!$C$3,1,1),G590&lt;=WORKDAY(DATE('1. Informace o projektu'!$C$3,12,31)-1,1,'6. Data'!$C$76:$C$89)),"OK","!!"),ISBLANK(G590),"!",ISBLANK(H590),"!!!",H590='6. Data'!$B$3,"vyberte druh nákladu")," ")</f>
        <v xml:space="preserve"> </v>
      </c>
      <c r="J590" s="261" t="str">
        <f t="shared" si="27"/>
        <v xml:space="preserve"> </v>
      </c>
      <c r="K590" s="238" t="str">
        <f t="shared" si="28"/>
        <v xml:space="preserve"> </v>
      </c>
      <c r="L590" s="87" t="str">
        <f t="shared" si="29"/>
        <v xml:space="preserve"> </v>
      </c>
    </row>
    <row r="591" spans="1:12" x14ac:dyDescent="0.25">
      <c r="A591" s="72"/>
      <c r="B591" s="82"/>
      <c r="C591" s="82"/>
      <c r="D591" s="79"/>
      <c r="E591" s="83"/>
      <c r="F591" s="83"/>
      <c r="G591" s="81"/>
      <c r="H591" s="126"/>
      <c r="I591" s="238" t="str">
        <f>IF(ISNUMBER(F591),_xlfn.IFS(RIGHT(H591,3)="(b)",IF(AND(G591&gt;=DATE('1. Informace o projektu'!$C$3,1,1),G591&lt;=WORKDAY(DATE('1. Informace o projektu'!$C$3+1,1,31)-1,1)),"OK","!!"),RIGHT(H591,3)="(a)",IF(AND(G591&gt;=DATE('1. Informace o projektu'!$C$3,1,1),G591&lt;=WORKDAY(DATE('1. Informace o projektu'!$C$3,12,31)-1,1,'6. Data'!$C$76:$C$89)),"OK","!!"),ISBLANK(G591),"!",ISBLANK(H591),"!!!",H591='6. Data'!$B$3,"vyberte druh nákladu")," ")</f>
        <v xml:space="preserve"> </v>
      </c>
      <c r="J591" s="261" t="str">
        <f t="shared" si="27"/>
        <v xml:space="preserve"> </v>
      </c>
      <c r="K591" s="238" t="str">
        <f t="shared" si="28"/>
        <v xml:space="preserve"> </v>
      </c>
      <c r="L591" s="87" t="str">
        <f t="shared" si="29"/>
        <v xml:space="preserve"> </v>
      </c>
    </row>
    <row r="592" spans="1:12" x14ac:dyDescent="0.25">
      <c r="A592" s="72"/>
      <c r="B592" s="82"/>
      <c r="C592" s="82"/>
      <c r="D592" s="79"/>
      <c r="E592" s="83"/>
      <c r="F592" s="83"/>
      <c r="G592" s="81"/>
      <c r="H592" s="126"/>
      <c r="I592" s="238" t="str">
        <f>IF(ISNUMBER(F592),_xlfn.IFS(RIGHT(H592,3)="(b)",IF(AND(G592&gt;=DATE('1. Informace o projektu'!$C$3,1,1),G592&lt;=WORKDAY(DATE('1. Informace o projektu'!$C$3+1,1,31)-1,1)),"OK","!!"),RIGHT(H592,3)="(a)",IF(AND(G592&gt;=DATE('1. Informace o projektu'!$C$3,1,1),G592&lt;=WORKDAY(DATE('1. Informace o projektu'!$C$3,12,31)-1,1,'6. Data'!$C$76:$C$89)),"OK","!!"),ISBLANK(G592),"!",ISBLANK(H592),"!!!",H592='6. Data'!$B$3,"vyberte druh nákladu")," ")</f>
        <v xml:space="preserve"> </v>
      </c>
      <c r="J592" s="261" t="str">
        <f t="shared" si="27"/>
        <v xml:space="preserve"> </v>
      </c>
      <c r="K592" s="238" t="str">
        <f t="shared" si="28"/>
        <v xml:space="preserve"> </v>
      </c>
      <c r="L592" s="87" t="str">
        <f t="shared" si="29"/>
        <v xml:space="preserve"> </v>
      </c>
    </row>
    <row r="593" spans="1:12" x14ac:dyDescent="0.25">
      <c r="A593" s="72"/>
      <c r="B593" s="82"/>
      <c r="C593" s="82"/>
      <c r="D593" s="79"/>
      <c r="E593" s="83"/>
      <c r="F593" s="83"/>
      <c r="G593" s="81"/>
      <c r="H593" s="126"/>
      <c r="I593" s="238" t="str">
        <f>IF(ISNUMBER(F593),_xlfn.IFS(RIGHT(H593,3)="(b)",IF(AND(G593&gt;=DATE('1. Informace o projektu'!$C$3,1,1),G593&lt;=WORKDAY(DATE('1. Informace o projektu'!$C$3+1,1,31)-1,1)),"OK","!!"),RIGHT(H593,3)="(a)",IF(AND(G593&gt;=DATE('1. Informace o projektu'!$C$3,1,1),G593&lt;=WORKDAY(DATE('1. Informace o projektu'!$C$3,12,31)-1,1,'6. Data'!$C$76:$C$89)),"OK","!!"),ISBLANK(G593),"!",ISBLANK(H593),"!!!",H593='6. Data'!$B$3,"vyberte druh nákladu")," ")</f>
        <v xml:space="preserve"> </v>
      </c>
      <c r="J593" s="261" t="str">
        <f t="shared" si="27"/>
        <v xml:space="preserve"> </v>
      </c>
      <c r="K593" s="238" t="str">
        <f t="shared" si="28"/>
        <v xml:space="preserve"> </v>
      </c>
      <c r="L593" s="87" t="str">
        <f t="shared" si="29"/>
        <v xml:space="preserve"> </v>
      </c>
    </row>
    <row r="594" spans="1:12" x14ac:dyDescent="0.25">
      <c r="A594" s="72"/>
      <c r="B594" s="82"/>
      <c r="C594" s="82"/>
      <c r="D594" s="79"/>
      <c r="E594" s="83"/>
      <c r="F594" s="83"/>
      <c r="G594" s="81"/>
      <c r="H594" s="126"/>
      <c r="I594" s="238" t="str">
        <f>IF(ISNUMBER(F594),_xlfn.IFS(RIGHT(H594,3)="(b)",IF(AND(G594&gt;=DATE('1. Informace o projektu'!$C$3,1,1),G594&lt;=WORKDAY(DATE('1. Informace o projektu'!$C$3+1,1,31)-1,1)),"OK","!!"),RIGHT(H594,3)="(a)",IF(AND(G594&gt;=DATE('1. Informace o projektu'!$C$3,1,1),G594&lt;=WORKDAY(DATE('1. Informace o projektu'!$C$3,12,31)-1,1,'6. Data'!$C$76:$C$89)),"OK","!!"),ISBLANK(G594),"!",ISBLANK(H594),"!!!",H594='6. Data'!$B$3,"vyberte druh nákladu")," ")</f>
        <v xml:space="preserve"> </v>
      </c>
      <c r="J594" s="261" t="str">
        <f t="shared" si="27"/>
        <v xml:space="preserve"> </v>
      </c>
      <c r="K594" s="238" t="str">
        <f t="shared" si="28"/>
        <v xml:space="preserve"> </v>
      </c>
      <c r="L594" s="87" t="str">
        <f t="shared" si="29"/>
        <v xml:space="preserve"> </v>
      </c>
    </row>
    <row r="595" spans="1:12" x14ac:dyDescent="0.25">
      <c r="A595" s="72"/>
      <c r="B595" s="82"/>
      <c r="C595" s="82"/>
      <c r="D595" s="79"/>
      <c r="E595" s="83"/>
      <c r="F595" s="83"/>
      <c r="G595" s="81"/>
      <c r="H595" s="126"/>
      <c r="I595" s="238" t="str">
        <f>IF(ISNUMBER(F595),_xlfn.IFS(RIGHT(H595,3)="(b)",IF(AND(G595&gt;=DATE('1. Informace o projektu'!$C$3,1,1),G595&lt;=WORKDAY(DATE('1. Informace o projektu'!$C$3+1,1,31)-1,1)),"OK","!!"),RIGHT(H595,3)="(a)",IF(AND(G595&gt;=DATE('1. Informace o projektu'!$C$3,1,1),G595&lt;=WORKDAY(DATE('1. Informace o projektu'!$C$3,12,31)-1,1,'6. Data'!$C$76:$C$89)),"OK","!!"),ISBLANK(G595),"!",ISBLANK(H595),"!!!",H595='6. Data'!$B$3,"vyberte druh nákladu")," ")</f>
        <v xml:space="preserve"> </v>
      </c>
      <c r="J595" s="261" t="str">
        <f t="shared" si="27"/>
        <v xml:space="preserve"> </v>
      </c>
      <c r="K595" s="238" t="str">
        <f t="shared" si="28"/>
        <v xml:space="preserve"> </v>
      </c>
      <c r="L595" s="87" t="str">
        <f t="shared" si="29"/>
        <v xml:space="preserve"> </v>
      </c>
    </row>
    <row r="596" spans="1:12" x14ac:dyDescent="0.25">
      <c r="A596" s="72"/>
      <c r="B596" s="82"/>
      <c r="C596" s="82"/>
      <c r="D596" s="79"/>
      <c r="E596" s="83"/>
      <c r="F596" s="83"/>
      <c r="G596" s="81"/>
      <c r="H596" s="126"/>
      <c r="I596" s="238" t="str">
        <f>IF(ISNUMBER(F596),_xlfn.IFS(RIGHT(H596,3)="(b)",IF(AND(G596&gt;=DATE('1. Informace o projektu'!$C$3,1,1),G596&lt;=WORKDAY(DATE('1. Informace o projektu'!$C$3+1,1,31)-1,1)),"OK","!!"),RIGHT(H596,3)="(a)",IF(AND(G596&gt;=DATE('1. Informace o projektu'!$C$3,1,1),G596&lt;=WORKDAY(DATE('1. Informace o projektu'!$C$3,12,31)-1,1,'6. Data'!$C$76:$C$89)),"OK","!!"),ISBLANK(G596),"!",ISBLANK(H596),"!!!",H596='6. Data'!$B$3,"vyberte druh nákladu")," ")</f>
        <v xml:space="preserve"> </v>
      </c>
      <c r="J596" s="261" t="str">
        <f t="shared" si="27"/>
        <v xml:space="preserve"> </v>
      </c>
      <c r="K596" s="238" t="str">
        <f t="shared" si="28"/>
        <v xml:space="preserve"> </v>
      </c>
      <c r="L596" s="87" t="str">
        <f t="shared" si="29"/>
        <v xml:space="preserve"> </v>
      </c>
    </row>
    <row r="597" spans="1:12" x14ac:dyDescent="0.25">
      <c r="A597" s="72"/>
      <c r="B597" s="82"/>
      <c r="C597" s="82"/>
      <c r="D597" s="79"/>
      <c r="E597" s="83"/>
      <c r="F597" s="83"/>
      <c r="G597" s="81"/>
      <c r="H597" s="126"/>
      <c r="I597" s="238" t="str">
        <f>IF(ISNUMBER(F597),_xlfn.IFS(RIGHT(H597,3)="(b)",IF(AND(G597&gt;=DATE('1. Informace o projektu'!$C$3,1,1),G597&lt;=WORKDAY(DATE('1. Informace o projektu'!$C$3+1,1,31)-1,1)),"OK","!!"),RIGHT(H597,3)="(a)",IF(AND(G597&gt;=DATE('1. Informace o projektu'!$C$3,1,1),G597&lt;=WORKDAY(DATE('1. Informace o projektu'!$C$3,12,31)-1,1,'6. Data'!$C$76:$C$89)),"OK","!!"),ISBLANK(G597),"!",ISBLANK(H597),"!!!",H597='6. Data'!$B$3,"vyberte druh nákladu")," ")</f>
        <v xml:space="preserve"> </v>
      </c>
      <c r="J597" s="261" t="str">
        <f t="shared" si="27"/>
        <v xml:space="preserve"> </v>
      </c>
      <c r="K597" s="238" t="str">
        <f t="shared" si="28"/>
        <v xml:space="preserve"> </v>
      </c>
      <c r="L597" s="87" t="str">
        <f t="shared" si="29"/>
        <v xml:space="preserve"> </v>
      </c>
    </row>
    <row r="598" spans="1:12" x14ac:dyDescent="0.25">
      <c r="A598" s="72"/>
      <c r="B598" s="82"/>
      <c r="C598" s="82"/>
      <c r="D598" s="79"/>
      <c r="E598" s="83"/>
      <c r="F598" s="83"/>
      <c r="G598" s="81"/>
      <c r="H598" s="126"/>
      <c r="I598" s="238" t="str">
        <f>IF(ISNUMBER(F598),_xlfn.IFS(RIGHT(H598,3)="(b)",IF(AND(G598&gt;=DATE('1. Informace o projektu'!$C$3,1,1),G598&lt;=WORKDAY(DATE('1. Informace o projektu'!$C$3+1,1,31)-1,1)),"OK","!!"),RIGHT(H598,3)="(a)",IF(AND(G598&gt;=DATE('1. Informace o projektu'!$C$3,1,1),G598&lt;=WORKDAY(DATE('1. Informace o projektu'!$C$3,12,31)-1,1,'6. Data'!$C$76:$C$89)),"OK","!!"),ISBLANK(G598),"!",ISBLANK(H598),"!!!",H598='6. Data'!$B$3,"vyberte druh nákladu")," ")</f>
        <v xml:space="preserve"> </v>
      </c>
      <c r="J598" s="261" t="str">
        <f t="shared" si="27"/>
        <v xml:space="preserve"> </v>
      </c>
      <c r="K598" s="238" t="str">
        <f t="shared" si="28"/>
        <v xml:space="preserve"> </v>
      </c>
      <c r="L598" s="87" t="str">
        <f t="shared" si="29"/>
        <v xml:space="preserve"> </v>
      </c>
    </row>
    <row r="599" spans="1:12" x14ac:dyDescent="0.25">
      <c r="A599" s="72"/>
      <c r="B599" s="82"/>
      <c r="C599" s="82"/>
      <c r="D599" s="79"/>
      <c r="E599" s="83"/>
      <c r="F599" s="83"/>
      <c r="G599" s="81"/>
      <c r="H599" s="126"/>
      <c r="I599" s="238" t="str">
        <f>IF(ISNUMBER(F599),_xlfn.IFS(RIGHT(H599,3)="(b)",IF(AND(G599&gt;=DATE('1. Informace o projektu'!$C$3,1,1),G599&lt;=WORKDAY(DATE('1. Informace o projektu'!$C$3+1,1,31)-1,1)),"OK","!!"),RIGHT(H599,3)="(a)",IF(AND(G599&gt;=DATE('1. Informace o projektu'!$C$3,1,1),G599&lt;=WORKDAY(DATE('1. Informace o projektu'!$C$3,12,31)-1,1,'6. Data'!$C$76:$C$89)),"OK","!!"),ISBLANK(G599),"!",ISBLANK(H599),"!!!",H599='6. Data'!$B$3,"vyberte druh nákladu")," ")</f>
        <v xml:space="preserve"> </v>
      </c>
      <c r="J599" s="261" t="str">
        <f t="shared" si="27"/>
        <v xml:space="preserve"> </v>
      </c>
      <c r="K599" s="238" t="str">
        <f t="shared" si="28"/>
        <v xml:space="preserve"> </v>
      </c>
      <c r="L599" s="87" t="str">
        <f t="shared" si="29"/>
        <v xml:space="preserve"> </v>
      </c>
    </row>
    <row r="600" spans="1:12" x14ac:dyDescent="0.25">
      <c r="A600" s="72"/>
      <c r="B600" s="82"/>
      <c r="C600" s="82"/>
      <c r="D600" s="79"/>
      <c r="E600" s="83"/>
      <c r="F600" s="83"/>
      <c r="G600" s="81"/>
      <c r="H600" s="126"/>
      <c r="I600" s="238" t="str">
        <f>IF(ISNUMBER(F600),_xlfn.IFS(RIGHT(H600,3)="(b)",IF(AND(G600&gt;=DATE('1. Informace o projektu'!$C$3,1,1),G600&lt;=WORKDAY(DATE('1. Informace o projektu'!$C$3+1,1,31)-1,1)),"OK","!!"),RIGHT(H600,3)="(a)",IF(AND(G600&gt;=DATE('1. Informace o projektu'!$C$3,1,1),G600&lt;=WORKDAY(DATE('1. Informace o projektu'!$C$3,12,31)-1,1,'6. Data'!$C$76:$C$89)),"OK","!!"),ISBLANK(G600),"!",ISBLANK(H600),"!!!",H600='6. Data'!$B$3,"vyberte druh nákladu")," ")</f>
        <v xml:space="preserve"> </v>
      </c>
      <c r="J600" s="261" t="str">
        <f t="shared" si="27"/>
        <v xml:space="preserve"> </v>
      </c>
      <c r="K600" s="238" t="str">
        <f t="shared" si="28"/>
        <v xml:space="preserve"> </v>
      </c>
      <c r="L600" s="87" t="str">
        <f t="shared" si="29"/>
        <v xml:space="preserve"> </v>
      </c>
    </row>
    <row r="601" spans="1:12" x14ac:dyDescent="0.25">
      <c r="A601" s="72"/>
      <c r="B601" s="82"/>
      <c r="C601" s="82"/>
      <c r="D601" s="79"/>
      <c r="E601" s="83"/>
      <c r="F601" s="83"/>
      <c r="G601" s="81"/>
      <c r="H601" s="126"/>
      <c r="I601" s="238" t="str">
        <f>IF(ISNUMBER(F601),_xlfn.IFS(RIGHT(H601,3)="(b)",IF(AND(G601&gt;=DATE('1. Informace o projektu'!$C$3,1,1),G601&lt;=WORKDAY(DATE('1. Informace o projektu'!$C$3+1,1,31)-1,1)),"OK","!!"),RIGHT(H601,3)="(a)",IF(AND(G601&gt;=DATE('1. Informace o projektu'!$C$3,1,1),G601&lt;=WORKDAY(DATE('1. Informace o projektu'!$C$3,12,31)-1,1,'6. Data'!$C$76:$C$89)),"OK","!!"),ISBLANK(G601),"!",ISBLANK(H601),"!!!",H601='6. Data'!$B$3,"vyberte druh nákladu")," ")</f>
        <v xml:space="preserve"> </v>
      </c>
      <c r="J601" s="261" t="str">
        <f t="shared" si="27"/>
        <v xml:space="preserve"> </v>
      </c>
      <c r="K601" s="238" t="str">
        <f t="shared" si="28"/>
        <v xml:space="preserve"> </v>
      </c>
      <c r="L601" s="87" t="str">
        <f t="shared" si="29"/>
        <v xml:space="preserve"> </v>
      </c>
    </row>
    <row r="602" spans="1:12" x14ac:dyDescent="0.25">
      <c r="A602" s="72"/>
      <c r="B602" s="82"/>
      <c r="C602" s="82"/>
      <c r="D602" s="79"/>
      <c r="E602" s="83"/>
      <c r="F602" s="83"/>
      <c r="G602" s="81"/>
      <c r="H602" s="126"/>
      <c r="I602" s="238" t="str">
        <f>IF(ISNUMBER(F602),_xlfn.IFS(RIGHT(H602,3)="(b)",IF(AND(G602&gt;=DATE('1. Informace o projektu'!$C$3,1,1),G602&lt;=WORKDAY(DATE('1. Informace o projektu'!$C$3+1,1,31)-1,1)),"OK","!!"),RIGHT(H602,3)="(a)",IF(AND(G602&gt;=DATE('1. Informace o projektu'!$C$3,1,1),G602&lt;=WORKDAY(DATE('1. Informace o projektu'!$C$3,12,31)-1,1,'6. Data'!$C$76:$C$89)),"OK","!!"),ISBLANK(G602),"!",ISBLANK(H602),"!!!",H602='6. Data'!$B$3,"vyberte druh nákladu")," ")</f>
        <v xml:space="preserve"> </v>
      </c>
      <c r="J602" s="261" t="str">
        <f t="shared" si="27"/>
        <v xml:space="preserve"> </v>
      </c>
      <c r="K602" s="238" t="str">
        <f t="shared" si="28"/>
        <v xml:space="preserve"> </v>
      </c>
      <c r="L602" s="87" t="str">
        <f t="shared" si="29"/>
        <v xml:space="preserve"> </v>
      </c>
    </row>
    <row r="603" spans="1:12" x14ac:dyDescent="0.25">
      <c r="A603" s="72"/>
      <c r="B603" s="82"/>
      <c r="C603" s="82"/>
      <c r="D603" s="79"/>
      <c r="E603" s="83"/>
      <c r="F603" s="83"/>
      <c r="G603" s="81"/>
      <c r="H603" s="126"/>
      <c r="I603" s="238" t="str">
        <f>IF(ISNUMBER(F603),_xlfn.IFS(RIGHT(H603,3)="(b)",IF(AND(G603&gt;=DATE('1. Informace o projektu'!$C$3,1,1),G603&lt;=WORKDAY(DATE('1. Informace o projektu'!$C$3+1,1,31)-1,1)),"OK","!!"),RIGHT(H603,3)="(a)",IF(AND(G603&gt;=DATE('1. Informace o projektu'!$C$3,1,1),G603&lt;=WORKDAY(DATE('1. Informace o projektu'!$C$3,12,31)-1,1,'6. Data'!$C$76:$C$89)),"OK","!!"),ISBLANK(G603),"!",ISBLANK(H603),"!!!",H603='6. Data'!$B$3,"vyberte druh nákladu")," ")</f>
        <v xml:space="preserve"> </v>
      </c>
      <c r="J603" s="261" t="str">
        <f t="shared" si="27"/>
        <v xml:space="preserve"> </v>
      </c>
      <c r="K603" s="238" t="str">
        <f t="shared" si="28"/>
        <v xml:space="preserve"> </v>
      </c>
      <c r="L603" s="87" t="str">
        <f t="shared" si="29"/>
        <v xml:space="preserve"> </v>
      </c>
    </row>
    <row r="604" spans="1:12" x14ac:dyDescent="0.25">
      <c r="A604" s="72"/>
      <c r="B604" s="82"/>
      <c r="C604" s="82"/>
      <c r="D604" s="79"/>
      <c r="E604" s="83"/>
      <c r="F604" s="83"/>
      <c r="G604" s="81"/>
      <c r="H604" s="126"/>
      <c r="I604" s="238" t="str">
        <f>IF(ISNUMBER(F604),_xlfn.IFS(RIGHT(H604,3)="(b)",IF(AND(G604&gt;=DATE('1. Informace o projektu'!$C$3,1,1),G604&lt;=WORKDAY(DATE('1. Informace o projektu'!$C$3+1,1,31)-1,1)),"OK","!!"),RIGHT(H604,3)="(a)",IF(AND(G604&gt;=DATE('1. Informace o projektu'!$C$3,1,1),G604&lt;=WORKDAY(DATE('1. Informace o projektu'!$C$3,12,31)-1,1,'6. Data'!$C$76:$C$89)),"OK","!!"),ISBLANK(G604),"!",ISBLANK(H604),"!!!",H604='6. Data'!$B$3,"vyberte druh nákladu")," ")</f>
        <v xml:space="preserve"> </v>
      </c>
      <c r="J604" s="261" t="str">
        <f t="shared" si="27"/>
        <v xml:space="preserve"> </v>
      </c>
      <c r="K604" s="238" t="str">
        <f t="shared" si="28"/>
        <v xml:space="preserve"> </v>
      </c>
      <c r="L604" s="87" t="str">
        <f t="shared" si="29"/>
        <v xml:space="preserve"> </v>
      </c>
    </row>
    <row r="605" spans="1:12" x14ac:dyDescent="0.25">
      <c r="A605" s="72"/>
      <c r="B605" s="82"/>
      <c r="C605" s="82"/>
      <c r="D605" s="79"/>
      <c r="E605" s="83"/>
      <c r="F605" s="83"/>
      <c r="G605" s="81"/>
      <c r="H605" s="126"/>
      <c r="I605" s="238" t="str">
        <f>IF(ISNUMBER(F605),_xlfn.IFS(RIGHT(H605,3)="(b)",IF(AND(G605&gt;=DATE('1. Informace o projektu'!$C$3,1,1),G605&lt;=WORKDAY(DATE('1. Informace o projektu'!$C$3+1,1,31)-1,1)),"OK","!!"),RIGHT(H605,3)="(a)",IF(AND(G605&gt;=DATE('1. Informace o projektu'!$C$3,1,1),G605&lt;=WORKDAY(DATE('1. Informace o projektu'!$C$3,12,31)-1,1,'6. Data'!$C$76:$C$89)),"OK","!!"),ISBLANK(G605),"!",ISBLANK(H605),"!!!",H605='6. Data'!$B$3,"vyberte druh nákladu")," ")</f>
        <v xml:space="preserve"> </v>
      </c>
      <c r="J605" s="261" t="str">
        <f t="shared" si="27"/>
        <v xml:space="preserve"> </v>
      </c>
      <c r="K605" s="238" t="str">
        <f t="shared" si="28"/>
        <v xml:space="preserve"> </v>
      </c>
      <c r="L605" s="87" t="str">
        <f t="shared" si="29"/>
        <v xml:space="preserve"> </v>
      </c>
    </row>
    <row r="606" spans="1:12" x14ac:dyDescent="0.25">
      <c r="A606" s="72"/>
      <c r="B606" s="82"/>
      <c r="C606" s="82"/>
      <c r="D606" s="79"/>
      <c r="E606" s="83"/>
      <c r="F606" s="83"/>
      <c r="G606" s="81"/>
      <c r="H606" s="126"/>
      <c r="I606" s="238" t="str">
        <f>IF(ISNUMBER(F606),_xlfn.IFS(RIGHT(H606,3)="(b)",IF(AND(G606&gt;=DATE('1. Informace o projektu'!$C$3,1,1),G606&lt;=WORKDAY(DATE('1. Informace o projektu'!$C$3+1,1,31)-1,1)),"OK","!!"),RIGHT(H606,3)="(a)",IF(AND(G606&gt;=DATE('1. Informace o projektu'!$C$3,1,1),G606&lt;=WORKDAY(DATE('1. Informace o projektu'!$C$3,12,31)-1,1,'6. Data'!$C$76:$C$89)),"OK","!!"),ISBLANK(G606),"!",ISBLANK(H606),"!!!",H606='6. Data'!$B$3,"vyberte druh nákladu")," ")</f>
        <v xml:space="preserve"> </v>
      </c>
      <c r="J606" s="261" t="str">
        <f t="shared" si="27"/>
        <v xml:space="preserve"> </v>
      </c>
      <c r="K606" s="238" t="str">
        <f t="shared" si="28"/>
        <v xml:space="preserve"> </v>
      </c>
      <c r="L606" s="87" t="str">
        <f t="shared" si="29"/>
        <v xml:space="preserve"> </v>
      </c>
    </row>
    <row r="607" spans="1:12" x14ac:dyDescent="0.25">
      <c r="A607" s="72"/>
      <c r="B607" s="82"/>
      <c r="C607" s="82"/>
      <c r="D607" s="79"/>
      <c r="E607" s="83"/>
      <c r="F607" s="83"/>
      <c r="G607" s="81"/>
      <c r="H607" s="126"/>
      <c r="I607" s="238" t="str">
        <f>IF(ISNUMBER(F607),_xlfn.IFS(RIGHT(H607,3)="(b)",IF(AND(G607&gt;=DATE('1. Informace o projektu'!$C$3,1,1),G607&lt;=WORKDAY(DATE('1. Informace o projektu'!$C$3+1,1,31)-1,1)),"OK","!!"),RIGHT(H607,3)="(a)",IF(AND(G607&gt;=DATE('1. Informace o projektu'!$C$3,1,1),G607&lt;=WORKDAY(DATE('1. Informace o projektu'!$C$3,12,31)-1,1,'6. Data'!$C$76:$C$89)),"OK","!!"),ISBLANK(G607),"!",ISBLANK(H607),"!!!",H607='6. Data'!$B$3,"vyberte druh nákladu")," ")</f>
        <v xml:space="preserve"> </v>
      </c>
      <c r="J607" s="261" t="str">
        <f t="shared" si="27"/>
        <v xml:space="preserve"> </v>
      </c>
      <c r="K607" s="238" t="str">
        <f t="shared" si="28"/>
        <v xml:space="preserve"> </v>
      </c>
      <c r="L607" s="87" t="str">
        <f t="shared" si="29"/>
        <v xml:space="preserve"> </v>
      </c>
    </row>
    <row r="608" spans="1:12" x14ac:dyDescent="0.25">
      <c r="A608" s="72"/>
      <c r="B608" s="82"/>
      <c r="C608" s="82"/>
      <c r="D608" s="79"/>
      <c r="E608" s="83"/>
      <c r="F608" s="83"/>
      <c r="G608" s="81"/>
      <c r="H608" s="126"/>
      <c r="I608" s="238" t="str">
        <f>IF(ISNUMBER(F608),_xlfn.IFS(RIGHT(H608,3)="(b)",IF(AND(G608&gt;=DATE('1. Informace o projektu'!$C$3,1,1),G608&lt;=WORKDAY(DATE('1. Informace o projektu'!$C$3+1,1,31)-1,1)),"OK","!!"),RIGHT(H608,3)="(a)",IF(AND(G608&gt;=DATE('1. Informace o projektu'!$C$3,1,1),G608&lt;=WORKDAY(DATE('1. Informace o projektu'!$C$3,12,31)-1,1,'6. Data'!$C$76:$C$89)),"OK","!!"),ISBLANK(G608),"!",ISBLANK(H608),"!!!",H608='6. Data'!$B$3,"vyberte druh nákladu")," ")</f>
        <v xml:space="preserve"> </v>
      </c>
      <c r="J608" s="261" t="str">
        <f t="shared" si="27"/>
        <v xml:space="preserve"> </v>
      </c>
      <c r="K608" s="238" t="str">
        <f t="shared" si="28"/>
        <v xml:space="preserve"> </v>
      </c>
      <c r="L608" s="87" t="str">
        <f t="shared" si="29"/>
        <v xml:space="preserve"> </v>
      </c>
    </row>
    <row r="609" spans="1:12" x14ac:dyDescent="0.25">
      <c r="A609" s="72"/>
      <c r="B609" s="82"/>
      <c r="C609" s="82"/>
      <c r="D609" s="79"/>
      <c r="E609" s="83"/>
      <c r="F609" s="83"/>
      <c r="G609" s="81"/>
      <c r="H609" s="126"/>
      <c r="I609" s="238" t="str">
        <f>IF(ISNUMBER(F609),_xlfn.IFS(RIGHT(H609,3)="(b)",IF(AND(G609&gt;=DATE('1. Informace o projektu'!$C$3,1,1),G609&lt;=WORKDAY(DATE('1. Informace o projektu'!$C$3+1,1,31)-1,1)),"OK","!!"),RIGHT(H609,3)="(a)",IF(AND(G609&gt;=DATE('1. Informace o projektu'!$C$3,1,1),G609&lt;=WORKDAY(DATE('1. Informace o projektu'!$C$3,12,31)-1,1,'6. Data'!$C$76:$C$89)),"OK","!!"),ISBLANK(G609),"!",ISBLANK(H609),"!!!",H609='6. Data'!$B$3,"vyberte druh nákladu")," ")</f>
        <v xml:space="preserve"> </v>
      </c>
      <c r="J609" s="261" t="str">
        <f t="shared" si="27"/>
        <v xml:space="preserve"> </v>
      </c>
      <c r="K609" s="238" t="str">
        <f t="shared" si="28"/>
        <v xml:space="preserve"> </v>
      </c>
      <c r="L609" s="87" t="str">
        <f t="shared" si="29"/>
        <v xml:space="preserve"> </v>
      </c>
    </row>
    <row r="610" spans="1:12" x14ac:dyDescent="0.25">
      <c r="A610" s="72"/>
      <c r="B610" s="82"/>
      <c r="C610" s="82"/>
      <c r="D610" s="79"/>
      <c r="E610" s="83"/>
      <c r="F610" s="83"/>
      <c r="G610" s="81"/>
      <c r="H610" s="126"/>
      <c r="I610" s="238" t="str">
        <f>IF(ISNUMBER(F610),_xlfn.IFS(RIGHT(H610,3)="(b)",IF(AND(G610&gt;=DATE('1. Informace o projektu'!$C$3,1,1),G610&lt;=WORKDAY(DATE('1. Informace o projektu'!$C$3+1,1,31)-1,1)),"OK","!!"),RIGHT(H610,3)="(a)",IF(AND(G610&gt;=DATE('1. Informace o projektu'!$C$3,1,1),G610&lt;=WORKDAY(DATE('1. Informace o projektu'!$C$3,12,31)-1,1,'6. Data'!$C$76:$C$89)),"OK","!!"),ISBLANK(G610),"!",ISBLANK(H610),"!!!",H610='6. Data'!$B$3,"vyberte druh nákladu")," ")</f>
        <v xml:space="preserve"> </v>
      </c>
      <c r="J610" s="261" t="str">
        <f t="shared" si="27"/>
        <v xml:space="preserve"> </v>
      </c>
      <c r="K610" s="238" t="str">
        <f t="shared" si="28"/>
        <v xml:space="preserve"> </v>
      </c>
      <c r="L610" s="87" t="str">
        <f t="shared" si="29"/>
        <v xml:space="preserve"> </v>
      </c>
    </row>
    <row r="611" spans="1:12" x14ac:dyDescent="0.25">
      <c r="A611" s="72"/>
      <c r="B611" s="82"/>
      <c r="C611" s="82"/>
      <c r="D611" s="79"/>
      <c r="E611" s="83"/>
      <c r="F611" s="83"/>
      <c r="G611" s="81"/>
      <c r="H611" s="126"/>
      <c r="I611" s="238" t="str">
        <f>IF(ISNUMBER(F611),_xlfn.IFS(RIGHT(H611,3)="(b)",IF(AND(G611&gt;=DATE('1. Informace o projektu'!$C$3,1,1),G611&lt;=WORKDAY(DATE('1. Informace o projektu'!$C$3+1,1,31)-1,1)),"OK","!!"),RIGHT(H611,3)="(a)",IF(AND(G611&gt;=DATE('1. Informace o projektu'!$C$3,1,1),G611&lt;=WORKDAY(DATE('1. Informace o projektu'!$C$3,12,31)-1,1,'6. Data'!$C$76:$C$89)),"OK","!!"),ISBLANK(G611),"!",ISBLANK(H611),"!!!",H611='6. Data'!$B$3,"vyberte druh nákladu")," ")</f>
        <v xml:space="preserve"> </v>
      </c>
      <c r="J611" s="261" t="str">
        <f t="shared" si="27"/>
        <v xml:space="preserve"> </v>
      </c>
      <c r="K611" s="238" t="str">
        <f t="shared" si="28"/>
        <v xml:space="preserve"> </v>
      </c>
      <c r="L611" s="87" t="str">
        <f t="shared" si="29"/>
        <v xml:space="preserve"> </v>
      </c>
    </row>
    <row r="612" spans="1:12" x14ac:dyDescent="0.25">
      <c r="A612" s="72"/>
      <c r="B612" s="82"/>
      <c r="C612" s="82"/>
      <c r="D612" s="79"/>
      <c r="E612" s="83"/>
      <c r="F612" s="83"/>
      <c r="G612" s="81"/>
      <c r="H612" s="126"/>
      <c r="I612" s="238" t="str">
        <f>IF(ISNUMBER(F612),_xlfn.IFS(RIGHT(H612,3)="(b)",IF(AND(G612&gt;=DATE('1. Informace o projektu'!$C$3,1,1),G612&lt;=WORKDAY(DATE('1. Informace o projektu'!$C$3+1,1,31)-1,1)),"OK","!!"),RIGHT(H612,3)="(a)",IF(AND(G612&gt;=DATE('1. Informace o projektu'!$C$3,1,1),G612&lt;=WORKDAY(DATE('1. Informace o projektu'!$C$3,12,31)-1,1,'6. Data'!$C$76:$C$89)),"OK","!!"),ISBLANK(G612),"!",ISBLANK(H612),"!!!",H612='6. Data'!$B$3,"vyberte druh nákladu")," ")</f>
        <v xml:space="preserve"> </v>
      </c>
      <c r="J612" s="261" t="str">
        <f t="shared" si="27"/>
        <v xml:space="preserve"> </v>
      </c>
      <c r="K612" s="238" t="str">
        <f t="shared" si="28"/>
        <v xml:space="preserve"> </v>
      </c>
      <c r="L612" s="87" t="str">
        <f t="shared" si="29"/>
        <v xml:space="preserve"> </v>
      </c>
    </row>
    <row r="613" spans="1:12" x14ac:dyDescent="0.25">
      <c r="A613" s="72"/>
      <c r="B613" s="82"/>
      <c r="C613" s="82"/>
      <c r="D613" s="79"/>
      <c r="E613" s="83"/>
      <c r="F613" s="83"/>
      <c r="G613" s="81"/>
      <c r="H613" s="126"/>
      <c r="I613" s="238" t="str">
        <f>IF(ISNUMBER(F613),_xlfn.IFS(RIGHT(H613,3)="(b)",IF(AND(G613&gt;=DATE('1. Informace o projektu'!$C$3,1,1),G613&lt;=WORKDAY(DATE('1. Informace o projektu'!$C$3+1,1,31)-1,1)),"OK","!!"),RIGHT(H613,3)="(a)",IF(AND(G613&gt;=DATE('1. Informace o projektu'!$C$3,1,1),G613&lt;=WORKDAY(DATE('1. Informace o projektu'!$C$3,12,31)-1,1,'6. Data'!$C$76:$C$89)),"OK","!!"),ISBLANK(G613),"!",ISBLANK(H613),"!!!",H613='6. Data'!$B$3,"vyberte druh nákladu")," ")</f>
        <v xml:space="preserve"> </v>
      </c>
      <c r="J613" s="261" t="str">
        <f t="shared" si="27"/>
        <v xml:space="preserve"> </v>
      </c>
      <c r="K613" s="238" t="str">
        <f t="shared" si="28"/>
        <v xml:space="preserve"> </v>
      </c>
      <c r="L613" s="87" t="str">
        <f t="shared" si="29"/>
        <v xml:space="preserve"> </v>
      </c>
    </row>
    <row r="614" spans="1:12" x14ac:dyDescent="0.25">
      <c r="A614" s="72"/>
      <c r="B614" s="82"/>
      <c r="C614" s="82"/>
      <c r="D614" s="79"/>
      <c r="E614" s="83"/>
      <c r="F614" s="83"/>
      <c r="G614" s="81"/>
      <c r="H614" s="126"/>
      <c r="I614" s="238" t="str">
        <f>IF(ISNUMBER(F614),_xlfn.IFS(RIGHT(H614,3)="(b)",IF(AND(G614&gt;=DATE('1. Informace o projektu'!$C$3,1,1),G614&lt;=WORKDAY(DATE('1. Informace o projektu'!$C$3+1,1,31)-1,1)),"OK","!!"),RIGHT(H614,3)="(a)",IF(AND(G614&gt;=DATE('1. Informace o projektu'!$C$3,1,1),G614&lt;=WORKDAY(DATE('1. Informace o projektu'!$C$3,12,31)-1,1,'6. Data'!$C$76:$C$89)),"OK","!!"),ISBLANK(G614),"!",ISBLANK(H614),"!!!",H614='6. Data'!$B$3,"vyberte druh nákladu")," ")</f>
        <v xml:space="preserve"> </v>
      </c>
      <c r="J614" s="261" t="str">
        <f t="shared" si="27"/>
        <v xml:space="preserve"> </v>
      </c>
      <c r="K614" s="238" t="str">
        <f t="shared" si="28"/>
        <v xml:space="preserve"> </v>
      </c>
      <c r="L614" s="87" t="str">
        <f t="shared" si="29"/>
        <v xml:space="preserve"> </v>
      </c>
    </row>
    <row r="615" spans="1:12" x14ac:dyDescent="0.25">
      <c r="A615" s="72"/>
      <c r="B615" s="82"/>
      <c r="C615" s="82"/>
      <c r="D615" s="79"/>
      <c r="E615" s="83"/>
      <c r="F615" s="83"/>
      <c r="G615" s="81"/>
      <c r="H615" s="126"/>
      <c r="I615" s="238" t="str">
        <f>IF(ISNUMBER(F615),_xlfn.IFS(RIGHT(H615,3)="(b)",IF(AND(G615&gt;=DATE('1. Informace o projektu'!$C$3,1,1),G615&lt;=WORKDAY(DATE('1. Informace o projektu'!$C$3+1,1,31)-1,1)),"OK","!!"),RIGHT(H615,3)="(a)",IF(AND(G615&gt;=DATE('1. Informace o projektu'!$C$3,1,1),G615&lt;=WORKDAY(DATE('1. Informace o projektu'!$C$3,12,31)-1,1,'6. Data'!$C$76:$C$89)),"OK","!!"),ISBLANK(G615),"!",ISBLANK(H615),"!!!",H615='6. Data'!$B$3,"vyberte druh nákladu")," ")</f>
        <v xml:space="preserve"> </v>
      </c>
      <c r="J615" s="261" t="str">
        <f t="shared" si="27"/>
        <v xml:space="preserve"> </v>
      </c>
      <c r="K615" s="238" t="str">
        <f t="shared" si="28"/>
        <v xml:space="preserve"> </v>
      </c>
      <c r="L615" s="87" t="str">
        <f t="shared" si="29"/>
        <v xml:space="preserve"> </v>
      </c>
    </row>
    <row r="616" spans="1:12" x14ac:dyDescent="0.25">
      <c r="A616" s="72"/>
      <c r="B616" s="82"/>
      <c r="C616" s="82"/>
      <c r="D616" s="79"/>
      <c r="E616" s="83"/>
      <c r="F616" s="83"/>
      <c r="G616" s="81"/>
      <c r="H616" s="126"/>
      <c r="I616" s="238" t="str">
        <f>IF(ISNUMBER(F616),_xlfn.IFS(RIGHT(H616,3)="(b)",IF(AND(G616&gt;=DATE('1. Informace o projektu'!$C$3,1,1),G616&lt;=WORKDAY(DATE('1. Informace o projektu'!$C$3+1,1,31)-1,1)),"OK","!!"),RIGHT(H616,3)="(a)",IF(AND(G616&gt;=DATE('1. Informace o projektu'!$C$3,1,1),G616&lt;=WORKDAY(DATE('1. Informace o projektu'!$C$3,12,31)-1,1,'6. Data'!$C$76:$C$89)),"OK","!!"),ISBLANK(G616),"!",ISBLANK(H616),"!!!",H616='6. Data'!$B$3,"vyberte druh nákladu")," ")</f>
        <v xml:space="preserve"> </v>
      </c>
      <c r="J616" s="261" t="str">
        <f t="shared" si="27"/>
        <v xml:space="preserve"> </v>
      </c>
      <c r="K616" s="238" t="str">
        <f t="shared" si="28"/>
        <v xml:space="preserve"> </v>
      </c>
      <c r="L616" s="87" t="str">
        <f t="shared" si="29"/>
        <v xml:space="preserve"> </v>
      </c>
    </row>
    <row r="617" spans="1:12" x14ac:dyDescent="0.25">
      <c r="A617" s="72"/>
      <c r="B617" s="82"/>
      <c r="C617" s="82"/>
      <c r="D617" s="79"/>
      <c r="E617" s="83"/>
      <c r="F617" s="83"/>
      <c r="G617" s="81"/>
      <c r="H617" s="126"/>
      <c r="I617" s="238" t="str">
        <f>IF(ISNUMBER(F617),_xlfn.IFS(RIGHT(H617,3)="(b)",IF(AND(G617&gt;=DATE('1. Informace o projektu'!$C$3,1,1),G617&lt;=WORKDAY(DATE('1. Informace o projektu'!$C$3+1,1,31)-1,1)),"OK","!!"),RIGHT(H617,3)="(a)",IF(AND(G617&gt;=DATE('1. Informace o projektu'!$C$3,1,1),G617&lt;=WORKDAY(DATE('1. Informace o projektu'!$C$3,12,31)-1,1,'6. Data'!$C$76:$C$89)),"OK","!!"),ISBLANK(G617),"!",ISBLANK(H617),"!!!",H617='6. Data'!$B$3,"vyberte druh nákladu")," ")</f>
        <v xml:space="preserve"> </v>
      </c>
      <c r="J617" s="261" t="str">
        <f t="shared" si="27"/>
        <v xml:space="preserve"> </v>
      </c>
      <c r="K617" s="238" t="str">
        <f t="shared" si="28"/>
        <v xml:space="preserve"> </v>
      </c>
      <c r="L617" s="87" t="str">
        <f t="shared" si="29"/>
        <v xml:space="preserve"> </v>
      </c>
    </row>
    <row r="618" spans="1:12" x14ac:dyDescent="0.25">
      <c r="A618" s="72"/>
      <c r="B618" s="82"/>
      <c r="C618" s="82"/>
      <c r="D618" s="79"/>
      <c r="E618" s="83"/>
      <c r="F618" s="83"/>
      <c r="G618" s="81"/>
      <c r="H618" s="126"/>
      <c r="I618" s="238" t="str">
        <f>IF(ISNUMBER(F618),_xlfn.IFS(RIGHT(H618,3)="(b)",IF(AND(G618&gt;=DATE('1. Informace o projektu'!$C$3,1,1),G618&lt;=WORKDAY(DATE('1. Informace o projektu'!$C$3+1,1,31)-1,1)),"OK","!!"),RIGHT(H618,3)="(a)",IF(AND(G618&gt;=DATE('1. Informace o projektu'!$C$3,1,1),G618&lt;=WORKDAY(DATE('1. Informace o projektu'!$C$3,12,31)-1,1,'6. Data'!$C$76:$C$89)),"OK","!!"),ISBLANK(G618),"!",ISBLANK(H618),"!!!",H618='6. Data'!$B$3,"vyberte druh nákladu")," ")</f>
        <v xml:space="preserve"> </v>
      </c>
      <c r="J618" s="261" t="str">
        <f t="shared" si="27"/>
        <v xml:space="preserve"> </v>
      </c>
      <c r="K618" s="238" t="str">
        <f t="shared" si="28"/>
        <v xml:space="preserve"> </v>
      </c>
      <c r="L618" s="87" t="str">
        <f t="shared" si="29"/>
        <v xml:space="preserve"> </v>
      </c>
    </row>
    <row r="619" spans="1:12" x14ac:dyDescent="0.25">
      <c r="A619" s="72"/>
      <c r="B619" s="82"/>
      <c r="C619" s="82"/>
      <c r="D619" s="79"/>
      <c r="E619" s="83"/>
      <c r="F619" s="83"/>
      <c r="G619" s="81"/>
      <c r="H619" s="126"/>
      <c r="I619" s="238" t="str">
        <f>IF(ISNUMBER(F619),_xlfn.IFS(RIGHT(H619,3)="(b)",IF(AND(G619&gt;=DATE('1. Informace o projektu'!$C$3,1,1),G619&lt;=WORKDAY(DATE('1. Informace o projektu'!$C$3+1,1,31)-1,1)),"OK","!!"),RIGHT(H619,3)="(a)",IF(AND(G619&gt;=DATE('1. Informace o projektu'!$C$3,1,1),G619&lt;=WORKDAY(DATE('1. Informace o projektu'!$C$3,12,31)-1,1,'6. Data'!$C$76:$C$89)),"OK","!!"),ISBLANK(G619),"!",ISBLANK(H619),"!!!",H619='6. Data'!$B$3,"vyberte druh nákladu")," ")</f>
        <v xml:space="preserve"> </v>
      </c>
      <c r="J619" s="261" t="str">
        <f t="shared" si="27"/>
        <v xml:space="preserve"> </v>
      </c>
      <c r="K619" s="238" t="str">
        <f t="shared" si="28"/>
        <v xml:space="preserve"> </v>
      </c>
      <c r="L619" s="87" t="str">
        <f t="shared" si="29"/>
        <v xml:space="preserve"> </v>
      </c>
    </row>
    <row r="620" spans="1:12" x14ac:dyDescent="0.25">
      <c r="A620" s="72"/>
      <c r="B620" s="82"/>
      <c r="C620" s="82"/>
      <c r="D620" s="79"/>
      <c r="E620" s="83"/>
      <c r="F620" s="83"/>
      <c r="G620" s="81"/>
      <c r="H620" s="126"/>
      <c r="I620" s="238" t="str">
        <f>IF(ISNUMBER(F620),_xlfn.IFS(RIGHT(H620,3)="(b)",IF(AND(G620&gt;=DATE('1. Informace o projektu'!$C$3,1,1),G620&lt;=WORKDAY(DATE('1. Informace o projektu'!$C$3+1,1,31)-1,1)),"OK","!!"),RIGHT(H620,3)="(a)",IF(AND(G620&gt;=DATE('1. Informace o projektu'!$C$3,1,1),G620&lt;=WORKDAY(DATE('1. Informace o projektu'!$C$3,12,31)-1,1,'6. Data'!$C$76:$C$89)),"OK","!!"),ISBLANK(G620),"!",ISBLANK(H620),"!!!",H620='6. Data'!$B$3,"vyberte druh nákladu")," ")</f>
        <v xml:space="preserve"> </v>
      </c>
      <c r="J620" s="261" t="str">
        <f t="shared" si="27"/>
        <v xml:space="preserve"> </v>
      </c>
      <c r="K620" s="238" t="str">
        <f t="shared" si="28"/>
        <v xml:space="preserve"> </v>
      </c>
      <c r="L620" s="87" t="str">
        <f t="shared" si="29"/>
        <v xml:space="preserve"> </v>
      </c>
    </row>
    <row r="621" spans="1:12" x14ac:dyDescent="0.25">
      <c r="A621" s="72"/>
      <c r="B621" s="82"/>
      <c r="C621" s="82"/>
      <c r="D621" s="79"/>
      <c r="E621" s="83"/>
      <c r="F621" s="83"/>
      <c r="G621" s="81"/>
      <c r="H621" s="126"/>
      <c r="I621" s="238" t="str">
        <f>IF(ISNUMBER(F621),_xlfn.IFS(RIGHT(H621,3)="(b)",IF(AND(G621&gt;=DATE('1. Informace o projektu'!$C$3,1,1),G621&lt;=WORKDAY(DATE('1. Informace o projektu'!$C$3+1,1,31)-1,1)),"OK","!!"),RIGHT(H621,3)="(a)",IF(AND(G621&gt;=DATE('1. Informace o projektu'!$C$3,1,1),G621&lt;=WORKDAY(DATE('1. Informace o projektu'!$C$3,12,31)-1,1,'6. Data'!$C$76:$C$89)),"OK","!!"),ISBLANK(G621),"!",ISBLANK(H621),"!!!",H621='6. Data'!$B$3,"vyberte druh nákladu")," ")</f>
        <v xml:space="preserve"> </v>
      </c>
      <c r="J621" s="261" t="str">
        <f t="shared" si="27"/>
        <v xml:space="preserve"> </v>
      </c>
      <c r="K621" s="238" t="str">
        <f t="shared" si="28"/>
        <v xml:space="preserve"> </v>
      </c>
      <c r="L621" s="87" t="str">
        <f t="shared" si="29"/>
        <v xml:space="preserve"> </v>
      </c>
    </row>
    <row r="622" spans="1:12" x14ac:dyDescent="0.25">
      <c r="A622" s="72"/>
      <c r="B622" s="82"/>
      <c r="C622" s="82"/>
      <c r="D622" s="79"/>
      <c r="E622" s="83"/>
      <c r="F622" s="83"/>
      <c r="G622" s="81"/>
      <c r="H622" s="126"/>
      <c r="I622" s="238" t="str">
        <f>IF(ISNUMBER(F622),_xlfn.IFS(RIGHT(H622,3)="(b)",IF(AND(G622&gt;=DATE('1. Informace o projektu'!$C$3,1,1),G622&lt;=WORKDAY(DATE('1. Informace o projektu'!$C$3+1,1,31)-1,1)),"OK","!!"),RIGHT(H622,3)="(a)",IF(AND(G622&gt;=DATE('1. Informace o projektu'!$C$3,1,1),G622&lt;=WORKDAY(DATE('1. Informace o projektu'!$C$3,12,31)-1,1,'6. Data'!$C$76:$C$89)),"OK","!!"),ISBLANK(G622),"!",ISBLANK(H622),"!!!",H622='6. Data'!$B$3,"vyberte druh nákladu")," ")</f>
        <v xml:space="preserve"> </v>
      </c>
      <c r="J622" s="261" t="str">
        <f t="shared" si="27"/>
        <v xml:space="preserve"> </v>
      </c>
      <c r="K622" s="238" t="str">
        <f t="shared" si="28"/>
        <v xml:space="preserve"> </v>
      </c>
      <c r="L622" s="87" t="str">
        <f t="shared" si="29"/>
        <v xml:space="preserve"> </v>
      </c>
    </row>
    <row r="623" spans="1:12" x14ac:dyDescent="0.25">
      <c r="A623" s="72"/>
      <c r="B623" s="82"/>
      <c r="C623" s="82"/>
      <c r="D623" s="79"/>
      <c r="E623" s="83"/>
      <c r="F623" s="83"/>
      <c r="G623" s="81"/>
      <c r="H623" s="126"/>
      <c r="I623" s="238" t="str">
        <f>IF(ISNUMBER(F623),_xlfn.IFS(RIGHT(H623,3)="(b)",IF(AND(G623&gt;=DATE('1. Informace o projektu'!$C$3,1,1),G623&lt;=WORKDAY(DATE('1. Informace o projektu'!$C$3+1,1,31)-1,1)),"OK","!!"),RIGHT(H623,3)="(a)",IF(AND(G623&gt;=DATE('1. Informace o projektu'!$C$3,1,1),G623&lt;=WORKDAY(DATE('1. Informace o projektu'!$C$3,12,31)-1,1,'6. Data'!$C$76:$C$89)),"OK","!!"),ISBLANK(G623),"!",ISBLANK(H623),"!!!",H623='6. Data'!$B$3,"vyberte druh nákladu")," ")</f>
        <v xml:space="preserve"> </v>
      </c>
      <c r="J623" s="261" t="str">
        <f t="shared" si="27"/>
        <v xml:space="preserve"> </v>
      </c>
      <c r="K623" s="238" t="str">
        <f t="shared" si="28"/>
        <v xml:space="preserve"> </v>
      </c>
      <c r="L623" s="87" t="str">
        <f t="shared" si="29"/>
        <v xml:space="preserve"> </v>
      </c>
    </row>
    <row r="624" spans="1:12" x14ac:dyDescent="0.25">
      <c r="A624" s="72"/>
      <c r="B624" s="82"/>
      <c r="C624" s="82"/>
      <c r="D624" s="79"/>
      <c r="E624" s="83"/>
      <c r="F624" s="83"/>
      <c r="G624" s="81"/>
      <c r="H624" s="126"/>
      <c r="I624" s="238" t="str">
        <f>IF(ISNUMBER(F624),_xlfn.IFS(RIGHT(H624,3)="(b)",IF(AND(G624&gt;=DATE('1. Informace o projektu'!$C$3,1,1),G624&lt;=WORKDAY(DATE('1. Informace o projektu'!$C$3+1,1,31)-1,1)),"OK","!!"),RIGHT(H624,3)="(a)",IF(AND(G624&gt;=DATE('1. Informace o projektu'!$C$3,1,1),G624&lt;=WORKDAY(DATE('1. Informace o projektu'!$C$3,12,31)-1,1,'6. Data'!$C$76:$C$89)),"OK","!!"),ISBLANK(G624),"!",ISBLANK(H624),"!!!",H624='6. Data'!$B$3,"vyberte druh nákladu")," ")</f>
        <v xml:space="preserve"> </v>
      </c>
      <c r="J624" s="261" t="str">
        <f t="shared" si="27"/>
        <v xml:space="preserve"> </v>
      </c>
      <c r="K624" s="238" t="str">
        <f t="shared" si="28"/>
        <v xml:space="preserve"> </v>
      </c>
      <c r="L624" s="87" t="str">
        <f t="shared" si="29"/>
        <v xml:space="preserve"> </v>
      </c>
    </row>
    <row r="625" spans="1:12" x14ac:dyDescent="0.25">
      <c r="A625" s="72"/>
      <c r="B625" s="82"/>
      <c r="C625" s="82"/>
      <c r="D625" s="79"/>
      <c r="E625" s="83"/>
      <c r="F625" s="83"/>
      <c r="G625" s="81"/>
      <c r="H625" s="126"/>
      <c r="I625" s="238" t="str">
        <f>IF(ISNUMBER(F625),_xlfn.IFS(RIGHT(H625,3)="(b)",IF(AND(G625&gt;=DATE('1. Informace o projektu'!$C$3,1,1),G625&lt;=WORKDAY(DATE('1. Informace o projektu'!$C$3+1,1,31)-1,1)),"OK","!!"),RIGHT(H625,3)="(a)",IF(AND(G625&gt;=DATE('1. Informace o projektu'!$C$3,1,1),G625&lt;=WORKDAY(DATE('1. Informace o projektu'!$C$3,12,31)-1,1,'6. Data'!$C$76:$C$89)),"OK","!!"),ISBLANK(G625),"!",ISBLANK(H625),"!!!",H625='6. Data'!$B$3,"vyberte druh nákladu")," ")</f>
        <v xml:space="preserve"> </v>
      </c>
      <c r="J625" s="261" t="str">
        <f t="shared" si="27"/>
        <v xml:space="preserve"> </v>
      </c>
      <c r="K625" s="238" t="str">
        <f t="shared" si="28"/>
        <v xml:space="preserve"> </v>
      </c>
      <c r="L625" s="87" t="str">
        <f t="shared" si="29"/>
        <v xml:space="preserve"> </v>
      </c>
    </row>
    <row r="626" spans="1:12" x14ac:dyDescent="0.25">
      <c r="A626" s="72"/>
      <c r="B626" s="82"/>
      <c r="C626" s="82"/>
      <c r="D626" s="79"/>
      <c r="E626" s="83"/>
      <c r="F626" s="83"/>
      <c r="G626" s="81"/>
      <c r="H626" s="126"/>
      <c r="I626" s="238" t="str">
        <f>IF(ISNUMBER(F626),_xlfn.IFS(RIGHT(H626,3)="(b)",IF(AND(G626&gt;=DATE('1. Informace o projektu'!$C$3,1,1),G626&lt;=WORKDAY(DATE('1. Informace o projektu'!$C$3+1,1,31)-1,1)),"OK","!!"),RIGHT(H626,3)="(a)",IF(AND(G626&gt;=DATE('1. Informace o projektu'!$C$3,1,1),G626&lt;=WORKDAY(DATE('1. Informace o projektu'!$C$3,12,31)-1,1,'6. Data'!$C$76:$C$89)),"OK","!!"),ISBLANK(G626),"!",ISBLANK(H626),"!!!",H626='6. Data'!$B$3,"vyberte druh nákladu")," ")</f>
        <v xml:space="preserve"> </v>
      </c>
      <c r="J626" s="261" t="str">
        <f t="shared" si="27"/>
        <v xml:space="preserve"> </v>
      </c>
      <c r="K626" s="238" t="str">
        <f t="shared" si="28"/>
        <v xml:space="preserve"> </v>
      </c>
      <c r="L626" s="87" t="str">
        <f t="shared" si="29"/>
        <v xml:space="preserve"> </v>
      </c>
    </row>
    <row r="627" spans="1:12" x14ac:dyDescent="0.25">
      <c r="A627" s="72"/>
      <c r="B627" s="82"/>
      <c r="C627" s="82"/>
      <c r="D627" s="79"/>
      <c r="E627" s="83"/>
      <c r="F627" s="83"/>
      <c r="G627" s="81"/>
      <c r="H627" s="126"/>
      <c r="I627" s="238" t="str">
        <f>IF(ISNUMBER(F627),_xlfn.IFS(RIGHT(H627,3)="(b)",IF(AND(G627&gt;=DATE('1. Informace o projektu'!$C$3,1,1),G627&lt;=WORKDAY(DATE('1. Informace o projektu'!$C$3+1,1,31)-1,1)),"OK","!!"),RIGHT(H627,3)="(a)",IF(AND(G627&gt;=DATE('1. Informace o projektu'!$C$3,1,1),G627&lt;=WORKDAY(DATE('1. Informace o projektu'!$C$3,12,31)-1,1,'6. Data'!$C$76:$C$89)),"OK","!!"),ISBLANK(G627),"!",ISBLANK(H627),"!!!",H627='6. Data'!$B$3,"vyberte druh nákladu")," ")</f>
        <v xml:space="preserve"> </v>
      </c>
      <c r="J627" s="261" t="str">
        <f t="shared" si="27"/>
        <v xml:space="preserve"> </v>
      </c>
      <c r="K627" s="238" t="str">
        <f t="shared" si="28"/>
        <v xml:space="preserve"> </v>
      </c>
      <c r="L627" s="87" t="str">
        <f t="shared" si="29"/>
        <v xml:space="preserve"> </v>
      </c>
    </row>
    <row r="628" spans="1:12" x14ac:dyDescent="0.25">
      <c r="A628" s="72"/>
      <c r="B628" s="82"/>
      <c r="C628" s="82"/>
      <c r="D628" s="79"/>
      <c r="E628" s="83"/>
      <c r="F628" s="83"/>
      <c r="G628" s="81"/>
      <c r="H628" s="126"/>
      <c r="I628" s="238" t="str">
        <f>IF(ISNUMBER(F628),_xlfn.IFS(RIGHT(H628,3)="(b)",IF(AND(G628&gt;=DATE('1. Informace o projektu'!$C$3,1,1),G628&lt;=WORKDAY(DATE('1. Informace o projektu'!$C$3+1,1,31)-1,1)),"OK","!!"),RIGHT(H628,3)="(a)",IF(AND(G628&gt;=DATE('1. Informace o projektu'!$C$3,1,1),G628&lt;=WORKDAY(DATE('1. Informace o projektu'!$C$3,12,31)-1,1,'6. Data'!$C$76:$C$89)),"OK","!!"),ISBLANK(G628),"!",ISBLANK(H628),"!!!",H628='6. Data'!$B$3,"vyberte druh nákladu")," ")</f>
        <v xml:space="preserve"> </v>
      </c>
      <c r="J628" s="261" t="str">
        <f t="shared" si="27"/>
        <v xml:space="preserve"> </v>
      </c>
      <c r="K628" s="238" t="str">
        <f t="shared" si="28"/>
        <v xml:space="preserve"> </v>
      </c>
      <c r="L628" s="87" t="str">
        <f t="shared" si="29"/>
        <v xml:space="preserve"> </v>
      </c>
    </row>
    <row r="629" spans="1:12" x14ac:dyDescent="0.25">
      <c r="A629" s="72"/>
      <c r="B629" s="82"/>
      <c r="C629" s="82"/>
      <c r="D629" s="79"/>
      <c r="E629" s="83"/>
      <c r="F629" s="83"/>
      <c r="G629" s="81"/>
      <c r="H629" s="126"/>
      <c r="I629" s="238" t="str">
        <f>IF(ISNUMBER(F629),_xlfn.IFS(RIGHT(H629,3)="(b)",IF(AND(G629&gt;=DATE('1. Informace o projektu'!$C$3,1,1),G629&lt;=WORKDAY(DATE('1. Informace o projektu'!$C$3+1,1,31)-1,1)),"OK","!!"),RIGHT(H629,3)="(a)",IF(AND(G629&gt;=DATE('1. Informace o projektu'!$C$3,1,1),G629&lt;=WORKDAY(DATE('1. Informace o projektu'!$C$3,12,31)-1,1,'6. Data'!$C$76:$C$89)),"OK","!!"),ISBLANK(G629),"!",ISBLANK(H629),"!!!",H629='6. Data'!$B$3,"vyberte druh nákladu")," ")</f>
        <v xml:space="preserve"> </v>
      </c>
      <c r="J629" s="261" t="str">
        <f t="shared" si="27"/>
        <v xml:space="preserve"> </v>
      </c>
      <c r="K629" s="238" t="str">
        <f t="shared" si="28"/>
        <v xml:space="preserve"> </v>
      </c>
      <c r="L629" s="87" t="str">
        <f t="shared" si="29"/>
        <v xml:space="preserve"> </v>
      </c>
    </row>
    <row r="630" spans="1:12" x14ac:dyDescent="0.25">
      <c r="A630" s="72"/>
      <c r="B630" s="82"/>
      <c r="C630" s="82"/>
      <c r="D630" s="79"/>
      <c r="E630" s="83"/>
      <c r="F630" s="83"/>
      <c r="G630" s="81"/>
      <c r="H630" s="126"/>
      <c r="I630" s="238" t="str">
        <f>IF(ISNUMBER(F630),_xlfn.IFS(RIGHT(H630,3)="(b)",IF(AND(G630&gt;=DATE('1. Informace o projektu'!$C$3,1,1),G630&lt;=WORKDAY(DATE('1. Informace o projektu'!$C$3+1,1,31)-1,1)),"OK","!!"),RIGHT(H630,3)="(a)",IF(AND(G630&gt;=DATE('1. Informace o projektu'!$C$3,1,1),G630&lt;=WORKDAY(DATE('1. Informace o projektu'!$C$3,12,31)-1,1,'6. Data'!$C$76:$C$89)),"OK","!!"),ISBLANK(G630),"!",ISBLANK(H630),"!!!",H630='6. Data'!$B$3,"vyberte druh nákladu")," ")</f>
        <v xml:space="preserve"> </v>
      </c>
      <c r="J630" s="261" t="str">
        <f t="shared" si="27"/>
        <v xml:space="preserve"> </v>
      </c>
      <c r="K630" s="238" t="str">
        <f t="shared" si="28"/>
        <v xml:space="preserve"> </v>
      </c>
      <c r="L630" s="87" t="str">
        <f t="shared" si="29"/>
        <v xml:space="preserve"> </v>
      </c>
    </row>
    <row r="631" spans="1:12" x14ac:dyDescent="0.25">
      <c r="A631" s="72"/>
      <c r="B631" s="82"/>
      <c r="C631" s="82"/>
      <c r="D631" s="79"/>
      <c r="E631" s="83"/>
      <c r="F631" s="83"/>
      <c r="G631" s="81"/>
      <c r="H631" s="126"/>
      <c r="I631" s="238" t="str">
        <f>IF(ISNUMBER(F631),_xlfn.IFS(RIGHT(H631,3)="(b)",IF(AND(G631&gt;=DATE('1. Informace o projektu'!$C$3,1,1),G631&lt;=WORKDAY(DATE('1. Informace o projektu'!$C$3+1,1,31)-1,1)),"OK","!!"),RIGHT(H631,3)="(a)",IF(AND(G631&gt;=DATE('1. Informace o projektu'!$C$3,1,1),G631&lt;=WORKDAY(DATE('1. Informace o projektu'!$C$3,12,31)-1,1,'6. Data'!$C$76:$C$89)),"OK","!!"),ISBLANK(G631),"!",ISBLANK(H631),"!!!",H631='6. Data'!$B$3,"vyberte druh nákladu")," ")</f>
        <v xml:space="preserve"> </v>
      </c>
      <c r="J631" s="261" t="str">
        <f t="shared" si="27"/>
        <v xml:space="preserve"> </v>
      </c>
      <c r="K631" s="238" t="str">
        <f t="shared" si="28"/>
        <v xml:space="preserve"> </v>
      </c>
      <c r="L631" s="87" t="str">
        <f t="shared" si="29"/>
        <v xml:space="preserve"> </v>
      </c>
    </row>
    <row r="632" spans="1:12" x14ac:dyDescent="0.25">
      <c r="A632" s="72"/>
      <c r="B632" s="82"/>
      <c r="C632" s="82"/>
      <c r="D632" s="79"/>
      <c r="E632" s="83"/>
      <c r="F632" s="83"/>
      <c r="G632" s="81"/>
      <c r="H632" s="126"/>
      <c r="I632" s="238" t="str">
        <f>IF(ISNUMBER(F632),_xlfn.IFS(RIGHT(H632,3)="(b)",IF(AND(G632&gt;=DATE('1. Informace o projektu'!$C$3,1,1),G632&lt;=WORKDAY(DATE('1. Informace o projektu'!$C$3+1,1,31)-1,1)),"OK","!!"),RIGHT(H632,3)="(a)",IF(AND(G632&gt;=DATE('1. Informace o projektu'!$C$3,1,1),G632&lt;=WORKDAY(DATE('1. Informace o projektu'!$C$3,12,31)-1,1,'6. Data'!$C$76:$C$89)),"OK","!!"),ISBLANK(G632),"!",ISBLANK(H632),"!!!",H632='6. Data'!$B$3,"vyberte druh nákladu")," ")</f>
        <v xml:space="preserve"> </v>
      </c>
      <c r="J632" s="261" t="str">
        <f t="shared" si="27"/>
        <v xml:space="preserve"> </v>
      </c>
      <c r="K632" s="238" t="str">
        <f t="shared" si="28"/>
        <v xml:space="preserve"> </v>
      </c>
      <c r="L632" s="87" t="str">
        <f t="shared" si="29"/>
        <v xml:space="preserve"> </v>
      </c>
    </row>
    <row r="633" spans="1:12" x14ac:dyDescent="0.25">
      <c r="A633" s="72"/>
      <c r="B633" s="82"/>
      <c r="C633" s="82"/>
      <c r="D633" s="79"/>
      <c r="E633" s="83"/>
      <c r="F633" s="83"/>
      <c r="G633" s="81"/>
      <c r="H633" s="126"/>
      <c r="I633" s="238" t="str">
        <f>IF(ISNUMBER(F633),_xlfn.IFS(RIGHT(H633,3)="(b)",IF(AND(G633&gt;=DATE('1. Informace o projektu'!$C$3,1,1),G633&lt;=WORKDAY(DATE('1. Informace o projektu'!$C$3+1,1,31)-1,1)),"OK","!!"),RIGHT(H633,3)="(a)",IF(AND(G633&gt;=DATE('1. Informace o projektu'!$C$3,1,1),G633&lt;=WORKDAY(DATE('1. Informace o projektu'!$C$3,12,31)-1,1,'6. Data'!$C$76:$C$89)),"OK","!!"),ISBLANK(G633),"!",ISBLANK(H633),"!!!",H633='6. Data'!$B$3,"vyberte druh nákladu")," ")</f>
        <v xml:space="preserve"> </v>
      </c>
      <c r="J633" s="261" t="str">
        <f t="shared" si="27"/>
        <v xml:space="preserve"> </v>
      </c>
      <c r="K633" s="238" t="str">
        <f t="shared" si="28"/>
        <v xml:space="preserve"> </v>
      </c>
      <c r="L633" s="87" t="str">
        <f t="shared" si="29"/>
        <v xml:space="preserve"> </v>
      </c>
    </row>
    <row r="634" spans="1:12" x14ac:dyDescent="0.25">
      <c r="A634" s="72"/>
      <c r="B634" s="82"/>
      <c r="C634" s="82"/>
      <c r="D634" s="79"/>
      <c r="E634" s="83"/>
      <c r="F634" s="83"/>
      <c r="G634" s="81"/>
      <c r="H634" s="126"/>
      <c r="I634" s="238" t="str">
        <f>IF(ISNUMBER(F634),_xlfn.IFS(RIGHT(H634,3)="(b)",IF(AND(G634&gt;=DATE('1. Informace o projektu'!$C$3,1,1),G634&lt;=WORKDAY(DATE('1. Informace o projektu'!$C$3+1,1,31)-1,1)),"OK","!!"),RIGHT(H634,3)="(a)",IF(AND(G634&gt;=DATE('1. Informace o projektu'!$C$3,1,1),G634&lt;=WORKDAY(DATE('1. Informace o projektu'!$C$3,12,31)-1,1,'6. Data'!$C$76:$C$89)),"OK","!!"),ISBLANK(G634),"!",ISBLANK(H634),"!!!",H634='6. Data'!$B$3,"vyberte druh nákladu")," ")</f>
        <v xml:space="preserve"> </v>
      </c>
      <c r="J634" s="261" t="str">
        <f t="shared" si="27"/>
        <v xml:space="preserve"> </v>
      </c>
      <c r="K634" s="238" t="str">
        <f t="shared" si="28"/>
        <v xml:space="preserve"> </v>
      </c>
      <c r="L634" s="87" t="str">
        <f t="shared" si="29"/>
        <v xml:space="preserve"> </v>
      </c>
    </row>
    <row r="635" spans="1:12" x14ac:dyDescent="0.25">
      <c r="A635" s="72"/>
      <c r="B635" s="82"/>
      <c r="C635" s="82"/>
      <c r="D635" s="79"/>
      <c r="E635" s="83"/>
      <c r="F635" s="83"/>
      <c r="G635" s="81"/>
      <c r="H635" s="126"/>
      <c r="I635" s="238" t="str">
        <f>IF(ISNUMBER(F635),_xlfn.IFS(RIGHT(H635,3)="(b)",IF(AND(G635&gt;=DATE('1. Informace o projektu'!$C$3,1,1),G635&lt;=WORKDAY(DATE('1. Informace o projektu'!$C$3+1,1,31)-1,1)),"OK","!!"),RIGHT(H635,3)="(a)",IF(AND(G635&gt;=DATE('1. Informace o projektu'!$C$3,1,1),G635&lt;=WORKDAY(DATE('1. Informace o projektu'!$C$3,12,31)-1,1,'6. Data'!$C$76:$C$89)),"OK","!!"),ISBLANK(G635),"!",ISBLANK(H635),"!!!",H635='6. Data'!$B$3,"vyberte druh nákladu")," ")</f>
        <v xml:space="preserve"> </v>
      </c>
      <c r="J635" s="261" t="str">
        <f t="shared" si="27"/>
        <v xml:space="preserve"> </v>
      </c>
      <c r="K635" s="238" t="str">
        <f t="shared" si="28"/>
        <v xml:space="preserve"> </v>
      </c>
      <c r="L635" s="87" t="str">
        <f t="shared" si="29"/>
        <v xml:space="preserve"> </v>
      </c>
    </row>
    <row r="636" spans="1:12" x14ac:dyDescent="0.25">
      <c r="A636" s="72"/>
      <c r="B636" s="82"/>
      <c r="C636" s="82"/>
      <c r="D636" s="79"/>
      <c r="E636" s="83"/>
      <c r="F636" s="83"/>
      <c r="G636" s="81"/>
      <c r="H636" s="126"/>
      <c r="I636" s="238" t="str">
        <f>IF(ISNUMBER(F636),_xlfn.IFS(RIGHT(H636,3)="(b)",IF(AND(G636&gt;=DATE('1. Informace o projektu'!$C$3,1,1),G636&lt;=WORKDAY(DATE('1. Informace o projektu'!$C$3+1,1,31)-1,1)),"OK","!!"),RIGHT(H636,3)="(a)",IF(AND(G636&gt;=DATE('1. Informace o projektu'!$C$3,1,1),G636&lt;=WORKDAY(DATE('1. Informace o projektu'!$C$3,12,31)-1,1,'6. Data'!$C$76:$C$89)),"OK","!!"),ISBLANK(G636),"!",ISBLANK(H636),"!!!",H636='6. Data'!$B$3,"vyberte druh nákladu")," ")</f>
        <v xml:space="preserve"> </v>
      </c>
      <c r="J636" s="261" t="str">
        <f t="shared" si="27"/>
        <v xml:space="preserve"> </v>
      </c>
      <c r="K636" s="238" t="str">
        <f t="shared" si="28"/>
        <v xml:space="preserve"> </v>
      </c>
      <c r="L636" s="87" t="str">
        <f t="shared" si="29"/>
        <v xml:space="preserve"> </v>
      </c>
    </row>
    <row r="637" spans="1:12" x14ac:dyDescent="0.25">
      <c r="A637" s="72"/>
      <c r="B637" s="82"/>
      <c r="C637" s="82"/>
      <c r="D637" s="79"/>
      <c r="E637" s="83"/>
      <c r="F637" s="83"/>
      <c r="G637" s="81"/>
      <c r="H637" s="126"/>
      <c r="I637" s="238" t="str">
        <f>IF(ISNUMBER(F637),_xlfn.IFS(RIGHT(H637,3)="(b)",IF(AND(G637&gt;=DATE('1. Informace o projektu'!$C$3,1,1),G637&lt;=WORKDAY(DATE('1. Informace o projektu'!$C$3+1,1,31)-1,1)),"OK","!!"),RIGHT(H637,3)="(a)",IF(AND(G637&gt;=DATE('1. Informace o projektu'!$C$3,1,1),G637&lt;=WORKDAY(DATE('1. Informace o projektu'!$C$3,12,31)-1,1,'6. Data'!$C$76:$C$89)),"OK","!!"),ISBLANK(G637),"!",ISBLANK(H637),"!!!",H637='6. Data'!$B$3,"vyberte druh nákladu")," ")</f>
        <v xml:space="preserve"> </v>
      </c>
      <c r="J637" s="261" t="str">
        <f t="shared" si="27"/>
        <v xml:space="preserve"> </v>
      </c>
      <c r="K637" s="238" t="str">
        <f t="shared" si="28"/>
        <v xml:space="preserve"> </v>
      </c>
      <c r="L637" s="87" t="str">
        <f t="shared" si="29"/>
        <v xml:space="preserve"> </v>
      </c>
    </row>
    <row r="638" spans="1:12" x14ac:dyDescent="0.25">
      <c r="A638" s="72"/>
      <c r="B638" s="82"/>
      <c r="C638" s="82"/>
      <c r="D638" s="79"/>
      <c r="E638" s="83"/>
      <c r="F638" s="83"/>
      <c r="G638" s="81"/>
      <c r="H638" s="126"/>
      <c r="I638" s="238" t="str">
        <f>IF(ISNUMBER(F638),_xlfn.IFS(RIGHT(H638,3)="(b)",IF(AND(G638&gt;=DATE('1. Informace o projektu'!$C$3,1,1),G638&lt;=WORKDAY(DATE('1. Informace o projektu'!$C$3+1,1,31)-1,1)),"OK","!!"),RIGHT(H638,3)="(a)",IF(AND(G638&gt;=DATE('1. Informace o projektu'!$C$3,1,1),G638&lt;=WORKDAY(DATE('1. Informace o projektu'!$C$3,12,31)-1,1,'6. Data'!$C$76:$C$89)),"OK","!!"),ISBLANK(G638),"!",ISBLANK(H638),"!!!",H638='6. Data'!$B$3,"vyberte druh nákladu")," ")</f>
        <v xml:space="preserve"> </v>
      </c>
      <c r="J638" s="261" t="str">
        <f t="shared" si="27"/>
        <v xml:space="preserve"> </v>
      </c>
      <c r="K638" s="238" t="str">
        <f t="shared" si="28"/>
        <v xml:space="preserve"> </v>
      </c>
      <c r="L638" s="87" t="str">
        <f t="shared" si="29"/>
        <v xml:space="preserve"> </v>
      </c>
    </row>
    <row r="639" spans="1:12" x14ac:dyDescent="0.25">
      <c r="A639" s="72"/>
      <c r="B639" s="82"/>
      <c r="C639" s="82"/>
      <c r="D639" s="79"/>
      <c r="E639" s="83"/>
      <c r="F639" s="83"/>
      <c r="G639" s="81"/>
      <c r="H639" s="126"/>
      <c r="I639" s="238" t="str">
        <f>IF(ISNUMBER(F639),_xlfn.IFS(RIGHT(H639,3)="(b)",IF(AND(G639&gt;=DATE('1. Informace o projektu'!$C$3,1,1),G639&lt;=WORKDAY(DATE('1. Informace o projektu'!$C$3+1,1,31)-1,1)),"OK","!!"),RIGHT(H639,3)="(a)",IF(AND(G639&gt;=DATE('1. Informace o projektu'!$C$3,1,1),G639&lt;=WORKDAY(DATE('1. Informace o projektu'!$C$3,12,31)-1,1,'6. Data'!$C$76:$C$89)),"OK","!!"),ISBLANK(G639),"!",ISBLANK(H639),"!!!",H639='6. Data'!$B$3,"vyberte druh nákladu")," ")</f>
        <v xml:space="preserve"> </v>
      </c>
      <c r="J639" s="261" t="str">
        <f t="shared" si="27"/>
        <v xml:space="preserve"> </v>
      </c>
      <c r="K639" s="238" t="str">
        <f t="shared" si="28"/>
        <v xml:space="preserve"> </v>
      </c>
      <c r="L639" s="87" t="str">
        <f t="shared" si="29"/>
        <v xml:space="preserve"> </v>
      </c>
    </row>
    <row r="640" spans="1:12" x14ac:dyDescent="0.25">
      <c r="A640" s="72"/>
      <c r="B640" s="82"/>
      <c r="C640" s="82"/>
      <c r="D640" s="79"/>
      <c r="E640" s="83"/>
      <c r="F640" s="83"/>
      <c r="G640" s="81"/>
      <c r="H640" s="126"/>
      <c r="I640" s="238" t="str">
        <f>IF(ISNUMBER(F640),_xlfn.IFS(RIGHT(H640,3)="(b)",IF(AND(G640&gt;=DATE('1. Informace o projektu'!$C$3,1,1),G640&lt;=WORKDAY(DATE('1. Informace o projektu'!$C$3+1,1,31)-1,1)),"OK","!!"),RIGHT(H640,3)="(a)",IF(AND(G640&gt;=DATE('1. Informace o projektu'!$C$3,1,1),G640&lt;=WORKDAY(DATE('1. Informace o projektu'!$C$3,12,31)-1,1,'6. Data'!$C$76:$C$89)),"OK","!!"),ISBLANK(G640),"!",ISBLANK(H640),"!!!",H640='6. Data'!$B$3,"vyberte druh nákladu")," ")</f>
        <v xml:space="preserve"> </v>
      </c>
      <c r="J640" s="261" t="str">
        <f t="shared" si="27"/>
        <v xml:space="preserve"> </v>
      </c>
      <c r="K640" s="238" t="str">
        <f t="shared" si="28"/>
        <v xml:space="preserve"> </v>
      </c>
      <c r="L640" s="87" t="str">
        <f t="shared" si="29"/>
        <v xml:space="preserve"> </v>
      </c>
    </row>
    <row r="641" spans="1:12" x14ac:dyDescent="0.25">
      <c r="A641" s="72"/>
      <c r="B641" s="82"/>
      <c r="C641" s="82"/>
      <c r="D641" s="79"/>
      <c r="E641" s="83"/>
      <c r="F641" s="83"/>
      <c r="G641" s="81"/>
      <c r="H641" s="126"/>
      <c r="I641" s="238" t="str">
        <f>IF(ISNUMBER(F641),_xlfn.IFS(RIGHT(H641,3)="(b)",IF(AND(G641&gt;=DATE('1. Informace o projektu'!$C$3,1,1),G641&lt;=WORKDAY(DATE('1. Informace o projektu'!$C$3+1,1,31)-1,1)),"OK","!!"),RIGHT(H641,3)="(a)",IF(AND(G641&gt;=DATE('1. Informace o projektu'!$C$3,1,1),G641&lt;=WORKDAY(DATE('1. Informace o projektu'!$C$3,12,31)-1,1,'6. Data'!$C$76:$C$89)),"OK","!!"),ISBLANK(G641),"!",ISBLANK(H641),"!!!",H641='6. Data'!$B$3,"vyberte druh nákladu")," ")</f>
        <v xml:space="preserve"> </v>
      </c>
      <c r="J641" s="261" t="str">
        <f t="shared" si="27"/>
        <v xml:space="preserve"> </v>
      </c>
      <c r="K641" s="238" t="str">
        <f t="shared" si="28"/>
        <v xml:space="preserve"> </v>
      </c>
      <c r="L641" s="87" t="str">
        <f t="shared" si="29"/>
        <v xml:space="preserve"> </v>
      </c>
    </row>
    <row r="642" spans="1:12" x14ac:dyDescent="0.25">
      <c r="A642" s="72"/>
      <c r="B642" s="82"/>
      <c r="C642" s="82"/>
      <c r="D642" s="79"/>
      <c r="E642" s="83"/>
      <c r="F642" s="83"/>
      <c r="G642" s="81"/>
      <c r="H642" s="126"/>
      <c r="I642" s="238" t="str">
        <f>IF(ISNUMBER(F642),_xlfn.IFS(RIGHT(H642,3)="(b)",IF(AND(G642&gt;=DATE('1. Informace o projektu'!$C$3,1,1),G642&lt;=WORKDAY(DATE('1. Informace o projektu'!$C$3+1,1,31)-1,1)),"OK","!!"),RIGHT(H642,3)="(a)",IF(AND(G642&gt;=DATE('1. Informace o projektu'!$C$3,1,1),G642&lt;=WORKDAY(DATE('1. Informace o projektu'!$C$3,12,31)-1,1,'6. Data'!$C$76:$C$89)),"OK","!!"),ISBLANK(G642),"!",ISBLANK(H642),"!!!",H642='6. Data'!$B$3,"vyberte druh nákladu")," ")</f>
        <v xml:space="preserve"> </v>
      </c>
      <c r="J642" s="261" t="str">
        <f t="shared" si="27"/>
        <v xml:space="preserve"> </v>
      </c>
      <c r="K642" s="238" t="str">
        <f t="shared" si="28"/>
        <v xml:space="preserve"> </v>
      </c>
      <c r="L642" s="87" t="str">
        <f t="shared" si="29"/>
        <v xml:space="preserve"> </v>
      </c>
    </row>
    <row r="643" spans="1:12" x14ac:dyDescent="0.25">
      <c r="A643" s="72"/>
      <c r="B643" s="82"/>
      <c r="C643" s="82"/>
      <c r="D643" s="79"/>
      <c r="E643" s="83"/>
      <c r="F643" s="83"/>
      <c r="G643" s="81"/>
      <c r="H643" s="126"/>
      <c r="I643" s="238" t="str">
        <f>IF(ISNUMBER(F643),_xlfn.IFS(RIGHT(H643,3)="(b)",IF(AND(G643&gt;=DATE('1. Informace o projektu'!$C$3,1,1),G643&lt;=WORKDAY(DATE('1. Informace o projektu'!$C$3+1,1,31)-1,1)),"OK","!!"),RIGHT(H643,3)="(a)",IF(AND(G643&gt;=DATE('1. Informace o projektu'!$C$3,1,1),G643&lt;=WORKDAY(DATE('1. Informace o projektu'!$C$3,12,31)-1,1,'6. Data'!$C$76:$C$89)),"OK","!!"),ISBLANK(G643),"!",ISBLANK(H643),"!!!",H643='6. Data'!$B$3,"vyberte druh nákladu")," ")</f>
        <v xml:space="preserve"> </v>
      </c>
      <c r="J643" s="261" t="str">
        <f t="shared" si="27"/>
        <v xml:space="preserve"> </v>
      </c>
      <c r="K643" s="238" t="str">
        <f t="shared" si="28"/>
        <v xml:space="preserve"> </v>
      </c>
      <c r="L643" s="87" t="str">
        <f t="shared" si="29"/>
        <v xml:space="preserve"> </v>
      </c>
    </row>
    <row r="644" spans="1:12" x14ac:dyDescent="0.25">
      <c r="A644" s="72"/>
      <c r="B644" s="82"/>
      <c r="C644" s="82"/>
      <c r="D644" s="79"/>
      <c r="E644" s="83"/>
      <c r="F644" s="83"/>
      <c r="G644" s="81"/>
      <c r="H644" s="126"/>
      <c r="I644" s="238" t="str">
        <f>IF(ISNUMBER(F644),_xlfn.IFS(RIGHT(H644,3)="(b)",IF(AND(G644&gt;=DATE('1. Informace o projektu'!$C$3,1,1),G644&lt;=WORKDAY(DATE('1. Informace o projektu'!$C$3+1,1,31)-1,1)),"OK","!!"),RIGHT(H644,3)="(a)",IF(AND(G644&gt;=DATE('1. Informace o projektu'!$C$3,1,1),G644&lt;=WORKDAY(DATE('1. Informace o projektu'!$C$3,12,31)-1,1,'6. Data'!$C$76:$C$89)),"OK","!!"),ISBLANK(G644),"!",ISBLANK(H644),"!!!",H644='6. Data'!$B$3,"vyberte druh nákladu")," ")</f>
        <v xml:space="preserve"> </v>
      </c>
      <c r="J644" s="261" t="str">
        <f t="shared" si="27"/>
        <v xml:space="preserve"> </v>
      </c>
      <c r="K644" s="238" t="str">
        <f t="shared" si="28"/>
        <v xml:space="preserve"> </v>
      </c>
      <c r="L644" s="87" t="str">
        <f t="shared" si="29"/>
        <v xml:space="preserve"> </v>
      </c>
    </row>
    <row r="645" spans="1:12" x14ac:dyDescent="0.25">
      <c r="A645" s="72"/>
      <c r="B645" s="82"/>
      <c r="C645" s="82"/>
      <c r="D645" s="79"/>
      <c r="E645" s="83"/>
      <c r="F645" s="83"/>
      <c r="G645" s="81"/>
      <c r="H645" s="126"/>
      <c r="I645" s="238" t="str">
        <f>IF(ISNUMBER(F645),_xlfn.IFS(RIGHT(H645,3)="(b)",IF(AND(G645&gt;=DATE('1. Informace o projektu'!$C$3,1,1),G645&lt;=WORKDAY(DATE('1. Informace o projektu'!$C$3+1,1,31)-1,1)),"OK","!!"),RIGHT(H645,3)="(a)",IF(AND(G645&gt;=DATE('1. Informace o projektu'!$C$3,1,1),G645&lt;=WORKDAY(DATE('1. Informace o projektu'!$C$3,12,31)-1,1,'6. Data'!$C$76:$C$89)),"OK","!!"),ISBLANK(G645),"!",ISBLANK(H645),"!!!",H645='6. Data'!$B$3,"vyberte druh nákladu")," ")</f>
        <v xml:space="preserve"> </v>
      </c>
      <c r="J645" s="261" t="str">
        <f t="shared" si="27"/>
        <v xml:space="preserve"> </v>
      </c>
      <c r="K645" s="238" t="str">
        <f t="shared" si="28"/>
        <v xml:space="preserve"> </v>
      </c>
      <c r="L645" s="87" t="str">
        <f t="shared" si="29"/>
        <v xml:space="preserve"> </v>
      </c>
    </row>
    <row r="646" spans="1:12" x14ac:dyDescent="0.25">
      <c r="A646" s="72"/>
      <c r="B646" s="82"/>
      <c r="C646" s="82"/>
      <c r="D646" s="79"/>
      <c r="E646" s="83"/>
      <c r="F646" s="83"/>
      <c r="G646" s="81"/>
      <c r="H646" s="126"/>
      <c r="I646" s="238" t="str">
        <f>IF(ISNUMBER(F646),_xlfn.IFS(RIGHT(H646,3)="(b)",IF(AND(G646&gt;=DATE('1. Informace o projektu'!$C$3,1,1),G646&lt;=WORKDAY(DATE('1. Informace o projektu'!$C$3+1,1,31)-1,1)),"OK","!!"),RIGHT(H646,3)="(a)",IF(AND(G646&gt;=DATE('1. Informace o projektu'!$C$3,1,1),G646&lt;=WORKDAY(DATE('1. Informace o projektu'!$C$3,12,31)-1,1,'6. Data'!$C$76:$C$89)),"OK","!!"),ISBLANK(G646),"!",ISBLANK(H646),"!!!",H646='6. Data'!$B$3,"vyberte druh nákladu")," ")</f>
        <v xml:space="preserve"> </v>
      </c>
      <c r="J646" s="261" t="str">
        <f t="shared" si="27"/>
        <v xml:space="preserve"> </v>
      </c>
      <c r="K646" s="238" t="str">
        <f t="shared" si="28"/>
        <v xml:space="preserve"> </v>
      </c>
      <c r="L646" s="87" t="str">
        <f t="shared" si="29"/>
        <v xml:space="preserve"> </v>
      </c>
    </row>
    <row r="647" spans="1:12" x14ac:dyDescent="0.25">
      <c r="A647" s="72"/>
      <c r="B647" s="82"/>
      <c r="C647" s="82"/>
      <c r="D647" s="79"/>
      <c r="E647" s="83"/>
      <c r="F647" s="83"/>
      <c r="G647" s="81"/>
      <c r="H647" s="126"/>
      <c r="I647" s="238" t="str">
        <f>IF(ISNUMBER(F647),_xlfn.IFS(RIGHT(H647,3)="(b)",IF(AND(G647&gt;=DATE('1. Informace o projektu'!$C$3,1,1),G647&lt;=WORKDAY(DATE('1. Informace o projektu'!$C$3+1,1,31)-1,1)),"OK","!!"),RIGHT(H647,3)="(a)",IF(AND(G647&gt;=DATE('1. Informace o projektu'!$C$3,1,1),G647&lt;=WORKDAY(DATE('1. Informace o projektu'!$C$3,12,31)-1,1,'6. Data'!$C$76:$C$89)),"OK","!!"),ISBLANK(G647),"!",ISBLANK(H647),"!!!",H647='6. Data'!$B$3,"vyberte druh nákladu")," ")</f>
        <v xml:space="preserve"> </v>
      </c>
      <c r="J647" s="261" t="str">
        <f t="shared" ref="J647:J710" si="30">_xlfn.IFS(I647="!","Zapište datum úhrady",I647="ok"," ",I647=" "," ",I647="!!!","vyberte druh nákladu",I647="!!","nepovolené datum úhrady",I647="vyberte druh nákladu","vyberte druh nákladu")</f>
        <v xml:space="preserve"> </v>
      </c>
      <c r="K647" s="238" t="str">
        <f t="shared" ref="K647:K710" si="31">IF(ISNUMBER(F647),IF(E647&gt;=F647,"OK","!")," ")</f>
        <v xml:space="preserve"> </v>
      </c>
      <c r="L647" s="87" t="str">
        <f t="shared" ref="L647:L710" si="32">_xlfn.IFS(K647="!","Hrazeno z dotace je vyšší než fakturovaná částka",K647="ok"," ",K647=" "," ")</f>
        <v xml:space="preserve"> </v>
      </c>
    </row>
    <row r="648" spans="1:12" x14ac:dyDescent="0.25">
      <c r="A648" s="72"/>
      <c r="B648" s="82"/>
      <c r="C648" s="82"/>
      <c r="D648" s="79"/>
      <c r="E648" s="83"/>
      <c r="F648" s="83"/>
      <c r="G648" s="81"/>
      <c r="H648" s="126"/>
      <c r="I648" s="238" t="str">
        <f>IF(ISNUMBER(F648),_xlfn.IFS(RIGHT(H648,3)="(b)",IF(AND(G648&gt;=DATE('1. Informace o projektu'!$C$3,1,1),G648&lt;=WORKDAY(DATE('1. Informace o projektu'!$C$3+1,1,31)-1,1)),"OK","!!"),RIGHT(H648,3)="(a)",IF(AND(G648&gt;=DATE('1. Informace o projektu'!$C$3,1,1),G648&lt;=WORKDAY(DATE('1. Informace o projektu'!$C$3,12,31)-1,1,'6. Data'!$C$76:$C$89)),"OK","!!"),ISBLANK(G648),"!",ISBLANK(H648),"!!!",H648='6. Data'!$B$3,"vyberte druh nákladu")," ")</f>
        <v xml:space="preserve"> </v>
      </c>
      <c r="J648" s="261" t="str">
        <f t="shared" si="30"/>
        <v xml:space="preserve"> </v>
      </c>
      <c r="K648" s="238" t="str">
        <f t="shared" si="31"/>
        <v xml:space="preserve"> </v>
      </c>
      <c r="L648" s="87" t="str">
        <f t="shared" si="32"/>
        <v xml:space="preserve"> </v>
      </c>
    </row>
    <row r="649" spans="1:12" x14ac:dyDescent="0.25">
      <c r="A649" s="72"/>
      <c r="B649" s="82"/>
      <c r="C649" s="82"/>
      <c r="D649" s="79"/>
      <c r="E649" s="83"/>
      <c r="F649" s="83"/>
      <c r="G649" s="81"/>
      <c r="H649" s="126"/>
      <c r="I649" s="238" t="str">
        <f>IF(ISNUMBER(F649),_xlfn.IFS(RIGHT(H649,3)="(b)",IF(AND(G649&gt;=DATE('1. Informace o projektu'!$C$3,1,1),G649&lt;=WORKDAY(DATE('1. Informace o projektu'!$C$3+1,1,31)-1,1)),"OK","!!"),RIGHT(H649,3)="(a)",IF(AND(G649&gt;=DATE('1. Informace o projektu'!$C$3,1,1),G649&lt;=WORKDAY(DATE('1. Informace o projektu'!$C$3,12,31)-1,1,'6. Data'!$C$76:$C$89)),"OK","!!"),ISBLANK(G649),"!",ISBLANK(H649),"!!!",H649='6. Data'!$B$3,"vyberte druh nákladu")," ")</f>
        <v xml:space="preserve"> </v>
      </c>
      <c r="J649" s="261" t="str">
        <f t="shared" si="30"/>
        <v xml:space="preserve"> </v>
      </c>
      <c r="K649" s="238" t="str">
        <f t="shared" si="31"/>
        <v xml:space="preserve"> </v>
      </c>
      <c r="L649" s="87" t="str">
        <f t="shared" si="32"/>
        <v xml:space="preserve"> </v>
      </c>
    </row>
    <row r="650" spans="1:12" x14ac:dyDescent="0.25">
      <c r="A650" s="72"/>
      <c r="B650" s="82"/>
      <c r="C650" s="82"/>
      <c r="D650" s="79"/>
      <c r="E650" s="83"/>
      <c r="F650" s="83"/>
      <c r="G650" s="81"/>
      <c r="H650" s="126"/>
      <c r="I650" s="238" t="str">
        <f>IF(ISNUMBER(F650),_xlfn.IFS(RIGHT(H650,3)="(b)",IF(AND(G650&gt;=DATE('1. Informace o projektu'!$C$3,1,1),G650&lt;=WORKDAY(DATE('1. Informace o projektu'!$C$3+1,1,31)-1,1)),"OK","!!"),RIGHT(H650,3)="(a)",IF(AND(G650&gt;=DATE('1. Informace o projektu'!$C$3,1,1),G650&lt;=WORKDAY(DATE('1. Informace o projektu'!$C$3,12,31)-1,1,'6. Data'!$C$76:$C$89)),"OK","!!"),ISBLANK(G650),"!",ISBLANK(H650),"!!!",H650='6. Data'!$B$3,"vyberte druh nákladu")," ")</f>
        <v xml:space="preserve"> </v>
      </c>
      <c r="J650" s="261" t="str">
        <f t="shared" si="30"/>
        <v xml:space="preserve"> </v>
      </c>
      <c r="K650" s="238" t="str">
        <f t="shared" si="31"/>
        <v xml:space="preserve"> </v>
      </c>
      <c r="L650" s="87" t="str">
        <f t="shared" si="32"/>
        <v xml:space="preserve"> </v>
      </c>
    </row>
    <row r="651" spans="1:12" x14ac:dyDescent="0.25">
      <c r="A651" s="72"/>
      <c r="B651" s="82"/>
      <c r="C651" s="82"/>
      <c r="D651" s="79"/>
      <c r="E651" s="83"/>
      <c r="F651" s="83"/>
      <c r="G651" s="81"/>
      <c r="H651" s="126"/>
      <c r="I651" s="238" t="str">
        <f>IF(ISNUMBER(F651),_xlfn.IFS(RIGHT(H651,3)="(b)",IF(AND(G651&gt;=DATE('1. Informace o projektu'!$C$3,1,1),G651&lt;=WORKDAY(DATE('1. Informace o projektu'!$C$3+1,1,31)-1,1)),"OK","!!"),RIGHT(H651,3)="(a)",IF(AND(G651&gt;=DATE('1. Informace o projektu'!$C$3,1,1),G651&lt;=WORKDAY(DATE('1. Informace o projektu'!$C$3,12,31)-1,1,'6. Data'!$C$76:$C$89)),"OK","!!"),ISBLANK(G651),"!",ISBLANK(H651),"!!!",H651='6. Data'!$B$3,"vyberte druh nákladu")," ")</f>
        <v xml:space="preserve"> </v>
      </c>
      <c r="J651" s="261" t="str">
        <f t="shared" si="30"/>
        <v xml:space="preserve"> </v>
      </c>
      <c r="K651" s="238" t="str">
        <f t="shared" si="31"/>
        <v xml:space="preserve"> </v>
      </c>
      <c r="L651" s="87" t="str">
        <f t="shared" si="32"/>
        <v xml:space="preserve"> </v>
      </c>
    </row>
    <row r="652" spans="1:12" x14ac:dyDescent="0.25">
      <c r="A652" s="72"/>
      <c r="B652" s="82"/>
      <c r="C652" s="82"/>
      <c r="D652" s="79"/>
      <c r="E652" s="83"/>
      <c r="F652" s="83"/>
      <c r="G652" s="81"/>
      <c r="H652" s="126"/>
      <c r="I652" s="238" t="str">
        <f>IF(ISNUMBER(F652),_xlfn.IFS(RIGHT(H652,3)="(b)",IF(AND(G652&gt;=DATE('1. Informace o projektu'!$C$3,1,1),G652&lt;=WORKDAY(DATE('1. Informace o projektu'!$C$3+1,1,31)-1,1)),"OK","!!"),RIGHT(H652,3)="(a)",IF(AND(G652&gt;=DATE('1. Informace o projektu'!$C$3,1,1),G652&lt;=WORKDAY(DATE('1. Informace o projektu'!$C$3,12,31)-1,1,'6. Data'!$C$76:$C$89)),"OK","!!"),ISBLANK(G652),"!",ISBLANK(H652),"!!!",H652='6. Data'!$B$3,"vyberte druh nákladu")," ")</f>
        <v xml:space="preserve"> </v>
      </c>
      <c r="J652" s="261" t="str">
        <f t="shared" si="30"/>
        <v xml:space="preserve"> </v>
      </c>
      <c r="K652" s="238" t="str">
        <f t="shared" si="31"/>
        <v xml:space="preserve"> </v>
      </c>
      <c r="L652" s="87" t="str">
        <f t="shared" si="32"/>
        <v xml:space="preserve"> </v>
      </c>
    </row>
    <row r="653" spans="1:12" x14ac:dyDescent="0.25">
      <c r="A653" s="72"/>
      <c r="B653" s="82"/>
      <c r="C653" s="82"/>
      <c r="D653" s="79"/>
      <c r="E653" s="83"/>
      <c r="F653" s="83"/>
      <c r="G653" s="81"/>
      <c r="H653" s="126"/>
      <c r="I653" s="238" t="str">
        <f>IF(ISNUMBER(F653),_xlfn.IFS(RIGHT(H653,3)="(b)",IF(AND(G653&gt;=DATE('1. Informace o projektu'!$C$3,1,1),G653&lt;=WORKDAY(DATE('1. Informace o projektu'!$C$3+1,1,31)-1,1)),"OK","!!"),RIGHT(H653,3)="(a)",IF(AND(G653&gt;=DATE('1. Informace o projektu'!$C$3,1,1),G653&lt;=WORKDAY(DATE('1. Informace o projektu'!$C$3,12,31)-1,1,'6. Data'!$C$76:$C$89)),"OK","!!"),ISBLANK(G653),"!",ISBLANK(H653),"!!!",H653='6. Data'!$B$3,"vyberte druh nákladu")," ")</f>
        <v xml:space="preserve"> </v>
      </c>
      <c r="J653" s="261" t="str">
        <f t="shared" si="30"/>
        <v xml:space="preserve"> </v>
      </c>
      <c r="K653" s="238" t="str">
        <f t="shared" si="31"/>
        <v xml:space="preserve"> </v>
      </c>
      <c r="L653" s="87" t="str">
        <f t="shared" si="32"/>
        <v xml:space="preserve"> </v>
      </c>
    </row>
    <row r="654" spans="1:12" x14ac:dyDescent="0.25">
      <c r="A654" s="72"/>
      <c r="B654" s="82"/>
      <c r="C654" s="82"/>
      <c r="D654" s="79"/>
      <c r="E654" s="83"/>
      <c r="F654" s="83"/>
      <c r="G654" s="81"/>
      <c r="H654" s="126"/>
      <c r="I654" s="238" t="str">
        <f>IF(ISNUMBER(F654),_xlfn.IFS(RIGHT(H654,3)="(b)",IF(AND(G654&gt;=DATE('1. Informace o projektu'!$C$3,1,1),G654&lt;=WORKDAY(DATE('1. Informace o projektu'!$C$3+1,1,31)-1,1)),"OK","!!"),RIGHT(H654,3)="(a)",IF(AND(G654&gt;=DATE('1. Informace o projektu'!$C$3,1,1),G654&lt;=WORKDAY(DATE('1. Informace o projektu'!$C$3,12,31)-1,1,'6. Data'!$C$76:$C$89)),"OK","!!"),ISBLANK(G654),"!",ISBLANK(H654),"!!!",H654='6. Data'!$B$3,"vyberte druh nákladu")," ")</f>
        <v xml:space="preserve"> </v>
      </c>
      <c r="J654" s="261" t="str">
        <f t="shared" si="30"/>
        <v xml:space="preserve"> </v>
      </c>
      <c r="K654" s="238" t="str">
        <f t="shared" si="31"/>
        <v xml:space="preserve"> </v>
      </c>
      <c r="L654" s="87" t="str">
        <f t="shared" si="32"/>
        <v xml:space="preserve"> </v>
      </c>
    </row>
    <row r="655" spans="1:12" x14ac:dyDescent="0.25">
      <c r="A655" s="72"/>
      <c r="B655" s="82"/>
      <c r="C655" s="82"/>
      <c r="D655" s="79"/>
      <c r="E655" s="83"/>
      <c r="F655" s="83"/>
      <c r="G655" s="81"/>
      <c r="H655" s="126"/>
      <c r="I655" s="238" t="str">
        <f>IF(ISNUMBER(F655),_xlfn.IFS(RIGHT(H655,3)="(b)",IF(AND(G655&gt;=DATE('1. Informace o projektu'!$C$3,1,1),G655&lt;=WORKDAY(DATE('1. Informace o projektu'!$C$3+1,1,31)-1,1)),"OK","!!"),RIGHT(H655,3)="(a)",IF(AND(G655&gt;=DATE('1. Informace o projektu'!$C$3,1,1),G655&lt;=WORKDAY(DATE('1. Informace o projektu'!$C$3,12,31)-1,1,'6. Data'!$C$76:$C$89)),"OK","!!"),ISBLANK(G655),"!",ISBLANK(H655),"!!!",H655='6. Data'!$B$3,"vyberte druh nákladu")," ")</f>
        <v xml:space="preserve"> </v>
      </c>
      <c r="J655" s="261" t="str">
        <f t="shared" si="30"/>
        <v xml:space="preserve"> </v>
      </c>
      <c r="K655" s="238" t="str">
        <f t="shared" si="31"/>
        <v xml:space="preserve"> </v>
      </c>
      <c r="L655" s="87" t="str">
        <f t="shared" si="32"/>
        <v xml:space="preserve"> </v>
      </c>
    </row>
    <row r="656" spans="1:12" x14ac:dyDescent="0.25">
      <c r="A656" s="72"/>
      <c r="B656" s="82"/>
      <c r="C656" s="82"/>
      <c r="D656" s="79"/>
      <c r="E656" s="83"/>
      <c r="F656" s="83"/>
      <c r="G656" s="81"/>
      <c r="H656" s="126"/>
      <c r="I656" s="238" t="str">
        <f>IF(ISNUMBER(F656),_xlfn.IFS(RIGHT(H656,3)="(b)",IF(AND(G656&gt;=DATE('1. Informace o projektu'!$C$3,1,1),G656&lt;=WORKDAY(DATE('1. Informace o projektu'!$C$3+1,1,31)-1,1)),"OK","!!"),RIGHT(H656,3)="(a)",IF(AND(G656&gt;=DATE('1. Informace o projektu'!$C$3,1,1),G656&lt;=WORKDAY(DATE('1. Informace o projektu'!$C$3,12,31)-1,1,'6. Data'!$C$76:$C$89)),"OK","!!"),ISBLANK(G656),"!",ISBLANK(H656),"!!!",H656='6. Data'!$B$3,"vyberte druh nákladu")," ")</f>
        <v xml:space="preserve"> </v>
      </c>
      <c r="J656" s="261" t="str">
        <f t="shared" si="30"/>
        <v xml:space="preserve"> </v>
      </c>
      <c r="K656" s="238" t="str">
        <f t="shared" si="31"/>
        <v xml:space="preserve"> </v>
      </c>
      <c r="L656" s="87" t="str">
        <f t="shared" si="32"/>
        <v xml:space="preserve"> </v>
      </c>
    </row>
    <row r="657" spans="1:12" x14ac:dyDescent="0.25">
      <c r="A657" s="72"/>
      <c r="B657" s="82"/>
      <c r="C657" s="82"/>
      <c r="D657" s="79"/>
      <c r="E657" s="83"/>
      <c r="F657" s="83"/>
      <c r="G657" s="81"/>
      <c r="H657" s="126"/>
      <c r="I657" s="238" t="str">
        <f>IF(ISNUMBER(F657),_xlfn.IFS(RIGHT(H657,3)="(b)",IF(AND(G657&gt;=DATE('1. Informace o projektu'!$C$3,1,1),G657&lt;=WORKDAY(DATE('1. Informace o projektu'!$C$3+1,1,31)-1,1)),"OK","!!"),RIGHT(H657,3)="(a)",IF(AND(G657&gt;=DATE('1. Informace o projektu'!$C$3,1,1),G657&lt;=WORKDAY(DATE('1. Informace o projektu'!$C$3,12,31)-1,1,'6. Data'!$C$76:$C$89)),"OK","!!"),ISBLANK(G657),"!",ISBLANK(H657),"!!!",H657='6. Data'!$B$3,"vyberte druh nákladu")," ")</f>
        <v xml:space="preserve"> </v>
      </c>
      <c r="J657" s="261" t="str">
        <f t="shared" si="30"/>
        <v xml:space="preserve"> </v>
      </c>
      <c r="K657" s="238" t="str">
        <f t="shared" si="31"/>
        <v xml:space="preserve"> </v>
      </c>
      <c r="L657" s="87" t="str">
        <f t="shared" si="32"/>
        <v xml:space="preserve"> </v>
      </c>
    </row>
    <row r="658" spans="1:12" x14ac:dyDescent="0.25">
      <c r="A658" s="72"/>
      <c r="B658" s="82"/>
      <c r="C658" s="82"/>
      <c r="D658" s="79"/>
      <c r="E658" s="83"/>
      <c r="F658" s="83"/>
      <c r="G658" s="81"/>
      <c r="H658" s="126"/>
      <c r="I658" s="238" t="str">
        <f>IF(ISNUMBER(F658),_xlfn.IFS(RIGHT(H658,3)="(b)",IF(AND(G658&gt;=DATE('1. Informace o projektu'!$C$3,1,1),G658&lt;=WORKDAY(DATE('1. Informace o projektu'!$C$3+1,1,31)-1,1)),"OK","!!"),RIGHT(H658,3)="(a)",IF(AND(G658&gt;=DATE('1. Informace o projektu'!$C$3,1,1),G658&lt;=WORKDAY(DATE('1. Informace o projektu'!$C$3,12,31)-1,1,'6. Data'!$C$76:$C$89)),"OK","!!"),ISBLANK(G658),"!",ISBLANK(H658),"!!!",H658='6. Data'!$B$3,"vyberte druh nákladu")," ")</f>
        <v xml:space="preserve"> </v>
      </c>
      <c r="J658" s="261" t="str">
        <f t="shared" si="30"/>
        <v xml:space="preserve"> </v>
      </c>
      <c r="K658" s="238" t="str">
        <f t="shared" si="31"/>
        <v xml:space="preserve"> </v>
      </c>
      <c r="L658" s="87" t="str">
        <f t="shared" si="32"/>
        <v xml:space="preserve"> </v>
      </c>
    </row>
    <row r="659" spans="1:12" x14ac:dyDescent="0.25">
      <c r="A659" s="72"/>
      <c r="B659" s="82"/>
      <c r="C659" s="82"/>
      <c r="D659" s="79"/>
      <c r="E659" s="83"/>
      <c r="F659" s="83"/>
      <c r="G659" s="81"/>
      <c r="H659" s="126"/>
      <c r="I659" s="238" t="str">
        <f>IF(ISNUMBER(F659),_xlfn.IFS(RIGHT(H659,3)="(b)",IF(AND(G659&gt;=DATE('1. Informace o projektu'!$C$3,1,1),G659&lt;=WORKDAY(DATE('1. Informace o projektu'!$C$3+1,1,31)-1,1)),"OK","!!"),RIGHT(H659,3)="(a)",IF(AND(G659&gt;=DATE('1. Informace o projektu'!$C$3,1,1),G659&lt;=WORKDAY(DATE('1. Informace o projektu'!$C$3,12,31)-1,1,'6. Data'!$C$76:$C$89)),"OK","!!"),ISBLANK(G659),"!",ISBLANK(H659),"!!!",H659='6. Data'!$B$3,"vyberte druh nákladu")," ")</f>
        <v xml:space="preserve"> </v>
      </c>
      <c r="J659" s="261" t="str">
        <f t="shared" si="30"/>
        <v xml:space="preserve"> </v>
      </c>
      <c r="K659" s="238" t="str">
        <f t="shared" si="31"/>
        <v xml:space="preserve"> </v>
      </c>
      <c r="L659" s="87" t="str">
        <f t="shared" si="32"/>
        <v xml:space="preserve"> </v>
      </c>
    </row>
    <row r="660" spans="1:12" x14ac:dyDescent="0.25">
      <c r="A660" s="72"/>
      <c r="B660" s="82"/>
      <c r="C660" s="82"/>
      <c r="D660" s="79"/>
      <c r="E660" s="83"/>
      <c r="F660" s="83"/>
      <c r="G660" s="81"/>
      <c r="H660" s="126"/>
      <c r="I660" s="238" t="str">
        <f>IF(ISNUMBER(F660),_xlfn.IFS(RIGHT(H660,3)="(b)",IF(AND(G660&gt;=DATE('1. Informace o projektu'!$C$3,1,1),G660&lt;=WORKDAY(DATE('1. Informace o projektu'!$C$3+1,1,31)-1,1)),"OK","!!"),RIGHT(H660,3)="(a)",IF(AND(G660&gt;=DATE('1. Informace o projektu'!$C$3,1,1),G660&lt;=WORKDAY(DATE('1. Informace o projektu'!$C$3,12,31)-1,1,'6. Data'!$C$76:$C$89)),"OK","!!"),ISBLANK(G660),"!",ISBLANK(H660),"!!!",H660='6. Data'!$B$3,"vyberte druh nákladu")," ")</f>
        <v xml:space="preserve"> </v>
      </c>
      <c r="J660" s="261" t="str">
        <f t="shared" si="30"/>
        <v xml:space="preserve"> </v>
      </c>
      <c r="K660" s="238" t="str">
        <f t="shared" si="31"/>
        <v xml:space="preserve"> </v>
      </c>
      <c r="L660" s="87" t="str">
        <f t="shared" si="32"/>
        <v xml:space="preserve"> </v>
      </c>
    </row>
    <row r="661" spans="1:12" x14ac:dyDescent="0.25">
      <c r="A661" s="72"/>
      <c r="B661" s="82"/>
      <c r="C661" s="82"/>
      <c r="D661" s="79"/>
      <c r="E661" s="83"/>
      <c r="F661" s="83"/>
      <c r="G661" s="81"/>
      <c r="H661" s="126"/>
      <c r="I661" s="238" t="str">
        <f>IF(ISNUMBER(F661),_xlfn.IFS(RIGHT(H661,3)="(b)",IF(AND(G661&gt;=DATE('1. Informace o projektu'!$C$3,1,1),G661&lt;=WORKDAY(DATE('1. Informace o projektu'!$C$3+1,1,31)-1,1)),"OK","!!"),RIGHT(H661,3)="(a)",IF(AND(G661&gt;=DATE('1. Informace o projektu'!$C$3,1,1),G661&lt;=WORKDAY(DATE('1. Informace o projektu'!$C$3,12,31)-1,1,'6. Data'!$C$76:$C$89)),"OK","!!"),ISBLANK(G661),"!",ISBLANK(H661),"!!!",H661='6. Data'!$B$3,"vyberte druh nákladu")," ")</f>
        <v xml:space="preserve"> </v>
      </c>
      <c r="J661" s="261" t="str">
        <f t="shared" si="30"/>
        <v xml:space="preserve"> </v>
      </c>
      <c r="K661" s="238" t="str">
        <f t="shared" si="31"/>
        <v xml:space="preserve"> </v>
      </c>
      <c r="L661" s="87" t="str">
        <f t="shared" si="32"/>
        <v xml:space="preserve"> </v>
      </c>
    </row>
    <row r="662" spans="1:12" x14ac:dyDescent="0.25">
      <c r="A662" s="72"/>
      <c r="B662" s="82"/>
      <c r="C662" s="82"/>
      <c r="D662" s="79"/>
      <c r="E662" s="83"/>
      <c r="F662" s="83"/>
      <c r="G662" s="81"/>
      <c r="H662" s="126"/>
      <c r="I662" s="238" t="str">
        <f>IF(ISNUMBER(F662),_xlfn.IFS(RIGHT(H662,3)="(b)",IF(AND(G662&gt;=DATE('1. Informace o projektu'!$C$3,1,1),G662&lt;=WORKDAY(DATE('1. Informace o projektu'!$C$3+1,1,31)-1,1)),"OK","!!"),RIGHT(H662,3)="(a)",IF(AND(G662&gt;=DATE('1. Informace o projektu'!$C$3,1,1),G662&lt;=WORKDAY(DATE('1. Informace o projektu'!$C$3,12,31)-1,1,'6. Data'!$C$76:$C$89)),"OK","!!"),ISBLANK(G662),"!",ISBLANK(H662),"!!!",H662='6. Data'!$B$3,"vyberte druh nákladu")," ")</f>
        <v xml:space="preserve"> </v>
      </c>
      <c r="J662" s="261" t="str">
        <f t="shared" si="30"/>
        <v xml:space="preserve"> </v>
      </c>
      <c r="K662" s="238" t="str">
        <f t="shared" si="31"/>
        <v xml:space="preserve"> </v>
      </c>
      <c r="L662" s="87" t="str">
        <f t="shared" si="32"/>
        <v xml:space="preserve"> </v>
      </c>
    </row>
    <row r="663" spans="1:12" x14ac:dyDescent="0.25">
      <c r="A663" s="72"/>
      <c r="B663" s="82"/>
      <c r="C663" s="82"/>
      <c r="D663" s="79"/>
      <c r="E663" s="83"/>
      <c r="F663" s="83"/>
      <c r="G663" s="81"/>
      <c r="H663" s="126"/>
      <c r="I663" s="238" t="str">
        <f>IF(ISNUMBER(F663),_xlfn.IFS(RIGHT(H663,3)="(b)",IF(AND(G663&gt;=DATE('1. Informace o projektu'!$C$3,1,1),G663&lt;=WORKDAY(DATE('1. Informace o projektu'!$C$3+1,1,31)-1,1)),"OK","!!"),RIGHT(H663,3)="(a)",IF(AND(G663&gt;=DATE('1. Informace o projektu'!$C$3,1,1),G663&lt;=WORKDAY(DATE('1. Informace o projektu'!$C$3,12,31)-1,1,'6. Data'!$C$76:$C$89)),"OK","!!"),ISBLANK(G663),"!",ISBLANK(H663),"!!!",H663='6. Data'!$B$3,"vyberte druh nákladu")," ")</f>
        <v xml:space="preserve"> </v>
      </c>
      <c r="J663" s="261" t="str">
        <f t="shared" si="30"/>
        <v xml:space="preserve"> </v>
      </c>
      <c r="K663" s="238" t="str">
        <f t="shared" si="31"/>
        <v xml:space="preserve"> </v>
      </c>
      <c r="L663" s="87" t="str">
        <f t="shared" si="32"/>
        <v xml:space="preserve"> </v>
      </c>
    </row>
    <row r="664" spans="1:12" x14ac:dyDescent="0.25">
      <c r="A664" s="72"/>
      <c r="B664" s="82"/>
      <c r="C664" s="82"/>
      <c r="D664" s="79"/>
      <c r="E664" s="83"/>
      <c r="F664" s="83"/>
      <c r="G664" s="81"/>
      <c r="H664" s="126"/>
      <c r="I664" s="238" t="str">
        <f>IF(ISNUMBER(F664),_xlfn.IFS(RIGHT(H664,3)="(b)",IF(AND(G664&gt;=DATE('1. Informace o projektu'!$C$3,1,1),G664&lt;=WORKDAY(DATE('1. Informace o projektu'!$C$3+1,1,31)-1,1)),"OK","!!"),RIGHT(H664,3)="(a)",IF(AND(G664&gt;=DATE('1. Informace o projektu'!$C$3,1,1),G664&lt;=WORKDAY(DATE('1. Informace o projektu'!$C$3,12,31)-1,1,'6. Data'!$C$76:$C$89)),"OK","!!"),ISBLANK(G664),"!",ISBLANK(H664),"!!!",H664='6. Data'!$B$3,"vyberte druh nákladu")," ")</f>
        <v xml:space="preserve"> </v>
      </c>
      <c r="J664" s="261" t="str">
        <f t="shared" si="30"/>
        <v xml:space="preserve"> </v>
      </c>
      <c r="K664" s="238" t="str">
        <f t="shared" si="31"/>
        <v xml:space="preserve"> </v>
      </c>
      <c r="L664" s="87" t="str">
        <f t="shared" si="32"/>
        <v xml:space="preserve"> </v>
      </c>
    </row>
    <row r="665" spans="1:12" x14ac:dyDescent="0.25">
      <c r="A665" s="72"/>
      <c r="B665" s="82"/>
      <c r="C665" s="82"/>
      <c r="D665" s="79"/>
      <c r="E665" s="83"/>
      <c r="F665" s="83"/>
      <c r="G665" s="81"/>
      <c r="H665" s="126"/>
      <c r="I665" s="238" t="str">
        <f>IF(ISNUMBER(F665),_xlfn.IFS(RIGHT(H665,3)="(b)",IF(AND(G665&gt;=DATE('1. Informace o projektu'!$C$3,1,1),G665&lt;=WORKDAY(DATE('1. Informace o projektu'!$C$3+1,1,31)-1,1)),"OK","!!"),RIGHT(H665,3)="(a)",IF(AND(G665&gt;=DATE('1. Informace o projektu'!$C$3,1,1),G665&lt;=WORKDAY(DATE('1. Informace o projektu'!$C$3,12,31)-1,1,'6. Data'!$C$76:$C$89)),"OK","!!"),ISBLANK(G665),"!",ISBLANK(H665),"!!!",H665='6. Data'!$B$3,"vyberte druh nákladu")," ")</f>
        <v xml:space="preserve"> </v>
      </c>
      <c r="J665" s="261" t="str">
        <f t="shared" si="30"/>
        <v xml:space="preserve"> </v>
      </c>
      <c r="K665" s="238" t="str">
        <f t="shared" si="31"/>
        <v xml:space="preserve"> </v>
      </c>
      <c r="L665" s="87" t="str">
        <f t="shared" si="32"/>
        <v xml:space="preserve"> </v>
      </c>
    </row>
    <row r="666" spans="1:12" x14ac:dyDescent="0.25">
      <c r="A666" s="72"/>
      <c r="B666" s="82"/>
      <c r="C666" s="82"/>
      <c r="D666" s="79"/>
      <c r="E666" s="83"/>
      <c r="F666" s="83"/>
      <c r="G666" s="81"/>
      <c r="H666" s="126"/>
      <c r="I666" s="238" t="str">
        <f>IF(ISNUMBER(F666),_xlfn.IFS(RIGHT(H666,3)="(b)",IF(AND(G666&gt;=DATE('1. Informace o projektu'!$C$3,1,1),G666&lt;=WORKDAY(DATE('1. Informace o projektu'!$C$3+1,1,31)-1,1)),"OK","!!"),RIGHT(H666,3)="(a)",IF(AND(G666&gt;=DATE('1. Informace o projektu'!$C$3,1,1),G666&lt;=WORKDAY(DATE('1. Informace o projektu'!$C$3,12,31)-1,1,'6. Data'!$C$76:$C$89)),"OK","!!"),ISBLANK(G666),"!",ISBLANK(H666),"!!!",H666='6. Data'!$B$3,"vyberte druh nákladu")," ")</f>
        <v xml:space="preserve"> </v>
      </c>
      <c r="J666" s="261" t="str">
        <f t="shared" si="30"/>
        <v xml:space="preserve"> </v>
      </c>
      <c r="K666" s="238" t="str">
        <f t="shared" si="31"/>
        <v xml:space="preserve"> </v>
      </c>
      <c r="L666" s="87" t="str">
        <f t="shared" si="32"/>
        <v xml:space="preserve"> </v>
      </c>
    </row>
    <row r="667" spans="1:12" x14ac:dyDescent="0.25">
      <c r="A667" s="72"/>
      <c r="B667" s="82"/>
      <c r="C667" s="82"/>
      <c r="D667" s="79"/>
      <c r="E667" s="83"/>
      <c r="F667" s="83"/>
      <c r="G667" s="81"/>
      <c r="H667" s="126"/>
      <c r="I667" s="238" t="str">
        <f>IF(ISNUMBER(F667),_xlfn.IFS(RIGHT(H667,3)="(b)",IF(AND(G667&gt;=DATE('1. Informace o projektu'!$C$3,1,1),G667&lt;=WORKDAY(DATE('1. Informace o projektu'!$C$3+1,1,31)-1,1)),"OK","!!"),RIGHT(H667,3)="(a)",IF(AND(G667&gt;=DATE('1. Informace o projektu'!$C$3,1,1),G667&lt;=WORKDAY(DATE('1. Informace o projektu'!$C$3,12,31)-1,1,'6. Data'!$C$76:$C$89)),"OK","!!"),ISBLANK(G667),"!",ISBLANK(H667),"!!!",H667='6. Data'!$B$3,"vyberte druh nákladu")," ")</f>
        <v xml:space="preserve"> </v>
      </c>
      <c r="J667" s="261" t="str">
        <f t="shared" si="30"/>
        <v xml:space="preserve"> </v>
      </c>
      <c r="K667" s="238" t="str">
        <f t="shared" si="31"/>
        <v xml:space="preserve"> </v>
      </c>
      <c r="L667" s="87" t="str">
        <f t="shared" si="32"/>
        <v xml:space="preserve"> </v>
      </c>
    </row>
    <row r="668" spans="1:12" x14ac:dyDescent="0.25">
      <c r="A668" s="72"/>
      <c r="B668" s="82"/>
      <c r="C668" s="82"/>
      <c r="D668" s="79"/>
      <c r="E668" s="83"/>
      <c r="F668" s="83"/>
      <c r="G668" s="81"/>
      <c r="H668" s="126"/>
      <c r="I668" s="238" t="str">
        <f>IF(ISNUMBER(F668),_xlfn.IFS(RIGHT(H668,3)="(b)",IF(AND(G668&gt;=DATE('1. Informace o projektu'!$C$3,1,1),G668&lt;=WORKDAY(DATE('1. Informace o projektu'!$C$3+1,1,31)-1,1)),"OK","!!"),RIGHT(H668,3)="(a)",IF(AND(G668&gt;=DATE('1. Informace o projektu'!$C$3,1,1),G668&lt;=WORKDAY(DATE('1. Informace o projektu'!$C$3,12,31)-1,1,'6. Data'!$C$76:$C$89)),"OK","!!"),ISBLANK(G668),"!",ISBLANK(H668),"!!!",H668='6. Data'!$B$3,"vyberte druh nákladu")," ")</f>
        <v xml:space="preserve"> </v>
      </c>
      <c r="J668" s="261" t="str">
        <f t="shared" si="30"/>
        <v xml:space="preserve"> </v>
      </c>
      <c r="K668" s="238" t="str">
        <f t="shared" si="31"/>
        <v xml:space="preserve"> </v>
      </c>
      <c r="L668" s="87" t="str">
        <f t="shared" si="32"/>
        <v xml:space="preserve"> </v>
      </c>
    </row>
    <row r="669" spans="1:12" x14ac:dyDescent="0.25">
      <c r="A669" s="72"/>
      <c r="B669" s="82"/>
      <c r="C669" s="82"/>
      <c r="D669" s="79"/>
      <c r="E669" s="83"/>
      <c r="F669" s="83"/>
      <c r="G669" s="81"/>
      <c r="H669" s="126"/>
      <c r="I669" s="238" t="str">
        <f>IF(ISNUMBER(F669),_xlfn.IFS(RIGHT(H669,3)="(b)",IF(AND(G669&gt;=DATE('1. Informace o projektu'!$C$3,1,1),G669&lt;=WORKDAY(DATE('1. Informace o projektu'!$C$3+1,1,31)-1,1)),"OK","!!"),RIGHT(H669,3)="(a)",IF(AND(G669&gt;=DATE('1. Informace o projektu'!$C$3,1,1),G669&lt;=WORKDAY(DATE('1. Informace o projektu'!$C$3,12,31)-1,1,'6. Data'!$C$76:$C$89)),"OK","!!"),ISBLANK(G669),"!",ISBLANK(H669),"!!!",H669='6. Data'!$B$3,"vyberte druh nákladu")," ")</f>
        <v xml:space="preserve"> </v>
      </c>
      <c r="J669" s="261" t="str">
        <f t="shared" si="30"/>
        <v xml:space="preserve"> </v>
      </c>
      <c r="K669" s="238" t="str">
        <f t="shared" si="31"/>
        <v xml:space="preserve"> </v>
      </c>
      <c r="L669" s="87" t="str">
        <f t="shared" si="32"/>
        <v xml:space="preserve"> </v>
      </c>
    </row>
    <row r="670" spans="1:12" x14ac:dyDescent="0.25">
      <c r="A670" s="72"/>
      <c r="B670" s="82"/>
      <c r="C670" s="82"/>
      <c r="D670" s="79"/>
      <c r="E670" s="83"/>
      <c r="F670" s="83"/>
      <c r="G670" s="81"/>
      <c r="H670" s="126"/>
      <c r="I670" s="238" t="str">
        <f>IF(ISNUMBER(F670),_xlfn.IFS(RIGHT(H670,3)="(b)",IF(AND(G670&gt;=DATE('1. Informace o projektu'!$C$3,1,1),G670&lt;=WORKDAY(DATE('1. Informace o projektu'!$C$3+1,1,31)-1,1)),"OK","!!"),RIGHT(H670,3)="(a)",IF(AND(G670&gt;=DATE('1. Informace o projektu'!$C$3,1,1),G670&lt;=WORKDAY(DATE('1. Informace o projektu'!$C$3,12,31)-1,1,'6. Data'!$C$76:$C$89)),"OK","!!"),ISBLANK(G670),"!",ISBLANK(H670),"!!!",H670='6. Data'!$B$3,"vyberte druh nákladu")," ")</f>
        <v xml:space="preserve"> </v>
      </c>
      <c r="J670" s="261" t="str">
        <f t="shared" si="30"/>
        <v xml:space="preserve"> </v>
      </c>
      <c r="K670" s="238" t="str">
        <f t="shared" si="31"/>
        <v xml:space="preserve"> </v>
      </c>
      <c r="L670" s="87" t="str">
        <f t="shared" si="32"/>
        <v xml:space="preserve"> </v>
      </c>
    </row>
    <row r="671" spans="1:12" x14ac:dyDescent="0.25">
      <c r="A671" s="72"/>
      <c r="B671" s="82"/>
      <c r="C671" s="82"/>
      <c r="D671" s="79"/>
      <c r="E671" s="83"/>
      <c r="F671" s="83"/>
      <c r="G671" s="81"/>
      <c r="H671" s="126"/>
      <c r="I671" s="238" t="str">
        <f>IF(ISNUMBER(F671),_xlfn.IFS(RIGHT(H671,3)="(b)",IF(AND(G671&gt;=DATE('1. Informace o projektu'!$C$3,1,1),G671&lt;=WORKDAY(DATE('1. Informace o projektu'!$C$3+1,1,31)-1,1)),"OK","!!"),RIGHT(H671,3)="(a)",IF(AND(G671&gt;=DATE('1. Informace o projektu'!$C$3,1,1),G671&lt;=WORKDAY(DATE('1. Informace o projektu'!$C$3,12,31)-1,1,'6. Data'!$C$76:$C$89)),"OK","!!"),ISBLANK(G671),"!",ISBLANK(H671),"!!!",H671='6. Data'!$B$3,"vyberte druh nákladu")," ")</f>
        <v xml:space="preserve"> </v>
      </c>
      <c r="J671" s="261" t="str">
        <f t="shared" si="30"/>
        <v xml:space="preserve"> </v>
      </c>
      <c r="K671" s="238" t="str">
        <f t="shared" si="31"/>
        <v xml:space="preserve"> </v>
      </c>
      <c r="L671" s="87" t="str">
        <f t="shared" si="32"/>
        <v xml:space="preserve"> </v>
      </c>
    </row>
    <row r="672" spans="1:12" x14ac:dyDescent="0.25">
      <c r="A672" s="72"/>
      <c r="B672" s="82"/>
      <c r="C672" s="82"/>
      <c r="D672" s="79"/>
      <c r="E672" s="83"/>
      <c r="F672" s="83"/>
      <c r="G672" s="81"/>
      <c r="H672" s="126"/>
      <c r="I672" s="238" t="str">
        <f>IF(ISNUMBER(F672),_xlfn.IFS(RIGHT(H672,3)="(b)",IF(AND(G672&gt;=DATE('1. Informace o projektu'!$C$3,1,1),G672&lt;=WORKDAY(DATE('1. Informace o projektu'!$C$3+1,1,31)-1,1)),"OK","!!"),RIGHT(H672,3)="(a)",IF(AND(G672&gt;=DATE('1. Informace o projektu'!$C$3,1,1),G672&lt;=WORKDAY(DATE('1. Informace o projektu'!$C$3,12,31)-1,1,'6. Data'!$C$76:$C$89)),"OK","!!"),ISBLANK(G672),"!",ISBLANK(H672),"!!!",H672='6. Data'!$B$3,"vyberte druh nákladu")," ")</f>
        <v xml:space="preserve"> </v>
      </c>
      <c r="J672" s="261" t="str">
        <f t="shared" si="30"/>
        <v xml:space="preserve"> </v>
      </c>
      <c r="K672" s="238" t="str">
        <f t="shared" si="31"/>
        <v xml:space="preserve"> </v>
      </c>
      <c r="L672" s="87" t="str">
        <f t="shared" si="32"/>
        <v xml:space="preserve"> </v>
      </c>
    </row>
    <row r="673" spans="1:12" x14ac:dyDescent="0.25">
      <c r="A673" s="72"/>
      <c r="B673" s="82"/>
      <c r="C673" s="82"/>
      <c r="D673" s="79"/>
      <c r="E673" s="83"/>
      <c r="F673" s="83"/>
      <c r="G673" s="81"/>
      <c r="H673" s="126"/>
      <c r="I673" s="238" t="str">
        <f>IF(ISNUMBER(F673),_xlfn.IFS(RIGHT(H673,3)="(b)",IF(AND(G673&gt;=DATE('1. Informace o projektu'!$C$3,1,1),G673&lt;=WORKDAY(DATE('1. Informace o projektu'!$C$3+1,1,31)-1,1)),"OK","!!"),RIGHT(H673,3)="(a)",IF(AND(G673&gt;=DATE('1. Informace o projektu'!$C$3,1,1),G673&lt;=WORKDAY(DATE('1. Informace o projektu'!$C$3,12,31)-1,1,'6. Data'!$C$76:$C$89)),"OK","!!"),ISBLANK(G673),"!",ISBLANK(H673),"!!!",H673='6. Data'!$B$3,"vyberte druh nákladu")," ")</f>
        <v xml:space="preserve"> </v>
      </c>
      <c r="J673" s="261" t="str">
        <f t="shared" si="30"/>
        <v xml:space="preserve"> </v>
      </c>
      <c r="K673" s="238" t="str">
        <f t="shared" si="31"/>
        <v xml:space="preserve"> </v>
      </c>
      <c r="L673" s="87" t="str">
        <f t="shared" si="32"/>
        <v xml:space="preserve"> </v>
      </c>
    </row>
    <row r="674" spans="1:12" x14ac:dyDescent="0.25">
      <c r="A674" s="72"/>
      <c r="B674" s="82"/>
      <c r="C674" s="82"/>
      <c r="D674" s="79"/>
      <c r="E674" s="83"/>
      <c r="F674" s="83"/>
      <c r="G674" s="81"/>
      <c r="H674" s="126"/>
      <c r="I674" s="238" t="str">
        <f>IF(ISNUMBER(F674),_xlfn.IFS(RIGHT(H674,3)="(b)",IF(AND(G674&gt;=DATE('1. Informace o projektu'!$C$3,1,1),G674&lt;=WORKDAY(DATE('1. Informace o projektu'!$C$3+1,1,31)-1,1)),"OK","!!"),RIGHT(H674,3)="(a)",IF(AND(G674&gt;=DATE('1. Informace o projektu'!$C$3,1,1),G674&lt;=WORKDAY(DATE('1. Informace o projektu'!$C$3,12,31)-1,1,'6. Data'!$C$76:$C$89)),"OK","!!"),ISBLANK(G674),"!",ISBLANK(H674),"!!!",H674='6. Data'!$B$3,"vyberte druh nákladu")," ")</f>
        <v xml:space="preserve"> </v>
      </c>
      <c r="J674" s="261" t="str">
        <f t="shared" si="30"/>
        <v xml:space="preserve"> </v>
      </c>
      <c r="K674" s="238" t="str">
        <f t="shared" si="31"/>
        <v xml:space="preserve"> </v>
      </c>
      <c r="L674" s="87" t="str">
        <f t="shared" si="32"/>
        <v xml:space="preserve"> </v>
      </c>
    </row>
    <row r="675" spans="1:12" x14ac:dyDescent="0.25">
      <c r="A675" s="72"/>
      <c r="B675" s="82"/>
      <c r="C675" s="82"/>
      <c r="D675" s="79"/>
      <c r="E675" s="83"/>
      <c r="F675" s="83"/>
      <c r="G675" s="81"/>
      <c r="H675" s="126"/>
      <c r="I675" s="238" t="str">
        <f>IF(ISNUMBER(F675),_xlfn.IFS(RIGHT(H675,3)="(b)",IF(AND(G675&gt;=DATE('1. Informace o projektu'!$C$3,1,1),G675&lt;=WORKDAY(DATE('1. Informace o projektu'!$C$3+1,1,31)-1,1)),"OK","!!"),RIGHT(H675,3)="(a)",IF(AND(G675&gt;=DATE('1. Informace o projektu'!$C$3,1,1),G675&lt;=WORKDAY(DATE('1. Informace o projektu'!$C$3,12,31)-1,1,'6. Data'!$C$76:$C$89)),"OK","!!"),ISBLANK(G675),"!",ISBLANK(H675),"!!!",H675='6. Data'!$B$3,"vyberte druh nákladu")," ")</f>
        <v xml:space="preserve"> </v>
      </c>
      <c r="J675" s="261" t="str">
        <f t="shared" si="30"/>
        <v xml:space="preserve"> </v>
      </c>
      <c r="K675" s="238" t="str">
        <f t="shared" si="31"/>
        <v xml:space="preserve"> </v>
      </c>
      <c r="L675" s="87" t="str">
        <f t="shared" si="32"/>
        <v xml:space="preserve"> </v>
      </c>
    </row>
    <row r="676" spans="1:12" x14ac:dyDescent="0.25">
      <c r="A676" s="72"/>
      <c r="B676" s="82"/>
      <c r="C676" s="82"/>
      <c r="D676" s="79"/>
      <c r="E676" s="83"/>
      <c r="F676" s="83"/>
      <c r="G676" s="81"/>
      <c r="H676" s="126"/>
      <c r="I676" s="238" t="str">
        <f>IF(ISNUMBER(F676),_xlfn.IFS(RIGHT(H676,3)="(b)",IF(AND(G676&gt;=DATE('1. Informace o projektu'!$C$3,1,1),G676&lt;=WORKDAY(DATE('1. Informace o projektu'!$C$3+1,1,31)-1,1)),"OK","!!"),RIGHT(H676,3)="(a)",IF(AND(G676&gt;=DATE('1. Informace o projektu'!$C$3,1,1),G676&lt;=WORKDAY(DATE('1. Informace o projektu'!$C$3,12,31)-1,1,'6. Data'!$C$76:$C$89)),"OK","!!"),ISBLANK(G676),"!",ISBLANK(H676),"!!!",H676='6. Data'!$B$3,"vyberte druh nákladu")," ")</f>
        <v xml:space="preserve"> </v>
      </c>
      <c r="J676" s="261" t="str">
        <f t="shared" si="30"/>
        <v xml:space="preserve"> </v>
      </c>
      <c r="K676" s="238" t="str">
        <f t="shared" si="31"/>
        <v xml:space="preserve"> </v>
      </c>
      <c r="L676" s="87" t="str">
        <f t="shared" si="32"/>
        <v xml:space="preserve"> </v>
      </c>
    </row>
    <row r="677" spans="1:12" x14ac:dyDescent="0.25">
      <c r="A677" s="72"/>
      <c r="B677" s="82"/>
      <c r="C677" s="82"/>
      <c r="D677" s="79"/>
      <c r="E677" s="83"/>
      <c r="F677" s="83"/>
      <c r="G677" s="81"/>
      <c r="H677" s="126"/>
      <c r="I677" s="238" t="str">
        <f>IF(ISNUMBER(F677),_xlfn.IFS(RIGHT(H677,3)="(b)",IF(AND(G677&gt;=DATE('1. Informace o projektu'!$C$3,1,1),G677&lt;=WORKDAY(DATE('1. Informace o projektu'!$C$3+1,1,31)-1,1)),"OK","!!"),RIGHT(H677,3)="(a)",IF(AND(G677&gt;=DATE('1. Informace o projektu'!$C$3,1,1),G677&lt;=WORKDAY(DATE('1. Informace o projektu'!$C$3,12,31)-1,1,'6. Data'!$C$76:$C$89)),"OK","!!"),ISBLANK(G677),"!",ISBLANK(H677),"!!!",H677='6. Data'!$B$3,"vyberte druh nákladu")," ")</f>
        <v xml:space="preserve"> </v>
      </c>
      <c r="J677" s="261" t="str">
        <f t="shared" si="30"/>
        <v xml:space="preserve"> </v>
      </c>
      <c r="K677" s="238" t="str">
        <f t="shared" si="31"/>
        <v xml:space="preserve"> </v>
      </c>
      <c r="L677" s="87" t="str">
        <f t="shared" si="32"/>
        <v xml:space="preserve"> </v>
      </c>
    </row>
    <row r="678" spans="1:12" x14ac:dyDescent="0.25">
      <c r="A678" s="72"/>
      <c r="B678" s="82"/>
      <c r="C678" s="82"/>
      <c r="D678" s="79"/>
      <c r="E678" s="83"/>
      <c r="F678" s="83"/>
      <c r="G678" s="81"/>
      <c r="H678" s="126"/>
      <c r="I678" s="238" t="str">
        <f>IF(ISNUMBER(F678),_xlfn.IFS(RIGHT(H678,3)="(b)",IF(AND(G678&gt;=DATE('1. Informace o projektu'!$C$3,1,1),G678&lt;=WORKDAY(DATE('1. Informace o projektu'!$C$3+1,1,31)-1,1)),"OK","!!"),RIGHT(H678,3)="(a)",IF(AND(G678&gt;=DATE('1. Informace o projektu'!$C$3,1,1),G678&lt;=WORKDAY(DATE('1. Informace o projektu'!$C$3,12,31)-1,1,'6. Data'!$C$76:$C$89)),"OK","!!"),ISBLANK(G678),"!",ISBLANK(H678),"!!!",H678='6. Data'!$B$3,"vyberte druh nákladu")," ")</f>
        <v xml:space="preserve"> </v>
      </c>
      <c r="J678" s="261" t="str">
        <f t="shared" si="30"/>
        <v xml:space="preserve"> </v>
      </c>
      <c r="K678" s="238" t="str">
        <f t="shared" si="31"/>
        <v xml:space="preserve"> </v>
      </c>
      <c r="L678" s="87" t="str">
        <f t="shared" si="32"/>
        <v xml:space="preserve"> </v>
      </c>
    </row>
    <row r="679" spans="1:12" x14ac:dyDescent="0.25">
      <c r="A679" s="72"/>
      <c r="B679" s="82"/>
      <c r="C679" s="82"/>
      <c r="D679" s="79"/>
      <c r="E679" s="83"/>
      <c r="F679" s="83"/>
      <c r="G679" s="81"/>
      <c r="H679" s="126"/>
      <c r="I679" s="238" t="str">
        <f>IF(ISNUMBER(F679),_xlfn.IFS(RIGHT(H679,3)="(b)",IF(AND(G679&gt;=DATE('1. Informace o projektu'!$C$3,1,1),G679&lt;=WORKDAY(DATE('1. Informace o projektu'!$C$3+1,1,31)-1,1)),"OK","!!"),RIGHT(H679,3)="(a)",IF(AND(G679&gt;=DATE('1. Informace o projektu'!$C$3,1,1),G679&lt;=WORKDAY(DATE('1. Informace o projektu'!$C$3,12,31)-1,1,'6. Data'!$C$76:$C$89)),"OK","!!"),ISBLANK(G679),"!",ISBLANK(H679),"!!!",H679='6. Data'!$B$3,"vyberte druh nákladu")," ")</f>
        <v xml:space="preserve"> </v>
      </c>
      <c r="J679" s="261" t="str">
        <f t="shared" si="30"/>
        <v xml:space="preserve"> </v>
      </c>
      <c r="K679" s="238" t="str">
        <f t="shared" si="31"/>
        <v xml:space="preserve"> </v>
      </c>
      <c r="L679" s="87" t="str">
        <f t="shared" si="32"/>
        <v xml:space="preserve"> </v>
      </c>
    </row>
    <row r="680" spans="1:12" x14ac:dyDescent="0.25">
      <c r="A680" s="72"/>
      <c r="B680" s="82"/>
      <c r="C680" s="82"/>
      <c r="D680" s="79"/>
      <c r="E680" s="83"/>
      <c r="F680" s="83"/>
      <c r="G680" s="81"/>
      <c r="H680" s="126"/>
      <c r="I680" s="238" t="str">
        <f>IF(ISNUMBER(F680),_xlfn.IFS(RIGHT(H680,3)="(b)",IF(AND(G680&gt;=DATE('1. Informace o projektu'!$C$3,1,1),G680&lt;=WORKDAY(DATE('1. Informace o projektu'!$C$3+1,1,31)-1,1)),"OK","!!"),RIGHT(H680,3)="(a)",IF(AND(G680&gt;=DATE('1. Informace o projektu'!$C$3,1,1),G680&lt;=WORKDAY(DATE('1. Informace o projektu'!$C$3,12,31)-1,1,'6. Data'!$C$76:$C$89)),"OK","!!"),ISBLANK(G680),"!",ISBLANK(H680),"!!!",H680='6. Data'!$B$3,"vyberte druh nákladu")," ")</f>
        <v xml:space="preserve"> </v>
      </c>
      <c r="J680" s="261" t="str">
        <f t="shared" si="30"/>
        <v xml:space="preserve"> </v>
      </c>
      <c r="K680" s="238" t="str">
        <f t="shared" si="31"/>
        <v xml:space="preserve"> </v>
      </c>
      <c r="L680" s="87" t="str">
        <f t="shared" si="32"/>
        <v xml:space="preserve"> </v>
      </c>
    </row>
    <row r="681" spans="1:12" x14ac:dyDescent="0.25">
      <c r="A681" s="72"/>
      <c r="B681" s="82"/>
      <c r="C681" s="82"/>
      <c r="D681" s="79"/>
      <c r="E681" s="83"/>
      <c r="F681" s="83"/>
      <c r="G681" s="81"/>
      <c r="H681" s="126"/>
      <c r="I681" s="238" t="str">
        <f>IF(ISNUMBER(F681),_xlfn.IFS(RIGHT(H681,3)="(b)",IF(AND(G681&gt;=DATE('1. Informace o projektu'!$C$3,1,1),G681&lt;=WORKDAY(DATE('1. Informace o projektu'!$C$3+1,1,31)-1,1)),"OK","!!"),RIGHT(H681,3)="(a)",IF(AND(G681&gt;=DATE('1. Informace o projektu'!$C$3,1,1),G681&lt;=WORKDAY(DATE('1. Informace o projektu'!$C$3,12,31)-1,1,'6. Data'!$C$76:$C$89)),"OK","!!"),ISBLANK(G681),"!",ISBLANK(H681),"!!!",H681='6. Data'!$B$3,"vyberte druh nákladu")," ")</f>
        <v xml:space="preserve"> </v>
      </c>
      <c r="J681" s="261" t="str">
        <f t="shared" si="30"/>
        <v xml:space="preserve"> </v>
      </c>
      <c r="K681" s="238" t="str">
        <f t="shared" si="31"/>
        <v xml:space="preserve"> </v>
      </c>
      <c r="L681" s="87" t="str">
        <f t="shared" si="32"/>
        <v xml:space="preserve"> </v>
      </c>
    </row>
    <row r="682" spans="1:12" x14ac:dyDescent="0.25">
      <c r="A682" s="72"/>
      <c r="B682" s="82"/>
      <c r="C682" s="82"/>
      <c r="D682" s="79"/>
      <c r="E682" s="83"/>
      <c r="F682" s="83"/>
      <c r="G682" s="81"/>
      <c r="H682" s="126"/>
      <c r="I682" s="238" t="str">
        <f>IF(ISNUMBER(F682),_xlfn.IFS(RIGHT(H682,3)="(b)",IF(AND(G682&gt;=DATE('1. Informace o projektu'!$C$3,1,1),G682&lt;=WORKDAY(DATE('1. Informace o projektu'!$C$3+1,1,31)-1,1)),"OK","!!"),RIGHT(H682,3)="(a)",IF(AND(G682&gt;=DATE('1. Informace o projektu'!$C$3,1,1),G682&lt;=WORKDAY(DATE('1. Informace o projektu'!$C$3,12,31)-1,1,'6. Data'!$C$76:$C$89)),"OK","!!"),ISBLANK(G682),"!",ISBLANK(H682),"!!!",H682='6. Data'!$B$3,"vyberte druh nákladu")," ")</f>
        <v xml:space="preserve"> </v>
      </c>
      <c r="J682" s="261" t="str">
        <f t="shared" si="30"/>
        <v xml:space="preserve"> </v>
      </c>
      <c r="K682" s="238" t="str">
        <f t="shared" si="31"/>
        <v xml:space="preserve"> </v>
      </c>
      <c r="L682" s="87" t="str">
        <f t="shared" si="32"/>
        <v xml:space="preserve"> </v>
      </c>
    </row>
    <row r="683" spans="1:12" x14ac:dyDescent="0.25">
      <c r="A683" s="72"/>
      <c r="B683" s="82"/>
      <c r="C683" s="82"/>
      <c r="D683" s="79"/>
      <c r="E683" s="83"/>
      <c r="F683" s="83"/>
      <c r="G683" s="81"/>
      <c r="H683" s="126"/>
      <c r="I683" s="238" t="str">
        <f>IF(ISNUMBER(F683),_xlfn.IFS(RIGHT(H683,3)="(b)",IF(AND(G683&gt;=DATE('1. Informace o projektu'!$C$3,1,1),G683&lt;=WORKDAY(DATE('1. Informace o projektu'!$C$3+1,1,31)-1,1)),"OK","!!"),RIGHT(H683,3)="(a)",IF(AND(G683&gt;=DATE('1. Informace o projektu'!$C$3,1,1),G683&lt;=WORKDAY(DATE('1. Informace o projektu'!$C$3,12,31)-1,1,'6. Data'!$C$76:$C$89)),"OK","!!"),ISBLANK(G683),"!",ISBLANK(H683),"!!!",H683='6. Data'!$B$3,"vyberte druh nákladu")," ")</f>
        <v xml:space="preserve"> </v>
      </c>
      <c r="J683" s="261" t="str">
        <f t="shared" si="30"/>
        <v xml:space="preserve"> </v>
      </c>
      <c r="K683" s="238" t="str">
        <f t="shared" si="31"/>
        <v xml:space="preserve"> </v>
      </c>
      <c r="L683" s="87" t="str">
        <f t="shared" si="32"/>
        <v xml:space="preserve"> </v>
      </c>
    </row>
    <row r="684" spans="1:12" x14ac:dyDescent="0.25">
      <c r="A684" s="72"/>
      <c r="B684" s="82"/>
      <c r="C684" s="82"/>
      <c r="D684" s="79"/>
      <c r="E684" s="83"/>
      <c r="F684" s="83"/>
      <c r="G684" s="81"/>
      <c r="H684" s="126"/>
      <c r="I684" s="238" t="str">
        <f>IF(ISNUMBER(F684),_xlfn.IFS(RIGHT(H684,3)="(b)",IF(AND(G684&gt;=DATE('1. Informace o projektu'!$C$3,1,1),G684&lt;=WORKDAY(DATE('1. Informace o projektu'!$C$3+1,1,31)-1,1)),"OK","!!"),RIGHT(H684,3)="(a)",IF(AND(G684&gt;=DATE('1. Informace o projektu'!$C$3,1,1),G684&lt;=WORKDAY(DATE('1. Informace o projektu'!$C$3,12,31)-1,1,'6. Data'!$C$76:$C$89)),"OK","!!"),ISBLANK(G684),"!",ISBLANK(H684),"!!!",H684='6. Data'!$B$3,"vyberte druh nákladu")," ")</f>
        <v xml:space="preserve"> </v>
      </c>
      <c r="J684" s="261" t="str">
        <f t="shared" si="30"/>
        <v xml:space="preserve"> </v>
      </c>
      <c r="K684" s="238" t="str">
        <f t="shared" si="31"/>
        <v xml:space="preserve"> </v>
      </c>
      <c r="L684" s="87" t="str">
        <f t="shared" si="32"/>
        <v xml:space="preserve"> </v>
      </c>
    </row>
    <row r="685" spans="1:12" x14ac:dyDescent="0.25">
      <c r="A685" s="72"/>
      <c r="B685" s="82"/>
      <c r="C685" s="82"/>
      <c r="D685" s="79"/>
      <c r="E685" s="83"/>
      <c r="F685" s="83"/>
      <c r="G685" s="81"/>
      <c r="H685" s="126"/>
      <c r="I685" s="238" t="str">
        <f>IF(ISNUMBER(F685),_xlfn.IFS(RIGHT(H685,3)="(b)",IF(AND(G685&gt;=DATE('1. Informace o projektu'!$C$3,1,1),G685&lt;=WORKDAY(DATE('1. Informace o projektu'!$C$3+1,1,31)-1,1)),"OK","!!"),RIGHT(H685,3)="(a)",IF(AND(G685&gt;=DATE('1. Informace o projektu'!$C$3,1,1),G685&lt;=WORKDAY(DATE('1. Informace o projektu'!$C$3,12,31)-1,1,'6. Data'!$C$76:$C$89)),"OK","!!"),ISBLANK(G685),"!",ISBLANK(H685),"!!!",H685='6. Data'!$B$3,"vyberte druh nákladu")," ")</f>
        <v xml:space="preserve"> </v>
      </c>
      <c r="J685" s="261" t="str">
        <f t="shared" si="30"/>
        <v xml:space="preserve"> </v>
      </c>
      <c r="K685" s="238" t="str">
        <f t="shared" si="31"/>
        <v xml:space="preserve"> </v>
      </c>
      <c r="L685" s="87" t="str">
        <f t="shared" si="32"/>
        <v xml:space="preserve"> </v>
      </c>
    </row>
    <row r="686" spans="1:12" x14ac:dyDescent="0.25">
      <c r="A686" s="72"/>
      <c r="B686" s="82"/>
      <c r="C686" s="82"/>
      <c r="D686" s="79"/>
      <c r="E686" s="83"/>
      <c r="F686" s="83"/>
      <c r="G686" s="81"/>
      <c r="H686" s="126"/>
      <c r="I686" s="238" t="str">
        <f>IF(ISNUMBER(F686),_xlfn.IFS(RIGHT(H686,3)="(b)",IF(AND(G686&gt;=DATE('1. Informace o projektu'!$C$3,1,1),G686&lt;=WORKDAY(DATE('1. Informace o projektu'!$C$3+1,1,31)-1,1)),"OK","!!"),RIGHT(H686,3)="(a)",IF(AND(G686&gt;=DATE('1. Informace o projektu'!$C$3,1,1),G686&lt;=WORKDAY(DATE('1. Informace o projektu'!$C$3,12,31)-1,1,'6. Data'!$C$76:$C$89)),"OK","!!"),ISBLANK(G686),"!",ISBLANK(H686),"!!!",H686='6. Data'!$B$3,"vyberte druh nákladu")," ")</f>
        <v xml:space="preserve"> </v>
      </c>
      <c r="J686" s="261" t="str">
        <f t="shared" si="30"/>
        <v xml:space="preserve"> </v>
      </c>
      <c r="K686" s="238" t="str">
        <f t="shared" si="31"/>
        <v xml:space="preserve"> </v>
      </c>
      <c r="L686" s="87" t="str">
        <f t="shared" si="32"/>
        <v xml:space="preserve"> </v>
      </c>
    </row>
    <row r="687" spans="1:12" x14ac:dyDescent="0.25">
      <c r="A687" s="72"/>
      <c r="B687" s="82"/>
      <c r="C687" s="82"/>
      <c r="D687" s="79"/>
      <c r="E687" s="83"/>
      <c r="F687" s="83"/>
      <c r="G687" s="81"/>
      <c r="H687" s="126"/>
      <c r="I687" s="238" t="str">
        <f>IF(ISNUMBER(F687),_xlfn.IFS(RIGHT(H687,3)="(b)",IF(AND(G687&gt;=DATE('1. Informace o projektu'!$C$3,1,1),G687&lt;=WORKDAY(DATE('1. Informace o projektu'!$C$3+1,1,31)-1,1)),"OK","!!"),RIGHT(H687,3)="(a)",IF(AND(G687&gt;=DATE('1. Informace o projektu'!$C$3,1,1),G687&lt;=WORKDAY(DATE('1. Informace o projektu'!$C$3,12,31)-1,1,'6. Data'!$C$76:$C$89)),"OK","!!"),ISBLANK(G687),"!",ISBLANK(H687),"!!!",H687='6. Data'!$B$3,"vyberte druh nákladu")," ")</f>
        <v xml:space="preserve"> </v>
      </c>
      <c r="J687" s="261" t="str">
        <f t="shared" si="30"/>
        <v xml:space="preserve"> </v>
      </c>
      <c r="K687" s="238" t="str">
        <f t="shared" si="31"/>
        <v xml:space="preserve"> </v>
      </c>
      <c r="L687" s="87" t="str">
        <f t="shared" si="32"/>
        <v xml:space="preserve"> </v>
      </c>
    </row>
    <row r="688" spans="1:12" x14ac:dyDescent="0.25">
      <c r="A688" s="72"/>
      <c r="B688" s="82"/>
      <c r="C688" s="82"/>
      <c r="D688" s="79"/>
      <c r="E688" s="83"/>
      <c r="F688" s="83"/>
      <c r="G688" s="81"/>
      <c r="H688" s="126"/>
      <c r="I688" s="238" t="str">
        <f>IF(ISNUMBER(F688),_xlfn.IFS(RIGHT(H688,3)="(b)",IF(AND(G688&gt;=DATE('1. Informace o projektu'!$C$3,1,1),G688&lt;=WORKDAY(DATE('1. Informace o projektu'!$C$3+1,1,31)-1,1)),"OK","!!"),RIGHT(H688,3)="(a)",IF(AND(G688&gt;=DATE('1. Informace o projektu'!$C$3,1,1),G688&lt;=WORKDAY(DATE('1. Informace o projektu'!$C$3,12,31)-1,1,'6. Data'!$C$76:$C$89)),"OK","!!"),ISBLANK(G688),"!",ISBLANK(H688),"!!!",H688='6. Data'!$B$3,"vyberte druh nákladu")," ")</f>
        <v xml:space="preserve"> </v>
      </c>
      <c r="J688" s="261" t="str">
        <f t="shared" si="30"/>
        <v xml:space="preserve"> </v>
      </c>
      <c r="K688" s="238" t="str">
        <f t="shared" si="31"/>
        <v xml:space="preserve"> </v>
      </c>
      <c r="L688" s="87" t="str">
        <f t="shared" si="32"/>
        <v xml:space="preserve"> </v>
      </c>
    </row>
    <row r="689" spans="1:12" x14ac:dyDescent="0.25">
      <c r="A689" s="72"/>
      <c r="B689" s="82"/>
      <c r="C689" s="82"/>
      <c r="D689" s="79"/>
      <c r="E689" s="83"/>
      <c r="F689" s="83"/>
      <c r="G689" s="81"/>
      <c r="H689" s="126"/>
      <c r="I689" s="238" t="str">
        <f>IF(ISNUMBER(F689),_xlfn.IFS(RIGHT(H689,3)="(b)",IF(AND(G689&gt;=DATE('1. Informace o projektu'!$C$3,1,1),G689&lt;=WORKDAY(DATE('1. Informace o projektu'!$C$3+1,1,31)-1,1)),"OK","!!"),RIGHT(H689,3)="(a)",IF(AND(G689&gt;=DATE('1. Informace o projektu'!$C$3,1,1),G689&lt;=WORKDAY(DATE('1. Informace o projektu'!$C$3,12,31)-1,1,'6. Data'!$C$76:$C$89)),"OK","!!"),ISBLANK(G689),"!",ISBLANK(H689),"!!!",H689='6. Data'!$B$3,"vyberte druh nákladu")," ")</f>
        <v xml:space="preserve"> </v>
      </c>
      <c r="J689" s="261" t="str">
        <f t="shared" si="30"/>
        <v xml:space="preserve"> </v>
      </c>
      <c r="K689" s="238" t="str">
        <f t="shared" si="31"/>
        <v xml:space="preserve"> </v>
      </c>
      <c r="L689" s="87" t="str">
        <f t="shared" si="32"/>
        <v xml:space="preserve"> </v>
      </c>
    </row>
    <row r="690" spans="1:12" x14ac:dyDescent="0.25">
      <c r="A690" s="72"/>
      <c r="B690" s="82"/>
      <c r="C690" s="82"/>
      <c r="D690" s="79"/>
      <c r="E690" s="83"/>
      <c r="F690" s="83"/>
      <c r="G690" s="81"/>
      <c r="H690" s="126"/>
      <c r="I690" s="238" t="str">
        <f>IF(ISNUMBER(F690),_xlfn.IFS(RIGHT(H690,3)="(b)",IF(AND(G690&gt;=DATE('1. Informace o projektu'!$C$3,1,1),G690&lt;=WORKDAY(DATE('1. Informace o projektu'!$C$3+1,1,31)-1,1)),"OK","!!"),RIGHT(H690,3)="(a)",IF(AND(G690&gt;=DATE('1. Informace o projektu'!$C$3,1,1),G690&lt;=WORKDAY(DATE('1. Informace o projektu'!$C$3,12,31)-1,1,'6. Data'!$C$76:$C$89)),"OK","!!"),ISBLANK(G690),"!",ISBLANK(H690),"!!!",H690='6. Data'!$B$3,"vyberte druh nákladu")," ")</f>
        <v xml:space="preserve"> </v>
      </c>
      <c r="J690" s="261" t="str">
        <f t="shared" si="30"/>
        <v xml:space="preserve"> </v>
      </c>
      <c r="K690" s="238" t="str">
        <f t="shared" si="31"/>
        <v xml:space="preserve"> </v>
      </c>
      <c r="L690" s="87" t="str">
        <f t="shared" si="32"/>
        <v xml:space="preserve"> </v>
      </c>
    </row>
    <row r="691" spans="1:12" x14ac:dyDescent="0.25">
      <c r="A691" s="72"/>
      <c r="B691" s="82"/>
      <c r="C691" s="82"/>
      <c r="D691" s="79"/>
      <c r="E691" s="83"/>
      <c r="F691" s="83"/>
      <c r="G691" s="81"/>
      <c r="H691" s="126"/>
      <c r="I691" s="238" t="str">
        <f>IF(ISNUMBER(F691),_xlfn.IFS(RIGHT(H691,3)="(b)",IF(AND(G691&gt;=DATE('1. Informace o projektu'!$C$3,1,1),G691&lt;=WORKDAY(DATE('1. Informace o projektu'!$C$3+1,1,31)-1,1)),"OK","!!"),RIGHT(H691,3)="(a)",IF(AND(G691&gt;=DATE('1. Informace o projektu'!$C$3,1,1),G691&lt;=WORKDAY(DATE('1. Informace o projektu'!$C$3,12,31)-1,1,'6. Data'!$C$76:$C$89)),"OK","!!"),ISBLANK(G691),"!",ISBLANK(H691),"!!!",H691='6. Data'!$B$3,"vyberte druh nákladu")," ")</f>
        <v xml:space="preserve"> </v>
      </c>
      <c r="J691" s="261" t="str">
        <f t="shared" si="30"/>
        <v xml:space="preserve"> </v>
      </c>
      <c r="K691" s="238" t="str">
        <f t="shared" si="31"/>
        <v xml:space="preserve"> </v>
      </c>
      <c r="L691" s="87" t="str">
        <f t="shared" si="32"/>
        <v xml:space="preserve"> </v>
      </c>
    </row>
    <row r="692" spans="1:12" x14ac:dyDescent="0.25">
      <c r="A692" s="72"/>
      <c r="B692" s="82"/>
      <c r="C692" s="82"/>
      <c r="D692" s="79"/>
      <c r="E692" s="83"/>
      <c r="F692" s="83"/>
      <c r="G692" s="81"/>
      <c r="H692" s="126"/>
      <c r="I692" s="238" t="str">
        <f>IF(ISNUMBER(F692),_xlfn.IFS(RIGHT(H692,3)="(b)",IF(AND(G692&gt;=DATE('1. Informace o projektu'!$C$3,1,1),G692&lt;=WORKDAY(DATE('1. Informace o projektu'!$C$3+1,1,31)-1,1)),"OK","!!"),RIGHT(H692,3)="(a)",IF(AND(G692&gt;=DATE('1. Informace o projektu'!$C$3,1,1),G692&lt;=WORKDAY(DATE('1. Informace o projektu'!$C$3,12,31)-1,1,'6. Data'!$C$76:$C$89)),"OK","!!"),ISBLANK(G692),"!",ISBLANK(H692),"!!!",H692='6. Data'!$B$3,"vyberte druh nákladu")," ")</f>
        <v xml:space="preserve"> </v>
      </c>
      <c r="J692" s="261" t="str">
        <f t="shared" si="30"/>
        <v xml:space="preserve"> </v>
      </c>
      <c r="K692" s="238" t="str">
        <f t="shared" si="31"/>
        <v xml:space="preserve"> </v>
      </c>
      <c r="L692" s="87" t="str">
        <f t="shared" si="32"/>
        <v xml:space="preserve"> </v>
      </c>
    </row>
    <row r="693" spans="1:12" x14ac:dyDescent="0.25">
      <c r="A693" s="72"/>
      <c r="B693" s="82"/>
      <c r="C693" s="82"/>
      <c r="D693" s="79"/>
      <c r="E693" s="83"/>
      <c r="F693" s="83"/>
      <c r="G693" s="81"/>
      <c r="H693" s="126"/>
      <c r="I693" s="238" t="str">
        <f>IF(ISNUMBER(F693),_xlfn.IFS(RIGHT(H693,3)="(b)",IF(AND(G693&gt;=DATE('1. Informace o projektu'!$C$3,1,1),G693&lt;=WORKDAY(DATE('1. Informace o projektu'!$C$3+1,1,31)-1,1)),"OK","!!"),RIGHT(H693,3)="(a)",IF(AND(G693&gt;=DATE('1. Informace o projektu'!$C$3,1,1),G693&lt;=WORKDAY(DATE('1. Informace o projektu'!$C$3,12,31)-1,1,'6. Data'!$C$76:$C$89)),"OK","!!"),ISBLANK(G693),"!",ISBLANK(H693),"!!!",H693='6. Data'!$B$3,"vyberte druh nákladu")," ")</f>
        <v xml:space="preserve"> </v>
      </c>
      <c r="J693" s="261" t="str">
        <f t="shared" si="30"/>
        <v xml:space="preserve"> </v>
      </c>
      <c r="K693" s="238" t="str">
        <f t="shared" si="31"/>
        <v xml:space="preserve"> </v>
      </c>
      <c r="L693" s="87" t="str">
        <f t="shared" si="32"/>
        <v xml:space="preserve"> </v>
      </c>
    </row>
    <row r="694" spans="1:12" x14ac:dyDescent="0.25">
      <c r="A694" s="72"/>
      <c r="B694" s="82"/>
      <c r="C694" s="82"/>
      <c r="D694" s="79"/>
      <c r="E694" s="83"/>
      <c r="F694" s="83"/>
      <c r="G694" s="81"/>
      <c r="H694" s="126"/>
      <c r="I694" s="238" t="str">
        <f>IF(ISNUMBER(F694),_xlfn.IFS(RIGHT(H694,3)="(b)",IF(AND(G694&gt;=DATE('1. Informace o projektu'!$C$3,1,1),G694&lt;=WORKDAY(DATE('1. Informace o projektu'!$C$3+1,1,31)-1,1)),"OK","!!"),RIGHT(H694,3)="(a)",IF(AND(G694&gt;=DATE('1. Informace o projektu'!$C$3,1,1),G694&lt;=WORKDAY(DATE('1. Informace o projektu'!$C$3,12,31)-1,1,'6. Data'!$C$76:$C$89)),"OK","!!"),ISBLANK(G694),"!",ISBLANK(H694),"!!!",H694='6. Data'!$B$3,"vyberte druh nákladu")," ")</f>
        <v xml:space="preserve"> </v>
      </c>
      <c r="J694" s="261" t="str">
        <f t="shared" si="30"/>
        <v xml:space="preserve"> </v>
      </c>
      <c r="K694" s="238" t="str">
        <f t="shared" si="31"/>
        <v xml:space="preserve"> </v>
      </c>
      <c r="L694" s="87" t="str">
        <f t="shared" si="32"/>
        <v xml:space="preserve"> </v>
      </c>
    </row>
    <row r="695" spans="1:12" x14ac:dyDescent="0.25">
      <c r="A695" s="72"/>
      <c r="B695" s="82"/>
      <c r="C695" s="82"/>
      <c r="D695" s="79"/>
      <c r="E695" s="83"/>
      <c r="F695" s="83"/>
      <c r="G695" s="81"/>
      <c r="H695" s="126"/>
      <c r="I695" s="238" t="str">
        <f>IF(ISNUMBER(F695),_xlfn.IFS(RIGHT(H695,3)="(b)",IF(AND(G695&gt;=DATE('1. Informace o projektu'!$C$3,1,1),G695&lt;=WORKDAY(DATE('1. Informace o projektu'!$C$3+1,1,31)-1,1)),"OK","!!"),RIGHT(H695,3)="(a)",IF(AND(G695&gt;=DATE('1. Informace o projektu'!$C$3,1,1),G695&lt;=WORKDAY(DATE('1. Informace o projektu'!$C$3,12,31)-1,1,'6. Data'!$C$76:$C$89)),"OK","!!"),ISBLANK(G695),"!",ISBLANK(H695),"!!!",H695='6. Data'!$B$3,"vyberte druh nákladu")," ")</f>
        <v xml:space="preserve"> </v>
      </c>
      <c r="J695" s="261" t="str">
        <f t="shared" si="30"/>
        <v xml:space="preserve"> </v>
      </c>
      <c r="K695" s="238" t="str">
        <f t="shared" si="31"/>
        <v xml:space="preserve"> </v>
      </c>
      <c r="L695" s="87" t="str">
        <f t="shared" si="32"/>
        <v xml:space="preserve"> </v>
      </c>
    </row>
    <row r="696" spans="1:12" x14ac:dyDescent="0.25">
      <c r="A696" s="72"/>
      <c r="B696" s="82"/>
      <c r="C696" s="82"/>
      <c r="D696" s="79"/>
      <c r="E696" s="83"/>
      <c r="F696" s="83"/>
      <c r="G696" s="81"/>
      <c r="H696" s="126"/>
      <c r="I696" s="238" t="str">
        <f>IF(ISNUMBER(F696),_xlfn.IFS(RIGHT(H696,3)="(b)",IF(AND(G696&gt;=DATE('1. Informace o projektu'!$C$3,1,1),G696&lt;=WORKDAY(DATE('1. Informace o projektu'!$C$3+1,1,31)-1,1)),"OK","!!"),RIGHT(H696,3)="(a)",IF(AND(G696&gt;=DATE('1. Informace o projektu'!$C$3,1,1),G696&lt;=WORKDAY(DATE('1. Informace o projektu'!$C$3,12,31)-1,1,'6. Data'!$C$76:$C$89)),"OK","!!"),ISBLANK(G696),"!",ISBLANK(H696),"!!!",H696='6. Data'!$B$3,"vyberte druh nákladu")," ")</f>
        <v xml:space="preserve"> </v>
      </c>
      <c r="J696" s="261" t="str">
        <f t="shared" si="30"/>
        <v xml:space="preserve"> </v>
      </c>
      <c r="K696" s="238" t="str">
        <f t="shared" si="31"/>
        <v xml:space="preserve"> </v>
      </c>
      <c r="L696" s="87" t="str">
        <f t="shared" si="32"/>
        <v xml:space="preserve"> </v>
      </c>
    </row>
    <row r="697" spans="1:12" x14ac:dyDescent="0.25">
      <c r="A697" s="72"/>
      <c r="B697" s="82"/>
      <c r="C697" s="82"/>
      <c r="D697" s="79"/>
      <c r="E697" s="83"/>
      <c r="F697" s="83"/>
      <c r="G697" s="81"/>
      <c r="H697" s="126"/>
      <c r="I697" s="238" t="str">
        <f>IF(ISNUMBER(F697),_xlfn.IFS(RIGHT(H697,3)="(b)",IF(AND(G697&gt;=DATE('1. Informace o projektu'!$C$3,1,1),G697&lt;=WORKDAY(DATE('1. Informace o projektu'!$C$3+1,1,31)-1,1)),"OK","!!"),RIGHT(H697,3)="(a)",IF(AND(G697&gt;=DATE('1. Informace o projektu'!$C$3,1,1),G697&lt;=WORKDAY(DATE('1. Informace o projektu'!$C$3,12,31)-1,1,'6. Data'!$C$76:$C$89)),"OK","!!"),ISBLANK(G697),"!",ISBLANK(H697),"!!!",H697='6. Data'!$B$3,"vyberte druh nákladu")," ")</f>
        <v xml:space="preserve"> </v>
      </c>
      <c r="J697" s="261" t="str">
        <f t="shared" si="30"/>
        <v xml:space="preserve"> </v>
      </c>
      <c r="K697" s="238" t="str">
        <f t="shared" si="31"/>
        <v xml:space="preserve"> </v>
      </c>
      <c r="L697" s="87" t="str">
        <f t="shared" si="32"/>
        <v xml:space="preserve"> </v>
      </c>
    </row>
    <row r="698" spans="1:12" x14ac:dyDescent="0.25">
      <c r="A698" s="72"/>
      <c r="B698" s="82"/>
      <c r="C698" s="82"/>
      <c r="D698" s="79"/>
      <c r="E698" s="83"/>
      <c r="F698" s="83"/>
      <c r="G698" s="81"/>
      <c r="H698" s="126"/>
      <c r="I698" s="238" t="str">
        <f>IF(ISNUMBER(F698),_xlfn.IFS(RIGHT(H698,3)="(b)",IF(AND(G698&gt;=DATE('1. Informace o projektu'!$C$3,1,1),G698&lt;=WORKDAY(DATE('1. Informace o projektu'!$C$3+1,1,31)-1,1)),"OK","!!"),RIGHT(H698,3)="(a)",IF(AND(G698&gt;=DATE('1. Informace o projektu'!$C$3,1,1),G698&lt;=WORKDAY(DATE('1. Informace o projektu'!$C$3,12,31)-1,1,'6. Data'!$C$76:$C$89)),"OK","!!"),ISBLANK(G698),"!",ISBLANK(H698),"!!!",H698='6. Data'!$B$3,"vyberte druh nákladu")," ")</f>
        <v xml:space="preserve"> </v>
      </c>
      <c r="J698" s="261" t="str">
        <f t="shared" si="30"/>
        <v xml:space="preserve"> </v>
      </c>
      <c r="K698" s="238" t="str">
        <f t="shared" si="31"/>
        <v xml:space="preserve"> </v>
      </c>
      <c r="L698" s="87" t="str">
        <f t="shared" si="32"/>
        <v xml:space="preserve"> </v>
      </c>
    </row>
    <row r="699" spans="1:12" x14ac:dyDescent="0.25">
      <c r="A699" s="72"/>
      <c r="B699" s="82"/>
      <c r="C699" s="82"/>
      <c r="D699" s="79"/>
      <c r="E699" s="83"/>
      <c r="F699" s="83"/>
      <c r="G699" s="81"/>
      <c r="H699" s="126"/>
      <c r="I699" s="238" t="str">
        <f>IF(ISNUMBER(F699),_xlfn.IFS(RIGHT(H699,3)="(b)",IF(AND(G699&gt;=DATE('1. Informace o projektu'!$C$3,1,1),G699&lt;=WORKDAY(DATE('1. Informace o projektu'!$C$3+1,1,31)-1,1)),"OK","!!"),RIGHT(H699,3)="(a)",IF(AND(G699&gt;=DATE('1. Informace o projektu'!$C$3,1,1),G699&lt;=WORKDAY(DATE('1. Informace o projektu'!$C$3,12,31)-1,1,'6. Data'!$C$76:$C$89)),"OK","!!"),ISBLANK(G699),"!",ISBLANK(H699),"!!!",H699='6. Data'!$B$3,"vyberte druh nákladu")," ")</f>
        <v xml:space="preserve"> </v>
      </c>
      <c r="J699" s="261" t="str">
        <f t="shared" si="30"/>
        <v xml:space="preserve"> </v>
      </c>
      <c r="K699" s="238" t="str">
        <f t="shared" si="31"/>
        <v xml:space="preserve"> </v>
      </c>
      <c r="L699" s="87" t="str">
        <f t="shared" si="32"/>
        <v xml:space="preserve"> </v>
      </c>
    </row>
    <row r="700" spans="1:12" x14ac:dyDescent="0.25">
      <c r="A700" s="72"/>
      <c r="B700" s="82"/>
      <c r="C700" s="82"/>
      <c r="D700" s="79"/>
      <c r="E700" s="83"/>
      <c r="F700" s="83"/>
      <c r="G700" s="81"/>
      <c r="H700" s="126"/>
      <c r="I700" s="238" t="str">
        <f>IF(ISNUMBER(F700),_xlfn.IFS(RIGHT(H700,3)="(b)",IF(AND(G700&gt;=DATE('1. Informace o projektu'!$C$3,1,1),G700&lt;=WORKDAY(DATE('1. Informace o projektu'!$C$3+1,1,31)-1,1)),"OK","!!"),RIGHT(H700,3)="(a)",IF(AND(G700&gt;=DATE('1. Informace o projektu'!$C$3,1,1),G700&lt;=WORKDAY(DATE('1. Informace o projektu'!$C$3,12,31)-1,1,'6. Data'!$C$76:$C$89)),"OK","!!"),ISBLANK(G700),"!",ISBLANK(H700),"!!!",H700='6. Data'!$B$3,"vyberte druh nákladu")," ")</f>
        <v xml:space="preserve"> </v>
      </c>
      <c r="J700" s="261" t="str">
        <f t="shared" si="30"/>
        <v xml:space="preserve"> </v>
      </c>
      <c r="K700" s="238" t="str">
        <f t="shared" si="31"/>
        <v xml:space="preserve"> </v>
      </c>
      <c r="L700" s="87" t="str">
        <f t="shared" si="32"/>
        <v xml:space="preserve"> </v>
      </c>
    </row>
    <row r="701" spans="1:12" x14ac:dyDescent="0.25">
      <c r="A701" s="72"/>
      <c r="B701" s="82"/>
      <c r="C701" s="82"/>
      <c r="D701" s="79"/>
      <c r="E701" s="83"/>
      <c r="F701" s="83"/>
      <c r="G701" s="81"/>
      <c r="H701" s="126"/>
      <c r="I701" s="238" t="str">
        <f>IF(ISNUMBER(F701),_xlfn.IFS(RIGHT(H701,3)="(b)",IF(AND(G701&gt;=DATE('1. Informace o projektu'!$C$3,1,1),G701&lt;=WORKDAY(DATE('1. Informace o projektu'!$C$3+1,1,31)-1,1)),"OK","!!"),RIGHT(H701,3)="(a)",IF(AND(G701&gt;=DATE('1. Informace o projektu'!$C$3,1,1),G701&lt;=WORKDAY(DATE('1. Informace o projektu'!$C$3,12,31)-1,1,'6. Data'!$C$76:$C$89)),"OK","!!"),ISBLANK(G701),"!",ISBLANK(H701),"!!!",H701='6. Data'!$B$3,"vyberte druh nákladu")," ")</f>
        <v xml:space="preserve"> </v>
      </c>
      <c r="J701" s="261" t="str">
        <f t="shared" si="30"/>
        <v xml:space="preserve"> </v>
      </c>
      <c r="K701" s="238" t="str">
        <f t="shared" si="31"/>
        <v xml:space="preserve"> </v>
      </c>
      <c r="L701" s="87" t="str">
        <f t="shared" si="32"/>
        <v xml:space="preserve"> </v>
      </c>
    </row>
    <row r="702" spans="1:12" x14ac:dyDescent="0.25">
      <c r="A702" s="72"/>
      <c r="B702" s="82"/>
      <c r="C702" s="82"/>
      <c r="D702" s="79"/>
      <c r="E702" s="83"/>
      <c r="F702" s="83"/>
      <c r="G702" s="81"/>
      <c r="H702" s="126"/>
      <c r="I702" s="238" t="str">
        <f>IF(ISNUMBER(F702),_xlfn.IFS(RIGHT(H702,3)="(b)",IF(AND(G702&gt;=DATE('1. Informace o projektu'!$C$3,1,1),G702&lt;=WORKDAY(DATE('1. Informace o projektu'!$C$3+1,1,31)-1,1)),"OK","!!"),RIGHT(H702,3)="(a)",IF(AND(G702&gt;=DATE('1. Informace o projektu'!$C$3,1,1),G702&lt;=WORKDAY(DATE('1. Informace o projektu'!$C$3,12,31)-1,1,'6. Data'!$C$76:$C$89)),"OK","!!"),ISBLANK(G702),"!",ISBLANK(H702),"!!!",H702='6. Data'!$B$3,"vyberte druh nákladu")," ")</f>
        <v xml:space="preserve"> </v>
      </c>
      <c r="J702" s="261" t="str">
        <f t="shared" si="30"/>
        <v xml:space="preserve"> </v>
      </c>
      <c r="K702" s="238" t="str">
        <f t="shared" si="31"/>
        <v xml:space="preserve"> </v>
      </c>
      <c r="L702" s="87" t="str">
        <f t="shared" si="32"/>
        <v xml:space="preserve"> </v>
      </c>
    </row>
    <row r="703" spans="1:12" x14ac:dyDescent="0.25">
      <c r="A703" s="72"/>
      <c r="B703" s="82"/>
      <c r="C703" s="82"/>
      <c r="D703" s="79"/>
      <c r="E703" s="83"/>
      <c r="F703" s="83"/>
      <c r="G703" s="81"/>
      <c r="H703" s="126"/>
      <c r="I703" s="238" t="str">
        <f>IF(ISNUMBER(F703),_xlfn.IFS(RIGHT(H703,3)="(b)",IF(AND(G703&gt;=DATE('1. Informace o projektu'!$C$3,1,1),G703&lt;=WORKDAY(DATE('1. Informace o projektu'!$C$3+1,1,31)-1,1)),"OK","!!"),RIGHT(H703,3)="(a)",IF(AND(G703&gt;=DATE('1. Informace o projektu'!$C$3,1,1),G703&lt;=WORKDAY(DATE('1. Informace o projektu'!$C$3,12,31)-1,1,'6. Data'!$C$76:$C$89)),"OK","!!"),ISBLANK(G703),"!",ISBLANK(H703),"!!!",H703='6. Data'!$B$3,"vyberte druh nákladu")," ")</f>
        <v xml:space="preserve"> </v>
      </c>
      <c r="J703" s="261" t="str">
        <f t="shared" si="30"/>
        <v xml:space="preserve"> </v>
      </c>
      <c r="K703" s="238" t="str">
        <f t="shared" si="31"/>
        <v xml:space="preserve"> </v>
      </c>
      <c r="L703" s="87" t="str">
        <f t="shared" si="32"/>
        <v xml:space="preserve"> </v>
      </c>
    </row>
    <row r="704" spans="1:12" x14ac:dyDescent="0.25">
      <c r="A704" s="72"/>
      <c r="B704" s="82"/>
      <c r="C704" s="82"/>
      <c r="D704" s="79"/>
      <c r="E704" s="83"/>
      <c r="F704" s="83"/>
      <c r="G704" s="81"/>
      <c r="H704" s="126"/>
      <c r="I704" s="238" t="str">
        <f>IF(ISNUMBER(F704),_xlfn.IFS(RIGHT(H704,3)="(b)",IF(AND(G704&gt;=DATE('1. Informace o projektu'!$C$3,1,1),G704&lt;=WORKDAY(DATE('1. Informace o projektu'!$C$3+1,1,31)-1,1)),"OK","!!"),RIGHT(H704,3)="(a)",IF(AND(G704&gt;=DATE('1. Informace o projektu'!$C$3,1,1),G704&lt;=WORKDAY(DATE('1. Informace o projektu'!$C$3,12,31)-1,1,'6. Data'!$C$76:$C$89)),"OK","!!"),ISBLANK(G704),"!",ISBLANK(H704),"!!!",H704='6. Data'!$B$3,"vyberte druh nákladu")," ")</f>
        <v xml:space="preserve"> </v>
      </c>
      <c r="J704" s="261" t="str">
        <f t="shared" si="30"/>
        <v xml:space="preserve"> </v>
      </c>
      <c r="K704" s="238" t="str">
        <f t="shared" si="31"/>
        <v xml:space="preserve"> </v>
      </c>
      <c r="L704" s="87" t="str">
        <f t="shared" si="32"/>
        <v xml:space="preserve"> </v>
      </c>
    </row>
    <row r="705" spans="1:12" x14ac:dyDescent="0.25">
      <c r="A705" s="72"/>
      <c r="B705" s="82"/>
      <c r="C705" s="82"/>
      <c r="D705" s="79"/>
      <c r="E705" s="83"/>
      <c r="F705" s="83"/>
      <c r="G705" s="81"/>
      <c r="H705" s="126"/>
      <c r="I705" s="238" t="str">
        <f>IF(ISNUMBER(F705),_xlfn.IFS(RIGHT(H705,3)="(b)",IF(AND(G705&gt;=DATE('1. Informace o projektu'!$C$3,1,1),G705&lt;=WORKDAY(DATE('1. Informace o projektu'!$C$3+1,1,31)-1,1)),"OK","!!"),RIGHT(H705,3)="(a)",IF(AND(G705&gt;=DATE('1. Informace o projektu'!$C$3,1,1),G705&lt;=WORKDAY(DATE('1. Informace o projektu'!$C$3,12,31)-1,1,'6. Data'!$C$76:$C$89)),"OK","!!"),ISBLANK(G705),"!",ISBLANK(H705),"!!!",H705='6. Data'!$B$3,"vyberte druh nákladu")," ")</f>
        <v xml:space="preserve"> </v>
      </c>
      <c r="J705" s="261" t="str">
        <f t="shared" si="30"/>
        <v xml:space="preserve"> </v>
      </c>
      <c r="K705" s="238" t="str">
        <f t="shared" si="31"/>
        <v xml:space="preserve"> </v>
      </c>
      <c r="L705" s="87" t="str">
        <f t="shared" si="32"/>
        <v xml:space="preserve"> </v>
      </c>
    </row>
    <row r="706" spans="1:12" x14ac:dyDescent="0.25">
      <c r="A706" s="72"/>
      <c r="B706" s="82"/>
      <c r="C706" s="82"/>
      <c r="D706" s="79"/>
      <c r="E706" s="83"/>
      <c r="F706" s="83"/>
      <c r="G706" s="81"/>
      <c r="H706" s="126"/>
      <c r="I706" s="238" t="str">
        <f>IF(ISNUMBER(F706),_xlfn.IFS(RIGHT(H706,3)="(b)",IF(AND(G706&gt;=DATE('1. Informace o projektu'!$C$3,1,1),G706&lt;=WORKDAY(DATE('1. Informace o projektu'!$C$3+1,1,31)-1,1)),"OK","!!"),RIGHT(H706,3)="(a)",IF(AND(G706&gt;=DATE('1. Informace o projektu'!$C$3,1,1),G706&lt;=WORKDAY(DATE('1. Informace o projektu'!$C$3,12,31)-1,1,'6. Data'!$C$76:$C$89)),"OK","!!"),ISBLANK(G706),"!",ISBLANK(H706),"!!!",H706='6. Data'!$B$3,"vyberte druh nákladu")," ")</f>
        <v xml:space="preserve"> </v>
      </c>
      <c r="J706" s="261" t="str">
        <f t="shared" si="30"/>
        <v xml:space="preserve"> </v>
      </c>
      <c r="K706" s="238" t="str">
        <f t="shared" si="31"/>
        <v xml:space="preserve"> </v>
      </c>
      <c r="L706" s="87" t="str">
        <f t="shared" si="32"/>
        <v xml:space="preserve"> </v>
      </c>
    </row>
    <row r="707" spans="1:12" x14ac:dyDescent="0.25">
      <c r="A707" s="72"/>
      <c r="B707" s="82"/>
      <c r="C707" s="82"/>
      <c r="D707" s="79"/>
      <c r="E707" s="83"/>
      <c r="F707" s="83"/>
      <c r="G707" s="81"/>
      <c r="H707" s="126"/>
      <c r="I707" s="238" t="str">
        <f>IF(ISNUMBER(F707),_xlfn.IFS(RIGHT(H707,3)="(b)",IF(AND(G707&gt;=DATE('1. Informace o projektu'!$C$3,1,1),G707&lt;=WORKDAY(DATE('1. Informace o projektu'!$C$3+1,1,31)-1,1)),"OK","!!"),RIGHT(H707,3)="(a)",IF(AND(G707&gt;=DATE('1. Informace o projektu'!$C$3,1,1),G707&lt;=WORKDAY(DATE('1. Informace o projektu'!$C$3,12,31)-1,1,'6. Data'!$C$76:$C$89)),"OK","!!"),ISBLANK(G707),"!",ISBLANK(H707),"!!!",H707='6. Data'!$B$3,"vyberte druh nákladu")," ")</f>
        <v xml:space="preserve"> </v>
      </c>
      <c r="J707" s="261" t="str">
        <f t="shared" si="30"/>
        <v xml:space="preserve"> </v>
      </c>
      <c r="K707" s="238" t="str">
        <f t="shared" si="31"/>
        <v xml:space="preserve"> </v>
      </c>
      <c r="L707" s="87" t="str">
        <f t="shared" si="32"/>
        <v xml:space="preserve"> </v>
      </c>
    </row>
    <row r="708" spans="1:12" x14ac:dyDescent="0.25">
      <c r="A708" s="72"/>
      <c r="B708" s="82"/>
      <c r="C708" s="82"/>
      <c r="D708" s="79"/>
      <c r="E708" s="83"/>
      <c r="F708" s="83"/>
      <c r="G708" s="81"/>
      <c r="H708" s="126"/>
      <c r="I708" s="238" t="str">
        <f>IF(ISNUMBER(F708),_xlfn.IFS(RIGHT(H708,3)="(b)",IF(AND(G708&gt;=DATE('1. Informace o projektu'!$C$3,1,1),G708&lt;=WORKDAY(DATE('1. Informace o projektu'!$C$3+1,1,31)-1,1)),"OK","!!"),RIGHT(H708,3)="(a)",IF(AND(G708&gt;=DATE('1. Informace o projektu'!$C$3,1,1),G708&lt;=WORKDAY(DATE('1. Informace o projektu'!$C$3,12,31)-1,1,'6. Data'!$C$76:$C$89)),"OK","!!"),ISBLANK(G708),"!",ISBLANK(H708),"!!!",H708='6. Data'!$B$3,"vyberte druh nákladu")," ")</f>
        <v xml:space="preserve"> </v>
      </c>
      <c r="J708" s="261" t="str">
        <f t="shared" si="30"/>
        <v xml:space="preserve"> </v>
      </c>
      <c r="K708" s="238" t="str">
        <f t="shared" si="31"/>
        <v xml:space="preserve"> </v>
      </c>
      <c r="L708" s="87" t="str">
        <f t="shared" si="32"/>
        <v xml:space="preserve"> </v>
      </c>
    </row>
    <row r="709" spans="1:12" x14ac:dyDescent="0.25">
      <c r="A709" s="72"/>
      <c r="B709" s="82"/>
      <c r="C709" s="82"/>
      <c r="D709" s="79"/>
      <c r="E709" s="83"/>
      <c r="F709" s="83"/>
      <c r="G709" s="81"/>
      <c r="H709" s="126"/>
      <c r="I709" s="238" t="str">
        <f>IF(ISNUMBER(F709),_xlfn.IFS(RIGHT(H709,3)="(b)",IF(AND(G709&gt;=DATE('1. Informace o projektu'!$C$3,1,1),G709&lt;=WORKDAY(DATE('1. Informace o projektu'!$C$3+1,1,31)-1,1)),"OK","!!"),RIGHT(H709,3)="(a)",IF(AND(G709&gt;=DATE('1. Informace o projektu'!$C$3,1,1),G709&lt;=WORKDAY(DATE('1. Informace o projektu'!$C$3,12,31)-1,1,'6. Data'!$C$76:$C$89)),"OK","!!"),ISBLANK(G709),"!",ISBLANK(H709),"!!!",H709='6. Data'!$B$3,"vyberte druh nákladu")," ")</f>
        <v xml:space="preserve"> </v>
      </c>
      <c r="J709" s="261" t="str">
        <f t="shared" si="30"/>
        <v xml:space="preserve"> </v>
      </c>
      <c r="K709" s="238" t="str">
        <f t="shared" si="31"/>
        <v xml:space="preserve"> </v>
      </c>
      <c r="L709" s="87" t="str">
        <f t="shared" si="32"/>
        <v xml:space="preserve"> </v>
      </c>
    </row>
    <row r="710" spans="1:12" x14ac:dyDescent="0.25">
      <c r="A710" s="72"/>
      <c r="B710" s="82"/>
      <c r="C710" s="82"/>
      <c r="D710" s="79"/>
      <c r="E710" s="83"/>
      <c r="F710" s="83"/>
      <c r="G710" s="81"/>
      <c r="H710" s="126"/>
      <c r="I710" s="238" t="str">
        <f>IF(ISNUMBER(F710),_xlfn.IFS(RIGHT(H710,3)="(b)",IF(AND(G710&gt;=DATE('1. Informace o projektu'!$C$3,1,1),G710&lt;=WORKDAY(DATE('1. Informace o projektu'!$C$3+1,1,31)-1,1)),"OK","!!"),RIGHT(H710,3)="(a)",IF(AND(G710&gt;=DATE('1. Informace o projektu'!$C$3,1,1),G710&lt;=WORKDAY(DATE('1. Informace o projektu'!$C$3,12,31)-1,1,'6. Data'!$C$76:$C$89)),"OK","!!"),ISBLANK(G710),"!",ISBLANK(H710),"!!!",H710='6. Data'!$B$3,"vyberte druh nákladu")," ")</f>
        <v xml:space="preserve"> </v>
      </c>
      <c r="J710" s="261" t="str">
        <f t="shared" si="30"/>
        <v xml:space="preserve"> </v>
      </c>
      <c r="K710" s="238" t="str">
        <f t="shared" si="31"/>
        <v xml:space="preserve"> </v>
      </c>
      <c r="L710" s="87" t="str">
        <f t="shared" si="32"/>
        <v xml:space="preserve"> </v>
      </c>
    </row>
    <row r="711" spans="1:12" x14ac:dyDescent="0.25">
      <c r="A711" s="72"/>
      <c r="B711" s="82"/>
      <c r="C711" s="82"/>
      <c r="D711" s="79"/>
      <c r="E711" s="83"/>
      <c r="F711" s="83"/>
      <c r="G711" s="81"/>
      <c r="H711" s="126"/>
      <c r="I711" s="238" t="str">
        <f>IF(ISNUMBER(F711),_xlfn.IFS(RIGHT(H711,3)="(b)",IF(AND(G711&gt;=DATE('1. Informace o projektu'!$C$3,1,1),G711&lt;=WORKDAY(DATE('1. Informace o projektu'!$C$3+1,1,31)-1,1)),"OK","!!"),RIGHT(H711,3)="(a)",IF(AND(G711&gt;=DATE('1. Informace o projektu'!$C$3,1,1),G711&lt;=WORKDAY(DATE('1. Informace o projektu'!$C$3,12,31)-1,1,'6. Data'!$C$76:$C$89)),"OK","!!"),ISBLANK(G711),"!",ISBLANK(H711),"!!!",H711='6. Data'!$B$3,"vyberte druh nákladu")," ")</f>
        <v xml:space="preserve"> </v>
      </c>
      <c r="J711" s="261" t="str">
        <f t="shared" ref="J711:J774" si="33">_xlfn.IFS(I711="!","Zapište datum úhrady",I711="ok"," ",I711=" "," ",I711="!!!","vyberte druh nákladu",I711="!!","nepovolené datum úhrady",I711="vyberte druh nákladu","vyberte druh nákladu")</f>
        <v xml:space="preserve"> </v>
      </c>
      <c r="K711" s="238" t="str">
        <f t="shared" ref="K711:K774" si="34">IF(ISNUMBER(F711),IF(E711&gt;=F711,"OK","!")," ")</f>
        <v xml:space="preserve"> </v>
      </c>
      <c r="L711" s="87" t="str">
        <f t="shared" ref="L711:L774" si="35">_xlfn.IFS(K711="!","Hrazeno z dotace je vyšší než fakturovaná částka",K711="ok"," ",K711=" "," ")</f>
        <v xml:space="preserve"> </v>
      </c>
    </row>
    <row r="712" spans="1:12" x14ac:dyDescent="0.25">
      <c r="A712" s="72"/>
      <c r="B712" s="82"/>
      <c r="C712" s="82"/>
      <c r="D712" s="79"/>
      <c r="E712" s="83"/>
      <c r="F712" s="83"/>
      <c r="G712" s="81"/>
      <c r="H712" s="126"/>
      <c r="I712" s="238" t="str">
        <f>IF(ISNUMBER(F712),_xlfn.IFS(RIGHT(H712,3)="(b)",IF(AND(G712&gt;=DATE('1. Informace o projektu'!$C$3,1,1),G712&lt;=WORKDAY(DATE('1. Informace o projektu'!$C$3+1,1,31)-1,1)),"OK","!!"),RIGHT(H712,3)="(a)",IF(AND(G712&gt;=DATE('1. Informace o projektu'!$C$3,1,1),G712&lt;=WORKDAY(DATE('1. Informace o projektu'!$C$3,12,31)-1,1,'6. Data'!$C$76:$C$89)),"OK","!!"),ISBLANK(G712),"!",ISBLANK(H712),"!!!",H712='6. Data'!$B$3,"vyberte druh nákladu")," ")</f>
        <v xml:space="preserve"> </v>
      </c>
      <c r="J712" s="261" t="str">
        <f t="shared" si="33"/>
        <v xml:space="preserve"> </v>
      </c>
      <c r="K712" s="238" t="str">
        <f t="shared" si="34"/>
        <v xml:space="preserve"> </v>
      </c>
      <c r="L712" s="87" t="str">
        <f t="shared" si="35"/>
        <v xml:space="preserve"> </v>
      </c>
    </row>
    <row r="713" spans="1:12" x14ac:dyDescent="0.25">
      <c r="A713" s="72"/>
      <c r="B713" s="82"/>
      <c r="C713" s="82"/>
      <c r="D713" s="79"/>
      <c r="E713" s="83"/>
      <c r="F713" s="83"/>
      <c r="G713" s="81"/>
      <c r="H713" s="126"/>
      <c r="I713" s="238" t="str">
        <f>IF(ISNUMBER(F713),_xlfn.IFS(RIGHT(H713,3)="(b)",IF(AND(G713&gt;=DATE('1. Informace o projektu'!$C$3,1,1),G713&lt;=WORKDAY(DATE('1. Informace o projektu'!$C$3+1,1,31)-1,1)),"OK","!!"),RIGHT(H713,3)="(a)",IF(AND(G713&gt;=DATE('1. Informace o projektu'!$C$3,1,1),G713&lt;=WORKDAY(DATE('1. Informace o projektu'!$C$3,12,31)-1,1,'6. Data'!$C$76:$C$89)),"OK","!!"),ISBLANK(G713),"!",ISBLANK(H713),"!!!",H713='6. Data'!$B$3,"vyberte druh nákladu")," ")</f>
        <v xml:space="preserve"> </v>
      </c>
      <c r="J713" s="261" t="str">
        <f t="shared" si="33"/>
        <v xml:space="preserve"> </v>
      </c>
      <c r="K713" s="238" t="str">
        <f t="shared" si="34"/>
        <v xml:space="preserve"> </v>
      </c>
      <c r="L713" s="87" t="str">
        <f t="shared" si="35"/>
        <v xml:space="preserve"> </v>
      </c>
    </row>
    <row r="714" spans="1:12" x14ac:dyDescent="0.25">
      <c r="A714" s="72"/>
      <c r="B714" s="82"/>
      <c r="C714" s="82"/>
      <c r="D714" s="79"/>
      <c r="E714" s="83"/>
      <c r="F714" s="83"/>
      <c r="G714" s="81"/>
      <c r="H714" s="126"/>
      <c r="I714" s="238" t="str">
        <f>IF(ISNUMBER(F714),_xlfn.IFS(RIGHT(H714,3)="(b)",IF(AND(G714&gt;=DATE('1. Informace o projektu'!$C$3,1,1),G714&lt;=WORKDAY(DATE('1. Informace o projektu'!$C$3+1,1,31)-1,1)),"OK","!!"),RIGHT(H714,3)="(a)",IF(AND(G714&gt;=DATE('1. Informace o projektu'!$C$3,1,1),G714&lt;=WORKDAY(DATE('1. Informace o projektu'!$C$3,12,31)-1,1,'6. Data'!$C$76:$C$89)),"OK","!!"),ISBLANK(G714),"!",ISBLANK(H714),"!!!",H714='6. Data'!$B$3,"vyberte druh nákladu")," ")</f>
        <v xml:space="preserve"> </v>
      </c>
      <c r="J714" s="261" t="str">
        <f t="shared" si="33"/>
        <v xml:space="preserve"> </v>
      </c>
      <c r="K714" s="238" t="str">
        <f t="shared" si="34"/>
        <v xml:space="preserve"> </v>
      </c>
      <c r="L714" s="87" t="str">
        <f t="shared" si="35"/>
        <v xml:space="preserve"> </v>
      </c>
    </row>
    <row r="715" spans="1:12" x14ac:dyDescent="0.25">
      <c r="A715" s="72"/>
      <c r="B715" s="82"/>
      <c r="C715" s="82"/>
      <c r="D715" s="79"/>
      <c r="E715" s="83"/>
      <c r="F715" s="83"/>
      <c r="G715" s="81"/>
      <c r="H715" s="126"/>
      <c r="I715" s="238" t="str">
        <f>IF(ISNUMBER(F715),_xlfn.IFS(RIGHT(H715,3)="(b)",IF(AND(G715&gt;=DATE('1. Informace o projektu'!$C$3,1,1),G715&lt;=WORKDAY(DATE('1. Informace o projektu'!$C$3+1,1,31)-1,1)),"OK","!!"),RIGHT(H715,3)="(a)",IF(AND(G715&gt;=DATE('1. Informace o projektu'!$C$3,1,1),G715&lt;=WORKDAY(DATE('1. Informace o projektu'!$C$3,12,31)-1,1,'6. Data'!$C$76:$C$89)),"OK","!!"),ISBLANK(G715),"!",ISBLANK(H715),"!!!",H715='6. Data'!$B$3,"vyberte druh nákladu")," ")</f>
        <v xml:space="preserve"> </v>
      </c>
      <c r="J715" s="261" t="str">
        <f t="shared" si="33"/>
        <v xml:space="preserve"> </v>
      </c>
      <c r="K715" s="238" t="str">
        <f t="shared" si="34"/>
        <v xml:space="preserve"> </v>
      </c>
      <c r="L715" s="87" t="str">
        <f t="shared" si="35"/>
        <v xml:space="preserve"> </v>
      </c>
    </row>
    <row r="716" spans="1:12" x14ac:dyDescent="0.25">
      <c r="A716" s="72"/>
      <c r="B716" s="82"/>
      <c r="C716" s="82"/>
      <c r="D716" s="79"/>
      <c r="E716" s="83"/>
      <c r="F716" s="83"/>
      <c r="G716" s="81"/>
      <c r="H716" s="126"/>
      <c r="I716" s="238" t="str">
        <f>IF(ISNUMBER(F716),_xlfn.IFS(RIGHT(H716,3)="(b)",IF(AND(G716&gt;=DATE('1. Informace o projektu'!$C$3,1,1),G716&lt;=WORKDAY(DATE('1. Informace o projektu'!$C$3+1,1,31)-1,1)),"OK","!!"),RIGHT(H716,3)="(a)",IF(AND(G716&gt;=DATE('1. Informace o projektu'!$C$3,1,1),G716&lt;=WORKDAY(DATE('1. Informace o projektu'!$C$3,12,31)-1,1,'6. Data'!$C$76:$C$89)),"OK","!!"),ISBLANK(G716),"!",ISBLANK(H716),"!!!",H716='6. Data'!$B$3,"vyberte druh nákladu")," ")</f>
        <v xml:space="preserve"> </v>
      </c>
      <c r="J716" s="261" t="str">
        <f t="shared" si="33"/>
        <v xml:space="preserve"> </v>
      </c>
      <c r="K716" s="238" t="str">
        <f t="shared" si="34"/>
        <v xml:space="preserve"> </v>
      </c>
      <c r="L716" s="87" t="str">
        <f t="shared" si="35"/>
        <v xml:space="preserve"> </v>
      </c>
    </row>
    <row r="717" spans="1:12" x14ac:dyDescent="0.25">
      <c r="A717" s="72"/>
      <c r="B717" s="82"/>
      <c r="C717" s="82"/>
      <c r="D717" s="79"/>
      <c r="E717" s="83"/>
      <c r="F717" s="83"/>
      <c r="G717" s="81"/>
      <c r="H717" s="126"/>
      <c r="I717" s="238" t="str">
        <f>IF(ISNUMBER(F717),_xlfn.IFS(RIGHT(H717,3)="(b)",IF(AND(G717&gt;=DATE('1. Informace o projektu'!$C$3,1,1),G717&lt;=WORKDAY(DATE('1. Informace o projektu'!$C$3+1,1,31)-1,1)),"OK","!!"),RIGHT(H717,3)="(a)",IF(AND(G717&gt;=DATE('1. Informace o projektu'!$C$3,1,1),G717&lt;=WORKDAY(DATE('1. Informace o projektu'!$C$3,12,31)-1,1,'6. Data'!$C$76:$C$89)),"OK","!!"),ISBLANK(G717),"!",ISBLANK(H717),"!!!",H717='6. Data'!$B$3,"vyberte druh nákladu")," ")</f>
        <v xml:space="preserve"> </v>
      </c>
      <c r="J717" s="261" t="str">
        <f t="shared" si="33"/>
        <v xml:space="preserve"> </v>
      </c>
      <c r="K717" s="238" t="str">
        <f t="shared" si="34"/>
        <v xml:space="preserve"> </v>
      </c>
      <c r="L717" s="87" t="str">
        <f t="shared" si="35"/>
        <v xml:space="preserve"> </v>
      </c>
    </row>
    <row r="718" spans="1:12" x14ac:dyDescent="0.25">
      <c r="A718" s="72"/>
      <c r="B718" s="82"/>
      <c r="C718" s="82"/>
      <c r="D718" s="79"/>
      <c r="E718" s="83"/>
      <c r="F718" s="83"/>
      <c r="G718" s="81"/>
      <c r="H718" s="126"/>
      <c r="I718" s="238" t="str">
        <f>IF(ISNUMBER(F718),_xlfn.IFS(RIGHT(H718,3)="(b)",IF(AND(G718&gt;=DATE('1. Informace o projektu'!$C$3,1,1),G718&lt;=WORKDAY(DATE('1. Informace o projektu'!$C$3+1,1,31)-1,1)),"OK","!!"),RIGHT(H718,3)="(a)",IF(AND(G718&gt;=DATE('1. Informace o projektu'!$C$3,1,1),G718&lt;=WORKDAY(DATE('1. Informace o projektu'!$C$3,12,31)-1,1,'6. Data'!$C$76:$C$89)),"OK","!!"),ISBLANK(G718),"!",ISBLANK(H718),"!!!",H718='6. Data'!$B$3,"vyberte druh nákladu")," ")</f>
        <v xml:space="preserve"> </v>
      </c>
      <c r="J718" s="261" t="str">
        <f t="shared" si="33"/>
        <v xml:space="preserve"> </v>
      </c>
      <c r="K718" s="238" t="str">
        <f t="shared" si="34"/>
        <v xml:space="preserve"> </v>
      </c>
      <c r="L718" s="87" t="str">
        <f t="shared" si="35"/>
        <v xml:space="preserve"> </v>
      </c>
    </row>
    <row r="719" spans="1:12" x14ac:dyDescent="0.25">
      <c r="A719" s="72"/>
      <c r="B719" s="82"/>
      <c r="C719" s="82"/>
      <c r="D719" s="79"/>
      <c r="E719" s="83"/>
      <c r="F719" s="83"/>
      <c r="G719" s="81"/>
      <c r="H719" s="126"/>
      <c r="I719" s="238" t="str">
        <f>IF(ISNUMBER(F719),_xlfn.IFS(RIGHT(H719,3)="(b)",IF(AND(G719&gt;=DATE('1. Informace o projektu'!$C$3,1,1),G719&lt;=WORKDAY(DATE('1. Informace o projektu'!$C$3+1,1,31)-1,1)),"OK","!!"),RIGHT(H719,3)="(a)",IF(AND(G719&gt;=DATE('1. Informace o projektu'!$C$3,1,1),G719&lt;=WORKDAY(DATE('1. Informace o projektu'!$C$3,12,31)-1,1,'6. Data'!$C$76:$C$89)),"OK","!!"),ISBLANK(G719),"!",ISBLANK(H719),"!!!",H719='6. Data'!$B$3,"vyberte druh nákladu")," ")</f>
        <v xml:space="preserve"> </v>
      </c>
      <c r="J719" s="261" t="str">
        <f t="shared" si="33"/>
        <v xml:space="preserve"> </v>
      </c>
      <c r="K719" s="238" t="str">
        <f t="shared" si="34"/>
        <v xml:space="preserve"> </v>
      </c>
      <c r="L719" s="87" t="str">
        <f t="shared" si="35"/>
        <v xml:space="preserve"> </v>
      </c>
    </row>
    <row r="720" spans="1:12" x14ac:dyDescent="0.25">
      <c r="A720" s="72"/>
      <c r="B720" s="82"/>
      <c r="C720" s="82"/>
      <c r="D720" s="79"/>
      <c r="E720" s="83"/>
      <c r="F720" s="83"/>
      <c r="G720" s="81"/>
      <c r="H720" s="126"/>
      <c r="I720" s="238" t="str">
        <f>IF(ISNUMBER(F720),_xlfn.IFS(RIGHT(H720,3)="(b)",IF(AND(G720&gt;=DATE('1. Informace o projektu'!$C$3,1,1),G720&lt;=WORKDAY(DATE('1. Informace o projektu'!$C$3+1,1,31)-1,1)),"OK","!!"),RIGHT(H720,3)="(a)",IF(AND(G720&gt;=DATE('1. Informace o projektu'!$C$3,1,1),G720&lt;=WORKDAY(DATE('1. Informace o projektu'!$C$3,12,31)-1,1,'6. Data'!$C$76:$C$89)),"OK","!!"),ISBLANK(G720),"!",ISBLANK(H720),"!!!",H720='6. Data'!$B$3,"vyberte druh nákladu")," ")</f>
        <v xml:space="preserve"> </v>
      </c>
      <c r="J720" s="261" t="str">
        <f t="shared" si="33"/>
        <v xml:space="preserve"> </v>
      </c>
      <c r="K720" s="238" t="str">
        <f t="shared" si="34"/>
        <v xml:space="preserve"> </v>
      </c>
      <c r="L720" s="87" t="str">
        <f t="shared" si="35"/>
        <v xml:space="preserve"> </v>
      </c>
    </row>
    <row r="721" spans="1:12" x14ac:dyDescent="0.25">
      <c r="A721" s="72"/>
      <c r="B721" s="82"/>
      <c r="C721" s="82"/>
      <c r="D721" s="79"/>
      <c r="E721" s="83"/>
      <c r="F721" s="83"/>
      <c r="G721" s="81"/>
      <c r="H721" s="126"/>
      <c r="I721" s="238" t="str">
        <f>IF(ISNUMBER(F721),_xlfn.IFS(RIGHT(H721,3)="(b)",IF(AND(G721&gt;=DATE('1. Informace o projektu'!$C$3,1,1),G721&lt;=WORKDAY(DATE('1. Informace o projektu'!$C$3+1,1,31)-1,1)),"OK","!!"),RIGHT(H721,3)="(a)",IF(AND(G721&gt;=DATE('1. Informace o projektu'!$C$3,1,1),G721&lt;=WORKDAY(DATE('1. Informace o projektu'!$C$3,12,31)-1,1,'6. Data'!$C$76:$C$89)),"OK","!!"),ISBLANK(G721),"!",ISBLANK(H721),"!!!",H721='6. Data'!$B$3,"vyberte druh nákladu")," ")</f>
        <v xml:space="preserve"> </v>
      </c>
      <c r="J721" s="261" t="str">
        <f t="shared" si="33"/>
        <v xml:space="preserve"> </v>
      </c>
      <c r="K721" s="238" t="str">
        <f t="shared" si="34"/>
        <v xml:space="preserve"> </v>
      </c>
      <c r="L721" s="87" t="str">
        <f t="shared" si="35"/>
        <v xml:space="preserve"> </v>
      </c>
    </row>
    <row r="722" spans="1:12" x14ac:dyDescent="0.25">
      <c r="A722" s="72"/>
      <c r="B722" s="82"/>
      <c r="C722" s="82"/>
      <c r="D722" s="79"/>
      <c r="E722" s="83"/>
      <c r="F722" s="83"/>
      <c r="G722" s="81"/>
      <c r="H722" s="126"/>
      <c r="I722" s="238" t="str">
        <f>IF(ISNUMBER(F722),_xlfn.IFS(RIGHT(H722,3)="(b)",IF(AND(G722&gt;=DATE('1. Informace o projektu'!$C$3,1,1),G722&lt;=WORKDAY(DATE('1. Informace o projektu'!$C$3+1,1,31)-1,1)),"OK","!!"),RIGHT(H722,3)="(a)",IF(AND(G722&gt;=DATE('1. Informace o projektu'!$C$3,1,1),G722&lt;=WORKDAY(DATE('1. Informace o projektu'!$C$3,12,31)-1,1,'6. Data'!$C$76:$C$89)),"OK","!!"),ISBLANK(G722),"!",ISBLANK(H722),"!!!",H722='6. Data'!$B$3,"vyberte druh nákladu")," ")</f>
        <v xml:space="preserve"> </v>
      </c>
      <c r="J722" s="261" t="str">
        <f t="shared" si="33"/>
        <v xml:space="preserve"> </v>
      </c>
      <c r="K722" s="238" t="str">
        <f t="shared" si="34"/>
        <v xml:space="preserve"> </v>
      </c>
      <c r="L722" s="87" t="str">
        <f t="shared" si="35"/>
        <v xml:space="preserve"> </v>
      </c>
    </row>
    <row r="723" spans="1:12" x14ac:dyDescent="0.25">
      <c r="A723" s="72"/>
      <c r="B723" s="82"/>
      <c r="C723" s="82"/>
      <c r="D723" s="79"/>
      <c r="E723" s="83"/>
      <c r="F723" s="83"/>
      <c r="G723" s="81"/>
      <c r="H723" s="126"/>
      <c r="I723" s="238" t="str">
        <f>IF(ISNUMBER(F723),_xlfn.IFS(RIGHT(H723,3)="(b)",IF(AND(G723&gt;=DATE('1. Informace o projektu'!$C$3,1,1),G723&lt;=WORKDAY(DATE('1. Informace o projektu'!$C$3+1,1,31)-1,1)),"OK","!!"),RIGHT(H723,3)="(a)",IF(AND(G723&gt;=DATE('1. Informace o projektu'!$C$3,1,1),G723&lt;=WORKDAY(DATE('1. Informace o projektu'!$C$3,12,31)-1,1,'6. Data'!$C$76:$C$89)),"OK","!!"),ISBLANK(G723),"!",ISBLANK(H723),"!!!",H723='6. Data'!$B$3,"vyberte druh nákladu")," ")</f>
        <v xml:space="preserve"> </v>
      </c>
      <c r="J723" s="261" t="str">
        <f t="shared" si="33"/>
        <v xml:space="preserve"> </v>
      </c>
      <c r="K723" s="238" t="str">
        <f t="shared" si="34"/>
        <v xml:space="preserve"> </v>
      </c>
      <c r="L723" s="87" t="str">
        <f t="shared" si="35"/>
        <v xml:space="preserve"> </v>
      </c>
    </row>
    <row r="724" spans="1:12" x14ac:dyDescent="0.25">
      <c r="A724" s="72"/>
      <c r="B724" s="82"/>
      <c r="C724" s="82"/>
      <c r="D724" s="79"/>
      <c r="E724" s="83"/>
      <c r="F724" s="83"/>
      <c r="G724" s="81"/>
      <c r="H724" s="126"/>
      <c r="I724" s="238" t="str">
        <f>IF(ISNUMBER(F724),_xlfn.IFS(RIGHT(H724,3)="(b)",IF(AND(G724&gt;=DATE('1. Informace o projektu'!$C$3,1,1),G724&lt;=WORKDAY(DATE('1. Informace o projektu'!$C$3+1,1,31)-1,1)),"OK","!!"),RIGHT(H724,3)="(a)",IF(AND(G724&gt;=DATE('1. Informace o projektu'!$C$3,1,1),G724&lt;=WORKDAY(DATE('1. Informace o projektu'!$C$3,12,31)-1,1,'6. Data'!$C$76:$C$89)),"OK","!!"),ISBLANK(G724),"!",ISBLANK(H724),"!!!",H724='6. Data'!$B$3,"vyberte druh nákladu")," ")</f>
        <v xml:space="preserve"> </v>
      </c>
      <c r="J724" s="261" t="str">
        <f t="shared" si="33"/>
        <v xml:space="preserve"> </v>
      </c>
      <c r="K724" s="238" t="str">
        <f t="shared" si="34"/>
        <v xml:space="preserve"> </v>
      </c>
      <c r="L724" s="87" t="str">
        <f t="shared" si="35"/>
        <v xml:space="preserve"> </v>
      </c>
    </row>
    <row r="725" spans="1:12" x14ac:dyDescent="0.25">
      <c r="A725" s="72"/>
      <c r="B725" s="82"/>
      <c r="C725" s="82"/>
      <c r="D725" s="79"/>
      <c r="E725" s="83"/>
      <c r="F725" s="83"/>
      <c r="G725" s="81"/>
      <c r="H725" s="126"/>
      <c r="I725" s="238" t="str">
        <f>IF(ISNUMBER(F725),_xlfn.IFS(RIGHT(H725,3)="(b)",IF(AND(G725&gt;=DATE('1. Informace o projektu'!$C$3,1,1),G725&lt;=WORKDAY(DATE('1. Informace o projektu'!$C$3+1,1,31)-1,1)),"OK","!!"),RIGHT(H725,3)="(a)",IF(AND(G725&gt;=DATE('1. Informace o projektu'!$C$3,1,1),G725&lt;=WORKDAY(DATE('1. Informace o projektu'!$C$3,12,31)-1,1,'6. Data'!$C$76:$C$89)),"OK","!!"),ISBLANK(G725),"!",ISBLANK(H725),"!!!",H725='6. Data'!$B$3,"vyberte druh nákladu")," ")</f>
        <v xml:space="preserve"> </v>
      </c>
      <c r="J725" s="261" t="str">
        <f t="shared" si="33"/>
        <v xml:space="preserve"> </v>
      </c>
      <c r="K725" s="238" t="str">
        <f t="shared" si="34"/>
        <v xml:space="preserve"> </v>
      </c>
      <c r="L725" s="87" t="str">
        <f t="shared" si="35"/>
        <v xml:space="preserve"> </v>
      </c>
    </row>
    <row r="726" spans="1:12" x14ac:dyDescent="0.25">
      <c r="A726" s="72"/>
      <c r="B726" s="82"/>
      <c r="C726" s="82"/>
      <c r="D726" s="79"/>
      <c r="E726" s="83"/>
      <c r="F726" s="83"/>
      <c r="G726" s="81"/>
      <c r="H726" s="126"/>
      <c r="I726" s="238" t="str">
        <f>IF(ISNUMBER(F726),_xlfn.IFS(RIGHT(H726,3)="(b)",IF(AND(G726&gt;=DATE('1. Informace o projektu'!$C$3,1,1),G726&lt;=WORKDAY(DATE('1. Informace o projektu'!$C$3+1,1,31)-1,1)),"OK","!!"),RIGHT(H726,3)="(a)",IF(AND(G726&gt;=DATE('1. Informace o projektu'!$C$3,1,1),G726&lt;=WORKDAY(DATE('1. Informace o projektu'!$C$3,12,31)-1,1,'6. Data'!$C$76:$C$89)),"OK","!!"),ISBLANK(G726),"!",ISBLANK(H726),"!!!",H726='6. Data'!$B$3,"vyberte druh nákladu")," ")</f>
        <v xml:space="preserve"> </v>
      </c>
      <c r="J726" s="261" t="str">
        <f t="shared" si="33"/>
        <v xml:space="preserve"> </v>
      </c>
      <c r="K726" s="238" t="str">
        <f t="shared" si="34"/>
        <v xml:space="preserve"> </v>
      </c>
      <c r="L726" s="87" t="str">
        <f t="shared" si="35"/>
        <v xml:space="preserve"> </v>
      </c>
    </row>
    <row r="727" spans="1:12" x14ac:dyDescent="0.25">
      <c r="A727" s="72"/>
      <c r="B727" s="82"/>
      <c r="C727" s="82"/>
      <c r="D727" s="79"/>
      <c r="E727" s="83"/>
      <c r="F727" s="83"/>
      <c r="G727" s="81"/>
      <c r="H727" s="126"/>
      <c r="I727" s="238" t="str">
        <f>IF(ISNUMBER(F727),_xlfn.IFS(RIGHT(H727,3)="(b)",IF(AND(G727&gt;=DATE('1. Informace o projektu'!$C$3,1,1),G727&lt;=WORKDAY(DATE('1. Informace o projektu'!$C$3+1,1,31)-1,1)),"OK","!!"),RIGHT(H727,3)="(a)",IF(AND(G727&gt;=DATE('1. Informace o projektu'!$C$3,1,1),G727&lt;=WORKDAY(DATE('1. Informace o projektu'!$C$3,12,31)-1,1,'6. Data'!$C$76:$C$89)),"OK","!!"),ISBLANK(G727),"!",ISBLANK(H727),"!!!",H727='6. Data'!$B$3,"vyberte druh nákladu")," ")</f>
        <v xml:space="preserve"> </v>
      </c>
      <c r="J727" s="261" t="str">
        <f t="shared" si="33"/>
        <v xml:space="preserve"> </v>
      </c>
      <c r="K727" s="238" t="str">
        <f t="shared" si="34"/>
        <v xml:space="preserve"> </v>
      </c>
      <c r="L727" s="87" t="str">
        <f t="shared" si="35"/>
        <v xml:space="preserve"> </v>
      </c>
    </row>
    <row r="728" spans="1:12" x14ac:dyDescent="0.25">
      <c r="A728" s="72"/>
      <c r="B728" s="82"/>
      <c r="C728" s="82"/>
      <c r="D728" s="79"/>
      <c r="E728" s="83"/>
      <c r="F728" s="83"/>
      <c r="G728" s="81"/>
      <c r="H728" s="126"/>
      <c r="I728" s="238" t="str">
        <f>IF(ISNUMBER(F728),_xlfn.IFS(RIGHT(H728,3)="(b)",IF(AND(G728&gt;=DATE('1. Informace o projektu'!$C$3,1,1),G728&lt;=WORKDAY(DATE('1. Informace o projektu'!$C$3+1,1,31)-1,1)),"OK","!!"),RIGHT(H728,3)="(a)",IF(AND(G728&gt;=DATE('1. Informace o projektu'!$C$3,1,1),G728&lt;=WORKDAY(DATE('1. Informace o projektu'!$C$3,12,31)-1,1,'6. Data'!$C$76:$C$89)),"OK","!!"),ISBLANK(G728),"!",ISBLANK(H728),"!!!",H728='6. Data'!$B$3,"vyberte druh nákladu")," ")</f>
        <v xml:space="preserve"> </v>
      </c>
      <c r="J728" s="261" t="str">
        <f t="shared" si="33"/>
        <v xml:space="preserve"> </v>
      </c>
      <c r="K728" s="238" t="str">
        <f t="shared" si="34"/>
        <v xml:space="preserve"> </v>
      </c>
      <c r="L728" s="87" t="str">
        <f t="shared" si="35"/>
        <v xml:space="preserve"> </v>
      </c>
    </row>
    <row r="729" spans="1:12" x14ac:dyDescent="0.25">
      <c r="A729" s="72"/>
      <c r="B729" s="82"/>
      <c r="C729" s="82"/>
      <c r="D729" s="79"/>
      <c r="E729" s="83"/>
      <c r="F729" s="83"/>
      <c r="G729" s="81"/>
      <c r="H729" s="126"/>
      <c r="I729" s="238" t="str">
        <f>IF(ISNUMBER(F729),_xlfn.IFS(RIGHT(H729,3)="(b)",IF(AND(G729&gt;=DATE('1. Informace o projektu'!$C$3,1,1),G729&lt;=WORKDAY(DATE('1. Informace o projektu'!$C$3+1,1,31)-1,1)),"OK","!!"),RIGHT(H729,3)="(a)",IF(AND(G729&gt;=DATE('1. Informace o projektu'!$C$3,1,1),G729&lt;=WORKDAY(DATE('1. Informace o projektu'!$C$3,12,31)-1,1,'6. Data'!$C$76:$C$89)),"OK","!!"),ISBLANK(G729),"!",ISBLANK(H729),"!!!",H729='6. Data'!$B$3,"vyberte druh nákladu")," ")</f>
        <v xml:space="preserve"> </v>
      </c>
      <c r="J729" s="261" t="str">
        <f t="shared" si="33"/>
        <v xml:space="preserve"> </v>
      </c>
      <c r="K729" s="238" t="str">
        <f t="shared" si="34"/>
        <v xml:space="preserve"> </v>
      </c>
      <c r="L729" s="87" t="str">
        <f t="shared" si="35"/>
        <v xml:space="preserve"> </v>
      </c>
    </row>
    <row r="730" spans="1:12" x14ac:dyDescent="0.25">
      <c r="A730" s="72"/>
      <c r="B730" s="82"/>
      <c r="C730" s="82"/>
      <c r="D730" s="79"/>
      <c r="E730" s="83"/>
      <c r="F730" s="83"/>
      <c r="G730" s="81"/>
      <c r="H730" s="126"/>
      <c r="I730" s="238" t="str">
        <f>IF(ISNUMBER(F730),_xlfn.IFS(RIGHT(H730,3)="(b)",IF(AND(G730&gt;=DATE('1. Informace o projektu'!$C$3,1,1),G730&lt;=WORKDAY(DATE('1. Informace o projektu'!$C$3+1,1,31)-1,1)),"OK","!!"),RIGHT(H730,3)="(a)",IF(AND(G730&gt;=DATE('1. Informace o projektu'!$C$3,1,1),G730&lt;=WORKDAY(DATE('1. Informace o projektu'!$C$3,12,31)-1,1,'6. Data'!$C$76:$C$89)),"OK","!!"),ISBLANK(G730),"!",ISBLANK(H730),"!!!",H730='6. Data'!$B$3,"vyberte druh nákladu")," ")</f>
        <v xml:space="preserve"> </v>
      </c>
      <c r="J730" s="261" t="str">
        <f t="shared" si="33"/>
        <v xml:space="preserve"> </v>
      </c>
      <c r="K730" s="238" t="str">
        <f t="shared" si="34"/>
        <v xml:space="preserve"> </v>
      </c>
      <c r="L730" s="87" t="str">
        <f t="shared" si="35"/>
        <v xml:space="preserve"> </v>
      </c>
    </row>
    <row r="731" spans="1:12" x14ac:dyDescent="0.25">
      <c r="A731" s="72"/>
      <c r="B731" s="82"/>
      <c r="C731" s="82"/>
      <c r="D731" s="79"/>
      <c r="E731" s="83"/>
      <c r="F731" s="83"/>
      <c r="G731" s="81"/>
      <c r="H731" s="126"/>
      <c r="I731" s="238" t="str">
        <f>IF(ISNUMBER(F731),_xlfn.IFS(RIGHT(H731,3)="(b)",IF(AND(G731&gt;=DATE('1. Informace o projektu'!$C$3,1,1),G731&lt;=WORKDAY(DATE('1. Informace o projektu'!$C$3+1,1,31)-1,1)),"OK","!!"),RIGHT(H731,3)="(a)",IF(AND(G731&gt;=DATE('1. Informace o projektu'!$C$3,1,1),G731&lt;=WORKDAY(DATE('1. Informace o projektu'!$C$3,12,31)-1,1,'6. Data'!$C$76:$C$89)),"OK","!!"),ISBLANK(G731),"!",ISBLANK(H731),"!!!",H731='6. Data'!$B$3,"vyberte druh nákladu")," ")</f>
        <v xml:space="preserve"> </v>
      </c>
      <c r="J731" s="261" t="str">
        <f t="shared" si="33"/>
        <v xml:space="preserve"> </v>
      </c>
      <c r="K731" s="238" t="str">
        <f t="shared" si="34"/>
        <v xml:space="preserve"> </v>
      </c>
      <c r="L731" s="87" t="str">
        <f t="shared" si="35"/>
        <v xml:space="preserve"> </v>
      </c>
    </row>
    <row r="732" spans="1:12" x14ac:dyDescent="0.25">
      <c r="A732" s="72"/>
      <c r="B732" s="82"/>
      <c r="C732" s="82"/>
      <c r="D732" s="79"/>
      <c r="E732" s="83"/>
      <c r="F732" s="83"/>
      <c r="G732" s="81"/>
      <c r="H732" s="126"/>
      <c r="I732" s="238" t="str">
        <f>IF(ISNUMBER(F732),_xlfn.IFS(RIGHT(H732,3)="(b)",IF(AND(G732&gt;=DATE('1. Informace o projektu'!$C$3,1,1),G732&lt;=WORKDAY(DATE('1. Informace o projektu'!$C$3+1,1,31)-1,1)),"OK","!!"),RIGHT(H732,3)="(a)",IF(AND(G732&gt;=DATE('1. Informace o projektu'!$C$3,1,1),G732&lt;=WORKDAY(DATE('1. Informace o projektu'!$C$3,12,31)-1,1,'6. Data'!$C$76:$C$89)),"OK","!!"),ISBLANK(G732),"!",ISBLANK(H732),"!!!",H732='6. Data'!$B$3,"vyberte druh nákladu")," ")</f>
        <v xml:space="preserve"> </v>
      </c>
      <c r="J732" s="261" t="str">
        <f t="shared" si="33"/>
        <v xml:space="preserve"> </v>
      </c>
      <c r="K732" s="238" t="str">
        <f t="shared" si="34"/>
        <v xml:space="preserve"> </v>
      </c>
      <c r="L732" s="87" t="str">
        <f t="shared" si="35"/>
        <v xml:space="preserve"> </v>
      </c>
    </row>
    <row r="733" spans="1:12" x14ac:dyDescent="0.25">
      <c r="A733" s="72"/>
      <c r="B733" s="82"/>
      <c r="C733" s="82"/>
      <c r="D733" s="79"/>
      <c r="E733" s="83"/>
      <c r="F733" s="83"/>
      <c r="G733" s="81"/>
      <c r="H733" s="126"/>
      <c r="I733" s="238" t="str">
        <f>IF(ISNUMBER(F733),_xlfn.IFS(RIGHT(H733,3)="(b)",IF(AND(G733&gt;=DATE('1. Informace o projektu'!$C$3,1,1),G733&lt;=WORKDAY(DATE('1. Informace o projektu'!$C$3+1,1,31)-1,1)),"OK","!!"),RIGHT(H733,3)="(a)",IF(AND(G733&gt;=DATE('1. Informace o projektu'!$C$3,1,1),G733&lt;=WORKDAY(DATE('1. Informace o projektu'!$C$3,12,31)-1,1,'6. Data'!$C$76:$C$89)),"OK","!!"),ISBLANK(G733),"!",ISBLANK(H733),"!!!",H733='6. Data'!$B$3,"vyberte druh nákladu")," ")</f>
        <v xml:space="preserve"> </v>
      </c>
      <c r="J733" s="261" t="str">
        <f t="shared" si="33"/>
        <v xml:space="preserve"> </v>
      </c>
      <c r="K733" s="238" t="str">
        <f t="shared" si="34"/>
        <v xml:space="preserve"> </v>
      </c>
      <c r="L733" s="87" t="str">
        <f t="shared" si="35"/>
        <v xml:space="preserve"> </v>
      </c>
    </row>
    <row r="734" spans="1:12" x14ac:dyDescent="0.25">
      <c r="A734" s="72"/>
      <c r="B734" s="82"/>
      <c r="C734" s="82"/>
      <c r="D734" s="79"/>
      <c r="E734" s="83"/>
      <c r="F734" s="83"/>
      <c r="G734" s="81"/>
      <c r="H734" s="126"/>
      <c r="I734" s="238" t="str">
        <f>IF(ISNUMBER(F734),_xlfn.IFS(RIGHT(H734,3)="(b)",IF(AND(G734&gt;=DATE('1. Informace o projektu'!$C$3,1,1),G734&lt;=WORKDAY(DATE('1. Informace o projektu'!$C$3+1,1,31)-1,1)),"OK","!!"),RIGHT(H734,3)="(a)",IF(AND(G734&gt;=DATE('1. Informace o projektu'!$C$3,1,1),G734&lt;=WORKDAY(DATE('1. Informace o projektu'!$C$3,12,31)-1,1,'6. Data'!$C$76:$C$89)),"OK","!!"),ISBLANK(G734),"!",ISBLANK(H734),"!!!",H734='6. Data'!$B$3,"vyberte druh nákladu")," ")</f>
        <v xml:space="preserve"> </v>
      </c>
      <c r="J734" s="261" t="str">
        <f t="shared" si="33"/>
        <v xml:space="preserve"> </v>
      </c>
      <c r="K734" s="238" t="str">
        <f t="shared" si="34"/>
        <v xml:space="preserve"> </v>
      </c>
      <c r="L734" s="87" t="str">
        <f t="shared" si="35"/>
        <v xml:space="preserve"> </v>
      </c>
    </row>
    <row r="735" spans="1:12" x14ac:dyDescent="0.25">
      <c r="A735" s="72"/>
      <c r="B735" s="82"/>
      <c r="C735" s="82"/>
      <c r="D735" s="79"/>
      <c r="E735" s="83"/>
      <c r="F735" s="83"/>
      <c r="G735" s="81"/>
      <c r="H735" s="126"/>
      <c r="I735" s="238" t="str">
        <f>IF(ISNUMBER(F735),_xlfn.IFS(RIGHT(H735,3)="(b)",IF(AND(G735&gt;=DATE('1. Informace o projektu'!$C$3,1,1),G735&lt;=WORKDAY(DATE('1. Informace o projektu'!$C$3+1,1,31)-1,1)),"OK","!!"),RIGHT(H735,3)="(a)",IF(AND(G735&gt;=DATE('1. Informace o projektu'!$C$3,1,1),G735&lt;=WORKDAY(DATE('1. Informace o projektu'!$C$3,12,31)-1,1,'6. Data'!$C$76:$C$89)),"OK","!!"),ISBLANK(G735),"!",ISBLANK(H735),"!!!",H735='6. Data'!$B$3,"vyberte druh nákladu")," ")</f>
        <v xml:space="preserve"> </v>
      </c>
      <c r="J735" s="261" t="str">
        <f t="shared" si="33"/>
        <v xml:space="preserve"> </v>
      </c>
      <c r="K735" s="238" t="str">
        <f t="shared" si="34"/>
        <v xml:space="preserve"> </v>
      </c>
      <c r="L735" s="87" t="str">
        <f t="shared" si="35"/>
        <v xml:space="preserve"> </v>
      </c>
    </row>
    <row r="736" spans="1:12" x14ac:dyDescent="0.25">
      <c r="A736" s="72"/>
      <c r="B736" s="82"/>
      <c r="C736" s="82"/>
      <c r="D736" s="79"/>
      <c r="E736" s="83"/>
      <c r="F736" s="83"/>
      <c r="G736" s="81"/>
      <c r="H736" s="126"/>
      <c r="I736" s="238" t="str">
        <f>IF(ISNUMBER(F736),_xlfn.IFS(RIGHT(H736,3)="(b)",IF(AND(G736&gt;=DATE('1. Informace o projektu'!$C$3,1,1),G736&lt;=WORKDAY(DATE('1. Informace o projektu'!$C$3+1,1,31)-1,1)),"OK","!!"),RIGHT(H736,3)="(a)",IF(AND(G736&gt;=DATE('1. Informace o projektu'!$C$3,1,1),G736&lt;=WORKDAY(DATE('1. Informace o projektu'!$C$3,12,31)-1,1,'6. Data'!$C$76:$C$89)),"OK","!!"),ISBLANK(G736),"!",ISBLANK(H736),"!!!",H736='6. Data'!$B$3,"vyberte druh nákladu")," ")</f>
        <v xml:space="preserve"> </v>
      </c>
      <c r="J736" s="261" t="str">
        <f t="shared" si="33"/>
        <v xml:space="preserve"> </v>
      </c>
      <c r="K736" s="238" t="str">
        <f t="shared" si="34"/>
        <v xml:space="preserve"> </v>
      </c>
      <c r="L736" s="87" t="str">
        <f t="shared" si="35"/>
        <v xml:space="preserve"> </v>
      </c>
    </row>
    <row r="737" spans="1:12" x14ac:dyDescent="0.25">
      <c r="A737" s="72"/>
      <c r="B737" s="82"/>
      <c r="C737" s="82"/>
      <c r="D737" s="79"/>
      <c r="E737" s="83"/>
      <c r="F737" s="83"/>
      <c r="G737" s="81"/>
      <c r="H737" s="126"/>
      <c r="I737" s="238" t="str">
        <f>IF(ISNUMBER(F737),_xlfn.IFS(RIGHT(H737,3)="(b)",IF(AND(G737&gt;=DATE('1. Informace o projektu'!$C$3,1,1),G737&lt;=WORKDAY(DATE('1. Informace o projektu'!$C$3+1,1,31)-1,1)),"OK","!!"),RIGHT(H737,3)="(a)",IF(AND(G737&gt;=DATE('1. Informace o projektu'!$C$3,1,1),G737&lt;=WORKDAY(DATE('1. Informace o projektu'!$C$3,12,31)-1,1,'6. Data'!$C$76:$C$89)),"OK","!!"),ISBLANK(G737),"!",ISBLANK(H737),"!!!",H737='6. Data'!$B$3,"vyberte druh nákladu")," ")</f>
        <v xml:space="preserve"> </v>
      </c>
      <c r="J737" s="261" t="str">
        <f t="shared" si="33"/>
        <v xml:space="preserve"> </v>
      </c>
      <c r="K737" s="238" t="str">
        <f t="shared" si="34"/>
        <v xml:space="preserve"> </v>
      </c>
      <c r="L737" s="87" t="str">
        <f t="shared" si="35"/>
        <v xml:space="preserve"> </v>
      </c>
    </row>
    <row r="738" spans="1:12" x14ac:dyDescent="0.25">
      <c r="A738" s="72"/>
      <c r="B738" s="82"/>
      <c r="C738" s="82"/>
      <c r="D738" s="79"/>
      <c r="E738" s="83"/>
      <c r="F738" s="83"/>
      <c r="G738" s="81"/>
      <c r="H738" s="126"/>
      <c r="I738" s="238" t="str">
        <f>IF(ISNUMBER(F738),_xlfn.IFS(RIGHT(H738,3)="(b)",IF(AND(G738&gt;=DATE('1. Informace o projektu'!$C$3,1,1),G738&lt;=WORKDAY(DATE('1. Informace o projektu'!$C$3+1,1,31)-1,1)),"OK","!!"),RIGHT(H738,3)="(a)",IF(AND(G738&gt;=DATE('1. Informace o projektu'!$C$3,1,1),G738&lt;=WORKDAY(DATE('1. Informace o projektu'!$C$3,12,31)-1,1,'6. Data'!$C$76:$C$89)),"OK","!!"),ISBLANK(G738),"!",ISBLANK(H738),"!!!",H738='6. Data'!$B$3,"vyberte druh nákladu")," ")</f>
        <v xml:space="preserve"> </v>
      </c>
      <c r="J738" s="261" t="str">
        <f t="shared" si="33"/>
        <v xml:space="preserve"> </v>
      </c>
      <c r="K738" s="238" t="str">
        <f t="shared" si="34"/>
        <v xml:space="preserve"> </v>
      </c>
      <c r="L738" s="87" t="str">
        <f t="shared" si="35"/>
        <v xml:space="preserve"> </v>
      </c>
    </row>
    <row r="739" spans="1:12" x14ac:dyDescent="0.25">
      <c r="A739" s="72"/>
      <c r="B739" s="82"/>
      <c r="C739" s="82"/>
      <c r="D739" s="79"/>
      <c r="E739" s="83"/>
      <c r="F739" s="83"/>
      <c r="G739" s="81"/>
      <c r="H739" s="126"/>
      <c r="I739" s="238" t="str">
        <f>IF(ISNUMBER(F739),_xlfn.IFS(RIGHT(H739,3)="(b)",IF(AND(G739&gt;=DATE('1. Informace o projektu'!$C$3,1,1),G739&lt;=WORKDAY(DATE('1. Informace o projektu'!$C$3+1,1,31)-1,1)),"OK","!!"),RIGHT(H739,3)="(a)",IF(AND(G739&gt;=DATE('1. Informace o projektu'!$C$3,1,1),G739&lt;=WORKDAY(DATE('1. Informace o projektu'!$C$3,12,31)-1,1,'6. Data'!$C$76:$C$89)),"OK","!!"),ISBLANK(G739),"!",ISBLANK(H739),"!!!",H739='6. Data'!$B$3,"vyberte druh nákladu")," ")</f>
        <v xml:space="preserve"> </v>
      </c>
      <c r="J739" s="261" t="str">
        <f t="shared" si="33"/>
        <v xml:space="preserve"> </v>
      </c>
      <c r="K739" s="238" t="str">
        <f t="shared" si="34"/>
        <v xml:space="preserve"> </v>
      </c>
      <c r="L739" s="87" t="str">
        <f t="shared" si="35"/>
        <v xml:space="preserve"> </v>
      </c>
    </row>
    <row r="740" spans="1:12" x14ac:dyDescent="0.25">
      <c r="A740" s="72"/>
      <c r="B740" s="82"/>
      <c r="C740" s="82"/>
      <c r="D740" s="79"/>
      <c r="E740" s="83"/>
      <c r="F740" s="83"/>
      <c r="G740" s="81"/>
      <c r="H740" s="126"/>
      <c r="I740" s="238" t="str">
        <f>IF(ISNUMBER(F740),_xlfn.IFS(RIGHT(H740,3)="(b)",IF(AND(G740&gt;=DATE('1. Informace o projektu'!$C$3,1,1),G740&lt;=WORKDAY(DATE('1. Informace o projektu'!$C$3+1,1,31)-1,1)),"OK","!!"),RIGHT(H740,3)="(a)",IF(AND(G740&gt;=DATE('1. Informace o projektu'!$C$3,1,1),G740&lt;=WORKDAY(DATE('1. Informace o projektu'!$C$3,12,31)-1,1,'6. Data'!$C$76:$C$89)),"OK","!!"),ISBLANK(G740),"!",ISBLANK(H740),"!!!",H740='6. Data'!$B$3,"vyberte druh nákladu")," ")</f>
        <v xml:space="preserve"> </v>
      </c>
      <c r="J740" s="261" t="str">
        <f t="shared" si="33"/>
        <v xml:space="preserve"> </v>
      </c>
      <c r="K740" s="238" t="str">
        <f t="shared" si="34"/>
        <v xml:space="preserve"> </v>
      </c>
      <c r="L740" s="87" t="str">
        <f t="shared" si="35"/>
        <v xml:space="preserve"> </v>
      </c>
    </row>
    <row r="741" spans="1:12" x14ac:dyDescent="0.25">
      <c r="A741" s="72"/>
      <c r="B741" s="82"/>
      <c r="C741" s="82"/>
      <c r="D741" s="79"/>
      <c r="E741" s="83"/>
      <c r="F741" s="83"/>
      <c r="G741" s="81"/>
      <c r="H741" s="126"/>
      <c r="I741" s="238" t="str">
        <f>IF(ISNUMBER(F741),_xlfn.IFS(RIGHT(H741,3)="(b)",IF(AND(G741&gt;=DATE('1. Informace o projektu'!$C$3,1,1),G741&lt;=WORKDAY(DATE('1. Informace o projektu'!$C$3+1,1,31)-1,1)),"OK","!!"),RIGHT(H741,3)="(a)",IF(AND(G741&gt;=DATE('1. Informace o projektu'!$C$3,1,1),G741&lt;=WORKDAY(DATE('1. Informace o projektu'!$C$3,12,31)-1,1,'6. Data'!$C$76:$C$89)),"OK","!!"),ISBLANK(G741),"!",ISBLANK(H741),"!!!",H741='6. Data'!$B$3,"vyberte druh nákladu")," ")</f>
        <v xml:space="preserve"> </v>
      </c>
      <c r="J741" s="261" t="str">
        <f t="shared" si="33"/>
        <v xml:space="preserve"> </v>
      </c>
      <c r="K741" s="238" t="str">
        <f t="shared" si="34"/>
        <v xml:space="preserve"> </v>
      </c>
      <c r="L741" s="87" t="str">
        <f t="shared" si="35"/>
        <v xml:space="preserve"> </v>
      </c>
    </row>
    <row r="742" spans="1:12" x14ac:dyDescent="0.25">
      <c r="A742" s="72"/>
      <c r="B742" s="82"/>
      <c r="C742" s="82"/>
      <c r="D742" s="79"/>
      <c r="E742" s="83"/>
      <c r="F742" s="83"/>
      <c r="G742" s="81"/>
      <c r="H742" s="126"/>
      <c r="I742" s="238" t="str">
        <f>IF(ISNUMBER(F742),_xlfn.IFS(RIGHT(H742,3)="(b)",IF(AND(G742&gt;=DATE('1. Informace o projektu'!$C$3,1,1),G742&lt;=WORKDAY(DATE('1. Informace o projektu'!$C$3+1,1,31)-1,1)),"OK","!!"),RIGHT(H742,3)="(a)",IF(AND(G742&gt;=DATE('1. Informace o projektu'!$C$3,1,1),G742&lt;=WORKDAY(DATE('1. Informace o projektu'!$C$3,12,31)-1,1,'6. Data'!$C$76:$C$89)),"OK","!!"),ISBLANK(G742),"!",ISBLANK(H742),"!!!",H742='6. Data'!$B$3,"vyberte druh nákladu")," ")</f>
        <v xml:space="preserve"> </v>
      </c>
      <c r="J742" s="261" t="str">
        <f t="shared" si="33"/>
        <v xml:space="preserve"> </v>
      </c>
      <c r="K742" s="238" t="str">
        <f t="shared" si="34"/>
        <v xml:space="preserve"> </v>
      </c>
      <c r="L742" s="87" t="str">
        <f t="shared" si="35"/>
        <v xml:space="preserve"> </v>
      </c>
    </row>
    <row r="743" spans="1:12" x14ac:dyDescent="0.25">
      <c r="A743" s="72"/>
      <c r="B743" s="82"/>
      <c r="C743" s="82"/>
      <c r="D743" s="79"/>
      <c r="E743" s="83"/>
      <c r="F743" s="83"/>
      <c r="G743" s="81"/>
      <c r="H743" s="126"/>
      <c r="I743" s="238" t="str">
        <f>IF(ISNUMBER(F743),_xlfn.IFS(RIGHT(H743,3)="(b)",IF(AND(G743&gt;=DATE('1. Informace o projektu'!$C$3,1,1),G743&lt;=WORKDAY(DATE('1. Informace o projektu'!$C$3+1,1,31)-1,1)),"OK","!!"),RIGHT(H743,3)="(a)",IF(AND(G743&gt;=DATE('1. Informace o projektu'!$C$3,1,1),G743&lt;=WORKDAY(DATE('1. Informace o projektu'!$C$3,12,31)-1,1,'6. Data'!$C$76:$C$89)),"OK","!!"),ISBLANK(G743),"!",ISBLANK(H743),"!!!",H743='6. Data'!$B$3,"vyberte druh nákladu")," ")</f>
        <v xml:space="preserve"> </v>
      </c>
      <c r="J743" s="261" t="str">
        <f t="shared" si="33"/>
        <v xml:space="preserve"> </v>
      </c>
      <c r="K743" s="238" t="str">
        <f t="shared" si="34"/>
        <v xml:space="preserve"> </v>
      </c>
      <c r="L743" s="87" t="str">
        <f t="shared" si="35"/>
        <v xml:space="preserve"> </v>
      </c>
    </row>
    <row r="744" spans="1:12" x14ac:dyDescent="0.25">
      <c r="A744" s="72"/>
      <c r="B744" s="82"/>
      <c r="C744" s="82"/>
      <c r="D744" s="79"/>
      <c r="E744" s="83"/>
      <c r="F744" s="83"/>
      <c r="G744" s="81"/>
      <c r="H744" s="126"/>
      <c r="I744" s="238" t="str">
        <f>IF(ISNUMBER(F744),_xlfn.IFS(RIGHT(H744,3)="(b)",IF(AND(G744&gt;=DATE('1. Informace o projektu'!$C$3,1,1),G744&lt;=WORKDAY(DATE('1. Informace o projektu'!$C$3+1,1,31)-1,1)),"OK","!!"),RIGHT(H744,3)="(a)",IF(AND(G744&gt;=DATE('1. Informace o projektu'!$C$3,1,1),G744&lt;=WORKDAY(DATE('1. Informace o projektu'!$C$3,12,31)-1,1,'6. Data'!$C$76:$C$89)),"OK","!!"),ISBLANK(G744),"!",ISBLANK(H744),"!!!",H744='6. Data'!$B$3,"vyberte druh nákladu")," ")</f>
        <v xml:space="preserve"> </v>
      </c>
      <c r="J744" s="261" t="str">
        <f t="shared" si="33"/>
        <v xml:space="preserve"> </v>
      </c>
      <c r="K744" s="238" t="str">
        <f t="shared" si="34"/>
        <v xml:space="preserve"> </v>
      </c>
      <c r="L744" s="87" t="str">
        <f t="shared" si="35"/>
        <v xml:space="preserve"> </v>
      </c>
    </row>
    <row r="745" spans="1:12" x14ac:dyDescent="0.25">
      <c r="A745" s="72"/>
      <c r="B745" s="82"/>
      <c r="C745" s="82"/>
      <c r="D745" s="79"/>
      <c r="E745" s="83"/>
      <c r="F745" s="83"/>
      <c r="G745" s="81"/>
      <c r="H745" s="126"/>
      <c r="I745" s="238" t="str">
        <f>IF(ISNUMBER(F745),_xlfn.IFS(RIGHT(H745,3)="(b)",IF(AND(G745&gt;=DATE('1. Informace o projektu'!$C$3,1,1),G745&lt;=WORKDAY(DATE('1. Informace o projektu'!$C$3+1,1,31)-1,1)),"OK","!!"),RIGHT(H745,3)="(a)",IF(AND(G745&gt;=DATE('1. Informace o projektu'!$C$3,1,1),G745&lt;=WORKDAY(DATE('1. Informace o projektu'!$C$3,12,31)-1,1,'6. Data'!$C$76:$C$89)),"OK","!!"),ISBLANK(G745),"!",ISBLANK(H745),"!!!",H745='6. Data'!$B$3,"vyberte druh nákladu")," ")</f>
        <v xml:space="preserve"> </v>
      </c>
      <c r="J745" s="261" t="str">
        <f t="shared" si="33"/>
        <v xml:space="preserve"> </v>
      </c>
      <c r="K745" s="238" t="str">
        <f t="shared" si="34"/>
        <v xml:space="preserve"> </v>
      </c>
      <c r="L745" s="87" t="str">
        <f t="shared" si="35"/>
        <v xml:space="preserve"> </v>
      </c>
    </row>
    <row r="746" spans="1:12" x14ac:dyDescent="0.25">
      <c r="A746" s="72"/>
      <c r="B746" s="82"/>
      <c r="C746" s="82"/>
      <c r="D746" s="79"/>
      <c r="E746" s="83"/>
      <c r="F746" s="83"/>
      <c r="G746" s="81"/>
      <c r="H746" s="126"/>
      <c r="I746" s="238" t="str">
        <f>IF(ISNUMBER(F746),_xlfn.IFS(RIGHT(H746,3)="(b)",IF(AND(G746&gt;=DATE('1. Informace o projektu'!$C$3,1,1),G746&lt;=WORKDAY(DATE('1. Informace o projektu'!$C$3+1,1,31)-1,1)),"OK","!!"),RIGHT(H746,3)="(a)",IF(AND(G746&gt;=DATE('1. Informace o projektu'!$C$3,1,1),G746&lt;=WORKDAY(DATE('1. Informace o projektu'!$C$3,12,31)-1,1,'6. Data'!$C$76:$C$89)),"OK","!!"),ISBLANK(G746),"!",ISBLANK(H746),"!!!",H746='6. Data'!$B$3,"vyberte druh nákladu")," ")</f>
        <v xml:space="preserve"> </v>
      </c>
      <c r="J746" s="261" t="str">
        <f t="shared" si="33"/>
        <v xml:space="preserve"> </v>
      </c>
      <c r="K746" s="238" t="str">
        <f t="shared" si="34"/>
        <v xml:space="preserve"> </v>
      </c>
      <c r="L746" s="87" t="str">
        <f t="shared" si="35"/>
        <v xml:space="preserve"> </v>
      </c>
    </row>
    <row r="747" spans="1:12" x14ac:dyDescent="0.25">
      <c r="A747" s="72"/>
      <c r="B747" s="82"/>
      <c r="C747" s="82"/>
      <c r="D747" s="79"/>
      <c r="E747" s="83"/>
      <c r="F747" s="83"/>
      <c r="G747" s="81"/>
      <c r="H747" s="126"/>
      <c r="I747" s="238" t="str">
        <f>IF(ISNUMBER(F747),_xlfn.IFS(RIGHT(H747,3)="(b)",IF(AND(G747&gt;=DATE('1. Informace o projektu'!$C$3,1,1),G747&lt;=WORKDAY(DATE('1. Informace o projektu'!$C$3+1,1,31)-1,1)),"OK","!!"),RIGHT(H747,3)="(a)",IF(AND(G747&gt;=DATE('1. Informace o projektu'!$C$3,1,1),G747&lt;=WORKDAY(DATE('1. Informace o projektu'!$C$3,12,31)-1,1,'6. Data'!$C$76:$C$89)),"OK","!!"),ISBLANK(G747),"!",ISBLANK(H747),"!!!",H747='6. Data'!$B$3,"vyberte druh nákladu")," ")</f>
        <v xml:space="preserve"> </v>
      </c>
      <c r="J747" s="261" t="str">
        <f t="shared" si="33"/>
        <v xml:space="preserve"> </v>
      </c>
      <c r="K747" s="238" t="str">
        <f t="shared" si="34"/>
        <v xml:space="preserve"> </v>
      </c>
      <c r="L747" s="87" t="str">
        <f t="shared" si="35"/>
        <v xml:space="preserve"> </v>
      </c>
    </row>
    <row r="748" spans="1:12" x14ac:dyDescent="0.25">
      <c r="A748" s="72"/>
      <c r="B748" s="82"/>
      <c r="C748" s="82"/>
      <c r="D748" s="79"/>
      <c r="E748" s="83"/>
      <c r="F748" s="83"/>
      <c r="G748" s="81"/>
      <c r="H748" s="126"/>
      <c r="I748" s="238" t="str">
        <f>IF(ISNUMBER(F748),_xlfn.IFS(RIGHT(H748,3)="(b)",IF(AND(G748&gt;=DATE('1. Informace o projektu'!$C$3,1,1),G748&lt;=WORKDAY(DATE('1. Informace o projektu'!$C$3+1,1,31)-1,1)),"OK","!!"),RIGHT(H748,3)="(a)",IF(AND(G748&gt;=DATE('1. Informace o projektu'!$C$3,1,1),G748&lt;=WORKDAY(DATE('1. Informace o projektu'!$C$3,12,31)-1,1,'6. Data'!$C$76:$C$89)),"OK","!!"),ISBLANK(G748),"!",ISBLANK(H748),"!!!",H748='6. Data'!$B$3,"vyberte druh nákladu")," ")</f>
        <v xml:space="preserve"> </v>
      </c>
      <c r="J748" s="261" t="str">
        <f t="shared" si="33"/>
        <v xml:space="preserve"> </v>
      </c>
      <c r="K748" s="238" t="str">
        <f t="shared" si="34"/>
        <v xml:space="preserve"> </v>
      </c>
      <c r="L748" s="87" t="str">
        <f t="shared" si="35"/>
        <v xml:space="preserve"> </v>
      </c>
    </row>
    <row r="749" spans="1:12" x14ac:dyDescent="0.25">
      <c r="A749" s="72"/>
      <c r="B749" s="82"/>
      <c r="C749" s="82"/>
      <c r="D749" s="79"/>
      <c r="E749" s="83"/>
      <c r="F749" s="83"/>
      <c r="G749" s="81"/>
      <c r="H749" s="126"/>
      <c r="I749" s="238" t="str">
        <f>IF(ISNUMBER(F749),_xlfn.IFS(RIGHT(H749,3)="(b)",IF(AND(G749&gt;=DATE('1. Informace o projektu'!$C$3,1,1),G749&lt;=WORKDAY(DATE('1. Informace o projektu'!$C$3+1,1,31)-1,1)),"OK","!!"),RIGHT(H749,3)="(a)",IF(AND(G749&gt;=DATE('1. Informace o projektu'!$C$3,1,1),G749&lt;=WORKDAY(DATE('1. Informace o projektu'!$C$3,12,31)-1,1,'6. Data'!$C$76:$C$89)),"OK","!!"),ISBLANK(G749),"!",ISBLANK(H749),"!!!",H749='6. Data'!$B$3,"vyberte druh nákladu")," ")</f>
        <v xml:space="preserve"> </v>
      </c>
      <c r="J749" s="261" t="str">
        <f t="shared" si="33"/>
        <v xml:space="preserve"> </v>
      </c>
      <c r="K749" s="238" t="str">
        <f t="shared" si="34"/>
        <v xml:space="preserve"> </v>
      </c>
      <c r="L749" s="87" t="str">
        <f t="shared" si="35"/>
        <v xml:space="preserve"> </v>
      </c>
    </row>
    <row r="750" spans="1:12" x14ac:dyDescent="0.25">
      <c r="A750" s="72"/>
      <c r="B750" s="82"/>
      <c r="C750" s="82"/>
      <c r="D750" s="79"/>
      <c r="E750" s="83"/>
      <c r="F750" s="83"/>
      <c r="G750" s="81"/>
      <c r="H750" s="126"/>
      <c r="I750" s="238" t="str">
        <f>IF(ISNUMBER(F750),_xlfn.IFS(RIGHT(H750,3)="(b)",IF(AND(G750&gt;=DATE('1. Informace o projektu'!$C$3,1,1),G750&lt;=WORKDAY(DATE('1. Informace o projektu'!$C$3+1,1,31)-1,1)),"OK","!!"),RIGHT(H750,3)="(a)",IF(AND(G750&gt;=DATE('1. Informace o projektu'!$C$3,1,1),G750&lt;=WORKDAY(DATE('1. Informace o projektu'!$C$3,12,31)-1,1,'6. Data'!$C$76:$C$89)),"OK","!!"),ISBLANK(G750),"!",ISBLANK(H750),"!!!",H750='6. Data'!$B$3,"vyberte druh nákladu")," ")</f>
        <v xml:space="preserve"> </v>
      </c>
      <c r="J750" s="261" t="str">
        <f t="shared" si="33"/>
        <v xml:space="preserve"> </v>
      </c>
      <c r="K750" s="238" t="str">
        <f t="shared" si="34"/>
        <v xml:space="preserve"> </v>
      </c>
      <c r="L750" s="87" t="str">
        <f t="shared" si="35"/>
        <v xml:space="preserve"> </v>
      </c>
    </row>
    <row r="751" spans="1:12" x14ac:dyDescent="0.25">
      <c r="A751" s="72"/>
      <c r="B751" s="82"/>
      <c r="C751" s="82"/>
      <c r="D751" s="79"/>
      <c r="E751" s="83"/>
      <c r="F751" s="83"/>
      <c r="G751" s="81"/>
      <c r="H751" s="126"/>
      <c r="I751" s="238" t="str">
        <f>IF(ISNUMBER(F751),_xlfn.IFS(RIGHT(H751,3)="(b)",IF(AND(G751&gt;=DATE('1. Informace o projektu'!$C$3,1,1),G751&lt;=WORKDAY(DATE('1. Informace o projektu'!$C$3+1,1,31)-1,1)),"OK","!!"),RIGHT(H751,3)="(a)",IF(AND(G751&gt;=DATE('1. Informace o projektu'!$C$3,1,1),G751&lt;=WORKDAY(DATE('1. Informace o projektu'!$C$3,12,31)-1,1,'6. Data'!$C$76:$C$89)),"OK","!!"),ISBLANK(G751),"!",ISBLANK(H751),"!!!",H751='6. Data'!$B$3,"vyberte druh nákladu")," ")</f>
        <v xml:space="preserve"> </v>
      </c>
      <c r="J751" s="261" t="str">
        <f t="shared" si="33"/>
        <v xml:space="preserve"> </v>
      </c>
      <c r="K751" s="238" t="str">
        <f t="shared" si="34"/>
        <v xml:space="preserve"> </v>
      </c>
      <c r="L751" s="87" t="str">
        <f t="shared" si="35"/>
        <v xml:space="preserve"> </v>
      </c>
    </row>
    <row r="752" spans="1:12" x14ac:dyDescent="0.25">
      <c r="A752" s="72"/>
      <c r="B752" s="82"/>
      <c r="C752" s="82"/>
      <c r="D752" s="79"/>
      <c r="E752" s="83"/>
      <c r="F752" s="83"/>
      <c r="G752" s="81"/>
      <c r="H752" s="126"/>
      <c r="I752" s="238" t="str">
        <f>IF(ISNUMBER(F752),_xlfn.IFS(RIGHT(H752,3)="(b)",IF(AND(G752&gt;=DATE('1. Informace o projektu'!$C$3,1,1),G752&lt;=WORKDAY(DATE('1. Informace o projektu'!$C$3+1,1,31)-1,1)),"OK","!!"),RIGHT(H752,3)="(a)",IF(AND(G752&gt;=DATE('1. Informace o projektu'!$C$3,1,1),G752&lt;=WORKDAY(DATE('1. Informace o projektu'!$C$3,12,31)-1,1,'6. Data'!$C$76:$C$89)),"OK","!!"),ISBLANK(G752),"!",ISBLANK(H752),"!!!",H752='6. Data'!$B$3,"vyberte druh nákladu")," ")</f>
        <v xml:space="preserve"> </v>
      </c>
      <c r="J752" s="261" t="str">
        <f t="shared" si="33"/>
        <v xml:space="preserve"> </v>
      </c>
      <c r="K752" s="238" t="str">
        <f t="shared" si="34"/>
        <v xml:space="preserve"> </v>
      </c>
      <c r="L752" s="87" t="str">
        <f t="shared" si="35"/>
        <v xml:space="preserve"> </v>
      </c>
    </row>
    <row r="753" spans="1:12" x14ac:dyDescent="0.25">
      <c r="A753" s="72"/>
      <c r="B753" s="82"/>
      <c r="C753" s="82"/>
      <c r="D753" s="79"/>
      <c r="E753" s="83"/>
      <c r="F753" s="83"/>
      <c r="G753" s="81"/>
      <c r="H753" s="126"/>
      <c r="I753" s="238" t="str">
        <f>IF(ISNUMBER(F753),_xlfn.IFS(RIGHT(H753,3)="(b)",IF(AND(G753&gt;=DATE('1. Informace o projektu'!$C$3,1,1),G753&lt;=WORKDAY(DATE('1. Informace o projektu'!$C$3+1,1,31)-1,1)),"OK","!!"),RIGHT(H753,3)="(a)",IF(AND(G753&gt;=DATE('1. Informace o projektu'!$C$3,1,1),G753&lt;=WORKDAY(DATE('1. Informace o projektu'!$C$3,12,31)-1,1,'6. Data'!$C$76:$C$89)),"OK","!!"),ISBLANK(G753),"!",ISBLANK(H753),"!!!",H753='6. Data'!$B$3,"vyberte druh nákladu")," ")</f>
        <v xml:space="preserve"> </v>
      </c>
      <c r="J753" s="261" t="str">
        <f t="shared" si="33"/>
        <v xml:space="preserve"> </v>
      </c>
      <c r="K753" s="238" t="str">
        <f t="shared" si="34"/>
        <v xml:space="preserve"> </v>
      </c>
      <c r="L753" s="87" t="str">
        <f t="shared" si="35"/>
        <v xml:space="preserve"> </v>
      </c>
    </row>
    <row r="754" spans="1:12" x14ac:dyDescent="0.25">
      <c r="A754" s="72"/>
      <c r="B754" s="82"/>
      <c r="C754" s="82"/>
      <c r="D754" s="79"/>
      <c r="E754" s="83"/>
      <c r="F754" s="83"/>
      <c r="G754" s="81"/>
      <c r="H754" s="126"/>
      <c r="I754" s="238" t="str">
        <f>IF(ISNUMBER(F754),_xlfn.IFS(RIGHT(H754,3)="(b)",IF(AND(G754&gt;=DATE('1. Informace o projektu'!$C$3,1,1),G754&lt;=WORKDAY(DATE('1. Informace o projektu'!$C$3+1,1,31)-1,1)),"OK","!!"),RIGHT(H754,3)="(a)",IF(AND(G754&gt;=DATE('1. Informace o projektu'!$C$3,1,1),G754&lt;=WORKDAY(DATE('1. Informace o projektu'!$C$3,12,31)-1,1,'6. Data'!$C$76:$C$89)),"OK","!!"),ISBLANK(G754),"!",ISBLANK(H754),"!!!",H754='6. Data'!$B$3,"vyberte druh nákladu")," ")</f>
        <v xml:space="preserve"> </v>
      </c>
      <c r="J754" s="261" t="str">
        <f t="shared" si="33"/>
        <v xml:space="preserve"> </v>
      </c>
      <c r="K754" s="238" t="str">
        <f t="shared" si="34"/>
        <v xml:space="preserve"> </v>
      </c>
      <c r="L754" s="87" t="str">
        <f t="shared" si="35"/>
        <v xml:space="preserve"> </v>
      </c>
    </row>
    <row r="755" spans="1:12" x14ac:dyDescent="0.25">
      <c r="A755" s="72"/>
      <c r="B755" s="82"/>
      <c r="C755" s="82"/>
      <c r="D755" s="79"/>
      <c r="E755" s="83"/>
      <c r="F755" s="83"/>
      <c r="G755" s="81"/>
      <c r="H755" s="126"/>
      <c r="I755" s="238" t="str">
        <f>IF(ISNUMBER(F755),_xlfn.IFS(RIGHT(H755,3)="(b)",IF(AND(G755&gt;=DATE('1. Informace o projektu'!$C$3,1,1),G755&lt;=WORKDAY(DATE('1. Informace o projektu'!$C$3+1,1,31)-1,1)),"OK","!!"),RIGHT(H755,3)="(a)",IF(AND(G755&gt;=DATE('1. Informace o projektu'!$C$3,1,1),G755&lt;=WORKDAY(DATE('1. Informace o projektu'!$C$3,12,31)-1,1,'6. Data'!$C$76:$C$89)),"OK","!!"),ISBLANK(G755),"!",ISBLANK(H755),"!!!",H755='6. Data'!$B$3,"vyberte druh nákladu")," ")</f>
        <v xml:space="preserve"> </v>
      </c>
      <c r="J755" s="261" t="str">
        <f t="shared" si="33"/>
        <v xml:space="preserve"> </v>
      </c>
      <c r="K755" s="238" t="str">
        <f t="shared" si="34"/>
        <v xml:space="preserve"> </v>
      </c>
      <c r="L755" s="87" t="str">
        <f t="shared" si="35"/>
        <v xml:space="preserve"> </v>
      </c>
    </row>
    <row r="756" spans="1:12" x14ac:dyDescent="0.25">
      <c r="A756" s="72"/>
      <c r="B756" s="82"/>
      <c r="C756" s="82"/>
      <c r="D756" s="79"/>
      <c r="E756" s="83"/>
      <c r="F756" s="83"/>
      <c r="G756" s="81"/>
      <c r="H756" s="126"/>
      <c r="I756" s="238" t="str">
        <f>IF(ISNUMBER(F756),_xlfn.IFS(RIGHT(H756,3)="(b)",IF(AND(G756&gt;=DATE('1. Informace o projektu'!$C$3,1,1),G756&lt;=WORKDAY(DATE('1. Informace o projektu'!$C$3+1,1,31)-1,1)),"OK","!!"),RIGHT(H756,3)="(a)",IF(AND(G756&gt;=DATE('1. Informace o projektu'!$C$3,1,1),G756&lt;=WORKDAY(DATE('1. Informace o projektu'!$C$3,12,31)-1,1,'6. Data'!$C$76:$C$89)),"OK","!!"),ISBLANK(G756),"!",ISBLANK(H756),"!!!",H756='6. Data'!$B$3,"vyberte druh nákladu")," ")</f>
        <v xml:space="preserve"> </v>
      </c>
      <c r="J756" s="261" t="str">
        <f t="shared" si="33"/>
        <v xml:space="preserve"> </v>
      </c>
      <c r="K756" s="238" t="str">
        <f t="shared" si="34"/>
        <v xml:space="preserve"> </v>
      </c>
      <c r="L756" s="87" t="str">
        <f t="shared" si="35"/>
        <v xml:space="preserve"> </v>
      </c>
    </row>
    <row r="757" spans="1:12" x14ac:dyDescent="0.25">
      <c r="A757" s="72"/>
      <c r="B757" s="82"/>
      <c r="C757" s="82"/>
      <c r="D757" s="79"/>
      <c r="E757" s="83"/>
      <c r="F757" s="83"/>
      <c r="G757" s="81"/>
      <c r="H757" s="126"/>
      <c r="I757" s="238" t="str">
        <f>IF(ISNUMBER(F757),_xlfn.IFS(RIGHT(H757,3)="(b)",IF(AND(G757&gt;=DATE('1. Informace o projektu'!$C$3,1,1),G757&lt;=WORKDAY(DATE('1. Informace o projektu'!$C$3+1,1,31)-1,1)),"OK","!!"),RIGHT(H757,3)="(a)",IF(AND(G757&gt;=DATE('1. Informace o projektu'!$C$3,1,1),G757&lt;=WORKDAY(DATE('1. Informace o projektu'!$C$3,12,31)-1,1,'6. Data'!$C$76:$C$89)),"OK","!!"),ISBLANK(G757),"!",ISBLANK(H757),"!!!",H757='6. Data'!$B$3,"vyberte druh nákladu")," ")</f>
        <v xml:space="preserve"> </v>
      </c>
      <c r="J757" s="261" t="str">
        <f t="shared" si="33"/>
        <v xml:space="preserve"> </v>
      </c>
      <c r="K757" s="238" t="str">
        <f t="shared" si="34"/>
        <v xml:space="preserve"> </v>
      </c>
      <c r="L757" s="87" t="str">
        <f t="shared" si="35"/>
        <v xml:space="preserve"> </v>
      </c>
    </row>
    <row r="758" spans="1:12" x14ac:dyDescent="0.25">
      <c r="A758" s="72"/>
      <c r="B758" s="82"/>
      <c r="C758" s="82"/>
      <c r="D758" s="79"/>
      <c r="E758" s="83"/>
      <c r="F758" s="83"/>
      <c r="G758" s="81"/>
      <c r="H758" s="126"/>
      <c r="I758" s="238" t="str">
        <f>IF(ISNUMBER(F758),_xlfn.IFS(RIGHT(H758,3)="(b)",IF(AND(G758&gt;=DATE('1. Informace o projektu'!$C$3,1,1),G758&lt;=WORKDAY(DATE('1. Informace o projektu'!$C$3+1,1,31)-1,1)),"OK","!!"),RIGHT(H758,3)="(a)",IF(AND(G758&gt;=DATE('1. Informace o projektu'!$C$3,1,1),G758&lt;=WORKDAY(DATE('1. Informace o projektu'!$C$3,12,31)-1,1,'6. Data'!$C$76:$C$89)),"OK","!!"),ISBLANK(G758),"!",ISBLANK(H758),"!!!",H758='6. Data'!$B$3,"vyberte druh nákladu")," ")</f>
        <v xml:space="preserve"> </v>
      </c>
      <c r="J758" s="261" t="str">
        <f t="shared" si="33"/>
        <v xml:space="preserve"> </v>
      </c>
      <c r="K758" s="238" t="str">
        <f t="shared" si="34"/>
        <v xml:space="preserve"> </v>
      </c>
      <c r="L758" s="87" t="str">
        <f t="shared" si="35"/>
        <v xml:space="preserve"> </v>
      </c>
    </row>
    <row r="759" spans="1:12" x14ac:dyDescent="0.25">
      <c r="A759" s="72"/>
      <c r="B759" s="82"/>
      <c r="C759" s="82"/>
      <c r="D759" s="79"/>
      <c r="E759" s="83"/>
      <c r="F759" s="83"/>
      <c r="G759" s="81"/>
      <c r="H759" s="126"/>
      <c r="I759" s="238" t="str">
        <f>IF(ISNUMBER(F759),_xlfn.IFS(RIGHT(H759,3)="(b)",IF(AND(G759&gt;=DATE('1. Informace o projektu'!$C$3,1,1),G759&lt;=WORKDAY(DATE('1. Informace o projektu'!$C$3+1,1,31)-1,1)),"OK","!!"),RIGHT(H759,3)="(a)",IF(AND(G759&gt;=DATE('1. Informace o projektu'!$C$3,1,1),G759&lt;=WORKDAY(DATE('1. Informace o projektu'!$C$3,12,31)-1,1,'6. Data'!$C$76:$C$89)),"OK","!!"),ISBLANK(G759),"!",ISBLANK(H759),"!!!",H759='6. Data'!$B$3,"vyberte druh nákladu")," ")</f>
        <v xml:space="preserve"> </v>
      </c>
      <c r="J759" s="261" t="str">
        <f t="shared" si="33"/>
        <v xml:space="preserve"> </v>
      </c>
      <c r="K759" s="238" t="str">
        <f t="shared" si="34"/>
        <v xml:space="preserve"> </v>
      </c>
      <c r="L759" s="87" t="str">
        <f t="shared" si="35"/>
        <v xml:space="preserve"> </v>
      </c>
    </row>
    <row r="760" spans="1:12" x14ac:dyDescent="0.25">
      <c r="A760" s="72"/>
      <c r="B760" s="82"/>
      <c r="C760" s="82"/>
      <c r="D760" s="79"/>
      <c r="E760" s="83"/>
      <c r="F760" s="83"/>
      <c r="G760" s="81"/>
      <c r="H760" s="126"/>
      <c r="I760" s="238" t="str">
        <f>IF(ISNUMBER(F760),_xlfn.IFS(RIGHT(H760,3)="(b)",IF(AND(G760&gt;=DATE('1. Informace o projektu'!$C$3,1,1),G760&lt;=WORKDAY(DATE('1. Informace o projektu'!$C$3+1,1,31)-1,1)),"OK","!!"),RIGHT(H760,3)="(a)",IF(AND(G760&gt;=DATE('1. Informace o projektu'!$C$3,1,1),G760&lt;=WORKDAY(DATE('1. Informace o projektu'!$C$3,12,31)-1,1,'6. Data'!$C$76:$C$89)),"OK","!!"),ISBLANK(G760),"!",ISBLANK(H760),"!!!",H760='6. Data'!$B$3,"vyberte druh nákladu")," ")</f>
        <v xml:space="preserve"> </v>
      </c>
      <c r="J760" s="261" t="str">
        <f t="shared" si="33"/>
        <v xml:space="preserve"> </v>
      </c>
      <c r="K760" s="238" t="str">
        <f t="shared" si="34"/>
        <v xml:space="preserve"> </v>
      </c>
      <c r="L760" s="87" t="str">
        <f t="shared" si="35"/>
        <v xml:space="preserve"> </v>
      </c>
    </row>
    <row r="761" spans="1:12" x14ac:dyDescent="0.25">
      <c r="A761" s="72"/>
      <c r="B761" s="82"/>
      <c r="C761" s="82"/>
      <c r="D761" s="79"/>
      <c r="E761" s="83"/>
      <c r="F761" s="83"/>
      <c r="G761" s="81"/>
      <c r="H761" s="126"/>
      <c r="I761" s="238" t="str">
        <f>IF(ISNUMBER(F761),_xlfn.IFS(RIGHT(H761,3)="(b)",IF(AND(G761&gt;=DATE('1. Informace o projektu'!$C$3,1,1),G761&lt;=WORKDAY(DATE('1. Informace o projektu'!$C$3+1,1,31)-1,1)),"OK","!!"),RIGHT(H761,3)="(a)",IF(AND(G761&gt;=DATE('1. Informace o projektu'!$C$3,1,1),G761&lt;=WORKDAY(DATE('1. Informace o projektu'!$C$3,12,31)-1,1,'6. Data'!$C$76:$C$89)),"OK","!!"),ISBLANK(G761),"!",ISBLANK(H761),"!!!",H761='6. Data'!$B$3,"vyberte druh nákladu")," ")</f>
        <v xml:space="preserve"> </v>
      </c>
      <c r="J761" s="261" t="str">
        <f t="shared" si="33"/>
        <v xml:space="preserve"> </v>
      </c>
      <c r="K761" s="238" t="str">
        <f t="shared" si="34"/>
        <v xml:space="preserve"> </v>
      </c>
      <c r="L761" s="87" t="str">
        <f t="shared" si="35"/>
        <v xml:space="preserve"> </v>
      </c>
    </row>
    <row r="762" spans="1:12" x14ac:dyDescent="0.25">
      <c r="A762" s="72"/>
      <c r="B762" s="82"/>
      <c r="C762" s="82"/>
      <c r="D762" s="79"/>
      <c r="E762" s="83"/>
      <c r="F762" s="83"/>
      <c r="G762" s="81"/>
      <c r="H762" s="126"/>
      <c r="I762" s="238" t="str">
        <f>IF(ISNUMBER(F762),_xlfn.IFS(RIGHT(H762,3)="(b)",IF(AND(G762&gt;=DATE('1. Informace o projektu'!$C$3,1,1),G762&lt;=WORKDAY(DATE('1. Informace o projektu'!$C$3+1,1,31)-1,1)),"OK","!!"),RIGHT(H762,3)="(a)",IF(AND(G762&gt;=DATE('1. Informace o projektu'!$C$3,1,1),G762&lt;=WORKDAY(DATE('1. Informace o projektu'!$C$3,12,31)-1,1,'6. Data'!$C$76:$C$89)),"OK","!!"),ISBLANK(G762),"!",ISBLANK(H762),"!!!",H762='6. Data'!$B$3,"vyberte druh nákladu")," ")</f>
        <v xml:space="preserve"> </v>
      </c>
      <c r="J762" s="261" t="str">
        <f t="shared" si="33"/>
        <v xml:space="preserve"> </v>
      </c>
      <c r="K762" s="238" t="str">
        <f t="shared" si="34"/>
        <v xml:space="preserve"> </v>
      </c>
      <c r="L762" s="87" t="str">
        <f t="shared" si="35"/>
        <v xml:space="preserve"> </v>
      </c>
    </row>
    <row r="763" spans="1:12" x14ac:dyDescent="0.25">
      <c r="A763" s="72"/>
      <c r="B763" s="82"/>
      <c r="C763" s="82"/>
      <c r="D763" s="79"/>
      <c r="E763" s="83"/>
      <c r="F763" s="83"/>
      <c r="G763" s="81"/>
      <c r="H763" s="126"/>
      <c r="I763" s="238" t="str">
        <f>IF(ISNUMBER(F763),_xlfn.IFS(RIGHT(H763,3)="(b)",IF(AND(G763&gt;=DATE('1. Informace o projektu'!$C$3,1,1),G763&lt;=WORKDAY(DATE('1. Informace o projektu'!$C$3+1,1,31)-1,1)),"OK","!!"),RIGHT(H763,3)="(a)",IF(AND(G763&gt;=DATE('1. Informace o projektu'!$C$3,1,1),G763&lt;=WORKDAY(DATE('1. Informace o projektu'!$C$3,12,31)-1,1,'6. Data'!$C$76:$C$89)),"OK","!!"),ISBLANK(G763),"!",ISBLANK(H763),"!!!",H763='6. Data'!$B$3,"vyberte druh nákladu")," ")</f>
        <v xml:space="preserve"> </v>
      </c>
      <c r="J763" s="261" t="str">
        <f t="shared" si="33"/>
        <v xml:space="preserve"> </v>
      </c>
      <c r="K763" s="238" t="str">
        <f t="shared" si="34"/>
        <v xml:space="preserve"> </v>
      </c>
      <c r="L763" s="87" t="str">
        <f t="shared" si="35"/>
        <v xml:space="preserve"> </v>
      </c>
    </row>
    <row r="764" spans="1:12" x14ac:dyDescent="0.25">
      <c r="A764" s="72"/>
      <c r="B764" s="82"/>
      <c r="C764" s="82"/>
      <c r="D764" s="79"/>
      <c r="E764" s="83"/>
      <c r="F764" s="83"/>
      <c r="G764" s="81"/>
      <c r="H764" s="126"/>
      <c r="I764" s="238" t="str">
        <f>IF(ISNUMBER(F764),_xlfn.IFS(RIGHT(H764,3)="(b)",IF(AND(G764&gt;=DATE('1. Informace o projektu'!$C$3,1,1),G764&lt;=WORKDAY(DATE('1. Informace o projektu'!$C$3+1,1,31)-1,1)),"OK","!!"),RIGHT(H764,3)="(a)",IF(AND(G764&gt;=DATE('1. Informace o projektu'!$C$3,1,1),G764&lt;=WORKDAY(DATE('1. Informace o projektu'!$C$3,12,31)-1,1,'6. Data'!$C$76:$C$89)),"OK","!!"),ISBLANK(G764),"!",ISBLANK(H764),"!!!",H764='6. Data'!$B$3,"vyberte druh nákladu")," ")</f>
        <v xml:space="preserve"> </v>
      </c>
      <c r="J764" s="261" t="str">
        <f t="shared" si="33"/>
        <v xml:space="preserve"> </v>
      </c>
      <c r="K764" s="238" t="str">
        <f t="shared" si="34"/>
        <v xml:space="preserve"> </v>
      </c>
      <c r="L764" s="87" t="str">
        <f t="shared" si="35"/>
        <v xml:space="preserve"> </v>
      </c>
    </row>
    <row r="765" spans="1:12" x14ac:dyDescent="0.25">
      <c r="A765" s="72"/>
      <c r="B765" s="82"/>
      <c r="C765" s="82"/>
      <c r="D765" s="79"/>
      <c r="E765" s="83"/>
      <c r="F765" s="83"/>
      <c r="G765" s="81"/>
      <c r="H765" s="126"/>
      <c r="I765" s="238" t="str">
        <f>IF(ISNUMBER(F765),_xlfn.IFS(RIGHT(H765,3)="(b)",IF(AND(G765&gt;=DATE('1. Informace o projektu'!$C$3,1,1),G765&lt;=WORKDAY(DATE('1. Informace o projektu'!$C$3+1,1,31)-1,1)),"OK","!!"),RIGHT(H765,3)="(a)",IF(AND(G765&gt;=DATE('1. Informace o projektu'!$C$3,1,1),G765&lt;=WORKDAY(DATE('1. Informace o projektu'!$C$3,12,31)-1,1,'6. Data'!$C$76:$C$89)),"OK","!!"),ISBLANK(G765),"!",ISBLANK(H765),"!!!",H765='6. Data'!$B$3,"vyberte druh nákladu")," ")</f>
        <v xml:space="preserve"> </v>
      </c>
      <c r="J765" s="261" t="str">
        <f t="shared" si="33"/>
        <v xml:space="preserve"> </v>
      </c>
      <c r="K765" s="238" t="str">
        <f t="shared" si="34"/>
        <v xml:space="preserve"> </v>
      </c>
      <c r="L765" s="87" t="str">
        <f t="shared" si="35"/>
        <v xml:space="preserve"> </v>
      </c>
    </row>
    <row r="766" spans="1:12" x14ac:dyDescent="0.25">
      <c r="A766" s="72"/>
      <c r="B766" s="82"/>
      <c r="C766" s="82"/>
      <c r="D766" s="79"/>
      <c r="E766" s="83"/>
      <c r="F766" s="83"/>
      <c r="G766" s="81"/>
      <c r="H766" s="126"/>
      <c r="I766" s="238" t="str">
        <f>IF(ISNUMBER(F766),_xlfn.IFS(RIGHT(H766,3)="(b)",IF(AND(G766&gt;=DATE('1. Informace o projektu'!$C$3,1,1),G766&lt;=WORKDAY(DATE('1. Informace o projektu'!$C$3+1,1,31)-1,1)),"OK","!!"),RIGHT(H766,3)="(a)",IF(AND(G766&gt;=DATE('1. Informace o projektu'!$C$3,1,1),G766&lt;=WORKDAY(DATE('1. Informace o projektu'!$C$3,12,31)-1,1,'6. Data'!$C$76:$C$89)),"OK","!!"),ISBLANK(G766),"!",ISBLANK(H766),"!!!",H766='6. Data'!$B$3,"vyberte druh nákladu")," ")</f>
        <v xml:space="preserve"> </v>
      </c>
      <c r="J766" s="261" t="str">
        <f t="shared" si="33"/>
        <v xml:space="preserve"> </v>
      </c>
      <c r="K766" s="238" t="str">
        <f t="shared" si="34"/>
        <v xml:space="preserve"> </v>
      </c>
      <c r="L766" s="87" t="str">
        <f t="shared" si="35"/>
        <v xml:space="preserve"> </v>
      </c>
    </row>
    <row r="767" spans="1:12" x14ac:dyDescent="0.25">
      <c r="A767" s="72"/>
      <c r="B767" s="82"/>
      <c r="C767" s="82"/>
      <c r="D767" s="79"/>
      <c r="E767" s="83"/>
      <c r="F767" s="83"/>
      <c r="G767" s="81"/>
      <c r="H767" s="126"/>
      <c r="I767" s="238" t="str">
        <f>IF(ISNUMBER(F767),_xlfn.IFS(RIGHT(H767,3)="(b)",IF(AND(G767&gt;=DATE('1. Informace o projektu'!$C$3,1,1),G767&lt;=WORKDAY(DATE('1. Informace o projektu'!$C$3+1,1,31)-1,1)),"OK","!!"),RIGHT(H767,3)="(a)",IF(AND(G767&gt;=DATE('1. Informace o projektu'!$C$3,1,1),G767&lt;=WORKDAY(DATE('1. Informace o projektu'!$C$3,12,31)-1,1,'6. Data'!$C$76:$C$89)),"OK","!!"),ISBLANK(G767),"!",ISBLANK(H767),"!!!",H767='6. Data'!$B$3,"vyberte druh nákladu")," ")</f>
        <v xml:space="preserve"> </v>
      </c>
      <c r="J767" s="261" t="str">
        <f t="shared" si="33"/>
        <v xml:space="preserve"> </v>
      </c>
      <c r="K767" s="238" t="str">
        <f t="shared" si="34"/>
        <v xml:space="preserve"> </v>
      </c>
      <c r="L767" s="87" t="str">
        <f t="shared" si="35"/>
        <v xml:space="preserve"> </v>
      </c>
    </row>
    <row r="768" spans="1:12" x14ac:dyDescent="0.25">
      <c r="A768" s="72"/>
      <c r="B768" s="82"/>
      <c r="C768" s="82"/>
      <c r="D768" s="79"/>
      <c r="E768" s="83"/>
      <c r="F768" s="83"/>
      <c r="G768" s="81"/>
      <c r="H768" s="126"/>
      <c r="I768" s="238" t="str">
        <f>IF(ISNUMBER(F768),_xlfn.IFS(RIGHT(H768,3)="(b)",IF(AND(G768&gt;=DATE('1. Informace o projektu'!$C$3,1,1),G768&lt;=WORKDAY(DATE('1. Informace o projektu'!$C$3+1,1,31)-1,1)),"OK","!!"),RIGHT(H768,3)="(a)",IF(AND(G768&gt;=DATE('1. Informace o projektu'!$C$3,1,1),G768&lt;=WORKDAY(DATE('1. Informace o projektu'!$C$3,12,31)-1,1,'6. Data'!$C$76:$C$89)),"OK","!!"),ISBLANK(G768),"!",ISBLANK(H768),"!!!",H768='6. Data'!$B$3,"vyberte druh nákladu")," ")</f>
        <v xml:space="preserve"> </v>
      </c>
      <c r="J768" s="261" t="str">
        <f t="shared" si="33"/>
        <v xml:space="preserve"> </v>
      </c>
      <c r="K768" s="238" t="str">
        <f t="shared" si="34"/>
        <v xml:space="preserve"> </v>
      </c>
      <c r="L768" s="87" t="str">
        <f t="shared" si="35"/>
        <v xml:space="preserve"> </v>
      </c>
    </row>
    <row r="769" spans="1:12" x14ac:dyDescent="0.25">
      <c r="A769" s="72"/>
      <c r="B769" s="82"/>
      <c r="C769" s="82"/>
      <c r="D769" s="79"/>
      <c r="E769" s="83"/>
      <c r="F769" s="83"/>
      <c r="G769" s="81"/>
      <c r="H769" s="126"/>
      <c r="I769" s="238" t="str">
        <f>IF(ISNUMBER(F769),_xlfn.IFS(RIGHT(H769,3)="(b)",IF(AND(G769&gt;=DATE('1. Informace o projektu'!$C$3,1,1),G769&lt;=WORKDAY(DATE('1. Informace o projektu'!$C$3+1,1,31)-1,1)),"OK","!!"),RIGHT(H769,3)="(a)",IF(AND(G769&gt;=DATE('1. Informace o projektu'!$C$3,1,1),G769&lt;=WORKDAY(DATE('1. Informace o projektu'!$C$3,12,31)-1,1,'6. Data'!$C$76:$C$89)),"OK","!!"),ISBLANK(G769),"!",ISBLANK(H769),"!!!",H769='6. Data'!$B$3,"vyberte druh nákladu")," ")</f>
        <v xml:space="preserve"> </v>
      </c>
      <c r="J769" s="261" t="str">
        <f t="shared" si="33"/>
        <v xml:space="preserve"> </v>
      </c>
      <c r="K769" s="238" t="str">
        <f t="shared" si="34"/>
        <v xml:space="preserve"> </v>
      </c>
      <c r="L769" s="87" t="str">
        <f t="shared" si="35"/>
        <v xml:space="preserve"> </v>
      </c>
    </row>
    <row r="770" spans="1:12" x14ac:dyDescent="0.25">
      <c r="A770" s="72"/>
      <c r="B770" s="82"/>
      <c r="C770" s="82"/>
      <c r="D770" s="79"/>
      <c r="E770" s="83"/>
      <c r="F770" s="83"/>
      <c r="G770" s="81"/>
      <c r="H770" s="126"/>
      <c r="I770" s="238" t="str">
        <f>IF(ISNUMBER(F770),_xlfn.IFS(RIGHT(H770,3)="(b)",IF(AND(G770&gt;=DATE('1. Informace o projektu'!$C$3,1,1),G770&lt;=WORKDAY(DATE('1. Informace o projektu'!$C$3+1,1,31)-1,1)),"OK","!!"),RIGHT(H770,3)="(a)",IF(AND(G770&gt;=DATE('1. Informace o projektu'!$C$3,1,1),G770&lt;=WORKDAY(DATE('1. Informace o projektu'!$C$3,12,31)-1,1,'6. Data'!$C$76:$C$89)),"OK","!!"),ISBLANK(G770),"!",ISBLANK(H770),"!!!",H770='6. Data'!$B$3,"vyberte druh nákladu")," ")</f>
        <v xml:space="preserve"> </v>
      </c>
      <c r="J770" s="261" t="str">
        <f t="shared" si="33"/>
        <v xml:space="preserve"> </v>
      </c>
      <c r="K770" s="238" t="str">
        <f t="shared" si="34"/>
        <v xml:space="preserve"> </v>
      </c>
      <c r="L770" s="87" t="str">
        <f t="shared" si="35"/>
        <v xml:space="preserve"> </v>
      </c>
    </row>
    <row r="771" spans="1:12" x14ac:dyDescent="0.25">
      <c r="A771" s="72"/>
      <c r="B771" s="82"/>
      <c r="C771" s="82"/>
      <c r="D771" s="79"/>
      <c r="E771" s="83"/>
      <c r="F771" s="83"/>
      <c r="G771" s="81"/>
      <c r="H771" s="126"/>
      <c r="I771" s="238" t="str">
        <f>IF(ISNUMBER(F771),_xlfn.IFS(RIGHT(H771,3)="(b)",IF(AND(G771&gt;=DATE('1. Informace o projektu'!$C$3,1,1),G771&lt;=WORKDAY(DATE('1. Informace o projektu'!$C$3+1,1,31)-1,1)),"OK","!!"),RIGHT(H771,3)="(a)",IF(AND(G771&gt;=DATE('1. Informace o projektu'!$C$3,1,1),G771&lt;=WORKDAY(DATE('1. Informace o projektu'!$C$3,12,31)-1,1,'6. Data'!$C$76:$C$89)),"OK","!!"),ISBLANK(G771),"!",ISBLANK(H771),"!!!",H771='6. Data'!$B$3,"vyberte druh nákladu")," ")</f>
        <v xml:space="preserve"> </v>
      </c>
      <c r="J771" s="261" t="str">
        <f t="shared" si="33"/>
        <v xml:space="preserve"> </v>
      </c>
      <c r="K771" s="238" t="str">
        <f t="shared" si="34"/>
        <v xml:space="preserve"> </v>
      </c>
      <c r="L771" s="87" t="str">
        <f t="shared" si="35"/>
        <v xml:space="preserve"> </v>
      </c>
    </row>
    <row r="772" spans="1:12" x14ac:dyDescent="0.25">
      <c r="A772" s="72"/>
      <c r="B772" s="82"/>
      <c r="C772" s="82"/>
      <c r="D772" s="79"/>
      <c r="E772" s="83"/>
      <c r="F772" s="83"/>
      <c r="G772" s="81"/>
      <c r="H772" s="126"/>
      <c r="I772" s="238" t="str">
        <f>IF(ISNUMBER(F772),_xlfn.IFS(RIGHT(H772,3)="(b)",IF(AND(G772&gt;=DATE('1. Informace o projektu'!$C$3,1,1),G772&lt;=WORKDAY(DATE('1. Informace o projektu'!$C$3+1,1,31)-1,1)),"OK","!!"),RIGHT(H772,3)="(a)",IF(AND(G772&gt;=DATE('1. Informace o projektu'!$C$3,1,1),G772&lt;=WORKDAY(DATE('1. Informace o projektu'!$C$3,12,31)-1,1,'6. Data'!$C$76:$C$89)),"OK","!!"),ISBLANK(G772),"!",ISBLANK(H772),"!!!",H772='6. Data'!$B$3,"vyberte druh nákladu")," ")</f>
        <v xml:space="preserve"> </v>
      </c>
      <c r="J772" s="261" t="str">
        <f t="shared" si="33"/>
        <v xml:space="preserve"> </v>
      </c>
      <c r="K772" s="238" t="str">
        <f t="shared" si="34"/>
        <v xml:space="preserve"> </v>
      </c>
      <c r="L772" s="87" t="str">
        <f t="shared" si="35"/>
        <v xml:space="preserve"> </v>
      </c>
    </row>
    <row r="773" spans="1:12" x14ac:dyDescent="0.25">
      <c r="A773" s="72"/>
      <c r="B773" s="82"/>
      <c r="C773" s="82"/>
      <c r="D773" s="79"/>
      <c r="E773" s="83"/>
      <c r="F773" s="83"/>
      <c r="G773" s="81"/>
      <c r="H773" s="126"/>
      <c r="I773" s="238" t="str">
        <f>IF(ISNUMBER(F773),_xlfn.IFS(RIGHT(H773,3)="(b)",IF(AND(G773&gt;=DATE('1. Informace o projektu'!$C$3,1,1),G773&lt;=WORKDAY(DATE('1. Informace o projektu'!$C$3+1,1,31)-1,1)),"OK","!!"),RIGHT(H773,3)="(a)",IF(AND(G773&gt;=DATE('1. Informace o projektu'!$C$3,1,1),G773&lt;=WORKDAY(DATE('1. Informace o projektu'!$C$3,12,31)-1,1,'6. Data'!$C$76:$C$89)),"OK","!!"),ISBLANK(G773),"!",ISBLANK(H773),"!!!",H773='6. Data'!$B$3,"vyberte druh nákladu")," ")</f>
        <v xml:space="preserve"> </v>
      </c>
      <c r="J773" s="261" t="str">
        <f t="shared" si="33"/>
        <v xml:space="preserve"> </v>
      </c>
      <c r="K773" s="238" t="str">
        <f t="shared" si="34"/>
        <v xml:space="preserve"> </v>
      </c>
      <c r="L773" s="87" t="str">
        <f t="shared" si="35"/>
        <v xml:space="preserve"> </v>
      </c>
    </row>
    <row r="774" spans="1:12" x14ac:dyDescent="0.25">
      <c r="A774" s="72"/>
      <c r="B774" s="82"/>
      <c r="C774" s="82"/>
      <c r="D774" s="79"/>
      <c r="E774" s="83"/>
      <c r="F774" s="83"/>
      <c r="G774" s="81"/>
      <c r="H774" s="126"/>
      <c r="I774" s="238" t="str">
        <f>IF(ISNUMBER(F774),_xlfn.IFS(RIGHT(H774,3)="(b)",IF(AND(G774&gt;=DATE('1. Informace o projektu'!$C$3,1,1),G774&lt;=WORKDAY(DATE('1. Informace o projektu'!$C$3+1,1,31)-1,1)),"OK","!!"),RIGHT(H774,3)="(a)",IF(AND(G774&gt;=DATE('1. Informace o projektu'!$C$3,1,1),G774&lt;=WORKDAY(DATE('1. Informace o projektu'!$C$3,12,31)-1,1,'6. Data'!$C$76:$C$89)),"OK","!!"),ISBLANK(G774),"!",ISBLANK(H774),"!!!",H774='6. Data'!$B$3,"vyberte druh nákladu")," ")</f>
        <v xml:space="preserve"> </v>
      </c>
      <c r="J774" s="261" t="str">
        <f t="shared" si="33"/>
        <v xml:space="preserve"> </v>
      </c>
      <c r="K774" s="238" t="str">
        <f t="shared" si="34"/>
        <v xml:space="preserve"> </v>
      </c>
      <c r="L774" s="87" t="str">
        <f t="shared" si="35"/>
        <v xml:space="preserve"> </v>
      </c>
    </row>
    <row r="775" spans="1:12" x14ac:dyDescent="0.25">
      <c r="A775" s="72"/>
      <c r="B775" s="82"/>
      <c r="C775" s="82"/>
      <c r="D775" s="79"/>
      <c r="E775" s="83"/>
      <c r="F775" s="83"/>
      <c r="G775" s="81"/>
      <c r="H775" s="126"/>
      <c r="I775" s="238" t="str">
        <f>IF(ISNUMBER(F775),_xlfn.IFS(RIGHT(H775,3)="(b)",IF(AND(G775&gt;=DATE('1. Informace o projektu'!$C$3,1,1),G775&lt;=WORKDAY(DATE('1. Informace o projektu'!$C$3+1,1,31)-1,1)),"OK","!!"),RIGHT(H775,3)="(a)",IF(AND(G775&gt;=DATE('1. Informace o projektu'!$C$3,1,1),G775&lt;=WORKDAY(DATE('1. Informace o projektu'!$C$3,12,31)-1,1,'6. Data'!$C$76:$C$89)),"OK","!!"),ISBLANK(G775),"!",ISBLANK(H775),"!!!",H775='6. Data'!$B$3,"vyberte druh nákladu")," ")</f>
        <v xml:space="preserve"> </v>
      </c>
      <c r="J775" s="261" t="str">
        <f t="shared" ref="J775:J838" si="36">_xlfn.IFS(I775="!","Zapište datum úhrady",I775="ok"," ",I775=" "," ",I775="!!!","vyberte druh nákladu",I775="!!","nepovolené datum úhrady",I775="vyberte druh nákladu","vyberte druh nákladu")</f>
        <v xml:space="preserve"> </v>
      </c>
      <c r="K775" s="238" t="str">
        <f t="shared" ref="K775:K838" si="37">IF(ISNUMBER(F775),IF(E775&gt;=F775,"OK","!")," ")</f>
        <v xml:space="preserve"> </v>
      </c>
      <c r="L775" s="87" t="str">
        <f t="shared" ref="L775:L838" si="38">_xlfn.IFS(K775="!","Hrazeno z dotace je vyšší než fakturovaná částka",K775="ok"," ",K775=" "," ")</f>
        <v xml:space="preserve"> </v>
      </c>
    </row>
    <row r="776" spans="1:12" x14ac:dyDescent="0.25">
      <c r="A776" s="72"/>
      <c r="B776" s="82"/>
      <c r="C776" s="82"/>
      <c r="D776" s="79"/>
      <c r="E776" s="83"/>
      <c r="F776" s="83"/>
      <c r="G776" s="81"/>
      <c r="H776" s="126"/>
      <c r="I776" s="238" t="str">
        <f>IF(ISNUMBER(F776),_xlfn.IFS(RIGHT(H776,3)="(b)",IF(AND(G776&gt;=DATE('1. Informace o projektu'!$C$3,1,1),G776&lt;=WORKDAY(DATE('1. Informace o projektu'!$C$3+1,1,31)-1,1)),"OK","!!"),RIGHT(H776,3)="(a)",IF(AND(G776&gt;=DATE('1. Informace o projektu'!$C$3,1,1),G776&lt;=WORKDAY(DATE('1. Informace o projektu'!$C$3,12,31)-1,1,'6. Data'!$C$76:$C$89)),"OK","!!"),ISBLANK(G776),"!",ISBLANK(H776),"!!!",H776='6. Data'!$B$3,"vyberte druh nákladu")," ")</f>
        <v xml:space="preserve"> </v>
      </c>
      <c r="J776" s="261" t="str">
        <f t="shared" si="36"/>
        <v xml:space="preserve"> </v>
      </c>
      <c r="K776" s="238" t="str">
        <f t="shared" si="37"/>
        <v xml:space="preserve"> </v>
      </c>
      <c r="L776" s="87" t="str">
        <f t="shared" si="38"/>
        <v xml:space="preserve"> </v>
      </c>
    </row>
    <row r="777" spans="1:12" x14ac:dyDescent="0.25">
      <c r="A777" s="72"/>
      <c r="B777" s="82"/>
      <c r="C777" s="82"/>
      <c r="D777" s="79"/>
      <c r="E777" s="83"/>
      <c r="F777" s="83"/>
      <c r="G777" s="81"/>
      <c r="H777" s="126"/>
      <c r="I777" s="238" t="str">
        <f>IF(ISNUMBER(F777),_xlfn.IFS(RIGHT(H777,3)="(b)",IF(AND(G777&gt;=DATE('1. Informace o projektu'!$C$3,1,1),G777&lt;=WORKDAY(DATE('1. Informace o projektu'!$C$3+1,1,31)-1,1)),"OK","!!"),RIGHT(H777,3)="(a)",IF(AND(G777&gt;=DATE('1. Informace o projektu'!$C$3,1,1),G777&lt;=WORKDAY(DATE('1. Informace o projektu'!$C$3,12,31)-1,1,'6. Data'!$C$76:$C$89)),"OK","!!"),ISBLANK(G777),"!",ISBLANK(H777),"!!!",H777='6. Data'!$B$3,"vyberte druh nákladu")," ")</f>
        <v xml:space="preserve"> </v>
      </c>
      <c r="J777" s="261" t="str">
        <f t="shared" si="36"/>
        <v xml:space="preserve"> </v>
      </c>
      <c r="K777" s="238" t="str">
        <f t="shared" si="37"/>
        <v xml:space="preserve"> </v>
      </c>
      <c r="L777" s="87" t="str">
        <f t="shared" si="38"/>
        <v xml:space="preserve"> </v>
      </c>
    </row>
    <row r="778" spans="1:12" x14ac:dyDescent="0.25">
      <c r="A778" s="72"/>
      <c r="B778" s="82"/>
      <c r="C778" s="82"/>
      <c r="D778" s="79"/>
      <c r="E778" s="83"/>
      <c r="F778" s="83"/>
      <c r="G778" s="81"/>
      <c r="H778" s="126"/>
      <c r="I778" s="238" t="str">
        <f>IF(ISNUMBER(F778),_xlfn.IFS(RIGHT(H778,3)="(b)",IF(AND(G778&gt;=DATE('1. Informace o projektu'!$C$3,1,1),G778&lt;=WORKDAY(DATE('1. Informace o projektu'!$C$3+1,1,31)-1,1)),"OK","!!"),RIGHT(H778,3)="(a)",IF(AND(G778&gt;=DATE('1. Informace o projektu'!$C$3,1,1),G778&lt;=WORKDAY(DATE('1. Informace o projektu'!$C$3,12,31)-1,1,'6. Data'!$C$76:$C$89)),"OK","!!"),ISBLANK(G778),"!",ISBLANK(H778),"!!!",H778='6. Data'!$B$3,"vyberte druh nákladu")," ")</f>
        <v xml:space="preserve"> </v>
      </c>
      <c r="J778" s="261" t="str">
        <f t="shared" si="36"/>
        <v xml:space="preserve"> </v>
      </c>
      <c r="K778" s="238" t="str">
        <f t="shared" si="37"/>
        <v xml:space="preserve"> </v>
      </c>
      <c r="L778" s="87" t="str">
        <f t="shared" si="38"/>
        <v xml:space="preserve"> </v>
      </c>
    </row>
    <row r="779" spans="1:12" x14ac:dyDescent="0.25">
      <c r="A779" s="72"/>
      <c r="B779" s="82"/>
      <c r="C779" s="82"/>
      <c r="D779" s="79"/>
      <c r="E779" s="83"/>
      <c r="F779" s="83"/>
      <c r="G779" s="81"/>
      <c r="H779" s="126"/>
      <c r="I779" s="238" t="str">
        <f>IF(ISNUMBER(F779),_xlfn.IFS(RIGHT(H779,3)="(b)",IF(AND(G779&gt;=DATE('1. Informace o projektu'!$C$3,1,1),G779&lt;=WORKDAY(DATE('1. Informace o projektu'!$C$3+1,1,31)-1,1)),"OK","!!"),RIGHT(H779,3)="(a)",IF(AND(G779&gt;=DATE('1. Informace o projektu'!$C$3,1,1),G779&lt;=WORKDAY(DATE('1. Informace o projektu'!$C$3,12,31)-1,1,'6. Data'!$C$76:$C$89)),"OK","!!"),ISBLANK(G779),"!",ISBLANK(H779),"!!!",H779='6. Data'!$B$3,"vyberte druh nákladu")," ")</f>
        <v xml:space="preserve"> </v>
      </c>
      <c r="J779" s="261" t="str">
        <f t="shared" si="36"/>
        <v xml:space="preserve"> </v>
      </c>
      <c r="K779" s="238" t="str">
        <f t="shared" si="37"/>
        <v xml:space="preserve"> </v>
      </c>
      <c r="L779" s="87" t="str">
        <f t="shared" si="38"/>
        <v xml:space="preserve"> </v>
      </c>
    </row>
    <row r="780" spans="1:12" x14ac:dyDescent="0.25">
      <c r="A780" s="72"/>
      <c r="B780" s="82"/>
      <c r="C780" s="82"/>
      <c r="D780" s="79"/>
      <c r="E780" s="83"/>
      <c r="F780" s="83"/>
      <c r="G780" s="81"/>
      <c r="H780" s="126"/>
      <c r="I780" s="238" t="str">
        <f>IF(ISNUMBER(F780),_xlfn.IFS(RIGHT(H780,3)="(b)",IF(AND(G780&gt;=DATE('1. Informace o projektu'!$C$3,1,1),G780&lt;=WORKDAY(DATE('1. Informace o projektu'!$C$3+1,1,31)-1,1)),"OK","!!"),RIGHT(H780,3)="(a)",IF(AND(G780&gt;=DATE('1. Informace o projektu'!$C$3,1,1),G780&lt;=WORKDAY(DATE('1. Informace o projektu'!$C$3,12,31)-1,1,'6. Data'!$C$76:$C$89)),"OK","!!"),ISBLANK(G780),"!",ISBLANK(H780),"!!!",H780='6. Data'!$B$3,"vyberte druh nákladu")," ")</f>
        <v xml:space="preserve"> </v>
      </c>
      <c r="J780" s="261" t="str">
        <f t="shared" si="36"/>
        <v xml:space="preserve"> </v>
      </c>
      <c r="K780" s="238" t="str">
        <f t="shared" si="37"/>
        <v xml:space="preserve"> </v>
      </c>
      <c r="L780" s="87" t="str">
        <f t="shared" si="38"/>
        <v xml:space="preserve"> </v>
      </c>
    </row>
    <row r="781" spans="1:12" x14ac:dyDescent="0.25">
      <c r="A781" s="72"/>
      <c r="B781" s="82"/>
      <c r="C781" s="82"/>
      <c r="D781" s="79"/>
      <c r="E781" s="83"/>
      <c r="F781" s="83"/>
      <c r="G781" s="81"/>
      <c r="H781" s="126"/>
      <c r="I781" s="238" t="str">
        <f>IF(ISNUMBER(F781),_xlfn.IFS(RIGHT(H781,3)="(b)",IF(AND(G781&gt;=DATE('1. Informace o projektu'!$C$3,1,1),G781&lt;=WORKDAY(DATE('1. Informace o projektu'!$C$3+1,1,31)-1,1)),"OK","!!"),RIGHT(H781,3)="(a)",IF(AND(G781&gt;=DATE('1. Informace o projektu'!$C$3,1,1),G781&lt;=WORKDAY(DATE('1. Informace o projektu'!$C$3,12,31)-1,1,'6. Data'!$C$76:$C$89)),"OK","!!"),ISBLANK(G781),"!",ISBLANK(H781),"!!!",H781='6. Data'!$B$3,"vyberte druh nákladu")," ")</f>
        <v xml:space="preserve"> </v>
      </c>
      <c r="J781" s="261" t="str">
        <f t="shared" si="36"/>
        <v xml:space="preserve"> </v>
      </c>
      <c r="K781" s="238" t="str">
        <f t="shared" si="37"/>
        <v xml:space="preserve"> </v>
      </c>
      <c r="L781" s="87" t="str">
        <f t="shared" si="38"/>
        <v xml:space="preserve"> </v>
      </c>
    </row>
    <row r="782" spans="1:12" x14ac:dyDescent="0.25">
      <c r="A782" s="72"/>
      <c r="B782" s="82"/>
      <c r="C782" s="82"/>
      <c r="D782" s="79"/>
      <c r="E782" s="83"/>
      <c r="F782" s="83"/>
      <c r="G782" s="81"/>
      <c r="H782" s="126"/>
      <c r="I782" s="238" t="str">
        <f>IF(ISNUMBER(F782),_xlfn.IFS(RIGHT(H782,3)="(b)",IF(AND(G782&gt;=DATE('1. Informace o projektu'!$C$3,1,1),G782&lt;=WORKDAY(DATE('1. Informace o projektu'!$C$3+1,1,31)-1,1)),"OK","!!"),RIGHT(H782,3)="(a)",IF(AND(G782&gt;=DATE('1. Informace o projektu'!$C$3,1,1),G782&lt;=WORKDAY(DATE('1. Informace o projektu'!$C$3,12,31)-1,1,'6. Data'!$C$76:$C$89)),"OK","!!"),ISBLANK(G782),"!",ISBLANK(H782),"!!!",H782='6. Data'!$B$3,"vyberte druh nákladu")," ")</f>
        <v xml:space="preserve"> </v>
      </c>
      <c r="J782" s="261" t="str">
        <f t="shared" si="36"/>
        <v xml:space="preserve"> </v>
      </c>
      <c r="K782" s="238" t="str">
        <f t="shared" si="37"/>
        <v xml:space="preserve"> </v>
      </c>
      <c r="L782" s="87" t="str">
        <f t="shared" si="38"/>
        <v xml:space="preserve"> </v>
      </c>
    </row>
    <row r="783" spans="1:12" x14ac:dyDescent="0.25">
      <c r="A783" s="72"/>
      <c r="B783" s="82"/>
      <c r="C783" s="82"/>
      <c r="D783" s="79"/>
      <c r="E783" s="83"/>
      <c r="F783" s="83"/>
      <c r="G783" s="81"/>
      <c r="H783" s="126"/>
      <c r="I783" s="238" t="str">
        <f>IF(ISNUMBER(F783),_xlfn.IFS(RIGHT(H783,3)="(b)",IF(AND(G783&gt;=DATE('1. Informace o projektu'!$C$3,1,1),G783&lt;=WORKDAY(DATE('1. Informace o projektu'!$C$3+1,1,31)-1,1)),"OK","!!"),RIGHT(H783,3)="(a)",IF(AND(G783&gt;=DATE('1. Informace o projektu'!$C$3,1,1),G783&lt;=WORKDAY(DATE('1. Informace o projektu'!$C$3,12,31)-1,1,'6. Data'!$C$76:$C$89)),"OK","!!"),ISBLANK(G783),"!",ISBLANK(H783),"!!!",H783='6. Data'!$B$3,"vyberte druh nákladu")," ")</f>
        <v xml:space="preserve"> </v>
      </c>
      <c r="J783" s="261" t="str">
        <f t="shared" si="36"/>
        <v xml:space="preserve"> </v>
      </c>
      <c r="K783" s="238" t="str">
        <f t="shared" si="37"/>
        <v xml:space="preserve"> </v>
      </c>
      <c r="L783" s="87" t="str">
        <f t="shared" si="38"/>
        <v xml:space="preserve"> </v>
      </c>
    </row>
    <row r="784" spans="1:12" x14ac:dyDescent="0.25">
      <c r="A784" s="72"/>
      <c r="B784" s="82"/>
      <c r="C784" s="82"/>
      <c r="D784" s="79"/>
      <c r="E784" s="83"/>
      <c r="F784" s="83"/>
      <c r="G784" s="81"/>
      <c r="H784" s="126"/>
      <c r="I784" s="238" t="str">
        <f>IF(ISNUMBER(F784),_xlfn.IFS(RIGHT(H784,3)="(b)",IF(AND(G784&gt;=DATE('1. Informace o projektu'!$C$3,1,1),G784&lt;=WORKDAY(DATE('1. Informace o projektu'!$C$3+1,1,31)-1,1)),"OK","!!"),RIGHT(H784,3)="(a)",IF(AND(G784&gt;=DATE('1. Informace o projektu'!$C$3,1,1),G784&lt;=WORKDAY(DATE('1. Informace o projektu'!$C$3,12,31)-1,1,'6. Data'!$C$76:$C$89)),"OK","!!"),ISBLANK(G784),"!",ISBLANK(H784),"!!!",H784='6. Data'!$B$3,"vyberte druh nákladu")," ")</f>
        <v xml:space="preserve"> </v>
      </c>
      <c r="J784" s="261" t="str">
        <f t="shared" si="36"/>
        <v xml:space="preserve"> </v>
      </c>
      <c r="K784" s="238" t="str">
        <f t="shared" si="37"/>
        <v xml:space="preserve"> </v>
      </c>
      <c r="L784" s="87" t="str">
        <f t="shared" si="38"/>
        <v xml:space="preserve"> </v>
      </c>
    </row>
    <row r="785" spans="1:12" x14ac:dyDescent="0.25">
      <c r="A785" s="72"/>
      <c r="B785" s="82"/>
      <c r="C785" s="82"/>
      <c r="D785" s="79"/>
      <c r="E785" s="83"/>
      <c r="F785" s="83"/>
      <c r="G785" s="81"/>
      <c r="H785" s="126"/>
      <c r="I785" s="238" t="str">
        <f>IF(ISNUMBER(F785),_xlfn.IFS(RIGHT(H785,3)="(b)",IF(AND(G785&gt;=DATE('1. Informace o projektu'!$C$3,1,1),G785&lt;=WORKDAY(DATE('1. Informace o projektu'!$C$3+1,1,31)-1,1)),"OK","!!"),RIGHT(H785,3)="(a)",IF(AND(G785&gt;=DATE('1. Informace o projektu'!$C$3,1,1),G785&lt;=WORKDAY(DATE('1. Informace o projektu'!$C$3,12,31)-1,1,'6. Data'!$C$76:$C$89)),"OK","!!"),ISBLANK(G785),"!",ISBLANK(H785),"!!!",H785='6. Data'!$B$3,"vyberte druh nákladu")," ")</f>
        <v xml:space="preserve"> </v>
      </c>
      <c r="J785" s="261" t="str">
        <f t="shared" si="36"/>
        <v xml:space="preserve"> </v>
      </c>
      <c r="K785" s="238" t="str">
        <f t="shared" si="37"/>
        <v xml:space="preserve"> </v>
      </c>
      <c r="L785" s="87" t="str">
        <f t="shared" si="38"/>
        <v xml:space="preserve"> </v>
      </c>
    </row>
    <row r="786" spans="1:12" x14ac:dyDescent="0.25">
      <c r="A786" s="72"/>
      <c r="B786" s="82"/>
      <c r="C786" s="82"/>
      <c r="D786" s="79"/>
      <c r="E786" s="83"/>
      <c r="F786" s="83"/>
      <c r="G786" s="81"/>
      <c r="H786" s="126"/>
      <c r="I786" s="238" t="str">
        <f>IF(ISNUMBER(F786),_xlfn.IFS(RIGHT(H786,3)="(b)",IF(AND(G786&gt;=DATE('1. Informace o projektu'!$C$3,1,1),G786&lt;=WORKDAY(DATE('1. Informace o projektu'!$C$3+1,1,31)-1,1)),"OK","!!"),RIGHT(H786,3)="(a)",IF(AND(G786&gt;=DATE('1. Informace o projektu'!$C$3,1,1),G786&lt;=WORKDAY(DATE('1. Informace o projektu'!$C$3,12,31)-1,1,'6. Data'!$C$76:$C$89)),"OK","!!"),ISBLANK(G786),"!",ISBLANK(H786),"!!!",H786='6. Data'!$B$3,"vyberte druh nákladu")," ")</f>
        <v xml:space="preserve"> </v>
      </c>
      <c r="J786" s="261" t="str">
        <f t="shared" si="36"/>
        <v xml:space="preserve"> </v>
      </c>
      <c r="K786" s="238" t="str">
        <f t="shared" si="37"/>
        <v xml:space="preserve"> </v>
      </c>
      <c r="L786" s="87" t="str">
        <f t="shared" si="38"/>
        <v xml:space="preserve"> </v>
      </c>
    </row>
    <row r="787" spans="1:12" x14ac:dyDescent="0.25">
      <c r="A787" s="72"/>
      <c r="B787" s="82"/>
      <c r="C787" s="82"/>
      <c r="D787" s="79"/>
      <c r="E787" s="83"/>
      <c r="F787" s="83"/>
      <c r="G787" s="81"/>
      <c r="H787" s="126"/>
      <c r="I787" s="238" t="str">
        <f>IF(ISNUMBER(F787),_xlfn.IFS(RIGHT(H787,3)="(b)",IF(AND(G787&gt;=DATE('1. Informace o projektu'!$C$3,1,1),G787&lt;=WORKDAY(DATE('1. Informace o projektu'!$C$3+1,1,31)-1,1)),"OK","!!"),RIGHT(H787,3)="(a)",IF(AND(G787&gt;=DATE('1. Informace o projektu'!$C$3,1,1),G787&lt;=WORKDAY(DATE('1. Informace o projektu'!$C$3,12,31)-1,1,'6. Data'!$C$76:$C$89)),"OK","!!"),ISBLANK(G787),"!",ISBLANK(H787),"!!!",H787='6. Data'!$B$3,"vyberte druh nákladu")," ")</f>
        <v xml:space="preserve"> </v>
      </c>
      <c r="J787" s="261" t="str">
        <f t="shared" si="36"/>
        <v xml:space="preserve"> </v>
      </c>
      <c r="K787" s="238" t="str">
        <f t="shared" si="37"/>
        <v xml:space="preserve"> </v>
      </c>
      <c r="L787" s="87" t="str">
        <f t="shared" si="38"/>
        <v xml:space="preserve"> </v>
      </c>
    </row>
    <row r="788" spans="1:12" x14ac:dyDescent="0.25">
      <c r="A788" s="72"/>
      <c r="B788" s="82"/>
      <c r="C788" s="82"/>
      <c r="D788" s="79"/>
      <c r="E788" s="83"/>
      <c r="F788" s="83"/>
      <c r="G788" s="81"/>
      <c r="H788" s="126"/>
      <c r="I788" s="238" t="str">
        <f>IF(ISNUMBER(F788),_xlfn.IFS(RIGHT(H788,3)="(b)",IF(AND(G788&gt;=DATE('1. Informace o projektu'!$C$3,1,1),G788&lt;=WORKDAY(DATE('1. Informace o projektu'!$C$3+1,1,31)-1,1)),"OK","!!"),RIGHT(H788,3)="(a)",IF(AND(G788&gt;=DATE('1. Informace o projektu'!$C$3,1,1),G788&lt;=WORKDAY(DATE('1. Informace o projektu'!$C$3,12,31)-1,1,'6. Data'!$C$76:$C$89)),"OK","!!"),ISBLANK(G788),"!",ISBLANK(H788),"!!!",H788='6. Data'!$B$3,"vyberte druh nákladu")," ")</f>
        <v xml:space="preserve"> </v>
      </c>
      <c r="J788" s="261" t="str">
        <f t="shared" si="36"/>
        <v xml:space="preserve"> </v>
      </c>
      <c r="K788" s="238" t="str">
        <f t="shared" si="37"/>
        <v xml:space="preserve"> </v>
      </c>
      <c r="L788" s="87" t="str">
        <f t="shared" si="38"/>
        <v xml:space="preserve"> </v>
      </c>
    </row>
    <row r="789" spans="1:12" x14ac:dyDescent="0.25">
      <c r="A789" s="72"/>
      <c r="B789" s="82"/>
      <c r="C789" s="82"/>
      <c r="D789" s="79"/>
      <c r="E789" s="83"/>
      <c r="F789" s="83"/>
      <c r="G789" s="81"/>
      <c r="H789" s="126"/>
      <c r="I789" s="238" t="str">
        <f>IF(ISNUMBER(F789),_xlfn.IFS(RIGHT(H789,3)="(b)",IF(AND(G789&gt;=DATE('1. Informace o projektu'!$C$3,1,1),G789&lt;=WORKDAY(DATE('1. Informace o projektu'!$C$3+1,1,31)-1,1)),"OK","!!"),RIGHT(H789,3)="(a)",IF(AND(G789&gt;=DATE('1. Informace o projektu'!$C$3,1,1),G789&lt;=WORKDAY(DATE('1. Informace o projektu'!$C$3,12,31)-1,1,'6. Data'!$C$76:$C$89)),"OK","!!"),ISBLANK(G789),"!",ISBLANK(H789),"!!!",H789='6. Data'!$B$3,"vyberte druh nákladu")," ")</f>
        <v xml:space="preserve"> </v>
      </c>
      <c r="J789" s="261" t="str">
        <f t="shared" si="36"/>
        <v xml:space="preserve"> </v>
      </c>
      <c r="K789" s="238" t="str">
        <f t="shared" si="37"/>
        <v xml:space="preserve"> </v>
      </c>
      <c r="L789" s="87" t="str">
        <f t="shared" si="38"/>
        <v xml:space="preserve"> </v>
      </c>
    </row>
    <row r="790" spans="1:12" x14ac:dyDescent="0.25">
      <c r="A790" s="72"/>
      <c r="B790" s="82"/>
      <c r="C790" s="82"/>
      <c r="D790" s="79"/>
      <c r="E790" s="83"/>
      <c r="F790" s="83"/>
      <c r="G790" s="81"/>
      <c r="H790" s="126"/>
      <c r="I790" s="238" t="str">
        <f>IF(ISNUMBER(F790),_xlfn.IFS(RIGHT(H790,3)="(b)",IF(AND(G790&gt;=DATE('1. Informace o projektu'!$C$3,1,1),G790&lt;=WORKDAY(DATE('1. Informace o projektu'!$C$3+1,1,31)-1,1)),"OK","!!"),RIGHT(H790,3)="(a)",IF(AND(G790&gt;=DATE('1. Informace o projektu'!$C$3,1,1),G790&lt;=WORKDAY(DATE('1. Informace o projektu'!$C$3,12,31)-1,1,'6. Data'!$C$76:$C$89)),"OK","!!"),ISBLANK(G790),"!",ISBLANK(H790),"!!!",H790='6. Data'!$B$3,"vyberte druh nákladu")," ")</f>
        <v xml:space="preserve"> </v>
      </c>
      <c r="J790" s="261" t="str">
        <f t="shared" si="36"/>
        <v xml:space="preserve"> </v>
      </c>
      <c r="K790" s="238" t="str">
        <f t="shared" si="37"/>
        <v xml:space="preserve"> </v>
      </c>
      <c r="L790" s="87" t="str">
        <f t="shared" si="38"/>
        <v xml:space="preserve"> </v>
      </c>
    </row>
    <row r="791" spans="1:12" x14ac:dyDescent="0.25">
      <c r="A791" s="72"/>
      <c r="B791" s="82"/>
      <c r="C791" s="82"/>
      <c r="D791" s="79"/>
      <c r="E791" s="83"/>
      <c r="F791" s="83"/>
      <c r="G791" s="81"/>
      <c r="H791" s="126"/>
      <c r="I791" s="238" t="str">
        <f>IF(ISNUMBER(F791),_xlfn.IFS(RIGHT(H791,3)="(b)",IF(AND(G791&gt;=DATE('1. Informace o projektu'!$C$3,1,1),G791&lt;=WORKDAY(DATE('1. Informace o projektu'!$C$3+1,1,31)-1,1)),"OK","!!"),RIGHT(H791,3)="(a)",IF(AND(G791&gt;=DATE('1. Informace o projektu'!$C$3,1,1),G791&lt;=WORKDAY(DATE('1. Informace o projektu'!$C$3,12,31)-1,1,'6. Data'!$C$76:$C$89)),"OK","!!"),ISBLANK(G791),"!",ISBLANK(H791),"!!!",H791='6. Data'!$B$3,"vyberte druh nákladu")," ")</f>
        <v xml:space="preserve"> </v>
      </c>
      <c r="J791" s="261" t="str">
        <f t="shared" si="36"/>
        <v xml:space="preserve"> </v>
      </c>
      <c r="K791" s="238" t="str">
        <f t="shared" si="37"/>
        <v xml:space="preserve"> </v>
      </c>
      <c r="L791" s="87" t="str">
        <f t="shared" si="38"/>
        <v xml:space="preserve"> </v>
      </c>
    </row>
    <row r="792" spans="1:12" x14ac:dyDescent="0.25">
      <c r="A792" s="72"/>
      <c r="B792" s="82"/>
      <c r="C792" s="82"/>
      <c r="D792" s="79"/>
      <c r="E792" s="83"/>
      <c r="F792" s="83"/>
      <c r="G792" s="81"/>
      <c r="H792" s="126"/>
      <c r="I792" s="238" t="str">
        <f>IF(ISNUMBER(F792),_xlfn.IFS(RIGHT(H792,3)="(b)",IF(AND(G792&gt;=DATE('1. Informace o projektu'!$C$3,1,1),G792&lt;=WORKDAY(DATE('1. Informace o projektu'!$C$3+1,1,31)-1,1)),"OK","!!"),RIGHT(H792,3)="(a)",IF(AND(G792&gt;=DATE('1. Informace o projektu'!$C$3,1,1),G792&lt;=WORKDAY(DATE('1. Informace o projektu'!$C$3,12,31)-1,1,'6. Data'!$C$76:$C$89)),"OK","!!"),ISBLANK(G792),"!",ISBLANK(H792),"!!!",H792='6. Data'!$B$3,"vyberte druh nákladu")," ")</f>
        <v xml:space="preserve"> </v>
      </c>
      <c r="J792" s="261" t="str">
        <f t="shared" si="36"/>
        <v xml:space="preserve"> </v>
      </c>
      <c r="K792" s="238" t="str">
        <f t="shared" si="37"/>
        <v xml:space="preserve"> </v>
      </c>
      <c r="L792" s="87" t="str">
        <f t="shared" si="38"/>
        <v xml:space="preserve"> </v>
      </c>
    </row>
    <row r="793" spans="1:12" x14ac:dyDescent="0.25">
      <c r="A793" s="72"/>
      <c r="B793" s="82"/>
      <c r="C793" s="82"/>
      <c r="D793" s="79"/>
      <c r="E793" s="83"/>
      <c r="F793" s="83"/>
      <c r="G793" s="81"/>
      <c r="H793" s="126"/>
      <c r="I793" s="238" t="str">
        <f>IF(ISNUMBER(F793),_xlfn.IFS(RIGHT(H793,3)="(b)",IF(AND(G793&gt;=DATE('1. Informace o projektu'!$C$3,1,1),G793&lt;=WORKDAY(DATE('1. Informace o projektu'!$C$3+1,1,31)-1,1)),"OK","!!"),RIGHT(H793,3)="(a)",IF(AND(G793&gt;=DATE('1. Informace o projektu'!$C$3,1,1),G793&lt;=WORKDAY(DATE('1. Informace o projektu'!$C$3,12,31)-1,1,'6. Data'!$C$76:$C$89)),"OK","!!"),ISBLANK(G793),"!",ISBLANK(H793),"!!!",H793='6. Data'!$B$3,"vyberte druh nákladu")," ")</f>
        <v xml:space="preserve"> </v>
      </c>
      <c r="J793" s="261" t="str">
        <f t="shared" si="36"/>
        <v xml:space="preserve"> </v>
      </c>
      <c r="K793" s="238" t="str">
        <f t="shared" si="37"/>
        <v xml:space="preserve"> </v>
      </c>
      <c r="L793" s="87" t="str">
        <f t="shared" si="38"/>
        <v xml:space="preserve"> </v>
      </c>
    </row>
    <row r="794" spans="1:12" x14ac:dyDescent="0.25">
      <c r="A794" s="72"/>
      <c r="B794" s="82"/>
      <c r="C794" s="82"/>
      <c r="D794" s="79"/>
      <c r="E794" s="83"/>
      <c r="F794" s="83"/>
      <c r="G794" s="81"/>
      <c r="H794" s="126"/>
      <c r="I794" s="238" t="str">
        <f>IF(ISNUMBER(F794),_xlfn.IFS(RIGHT(H794,3)="(b)",IF(AND(G794&gt;=DATE('1. Informace o projektu'!$C$3,1,1),G794&lt;=WORKDAY(DATE('1. Informace o projektu'!$C$3+1,1,31)-1,1)),"OK","!!"),RIGHT(H794,3)="(a)",IF(AND(G794&gt;=DATE('1. Informace o projektu'!$C$3,1,1),G794&lt;=WORKDAY(DATE('1. Informace o projektu'!$C$3,12,31)-1,1,'6. Data'!$C$76:$C$89)),"OK","!!"),ISBLANK(G794),"!",ISBLANK(H794),"!!!",H794='6. Data'!$B$3,"vyberte druh nákladu")," ")</f>
        <v xml:space="preserve"> </v>
      </c>
      <c r="J794" s="261" t="str">
        <f t="shared" si="36"/>
        <v xml:space="preserve"> </v>
      </c>
      <c r="K794" s="238" t="str">
        <f t="shared" si="37"/>
        <v xml:space="preserve"> </v>
      </c>
      <c r="L794" s="87" t="str">
        <f t="shared" si="38"/>
        <v xml:space="preserve"> </v>
      </c>
    </row>
    <row r="795" spans="1:12" x14ac:dyDescent="0.25">
      <c r="A795" s="72"/>
      <c r="B795" s="82"/>
      <c r="C795" s="82"/>
      <c r="D795" s="79"/>
      <c r="E795" s="83"/>
      <c r="F795" s="83"/>
      <c r="G795" s="81"/>
      <c r="H795" s="126"/>
      <c r="I795" s="238" t="str">
        <f>IF(ISNUMBER(F795),_xlfn.IFS(RIGHT(H795,3)="(b)",IF(AND(G795&gt;=DATE('1. Informace o projektu'!$C$3,1,1),G795&lt;=WORKDAY(DATE('1. Informace o projektu'!$C$3+1,1,31)-1,1)),"OK","!!"),RIGHT(H795,3)="(a)",IF(AND(G795&gt;=DATE('1. Informace o projektu'!$C$3,1,1),G795&lt;=WORKDAY(DATE('1. Informace o projektu'!$C$3,12,31)-1,1,'6. Data'!$C$76:$C$89)),"OK","!!"),ISBLANK(G795),"!",ISBLANK(H795),"!!!",H795='6. Data'!$B$3,"vyberte druh nákladu")," ")</f>
        <v xml:space="preserve"> </v>
      </c>
      <c r="J795" s="261" t="str">
        <f t="shared" si="36"/>
        <v xml:space="preserve"> </v>
      </c>
      <c r="K795" s="238" t="str">
        <f t="shared" si="37"/>
        <v xml:space="preserve"> </v>
      </c>
      <c r="L795" s="87" t="str">
        <f t="shared" si="38"/>
        <v xml:space="preserve"> </v>
      </c>
    </row>
    <row r="796" spans="1:12" x14ac:dyDescent="0.25">
      <c r="A796" s="72"/>
      <c r="B796" s="82"/>
      <c r="C796" s="82"/>
      <c r="D796" s="79"/>
      <c r="E796" s="83"/>
      <c r="F796" s="83"/>
      <c r="G796" s="81"/>
      <c r="H796" s="126"/>
      <c r="I796" s="238" t="str">
        <f>IF(ISNUMBER(F796),_xlfn.IFS(RIGHT(H796,3)="(b)",IF(AND(G796&gt;=DATE('1. Informace o projektu'!$C$3,1,1),G796&lt;=WORKDAY(DATE('1. Informace o projektu'!$C$3+1,1,31)-1,1)),"OK","!!"),RIGHT(H796,3)="(a)",IF(AND(G796&gt;=DATE('1. Informace o projektu'!$C$3,1,1),G796&lt;=WORKDAY(DATE('1. Informace o projektu'!$C$3,12,31)-1,1,'6. Data'!$C$76:$C$89)),"OK","!!"),ISBLANK(G796),"!",ISBLANK(H796),"!!!",H796='6. Data'!$B$3,"vyberte druh nákladu")," ")</f>
        <v xml:space="preserve"> </v>
      </c>
      <c r="J796" s="261" t="str">
        <f t="shared" si="36"/>
        <v xml:space="preserve"> </v>
      </c>
      <c r="K796" s="238" t="str">
        <f t="shared" si="37"/>
        <v xml:space="preserve"> </v>
      </c>
      <c r="L796" s="87" t="str">
        <f t="shared" si="38"/>
        <v xml:space="preserve"> </v>
      </c>
    </row>
    <row r="797" spans="1:12" x14ac:dyDescent="0.25">
      <c r="A797" s="72"/>
      <c r="B797" s="82"/>
      <c r="C797" s="82"/>
      <c r="D797" s="79"/>
      <c r="E797" s="83"/>
      <c r="F797" s="83"/>
      <c r="G797" s="81"/>
      <c r="H797" s="126"/>
      <c r="I797" s="238" t="str">
        <f>IF(ISNUMBER(F797),_xlfn.IFS(RIGHT(H797,3)="(b)",IF(AND(G797&gt;=DATE('1. Informace o projektu'!$C$3,1,1),G797&lt;=WORKDAY(DATE('1. Informace o projektu'!$C$3+1,1,31)-1,1)),"OK","!!"),RIGHT(H797,3)="(a)",IF(AND(G797&gt;=DATE('1. Informace o projektu'!$C$3,1,1),G797&lt;=WORKDAY(DATE('1. Informace o projektu'!$C$3,12,31)-1,1,'6. Data'!$C$76:$C$89)),"OK","!!"),ISBLANK(G797),"!",ISBLANK(H797),"!!!",H797='6. Data'!$B$3,"vyberte druh nákladu")," ")</f>
        <v xml:space="preserve"> </v>
      </c>
      <c r="J797" s="261" t="str">
        <f t="shared" si="36"/>
        <v xml:space="preserve"> </v>
      </c>
      <c r="K797" s="238" t="str">
        <f t="shared" si="37"/>
        <v xml:space="preserve"> </v>
      </c>
      <c r="L797" s="87" t="str">
        <f t="shared" si="38"/>
        <v xml:space="preserve"> </v>
      </c>
    </row>
    <row r="798" spans="1:12" x14ac:dyDescent="0.25">
      <c r="A798" s="72"/>
      <c r="B798" s="82"/>
      <c r="C798" s="82"/>
      <c r="D798" s="79"/>
      <c r="E798" s="83"/>
      <c r="F798" s="83"/>
      <c r="G798" s="81"/>
      <c r="H798" s="126"/>
      <c r="I798" s="238" t="str">
        <f>IF(ISNUMBER(F798),_xlfn.IFS(RIGHT(H798,3)="(b)",IF(AND(G798&gt;=DATE('1. Informace o projektu'!$C$3,1,1),G798&lt;=WORKDAY(DATE('1. Informace o projektu'!$C$3+1,1,31)-1,1)),"OK","!!"),RIGHT(H798,3)="(a)",IF(AND(G798&gt;=DATE('1. Informace o projektu'!$C$3,1,1),G798&lt;=WORKDAY(DATE('1. Informace o projektu'!$C$3,12,31)-1,1,'6. Data'!$C$76:$C$89)),"OK","!!"),ISBLANK(G798),"!",ISBLANK(H798),"!!!",H798='6. Data'!$B$3,"vyberte druh nákladu")," ")</f>
        <v xml:space="preserve"> </v>
      </c>
      <c r="J798" s="261" t="str">
        <f t="shared" si="36"/>
        <v xml:space="preserve"> </v>
      </c>
      <c r="K798" s="238" t="str">
        <f t="shared" si="37"/>
        <v xml:space="preserve"> </v>
      </c>
      <c r="L798" s="87" t="str">
        <f t="shared" si="38"/>
        <v xml:space="preserve"> </v>
      </c>
    </row>
    <row r="799" spans="1:12" x14ac:dyDescent="0.25">
      <c r="A799" s="72"/>
      <c r="B799" s="82"/>
      <c r="C799" s="82"/>
      <c r="D799" s="79"/>
      <c r="E799" s="83"/>
      <c r="F799" s="83"/>
      <c r="G799" s="81"/>
      <c r="H799" s="126"/>
      <c r="I799" s="238" t="str">
        <f>IF(ISNUMBER(F799),_xlfn.IFS(RIGHT(H799,3)="(b)",IF(AND(G799&gt;=DATE('1. Informace o projektu'!$C$3,1,1),G799&lt;=WORKDAY(DATE('1. Informace o projektu'!$C$3+1,1,31)-1,1)),"OK","!!"),RIGHT(H799,3)="(a)",IF(AND(G799&gt;=DATE('1. Informace o projektu'!$C$3,1,1),G799&lt;=WORKDAY(DATE('1. Informace o projektu'!$C$3,12,31)-1,1,'6. Data'!$C$76:$C$89)),"OK","!!"),ISBLANK(G799),"!",ISBLANK(H799),"!!!",H799='6. Data'!$B$3,"vyberte druh nákladu")," ")</f>
        <v xml:space="preserve"> </v>
      </c>
      <c r="J799" s="261" t="str">
        <f t="shared" si="36"/>
        <v xml:space="preserve"> </v>
      </c>
      <c r="K799" s="238" t="str">
        <f t="shared" si="37"/>
        <v xml:space="preserve"> </v>
      </c>
      <c r="L799" s="87" t="str">
        <f t="shared" si="38"/>
        <v xml:space="preserve"> </v>
      </c>
    </row>
    <row r="800" spans="1:12" x14ac:dyDescent="0.25">
      <c r="A800" s="72"/>
      <c r="B800" s="82"/>
      <c r="C800" s="82"/>
      <c r="D800" s="79"/>
      <c r="E800" s="83"/>
      <c r="F800" s="83"/>
      <c r="G800" s="81"/>
      <c r="H800" s="126"/>
      <c r="I800" s="238" t="str">
        <f>IF(ISNUMBER(F800),_xlfn.IFS(RIGHT(H800,3)="(b)",IF(AND(G800&gt;=DATE('1. Informace o projektu'!$C$3,1,1),G800&lt;=WORKDAY(DATE('1. Informace o projektu'!$C$3+1,1,31)-1,1)),"OK","!!"),RIGHT(H800,3)="(a)",IF(AND(G800&gt;=DATE('1. Informace o projektu'!$C$3,1,1),G800&lt;=WORKDAY(DATE('1. Informace o projektu'!$C$3,12,31)-1,1,'6. Data'!$C$76:$C$89)),"OK","!!"),ISBLANK(G800),"!",ISBLANK(H800),"!!!",H800='6. Data'!$B$3,"vyberte druh nákladu")," ")</f>
        <v xml:space="preserve"> </v>
      </c>
      <c r="J800" s="261" t="str">
        <f t="shared" si="36"/>
        <v xml:space="preserve"> </v>
      </c>
      <c r="K800" s="238" t="str">
        <f t="shared" si="37"/>
        <v xml:space="preserve"> </v>
      </c>
      <c r="L800" s="87" t="str">
        <f t="shared" si="38"/>
        <v xml:space="preserve"> </v>
      </c>
    </row>
    <row r="801" spans="1:12" x14ac:dyDescent="0.25">
      <c r="A801" s="72"/>
      <c r="B801" s="82"/>
      <c r="C801" s="82"/>
      <c r="D801" s="79"/>
      <c r="E801" s="83"/>
      <c r="F801" s="83"/>
      <c r="G801" s="81"/>
      <c r="H801" s="126"/>
      <c r="I801" s="238" t="str">
        <f>IF(ISNUMBER(F801),_xlfn.IFS(RIGHT(H801,3)="(b)",IF(AND(G801&gt;=DATE('1. Informace o projektu'!$C$3,1,1),G801&lt;=WORKDAY(DATE('1. Informace o projektu'!$C$3+1,1,31)-1,1)),"OK","!!"),RIGHT(H801,3)="(a)",IF(AND(G801&gt;=DATE('1. Informace o projektu'!$C$3,1,1),G801&lt;=WORKDAY(DATE('1. Informace o projektu'!$C$3,12,31)-1,1,'6. Data'!$C$76:$C$89)),"OK","!!"),ISBLANK(G801),"!",ISBLANK(H801),"!!!",H801='6. Data'!$B$3,"vyberte druh nákladu")," ")</f>
        <v xml:space="preserve"> </v>
      </c>
      <c r="J801" s="261" t="str">
        <f t="shared" si="36"/>
        <v xml:space="preserve"> </v>
      </c>
      <c r="K801" s="238" t="str">
        <f t="shared" si="37"/>
        <v xml:space="preserve"> </v>
      </c>
      <c r="L801" s="87" t="str">
        <f t="shared" si="38"/>
        <v xml:space="preserve"> </v>
      </c>
    </row>
    <row r="802" spans="1:12" x14ac:dyDescent="0.25">
      <c r="A802" s="72"/>
      <c r="B802" s="82"/>
      <c r="C802" s="82"/>
      <c r="D802" s="79"/>
      <c r="E802" s="83"/>
      <c r="F802" s="83"/>
      <c r="G802" s="81"/>
      <c r="H802" s="126"/>
      <c r="I802" s="238" t="str">
        <f>IF(ISNUMBER(F802),_xlfn.IFS(RIGHT(H802,3)="(b)",IF(AND(G802&gt;=DATE('1. Informace o projektu'!$C$3,1,1),G802&lt;=WORKDAY(DATE('1. Informace o projektu'!$C$3+1,1,31)-1,1)),"OK","!!"),RIGHT(H802,3)="(a)",IF(AND(G802&gt;=DATE('1. Informace o projektu'!$C$3,1,1),G802&lt;=WORKDAY(DATE('1. Informace o projektu'!$C$3,12,31)-1,1,'6. Data'!$C$76:$C$89)),"OK","!!"),ISBLANK(G802),"!",ISBLANK(H802),"!!!",H802='6. Data'!$B$3,"vyberte druh nákladu")," ")</f>
        <v xml:space="preserve"> </v>
      </c>
      <c r="J802" s="261" t="str">
        <f t="shared" si="36"/>
        <v xml:space="preserve"> </v>
      </c>
      <c r="K802" s="238" t="str">
        <f t="shared" si="37"/>
        <v xml:space="preserve"> </v>
      </c>
      <c r="L802" s="87" t="str">
        <f t="shared" si="38"/>
        <v xml:space="preserve"> </v>
      </c>
    </row>
    <row r="803" spans="1:12" x14ac:dyDescent="0.25">
      <c r="A803" s="72"/>
      <c r="B803" s="82"/>
      <c r="C803" s="82"/>
      <c r="D803" s="79"/>
      <c r="E803" s="83"/>
      <c r="F803" s="83"/>
      <c r="G803" s="81"/>
      <c r="H803" s="126"/>
      <c r="I803" s="238" t="str">
        <f>IF(ISNUMBER(F803),_xlfn.IFS(RIGHT(H803,3)="(b)",IF(AND(G803&gt;=DATE('1. Informace o projektu'!$C$3,1,1),G803&lt;=WORKDAY(DATE('1. Informace o projektu'!$C$3+1,1,31)-1,1)),"OK","!!"),RIGHT(H803,3)="(a)",IF(AND(G803&gt;=DATE('1. Informace o projektu'!$C$3,1,1),G803&lt;=WORKDAY(DATE('1. Informace o projektu'!$C$3,12,31)-1,1,'6. Data'!$C$76:$C$89)),"OK","!!"),ISBLANK(G803),"!",ISBLANK(H803),"!!!",H803='6. Data'!$B$3,"vyberte druh nákladu")," ")</f>
        <v xml:space="preserve"> </v>
      </c>
      <c r="J803" s="261" t="str">
        <f t="shared" si="36"/>
        <v xml:space="preserve"> </v>
      </c>
      <c r="K803" s="238" t="str">
        <f t="shared" si="37"/>
        <v xml:space="preserve"> </v>
      </c>
      <c r="L803" s="87" t="str">
        <f t="shared" si="38"/>
        <v xml:space="preserve"> </v>
      </c>
    </row>
    <row r="804" spans="1:12" x14ac:dyDescent="0.25">
      <c r="A804" s="72"/>
      <c r="B804" s="82"/>
      <c r="C804" s="82"/>
      <c r="D804" s="79"/>
      <c r="E804" s="83"/>
      <c r="F804" s="83"/>
      <c r="G804" s="81"/>
      <c r="H804" s="126"/>
      <c r="I804" s="238" t="str">
        <f>IF(ISNUMBER(F804),_xlfn.IFS(RIGHT(H804,3)="(b)",IF(AND(G804&gt;=DATE('1. Informace o projektu'!$C$3,1,1),G804&lt;=WORKDAY(DATE('1. Informace o projektu'!$C$3+1,1,31)-1,1)),"OK","!!"),RIGHT(H804,3)="(a)",IF(AND(G804&gt;=DATE('1. Informace o projektu'!$C$3,1,1),G804&lt;=WORKDAY(DATE('1. Informace o projektu'!$C$3,12,31)-1,1,'6. Data'!$C$76:$C$89)),"OK","!!"),ISBLANK(G804),"!",ISBLANK(H804),"!!!",H804='6. Data'!$B$3,"vyberte druh nákladu")," ")</f>
        <v xml:space="preserve"> </v>
      </c>
      <c r="J804" s="261" t="str">
        <f t="shared" si="36"/>
        <v xml:space="preserve"> </v>
      </c>
      <c r="K804" s="238" t="str">
        <f t="shared" si="37"/>
        <v xml:space="preserve"> </v>
      </c>
      <c r="L804" s="87" t="str">
        <f t="shared" si="38"/>
        <v xml:space="preserve"> </v>
      </c>
    </row>
    <row r="805" spans="1:12" x14ac:dyDescent="0.25">
      <c r="A805" s="72"/>
      <c r="B805" s="82"/>
      <c r="C805" s="82"/>
      <c r="D805" s="79"/>
      <c r="E805" s="83"/>
      <c r="F805" s="83"/>
      <c r="G805" s="81"/>
      <c r="H805" s="126"/>
      <c r="I805" s="238" t="str">
        <f>IF(ISNUMBER(F805),_xlfn.IFS(RIGHT(H805,3)="(b)",IF(AND(G805&gt;=DATE('1. Informace o projektu'!$C$3,1,1),G805&lt;=WORKDAY(DATE('1. Informace o projektu'!$C$3+1,1,31)-1,1)),"OK","!!"),RIGHT(H805,3)="(a)",IF(AND(G805&gt;=DATE('1. Informace o projektu'!$C$3,1,1),G805&lt;=WORKDAY(DATE('1. Informace o projektu'!$C$3,12,31)-1,1,'6. Data'!$C$76:$C$89)),"OK","!!"),ISBLANK(G805),"!",ISBLANK(H805),"!!!",H805='6. Data'!$B$3,"vyberte druh nákladu")," ")</f>
        <v xml:space="preserve"> </v>
      </c>
      <c r="J805" s="261" t="str">
        <f t="shared" si="36"/>
        <v xml:space="preserve"> </v>
      </c>
      <c r="K805" s="238" t="str">
        <f t="shared" si="37"/>
        <v xml:space="preserve"> </v>
      </c>
      <c r="L805" s="87" t="str">
        <f t="shared" si="38"/>
        <v xml:space="preserve"> </v>
      </c>
    </row>
    <row r="806" spans="1:12" x14ac:dyDescent="0.25">
      <c r="A806" s="72"/>
      <c r="B806" s="82"/>
      <c r="C806" s="82"/>
      <c r="D806" s="79"/>
      <c r="E806" s="83"/>
      <c r="F806" s="83"/>
      <c r="G806" s="81"/>
      <c r="H806" s="126"/>
      <c r="I806" s="238" t="str">
        <f>IF(ISNUMBER(F806),_xlfn.IFS(RIGHT(H806,3)="(b)",IF(AND(G806&gt;=DATE('1. Informace o projektu'!$C$3,1,1),G806&lt;=WORKDAY(DATE('1. Informace o projektu'!$C$3+1,1,31)-1,1)),"OK","!!"),RIGHT(H806,3)="(a)",IF(AND(G806&gt;=DATE('1. Informace o projektu'!$C$3,1,1),G806&lt;=WORKDAY(DATE('1. Informace o projektu'!$C$3,12,31)-1,1,'6. Data'!$C$76:$C$89)),"OK","!!"),ISBLANK(G806),"!",ISBLANK(H806),"!!!",H806='6. Data'!$B$3,"vyberte druh nákladu")," ")</f>
        <v xml:space="preserve"> </v>
      </c>
      <c r="J806" s="261" t="str">
        <f t="shared" si="36"/>
        <v xml:space="preserve"> </v>
      </c>
      <c r="K806" s="238" t="str">
        <f t="shared" si="37"/>
        <v xml:space="preserve"> </v>
      </c>
      <c r="L806" s="87" t="str">
        <f t="shared" si="38"/>
        <v xml:space="preserve"> </v>
      </c>
    </row>
    <row r="807" spans="1:12" x14ac:dyDescent="0.25">
      <c r="A807" s="72"/>
      <c r="B807" s="82"/>
      <c r="C807" s="82"/>
      <c r="D807" s="79"/>
      <c r="E807" s="83"/>
      <c r="F807" s="83"/>
      <c r="G807" s="81"/>
      <c r="H807" s="126"/>
      <c r="I807" s="238" t="str">
        <f>IF(ISNUMBER(F807),_xlfn.IFS(RIGHT(H807,3)="(b)",IF(AND(G807&gt;=DATE('1. Informace o projektu'!$C$3,1,1),G807&lt;=WORKDAY(DATE('1. Informace o projektu'!$C$3+1,1,31)-1,1)),"OK","!!"),RIGHT(H807,3)="(a)",IF(AND(G807&gt;=DATE('1. Informace o projektu'!$C$3,1,1),G807&lt;=WORKDAY(DATE('1. Informace o projektu'!$C$3,12,31)-1,1,'6. Data'!$C$76:$C$89)),"OK","!!"),ISBLANK(G807),"!",ISBLANK(H807),"!!!",H807='6. Data'!$B$3,"vyberte druh nákladu")," ")</f>
        <v xml:space="preserve"> </v>
      </c>
      <c r="J807" s="261" t="str">
        <f t="shared" si="36"/>
        <v xml:space="preserve"> </v>
      </c>
      <c r="K807" s="238" t="str">
        <f t="shared" si="37"/>
        <v xml:space="preserve"> </v>
      </c>
      <c r="L807" s="87" t="str">
        <f t="shared" si="38"/>
        <v xml:space="preserve"> </v>
      </c>
    </row>
    <row r="808" spans="1:12" x14ac:dyDescent="0.25">
      <c r="A808" s="72"/>
      <c r="B808" s="82"/>
      <c r="C808" s="82"/>
      <c r="D808" s="79"/>
      <c r="E808" s="83"/>
      <c r="F808" s="83"/>
      <c r="G808" s="81"/>
      <c r="H808" s="126"/>
      <c r="I808" s="238" t="str">
        <f>IF(ISNUMBER(F808),_xlfn.IFS(RIGHT(H808,3)="(b)",IF(AND(G808&gt;=DATE('1. Informace o projektu'!$C$3,1,1),G808&lt;=WORKDAY(DATE('1. Informace o projektu'!$C$3+1,1,31)-1,1)),"OK","!!"),RIGHT(H808,3)="(a)",IF(AND(G808&gt;=DATE('1. Informace o projektu'!$C$3,1,1),G808&lt;=WORKDAY(DATE('1. Informace o projektu'!$C$3,12,31)-1,1,'6. Data'!$C$76:$C$89)),"OK","!!"),ISBLANK(G808),"!",ISBLANK(H808),"!!!",H808='6. Data'!$B$3,"vyberte druh nákladu")," ")</f>
        <v xml:space="preserve"> </v>
      </c>
      <c r="J808" s="261" t="str">
        <f t="shared" si="36"/>
        <v xml:space="preserve"> </v>
      </c>
      <c r="K808" s="238" t="str">
        <f t="shared" si="37"/>
        <v xml:space="preserve"> </v>
      </c>
      <c r="L808" s="87" t="str">
        <f t="shared" si="38"/>
        <v xml:space="preserve"> </v>
      </c>
    </row>
    <row r="809" spans="1:12" x14ac:dyDescent="0.25">
      <c r="A809" s="72"/>
      <c r="B809" s="82"/>
      <c r="C809" s="82"/>
      <c r="D809" s="79"/>
      <c r="E809" s="83"/>
      <c r="F809" s="83"/>
      <c r="G809" s="81"/>
      <c r="H809" s="126"/>
      <c r="I809" s="238" t="str">
        <f>IF(ISNUMBER(F809),_xlfn.IFS(RIGHT(H809,3)="(b)",IF(AND(G809&gt;=DATE('1. Informace o projektu'!$C$3,1,1),G809&lt;=WORKDAY(DATE('1. Informace o projektu'!$C$3+1,1,31)-1,1)),"OK","!!"),RIGHT(H809,3)="(a)",IF(AND(G809&gt;=DATE('1. Informace o projektu'!$C$3,1,1),G809&lt;=WORKDAY(DATE('1. Informace o projektu'!$C$3,12,31)-1,1,'6. Data'!$C$76:$C$89)),"OK","!!"),ISBLANK(G809),"!",ISBLANK(H809),"!!!",H809='6. Data'!$B$3,"vyberte druh nákladu")," ")</f>
        <v xml:space="preserve"> </v>
      </c>
      <c r="J809" s="261" t="str">
        <f t="shared" si="36"/>
        <v xml:space="preserve"> </v>
      </c>
      <c r="K809" s="238" t="str">
        <f t="shared" si="37"/>
        <v xml:space="preserve"> </v>
      </c>
      <c r="L809" s="87" t="str">
        <f t="shared" si="38"/>
        <v xml:space="preserve"> </v>
      </c>
    </row>
    <row r="810" spans="1:12" x14ac:dyDescent="0.25">
      <c r="A810" s="72"/>
      <c r="B810" s="82"/>
      <c r="C810" s="82"/>
      <c r="D810" s="79"/>
      <c r="E810" s="83"/>
      <c r="F810" s="83"/>
      <c r="G810" s="81"/>
      <c r="H810" s="126"/>
      <c r="I810" s="238" t="str">
        <f>IF(ISNUMBER(F810),_xlfn.IFS(RIGHT(H810,3)="(b)",IF(AND(G810&gt;=DATE('1. Informace o projektu'!$C$3,1,1),G810&lt;=WORKDAY(DATE('1. Informace o projektu'!$C$3+1,1,31)-1,1)),"OK","!!"),RIGHT(H810,3)="(a)",IF(AND(G810&gt;=DATE('1. Informace o projektu'!$C$3,1,1),G810&lt;=WORKDAY(DATE('1. Informace o projektu'!$C$3,12,31)-1,1,'6. Data'!$C$76:$C$89)),"OK","!!"),ISBLANK(G810),"!",ISBLANK(H810),"!!!",H810='6. Data'!$B$3,"vyberte druh nákladu")," ")</f>
        <v xml:space="preserve"> </v>
      </c>
      <c r="J810" s="261" t="str">
        <f t="shared" si="36"/>
        <v xml:space="preserve"> </v>
      </c>
      <c r="K810" s="238" t="str">
        <f t="shared" si="37"/>
        <v xml:space="preserve"> </v>
      </c>
      <c r="L810" s="87" t="str">
        <f t="shared" si="38"/>
        <v xml:space="preserve"> </v>
      </c>
    </row>
    <row r="811" spans="1:12" x14ac:dyDescent="0.25">
      <c r="A811" s="72"/>
      <c r="B811" s="82"/>
      <c r="C811" s="82"/>
      <c r="D811" s="79"/>
      <c r="E811" s="83"/>
      <c r="F811" s="83"/>
      <c r="G811" s="81"/>
      <c r="H811" s="126"/>
      <c r="I811" s="238" t="str">
        <f>IF(ISNUMBER(F811),_xlfn.IFS(RIGHT(H811,3)="(b)",IF(AND(G811&gt;=DATE('1. Informace o projektu'!$C$3,1,1),G811&lt;=WORKDAY(DATE('1. Informace o projektu'!$C$3+1,1,31)-1,1)),"OK","!!"),RIGHT(H811,3)="(a)",IF(AND(G811&gt;=DATE('1. Informace o projektu'!$C$3,1,1),G811&lt;=WORKDAY(DATE('1. Informace o projektu'!$C$3,12,31)-1,1,'6. Data'!$C$76:$C$89)),"OK","!!"),ISBLANK(G811),"!",ISBLANK(H811),"!!!",H811='6. Data'!$B$3,"vyberte druh nákladu")," ")</f>
        <v xml:space="preserve"> </v>
      </c>
      <c r="J811" s="261" t="str">
        <f t="shared" si="36"/>
        <v xml:space="preserve"> </v>
      </c>
      <c r="K811" s="238" t="str">
        <f t="shared" si="37"/>
        <v xml:space="preserve"> </v>
      </c>
      <c r="L811" s="87" t="str">
        <f t="shared" si="38"/>
        <v xml:space="preserve"> </v>
      </c>
    </row>
    <row r="812" spans="1:12" x14ac:dyDescent="0.25">
      <c r="A812" s="72"/>
      <c r="B812" s="82"/>
      <c r="C812" s="82"/>
      <c r="D812" s="79"/>
      <c r="E812" s="83"/>
      <c r="F812" s="83"/>
      <c r="G812" s="81"/>
      <c r="H812" s="126"/>
      <c r="I812" s="238" t="str">
        <f>IF(ISNUMBER(F812),_xlfn.IFS(RIGHT(H812,3)="(b)",IF(AND(G812&gt;=DATE('1. Informace o projektu'!$C$3,1,1),G812&lt;=WORKDAY(DATE('1. Informace o projektu'!$C$3+1,1,31)-1,1)),"OK","!!"),RIGHT(H812,3)="(a)",IF(AND(G812&gt;=DATE('1. Informace o projektu'!$C$3,1,1),G812&lt;=WORKDAY(DATE('1. Informace o projektu'!$C$3,12,31)-1,1,'6. Data'!$C$76:$C$89)),"OK","!!"),ISBLANK(G812),"!",ISBLANK(H812),"!!!",H812='6. Data'!$B$3,"vyberte druh nákladu")," ")</f>
        <v xml:space="preserve"> </v>
      </c>
      <c r="J812" s="261" t="str">
        <f t="shared" si="36"/>
        <v xml:space="preserve"> </v>
      </c>
      <c r="K812" s="238" t="str">
        <f t="shared" si="37"/>
        <v xml:space="preserve"> </v>
      </c>
      <c r="L812" s="87" t="str">
        <f t="shared" si="38"/>
        <v xml:space="preserve"> </v>
      </c>
    </row>
    <row r="813" spans="1:12" x14ac:dyDescent="0.25">
      <c r="A813" s="72"/>
      <c r="B813" s="82"/>
      <c r="C813" s="82"/>
      <c r="D813" s="79"/>
      <c r="E813" s="83"/>
      <c r="F813" s="83"/>
      <c r="G813" s="81"/>
      <c r="H813" s="126"/>
      <c r="I813" s="238" t="str">
        <f>IF(ISNUMBER(F813),_xlfn.IFS(RIGHT(H813,3)="(b)",IF(AND(G813&gt;=DATE('1. Informace o projektu'!$C$3,1,1),G813&lt;=WORKDAY(DATE('1. Informace o projektu'!$C$3+1,1,31)-1,1)),"OK","!!"),RIGHT(H813,3)="(a)",IF(AND(G813&gt;=DATE('1. Informace o projektu'!$C$3,1,1),G813&lt;=WORKDAY(DATE('1. Informace o projektu'!$C$3,12,31)-1,1,'6. Data'!$C$76:$C$89)),"OK","!!"),ISBLANK(G813),"!",ISBLANK(H813),"!!!",H813='6. Data'!$B$3,"vyberte druh nákladu")," ")</f>
        <v xml:space="preserve"> </v>
      </c>
      <c r="J813" s="261" t="str">
        <f t="shared" si="36"/>
        <v xml:space="preserve"> </v>
      </c>
      <c r="K813" s="238" t="str">
        <f t="shared" si="37"/>
        <v xml:space="preserve"> </v>
      </c>
      <c r="L813" s="87" t="str">
        <f t="shared" si="38"/>
        <v xml:space="preserve"> </v>
      </c>
    </row>
    <row r="814" spans="1:12" x14ac:dyDescent="0.25">
      <c r="A814" s="72"/>
      <c r="B814" s="82"/>
      <c r="C814" s="82"/>
      <c r="D814" s="79"/>
      <c r="E814" s="83"/>
      <c r="F814" s="83"/>
      <c r="G814" s="81"/>
      <c r="H814" s="126"/>
      <c r="I814" s="238" t="str">
        <f>IF(ISNUMBER(F814),_xlfn.IFS(RIGHT(H814,3)="(b)",IF(AND(G814&gt;=DATE('1. Informace o projektu'!$C$3,1,1),G814&lt;=WORKDAY(DATE('1. Informace o projektu'!$C$3+1,1,31)-1,1)),"OK","!!"),RIGHT(H814,3)="(a)",IF(AND(G814&gt;=DATE('1. Informace o projektu'!$C$3,1,1),G814&lt;=WORKDAY(DATE('1. Informace o projektu'!$C$3,12,31)-1,1,'6. Data'!$C$76:$C$89)),"OK","!!"),ISBLANK(G814),"!",ISBLANK(H814),"!!!",H814='6. Data'!$B$3,"vyberte druh nákladu")," ")</f>
        <v xml:space="preserve"> </v>
      </c>
      <c r="J814" s="261" t="str">
        <f t="shared" si="36"/>
        <v xml:space="preserve"> </v>
      </c>
      <c r="K814" s="238" t="str">
        <f t="shared" si="37"/>
        <v xml:space="preserve"> </v>
      </c>
      <c r="L814" s="87" t="str">
        <f t="shared" si="38"/>
        <v xml:space="preserve"> </v>
      </c>
    </row>
    <row r="815" spans="1:12" x14ac:dyDescent="0.25">
      <c r="A815" s="72"/>
      <c r="B815" s="82"/>
      <c r="C815" s="82"/>
      <c r="D815" s="79"/>
      <c r="E815" s="83"/>
      <c r="F815" s="83"/>
      <c r="G815" s="81"/>
      <c r="H815" s="126"/>
      <c r="I815" s="238" t="str">
        <f>IF(ISNUMBER(F815),_xlfn.IFS(RIGHT(H815,3)="(b)",IF(AND(G815&gt;=DATE('1. Informace o projektu'!$C$3,1,1),G815&lt;=WORKDAY(DATE('1. Informace o projektu'!$C$3+1,1,31)-1,1)),"OK","!!"),RIGHT(H815,3)="(a)",IF(AND(G815&gt;=DATE('1. Informace o projektu'!$C$3,1,1),G815&lt;=WORKDAY(DATE('1. Informace o projektu'!$C$3,12,31)-1,1,'6. Data'!$C$76:$C$89)),"OK","!!"),ISBLANK(G815),"!",ISBLANK(H815),"!!!",H815='6. Data'!$B$3,"vyberte druh nákladu")," ")</f>
        <v xml:space="preserve"> </v>
      </c>
      <c r="J815" s="261" t="str">
        <f t="shared" si="36"/>
        <v xml:space="preserve"> </v>
      </c>
      <c r="K815" s="238" t="str">
        <f t="shared" si="37"/>
        <v xml:space="preserve"> </v>
      </c>
      <c r="L815" s="87" t="str">
        <f t="shared" si="38"/>
        <v xml:space="preserve"> </v>
      </c>
    </row>
    <row r="816" spans="1:12" x14ac:dyDescent="0.25">
      <c r="A816" s="72"/>
      <c r="B816" s="82"/>
      <c r="C816" s="82"/>
      <c r="D816" s="79"/>
      <c r="E816" s="83"/>
      <c r="F816" s="83"/>
      <c r="G816" s="81"/>
      <c r="H816" s="126"/>
      <c r="I816" s="238" t="str">
        <f>IF(ISNUMBER(F816),_xlfn.IFS(RIGHT(H816,3)="(b)",IF(AND(G816&gt;=DATE('1. Informace o projektu'!$C$3,1,1),G816&lt;=WORKDAY(DATE('1. Informace o projektu'!$C$3+1,1,31)-1,1)),"OK","!!"),RIGHT(H816,3)="(a)",IF(AND(G816&gt;=DATE('1. Informace o projektu'!$C$3,1,1),G816&lt;=WORKDAY(DATE('1. Informace o projektu'!$C$3,12,31)-1,1,'6. Data'!$C$76:$C$89)),"OK","!!"),ISBLANK(G816),"!",ISBLANK(H816),"!!!",H816='6. Data'!$B$3,"vyberte druh nákladu")," ")</f>
        <v xml:space="preserve"> </v>
      </c>
      <c r="J816" s="261" t="str">
        <f t="shared" si="36"/>
        <v xml:space="preserve"> </v>
      </c>
      <c r="K816" s="238" t="str">
        <f t="shared" si="37"/>
        <v xml:space="preserve"> </v>
      </c>
      <c r="L816" s="87" t="str">
        <f t="shared" si="38"/>
        <v xml:space="preserve"> </v>
      </c>
    </row>
    <row r="817" spans="1:12" x14ac:dyDescent="0.25">
      <c r="A817" s="72"/>
      <c r="B817" s="82"/>
      <c r="C817" s="82"/>
      <c r="D817" s="79"/>
      <c r="E817" s="83"/>
      <c r="F817" s="83"/>
      <c r="G817" s="81"/>
      <c r="H817" s="126"/>
      <c r="I817" s="238" t="str">
        <f>IF(ISNUMBER(F817),_xlfn.IFS(RIGHT(H817,3)="(b)",IF(AND(G817&gt;=DATE('1. Informace o projektu'!$C$3,1,1),G817&lt;=WORKDAY(DATE('1. Informace o projektu'!$C$3+1,1,31)-1,1)),"OK","!!"),RIGHT(H817,3)="(a)",IF(AND(G817&gt;=DATE('1. Informace o projektu'!$C$3,1,1),G817&lt;=WORKDAY(DATE('1. Informace o projektu'!$C$3,12,31)-1,1,'6. Data'!$C$76:$C$89)),"OK","!!"),ISBLANK(G817),"!",ISBLANK(H817),"!!!",H817='6. Data'!$B$3,"vyberte druh nákladu")," ")</f>
        <v xml:space="preserve"> </v>
      </c>
      <c r="J817" s="261" t="str">
        <f t="shared" si="36"/>
        <v xml:space="preserve"> </v>
      </c>
      <c r="K817" s="238" t="str">
        <f t="shared" si="37"/>
        <v xml:space="preserve"> </v>
      </c>
      <c r="L817" s="87" t="str">
        <f t="shared" si="38"/>
        <v xml:space="preserve"> </v>
      </c>
    </row>
    <row r="818" spans="1:12" x14ac:dyDescent="0.25">
      <c r="A818" s="72"/>
      <c r="B818" s="82"/>
      <c r="C818" s="82"/>
      <c r="D818" s="79"/>
      <c r="E818" s="83"/>
      <c r="F818" s="83"/>
      <c r="G818" s="81"/>
      <c r="H818" s="126"/>
      <c r="I818" s="238" t="str">
        <f>IF(ISNUMBER(F818),_xlfn.IFS(RIGHT(H818,3)="(b)",IF(AND(G818&gt;=DATE('1. Informace o projektu'!$C$3,1,1),G818&lt;=WORKDAY(DATE('1. Informace o projektu'!$C$3+1,1,31)-1,1)),"OK","!!"),RIGHT(H818,3)="(a)",IF(AND(G818&gt;=DATE('1. Informace o projektu'!$C$3,1,1),G818&lt;=WORKDAY(DATE('1. Informace o projektu'!$C$3,12,31)-1,1,'6. Data'!$C$76:$C$89)),"OK","!!"),ISBLANK(G818),"!",ISBLANK(H818),"!!!",H818='6. Data'!$B$3,"vyberte druh nákladu")," ")</f>
        <v xml:space="preserve"> </v>
      </c>
      <c r="J818" s="261" t="str">
        <f t="shared" si="36"/>
        <v xml:space="preserve"> </v>
      </c>
      <c r="K818" s="238" t="str">
        <f t="shared" si="37"/>
        <v xml:space="preserve"> </v>
      </c>
      <c r="L818" s="87" t="str">
        <f t="shared" si="38"/>
        <v xml:space="preserve"> </v>
      </c>
    </row>
    <row r="819" spans="1:12" x14ac:dyDescent="0.25">
      <c r="A819" s="72"/>
      <c r="B819" s="82"/>
      <c r="C819" s="82"/>
      <c r="D819" s="79"/>
      <c r="E819" s="83"/>
      <c r="F819" s="83"/>
      <c r="G819" s="81"/>
      <c r="H819" s="126"/>
      <c r="I819" s="238" t="str">
        <f>IF(ISNUMBER(F819),_xlfn.IFS(RIGHT(H819,3)="(b)",IF(AND(G819&gt;=DATE('1. Informace o projektu'!$C$3,1,1),G819&lt;=WORKDAY(DATE('1. Informace o projektu'!$C$3+1,1,31)-1,1)),"OK","!!"),RIGHT(H819,3)="(a)",IF(AND(G819&gt;=DATE('1. Informace o projektu'!$C$3,1,1),G819&lt;=WORKDAY(DATE('1. Informace o projektu'!$C$3,12,31)-1,1,'6. Data'!$C$76:$C$89)),"OK","!!"),ISBLANK(G819),"!",ISBLANK(H819),"!!!",H819='6. Data'!$B$3,"vyberte druh nákladu")," ")</f>
        <v xml:space="preserve"> </v>
      </c>
      <c r="J819" s="261" t="str">
        <f t="shared" si="36"/>
        <v xml:space="preserve"> </v>
      </c>
      <c r="K819" s="238" t="str">
        <f t="shared" si="37"/>
        <v xml:space="preserve"> </v>
      </c>
      <c r="L819" s="87" t="str">
        <f t="shared" si="38"/>
        <v xml:space="preserve"> </v>
      </c>
    </row>
    <row r="820" spans="1:12" x14ac:dyDescent="0.25">
      <c r="A820" s="72"/>
      <c r="B820" s="82"/>
      <c r="C820" s="82"/>
      <c r="D820" s="79"/>
      <c r="E820" s="83"/>
      <c r="F820" s="83"/>
      <c r="G820" s="81"/>
      <c r="H820" s="126"/>
      <c r="I820" s="238" t="str">
        <f>IF(ISNUMBER(F820),_xlfn.IFS(RIGHT(H820,3)="(b)",IF(AND(G820&gt;=DATE('1. Informace o projektu'!$C$3,1,1),G820&lt;=WORKDAY(DATE('1. Informace o projektu'!$C$3+1,1,31)-1,1)),"OK","!!"),RIGHT(H820,3)="(a)",IF(AND(G820&gt;=DATE('1. Informace o projektu'!$C$3,1,1),G820&lt;=WORKDAY(DATE('1. Informace o projektu'!$C$3,12,31)-1,1,'6. Data'!$C$76:$C$89)),"OK","!!"),ISBLANK(G820),"!",ISBLANK(H820),"!!!",H820='6. Data'!$B$3,"vyberte druh nákladu")," ")</f>
        <v xml:space="preserve"> </v>
      </c>
      <c r="J820" s="261" t="str">
        <f t="shared" si="36"/>
        <v xml:space="preserve"> </v>
      </c>
      <c r="K820" s="238" t="str">
        <f t="shared" si="37"/>
        <v xml:space="preserve"> </v>
      </c>
      <c r="L820" s="87" t="str">
        <f t="shared" si="38"/>
        <v xml:space="preserve"> </v>
      </c>
    </row>
    <row r="821" spans="1:12" x14ac:dyDescent="0.25">
      <c r="A821" s="72"/>
      <c r="B821" s="82"/>
      <c r="C821" s="82"/>
      <c r="D821" s="79"/>
      <c r="E821" s="83"/>
      <c r="F821" s="83"/>
      <c r="G821" s="81"/>
      <c r="H821" s="126"/>
      <c r="I821" s="238" t="str">
        <f>IF(ISNUMBER(F821),_xlfn.IFS(RIGHT(H821,3)="(b)",IF(AND(G821&gt;=DATE('1. Informace o projektu'!$C$3,1,1),G821&lt;=WORKDAY(DATE('1. Informace o projektu'!$C$3+1,1,31)-1,1)),"OK","!!"),RIGHT(H821,3)="(a)",IF(AND(G821&gt;=DATE('1. Informace o projektu'!$C$3,1,1),G821&lt;=WORKDAY(DATE('1. Informace o projektu'!$C$3,12,31)-1,1,'6. Data'!$C$76:$C$89)),"OK","!!"),ISBLANK(G821),"!",ISBLANK(H821),"!!!",H821='6. Data'!$B$3,"vyberte druh nákladu")," ")</f>
        <v xml:space="preserve"> </v>
      </c>
      <c r="J821" s="261" t="str">
        <f t="shared" si="36"/>
        <v xml:space="preserve"> </v>
      </c>
      <c r="K821" s="238" t="str">
        <f t="shared" si="37"/>
        <v xml:space="preserve"> </v>
      </c>
      <c r="L821" s="87" t="str">
        <f t="shared" si="38"/>
        <v xml:space="preserve"> </v>
      </c>
    </row>
    <row r="822" spans="1:12" x14ac:dyDescent="0.25">
      <c r="A822" s="72"/>
      <c r="B822" s="82"/>
      <c r="C822" s="82"/>
      <c r="D822" s="79"/>
      <c r="E822" s="83"/>
      <c r="F822" s="83"/>
      <c r="G822" s="81"/>
      <c r="H822" s="126"/>
      <c r="I822" s="238" t="str">
        <f>IF(ISNUMBER(F822),_xlfn.IFS(RIGHT(H822,3)="(b)",IF(AND(G822&gt;=DATE('1. Informace o projektu'!$C$3,1,1),G822&lt;=WORKDAY(DATE('1. Informace o projektu'!$C$3+1,1,31)-1,1)),"OK","!!"),RIGHT(H822,3)="(a)",IF(AND(G822&gt;=DATE('1. Informace o projektu'!$C$3,1,1),G822&lt;=WORKDAY(DATE('1. Informace o projektu'!$C$3,12,31)-1,1,'6. Data'!$C$76:$C$89)),"OK","!!"),ISBLANK(G822),"!",ISBLANK(H822),"!!!",H822='6. Data'!$B$3,"vyberte druh nákladu")," ")</f>
        <v xml:space="preserve"> </v>
      </c>
      <c r="J822" s="261" t="str">
        <f t="shared" si="36"/>
        <v xml:space="preserve"> </v>
      </c>
      <c r="K822" s="238" t="str">
        <f t="shared" si="37"/>
        <v xml:space="preserve"> </v>
      </c>
      <c r="L822" s="87" t="str">
        <f t="shared" si="38"/>
        <v xml:space="preserve"> </v>
      </c>
    </row>
    <row r="823" spans="1:12" x14ac:dyDescent="0.25">
      <c r="A823" s="72"/>
      <c r="B823" s="82"/>
      <c r="C823" s="82"/>
      <c r="D823" s="79"/>
      <c r="E823" s="83"/>
      <c r="F823" s="83"/>
      <c r="G823" s="81"/>
      <c r="H823" s="126"/>
      <c r="I823" s="238" t="str">
        <f>IF(ISNUMBER(F823),_xlfn.IFS(RIGHT(H823,3)="(b)",IF(AND(G823&gt;=DATE('1. Informace o projektu'!$C$3,1,1),G823&lt;=WORKDAY(DATE('1. Informace o projektu'!$C$3+1,1,31)-1,1)),"OK","!!"),RIGHT(H823,3)="(a)",IF(AND(G823&gt;=DATE('1. Informace o projektu'!$C$3,1,1),G823&lt;=WORKDAY(DATE('1. Informace o projektu'!$C$3,12,31)-1,1,'6. Data'!$C$76:$C$89)),"OK","!!"),ISBLANK(G823),"!",ISBLANK(H823),"!!!",H823='6. Data'!$B$3,"vyberte druh nákladu")," ")</f>
        <v xml:space="preserve"> </v>
      </c>
      <c r="J823" s="261" t="str">
        <f t="shared" si="36"/>
        <v xml:space="preserve"> </v>
      </c>
      <c r="K823" s="238" t="str">
        <f t="shared" si="37"/>
        <v xml:space="preserve"> </v>
      </c>
      <c r="L823" s="87" t="str">
        <f t="shared" si="38"/>
        <v xml:space="preserve"> </v>
      </c>
    </row>
    <row r="824" spans="1:12" x14ac:dyDescent="0.25">
      <c r="A824" s="72"/>
      <c r="B824" s="82"/>
      <c r="C824" s="82"/>
      <c r="D824" s="79"/>
      <c r="E824" s="83"/>
      <c r="F824" s="83"/>
      <c r="G824" s="81"/>
      <c r="H824" s="126"/>
      <c r="I824" s="238" t="str">
        <f>IF(ISNUMBER(F824),_xlfn.IFS(RIGHT(H824,3)="(b)",IF(AND(G824&gt;=DATE('1. Informace o projektu'!$C$3,1,1),G824&lt;=WORKDAY(DATE('1. Informace o projektu'!$C$3+1,1,31)-1,1)),"OK","!!"),RIGHT(H824,3)="(a)",IF(AND(G824&gt;=DATE('1. Informace o projektu'!$C$3,1,1),G824&lt;=WORKDAY(DATE('1. Informace o projektu'!$C$3,12,31)-1,1,'6. Data'!$C$76:$C$89)),"OK","!!"),ISBLANK(G824),"!",ISBLANK(H824),"!!!",H824='6. Data'!$B$3,"vyberte druh nákladu")," ")</f>
        <v xml:space="preserve"> </v>
      </c>
      <c r="J824" s="261" t="str">
        <f t="shared" si="36"/>
        <v xml:space="preserve"> </v>
      </c>
      <c r="K824" s="238" t="str">
        <f t="shared" si="37"/>
        <v xml:space="preserve"> </v>
      </c>
      <c r="L824" s="87" t="str">
        <f t="shared" si="38"/>
        <v xml:space="preserve"> </v>
      </c>
    </row>
    <row r="825" spans="1:12" x14ac:dyDescent="0.25">
      <c r="A825" s="72"/>
      <c r="B825" s="82"/>
      <c r="C825" s="82"/>
      <c r="D825" s="79"/>
      <c r="E825" s="83"/>
      <c r="F825" s="83"/>
      <c r="G825" s="81"/>
      <c r="H825" s="126"/>
      <c r="I825" s="238" t="str">
        <f>IF(ISNUMBER(F825),_xlfn.IFS(RIGHT(H825,3)="(b)",IF(AND(G825&gt;=DATE('1. Informace o projektu'!$C$3,1,1),G825&lt;=WORKDAY(DATE('1. Informace o projektu'!$C$3+1,1,31)-1,1)),"OK","!!"),RIGHT(H825,3)="(a)",IF(AND(G825&gt;=DATE('1. Informace o projektu'!$C$3,1,1),G825&lt;=WORKDAY(DATE('1. Informace o projektu'!$C$3,12,31)-1,1,'6. Data'!$C$76:$C$89)),"OK","!!"),ISBLANK(G825),"!",ISBLANK(H825),"!!!",H825='6. Data'!$B$3,"vyberte druh nákladu")," ")</f>
        <v xml:space="preserve"> </v>
      </c>
      <c r="J825" s="261" t="str">
        <f t="shared" si="36"/>
        <v xml:space="preserve"> </v>
      </c>
      <c r="K825" s="238" t="str">
        <f t="shared" si="37"/>
        <v xml:space="preserve"> </v>
      </c>
      <c r="L825" s="87" t="str">
        <f t="shared" si="38"/>
        <v xml:space="preserve"> </v>
      </c>
    </row>
    <row r="826" spans="1:12" x14ac:dyDescent="0.25">
      <c r="A826" s="72"/>
      <c r="B826" s="82"/>
      <c r="C826" s="82"/>
      <c r="D826" s="79"/>
      <c r="E826" s="83"/>
      <c r="F826" s="83"/>
      <c r="G826" s="81"/>
      <c r="H826" s="126"/>
      <c r="I826" s="238" t="str">
        <f>IF(ISNUMBER(F826),_xlfn.IFS(RIGHT(H826,3)="(b)",IF(AND(G826&gt;=DATE('1. Informace o projektu'!$C$3,1,1),G826&lt;=WORKDAY(DATE('1. Informace o projektu'!$C$3+1,1,31)-1,1)),"OK","!!"),RIGHT(H826,3)="(a)",IF(AND(G826&gt;=DATE('1. Informace o projektu'!$C$3,1,1),G826&lt;=WORKDAY(DATE('1. Informace o projektu'!$C$3,12,31)-1,1,'6. Data'!$C$76:$C$89)),"OK","!!"),ISBLANK(G826),"!",ISBLANK(H826),"!!!",H826='6. Data'!$B$3,"vyberte druh nákladu")," ")</f>
        <v xml:space="preserve"> </v>
      </c>
      <c r="J826" s="261" t="str">
        <f t="shared" si="36"/>
        <v xml:space="preserve"> </v>
      </c>
      <c r="K826" s="238" t="str">
        <f t="shared" si="37"/>
        <v xml:space="preserve"> </v>
      </c>
      <c r="L826" s="87" t="str">
        <f t="shared" si="38"/>
        <v xml:space="preserve"> </v>
      </c>
    </row>
    <row r="827" spans="1:12" x14ac:dyDescent="0.25">
      <c r="A827" s="72"/>
      <c r="B827" s="82"/>
      <c r="C827" s="82"/>
      <c r="D827" s="79"/>
      <c r="E827" s="83"/>
      <c r="F827" s="83"/>
      <c r="G827" s="81"/>
      <c r="H827" s="126"/>
      <c r="I827" s="238" t="str">
        <f>IF(ISNUMBER(F827),_xlfn.IFS(RIGHT(H827,3)="(b)",IF(AND(G827&gt;=DATE('1. Informace o projektu'!$C$3,1,1),G827&lt;=WORKDAY(DATE('1. Informace o projektu'!$C$3+1,1,31)-1,1)),"OK","!!"),RIGHT(H827,3)="(a)",IF(AND(G827&gt;=DATE('1. Informace o projektu'!$C$3,1,1),G827&lt;=WORKDAY(DATE('1. Informace o projektu'!$C$3,12,31)-1,1,'6. Data'!$C$76:$C$89)),"OK","!!"),ISBLANK(G827),"!",ISBLANK(H827),"!!!",H827='6. Data'!$B$3,"vyberte druh nákladu")," ")</f>
        <v xml:space="preserve"> </v>
      </c>
      <c r="J827" s="261" t="str">
        <f t="shared" si="36"/>
        <v xml:space="preserve"> </v>
      </c>
      <c r="K827" s="238" t="str">
        <f t="shared" si="37"/>
        <v xml:space="preserve"> </v>
      </c>
      <c r="L827" s="87" t="str">
        <f t="shared" si="38"/>
        <v xml:space="preserve"> </v>
      </c>
    </row>
    <row r="828" spans="1:12" x14ac:dyDescent="0.25">
      <c r="A828" s="72"/>
      <c r="B828" s="82"/>
      <c r="C828" s="82"/>
      <c r="D828" s="79"/>
      <c r="E828" s="83"/>
      <c r="F828" s="83"/>
      <c r="G828" s="81"/>
      <c r="H828" s="126"/>
      <c r="I828" s="238" t="str">
        <f>IF(ISNUMBER(F828),_xlfn.IFS(RIGHT(H828,3)="(b)",IF(AND(G828&gt;=DATE('1. Informace o projektu'!$C$3,1,1),G828&lt;=WORKDAY(DATE('1. Informace o projektu'!$C$3+1,1,31)-1,1)),"OK","!!"),RIGHT(H828,3)="(a)",IF(AND(G828&gt;=DATE('1. Informace o projektu'!$C$3,1,1),G828&lt;=WORKDAY(DATE('1. Informace o projektu'!$C$3,12,31)-1,1,'6. Data'!$C$76:$C$89)),"OK","!!"),ISBLANK(G828),"!",ISBLANK(H828),"!!!",H828='6. Data'!$B$3,"vyberte druh nákladu")," ")</f>
        <v xml:space="preserve"> </v>
      </c>
      <c r="J828" s="261" t="str">
        <f t="shared" si="36"/>
        <v xml:space="preserve"> </v>
      </c>
      <c r="K828" s="238" t="str">
        <f t="shared" si="37"/>
        <v xml:space="preserve"> </v>
      </c>
      <c r="L828" s="87" t="str">
        <f t="shared" si="38"/>
        <v xml:space="preserve"> </v>
      </c>
    </row>
    <row r="829" spans="1:12" x14ac:dyDescent="0.25">
      <c r="A829" s="72"/>
      <c r="B829" s="82"/>
      <c r="C829" s="82"/>
      <c r="D829" s="79"/>
      <c r="E829" s="83"/>
      <c r="F829" s="83"/>
      <c r="G829" s="81"/>
      <c r="H829" s="126"/>
      <c r="I829" s="238" t="str">
        <f>IF(ISNUMBER(F829),_xlfn.IFS(RIGHT(H829,3)="(b)",IF(AND(G829&gt;=DATE('1. Informace o projektu'!$C$3,1,1),G829&lt;=WORKDAY(DATE('1. Informace o projektu'!$C$3+1,1,31)-1,1)),"OK","!!"),RIGHT(H829,3)="(a)",IF(AND(G829&gt;=DATE('1. Informace o projektu'!$C$3,1,1),G829&lt;=WORKDAY(DATE('1. Informace o projektu'!$C$3,12,31)-1,1,'6. Data'!$C$76:$C$89)),"OK","!!"),ISBLANK(G829),"!",ISBLANK(H829),"!!!",H829='6. Data'!$B$3,"vyberte druh nákladu")," ")</f>
        <v xml:space="preserve"> </v>
      </c>
      <c r="J829" s="261" t="str">
        <f t="shared" si="36"/>
        <v xml:space="preserve"> </v>
      </c>
      <c r="K829" s="238" t="str">
        <f t="shared" si="37"/>
        <v xml:space="preserve"> </v>
      </c>
      <c r="L829" s="87" t="str">
        <f t="shared" si="38"/>
        <v xml:space="preserve"> </v>
      </c>
    </row>
    <row r="830" spans="1:12" x14ac:dyDescent="0.25">
      <c r="A830" s="72"/>
      <c r="B830" s="82"/>
      <c r="C830" s="82"/>
      <c r="D830" s="79"/>
      <c r="E830" s="83"/>
      <c r="F830" s="83"/>
      <c r="G830" s="81"/>
      <c r="H830" s="126"/>
      <c r="I830" s="238" t="str">
        <f>IF(ISNUMBER(F830),_xlfn.IFS(RIGHT(H830,3)="(b)",IF(AND(G830&gt;=DATE('1. Informace o projektu'!$C$3,1,1),G830&lt;=WORKDAY(DATE('1. Informace o projektu'!$C$3+1,1,31)-1,1)),"OK","!!"),RIGHT(H830,3)="(a)",IF(AND(G830&gt;=DATE('1. Informace o projektu'!$C$3,1,1),G830&lt;=WORKDAY(DATE('1. Informace o projektu'!$C$3,12,31)-1,1,'6. Data'!$C$76:$C$89)),"OK","!!"),ISBLANK(G830),"!",ISBLANK(H830),"!!!",H830='6. Data'!$B$3,"vyberte druh nákladu")," ")</f>
        <v xml:space="preserve"> </v>
      </c>
      <c r="J830" s="261" t="str">
        <f t="shared" si="36"/>
        <v xml:space="preserve"> </v>
      </c>
      <c r="K830" s="238" t="str">
        <f t="shared" si="37"/>
        <v xml:space="preserve"> </v>
      </c>
      <c r="L830" s="87" t="str">
        <f t="shared" si="38"/>
        <v xml:space="preserve"> </v>
      </c>
    </row>
    <row r="831" spans="1:12" x14ac:dyDescent="0.25">
      <c r="A831" s="72"/>
      <c r="B831" s="82"/>
      <c r="C831" s="82"/>
      <c r="D831" s="79"/>
      <c r="E831" s="83"/>
      <c r="F831" s="83"/>
      <c r="G831" s="81"/>
      <c r="H831" s="126"/>
      <c r="I831" s="238" t="str">
        <f>IF(ISNUMBER(F831),_xlfn.IFS(RIGHT(H831,3)="(b)",IF(AND(G831&gt;=DATE('1. Informace o projektu'!$C$3,1,1),G831&lt;=WORKDAY(DATE('1. Informace o projektu'!$C$3+1,1,31)-1,1)),"OK","!!"),RIGHT(H831,3)="(a)",IF(AND(G831&gt;=DATE('1. Informace o projektu'!$C$3,1,1),G831&lt;=WORKDAY(DATE('1. Informace o projektu'!$C$3,12,31)-1,1,'6. Data'!$C$76:$C$89)),"OK","!!"),ISBLANK(G831),"!",ISBLANK(H831),"!!!",H831='6. Data'!$B$3,"vyberte druh nákladu")," ")</f>
        <v xml:space="preserve"> </v>
      </c>
      <c r="J831" s="261" t="str">
        <f t="shared" si="36"/>
        <v xml:space="preserve"> </v>
      </c>
      <c r="K831" s="238" t="str">
        <f t="shared" si="37"/>
        <v xml:space="preserve"> </v>
      </c>
      <c r="L831" s="87" t="str">
        <f t="shared" si="38"/>
        <v xml:space="preserve"> </v>
      </c>
    </row>
    <row r="832" spans="1:12" x14ac:dyDescent="0.25">
      <c r="A832" s="72"/>
      <c r="B832" s="82"/>
      <c r="C832" s="82"/>
      <c r="D832" s="79"/>
      <c r="E832" s="83"/>
      <c r="F832" s="83"/>
      <c r="G832" s="81"/>
      <c r="H832" s="126"/>
      <c r="I832" s="238" t="str">
        <f>IF(ISNUMBER(F832),_xlfn.IFS(RIGHT(H832,3)="(b)",IF(AND(G832&gt;=DATE('1. Informace o projektu'!$C$3,1,1),G832&lt;=WORKDAY(DATE('1. Informace o projektu'!$C$3+1,1,31)-1,1)),"OK","!!"),RIGHT(H832,3)="(a)",IF(AND(G832&gt;=DATE('1. Informace o projektu'!$C$3,1,1),G832&lt;=WORKDAY(DATE('1. Informace o projektu'!$C$3,12,31)-1,1,'6. Data'!$C$76:$C$89)),"OK","!!"),ISBLANK(G832),"!",ISBLANK(H832),"!!!",H832='6. Data'!$B$3,"vyberte druh nákladu")," ")</f>
        <v xml:space="preserve"> </v>
      </c>
      <c r="J832" s="261" t="str">
        <f t="shared" si="36"/>
        <v xml:space="preserve"> </v>
      </c>
      <c r="K832" s="238" t="str">
        <f t="shared" si="37"/>
        <v xml:space="preserve"> </v>
      </c>
      <c r="L832" s="87" t="str">
        <f t="shared" si="38"/>
        <v xml:space="preserve"> </v>
      </c>
    </row>
    <row r="833" spans="1:12" x14ac:dyDescent="0.25">
      <c r="A833" s="72"/>
      <c r="B833" s="82"/>
      <c r="C833" s="82"/>
      <c r="D833" s="79"/>
      <c r="E833" s="83"/>
      <c r="F833" s="83"/>
      <c r="G833" s="81"/>
      <c r="H833" s="126"/>
      <c r="I833" s="238" t="str">
        <f>IF(ISNUMBER(F833),_xlfn.IFS(RIGHT(H833,3)="(b)",IF(AND(G833&gt;=DATE('1. Informace o projektu'!$C$3,1,1),G833&lt;=WORKDAY(DATE('1. Informace o projektu'!$C$3+1,1,31)-1,1)),"OK","!!"),RIGHT(H833,3)="(a)",IF(AND(G833&gt;=DATE('1. Informace o projektu'!$C$3,1,1),G833&lt;=WORKDAY(DATE('1. Informace o projektu'!$C$3,12,31)-1,1,'6. Data'!$C$76:$C$89)),"OK","!!"),ISBLANK(G833),"!",ISBLANK(H833),"!!!",H833='6. Data'!$B$3,"vyberte druh nákladu")," ")</f>
        <v xml:space="preserve"> </v>
      </c>
      <c r="J833" s="261" t="str">
        <f t="shared" si="36"/>
        <v xml:space="preserve"> </v>
      </c>
      <c r="K833" s="238" t="str">
        <f t="shared" si="37"/>
        <v xml:space="preserve"> </v>
      </c>
      <c r="L833" s="87" t="str">
        <f t="shared" si="38"/>
        <v xml:space="preserve"> </v>
      </c>
    </row>
    <row r="834" spans="1:12" x14ac:dyDescent="0.25">
      <c r="A834" s="72"/>
      <c r="B834" s="82"/>
      <c r="C834" s="82"/>
      <c r="D834" s="79"/>
      <c r="E834" s="83"/>
      <c r="F834" s="83"/>
      <c r="G834" s="81"/>
      <c r="H834" s="126"/>
      <c r="I834" s="238" t="str">
        <f>IF(ISNUMBER(F834),_xlfn.IFS(RIGHT(H834,3)="(b)",IF(AND(G834&gt;=DATE('1. Informace o projektu'!$C$3,1,1),G834&lt;=WORKDAY(DATE('1. Informace o projektu'!$C$3+1,1,31)-1,1)),"OK","!!"),RIGHT(H834,3)="(a)",IF(AND(G834&gt;=DATE('1. Informace o projektu'!$C$3,1,1),G834&lt;=WORKDAY(DATE('1. Informace o projektu'!$C$3,12,31)-1,1,'6. Data'!$C$76:$C$89)),"OK","!!"),ISBLANK(G834),"!",ISBLANK(H834),"!!!",H834='6. Data'!$B$3,"vyberte druh nákladu")," ")</f>
        <v xml:space="preserve"> </v>
      </c>
      <c r="J834" s="261" t="str">
        <f t="shared" si="36"/>
        <v xml:space="preserve"> </v>
      </c>
      <c r="K834" s="238" t="str">
        <f t="shared" si="37"/>
        <v xml:space="preserve"> </v>
      </c>
      <c r="L834" s="87" t="str">
        <f t="shared" si="38"/>
        <v xml:space="preserve"> </v>
      </c>
    </row>
    <row r="835" spans="1:12" x14ac:dyDescent="0.25">
      <c r="A835" s="72"/>
      <c r="B835" s="82"/>
      <c r="C835" s="82"/>
      <c r="D835" s="79"/>
      <c r="E835" s="83"/>
      <c r="F835" s="83"/>
      <c r="G835" s="81"/>
      <c r="H835" s="126"/>
      <c r="I835" s="238" t="str">
        <f>IF(ISNUMBER(F835),_xlfn.IFS(RIGHT(H835,3)="(b)",IF(AND(G835&gt;=DATE('1. Informace o projektu'!$C$3,1,1),G835&lt;=WORKDAY(DATE('1. Informace o projektu'!$C$3+1,1,31)-1,1)),"OK","!!"),RIGHT(H835,3)="(a)",IF(AND(G835&gt;=DATE('1. Informace o projektu'!$C$3,1,1),G835&lt;=WORKDAY(DATE('1. Informace o projektu'!$C$3,12,31)-1,1,'6. Data'!$C$76:$C$89)),"OK","!!"),ISBLANK(G835),"!",ISBLANK(H835),"!!!",H835='6. Data'!$B$3,"vyberte druh nákladu")," ")</f>
        <v xml:space="preserve"> </v>
      </c>
      <c r="J835" s="261" t="str">
        <f t="shared" si="36"/>
        <v xml:space="preserve"> </v>
      </c>
      <c r="K835" s="238" t="str">
        <f t="shared" si="37"/>
        <v xml:space="preserve"> </v>
      </c>
      <c r="L835" s="87" t="str">
        <f t="shared" si="38"/>
        <v xml:space="preserve"> </v>
      </c>
    </row>
    <row r="836" spans="1:12" x14ac:dyDescent="0.25">
      <c r="A836" s="72"/>
      <c r="B836" s="82"/>
      <c r="C836" s="82"/>
      <c r="D836" s="79"/>
      <c r="E836" s="83"/>
      <c r="F836" s="83"/>
      <c r="G836" s="81"/>
      <c r="H836" s="126"/>
      <c r="I836" s="238" t="str">
        <f>IF(ISNUMBER(F836),_xlfn.IFS(RIGHT(H836,3)="(b)",IF(AND(G836&gt;=DATE('1. Informace o projektu'!$C$3,1,1),G836&lt;=WORKDAY(DATE('1. Informace o projektu'!$C$3+1,1,31)-1,1)),"OK","!!"),RIGHT(H836,3)="(a)",IF(AND(G836&gt;=DATE('1. Informace o projektu'!$C$3,1,1),G836&lt;=WORKDAY(DATE('1. Informace o projektu'!$C$3,12,31)-1,1,'6. Data'!$C$76:$C$89)),"OK","!!"),ISBLANK(G836),"!",ISBLANK(H836),"!!!",H836='6. Data'!$B$3,"vyberte druh nákladu")," ")</f>
        <v xml:space="preserve"> </v>
      </c>
      <c r="J836" s="261" t="str">
        <f t="shared" si="36"/>
        <v xml:space="preserve"> </v>
      </c>
      <c r="K836" s="238" t="str">
        <f t="shared" si="37"/>
        <v xml:space="preserve"> </v>
      </c>
      <c r="L836" s="87" t="str">
        <f t="shared" si="38"/>
        <v xml:space="preserve"> </v>
      </c>
    </row>
    <row r="837" spans="1:12" x14ac:dyDescent="0.25">
      <c r="A837" s="72"/>
      <c r="B837" s="82"/>
      <c r="C837" s="82"/>
      <c r="D837" s="79"/>
      <c r="E837" s="83"/>
      <c r="F837" s="83"/>
      <c r="G837" s="81"/>
      <c r="H837" s="126"/>
      <c r="I837" s="238" t="str">
        <f>IF(ISNUMBER(F837),_xlfn.IFS(RIGHT(H837,3)="(b)",IF(AND(G837&gt;=DATE('1. Informace o projektu'!$C$3,1,1),G837&lt;=WORKDAY(DATE('1. Informace o projektu'!$C$3+1,1,31)-1,1)),"OK","!!"),RIGHT(H837,3)="(a)",IF(AND(G837&gt;=DATE('1. Informace o projektu'!$C$3,1,1),G837&lt;=WORKDAY(DATE('1. Informace o projektu'!$C$3,12,31)-1,1,'6. Data'!$C$76:$C$89)),"OK","!!"),ISBLANK(G837),"!",ISBLANK(H837),"!!!",H837='6. Data'!$B$3,"vyberte druh nákladu")," ")</f>
        <v xml:space="preserve"> </v>
      </c>
      <c r="J837" s="261" t="str">
        <f t="shared" si="36"/>
        <v xml:space="preserve"> </v>
      </c>
      <c r="K837" s="238" t="str">
        <f t="shared" si="37"/>
        <v xml:space="preserve"> </v>
      </c>
      <c r="L837" s="87" t="str">
        <f t="shared" si="38"/>
        <v xml:space="preserve"> </v>
      </c>
    </row>
    <row r="838" spans="1:12" x14ac:dyDescent="0.25">
      <c r="A838" s="72"/>
      <c r="B838" s="82"/>
      <c r="C838" s="82"/>
      <c r="D838" s="79"/>
      <c r="E838" s="83"/>
      <c r="F838" s="83"/>
      <c r="G838" s="81"/>
      <c r="H838" s="126"/>
      <c r="I838" s="238" t="str">
        <f>IF(ISNUMBER(F838),_xlfn.IFS(RIGHT(H838,3)="(b)",IF(AND(G838&gt;=DATE('1. Informace o projektu'!$C$3,1,1),G838&lt;=WORKDAY(DATE('1. Informace o projektu'!$C$3+1,1,31)-1,1)),"OK","!!"),RIGHT(H838,3)="(a)",IF(AND(G838&gt;=DATE('1. Informace o projektu'!$C$3,1,1),G838&lt;=WORKDAY(DATE('1. Informace o projektu'!$C$3,12,31)-1,1,'6. Data'!$C$76:$C$89)),"OK","!!"),ISBLANK(G838),"!",ISBLANK(H838),"!!!",H838='6. Data'!$B$3,"vyberte druh nákladu")," ")</f>
        <v xml:space="preserve"> </v>
      </c>
      <c r="J838" s="261" t="str">
        <f t="shared" si="36"/>
        <v xml:space="preserve"> </v>
      </c>
      <c r="K838" s="238" t="str">
        <f t="shared" si="37"/>
        <v xml:space="preserve"> </v>
      </c>
      <c r="L838" s="87" t="str">
        <f t="shared" si="38"/>
        <v xml:space="preserve"> </v>
      </c>
    </row>
    <row r="839" spans="1:12" x14ac:dyDescent="0.25">
      <c r="A839" s="72"/>
      <c r="B839" s="82"/>
      <c r="C839" s="82"/>
      <c r="D839" s="79"/>
      <c r="E839" s="83"/>
      <c r="F839" s="83"/>
      <c r="G839" s="81"/>
      <c r="H839" s="126"/>
      <c r="I839" s="238" t="str">
        <f>IF(ISNUMBER(F839),_xlfn.IFS(RIGHT(H839,3)="(b)",IF(AND(G839&gt;=DATE('1. Informace o projektu'!$C$3,1,1),G839&lt;=WORKDAY(DATE('1. Informace o projektu'!$C$3+1,1,31)-1,1)),"OK","!!"),RIGHT(H839,3)="(a)",IF(AND(G839&gt;=DATE('1. Informace o projektu'!$C$3,1,1),G839&lt;=WORKDAY(DATE('1. Informace o projektu'!$C$3,12,31)-1,1,'6. Data'!$C$76:$C$89)),"OK","!!"),ISBLANK(G839),"!",ISBLANK(H839),"!!!",H839='6. Data'!$B$3,"vyberte druh nákladu")," ")</f>
        <v xml:space="preserve"> </v>
      </c>
      <c r="J839" s="261" t="str">
        <f t="shared" ref="J839:J902" si="39">_xlfn.IFS(I839="!","Zapište datum úhrady",I839="ok"," ",I839=" "," ",I839="!!!","vyberte druh nákladu",I839="!!","nepovolené datum úhrady",I839="vyberte druh nákladu","vyberte druh nákladu")</f>
        <v xml:space="preserve"> </v>
      </c>
      <c r="K839" s="238" t="str">
        <f t="shared" ref="K839:K902" si="40">IF(ISNUMBER(F839),IF(E839&gt;=F839,"OK","!")," ")</f>
        <v xml:space="preserve"> </v>
      </c>
      <c r="L839" s="87" t="str">
        <f t="shared" ref="L839:L902" si="41">_xlfn.IFS(K839="!","Hrazeno z dotace je vyšší než fakturovaná částka",K839="ok"," ",K839=" "," ")</f>
        <v xml:space="preserve"> </v>
      </c>
    </row>
    <row r="840" spans="1:12" x14ac:dyDescent="0.25">
      <c r="A840" s="72"/>
      <c r="B840" s="82"/>
      <c r="C840" s="82"/>
      <c r="D840" s="79"/>
      <c r="E840" s="83"/>
      <c r="F840" s="83"/>
      <c r="G840" s="81"/>
      <c r="H840" s="126"/>
      <c r="I840" s="238" t="str">
        <f>IF(ISNUMBER(F840),_xlfn.IFS(RIGHT(H840,3)="(b)",IF(AND(G840&gt;=DATE('1. Informace o projektu'!$C$3,1,1),G840&lt;=WORKDAY(DATE('1. Informace o projektu'!$C$3+1,1,31)-1,1)),"OK","!!"),RIGHT(H840,3)="(a)",IF(AND(G840&gt;=DATE('1. Informace o projektu'!$C$3,1,1),G840&lt;=WORKDAY(DATE('1. Informace o projektu'!$C$3,12,31)-1,1,'6. Data'!$C$76:$C$89)),"OK","!!"),ISBLANK(G840),"!",ISBLANK(H840),"!!!",H840='6. Data'!$B$3,"vyberte druh nákladu")," ")</f>
        <v xml:space="preserve"> </v>
      </c>
      <c r="J840" s="261" t="str">
        <f t="shared" si="39"/>
        <v xml:space="preserve"> </v>
      </c>
      <c r="K840" s="238" t="str">
        <f t="shared" si="40"/>
        <v xml:space="preserve"> </v>
      </c>
      <c r="L840" s="87" t="str">
        <f t="shared" si="41"/>
        <v xml:space="preserve"> </v>
      </c>
    </row>
    <row r="841" spans="1:12" x14ac:dyDescent="0.25">
      <c r="A841" s="72"/>
      <c r="B841" s="82"/>
      <c r="C841" s="82"/>
      <c r="D841" s="79"/>
      <c r="E841" s="83"/>
      <c r="F841" s="83"/>
      <c r="G841" s="81"/>
      <c r="H841" s="126"/>
      <c r="I841" s="238" t="str">
        <f>IF(ISNUMBER(F841),_xlfn.IFS(RIGHT(H841,3)="(b)",IF(AND(G841&gt;=DATE('1. Informace o projektu'!$C$3,1,1),G841&lt;=WORKDAY(DATE('1. Informace o projektu'!$C$3+1,1,31)-1,1)),"OK","!!"),RIGHT(H841,3)="(a)",IF(AND(G841&gt;=DATE('1. Informace o projektu'!$C$3,1,1),G841&lt;=WORKDAY(DATE('1. Informace o projektu'!$C$3,12,31)-1,1,'6. Data'!$C$76:$C$89)),"OK","!!"),ISBLANK(G841),"!",ISBLANK(H841),"!!!",H841='6. Data'!$B$3,"vyberte druh nákladu")," ")</f>
        <v xml:space="preserve"> </v>
      </c>
      <c r="J841" s="261" t="str">
        <f t="shared" si="39"/>
        <v xml:space="preserve"> </v>
      </c>
      <c r="K841" s="238" t="str">
        <f t="shared" si="40"/>
        <v xml:space="preserve"> </v>
      </c>
      <c r="L841" s="87" t="str">
        <f t="shared" si="41"/>
        <v xml:space="preserve"> </v>
      </c>
    </row>
    <row r="842" spans="1:12" x14ac:dyDescent="0.25">
      <c r="A842" s="72"/>
      <c r="B842" s="82"/>
      <c r="C842" s="82"/>
      <c r="D842" s="79"/>
      <c r="E842" s="83"/>
      <c r="F842" s="83"/>
      <c r="G842" s="81"/>
      <c r="H842" s="126"/>
      <c r="I842" s="238" t="str">
        <f>IF(ISNUMBER(F842),_xlfn.IFS(RIGHT(H842,3)="(b)",IF(AND(G842&gt;=DATE('1. Informace o projektu'!$C$3,1,1),G842&lt;=WORKDAY(DATE('1. Informace o projektu'!$C$3+1,1,31)-1,1)),"OK","!!"),RIGHT(H842,3)="(a)",IF(AND(G842&gt;=DATE('1. Informace o projektu'!$C$3,1,1),G842&lt;=WORKDAY(DATE('1. Informace o projektu'!$C$3,12,31)-1,1,'6. Data'!$C$76:$C$89)),"OK","!!"),ISBLANK(G842),"!",ISBLANK(H842),"!!!",H842='6. Data'!$B$3,"vyberte druh nákladu")," ")</f>
        <v xml:space="preserve"> </v>
      </c>
      <c r="J842" s="261" t="str">
        <f t="shared" si="39"/>
        <v xml:space="preserve"> </v>
      </c>
      <c r="K842" s="238" t="str">
        <f t="shared" si="40"/>
        <v xml:space="preserve"> </v>
      </c>
      <c r="L842" s="87" t="str">
        <f t="shared" si="41"/>
        <v xml:space="preserve"> </v>
      </c>
    </row>
    <row r="843" spans="1:12" x14ac:dyDescent="0.25">
      <c r="A843" s="72"/>
      <c r="B843" s="82"/>
      <c r="C843" s="82"/>
      <c r="D843" s="79"/>
      <c r="E843" s="83"/>
      <c r="F843" s="83"/>
      <c r="G843" s="81"/>
      <c r="H843" s="126"/>
      <c r="I843" s="238" t="str">
        <f>IF(ISNUMBER(F843),_xlfn.IFS(RIGHT(H843,3)="(b)",IF(AND(G843&gt;=DATE('1. Informace o projektu'!$C$3,1,1),G843&lt;=WORKDAY(DATE('1. Informace o projektu'!$C$3+1,1,31)-1,1)),"OK","!!"),RIGHT(H843,3)="(a)",IF(AND(G843&gt;=DATE('1. Informace o projektu'!$C$3,1,1),G843&lt;=WORKDAY(DATE('1. Informace o projektu'!$C$3,12,31)-1,1,'6. Data'!$C$76:$C$89)),"OK","!!"),ISBLANK(G843),"!",ISBLANK(H843),"!!!",H843='6. Data'!$B$3,"vyberte druh nákladu")," ")</f>
        <v xml:space="preserve"> </v>
      </c>
      <c r="J843" s="261" t="str">
        <f t="shared" si="39"/>
        <v xml:space="preserve"> </v>
      </c>
      <c r="K843" s="238" t="str">
        <f t="shared" si="40"/>
        <v xml:space="preserve"> </v>
      </c>
      <c r="L843" s="87" t="str">
        <f t="shared" si="41"/>
        <v xml:space="preserve"> </v>
      </c>
    </row>
    <row r="844" spans="1:12" x14ac:dyDescent="0.25">
      <c r="A844" s="72"/>
      <c r="B844" s="82"/>
      <c r="C844" s="82"/>
      <c r="D844" s="79"/>
      <c r="E844" s="83"/>
      <c r="F844" s="83"/>
      <c r="G844" s="81"/>
      <c r="H844" s="126"/>
      <c r="I844" s="238" t="str">
        <f>IF(ISNUMBER(F844),_xlfn.IFS(RIGHT(H844,3)="(b)",IF(AND(G844&gt;=DATE('1. Informace o projektu'!$C$3,1,1),G844&lt;=WORKDAY(DATE('1. Informace o projektu'!$C$3+1,1,31)-1,1)),"OK","!!"),RIGHT(H844,3)="(a)",IF(AND(G844&gt;=DATE('1. Informace o projektu'!$C$3,1,1),G844&lt;=WORKDAY(DATE('1. Informace o projektu'!$C$3,12,31)-1,1,'6. Data'!$C$76:$C$89)),"OK","!!"),ISBLANK(G844),"!",ISBLANK(H844),"!!!",H844='6. Data'!$B$3,"vyberte druh nákladu")," ")</f>
        <v xml:space="preserve"> </v>
      </c>
      <c r="J844" s="261" t="str">
        <f t="shared" si="39"/>
        <v xml:space="preserve"> </v>
      </c>
      <c r="K844" s="238" t="str">
        <f t="shared" si="40"/>
        <v xml:space="preserve"> </v>
      </c>
      <c r="L844" s="87" t="str">
        <f t="shared" si="41"/>
        <v xml:space="preserve"> </v>
      </c>
    </row>
    <row r="845" spans="1:12" x14ac:dyDescent="0.25">
      <c r="A845" s="72"/>
      <c r="B845" s="82"/>
      <c r="C845" s="82"/>
      <c r="D845" s="79"/>
      <c r="E845" s="83"/>
      <c r="F845" s="83"/>
      <c r="G845" s="81"/>
      <c r="H845" s="126"/>
      <c r="I845" s="238" t="str">
        <f>IF(ISNUMBER(F845),_xlfn.IFS(RIGHT(H845,3)="(b)",IF(AND(G845&gt;=DATE('1. Informace o projektu'!$C$3,1,1),G845&lt;=WORKDAY(DATE('1. Informace o projektu'!$C$3+1,1,31)-1,1)),"OK","!!"),RIGHT(H845,3)="(a)",IF(AND(G845&gt;=DATE('1. Informace o projektu'!$C$3,1,1),G845&lt;=WORKDAY(DATE('1. Informace o projektu'!$C$3,12,31)-1,1,'6. Data'!$C$76:$C$89)),"OK","!!"),ISBLANK(G845),"!",ISBLANK(H845),"!!!",H845='6. Data'!$B$3,"vyberte druh nákladu")," ")</f>
        <v xml:space="preserve"> </v>
      </c>
      <c r="J845" s="261" t="str">
        <f t="shared" si="39"/>
        <v xml:space="preserve"> </v>
      </c>
      <c r="K845" s="238" t="str">
        <f t="shared" si="40"/>
        <v xml:space="preserve"> </v>
      </c>
      <c r="L845" s="87" t="str">
        <f t="shared" si="41"/>
        <v xml:space="preserve"> </v>
      </c>
    </row>
    <row r="846" spans="1:12" x14ac:dyDescent="0.25">
      <c r="A846" s="72"/>
      <c r="B846" s="82"/>
      <c r="C846" s="82"/>
      <c r="D846" s="79"/>
      <c r="E846" s="83"/>
      <c r="F846" s="83"/>
      <c r="G846" s="81"/>
      <c r="H846" s="126"/>
      <c r="I846" s="238" t="str">
        <f>IF(ISNUMBER(F846),_xlfn.IFS(RIGHT(H846,3)="(b)",IF(AND(G846&gt;=DATE('1. Informace o projektu'!$C$3,1,1),G846&lt;=WORKDAY(DATE('1. Informace o projektu'!$C$3+1,1,31)-1,1)),"OK","!!"),RIGHT(H846,3)="(a)",IF(AND(G846&gt;=DATE('1. Informace o projektu'!$C$3,1,1),G846&lt;=WORKDAY(DATE('1. Informace o projektu'!$C$3,12,31)-1,1,'6. Data'!$C$76:$C$89)),"OK","!!"),ISBLANK(G846),"!",ISBLANK(H846),"!!!",H846='6. Data'!$B$3,"vyberte druh nákladu")," ")</f>
        <v xml:space="preserve"> </v>
      </c>
      <c r="J846" s="261" t="str">
        <f t="shared" si="39"/>
        <v xml:space="preserve"> </v>
      </c>
      <c r="K846" s="238" t="str">
        <f t="shared" si="40"/>
        <v xml:space="preserve"> </v>
      </c>
      <c r="L846" s="87" t="str">
        <f t="shared" si="41"/>
        <v xml:space="preserve"> </v>
      </c>
    </row>
    <row r="847" spans="1:12" x14ac:dyDescent="0.25">
      <c r="A847" s="72"/>
      <c r="B847" s="82"/>
      <c r="C847" s="82"/>
      <c r="D847" s="79"/>
      <c r="E847" s="83"/>
      <c r="F847" s="83"/>
      <c r="G847" s="81"/>
      <c r="H847" s="126"/>
      <c r="I847" s="238" t="str">
        <f>IF(ISNUMBER(F847),_xlfn.IFS(RIGHT(H847,3)="(b)",IF(AND(G847&gt;=DATE('1. Informace o projektu'!$C$3,1,1),G847&lt;=WORKDAY(DATE('1. Informace o projektu'!$C$3+1,1,31)-1,1)),"OK","!!"),RIGHT(H847,3)="(a)",IF(AND(G847&gt;=DATE('1. Informace o projektu'!$C$3,1,1),G847&lt;=WORKDAY(DATE('1. Informace o projektu'!$C$3,12,31)-1,1,'6. Data'!$C$76:$C$89)),"OK","!!"),ISBLANK(G847),"!",ISBLANK(H847),"!!!",H847='6. Data'!$B$3,"vyberte druh nákladu")," ")</f>
        <v xml:space="preserve"> </v>
      </c>
      <c r="J847" s="261" t="str">
        <f t="shared" si="39"/>
        <v xml:space="preserve"> </v>
      </c>
      <c r="K847" s="238" t="str">
        <f t="shared" si="40"/>
        <v xml:space="preserve"> </v>
      </c>
      <c r="L847" s="87" t="str">
        <f t="shared" si="41"/>
        <v xml:space="preserve"> </v>
      </c>
    </row>
    <row r="848" spans="1:12" x14ac:dyDescent="0.25">
      <c r="A848" s="72"/>
      <c r="B848" s="82"/>
      <c r="C848" s="82"/>
      <c r="D848" s="79"/>
      <c r="E848" s="83"/>
      <c r="F848" s="83"/>
      <c r="G848" s="81"/>
      <c r="H848" s="126"/>
      <c r="I848" s="238" t="str">
        <f>IF(ISNUMBER(F848),_xlfn.IFS(RIGHT(H848,3)="(b)",IF(AND(G848&gt;=DATE('1. Informace o projektu'!$C$3,1,1),G848&lt;=WORKDAY(DATE('1. Informace o projektu'!$C$3+1,1,31)-1,1)),"OK","!!"),RIGHT(H848,3)="(a)",IF(AND(G848&gt;=DATE('1. Informace o projektu'!$C$3,1,1),G848&lt;=WORKDAY(DATE('1. Informace o projektu'!$C$3,12,31)-1,1,'6. Data'!$C$76:$C$89)),"OK","!!"),ISBLANK(G848),"!",ISBLANK(H848),"!!!",H848='6. Data'!$B$3,"vyberte druh nákladu")," ")</f>
        <v xml:space="preserve"> </v>
      </c>
      <c r="J848" s="261" t="str">
        <f t="shared" si="39"/>
        <v xml:space="preserve"> </v>
      </c>
      <c r="K848" s="238" t="str">
        <f t="shared" si="40"/>
        <v xml:space="preserve"> </v>
      </c>
      <c r="L848" s="87" t="str">
        <f t="shared" si="41"/>
        <v xml:space="preserve"> </v>
      </c>
    </row>
    <row r="849" spans="1:12" x14ac:dyDescent="0.25">
      <c r="A849" s="72"/>
      <c r="B849" s="82"/>
      <c r="C849" s="82"/>
      <c r="D849" s="79"/>
      <c r="E849" s="83"/>
      <c r="F849" s="83"/>
      <c r="G849" s="81"/>
      <c r="H849" s="126"/>
      <c r="I849" s="238" t="str">
        <f>IF(ISNUMBER(F849),_xlfn.IFS(RIGHT(H849,3)="(b)",IF(AND(G849&gt;=DATE('1. Informace o projektu'!$C$3,1,1),G849&lt;=WORKDAY(DATE('1. Informace o projektu'!$C$3+1,1,31)-1,1)),"OK","!!"),RIGHT(H849,3)="(a)",IF(AND(G849&gt;=DATE('1. Informace o projektu'!$C$3,1,1),G849&lt;=WORKDAY(DATE('1. Informace o projektu'!$C$3,12,31)-1,1,'6. Data'!$C$76:$C$89)),"OK","!!"),ISBLANK(G849),"!",ISBLANK(H849),"!!!",H849='6. Data'!$B$3,"vyberte druh nákladu")," ")</f>
        <v xml:space="preserve"> </v>
      </c>
      <c r="J849" s="261" t="str">
        <f t="shared" si="39"/>
        <v xml:space="preserve"> </v>
      </c>
      <c r="K849" s="238" t="str">
        <f t="shared" si="40"/>
        <v xml:space="preserve"> </v>
      </c>
      <c r="L849" s="87" t="str">
        <f t="shared" si="41"/>
        <v xml:space="preserve"> </v>
      </c>
    </row>
    <row r="850" spans="1:12" x14ac:dyDescent="0.25">
      <c r="A850" s="72"/>
      <c r="B850" s="82"/>
      <c r="C850" s="82"/>
      <c r="D850" s="79"/>
      <c r="E850" s="83"/>
      <c r="F850" s="83"/>
      <c r="G850" s="81"/>
      <c r="H850" s="126"/>
      <c r="I850" s="238" t="str">
        <f>IF(ISNUMBER(F850),_xlfn.IFS(RIGHT(H850,3)="(b)",IF(AND(G850&gt;=DATE('1. Informace o projektu'!$C$3,1,1),G850&lt;=WORKDAY(DATE('1. Informace o projektu'!$C$3+1,1,31)-1,1)),"OK","!!"),RIGHT(H850,3)="(a)",IF(AND(G850&gt;=DATE('1. Informace o projektu'!$C$3,1,1),G850&lt;=WORKDAY(DATE('1. Informace o projektu'!$C$3,12,31)-1,1,'6. Data'!$C$76:$C$89)),"OK","!!"),ISBLANK(G850),"!",ISBLANK(H850),"!!!",H850='6. Data'!$B$3,"vyberte druh nákladu")," ")</f>
        <v xml:space="preserve"> </v>
      </c>
      <c r="J850" s="261" t="str">
        <f t="shared" si="39"/>
        <v xml:space="preserve"> </v>
      </c>
      <c r="K850" s="238" t="str">
        <f t="shared" si="40"/>
        <v xml:space="preserve"> </v>
      </c>
      <c r="L850" s="87" t="str">
        <f t="shared" si="41"/>
        <v xml:space="preserve"> </v>
      </c>
    </row>
    <row r="851" spans="1:12" x14ac:dyDescent="0.25">
      <c r="A851" s="72"/>
      <c r="B851" s="82"/>
      <c r="C851" s="82"/>
      <c r="D851" s="79"/>
      <c r="E851" s="83"/>
      <c r="F851" s="83"/>
      <c r="G851" s="81"/>
      <c r="H851" s="126"/>
      <c r="I851" s="238" t="str">
        <f>IF(ISNUMBER(F851),_xlfn.IFS(RIGHT(H851,3)="(b)",IF(AND(G851&gt;=DATE('1. Informace o projektu'!$C$3,1,1),G851&lt;=WORKDAY(DATE('1. Informace o projektu'!$C$3+1,1,31)-1,1)),"OK","!!"),RIGHT(H851,3)="(a)",IF(AND(G851&gt;=DATE('1. Informace o projektu'!$C$3,1,1),G851&lt;=WORKDAY(DATE('1. Informace o projektu'!$C$3,12,31)-1,1,'6. Data'!$C$76:$C$89)),"OK","!!"),ISBLANK(G851),"!",ISBLANK(H851),"!!!",H851='6. Data'!$B$3,"vyberte druh nákladu")," ")</f>
        <v xml:space="preserve"> </v>
      </c>
      <c r="J851" s="261" t="str">
        <f t="shared" si="39"/>
        <v xml:space="preserve"> </v>
      </c>
      <c r="K851" s="238" t="str">
        <f t="shared" si="40"/>
        <v xml:space="preserve"> </v>
      </c>
      <c r="L851" s="87" t="str">
        <f t="shared" si="41"/>
        <v xml:space="preserve"> </v>
      </c>
    </row>
    <row r="852" spans="1:12" x14ac:dyDescent="0.25">
      <c r="A852" s="72"/>
      <c r="B852" s="82"/>
      <c r="C852" s="82"/>
      <c r="D852" s="79"/>
      <c r="E852" s="83"/>
      <c r="F852" s="83"/>
      <c r="G852" s="81"/>
      <c r="H852" s="126"/>
      <c r="I852" s="238" t="str">
        <f>IF(ISNUMBER(F852),_xlfn.IFS(RIGHT(H852,3)="(b)",IF(AND(G852&gt;=DATE('1. Informace o projektu'!$C$3,1,1),G852&lt;=WORKDAY(DATE('1. Informace o projektu'!$C$3+1,1,31)-1,1)),"OK","!!"),RIGHT(H852,3)="(a)",IF(AND(G852&gt;=DATE('1. Informace o projektu'!$C$3,1,1),G852&lt;=WORKDAY(DATE('1. Informace o projektu'!$C$3,12,31)-1,1,'6. Data'!$C$76:$C$89)),"OK","!!"),ISBLANK(G852),"!",ISBLANK(H852),"!!!",H852='6. Data'!$B$3,"vyberte druh nákladu")," ")</f>
        <v xml:space="preserve"> </v>
      </c>
      <c r="J852" s="261" t="str">
        <f t="shared" si="39"/>
        <v xml:space="preserve"> </v>
      </c>
      <c r="K852" s="238" t="str">
        <f t="shared" si="40"/>
        <v xml:space="preserve"> </v>
      </c>
      <c r="L852" s="87" t="str">
        <f t="shared" si="41"/>
        <v xml:space="preserve"> </v>
      </c>
    </row>
    <row r="853" spans="1:12" x14ac:dyDescent="0.25">
      <c r="A853" s="72"/>
      <c r="B853" s="82"/>
      <c r="C853" s="82"/>
      <c r="D853" s="79"/>
      <c r="E853" s="83"/>
      <c r="F853" s="83"/>
      <c r="G853" s="81"/>
      <c r="H853" s="126"/>
      <c r="I853" s="238" t="str">
        <f>IF(ISNUMBER(F853),_xlfn.IFS(RIGHT(H853,3)="(b)",IF(AND(G853&gt;=DATE('1. Informace o projektu'!$C$3,1,1),G853&lt;=WORKDAY(DATE('1. Informace o projektu'!$C$3+1,1,31)-1,1)),"OK","!!"),RIGHT(H853,3)="(a)",IF(AND(G853&gt;=DATE('1. Informace o projektu'!$C$3,1,1),G853&lt;=WORKDAY(DATE('1. Informace o projektu'!$C$3,12,31)-1,1,'6. Data'!$C$76:$C$89)),"OK","!!"),ISBLANK(G853),"!",ISBLANK(H853),"!!!",H853='6. Data'!$B$3,"vyberte druh nákladu")," ")</f>
        <v xml:space="preserve"> </v>
      </c>
      <c r="J853" s="261" t="str">
        <f t="shared" si="39"/>
        <v xml:space="preserve"> </v>
      </c>
      <c r="K853" s="238" t="str">
        <f t="shared" si="40"/>
        <v xml:space="preserve"> </v>
      </c>
      <c r="L853" s="87" t="str">
        <f t="shared" si="41"/>
        <v xml:space="preserve"> </v>
      </c>
    </row>
    <row r="854" spans="1:12" x14ac:dyDescent="0.25">
      <c r="A854" s="72"/>
      <c r="B854" s="82"/>
      <c r="C854" s="82"/>
      <c r="D854" s="79"/>
      <c r="E854" s="83"/>
      <c r="F854" s="83"/>
      <c r="G854" s="81"/>
      <c r="H854" s="126"/>
      <c r="I854" s="238" t="str">
        <f>IF(ISNUMBER(F854),_xlfn.IFS(RIGHT(H854,3)="(b)",IF(AND(G854&gt;=DATE('1. Informace o projektu'!$C$3,1,1),G854&lt;=WORKDAY(DATE('1. Informace o projektu'!$C$3+1,1,31)-1,1)),"OK","!!"),RIGHT(H854,3)="(a)",IF(AND(G854&gt;=DATE('1. Informace o projektu'!$C$3,1,1),G854&lt;=WORKDAY(DATE('1. Informace o projektu'!$C$3,12,31)-1,1,'6. Data'!$C$76:$C$89)),"OK","!!"),ISBLANK(G854),"!",ISBLANK(H854),"!!!",H854='6. Data'!$B$3,"vyberte druh nákladu")," ")</f>
        <v xml:space="preserve"> </v>
      </c>
      <c r="J854" s="261" t="str">
        <f t="shared" si="39"/>
        <v xml:space="preserve"> </v>
      </c>
      <c r="K854" s="238" t="str">
        <f t="shared" si="40"/>
        <v xml:space="preserve"> </v>
      </c>
      <c r="L854" s="87" t="str">
        <f t="shared" si="41"/>
        <v xml:space="preserve"> </v>
      </c>
    </row>
    <row r="855" spans="1:12" x14ac:dyDescent="0.25">
      <c r="A855" s="72"/>
      <c r="B855" s="82"/>
      <c r="C855" s="82"/>
      <c r="D855" s="79"/>
      <c r="E855" s="83"/>
      <c r="F855" s="83"/>
      <c r="G855" s="81"/>
      <c r="H855" s="126"/>
      <c r="I855" s="238" t="str">
        <f>IF(ISNUMBER(F855),_xlfn.IFS(RIGHT(H855,3)="(b)",IF(AND(G855&gt;=DATE('1. Informace o projektu'!$C$3,1,1),G855&lt;=WORKDAY(DATE('1. Informace o projektu'!$C$3+1,1,31)-1,1)),"OK","!!"),RIGHT(H855,3)="(a)",IF(AND(G855&gt;=DATE('1. Informace o projektu'!$C$3,1,1),G855&lt;=WORKDAY(DATE('1. Informace o projektu'!$C$3,12,31)-1,1,'6. Data'!$C$76:$C$89)),"OK","!!"),ISBLANK(G855),"!",ISBLANK(H855),"!!!",H855='6. Data'!$B$3,"vyberte druh nákladu")," ")</f>
        <v xml:space="preserve"> </v>
      </c>
      <c r="J855" s="261" t="str">
        <f t="shared" si="39"/>
        <v xml:space="preserve"> </v>
      </c>
      <c r="K855" s="238" t="str">
        <f t="shared" si="40"/>
        <v xml:space="preserve"> </v>
      </c>
      <c r="L855" s="87" t="str">
        <f t="shared" si="41"/>
        <v xml:space="preserve"> </v>
      </c>
    </row>
    <row r="856" spans="1:12" x14ac:dyDescent="0.25">
      <c r="A856" s="72"/>
      <c r="B856" s="82"/>
      <c r="C856" s="82"/>
      <c r="D856" s="79"/>
      <c r="E856" s="83"/>
      <c r="F856" s="83"/>
      <c r="G856" s="81"/>
      <c r="H856" s="126"/>
      <c r="I856" s="238" t="str">
        <f>IF(ISNUMBER(F856),_xlfn.IFS(RIGHT(H856,3)="(b)",IF(AND(G856&gt;=DATE('1. Informace o projektu'!$C$3,1,1),G856&lt;=WORKDAY(DATE('1. Informace o projektu'!$C$3+1,1,31)-1,1)),"OK","!!"),RIGHT(H856,3)="(a)",IF(AND(G856&gt;=DATE('1. Informace o projektu'!$C$3,1,1),G856&lt;=WORKDAY(DATE('1. Informace o projektu'!$C$3,12,31)-1,1,'6. Data'!$C$76:$C$89)),"OK","!!"),ISBLANK(G856),"!",ISBLANK(H856),"!!!",H856='6. Data'!$B$3,"vyberte druh nákladu")," ")</f>
        <v xml:space="preserve"> </v>
      </c>
      <c r="J856" s="261" t="str">
        <f t="shared" si="39"/>
        <v xml:space="preserve"> </v>
      </c>
      <c r="K856" s="238" t="str">
        <f t="shared" si="40"/>
        <v xml:space="preserve"> </v>
      </c>
      <c r="L856" s="87" t="str">
        <f t="shared" si="41"/>
        <v xml:space="preserve"> </v>
      </c>
    </row>
    <row r="857" spans="1:12" x14ac:dyDescent="0.25">
      <c r="A857" s="72"/>
      <c r="B857" s="82"/>
      <c r="C857" s="82"/>
      <c r="D857" s="79"/>
      <c r="E857" s="83"/>
      <c r="F857" s="83"/>
      <c r="G857" s="81"/>
      <c r="H857" s="126"/>
      <c r="I857" s="238" t="str">
        <f>IF(ISNUMBER(F857),_xlfn.IFS(RIGHT(H857,3)="(b)",IF(AND(G857&gt;=DATE('1. Informace o projektu'!$C$3,1,1),G857&lt;=WORKDAY(DATE('1. Informace o projektu'!$C$3+1,1,31)-1,1)),"OK","!!"),RIGHT(H857,3)="(a)",IF(AND(G857&gt;=DATE('1. Informace o projektu'!$C$3,1,1),G857&lt;=WORKDAY(DATE('1. Informace o projektu'!$C$3,12,31)-1,1,'6. Data'!$C$76:$C$89)),"OK","!!"),ISBLANK(G857),"!",ISBLANK(H857),"!!!",H857='6. Data'!$B$3,"vyberte druh nákladu")," ")</f>
        <v xml:space="preserve"> </v>
      </c>
      <c r="J857" s="261" t="str">
        <f t="shared" si="39"/>
        <v xml:space="preserve"> </v>
      </c>
      <c r="K857" s="238" t="str">
        <f t="shared" si="40"/>
        <v xml:space="preserve"> </v>
      </c>
      <c r="L857" s="87" t="str">
        <f t="shared" si="41"/>
        <v xml:space="preserve"> </v>
      </c>
    </row>
    <row r="858" spans="1:12" x14ac:dyDescent="0.25">
      <c r="A858" s="72"/>
      <c r="B858" s="82"/>
      <c r="C858" s="82"/>
      <c r="D858" s="79"/>
      <c r="E858" s="83"/>
      <c r="F858" s="83"/>
      <c r="G858" s="81"/>
      <c r="H858" s="126"/>
      <c r="I858" s="238" t="str">
        <f>IF(ISNUMBER(F858),_xlfn.IFS(RIGHT(H858,3)="(b)",IF(AND(G858&gt;=DATE('1. Informace o projektu'!$C$3,1,1),G858&lt;=WORKDAY(DATE('1. Informace o projektu'!$C$3+1,1,31)-1,1)),"OK","!!"),RIGHT(H858,3)="(a)",IF(AND(G858&gt;=DATE('1. Informace o projektu'!$C$3,1,1),G858&lt;=WORKDAY(DATE('1. Informace o projektu'!$C$3,12,31)-1,1,'6. Data'!$C$76:$C$89)),"OK","!!"),ISBLANK(G858),"!",ISBLANK(H858),"!!!",H858='6. Data'!$B$3,"vyberte druh nákladu")," ")</f>
        <v xml:space="preserve"> </v>
      </c>
      <c r="J858" s="261" t="str">
        <f t="shared" si="39"/>
        <v xml:space="preserve"> </v>
      </c>
      <c r="K858" s="238" t="str">
        <f t="shared" si="40"/>
        <v xml:space="preserve"> </v>
      </c>
      <c r="L858" s="87" t="str">
        <f t="shared" si="41"/>
        <v xml:space="preserve"> </v>
      </c>
    </row>
    <row r="859" spans="1:12" x14ac:dyDescent="0.25">
      <c r="A859" s="72"/>
      <c r="B859" s="82"/>
      <c r="C859" s="82"/>
      <c r="D859" s="79"/>
      <c r="E859" s="83"/>
      <c r="F859" s="83"/>
      <c r="G859" s="81"/>
      <c r="H859" s="126"/>
      <c r="I859" s="238" t="str">
        <f>IF(ISNUMBER(F859),_xlfn.IFS(RIGHT(H859,3)="(b)",IF(AND(G859&gt;=DATE('1. Informace o projektu'!$C$3,1,1),G859&lt;=WORKDAY(DATE('1. Informace o projektu'!$C$3+1,1,31)-1,1)),"OK","!!"),RIGHT(H859,3)="(a)",IF(AND(G859&gt;=DATE('1. Informace o projektu'!$C$3,1,1),G859&lt;=WORKDAY(DATE('1. Informace o projektu'!$C$3,12,31)-1,1,'6. Data'!$C$76:$C$89)),"OK","!!"),ISBLANK(G859),"!",ISBLANK(H859),"!!!",H859='6. Data'!$B$3,"vyberte druh nákladu")," ")</f>
        <v xml:space="preserve"> </v>
      </c>
      <c r="J859" s="261" t="str">
        <f t="shared" si="39"/>
        <v xml:space="preserve"> </v>
      </c>
      <c r="K859" s="238" t="str">
        <f t="shared" si="40"/>
        <v xml:space="preserve"> </v>
      </c>
      <c r="L859" s="87" t="str">
        <f t="shared" si="41"/>
        <v xml:space="preserve"> </v>
      </c>
    </row>
    <row r="860" spans="1:12" x14ac:dyDescent="0.25">
      <c r="A860" s="72"/>
      <c r="B860" s="82"/>
      <c r="C860" s="82"/>
      <c r="D860" s="79"/>
      <c r="E860" s="83"/>
      <c r="F860" s="83"/>
      <c r="G860" s="81"/>
      <c r="H860" s="126"/>
      <c r="I860" s="238" t="str">
        <f>IF(ISNUMBER(F860),_xlfn.IFS(RIGHT(H860,3)="(b)",IF(AND(G860&gt;=DATE('1. Informace o projektu'!$C$3,1,1),G860&lt;=WORKDAY(DATE('1. Informace o projektu'!$C$3+1,1,31)-1,1)),"OK","!!"),RIGHT(H860,3)="(a)",IF(AND(G860&gt;=DATE('1. Informace o projektu'!$C$3,1,1),G860&lt;=WORKDAY(DATE('1. Informace o projektu'!$C$3,12,31)-1,1,'6. Data'!$C$76:$C$89)),"OK","!!"),ISBLANK(G860),"!",ISBLANK(H860),"!!!",H860='6. Data'!$B$3,"vyberte druh nákladu")," ")</f>
        <v xml:space="preserve"> </v>
      </c>
      <c r="J860" s="261" t="str">
        <f t="shared" si="39"/>
        <v xml:space="preserve"> </v>
      </c>
      <c r="K860" s="238" t="str">
        <f t="shared" si="40"/>
        <v xml:space="preserve"> </v>
      </c>
      <c r="L860" s="87" t="str">
        <f t="shared" si="41"/>
        <v xml:space="preserve"> </v>
      </c>
    </row>
    <row r="861" spans="1:12" x14ac:dyDescent="0.25">
      <c r="A861" s="72"/>
      <c r="B861" s="82"/>
      <c r="C861" s="82"/>
      <c r="D861" s="79"/>
      <c r="E861" s="83"/>
      <c r="F861" s="83"/>
      <c r="G861" s="81"/>
      <c r="H861" s="126"/>
      <c r="I861" s="238" t="str">
        <f>IF(ISNUMBER(F861),_xlfn.IFS(RIGHT(H861,3)="(b)",IF(AND(G861&gt;=DATE('1. Informace o projektu'!$C$3,1,1),G861&lt;=WORKDAY(DATE('1. Informace o projektu'!$C$3+1,1,31)-1,1)),"OK","!!"),RIGHT(H861,3)="(a)",IF(AND(G861&gt;=DATE('1. Informace o projektu'!$C$3,1,1),G861&lt;=WORKDAY(DATE('1. Informace o projektu'!$C$3,12,31)-1,1,'6. Data'!$C$76:$C$89)),"OK","!!"),ISBLANK(G861),"!",ISBLANK(H861),"!!!",H861='6. Data'!$B$3,"vyberte druh nákladu")," ")</f>
        <v xml:space="preserve"> </v>
      </c>
      <c r="J861" s="261" t="str">
        <f t="shared" si="39"/>
        <v xml:space="preserve"> </v>
      </c>
      <c r="K861" s="238" t="str">
        <f t="shared" si="40"/>
        <v xml:space="preserve"> </v>
      </c>
      <c r="L861" s="87" t="str">
        <f t="shared" si="41"/>
        <v xml:space="preserve"> </v>
      </c>
    </row>
    <row r="862" spans="1:12" x14ac:dyDescent="0.25">
      <c r="A862" s="72"/>
      <c r="B862" s="82"/>
      <c r="C862" s="82"/>
      <c r="D862" s="79"/>
      <c r="E862" s="83"/>
      <c r="F862" s="83"/>
      <c r="G862" s="81"/>
      <c r="H862" s="126"/>
      <c r="I862" s="238" t="str">
        <f>IF(ISNUMBER(F862),_xlfn.IFS(RIGHT(H862,3)="(b)",IF(AND(G862&gt;=DATE('1. Informace o projektu'!$C$3,1,1),G862&lt;=WORKDAY(DATE('1. Informace o projektu'!$C$3+1,1,31)-1,1)),"OK","!!"),RIGHT(H862,3)="(a)",IF(AND(G862&gt;=DATE('1. Informace o projektu'!$C$3,1,1),G862&lt;=WORKDAY(DATE('1. Informace o projektu'!$C$3,12,31)-1,1,'6. Data'!$C$76:$C$89)),"OK","!!"),ISBLANK(G862),"!",ISBLANK(H862),"!!!",H862='6. Data'!$B$3,"vyberte druh nákladu")," ")</f>
        <v xml:space="preserve"> </v>
      </c>
      <c r="J862" s="261" t="str">
        <f t="shared" si="39"/>
        <v xml:space="preserve"> </v>
      </c>
      <c r="K862" s="238" t="str">
        <f t="shared" si="40"/>
        <v xml:space="preserve"> </v>
      </c>
      <c r="L862" s="87" t="str">
        <f t="shared" si="41"/>
        <v xml:space="preserve"> </v>
      </c>
    </row>
    <row r="863" spans="1:12" x14ac:dyDescent="0.25">
      <c r="A863" s="72"/>
      <c r="B863" s="82"/>
      <c r="C863" s="82"/>
      <c r="D863" s="79"/>
      <c r="E863" s="83"/>
      <c r="F863" s="83"/>
      <c r="G863" s="81"/>
      <c r="H863" s="126"/>
      <c r="I863" s="238" t="str">
        <f>IF(ISNUMBER(F863),_xlfn.IFS(RIGHT(H863,3)="(b)",IF(AND(G863&gt;=DATE('1. Informace o projektu'!$C$3,1,1),G863&lt;=WORKDAY(DATE('1. Informace o projektu'!$C$3+1,1,31)-1,1)),"OK","!!"),RIGHT(H863,3)="(a)",IF(AND(G863&gt;=DATE('1. Informace o projektu'!$C$3,1,1),G863&lt;=WORKDAY(DATE('1. Informace o projektu'!$C$3,12,31)-1,1,'6. Data'!$C$76:$C$89)),"OK","!!"),ISBLANK(G863),"!",ISBLANK(H863),"!!!",H863='6. Data'!$B$3,"vyberte druh nákladu")," ")</f>
        <v xml:space="preserve"> </v>
      </c>
      <c r="J863" s="261" t="str">
        <f t="shared" si="39"/>
        <v xml:space="preserve"> </v>
      </c>
      <c r="K863" s="238" t="str">
        <f t="shared" si="40"/>
        <v xml:space="preserve"> </v>
      </c>
      <c r="L863" s="87" t="str">
        <f t="shared" si="41"/>
        <v xml:space="preserve"> </v>
      </c>
    </row>
    <row r="864" spans="1:12" x14ac:dyDescent="0.25">
      <c r="A864" s="72"/>
      <c r="B864" s="82"/>
      <c r="C864" s="82"/>
      <c r="D864" s="79"/>
      <c r="E864" s="83"/>
      <c r="F864" s="83"/>
      <c r="G864" s="81"/>
      <c r="H864" s="126"/>
      <c r="I864" s="238" t="str">
        <f>IF(ISNUMBER(F864),_xlfn.IFS(RIGHT(H864,3)="(b)",IF(AND(G864&gt;=DATE('1. Informace o projektu'!$C$3,1,1),G864&lt;=WORKDAY(DATE('1. Informace o projektu'!$C$3+1,1,31)-1,1)),"OK","!!"),RIGHT(H864,3)="(a)",IF(AND(G864&gt;=DATE('1. Informace o projektu'!$C$3,1,1),G864&lt;=WORKDAY(DATE('1. Informace o projektu'!$C$3,12,31)-1,1,'6. Data'!$C$76:$C$89)),"OK","!!"),ISBLANK(G864),"!",ISBLANK(H864),"!!!",H864='6. Data'!$B$3,"vyberte druh nákladu")," ")</f>
        <v xml:space="preserve"> </v>
      </c>
      <c r="J864" s="261" t="str">
        <f t="shared" si="39"/>
        <v xml:space="preserve"> </v>
      </c>
      <c r="K864" s="238" t="str">
        <f t="shared" si="40"/>
        <v xml:space="preserve"> </v>
      </c>
      <c r="L864" s="87" t="str">
        <f t="shared" si="41"/>
        <v xml:space="preserve"> </v>
      </c>
    </row>
    <row r="865" spans="1:12" x14ac:dyDescent="0.25">
      <c r="A865" s="72"/>
      <c r="B865" s="82"/>
      <c r="C865" s="82"/>
      <c r="D865" s="79"/>
      <c r="E865" s="83"/>
      <c r="F865" s="83"/>
      <c r="G865" s="81"/>
      <c r="H865" s="126"/>
      <c r="I865" s="238" t="str">
        <f>IF(ISNUMBER(F865),_xlfn.IFS(RIGHT(H865,3)="(b)",IF(AND(G865&gt;=DATE('1. Informace o projektu'!$C$3,1,1),G865&lt;=WORKDAY(DATE('1. Informace o projektu'!$C$3+1,1,31)-1,1)),"OK","!!"),RIGHT(H865,3)="(a)",IF(AND(G865&gt;=DATE('1. Informace o projektu'!$C$3,1,1),G865&lt;=WORKDAY(DATE('1. Informace o projektu'!$C$3,12,31)-1,1,'6. Data'!$C$76:$C$89)),"OK","!!"),ISBLANK(G865),"!",ISBLANK(H865),"!!!",H865='6. Data'!$B$3,"vyberte druh nákladu")," ")</f>
        <v xml:space="preserve"> </v>
      </c>
      <c r="J865" s="261" t="str">
        <f t="shared" si="39"/>
        <v xml:space="preserve"> </v>
      </c>
      <c r="K865" s="238" t="str">
        <f t="shared" si="40"/>
        <v xml:space="preserve"> </v>
      </c>
      <c r="L865" s="87" t="str">
        <f t="shared" si="41"/>
        <v xml:space="preserve"> </v>
      </c>
    </row>
    <row r="866" spans="1:12" x14ac:dyDescent="0.25">
      <c r="A866" s="72"/>
      <c r="B866" s="82"/>
      <c r="C866" s="82"/>
      <c r="D866" s="79"/>
      <c r="E866" s="83"/>
      <c r="F866" s="83"/>
      <c r="G866" s="81"/>
      <c r="H866" s="126"/>
      <c r="I866" s="238" t="str">
        <f>IF(ISNUMBER(F866),_xlfn.IFS(RIGHT(H866,3)="(b)",IF(AND(G866&gt;=DATE('1. Informace o projektu'!$C$3,1,1),G866&lt;=WORKDAY(DATE('1. Informace o projektu'!$C$3+1,1,31)-1,1)),"OK","!!"),RIGHT(H866,3)="(a)",IF(AND(G866&gt;=DATE('1. Informace o projektu'!$C$3,1,1),G866&lt;=WORKDAY(DATE('1. Informace o projektu'!$C$3,12,31)-1,1,'6. Data'!$C$76:$C$89)),"OK","!!"),ISBLANK(G866),"!",ISBLANK(H866),"!!!",H866='6. Data'!$B$3,"vyberte druh nákladu")," ")</f>
        <v xml:space="preserve"> </v>
      </c>
      <c r="J866" s="261" t="str">
        <f t="shared" si="39"/>
        <v xml:space="preserve"> </v>
      </c>
      <c r="K866" s="238" t="str">
        <f t="shared" si="40"/>
        <v xml:space="preserve"> </v>
      </c>
      <c r="L866" s="87" t="str">
        <f t="shared" si="41"/>
        <v xml:space="preserve"> </v>
      </c>
    </row>
    <row r="867" spans="1:12" x14ac:dyDescent="0.25">
      <c r="A867" s="72"/>
      <c r="B867" s="82"/>
      <c r="C867" s="82"/>
      <c r="D867" s="79"/>
      <c r="E867" s="83"/>
      <c r="F867" s="83"/>
      <c r="G867" s="81"/>
      <c r="H867" s="126"/>
      <c r="I867" s="238" t="str">
        <f>IF(ISNUMBER(F867),_xlfn.IFS(RIGHT(H867,3)="(b)",IF(AND(G867&gt;=DATE('1. Informace o projektu'!$C$3,1,1),G867&lt;=WORKDAY(DATE('1. Informace o projektu'!$C$3+1,1,31)-1,1)),"OK","!!"),RIGHT(H867,3)="(a)",IF(AND(G867&gt;=DATE('1. Informace o projektu'!$C$3,1,1),G867&lt;=WORKDAY(DATE('1. Informace o projektu'!$C$3,12,31)-1,1,'6. Data'!$C$76:$C$89)),"OK","!!"),ISBLANK(G867),"!",ISBLANK(H867),"!!!",H867='6. Data'!$B$3,"vyberte druh nákladu")," ")</f>
        <v xml:space="preserve"> </v>
      </c>
      <c r="J867" s="261" t="str">
        <f t="shared" si="39"/>
        <v xml:space="preserve"> </v>
      </c>
      <c r="K867" s="238" t="str">
        <f t="shared" si="40"/>
        <v xml:space="preserve"> </v>
      </c>
      <c r="L867" s="87" t="str">
        <f t="shared" si="41"/>
        <v xml:space="preserve"> </v>
      </c>
    </row>
    <row r="868" spans="1:12" x14ac:dyDescent="0.25">
      <c r="A868" s="72"/>
      <c r="B868" s="82"/>
      <c r="C868" s="82"/>
      <c r="D868" s="79"/>
      <c r="E868" s="83"/>
      <c r="F868" s="83"/>
      <c r="G868" s="81"/>
      <c r="H868" s="126"/>
      <c r="I868" s="238" t="str">
        <f>IF(ISNUMBER(F868),_xlfn.IFS(RIGHT(H868,3)="(b)",IF(AND(G868&gt;=DATE('1. Informace o projektu'!$C$3,1,1),G868&lt;=WORKDAY(DATE('1. Informace o projektu'!$C$3+1,1,31)-1,1)),"OK","!!"),RIGHT(H868,3)="(a)",IF(AND(G868&gt;=DATE('1. Informace o projektu'!$C$3,1,1),G868&lt;=WORKDAY(DATE('1. Informace o projektu'!$C$3,12,31)-1,1,'6. Data'!$C$76:$C$89)),"OK","!!"),ISBLANK(G868),"!",ISBLANK(H868),"!!!",H868='6. Data'!$B$3,"vyberte druh nákladu")," ")</f>
        <v xml:space="preserve"> </v>
      </c>
      <c r="J868" s="261" t="str">
        <f t="shared" si="39"/>
        <v xml:space="preserve"> </v>
      </c>
      <c r="K868" s="238" t="str">
        <f t="shared" si="40"/>
        <v xml:space="preserve"> </v>
      </c>
      <c r="L868" s="87" t="str">
        <f t="shared" si="41"/>
        <v xml:space="preserve"> </v>
      </c>
    </row>
    <row r="869" spans="1:12" x14ac:dyDescent="0.25">
      <c r="A869" s="72"/>
      <c r="B869" s="82"/>
      <c r="C869" s="82"/>
      <c r="D869" s="79"/>
      <c r="E869" s="83"/>
      <c r="F869" s="83"/>
      <c r="G869" s="81"/>
      <c r="H869" s="126"/>
      <c r="I869" s="238" t="str">
        <f>IF(ISNUMBER(F869),_xlfn.IFS(RIGHT(H869,3)="(b)",IF(AND(G869&gt;=DATE('1. Informace o projektu'!$C$3,1,1),G869&lt;=WORKDAY(DATE('1. Informace o projektu'!$C$3+1,1,31)-1,1)),"OK","!!"),RIGHT(H869,3)="(a)",IF(AND(G869&gt;=DATE('1. Informace o projektu'!$C$3,1,1),G869&lt;=WORKDAY(DATE('1. Informace o projektu'!$C$3,12,31)-1,1,'6. Data'!$C$76:$C$89)),"OK","!!"),ISBLANK(G869),"!",ISBLANK(H869),"!!!",H869='6. Data'!$B$3,"vyberte druh nákladu")," ")</f>
        <v xml:space="preserve"> </v>
      </c>
      <c r="J869" s="261" t="str">
        <f t="shared" si="39"/>
        <v xml:space="preserve"> </v>
      </c>
      <c r="K869" s="238" t="str">
        <f t="shared" si="40"/>
        <v xml:space="preserve"> </v>
      </c>
      <c r="L869" s="87" t="str">
        <f t="shared" si="41"/>
        <v xml:space="preserve"> </v>
      </c>
    </row>
    <row r="870" spans="1:12" x14ac:dyDescent="0.25">
      <c r="A870" s="72"/>
      <c r="B870" s="82"/>
      <c r="C870" s="82"/>
      <c r="D870" s="79"/>
      <c r="E870" s="83"/>
      <c r="F870" s="83"/>
      <c r="G870" s="81"/>
      <c r="H870" s="126"/>
      <c r="I870" s="238" t="str">
        <f>IF(ISNUMBER(F870),_xlfn.IFS(RIGHT(H870,3)="(b)",IF(AND(G870&gt;=DATE('1. Informace o projektu'!$C$3,1,1),G870&lt;=WORKDAY(DATE('1. Informace o projektu'!$C$3+1,1,31)-1,1)),"OK","!!"),RIGHT(H870,3)="(a)",IF(AND(G870&gt;=DATE('1. Informace o projektu'!$C$3,1,1),G870&lt;=WORKDAY(DATE('1. Informace o projektu'!$C$3,12,31)-1,1,'6. Data'!$C$76:$C$89)),"OK","!!"),ISBLANK(G870),"!",ISBLANK(H870),"!!!",H870='6. Data'!$B$3,"vyberte druh nákladu")," ")</f>
        <v xml:space="preserve"> </v>
      </c>
      <c r="J870" s="261" t="str">
        <f t="shared" si="39"/>
        <v xml:space="preserve"> </v>
      </c>
      <c r="K870" s="238" t="str">
        <f t="shared" si="40"/>
        <v xml:space="preserve"> </v>
      </c>
      <c r="L870" s="87" t="str">
        <f t="shared" si="41"/>
        <v xml:space="preserve"> </v>
      </c>
    </row>
    <row r="871" spans="1:12" x14ac:dyDescent="0.25">
      <c r="A871" s="72"/>
      <c r="B871" s="82"/>
      <c r="C871" s="82"/>
      <c r="D871" s="79"/>
      <c r="E871" s="83"/>
      <c r="F871" s="83"/>
      <c r="G871" s="81"/>
      <c r="H871" s="126"/>
      <c r="I871" s="238" t="str">
        <f>IF(ISNUMBER(F871),_xlfn.IFS(RIGHT(H871,3)="(b)",IF(AND(G871&gt;=DATE('1. Informace o projektu'!$C$3,1,1),G871&lt;=WORKDAY(DATE('1. Informace o projektu'!$C$3+1,1,31)-1,1)),"OK","!!"),RIGHT(H871,3)="(a)",IF(AND(G871&gt;=DATE('1. Informace o projektu'!$C$3,1,1),G871&lt;=WORKDAY(DATE('1. Informace o projektu'!$C$3,12,31)-1,1,'6. Data'!$C$76:$C$89)),"OK","!!"),ISBLANK(G871),"!",ISBLANK(H871),"!!!",H871='6. Data'!$B$3,"vyberte druh nákladu")," ")</f>
        <v xml:space="preserve"> </v>
      </c>
      <c r="J871" s="261" t="str">
        <f t="shared" si="39"/>
        <v xml:space="preserve"> </v>
      </c>
      <c r="K871" s="238" t="str">
        <f t="shared" si="40"/>
        <v xml:space="preserve"> </v>
      </c>
      <c r="L871" s="87" t="str">
        <f t="shared" si="41"/>
        <v xml:space="preserve"> </v>
      </c>
    </row>
    <row r="872" spans="1:12" x14ac:dyDescent="0.25">
      <c r="A872" s="72"/>
      <c r="B872" s="82"/>
      <c r="C872" s="82"/>
      <c r="D872" s="79"/>
      <c r="E872" s="83"/>
      <c r="F872" s="83"/>
      <c r="G872" s="81"/>
      <c r="H872" s="126"/>
      <c r="I872" s="238" t="str">
        <f>IF(ISNUMBER(F872),_xlfn.IFS(RIGHT(H872,3)="(b)",IF(AND(G872&gt;=DATE('1. Informace o projektu'!$C$3,1,1),G872&lt;=WORKDAY(DATE('1. Informace o projektu'!$C$3+1,1,31)-1,1)),"OK","!!"),RIGHT(H872,3)="(a)",IF(AND(G872&gt;=DATE('1. Informace o projektu'!$C$3,1,1),G872&lt;=WORKDAY(DATE('1. Informace o projektu'!$C$3,12,31)-1,1,'6. Data'!$C$76:$C$89)),"OK","!!"),ISBLANK(G872),"!",ISBLANK(H872),"!!!",H872='6. Data'!$B$3,"vyberte druh nákladu")," ")</f>
        <v xml:space="preserve"> </v>
      </c>
      <c r="J872" s="261" t="str">
        <f t="shared" si="39"/>
        <v xml:space="preserve"> </v>
      </c>
      <c r="K872" s="238" t="str">
        <f t="shared" si="40"/>
        <v xml:space="preserve"> </v>
      </c>
      <c r="L872" s="87" t="str">
        <f t="shared" si="41"/>
        <v xml:space="preserve"> </v>
      </c>
    </row>
    <row r="873" spans="1:12" x14ac:dyDescent="0.25">
      <c r="A873" s="72"/>
      <c r="B873" s="82"/>
      <c r="C873" s="82"/>
      <c r="D873" s="79"/>
      <c r="E873" s="83"/>
      <c r="F873" s="83"/>
      <c r="G873" s="81"/>
      <c r="H873" s="126"/>
      <c r="I873" s="238" t="str">
        <f>IF(ISNUMBER(F873),_xlfn.IFS(RIGHT(H873,3)="(b)",IF(AND(G873&gt;=DATE('1. Informace o projektu'!$C$3,1,1),G873&lt;=WORKDAY(DATE('1. Informace o projektu'!$C$3+1,1,31)-1,1)),"OK","!!"),RIGHT(H873,3)="(a)",IF(AND(G873&gt;=DATE('1. Informace o projektu'!$C$3,1,1),G873&lt;=WORKDAY(DATE('1. Informace o projektu'!$C$3,12,31)-1,1,'6. Data'!$C$76:$C$89)),"OK","!!"),ISBLANK(G873),"!",ISBLANK(H873),"!!!",H873='6. Data'!$B$3,"vyberte druh nákladu")," ")</f>
        <v xml:space="preserve"> </v>
      </c>
      <c r="J873" s="261" t="str">
        <f t="shared" si="39"/>
        <v xml:space="preserve"> </v>
      </c>
      <c r="K873" s="238" t="str">
        <f t="shared" si="40"/>
        <v xml:space="preserve"> </v>
      </c>
      <c r="L873" s="87" t="str">
        <f t="shared" si="41"/>
        <v xml:space="preserve"> </v>
      </c>
    </row>
    <row r="874" spans="1:12" x14ac:dyDescent="0.25">
      <c r="A874" s="72"/>
      <c r="B874" s="82"/>
      <c r="C874" s="82"/>
      <c r="D874" s="79"/>
      <c r="E874" s="83"/>
      <c r="F874" s="83"/>
      <c r="G874" s="81"/>
      <c r="H874" s="126"/>
      <c r="I874" s="238" t="str">
        <f>IF(ISNUMBER(F874),_xlfn.IFS(RIGHT(H874,3)="(b)",IF(AND(G874&gt;=DATE('1. Informace o projektu'!$C$3,1,1),G874&lt;=WORKDAY(DATE('1. Informace o projektu'!$C$3+1,1,31)-1,1)),"OK","!!"),RIGHT(H874,3)="(a)",IF(AND(G874&gt;=DATE('1. Informace o projektu'!$C$3,1,1),G874&lt;=WORKDAY(DATE('1. Informace o projektu'!$C$3,12,31)-1,1,'6. Data'!$C$76:$C$89)),"OK","!!"),ISBLANK(G874),"!",ISBLANK(H874),"!!!",H874='6. Data'!$B$3,"vyberte druh nákladu")," ")</f>
        <v xml:space="preserve"> </v>
      </c>
      <c r="J874" s="261" t="str">
        <f t="shared" si="39"/>
        <v xml:space="preserve"> </v>
      </c>
      <c r="K874" s="238" t="str">
        <f t="shared" si="40"/>
        <v xml:space="preserve"> </v>
      </c>
      <c r="L874" s="87" t="str">
        <f t="shared" si="41"/>
        <v xml:space="preserve"> </v>
      </c>
    </row>
    <row r="875" spans="1:12" x14ac:dyDescent="0.25">
      <c r="A875" s="72"/>
      <c r="B875" s="82"/>
      <c r="C875" s="82"/>
      <c r="D875" s="79"/>
      <c r="E875" s="83"/>
      <c r="F875" s="83"/>
      <c r="G875" s="81"/>
      <c r="H875" s="126"/>
      <c r="I875" s="238" t="str">
        <f>IF(ISNUMBER(F875),_xlfn.IFS(RIGHT(H875,3)="(b)",IF(AND(G875&gt;=DATE('1. Informace o projektu'!$C$3,1,1),G875&lt;=WORKDAY(DATE('1. Informace o projektu'!$C$3+1,1,31)-1,1)),"OK","!!"),RIGHT(H875,3)="(a)",IF(AND(G875&gt;=DATE('1. Informace o projektu'!$C$3,1,1),G875&lt;=WORKDAY(DATE('1. Informace o projektu'!$C$3,12,31)-1,1,'6. Data'!$C$76:$C$89)),"OK","!!"),ISBLANK(G875),"!",ISBLANK(H875),"!!!",H875='6. Data'!$B$3,"vyberte druh nákladu")," ")</f>
        <v xml:space="preserve"> </v>
      </c>
      <c r="J875" s="261" t="str">
        <f t="shared" si="39"/>
        <v xml:space="preserve"> </v>
      </c>
      <c r="K875" s="238" t="str">
        <f t="shared" si="40"/>
        <v xml:space="preserve"> </v>
      </c>
      <c r="L875" s="87" t="str">
        <f t="shared" si="41"/>
        <v xml:space="preserve"> </v>
      </c>
    </row>
    <row r="876" spans="1:12" x14ac:dyDescent="0.25">
      <c r="A876" s="72"/>
      <c r="B876" s="82"/>
      <c r="C876" s="82"/>
      <c r="D876" s="79"/>
      <c r="E876" s="83"/>
      <c r="F876" s="83"/>
      <c r="G876" s="81"/>
      <c r="H876" s="126"/>
      <c r="I876" s="238" t="str">
        <f>IF(ISNUMBER(F876),_xlfn.IFS(RIGHT(H876,3)="(b)",IF(AND(G876&gt;=DATE('1. Informace o projektu'!$C$3,1,1),G876&lt;=WORKDAY(DATE('1. Informace o projektu'!$C$3+1,1,31)-1,1)),"OK","!!"),RIGHT(H876,3)="(a)",IF(AND(G876&gt;=DATE('1. Informace o projektu'!$C$3,1,1),G876&lt;=WORKDAY(DATE('1. Informace o projektu'!$C$3,12,31)-1,1,'6. Data'!$C$76:$C$89)),"OK","!!"),ISBLANK(G876),"!",ISBLANK(H876),"!!!",H876='6. Data'!$B$3,"vyberte druh nákladu")," ")</f>
        <v xml:space="preserve"> </v>
      </c>
      <c r="J876" s="261" t="str">
        <f t="shared" si="39"/>
        <v xml:space="preserve"> </v>
      </c>
      <c r="K876" s="238" t="str">
        <f t="shared" si="40"/>
        <v xml:space="preserve"> </v>
      </c>
      <c r="L876" s="87" t="str">
        <f t="shared" si="41"/>
        <v xml:space="preserve"> </v>
      </c>
    </row>
    <row r="877" spans="1:12" x14ac:dyDescent="0.25">
      <c r="A877" s="72"/>
      <c r="B877" s="82"/>
      <c r="C877" s="82"/>
      <c r="D877" s="79"/>
      <c r="E877" s="83"/>
      <c r="F877" s="83"/>
      <c r="G877" s="81"/>
      <c r="H877" s="126"/>
      <c r="I877" s="238" t="str">
        <f>IF(ISNUMBER(F877),_xlfn.IFS(RIGHT(H877,3)="(b)",IF(AND(G877&gt;=DATE('1. Informace o projektu'!$C$3,1,1),G877&lt;=WORKDAY(DATE('1. Informace o projektu'!$C$3+1,1,31)-1,1)),"OK","!!"),RIGHT(H877,3)="(a)",IF(AND(G877&gt;=DATE('1. Informace o projektu'!$C$3,1,1),G877&lt;=WORKDAY(DATE('1. Informace o projektu'!$C$3,12,31)-1,1,'6. Data'!$C$76:$C$89)),"OK","!!"),ISBLANK(G877),"!",ISBLANK(H877),"!!!",H877='6. Data'!$B$3,"vyberte druh nákladu")," ")</f>
        <v xml:space="preserve"> </v>
      </c>
      <c r="J877" s="261" t="str">
        <f t="shared" si="39"/>
        <v xml:space="preserve"> </v>
      </c>
      <c r="K877" s="238" t="str">
        <f t="shared" si="40"/>
        <v xml:space="preserve"> </v>
      </c>
      <c r="L877" s="87" t="str">
        <f t="shared" si="41"/>
        <v xml:space="preserve"> </v>
      </c>
    </row>
    <row r="878" spans="1:12" x14ac:dyDescent="0.25">
      <c r="A878" s="72"/>
      <c r="B878" s="82"/>
      <c r="C878" s="82"/>
      <c r="D878" s="79"/>
      <c r="E878" s="83"/>
      <c r="F878" s="83"/>
      <c r="G878" s="81"/>
      <c r="H878" s="126"/>
      <c r="I878" s="238" t="str">
        <f>IF(ISNUMBER(F878),_xlfn.IFS(RIGHT(H878,3)="(b)",IF(AND(G878&gt;=DATE('1. Informace o projektu'!$C$3,1,1),G878&lt;=WORKDAY(DATE('1. Informace o projektu'!$C$3+1,1,31)-1,1)),"OK","!!"),RIGHT(H878,3)="(a)",IF(AND(G878&gt;=DATE('1. Informace o projektu'!$C$3,1,1),G878&lt;=WORKDAY(DATE('1. Informace o projektu'!$C$3,12,31)-1,1,'6. Data'!$C$76:$C$89)),"OK","!!"),ISBLANK(G878),"!",ISBLANK(H878),"!!!",H878='6. Data'!$B$3,"vyberte druh nákladu")," ")</f>
        <v xml:space="preserve"> </v>
      </c>
      <c r="J878" s="261" t="str">
        <f t="shared" si="39"/>
        <v xml:space="preserve"> </v>
      </c>
      <c r="K878" s="238" t="str">
        <f t="shared" si="40"/>
        <v xml:space="preserve"> </v>
      </c>
      <c r="L878" s="87" t="str">
        <f t="shared" si="41"/>
        <v xml:space="preserve"> </v>
      </c>
    </row>
    <row r="879" spans="1:12" x14ac:dyDescent="0.25">
      <c r="A879" s="72"/>
      <c r="B879" s="82"/>
      <c r="C879" s="82"/>
      <c r="D879" s="79"/>
      <c r="E879" s="83"/>
      <c r="F879" s="83"/>
      <c r="G879" s="81"/>
      <c r="H879" s="126"/>
      <c r="I879" s="238" t="str">
        <f>IF(ISNUMBER(F879),_xlfn.IFS(RIGHT(H879,3)="(b)",IF(AND(G879&gt;=DATE('1. Informace o projektu'!$C$3,1,1),G879&lt;=WORKDAY(DATE('1. Informace o projektu'!$C$3+1,1,31)-1,1)),"OK","!!"),RIGHT(H879,3)="(a)",IF(AND(G879&gt;=DATE('1. Informace o projektu'!$C$3,1,1),G879&lt;=WORKDAY(DATE('1. Informace o projektu'!$C$3,12,31)-1,1,'6. Data'!$C$76:$C$89)),"OK","!!"),ISBLANK(G879),"!",ISBLANK(H879),"!!!",H879='6. Data'!$B$3,"vyberte druh nákladu")," ")</f>
        <v xml:space="preserve"> </v>
      </c>
      <c r="J879" s="261" t="str">
        <f t="shared" si="39"/>
        <v xml:space="preserve"> </v>
      </c>
      <c r="K879" s="238" t="str">
        <f t="shared" si="40"/>
        <v xml:space="preserve"> </v>
      </c>
      <c r="L879" s="87" t="str">
        <f t="shared" si="41"/>
        <v xml:space="preserve"> </v>
      </c>
    </row>
    <row r="880" spans="1:12" x14ac:dyDescent="0.25">
      <c r="A880" s="72"/>
      <c r="B880" s="82"/>
      <c r="C880" s="82"/>
      <c r="D880" s="79"/>
      <c r="E880" s="83"/>
      <c r="F880" s="83"/>
      <c r="G880" s="81"/>
      <c r="H880" s="126"/>
      <c r="I880" s="238" t="str">
        <f>IF(ISNUMBER(F880),_xlfn.IFS(RIGHT(H880,3)="(b)",IF(AND(G880&gt;=DATE('1. Informace o projektu'!$C$3,1,1),G880&lt;=WORKDAY(DATE('1. Informace o projektu'!$C$3+1,1,31)-1,1)),"OK","!!"),RIGHT(H880,3)="(a)",IF(AND(G880&gt;=DATE('1. Informace o projektu'!$C$3,1,1),G880&lt;=WORKDAY(DATE('1. Informace o projektu'!$C$3,12,31)-1,1,'6. Data'!$C$76:$C$89)),"OK","!!"),ISBLANK(G880),"!",ISBLANK(H880),"!!!",H880='6. Data'!$B$3,"vyberte druh nákladu")," ")</f>
        <v xml:space="preserve"> </v>
      </c>
      <c r="J880" s="261" t="str">
        <f t="shared" si="39"/>
        <v xml:space="preserve"> </v>
      </c>
      <c r="K880" s="238" t="str">
        <f t="shared" si="40"/>
        <v xml:space="preserve"> </v>
      </c>
      <c r="L880" s="87" t="str">
        <f t="shared" si="41"/>
        <v xml:space="preserve"> </v>
      </c>
    </row>
    <row r="881" spans="1:12" x14ac:dyDescent="0.25">
      <c r="A881" s="72"/>
      <c r="B881" s="82"/>
      <c r="C881" s="82"/>
      <c r="D881" s="79"/>
      <c r="E881" s="83"/>
      <c r="F881" s="83"/>
      <c r="G881" s="81"/>
      <c r="H881" s="126"/>
      <c r="I881" s="238" t="str">
        <f>IF(ISNUMBER(F881),_xlfn.IFS(RIGHT(H881,3)="(b)",IF(AND(G881&gt;=DATE('1. Informace o projektu'!$C$3,1,1),G881&lt;=WORKDAY(DATE('1. Informace o projektu'!$C$3+1,1,31)-1,1)),"OK","!!"),RIGHT(H881,3)="(a)",IF(AND(G881&gt;=DATE('1. Informace o projektu'!$C$3,1,1),G881&lt;=WORKDAY(DATE('1. Informace o projektu'!$C$3,12,31)-1,1,'6. Data'!$C$76:$C$89)),"OK","!!"),ISBLANK(G881),"!",ISBLANK(H881),"!!!",H881='6. Data'!$B$3,"vyberte druh nákladu")," ")</f>
        <v xml:space="preserve"> </v>
      </c>
      <c r="J881" s="261" t="str">
        <f t="shared" si="39"/>
        <v xml:space="preserve"> </v>
      </c>
      <c r="K881" s="238" t="str">
        <f t="shared" si="40"/>
        <v xml:space="preserve"> </v>
      </c>
      <c r="L881" s="87" t="str">
        <f t="shared" si="41"/>
        <v xml:space="preserve"> </v>
      </c>
    </row>
    <row r="882" spans="1:12" x14ac:dyDescent="0.25">
      <c r="A882" s="72"/>
      <c r="B882" s="82"/>
      <c r="C882" s="82"/>
      <c r="D882" s="79"/>
      <c r="E882" s="83"/>
      <c r="F882" s="83"/>
      <c r="G882" s="81"/>
      <c r="H882" s="126"/>
      <c r="I882" s="238" t="str">
        <f>IF(ISNUMBER(F882),_xlfn.IFS(RIGHT(H882,3)="(b)",IF(AND(G882&gt;=DATE('1. Informace o projektu'!$C$3,1,1),G882&lt;=WORKDAY(DATE('1. Informace o projektu'!$C$3+1,1,31)-1,1)),"OK","!!"),RIGHT(H882,3)="(a)",IF(AND(G882&gt;=DATE('1. Informace o projektu'!$C$3,1,1),G882&lt;=WORKDAY(DATE('1. Informace o projektu'!$C$3,12,31)-1,1,'6. Data'!$C$76:$C$89)),"OK","!!"),ISBLANK(G882),"!",ISBLANK(H882),"!!!",H882='6. Data'!$B$3,"vyberte druh nákladu")," ")</f>
        <v xml:space="preserve"> </v>
      </c>
      <c r="J882" s="261" t="str">
        <f t="shared" si="39"/>
        <v xml:space="preserve"> </v>
      </c>
      <c r="K882" s="238" t="str">
        <f t="shared" si="40"/>
        <v xml:space="preserve"> </v>
      </c>
      <c r="L882" s="87" t="str">
        <f t="shared" si="41"/>
        <v xml:space="preserve"> </v>
      </c>
    </row>
    <row r="883" spans="1:12" x14ac:dyDescent="0.25">
      <c r="A883" s="72"/>
      <c r="B883" s="82"/>
      <c r="C883" s="82"/>
      <c r="D883" s="79"/>
      <c r="E883" s="83"/>
      <c r="F883" s="83"/>
      <c r="G883" s="81"/>
      <c r="H883" s="126"/>
      <c r="I883" s="238" t="str">
        <f>IF(ISNUMBER(F883),_xlfn.IFS(RIGHT(H883,3)="(b)",IF(AND(G883&gt;=DATE('1. Informace o projektu'!$C$3,1,1),G883&lt;=WORKDAY(DATE('1. Informace o projektu'!$C$3+1,1,31)-1,1)),"OK","!!"),RIGHT(H883,3)="(a)",IF(AND(G883&gt;=DATE('1. Informace o projektu'!$C$3,1,1),G883&lt;=WORKDAY(DATE('1. Informace o projektu'!$C$3,12,31)-1,1,'6. Data'!$C$76:$C$89)),"OK","!!"),ISBLANK(G883),"!",ISBLANK(H883),"!!!",H883='6. Data'!$B$3,"vyberte druh nákladu")," ")</f>
        <v xml:space="preserve"> </v>
      </c>
      <c r="J883" s="261" t="str">
        <f t="shared" si="39"/>
        <v xml:space="preserve"> </v>
      </c>
      <c r="K883" s="238" t="str">
        <f t="shared" si="40"/>
        <v xml:space="preserve"> </v>
      </c>
      <c r="L883" s="87" t="str">
        <f t="shared" si="41"/>
        <v xml:space="preserve"> </v>
      </c>
    </row>
    <row r="884" spans="1:12" x14ac:dyDescent="0.25">
      <c r="A884" s="72"/>
      <c r="B884" s="82"/>
      <c r="C884" s="82"/>
      <c r="D884" s="79"/>
      <c r="E884" s="83"/>
      <c r="F884" s="83"/>
      <c r="G884" s="81"/>
      <c r="H884" s="126"/>
      <c r="I884" s="238" t="str">
        <f>IF(ISNUMBER(F884),_xlfn.IFS(RIGHT(H884,3)="(b)",IF(AND(G884&gt;=DATE('1. Informace o projektu'!$C$3,1,1),G884&lt;=WORKDAY(DATE('1. Informace o projektu'!$C$3+1,1,31)-1,1)),"OK","!!"),RIGHT(H884,3)="(a)",IF(AND(G884&gt;=DATE('1. Informace o projektu'!$C$3,1,1),G884&lt;=WORKDAY(DATE('1. Informace o projektu'!$C$3,12,31)-1,1,'6. Data'!$C$76:$C$89)),"OK","!!"),ISBLANK(G884),"!",ISBLANK(H884),"!!!",H884='6. Data'!$B$3,"vyberte druh nákladu")," ")</f>
        <v xml:space="preserve"> </v>
      </c>
      <c r="J884" s="261" t="str">
        <f t="shared" si="39"/>
        <v xml:space="preserve"> </v>
      </c>
      <c r="K884" s="238" t="str">
        <f t="shared" si="40"/>
        <v xml:space="preserve"> </v>
      </c>
      <c r="L884" s="87" t="str">
        <f t="shared" si="41"/>
        <v xml:space="preserve"> </v>
      </c>
    </row>
    <row r="885" spans="1:12" x14ac:dyDescent="0.25">
      <c r="A885" s="72"/>
      <c r="B885" s="82"/>
      <c r="C885" s="82"/>
      <c r="D885" s="79"/>
      <c r="E885" s="83"/>
      <c r="F885" s="83"/>
      <c r="G885" s="81"/>
      <c r="H885" s="126"/>
      <c r="I885" s="238" t="str">
        <f>IF(ISNUMBER(F885),_xlfn.IFS(RIGHT(H885,3)="(b)",IF(AND(G885&gt;=DATE('1. Informace o projektu'!$C$3,1,1),G885&lt;=WORKDAY(DATE('1. Informace o projektu'!$C$3+1,1,31)-1,1)),"OK","!!"),RIGHT(H885,3)="(a)",IF(AND(G885&gt;=DATE('1. Informace o projektu'!$C$3,1,1),G885&lt;=WORKDAY(DATE('1. Informace o projektu'!$C$3,12,31)-1,1,'6. Data'!$C$76:$C$89)),"OK","!!"),ISBLANK(G885),"!",ISBLANK(H885),"!!!",H885='6. Data'!$B$3,"vyberte druh nákladu")," ")</f>
        <v xml:space="preserve"> </v>
      </c>
      <c r="J885" s="261" t="str">
        <f t="shared" si="39"/>
        <v xml:space="preserve"> </v>
      </c>
      <c r="K885" s="238" t="str">
        <f t="shared" si="40"/>
        <v xml:space="preserve"> </v>
      </c>
      <c r="L885" s="87" t="str">
        <f t="shared" si="41"/>
        <v xml:space="preserve"> </v>
      </c>
    </row>
    <row r="886" spans="1:12" x14ac:dyDescent="0.25">
      <c r="A886" s="72"/>
      <c r="B886" s="82"/>
      <c r="C886" s="82"/>
      <c r="D886" s="79"/>
      <c r="E886" s="83"/>
      <c r="F886" s="83"/>
      <c r="G886" s="81"/>
      <c r="H886" s="126"/>
      <c r="I886" s="238" t="str">
        <f>IF(ISNUMBER(F886),_xlfn.IFS(RIGHT(H886,3)="(b)",IF(AND(G886&gt;=DATE('1. Informace o projektu'!$C$3,1,1),G886&lt;=WORKDAY(DATE('1. Informace o projektu'!$C$3+1,1,31)-1,1)),"OK","!!"),RIGHT(H886,3)="(a)",IF(AND(G886&gt;=DATE('1. Informace o projektu'!$C$3,1,1),G886&lt;=WORKDAY(DATE('1. Informace o projektu'!$C$3,12,31)-1,1,'6. Data'!$C$76:$C$89)),"OK","!!"),ISBLANK(G886),"!",ISBLANK(H886),"!!!",H886='6. Data'!$B$3,"vyberte druh nákladu")," ")</f>
        <v xml:space="preserve"> </v>
      </c>
      <c r="J886" s="261" t="str">
        <f t="shared" si="39"/>
        <v xml:space="preserve"> </v>
      </c>
      <c r="K886" s="238" t="str">
        <f t="shared" si="40"/>
        <v xml:space="preserve"> </v>
      </c>
      <c r="L886" s="87" t="str">
        <f t="shared" si="41"/>
        <v xml:space="preserve"> </v>
      </c>
    </row>
    <row r="887" spans="1:12" x14ac:dyDescent="0.25">
      <c r="A887" s="72"/>
      <c r="B887" s="82"/>
      <c r="C887" s="82"/>
      <c r="D887" s="79"/>
      <c r="E887" s="83"/>
      <c r="F887" s="83"/>
      <c r="G887" s="81"/>
      <c r="H887" s="126"/>
      <c r="I887" s="238" t="str">
        <f>IF(ISNUMBER(F887),_xlfn.IFS(RIGHT(H887,3)="(b)",IF(AND(G887&gt;=DATE('1. Informace o projektu'!$C$3,1,1),G887&lt;=WORKDAY(DATE('1. Informace o projektu'!$C$3+1,1,31)-1,1)),"OK","!!"),RIGHT(H887,3)="(a)",IF(AND(G887&gt;=DATE('1. Informace o projektu'!$C$3,1,1),G887&lt;=WORKDAY(DATE('1. Informace o projektu'!$C$3,12,31)-1,1,'6. Data'!$C$76:$C$89)),"OK","!!"),ISBLANK(G887),"!",ISBLANK(H887),"!!!",H887='6. Data'!$B$3,"vyberte druh nákladu")," ")</f>
        <v xml:space="preserve"> </v>
      </c>
      <c r="J887" s="261" t="str">
        <f t="shared" si="39"/>
        <v xml:space="preserve"> </v>
      </c>
      <c r="K887" s="238" t="str">
        <f t="shared" si="40"/>
        <v xml:space="preserve"> </v>
      </c>
      <c r="L887" s="87" t="str">
        <f t="shared" si="41"/>
        <v xml:space="preserve"> </v>
      </c>
    </row>
    <row r="888" spans="1:12" x14ac:dyDescent="0.25">
      <c r="A888" s="72"/>
      <c r="B888" s="82"/>
      <c r="C888" s="82"/>
      <c r="D888" s="79"/>
      <c r="E888" s="83"/>
      <c r="F888" s="83"/>
      <c r="G888" s="81"/>
      <c r="H888" s="126"/>
      <c r="I888" s="238" t="str">
        <f>IF(ISNUMBER(F888),_xlfn.IFS(RIGHT(H888,3)="(b)",IF(AND(G888&gt;=DATE('1. Informace o projektu'!$C$3,1,1),G888&lt;=WORKDAY(DATE('1. Informace o projektu'!$C$3+1,1,31)-1,1)),"OK","!!"),RIGHT(H888,3)="(a)",IF(AND(G888&gt;=DATE('1. Informace o projektu'!$C$3,1,1),G888&lt;=WORKDAY(DATE('1. Informace o projektu'!$C$3,12,31)-1,1,'6. Data'!$C$76:$C$89)),"OK","!!"),ISBLANK(G888),"!",ISBLANK(H888),"!!!",H888='6. Data'!$B$3,"vyberte druh nákladu")," ")</f>
        <v xml:space="preserve"> </v>
      </c>
      <c r="J888" s="261" t="str">
        <f t="shared" si="39"/>
        <v xml:space="preserve"> </v>
      </c>
      <c r="K888" s="238" t="str">
        <f t="shared" si="40"/>
        <v xml:space="preserve"> </v>
      </c>
      <c r="L888" s="87" t="str">
        <f t="shared" si="41"/>
        <v xml:space="preserve"> </v>
      </c>
    </row>
    <row r="889" spans="1:12" x14ac:dyDescent="0.25">
      <c r="A889" s="72"/>
      <c r="B889" s="82"/>
      <c r="C889" s="82"/>
      <c r="D889" s="79"/>
      <c r="E889" s="83"/>
      <c r="F889" s="83"/>
      <c r="G889" s="81"/>
      <c r="H889" s="126"/>
      <c r="I889" s="238" t="str">
        <f>IF(ISNUMBER(F889),_xlfn.IFS(RIGHT(H889,3)="(b)",IF(AND(G889&gt;=DATE('1. Informace o projektu'!$C$3,1,1),G889&lt;=WORKDAY(DATE('1. Informace o projektu'!$C$3+1,1,31)-1,1)),"OK","!!"),RIGHT(H889,3)="(a)",IF(AND(G889&gt;=DATE('1. Informace o projektu'!$C$3,1,1),G889&lt;=WORKDAY(DATE('1. Informace o projektu'!$C$3,12,31)-1,1,'6. Data'!$C$76:$C$89)),"OK","!!"),ISBLANK(G889),"!",ISBLANK(H889),"!!!",H889='6. Data'!$B$3,"vyberte druh nákladu")," ")</f>
        <v xml:space="preserve"> </v>
      </c>
      <c r="J889" s="261" t="str">
        <f t="shared" si="39"/>
        <v xml:space="preserve"> </v>
      </c>
      <c r="K889" s="238" t="str">
        <f t="shared" si="40"/>
        <v xml:space="preserve"> </v>
      </c>
      <c r="L889" s="87" t="str">
        <f t="shared" si="41"/>
        <v xml:space="preserve"> </v>
      </c>
    </row>
    <row r="890" spans="1:12" x14ac:dyDescent="0.25">
      <c r="A890" s="72"/>
      <c r="B890" s="82"/>
      <c r="C890" s="82"/>
      <c r="D890" s="79"/>
      <c r="E890" s="83"/>
      <c r="F890" s="83"/>
      <c r="G890" s="81"/>
      <c r="H890" s="126"/>
      <c r="I890" s="238" t="str">
        <f>IF(ISNUMBER(F890),_xlfn.IFS(RIGHT(H890,3)="(b)",IF(AND(G890&gt;=DATE('1. Informace o projektu'!$C$3,1,1),G890&lt;=WORKDAY(DATE('1. Informace o projektu'!$C$3+1,1,31)-1,1)),"OK","!!"),RIGHT(H890,3)="(a)",IF(AND(G890&gt;=DATE('1. Informace o projektu'!$C$3,1,1),G890&lt;=WORKDAY(DATE('1. Informace o projektu'!$C$3,12,31)-1,1,'6. Data'!$C$76:$C$89)),"OK","!!"),ISBLANK(G890),"!",ISBLANK(H890),"!!!",H890='6. Data'!$B$3,"vyberte druh nákladu")," ")</f>
        <v xml:space="preserve"> </v>
      </c>
      <c r="J890" s="261" t="str">
        <f t="shared" si="39"/>
        <v xml:space="preserve"> </v>
      </c>
      <c r="K890" s="238" t="str">
        <f t="shared" si="40"/>
        <v xml:space="preserve"> </v>
      </c>
      <c r="L890" s="87" t="str">
        <f t="shared" si="41"/>
        <v xml:space="preserve"> </v>
      </c>
    </row>
    <row r="891" spans="1:12" x14ac:dyDescent="0.25">
      <c r="A891" s="72"/>
      <c r="B891" s="82"/>
      <c r="C891" s="82"/>
      <c r="D891" s="79"/>
      <c r="E891" s="83"/>
      <c r="F891" s="83"/>
      <c r="G891" s="81"/>
      <c r="H891" s="126"/>
      <c r="I891" s="238" t="str">
        <f>IF(ISNUMBER(F891),_xlfn.IFS(RIGHT(H891,3)="(b)",IF(AND(G891&gt;=DATE('1. Informace o projektu'!$C$3,1,1),G891&lt;=WORKDAY(DATE('1. Informace o projektu'!$C$3+1,1,31)-1,1)),"OK","!!"),RIGHT(H891,3)="(a)",IF(AND(G891&gt;=DATE('1. Informace o projektu'!$C$3,1,1),G891&lt;=WORKDAY(DATE('1. Informace o projektu'!$C$3,12,31)-1,1,'6. Data'!$C$76:$C$89)),"OK","!!"),ISBLANK(G891),"!",ISBLANK(H891),"!!!",H891='6. Data'!$B$3,"vyberte druh nákladu")," ")</f>
        <v xml:space="preserve"> </v>
      </c>
      <c r="J891" s="261" t="str">
        <f t="shared" si="39"/>
        <v xml:space="preserve"> </v>
      </c>
      <c r="K891" s="238" t="str">
        <f t="shared" si="40"/>
        <v xml:space="preserve"> </v>
      </c>
      <c r="L891" s="87" t="str">
        <f t="shared" si="41"/>
        <v xml:space="preserve"> </v>
      </c>
    </row>
    <row r="892" spans="1:12" x14ac:dyDescent="0.25">
      <c r="A892" s="72"/>
      <c r="B892" s="82"/>
      <c r="C892" s="82"/>
      <c r="D892" s="79"/>
      <c r="E892" s="83"/>
      <c r="F892" s="83"/>
      <c r="G892" s="81"/>
      <c r="H892" s="126"/>
      <c r="I892" s="238" t="str">
        <f>IF(ISNUMBER(F892),_xlfn.IFS(RIGHT(H892,3)="(b)",IF(AND(G892&gt;=DATE('1. Informace o projektu'!$C$3,1,1),G892&lt;=WORKDAY(DATE('1. Informace o projektu'!$C$3+1,1,31)-1,1)),"OK","!!"),RIGHT(H892,3)="(a)",IF(AND(G892&gt;=DATE('1. Informace o projektu'!$C$3,1,1),G892&lt;=WORKDAY(DATE('1. Informace o projektu'!$C$3,12,31)-1,1,'6. Data'!$C$76:$C$89)),"OK","!!"),ISBLANK(G892),"!",ISBLANK(H892),"!!!",H892='6. Data'!$B$3,"vyberte druh nákladu")," ")</f>
        <v xml:space="preserve"> </v>
      </c>
      <c r="J892" s="261" t="str">
        <f t="shared" si="39"/>
        <v xml:space="preserve"> </v>
      </c>
      <c r="K892" s="238" t="str">
        <f t="shared" si="40"/>
        <v xml:space="preserve"> </v>
      </c>
      <c r="L892" s="87" t="str">
        <f t="shared" si="41"/>
        <v xml:space="preserve"> </v>
      </c>
    </row>
    <row r="893" spans="1:12" x14ac:dyDescent="0.25">
      <c r="A893" s="72"/>
      <c r="B893" s="82"/>
      <c r="C893" s="82"/>
      <c r="D893" s="79"/>
      <c r="E893" s="83"/>
      <c r="F893" s="83"/>
      <c r="G893" s="81"/>
      <c r="H893" s="126"/>
      <c r="I893" s="238" t="str">
        <f>IF(ISNUMBER(F893),_xlfn.IFS(RIGHT(H893,3)="(b)",IF(AND(G893&gt;=DATE('1. Informace o projektu'!$C$3,1,1),G893&lt;=WORKDAY(DATE('1. Informace o projektu'!$C$3+1,1,31)-1,1)),"OK","!!"),RIGHT(H893,3)="(a)",IF(AND(G893&gt;=DATE('1. Informace o projektu'!$C$3,1,1),G893&lt;=WORKDAY(DATE('1. Informace o projektu'!$C$3,12,31)-1,1,'6. Data'!$C$76:$C$89)),"OK","!!"),ISBLANK(G893),"!",ISBLANK(H893),"!!!",H893='6. Data'!$B$3,"vyberte druh nákladu")," ")</f>
        <v xml:space="preserve"> </v>
      </c>
      <c r="J893" s="261" t="str">
        <f t="shared" si="39"/>
        <v xml:space="preserve"> </v>
      </c>
      <c r="K893" s="238" t="str">
        <f t="shared" si="40"/>
        <v xml:space="preserve"> </v>
      </c>
      <c r="L893" s="87" t="str">
        <f t="shared" si="41"/>
        <v xml:space="preserve"> </v>
      </c>
    </row>
    <row r="894" spans="1:12" x14ac:dyDescent="0.25">
      <c r="A894" s="72"/>
      <c r="B894" s="82"/>
      <c r="C894" s="82"/>
      <c r="D894" s="79"/>
      <c r="E894" s="83"/>
      <c r="F894" s="83"/>
      <c r="G894" s="81"/>
      <c r="H894" s="126"/>
      <c r="I894" s="238" t="str">
        <f>IF(ISNUMBER(F894),_xlfn.IFS(RIGHT(H894,3)="(b)",IF(AND(G894&gt;=DATE('1. Informace o projektu'!$C$3,1,1),G894&lt;=WORKDAY(DATE('1. Informace o projektu'!$C$3+1,1,31)-1,1)),"OK","!!"),RIGHT(H894,3)="(a)",IF(AND(G894&gt;=DATE('1. Informace o projektu'!$C$3,1,1),G894&lt;=WORKDAY(DATE('1. Informace o projektu'!$C$3,12,31)-1,1,'6. Data'!$C$76:$C$89)),"OK","!!"),ISBLANK(G894),"!",ISBLANK(H894),"!!!",H894='6. Data'!$B$3,"vyberte druh nákladu")," ")</f>
        <v xml:space="preserve"> </v>
      </c>
      <c r="J894" s="261" t="str">
        <f t="shared" si="39"/>
        <v xml:space="preserve"> </v>
      </c>
      <c r="K894" s="238" t="str">
        <f t="shared" si="40"/>
        <v xml:space="preserve"> </v>
      </c>
      <c r="L894" s="87" t="str">
        <f t="shared" si="41"/>
        <v xml:space="preserve"> </v>
      </c>
    </row>
    <row r="895" spans="1:12" x14ac:dyDescent="0.25">
      <c r="A895" s="72"/>
      <c r="B895" s="82"/>
      <c r="C895" s="82"/>
      <c r="D895" s="79"/>
      <c r="E895" s="83"/>
      <c r="F895" s="83"/>
      <c r="G895" s="81"/>
      <c r="H895" s="126"/>
      <c r="I895" s="238" t="str">
        <f>IF(ISNUMBER(F895),_xlfn.IFS(RIGHT(H895,3)="(b)",IF(AND(G895&gt;=DATE('1. Informace o projektu'!$C$3,1,1),G895&lt;=WORKDAY(DATE('1. Informace o projektu'!$C$3+1,1,31)-1,1)),"OK","!!"),RIGHT(H895,3)="(a)",IF(AND(G895&gt;=DATE('1. Informace o projektu'!$C$3,1,1),G895&lt;=WORKDAY(DATE('1. Informace o projektu'!$C$3,12,31)-1,1,'6. Data'!$C$76:$C$89)),"OK","!!"),ISBLANK(G895),"!",ISBLANK(H895),"!!!",H895='6. Data'!$B$3,"vyberte druh nákladu")," ")</f>
        <v xml:space="preserve"> </v>
      </c>
      <c r="J895" s="261" t="str">
        <f t="shared" si="39"/>
        <v xml:space="preserve"> </v>
      </c>
      <c r="K895" s="238" t="str">
        <f t="shared" si="40"/>
        <v xml:space="preserve"> </v>
      </c>
      <c r="L895" s="87" t="str">
        <f t="shared" si="41"/>
        <v xml:space="preserve"> </v>
      </c>
    </row>
    <row r="896" spans="1:12" x14ac:dyDescent="0.25">
      <c r="A896" s="72"/>
      <c r="B896" s="82"/>
      <c r="C896" s="82"/>
      <c r="D896" s="79"/>
      <c r="E896" s="83"/>
      <c r="F896" s="83"/>
      <c r="G896" s="81"/>
      <c r="H896" s="126"/>
      <c r="I896" s="238" t="str">
        <f>IF(ISNUMBER(F896),_xlfn.IFS(RIGHT(H896,3)="(b)",IF(AND(G896&gt;=DATE('1. Informace o projektu'!$C$3,1,1),G896&lt;=WORKDAY(DATE('1. Informace o projektu'!$C$3+1,1,31)-1,1)),"OK","!!"),RIGHT(H896,3)="(a)",IF(AND(G896&gt;=DATE('1. Informace o projektu'!$C$3,1,1),G896&lt;=WORKDAY(DATE('1. Informace o projektu'!$C$3,12,31)-1,1,'6. Data'!$C$76:$C$89)),"OK","!!"),ISBLANK(G896),"!",ISBLANK(H896),"!!!",H896='6. Data'!$B$3,"vyberte druh nákladu")," ")</f>
        <v xml:space="preserve"> </v>
      </c>
      <c r="J896" s="261" t="str">
        <f t="shared" si="39"/>
        <v xml:space="preserve"> </v>
      </c>
      <c r="K896" s="238" t="str">
        <f t="shared" si="40"/>
        <v xml:space="preserve"> </v>
      </c>
      <c r="L896" s="87" t="str">
        <f t="shared" si="41"/>
        <v xml:space="preserve"> </v>
      </c>
    </row>
    <row r="897" spans="1:12" x14ac:dyDescent="0.25">
      <c r="A897" s="72"/>
      <c r="B897" s="82"/>
      <c r="C897" s="82"/>
      <c r="D897" s="79"/>
      <c r="E897" s="83"/>
      <c r="F897" s="83"/>
      <c r="G897" s="81"/>
      <c r="H897" s="126"/>
      <c r="I897" s="238" t="str">
        <f>IF(ISNUMBER(F897),_xlfn.IFS(RIGHT(H897,3)="(b)",IF(AND(G897&gt;=DATE('1. Informace o projektu'!$C$3,1,1),G897&lt;=WORKDAY(DATE('1. Informace o projektu'!$C$3+1,1,31)-1,1)),"OK","!!"),RIGHT(H897,3)="(a)",IF(AND(G897&gt;=DATE('1. Informace o projektu'!$C$3,1,1),G897&lt;=WORKDAY(DATE('1. Informace o projektu'!$C$3,12,31)-1,1,'6. Data'!$C$76:$C$89)),"OK","!!"),ISBLANK(G897),"!",ISBLANK(H897),"!!!",H897='6. Data'!$B$3,"vyberte druh nákladu")," ")</f>
        <v xml:space="preserve"> </v>
      </c>
      <c r="J897" s="261" t="str">
        <f t="shared" si="39"/>
        <v xml:space="preserve"> </v>
      </c>
      <c r="K897" s="238" t="str">
        <f t="shared" si="40"/>
        <v xml:space="preserve"> </v>
      </c>
      <c r="L897" s="87" t="str">
        <f t="shared" si="41"/>
        <v xml:space="preserve"> </v>
      </c>
    </row>
    <row r="898" spans="1:12" x14ac:dyDescent="0.25">
      <c r="A898" s="72"/>
      <c r="B898" s="82"/>
      <c r="C898" s="82"/>
      <c r="D898" s="79"/>
      <c r="E898" s="83"/>
      <c r="F898" s="83"/>
      <c r="G898" s="81"/>
      <c r="H898" s="126"/>
      <c r="I898" s="238" t="str">
        <f>IF(ISNUMBER(F898),_xlfn.IFS(RIGHT(H898,3)="(b)",IF(AND(G898&gt;=DATE('1. Informace o projektu'!$C$3,1,1),G898&lt;=WORKDAY(DATE('1. Informace o projektu'!$C$3+1,1,31)-1,1)),"OK","!!"),RIGHT(H898,3)="(a)",IF(AND(G898&gt;=DATE('1. Informace o projektu'!$C$3,1,1),G898&lt;=WORKDAY(DATE('1. Informace o projektu'!$C$3,12,31)-1,1,'6. Data'!$C$76:$C$89)),"OK","!!"),ISBLANK(G898),"!",ISBLANK(H898),"!!!",H898='6. Data'!$B$3,"vyberte druh nákladu")," ")</f>
        <v xml:space="preserve"> </v>
      </c>
      <c r="J898" s="261" t="str">
        <f t="shared" si="39"/>
        <v xml:space="preserve"> </v>
      </c>
      <c r="K898" s="238" t="str">
        <f t="shared" si="40"/>
        <v xml:space="preserve"> </v>
      </c>
      <c r="L898" s="87" t="str">
        <f t="shared" si="41"/>
        <v xml:space="preserve"> </v>
      </c>
    </row>
    <row r="899" spans="1:12" x14ac:dyDescent="0.25">
      <c r="A899" s="72"/>
      <c r="B899" s="82"/>
      <c r="C899" s="82"/>
      <c r="D899" s="79"/>
      <c r="E899" s="83"/>
      <c r="F899" s="83"/>
      <c r="G899" s="81"/>
      <c r="H899" s="126"/>
      <c r="I899" s="238" t="str">
        <f>IF(ISNUMBER(F899),_xlfn.IFS(RIGHT(H899,3)="(b)",IF(AND(G899&gt;=DATE('1. Informace o projektu'!$C$3,1,1),G899&lt;=WORKDAY(DATE('1. Informace o projektu'!$C$3+1,1,31)-1,1)),"OK","!!"),RIGHT(H899,3)="(a)",IF(AND(G899&gt;=DATE('1. Informace o projektu'!$C$3,1,1),G899&lt;=WORKDAY(DATE('1. Informace o projektu'!$C$3,12,31)-1,1,'6. Data'!$C$76:$C$89)),"OK","!!"),ISBLANK(G899),"!",ISBLANK(H899),"!!!",H899='6. Data'!$B$3,"vyberte druh nákladu")," ")</f>
        <v xml:space="preserve"> </v>
      </c>
      <c r="J899" s="261" t="str">
        <f t="shared" si="39"/>
        <v xml:space="preserve"> </v>
      </c>
      <c r="K899" s="238" t="str">
        <f t="shared" si="40"/>
        <v xml:space="preserve"> </v>
      </c>
      <c r="L899" s="87" t="str">
        <f t="shared" si="41"/>
        <v xml:space="preserve"> </v>
      </c>
    </row>
    <row r="900" spans="1:12" x14ac:dyDescent="0.25">
      <c r="A900" s="72"/>
      <c r="B900" s="82"/>
      <c r="C900" s="82"/>
      <c r="D900" s="79"/>
      <c r="E900" s="83"/>
      <c r="F900" s="83"/>
      <c r="G900" s="81"/>
      <c r="H900" s="126"/>
      <c r="I900" s="238" t="str">
        <f>IF(ISNUMBER(F900),_xlfn.IFS(RIGHT(H900,3)="(b)",IF(AND(G900&gt;=DATE('1. Informace o projektu'!$C$3,1,1),G900&lt;=WORKDAY(DATE('1. Informace o projektu'!$C$3+1,1,31)-1,1)),"OK","!!"),RIGHT(H900,3)="(a)",IF(AND(G900&gt;=DATE('1. Informace o projektu'!$C$3,1,1),G900&lt;=WORKDAY(DATE('1. Informace o projektu'!$C$3,12,31)-1,1,'6. Data'!$C$76:$C$89)),"OK","!!"),ISBLANK(G900),"!",ISBLANK(H900),"!!!",H900='6. Data'!$B$3,"vyberte druh nákladu")," ")</f>
        <v xml:space="preserve"> </v>
      </c>
      <c r="J900" s="261" t="str">
        <f t="shared" si="39"/>
        <v xml:space="preserve"> </v>
      </c>
      <c r="K900" s="238" t="str">
        <f t="shared" si="40"/>
        <v xml:space="preserve"> </v>
      </c>
      <c r="L900" s="87" t="str">
        <f t="shared" si="41"/>
        <v xml:space="preserve"> </v>
      </c>
    </row>
    <row r="901" spans="1:12" x14ac:dyDescent="0.25">
      <c r="A901" s="72"/>
      <c r="B901" s="82"/>
      <c r="C901" s="82"/>
      <c r="D901" s="79"/>
      <c r="E901" s="83"/>
      <c r="F901" s="83"/>
      <c r="G901" s="81"/>
      <c r="H901" s="126"/>
      <c r="I901" s="238" t="str">
        <f>IF(ISNUMBER(F901),_xlfn.IFS(RIGHT(H901,3)="(b)",IF(AND(G901&gt;=DATE('1. Informace o projektu'!$C$3,1,1),G901&lt;=WORKDAY(DATE('1. Informace o projektu'!$C$3+1,1,31)-1,1)),"OK","!!"),RIGHT(H901,3)="(a)",IF(AND(G901&gt;=DATE('1. Informace o projektu'!$C$3,1,1),G901&lt;=WORKDAY(DATE('1. Informace o projektu'!$C$3,12,31)-1,1,'6. Data'!$C$76:$C$89)),"OK","!!"),ISBLANK(G901),"!",ISBLANK(H901),"!!!",H901='6. Data'!$B$3,"vyberte druh nákladu")," ")</f>
        <v xml:space="preserve"> </v>
      </c>
      <c r="J901" s="261" t="str">
        <f t="shared" si="39"/>
        <v xml:space="preserve"> </v>
      </c>
      <c r="K901" s="238" t="str">
        <f t="shared" si="40"/>
        <v xml:space="preserve"> </v>
      </c>
      <c r="L901" s="87" t="str">
        <f t="shared" si="41"/>
        <v xml:space="preserve"> </v>
      </c>
    </row>
    <row r="902" spans="1:12" x14ac:dyDescent="0.25">
      <c r="A902" s="72"/>
      <c r="B902" s="82"/>
      <c r="C902" s="82"/>
      <c r="D902" s="79"/>
      <c r="E902" s="83"/>
      <c r="F902" s="83"/>
      <c r="G902" s="81"/>
      <c r="H902" s="126"/>
      <c r="I902" s="238" t="str">
        <f>IF(ISNUMBER(F902),_xlfn.IFS(RIGHT(H902,3)="(b)",IF(AND(G902&gt;=DATE('1. Informace o projektu'!$C$3,1,1),G902&lt;=WORKDAY(DATE('1. Informace o projektu'!$C$3+1,1,31)-1,1)),"OK","!!"),RIGHT(H902,3)="(a)",IF(AND(G902&gt;=DATE('1. Informace o projektu'!$C$3,1,1),G902&lt;=WORKDAY(DATE('1. Informace o projektu'!$C$3,12,31)-1,1,'6. Data'!$C$76:$C$89)),"OK","!!"),ISBLANK(G902),"!",ISBLANK(H902),"!!!",H902='6. Data'!$B$3,"vyberte druh nákladu")," ")</f>
        <v xml:space="preserve"> </v>
      </c>
      <c r="J902" s="261" t="str">
        <f t="shared" si="39"/>
        <v xml:space="preserve"> </v>
      </c>
      <c r="K902" s="238" t="str">
        <f t="shared" si="40"/>
        <v xml:space="preserve"> </v>
      </c>
      <c r="L902" s="87" t="str">
        <f t="shared" si="41"/>
        <v xml:space="preserve"> </v>
      </c>
    </row>
    <row r="903" spans="1:12" x14ac:dyDescent="0.25">
      <c r="A903" s="72"/>
      <c r="B903" s="82"/>
      <c r="C903" s="82"/>
      <c r="D903" s="79"/>
      <c r="E903" s="83"/>
      <c r="F903" s="83"/>
      <c r="G903" s="81"/>
      <c r="H903" s="126"/>
      <c r="I903" s="238" t="str">
        <f>IF(ISNUMBER(F903),_xlfn.IFS(RIGHT(H903,3)="(b)",IF(AND(G903&gt;=DATE('1. Informace o projektu'!$C$3,1,1),G903&lt;=WORKDAY(DATE('1. Informace o projektu'!$C$3+1,1,31)-1,1)),"OK","!!"),RIGHT(H903,3)="(a)",IF(AND(G903&gt;=DATE('1. Informace o projektu'!$C$3,1,1),G903&lt;=WORKDAY(DATE('1. Informace o projektu'!$C$3,12,31)-1,1,'6. Data'!$C$76:$C$89)),"OK","!!"),ISBLANK(G903),"!",ISBLANK(H903),"!!!",H903='6. Data'!$B$3,"vyberte druh nákladu")," ")</f>
        <v xml:space="preserve"> </v>
      </c>
      <c r="J903" s="261" t="str">
        <f t="shared" ref="J903:J966" si="42">_xlfn.IFS(I903="!","Zapište datum úhrady",I903="ok"," ",I903=" "," ",I903="!!!","vyberte druh nákladu",I903="!!","nepovolené datum úhrady",I903="vyberte druh nákladu","vyberte druh nákladu")</f>
        <v xml:space="preserve"> </v>
      </c>
      <c r="K903" s="238" t="str">
        <f t="shared" ref="K903:K966" si="43">IF(ISNUMBER(F903),IF(E903&gt;=F903,"OK","!")," ")</f>
        <v xml:space="preserve"> </v>
      </c>
      <c r="L903" s="87" t="str">
        <f t="shared" ref="L903:L966" si="44">_xlfn.IFS(K903="!","Hrazeno z dotace je vyšší než fakturovaná částka",K903="ok"," ",K903=" "," ")</f>
        <v xml:space="preserve"> </v>
      </c>
    </row>
    <row r="904" spans="1:12" x14ac:dyDescent="0.25">
      <c r="A904" s="72"/>
      <c r="B904" s="82"/>
      <c r="C904" s="82"/>
      <c r="D904" s="79"/>
      <c r="E904" s="83"/>
      <c r="F904" s="83"/>
      <c r="G904" s="81"/>
      <c r="H904" s="126"/>
      <c r="I904" s="238" t="str">
        <f>IF(ISNUMBER(F904),_xlfn.IFS(RIGHT(H904,3)="(b)",IF(AND(G904&gt;=DATE('1. Informace o projektu'!$C$3,1,1),G904&lt;=WORKDAY(DATE('1. Informace o projektu'!$C$3+1,1,31)-1,1)),"OK","!!"),RIGHT(H904,3)="(a)",IF(AND(G904&gt;=DATE('1. Informace o projektu'!$C$3,1,1),G904&lt;=WORKDAY(DATE('1. Informace o projektu'!$C$3,12,31)-1,1,'6. Data'!$C$76:$C$89)),"OK","!!"),ISBLANK(G904),"!",ISBLANK(H904),"!!!",H904='6. Data'!$B$3,"vyberte druh nákladu")," ")</f>
        <v xml:space="preserve"> </v>
      </c>
      <c r="J904" s="261" t="str">
        <f t="shared" si="42"/>
        <v xml:space="preserve"> </v>
      </c>
      <c r="K904" s="238" t="str">
        <f t="shared" si="43"/>
        <v xml:space="preserve"> </v>
      </c>
      <c r="L904" s="87" t="str">
        <f t="shared" si="44"/>
        <v xml:space="preserve"> </v>
      </c>
    </row>
    <row r="905" spans="1:12" x14ac:dyDescent="0.25">
      <c r="A905" s="72"/>
      <c r="B905" s="82"/>
      <c r="C905" s="82"/>
      <c r="D905" s="79"/>
      <c r="E905" s="83"/>
      <c r="F905" s="83"/>
      <c r="G905" s="81"/>
      <c r="H905" s="126"/>
      <c r="I905" s="238" t="str">
        <f>IF(ISNUMBER(F905),_xlfn.IFS(RIGHT(H905,3)="(b)",IF(AND(G905&gt;=DATE('1. Informace o projektu'!$C$3,1,1),G905&lt;=WORKDAY(DATE('1. Informace o projektu'!$C$3+1,1,31)-1,1)),"OK","!!"),RIGHT(H905,3)="(a)",IF(AND(G905&gt;=DATE('1. Informace o projektu'!$C$3,1,1),G905&lt;=WORKDAY(DATE('1. Informace o projektu'!$C$3,12,31)-1,1,'6. Data'!$C$76:$C$89)),"OK","!!"),ISBLANK(G905),"!",ISBLANK(H905),"!!!",H905='6. Data'!$B$3,"vyberte druh nákladu")," ")</f>
        <v xml:space="preserve"> </v>
      </c>
      <c r="J905" s="261" t="str">
        <f t="shared" si="42"/>
        <v xml:space="preserve"> </v>
      </c>
      <c r="K905" s="238" t="str">
        <f t="shared" si="43"/>
        <v xml:space="preserve"> </v>
      </c>
      <c r="L905" s="87" t="str">
        <f t="shared" si="44"/>
        <v xml:space="preserve"> </v>
      </c>
    </row>
    <row r="906" spans="1:12" x14ac:dyDescent="0.25">
      <c r="A906" s="72"/>
      <c r="B906" s="82"/>
      <c r="C906" s="82"/>
      <c r="D906" s="79"/>
      <c r="E906" s="83"/>
      <c r="F906" s="83"/>
      <c r="G906" s="81"/>
      <c r="H906" s="126"/>
      <c r="I906" s="238" t="str">
        <f>IF(ISNUMBER(F906),_xlfn.IFS(RIGHT(H906,3)="(b)",IF(AND(G906&gt;=DATE('1. Informace o projektu'!$C$3,1,1),G906&lt;=WORKDAY(DATE('1. Informace o projektu'!$C$3+1,1,31)-1,1)),"OK","!!"),RIGHT(H906,3)="(a)",IF(AND(G906&gt;=DATE('1. Informace o projektu'!$C$3,1,1),G906&lt;=WORKDAY(DATE('1. Informace o projektu'!$C$3,12,31)-1,1,'6. Data'!$C$76:$C$89)),"OK","!!"),ISBLANK(G906),"!",ISBLANK(H906),"!!!",H906='6. Data'!$B$3,"vyberte druh nákladu")," ")</f>
        <v xml:space="preserve"> </v>
      </c>
      <c r="J906" s="261" t="str">
        <f t="shared" si="42"/>
        <v xml:space="preserve"> </v>
      </c>
      <c r="K906" s="238" t="str">
        <f t="shared" si="43"/>
        <v xml:space="preserve"> </v>
      </c>
      <c r="L906" s="87" t="str">
        <f t="shared" si="44"/>
        <v xml:space="preserve"> </v>
      </c>
    </row>
    <row r="907" spans="1:12" x14ac:dyDescent="0.25">
      <c r="A907" s="72"/>
      <c r="B907" s="82"/>
      <c r="C907" s="82"/>
      <c r="D907" s="79"/>
      <c r="E907" s="83"/>
      <c r="F907" s="83"/>
      <c r="G907" s="81"/>
      <c r="H907" s="126"/>
      <c r="I907" s="238" t="str">
        <f>IF(ISNUMBER(F907),_xlfn.IFS(RIGHT(H907,3)="(b)",IF(AND(G907&gt;=DATE('1. Informace o projektu'!$C$3,1,1),G907&lt;=WORKDAY(DATE('1. Informace o projektu'!$C$3+1,1,31)-1,1)),"OK","!!"),RIGHT(H907,3)="(a)",IF(AND(G907&gt;=DATE('1. Informace o projektu'!$C$3,1,1),G907&lt;=WORKDAY(DATE('1. Informace o projektu'!$C$3,12,31)-1,1,'6. Data'!$C$76:$C$89)),"OK","!!"),ISBLANK(G907),"!",ISBLANK(H907),"!!!",H907='6. Data'!$B$3,"vyberte druh nákladu")," ")</f>
        <v xml:space="preserve"> </v>
      </c>
      <c r="J907" s="261" t="str">
        <f t="shared" si="42"/>
        <v xml:space="preserve"> </v>
      </c>
      <c r="K907" s="238" t="str">
        <f t="shared" si="43"/>
        <v xml:space="preserve"> </v>
      </c>
      <c r="L907" s="87" t="str">
        <f t="shared" si="44"/>
        <v xml:space="preserve"> </v>
      </c>
    </row>
    <row r="908" spans="1:12" x14ac:dyDescent="0.25">
      <c r="A908" s="72"/>
      <c r="B908" s="82"/>
      <c r="C908" s="82"/>
      <c r="D908" s="79"/>
      <c r="E908" s="83"/>
      <c r="F908" s="83"/>
      <c r="G908" s="81"/>
      <c r="H908" s="126"/>
      <c r="I908" s="238" t="str">
        <f>IF(ISNUMBER(F908),_xlfn.IFS(RIGHT(H908,3)="(b)",IF(AND(G908&gt;=DATE('1. Informace o projektu'!$C$3,1,1),G908&lt;=WORKDAY(DATE('1. Informace o projektu'!$C$3+1,1,31)-1,1)),"OK","!!"),RIGHT(H908,3)="(a)",IF(AND(G908&gt;=DATE('1. Informace o projektu'!$C$3,1,1),G908&lt;=WORKDAY(DATE('1. Informace o projektu'!$C$3,12,31)-1,1,'6. Data'!$C$76:$C$89)),"OK","!!"),ISBLANK(G908),"!",ISBLANK(H908),"!!!",H908='6. Data'!$B$3,"vyberte druh nákladu")," ")</f>
        <v xml:space="preserve"> </v>
      </c>
      <c r="J908" s="261" t="str">
        <f t="shared" si="42"/>
        <v xml:space="preserve"> </v>
      </c>
      <c r="K908" s="238" t="str">
        <f t="shared" si="43"/>
        <v xml:space="preserve"> </v>
      </c>
      <c r="L908" s="87" t="str">
        <f t="shared" si="44"/>
        <v xml:space="preserve"> </v>
      </c>
    </row>
    <row r="909" spans="1:12" x14ac:dyDescent="0.25">
      <c r="A909" s="72"/>
      <c r="B909" s="82"/>
      <c r="C909" s="82"/>
      <c r="D909" s="79"/>
      <c r="E909" s="83"/>
      <c r="F909" s="83"/>
      <c r="G909" s="81"/>
      <c r="H909" s="126"/>
      <c r="I909" s="238" t="str">
        <f>IF(ISNUMBER(F909),_xlfn.IFS(RIGHT(H909,3)="(b)",IF(AND(G909&gt;=DATE('1. Informace o projektu'!$C$3,1,1),G909&lt;=WORKDAY(DATE('1. Informace o projektu'!$C$3+1,1,31)-1,1)),"OK","!!"),RIGHT(H909,3)="(a)",IF(AND(G909&gt;=DATE('1. Informace o projektu'!$C$3,1,1),G909&lt;=WORKDAY(DATE('1. Informace o projektu'!$C$3,12,31)-1,1,'6. Data'!$C$76:$C$89)),"OK","!!"),ISBLANK(G909),"!",ISBLANK(H909),"!!!",H909='6. Data'!$B$3,"vyberte druh nákladu")," ")</f>
        <v xml:space="preserve"> </v>
      </c>
      <c r="J909" s="261" t="str">
        <f t="shared" si="42"/>
        <v xml:space="preserve"> </v>
      </c>
      <c r="K909" s="238" t="str">
        <f t="shared" si="43"/>
        <v xml:space="preserve"> </v>
      </c>
      <c r="L909" s="87" t="str">
        <f t="shared" si="44"/>
        <v xml:space="preserve"> </v>
      </c>
    </row>
    <row r="910" spans="1:12" x14ac:dyDescent="0.25">
      <c r="A910" s="72"/>
      <c r="B910" s="82"/>
      <c r="C910" s="82"/>
      <c r="D910" s="79"/>
      <c r="E910" s="83"/>
      <c r="F910" s="83"/>
      <c r="G910" s="81"/>
      <c r="H910" s="126"/>
      <c r="I910" s="238" t="str">
        <f>IF(ISNUMBER(F910),_xlfn.IFS(RIGHT(H910,3)="(b)",IF(AND(G910&gt;=DATE('1. Informace o projektu'!$C$3,1,1),G910&lt;=WORKDAY(DATE('1. Informace o projektu'!$C$3+1,1,31)-1,1)),"OK","!!"),RIGHT(H910,3)="(a)",IF(AND(G910&gt;=DATE('1. Informace o projektu'!$C$3,1,1),G910&lt;=WORKDAY(DATE('1. Informace o projektu'!$C$3,12,31)-1,1,'6. Data'!$C$76:$C$89)),"OK","!!"),ISBLANK(G910),"!",ISBLANK(H910),"!!!",H910='6. Data'!$B$3,"vyberte druh nákladu")," ")</f>
        <v xml:space="preserve"> </v>
      </c>
      <c r="J910" s="261" t="str">
        <f t="shared" si="42"/>
        <v xml:space="preserve"> </v>
      </c>
      <c r="K910" s="238" t="str">
        <f t="shared" si="43"/>
        <v xml:space="preserve"> </v>
      </c>
      <c r="L910" s="87" t="str">
        <f t="shared" si="44"/>
        <v xml:space="preserve"> </v>
      </c>
    </row>
    <row r="911" spans="1:12" x14ac:dyDescent="0.25">
      <c r="A911" s="72"/>
      <c r="B911" s="82"/>
      <c r="C911" s="82"/>
      <c r="D911" s="79"/>
      <c r="E911" s="83"/>
      <c r="F911" s="83"/>
      <c r="G911" s="81"/>
      <c r="H911" s="126"/>
      <c r="I911" s="238" t="str">
        <f>IF(ISNUMBER(F911),_xlfn.IFS(RIGHT(H911,3)="(b)",IF(AND(G911&gt;=DATE('1. Informace o projektu'!$C$3,1,1),G911&lt;=WORKDAY(DATE('1. Informace o projektu'!$C$3+1,1,31)-1,1)),"OK","!!"),RIGHT(H911,3)="(a)",IF(AND(G911&gt;=DATE('1. Informace o projektu'!$C$3,1,1),G911&lt;=WORKDAY(DATE('1. Informace o projektu'!$C$3,12,31)-1,1,'6. Data'!$C$76:$C$89)),"OK","!!"),ISBLANK(G911),"!",ISBLANK(H911),"!!!",H911='6. Data'!$B$3,"vyberte druh nákladu")," ")</f>
        <v xml:space="preserve"> </v>
      </c>
      <c r="J911" s="261" t="str">
        <f t="shared" si="42"/>
        <v xml:space="preserve"> </v>
      </c>
      <c r="K911" s="238" t="str">
        <f t="shared" si="43"/>
        <v xml:space="preserve"> </v>
      </c>
      <c r="L911" s="87" t="str">
        <f t="shared" si="44"/>
        <v xml:space="preserve"> </v>
      </c>
    </row>
    <row r="912" spans="1:12" x14ac:dyDescent="0.25">
      <c r="A912" s="72"/>
      <c r="B912" s="82"/>
      <c r="C912" s="82"/>
      <c r="D912" s="79"/>
      <c r="E912" s="83"/>
      <c r="F912" s="83"/>
      <c r="G912" s="81"/>
      <c r="H912" s="126"/>
      <c r="I912" s="238" t="str">
        <f>IF(ISNUMBER(F912),_xlfn.IFS(RIGHT(H912,3)="(b)",IF(AND(G912&gt;=DATE('1. Informace o projektu'!$C$3,1,1),G912&lt;=WORKDAY(DATE('1. Informace o projektu'!$C$3+1,1,31)-1,1)),"OK","!!"),RIGHT(H912,3)="(a)",IF(AND(G912&gt;=DATE('1. Informace o projektu'!$C$3,1,1),G912&lt;=WORKDAY(DATE('1. Informace o projektu'!$C$3,12,31)-1,1,'6. Data'!$C$76:$C$89)),"OK","!!"),ISBLANK(G912),"!",ISBLANK(H912),"!!!",H912='6. Data'!$B$3,"vyberte druh nákladu")," ")</f>
        <v xml:space="preserve"> </v>
      </c>
      <c r="J912" s="261" t="str">
        <f t="shared" si="42"/>
        <v xml:space="preserve"> </v>
      </c>
      <c r="K912" s="238" t="str">
        <f t="shared" si="43"/>
        <v xml:space="preserve"> </v>
      </c>
      <c r="L912" s="87" t="str">
        <f t="shared" si="44"/>
        <v xml:space="preserve"> </v>
      </c>
    </row>
    <row r="913" spans="1:12" x14ac:dyDescent="0.25">
      <c r="A913" s="72"/>
      <c r="B913" s="82"/>
      <c r="C913" s="82"/>
      <c r="D913" s="79"/>
      <c r="E913" s="83"/>
      <c r="F913" s="83"/>
      <c r="G913" s="81"/>
      <c r="H913" s="126"/>
      <c r="I913" s="238" t="str">
        <f>IF(ISNUMBER(F913),_xlfn.IFS(RIGHT(H913,3)="(b)",IF(AND(G913&gt;=DATE('1. Informace o projektu'!$C$3,1,1),G913&lt;=WORKDAY(DATE('1. Informace o projektu'!$C$3+1,1,31)-1,1)),"OK","!!"),RIGHT(H913,3)="(a)",IF(AND(G913&gt;=DATE('1. Informace o projektu'!$C$3,1,1),G913&lt;=WORKDAY(DATE('1. Informace o projektu'!$C$3,12,31)-1,1,'6. Data'!$C$76:$C$89)),"OK","!!"),ISBLANK(G913),"!",ISBLANK(H913),"!!!",H913='6. Data'!$B$3,"vyberte druh nákladu")," ")</f>
        <v xml:space="preserve"> </v>
      </c>
      <c r="J913" s="261" t="str">
        <f t="shared" si="42"/>
        <v xml:space="preserve"> </v>
      </c>
      <c r="K913" s="238" t="str">
        <f t="shared" si="43"/>
        <v xml:space="preserve"> </v>
      </c>
      <c r="L913" s="87" t="str">
        <f t="shared" si="44"/>
        <v xml:space="preserve"> </v>
      </c>
    </row>
    <row r="914" spans="1:12" x14ac:dyDescent="0.25">
      <c r="A914" s="72"/>
      <c r="B914" s="82"/>
      <c r="C914" s="82"/>
      <c r="D914" s="79"/>
      <c r="E914" s="83"/>
      <c r="F914" s="83"/>
      <c r="G914" s="81"/>
      <c r="H914" s="126"/>
      <c r="I914" s="238" t="str">
        <f>IF(ISNUMBER(F914),_xlfn.IFS(RIGHT(H914,3)="(b)",IF(AND(G914&gt;=DATE('1. Informace o projektu'!$C$3,1,1),G914&lt;=WORKDAY(DATE('1. Informace o projektu'!$C$3+1,1,31)-1,1)),"OK","!!"),RIGHT(H914,3)="(a)",IF(AND(G914&gt;=DATE('1. Informace o projektu'!$C$3,1,1),G914&lt;=WORKDAY(DATE('1. Informace o projektu'!$C$3,12,31)-1,1,'6. Data'!$C$76:$C$89)),"OK","!!"),ISBLANK(G914),"!",ISBLANK(H914),"!!!",H914='6. Data'!$B$3,"vyberte druh nákladu")," ")</f>
        <v xml:space="preserve"> </v>
      </c>
      <c r="J914" s="261" t="str">
        <f t="shared" si="42"/>
        <v xml:space="preserve"> </v>
      </c>
      <c r="K914" s="238" t="str">
        <f t="shared" si="43"/>
        <v xml:space="preserve"> </v>
      </c>
      <c r="L914" s="87" t="str">
        <f t="shared" si="44"/>
        <v xml:space="preserve"> </v>
      </c>
    </row>
    <row r="915" spans="1:12" x14ac:dyDescent="0.25">
      <c r="A915" s="72"/>
      <c r="B915" s="82"/>
      <c r="C915" s="82"/>
      <c r="D915" s="79"/>
      <c r="E915" s="83"/>
      <c r="F915" s="83"/>
      <c r="G915" s="81"/>
      <c r="H915" s="126"/>
      <c r="I915" s="238" t="str">
        <f>IF(ISNUMBER(F915),_xlfn.IFS(RIGHT(H915,3)="(b)",IF(AND(G915&gt;=DATE('1. Informace o projektu'!$C$3,1,1),G915&lt;=WORKDAY(DATE('1. Informace o projektu'!$C$3+1,1,31)-1,1)),"OK","!!"),RIGHT(H915,3)="(a)",IF(AND(G915&gt;=DATE('1. Informace o projektu'!$C$3,1,1),G915&lt;=WORKDAY(DATE('1. Informace o projektu'!$C$3,12,31)-1,1,'6. Data'!$C$76:$C$89)),"OK","!!"),ISBLANK(G915),"!",ISBLANK(H915),"!!!",H915='6. Data'!$B$3,"vyberte druh nákladu")," ")</f>
        <v xml:space="preserve"> </v>
      </c>
      <c r="J915" s="261" t="str">
        <f t="shared" si="42"/>
        <v xml:space="preserve"> </v>
      </c>
      <c r="K915" s="238" t="str">
        <f t="shared" si="43"/>
        <v xml:space="preserve"> </v>
      </c>
      <c r="L915" s="87" t="str">
        <f t="shared" si="44"/>
        <v xml:space="preserve"> </v>
      </c>
    </row>
    <row r="916" spans="1:12" x14ac:dyDescent="0.25">
      <c r="A916" s="72"/>
      <c r="B916" s="82"/>
      <c r="C916" s="82"/>
      <c r="D916" s="79"/>
      <c r="E916" s="83"/>
      <c r="F916" s="83"/>
      <c r="G916" s="81"/>
      <c r="H916" s="126"/>
      <c r="I916" s="238" t="str">
        <f>IF(ISNUMBER(F916),_xlfn.IFS(RIGHT(H916,3)="(b)",IF(AND(G916&gt;=DATE('1. Informace o projektu'!$C$3,1,1),G916&lt;=WORKDAY(DATE('1. Informace o projektu'!$C$3+1,1,31)-1,1)),"OK","!!"),RIGHT(H916,3)="(a)",IF(AND(G916&gt;=DATE('1. Informace o projektu'!$C$3,1,1),G916&lt;=WORKDAY(DATE('1. Informace o projektu'!$C$3,12,31)-1,1,'6. Data'!$C$76:$C$89)),"OK","!!"),ISBLANK(G916),"!",ISBLANK(H916),"!!!",H916='6. Data'!$B$3,"vyberte druh nákladu")," ")</f>
        <v xml:space="preserve"> </v>
      </c>
      <c r="J916" s="261" t="str">
        <f t="shared" si="42"/>
        <v xml:space="preserve"> </v>
      </c>
      <c r="K916" s="238" t="str">
        <f t="shared" si="43"/>
        <v xml:space="preserve"> </v>
      </c>
      <c r="L916" s="87" t="str">
        <f t="shared" si="44"/>
        <v xml:space="preserve"> </v>
      </c>
    </row>
    <row r="917" spans="1:12" x14ac:dyDescent="0.25">
      <c r="A917" s="72"/>
      <c r="B917" s="82"/>
      <c r="C917" s="82"/>
      <c r="D917" s="79"/>
      <c r="E917" s="83"/>
      <c r="F917" s="83"/>
      <c r="G917" s="81"/>
      <c r="H917" s="126"/>
      <c r="I917" s="238" t="str">
        <f>IF(ISNUMBER(F917),_xlfn.IFS(RIGHT(H917,3)="(b)",IF(AND(G917&gt;=DATE('1. Informace o projektu'!$C$3,1,1),G917&lt;=WORKDAY(DATE('1. Informace o projektu'!$C$3+1,1,31)-1,1)),"OK","!!"),RIGHT(H917,3)="(a)",IF(AND(G917&gt;=DATE('1. Informace o projektu'!$C$3,1,1),G917&lt;=WORKDAY(DATE('1. Informace o projektu'!$C$3,12,31)-1,1,'6. Data'!$C$76:$C$89)),"OK","!!"),ISBLANK(G917),"!",ISBLANK(H917),"!!!",H917='6. Data'!$B$3,"vyberte druh nákladu")," ")</f>
        <v xml:space="preserve"> </v>
      </c>
      <c r="J917" s="261" t="str">
        <f t="shared" si="42"/>
        <v xml:space="preserve"> </v>
      </c>
      <c r="K917" s="238" t="str">
        <f t="shared" si="43"/>
        <v xml:space="preserve"> </v>
      </c>
      <c r="L917" s="87" t="str">
        <f t="shared" si="44"/>
        <v xml:space="preserve"> </v>
      </c>
    </row>
    <row r="918" spans="1:12" x14ac:dyDescent="0.25">
      <c r="A918" s="72"/>
      <c r="B918" s="82"/>
      <c r="C918" s="82"/>
      <c r="D918" s="79"/>
      <c r="E918" s="83"/>
      <c r="F918" s="83"/>
      <c r="G918" s="81"/>
      <c r="H918" s="126"/>
      <c r="I918" s="238" t="str">
        <f>IF(ISNUMBER(F918),_xlfn.IFS(RIGHT(H918,3)="(b)",IF(AND(G918&gt;=DATE('1. Informace o projektu'!$C$3,1,1),G918&lt;=WORKDAY(DATE('1. Informace o projektu'!$C$3+1,1,31)-1,1)),"OK","!!"),RIGHT(H918,3)="(a)",IF(AND(G918&gt;=DATE('1. Informace o projektu'!$C$3,1,1),G918&lt;=WORKDAY(DATE('1. Informace o projektu'!$C$3,12,31)-1,1,'6. Data'!$C$76:$C$89)),"OK","!!"),ISBLANK(G918),"!",ISBLANK(H918),"!!!",H918='6. Data'!$B$3,"vyberte druh nákladu")," ")</f>
        <v xml:space="preserve"> </v>
      </c>
      <c r="J918" s="261" t="str">
        <f t="shared" si="42"/>
        <v xml:space="preserve"> </v>
      </c>
      <c r="K918" s="238" t="str">
        <f t="shared" si="43"/>
        <v xml:space="preserve"> </v>
      </c>
      <c r="L918" s="87" t="str">
        <f t="shared" si="44"/>
        <v xml:space="preserve"> </v>
      </c>
    </row>
    <row r="919" spans="1:12" x14ac:dyDescent="0.25">
      <c r="A919" s="72"/>
      <c r="B919" s="82"/>
      <c r="C919" s="82"/>
      <c r="D919" s="79"/>
      <c r="E919" s="83"/>
      <c r="F919" s="83"/>
      <c r="G919" s="81"/>
      <c r="H919" s="126"/>
      <c r="I919" s="238" t="str">
        <f>IF(ISNUMBER(F919),_xlfn.IFS(RIGHT(H919,3)="(b)",IF(AND(G919&gt;=DATE('1. Informace o projektu'!$C$3,1,1),G919&lt;=WORKDAY(DATE('1. Informace o projektu'!$C$3+1,1,31)-1,1)),"OK","!!"),RIGHT(H919,3)="(a)",IF(AND(G919&gt;=DATE('1. Informace o projektu'!$C$3,1,1),G919&lt;=WORKDAY(DATE('1. Informace o projektu'!$C$3,12,31)-1,1,'6. Data'!$C$76:$C$89)),"OK","!!"),ISBLANK(G919),"!",ISBLANK(H919),"!!!",H919='6. Data'!$B$3,"vyberte druh nákladu")," ")</f>
        <v xml:space="preserve"> </v>
      </c>
      <c r="J919" s="261" t="str">
        <f t="shared" si="42"/>
        <v xml:space="preserve"> </v>
      </c>
      <c r="K919" s="238" t="str">
        <f t="shared" si="43"/>
        <v xml:space="preserve"> </v>
      </c>
      <c r="L919" s="87" t="str">
        <f t="shared" si="44"/>
        <v xml:space="preserve"> </v>
      </c>
    </row>
    <row r="920" spans="1:12" x14ac:dyDescent="0.25">
      <c r="A920" s="72"/>
      <c r="B920" s="82"/>
      <c r="C920" s="82"/>
      <c r="D920" s="79"/>
      <c r="E920" s="83"/>
      <c r="F920" s="83"/>
      <c r="G920" s="81"/>
      <c r="H920" s="126"/>
      <c r="I920" s="238" t="str">
        <f>IF(ISNUMBER(F920),_xlfn.IFS(RIGHT(H920,3)="(b)",IF(AND(G920&gt;=DATE('1. Informace o projektu'!$C$3,1,1),G920&lt;=WORKDAY(DATE('1. Informace o projektu'!$C$3+1,1,31)-1,1)),"OK","!!"),RIGHT(H920,3)="(a)",IF(AND(G920&gt;=DATE('1. Informace o projektu'!$C$3,1,1),G920&lt;=WORKDAY(DATE('1. Informace o projektu'!$C$3,12,31)-1,1,'6. Data'!$C$76:$C$89)),"OK","!!"),ISBLANK(G920),"!",ISBLANK(H920),"!!!",H920='6. Data'!$B$3,"vyberte druh nákladu")," ")</f>
        <v xml:space="preserve"> </v>
      </c>
      <c r="J920" s="261" t="str">
        <f t="shared" si="42"/>
        <v xml:space="preserve"> </v>
      </c>
      <c r="K920" s="238" t="str">
        <f t="shared" si="43"/>
        <v xml:space="preserve"> </v>
      </c>
      <c r="L920" s="87" t="str">
        <f t="shared" si="44"/>
        <v xml:space="preserve"> </v>
      </c>
    </row>
    <row r="921" spans="1:12" x14ac:dyDescent="0.25">
      <c r="A921" s="72"/>
      <c r="B921" s="82"/>
      <c r="C921" s="82"/>
      <c r="D921" s="79"/>
      <c r="E921" s="83"/>
      <c r="F921" s="83"/>
      <c r="G921" s="81"/>
      <c r="H921" s="126"/>
      <c r="I921" s="238" t="str">
        <f>IF(ISNUMBER(F921),_xlfn.IFS(RIGHT(H921,3)="(b)",IF(AND(G921&gt;=DATE('1. Informace o projektu'!$C$3,1,1),G921&lt;=WORKDAY(DATE('1. Informace o projektu'!$C$3+1,1,31)-1,1)),"OK","!!"),RIGHT(H921,3)="(a)",IF(AND(G921&gt;=DATE('1. Informace o projektu'!$C$3,1,1),G921&lt;=WORKDAY(DATE('1. Informace o projektu'!$C$3,12,31)-1,1,'6. Data'!$C$76:$C$89)),"OK","!!"),ISBLANK(G921),"!",ISBLANK(H921),"!!!",H921='6. Data'!$B$3,"vyberte druh nákladu")," ")</f>
        <v xml:space="preserve"> </v>
      </c>
      <c r="J921" s="261" t="str">
        <f t="shared" si="42"/>
        <v xml:space="preserve"> </v>
      </c>
      <c r="K921" s="238" t="str">
        <f t="shared" si="43"/>
        <v xml:space="preserve"> </v>
      </c>
      <c r="L921" s="87" t="str">
        <f t="shared" si="44"/>
        <v xml:space="preserve"> </v>
      </c>
    </row>
    <row r="922" spans="1:12" x14ac:dyDescent="0.25">
      <c r="A922" s="72"/>
      <c r="B922" s="82"/>
      <c r="C922" s="82"/>
      <c r="D922" s="79"/>
      <c r="E922" s="83"/>
      <c r="F922" s="83"/>
      <c r="G922" s="81"/>
      <c r="H922" s="126"/>
      <c r="I922" s="238" t="str">
        <f>IF(ISNUMBER(F922),_xlfn.IFS(RIGHT(H922,3)="(b)",IF(AND(G922&gt;=DATE('1. Informace o projektu'!$C$3,1,1),G922&lt;=WORKDAY(DATE('1. Informace o projektu'!$C$3+1,1,31)-1,1)),"OK","!!"),RIGHT(H922,3)="(a)",IF(AND(G922&gt;=DATE('1. Informace o projektu'!$C$3,1,1),G922&lt;=WORKDAY(DATE('1. Informace o projektu'!$C$3,12,31)-1,1,'6. Data'!$C$76:$C$89)),"OK","!!"),ISBLANK(G922),"!",ISBLANK(H922),"!!!",H922='6. Data'!$B$3,"vyberte druh nákladu")," ")</f>
        <v xml:space="preserve"> </v>
      </c>
      <c r="J922" s="261" t="str">
        <f t="shared" si="42"/>
        <v xml:space="preserve"> </v>
      </c>
      <c r="K922" s="238" t="str">
        <f t="shared" si="43"/>
        <v xml:space="preserve"> </v>
      </c>
      <c r="L922" s="87" t="str">
        <f t="shared" si="44"/>
        <v xml:space="preserve"> </v>
      </c>
    </row>
    <row r="923" spans="1:12" x14ac:dyDescent="0.25">
      <c r="A923" s="72"/>
      <c r="B923" s="82"/>
      <c r="C923" s="82"/>
      <c r="D923" s="79"/>
      <c r="E923" s="83"/>
      <c r="F923" s="83"/>
      <c r="G923" s="81"/>
      <c r="H923" s="126"/>
      <c r="I923" s="238" t="str">
        <f>IF(ISNUMBER(F923),_xlfn.IFS(RIGHT(H923,3)="(b)",IF(AND(G923&gt;=DATE('1. Informace o projektu'!$C$3,1,1),G923&lt;=WORKDAY(DATE('1. Informace o projektu'!$C$3+1,1,31)-1,1)),"OK","!!"),RIGHT(H923,3)="(a)",IF(AND(G923&gt;=DATE('1. Informace o projektu'!$C$3,1,1),G923&lt;=WORKDAY(DATE('1. Informace o projektu'!$C$3,12,31)-1,1,'6. Data'!$C$76:$C$89)),"OK","!!"),ISBLANK(G923),"!",ISBLANK(H923),"!!!",H923='6. Data'!$B$3,"vyberte druh nákladu")," ")</f>
        <v xml:space="preserve"> </v>
      </c>
      <c r="J923" s="261" t="str">
        <f t="shared" si="42"/>
        <v xml:space="preserve"> </v>
      </c>
      <c r="K923" s="238" t="str">
        <f t="shared" si="43"/>
        <v xml:space="preserve"> </v>
      </c>
      <c r="L923" s="87" t="str">
        <f t="shared" si="44"/>
        <v xml:space="preserve"> </v>
      </c>
    </row>
    <row r="924" spans="1:12" x14ac:dyDescent="0.25">
      <c r="A924" s="72"/>
      <c r="B924" s="82"/>
      <c r="C924" s="82"/>
      <c r="D924" s="79"/>
      <c r="E924" s="83"/>
      <c r="F924" s="83"/>
      <c r="G924" s="81"/>
      <c r="H924" s="126"/>
      <c r="I924" s="238" t="str">
        <f>IF(ISNUMBER(F924),_xlfn.IFS(RIGHT(H924,3)="(b)",IF(AND(G924&gt;=DATE('1. Informace o projektu'!$C$3,1,1),G924&lt;=WORKDAY(DATE('1. Informace o projektu'!$C$3+1,1,31)-1,1)),"OK","!!"),RIGHT(H924,3)="(a)",IF(AND(G924&gt;=DATE('1. Informace o projektu'!$C$3,1,1),G924&lt;=WORKDAY(DATE('1. Informace o projektu'!$C$3,12,31)-1,1,'6. Data'!$C$76:$C$89)),"OK","!!"),ISBLANK(G924),"!",ISBLANK(H924),"!!!",H924='6. Data'!$B$3,"vyberte druh nákladu")," ")</f>
        <v xml:space="preserve"> </v>
      </c>
      <c r="J924" s="261" t="str">
        <f t="shared" si="42"/>
        <v xml:space="preserve"> </v>
      </c>
      <c r="K924" s="238" t="str">
        <f t="shared" si="43"/>
        <v xml:space="preserve"> </v>
      </c>
      <c r="L924" s="87" t="str">
        <f t="shared" si="44"/>
        <v xml:space="preserve"> </v>
      </c>
    </row>
    <row r="925" spans="1:12" x14ac:dyDescent="0.25">
      <c r="A925" s="72"/>
      <c r="B925" s="82"/>
      <c r="C925" s="82"/>
      <c r="D925" s="79"/>
      <c r="E925" s="83"/>
      <c r="F925" s="83"/>
      <c r="G925" s="81"/>
      <c r="H925" s="126"/>
      <c r="I925" s="238" t="str">
        <f>IF(ISNUMBER(F925),_xlfn.IFS(RIGHT(H925,3)="(b)",IF(AND(G925&gt;=DATE('1. Informace o projektu'!$C$3,1,1),G925&lt;=WORKDAY(DATE('1. Informace o projektu'!$C$3+1,1,31)-1,1)),"OK","!!"),RIGHT(H925,3)="(a)",IF(AND(G925&gt;=DATE('1. Informace o projektu'!$C$3,1,1),G925&lt;=WORKDAY(DATE('1. Informace o projektu'!$C$3,12,31)-1,1,'6. Data'!$C$76:$C$89)),"OK","!!"),ISBLANK(G925),"!",ISBLANK(H925),"!!!",H925='6. Data'!$B$3,"vyberte druh nákladu")," ")</f>
        <v xml:space="preserve"> </v>
      </c>
      <c r="J925" s="261" t="str">
        <f t="shared" si="42"/>
        <v xml:space="preserve"> </v>
      </c>
      <c r="K925" s="238" t="str">
        <f t="shared" si="43"/>
        <v xml:space="preserve"> </v>
      </c>
      <c r="L925" s="87" t="str">
        <f t="shared" si="44"/>
        <v xml:space="preserve"> </v>
      </c>
    </row>
    <row r="926" spans="1:12" x14ac:dyDescent="0.25">
      <c r="A926" s="72"/>
      <c r="B926" s="82"/>
      <c r="C926" s="82"/>
      <c r="D926" s="79"/>
      <c r="E926" s="83"/>
      <c r="F926" s="83"/>
      <c r="G926" s="81"/>
      <c r="H926" s="126"/>
      <c r="I926" s="238" t="str">
        <f>IF(ISNUMBER(F926),_xlfn.IFS(RIGHT(H926,3)="(b)",IF(AND(G926&gt;=DATE('1. Informace o projektu'!$C$3,1,1),G926&lt;=WORKDAY(DATE('1. Informace o projektu'!$C$3+1,1,31)-1,1)),"OK","!!"),RIGHT(H926,3)="(a)",IF(AND(G926&gt;=DATE('1. Informace o projektu'!$C$3,1,1),G926&lt;=WORKDAY(DATE('1. Informace o projektu'!$C$3,12,31)-1,1,'6. Data'!$C$76:$C$89)),"OK","!!"),ISBLANK(G926),"!",ISBLANK(H926),"!!!",H926='6. Data'!$B$3,"vyberte druh nákladu")," ")</f>
        <v xml:space="preserve"> </v>
      </c>
      <c r="J926" s="261" t="str">
        <f t="shared" si="42"/>
        <v xml:space="preserve"> </v>
      </c>
      <c r="K926" s="238" t="str">
        <f t="shared" si="43"/>
        <v xml:space="preserve"> </v>
      </c>
      <c r="L926" s="87" t="str">
        <f t="shared" si="44"/>
        <v xml:space="preserve"> </v>
      </c>
    </row>
    <row r="927" spans="1:12" x14ac:dyDescent="0.25">
      <c r="A927" s="72"/>
      <c r="B927" s="82"/>
      <c r="C927" s="82"/>
      <c r="D927" s="79"/>
      <c r="E927" s="83"/>
      <c r="F927" s="83"/>
      <c r="G927" s="81"/>
      <c r="H927" s="126"/>
      <c r="I927" s="238" t="str">
        <f>IF(ISNUMBER(F927),_xlfn.IFS(RIGHT(H927,3)="(b)",IF(AND(G927&gt;=DATE('1. Informace o projektu'!$C$3,1,1),G927&lt;=WORKDAY(DATE('1. Informace o projektu'!$C$3+1,1,31)-1,1)),"OK","!!"),RIGHT(H927,3)="(a)",IF(AND(G927&gt;=DATE('1. Informace o projektu'!$C$3,1,1),G927&lt;=WORKDAY(DATE('1. Informace o projektu'!$C$3,12,31)-1,1,'6. Data'!$C$76:$C$89)),"OK","!!"),ISBLANK(G927),"!",ISBLANK(H927),"!!!",H927='6. Data'!$B$3,"vyberte druh nákladu")," ")</f>
        <v xml:space="preserve"> </v>
      </c>
      <c r="J927" s="261" t="str">
        <f t="shared" si="42"/>
        <v xml:space="preserve"> </v>
      </c>
      <c r="K927" s="238" t="str">
        <f t="shared" si="43"/>
        <v xml:space="preserve"> </v>
      </c>
      <c r="L927" s="87" t="str">
        <f t="shared" si="44"/>
        <v xml:space="preserve"> </v>
      </c>
    </row>
    <row r="928" spans="1:12" x14ac:dyDescent="0.25">
      <c r="A928" s="72"/>
      <c r="B928" s="82"/>
      <c r="C928" s="82"/>
      <c r="D928" s="79"/>
      <c r="E928" s="83"/>
      <c r="F928" s="83"/>
      <c r="G928" s="81"/>
      <c r="H928" s="126"/>
      <c r="I928" s="238" t="str">
        <f>IF(ISNUMBER(F928),_xlfn.IFS(RIGHT(H928,3)="(b)",IF(AND(G928&gt;=DATE('1. Informace o projektu'!$C$3,1,1),G928&lt;=WORKDAY(DATE('1. Informace o projektu'!$C$3+1,1,31)-1,1)),"OK","!!"),RIGHT(H928,3)="(a)",IF(AND(G928&gt;=DATE('1. Informace o projektu'!$C$3,1,1),G928&lt;=WORKDAY(DATE('1. Informace o projektu'!$C$3,12,31)-1,1,'6. Data'!$C$76:$C$89)),"OK","!!"),ISBLANK(G928),"!",ISBLANK(H928),"!!!",H928='6. Data'!$B$3,"vyberte druh nákladu")," ")</f>
        <v xml:space="preserve"> </v>
      </c>
      <c r="J928" s="261" t="str">
        <f t="shared" si="42"/>
        <v xml:space="preserve"> </v>
      </c>
      <c r="K928" s="238" t="str">
        <f t="shared" si="43"/>
        <v xml:space="preserve"> </v>
      </c>
      <c r="L928" s="87" t="str">
        <f t="shared" si="44"/>
        <v xml:space="preserve"> </v>
      </c>
    </row>
    <row r="929" spans="1:12" x14ac:dyDescent="0.25">
      <c r="A929" s="72"/>
      <c r="B929" s="82"/>
      <c r="C929" s="82"/>
      <c r="D929" s="79"/>
      <c r="E929" s="83"/>
      <c r="F929" s="83"/>
      <c r="G929" s="81"/>
      <c r="H929" s="126"/>
      <c r="I929" s="238" t="str">
        <f>IF(ISNUMBER(F929),_xlfn.IFS(RIGHT(H929,3)="(b)",IF(AND(G929&gt;=DATE('1. Informace o projektu'!$C$3,1,1),G929&lt;=WORKDAY(DATE('1. Informace o projektu'!$C$3+1,1,31)-1,1)),"OK","!!"),RIGHT(H929,3)="(a)",IF(AND(G929&gt;=DATE('1. Informace o projektu'!$C$3,1,1),G929&lt;=WORKDAY(DATE('1. Informace o projektu'!$C$3,12,31)-1,1,'6. Data'!$C$76:$C$89)),"OK","!!"),ISBLANK(G929),"!",ISBLANK(H929),"!!!",H929='6. Data'!$B$3,"vyberte druh nákladu")," ")</f>
        <v xml:space="preserve"> </v>
      </c>
      <c r="J929" s="261" t="str">
        <f t="shared" si="42"/>
        <v xml:space="preserve"> </v>
      </c>
      <c r="K929" s="238" t="str">
        <f t="shared" si="43"/>
        <v xml:space="preserve"> </v>
      </c>
      <c r="L929" s="87" t="str">
        <f t="shared" si="44"/>
        <v xml:space="preserve"> </v>
      </c>
    </row>
    <row r="930" spans="1:12" x14ac:dyDescent="0.25">
      <c r="A930" s="72"/>
      <c r="B930" s="82"/>
      <c r="C930" s="82"/>
      <c r="D930" s="79"/>
      <c r="E930" s="83"/>
      <c r="F930" s="83"/>
      <c r="G930" s="81"/>
      <c r="H930" s="126"/>
      <c r="I930" s="238" t="str">
        <f>IF(ISNUMBER(F930),_xlfn.IFS(RIGHT(H930,3)="(b)",IF(AND(G930&gt;=DATE('1. Informace o projektu'!$C$3,1,1),G930&lt;=WORKDAY(DATE('1. Informace o projektu'!$C$3+1,1,31)-1,1)),"OK","!!"),RIGHT(H930,3)="(a)",IF(AND(G930&gt;=DATE('1. Informace o projektu'!$C$3,1,1),G930&lt;=WORKDAY(DATE('1. Informace o projektu'!$C$3,12,31)-1,1,'6. Data'!$C$76:$C$89)),"OK","!!"),ISBLANK(G930),"!",ISBLANK(H930),"!!!",H930='6. Data'!$B$3,"vyberte druh nákladu")," ")</f>
        <v xml:space="preserve"> </v>
      </c>
      <c r="J930" s="261" t="str">
        <f t="shared" si="42"/>
        <v xml:space="preserve"> </v>
      </c>
      <c r="K930" s="238" t="str">
        <f t="shared" si="43"/>
        <v xml:space="preserve"> </v>
      </c>
      <c r="L930" s="87" t="str">
        <f t="shared" si="44"/>
        <v xml:space="preserve"> </v>
      </c>
    </row>
    <row r="931" spans="1:12" x14ac:dyDescent="0.25">
      <c r="A931" s="72"/>
      <c r="B931" s="82"/>
      <c r="C931" s="82"/>
      <c r="D931" s="79"/>
      <c r="E931" s="83"/>
      <c r="F931" s="83"/>
      <c r="G931" s="81"/>
      <c r="H931" s="126"/>
      <c r="I931" s="238" t="str">
        <f>IF(ISNUMBER(F931),_xlfn.IFS(RIGHT(H931,3)="(b)",IF(AND(G931&gt;=DATE('1. Informace o projektu'!$C$3,1,1),G931&lt;=WORKDAY(DATE('1. Informace o projektu'!$C$3+1,1,31)-1,1)),"OK","!!"),RIGHT(H931,3)="(a)",IF(AND(G931&gt;=DATE('1. Informace o projektu'!$C$3,1,1),G931&lt;=WORKDAY(DATE('1. Informace o projektu'!$C$3,12,31)-1,1,'6. Data'!$C$76:$C$89)),"OK","!!"),ISBLANK(G931),"!",ISBLANK(H931),"!!!",H931='6. Data'!$B$3,"vyberte druh nákladu")," ")</f>
        <v xml:space="preserve"> </v>
      </c>
      <c r="J931" s="261" t="str">
        <f t="shared" si="42"/>
        <v xml:space="preserve"> </v>
      </c>
      <c r="K931" s="238" t="str">
        <f t="shared" si="43"/>
        <v xml:space="preserve"> </v>
      </c>
      <c r="L931" s="87" t="str">
        <f t="shared" si="44"/>
        <v xml:space="preserve"> </v>
      </c>
    </row>
    <row r="932" spans="1:12" x14ac:dyDescent="0.25">
      <c r="A932" s="72"/>
      <c r="B932" s="82"/>
      <c r="C932" s="82"/>
      <c r="D932" s="79"/>
      <c r="E932" s="83"/>
      <c r="F932" s="83"/>
      <c r="G932" s="81"/>
      <c r="H932" s="126"/>
      <c r="I932" s="238" t="str">
        <f>IF(ISNUMBER(F932),_xlfn.IFS(RIGHT(H932,3)="(b)",IF(AND(G932&gt;=DATE('1. Informace o projektu'!$C$3,1,1),G932&lt;=WORKDAY(DATE('1. Informace o projektu'!$C$3+1,1,31)-1,1)),"OK","!!"),RIGHT(H932,3)="(a)",IF(AND(G932&gt;=DATE('1. Informace o projektu'!$C$3,1,1),G932&lt;=WORKDAY(DATE('1. Informace o projektu'!$C$3,12,31)-1,1,'6. Data'!$C$76:$C$89)),"OK","!!"),ISBLANK(G932),"!",ISBLANK(H932),"!!!",H932='6. Data'!$B$3,"vyberte druh nákladu")," ")</f>
        <v xml:space="preserve"> </v>
      </c>
      <c r="J932" s="261" t="str">
        <f t="shared" si="42"/>
        <v xml:space="preserve"> </v>
      </c>
      <c r="K932" s="238" t="str">
        <f t="shared" si="43"/>
        <v xml:space="preserve"> </v>
      </c>
      <c r="L932" s="87" t="str">
        <f t="shared" si="44"/>
        <v xml:space="preserve"> </v>
      </c>
    </row>
    <row r="933" spans="1:12" x14ac:dyDescent="0.25">
      <c r="A933" s="72"/>
      <c r="B933" s="82"/>
      <c r="C933" s="82"/>
      <c r="D933" s="79"/>
      <c r="E933" s="83"/>
      <c r="F933" s="83"/>
      <c r="G933" s="81"/>
      <c r="H933" s="126"/>
      <c r="I933" s="238" t="str">
        <f>IF(ISNUMBER(F933),_xlfn.IFS(RIGHT(H933,3)="(b)",IF(AND(G933&gt;=DATE('1. Informace o projektu'!$C$3,1,1),G933&lt;=WORKDAY(DATE('1. Informace o projektu'!$C$3+1,1,31)-1,1)),"OK","!!"),RIGHT(H933,3)="(a)",IF(AND(G933&gt;=DATE('1. Informace o projektu'!$C$3,1,1),G933&lt;=WORKDAY(DATE('1. Informace o projektu'!$C$3,12,31)-1,1,'6. Data'!$C$76:$C$89)),"OK","!!"),ISBLANK(G933),"!",ISBLANK(H933),"!!!",H933='6. Data'!$B$3,"vyberte druh nákladu")," ")</f>
        <v xml:space="preserve"> </v>
      </c>
      <c r="J933" s="261" t="str">
        <f t="shared" si="42"/>
        <v xml:space="preserve"> </v>
      </c>
      <c r="K933" s="238" t="str">
        <f t="shared" si="43"/>
        <v xml:space="preserve"> </v>
      </c>
      <c r="L933" s="87" t="str">
        <f t="shared" si="44"/>
        <v xml:space="preserve"> </v>
      </c>
    </row>
    <row r="934" spans="1:12" x14ac:dyDescent="0.25">
      <c r="A934" s="72"/>
      <c r="B934" s="82"/>
      <c r="C934" s="82"/>
      <c r="D934" s="79"/>
      <c r="E934" s="83"/>
      <c r="F934" s="83"/>
      <c r="G934" s="81"/>
      <c r="H934" s="126"/>
      <c r="I934" s="238" t="str">
        <f>IF(ISNUMBER(F934),_xlfn.IFS(RIGHT(H934,3)="(b)",IF(AND(G934&gt;=DATE('1. Informace o projektu'!$C$3,1,1),G934&lt;=WORKDAY(DATE('1. Informace o projektu'!$C$3+1,1,31)-1,1)),"OK","!!"),RIGHT(H934,3)="(a)",IF(AND(G934&gt;=DATE('1. Informace o projektu'!$C$3,1,1),G934&lt;=WORKDAY(DATE('1. Informace o projektu'!$C$3,12,31)-1,1,'6. Data'!$C$76:$C$89)),"OK","!!"),ISBLANK(G934),"!",ISBLANK(H934),"!!!",H934='6. Data'!$B$3,"vyberte druh nákladu")," ")</f>
        <v xml:space="preserve"> </v>
      </c>
      <c r="J934" s="261" t="str">
        <f t="shared" si="42"/>
        <v xml:space="preserve"> </v>
      </c>
      <c r="K934" s="238" t="str">
        <f t="shared" si="43"/>
        <v xml:space="preserve"> </v>
      </c>
      <c r="L934" s="87" t="str">
        <f t="shared" si="44"/>
        <v xml:space="preserve"> </v>
      </c>
    </row>
    <row r="935" spans="1:12" x14ac:dyDescent="0.25">
      <c r="A935" s="72"/>
      <c r="B935" s="82"/>
      <c r="C935" s="82"/>
      <c r="D935" s="79"/>
      <c r="E935" s="83"/>
      <c r="F935" s="83"/>
      <c r="G935" s="81"/>
      <c r="H935" s="126"/>
      <c r="I935" s="238" t="str">
        <f>IF(ISNUMBER(F935),_xlfn.IFS(RIGHT(H935,3)="(b)",IF(AND(G935&gt;=DATE('1. Informace o projektu'!$C$3,1,1),G935&lt;=WORKDAY(DATE('1. Informace o projektu'!$C$3+1,1,31)-1,1)),"OK","!!"),RIGHT(H935,3)="(a)",IF(AND(G935&gt;=DATE('1. Informace o projektu'!$C$3,1,1),G935&lt;=WORKDAY(DATE('1. Informace o projektu'!$C$3,12,31)-1,1,'6. Data'!$C$76:$C$89)),"OK","!!"),ISBLANK(G935),"!",ISBLANK(H935),"!!!",H935='6. Data'!$B$3,"vyberte druh nákladu")," ")</f>
        <v xml:space="preserve"> </v>
      </c>
      <c r="J935" s="261" t="str">
        <f t="shared" si="42"/>
        <v xml:space="preserve"> </v>
      </c>
      <c r="K935" s="238" t="str">
        <f t="shared" si="43"/>
        <v xml:space="preserve"> </v>
      </c>
      <c r="L935" s="87" t="str">
        <f t="shared" si="44"/>
        <v xml:space="preserve"> </v>
      </c>
    </row>
    <row r="936" spans="1:12" x14ac:dyDescent="0.25">
      <c r="A936" s="72"/>
      <c r="B936" s="82"/>
      <c r="C936" s="82"/>
      <c r="D936" s="79"/>
      <c r="E936" s="83"/>
      <c r="F936" s="83"/>
      <c r="G936" s="81"/>
      <c r="H936" s="126"/>
      <c r="I936" s="238" t="str">
        <f>IF(ISNUMBER(F936),_xlfn.IFS(RIGHT(H936,3)="(b)",IF(AND(G936&gt;=DATE('1. Informace o projektu'!$C$3,1,1),G936&lt;=WORKDAY(DATE('1. Informace o projektu'!$C$3+1,1,31)-1,1)),"OK","!!"),RIGHT(H936,3)="(a)",IF(AND(G936&gt;=DATE('1. Informace o projektu'!$C$3,1,1),G936&lt;=WORKDAY(DATE('1. Informace o projektu'!$C$3,12,31)-1,1,'6. Data'!$C$76:$C$89)),"OK","!!"),ISBLANK(G936),"!",ISBLANK(H936),"!!!",H936='6. Data'!$B$3,"vyberte druh nákladu")," ")</f>
        <v xml:space="preserve"> </v>
      </c>
      <c r="J936" s="261" t="str">
        <f t="shared" si="42"/>
        <v xml:space="preserve"> </v>
      </c>
      <c r="K936" s="238" t="str">
        <f t="shared" si="43"/>
        <v xml:space="preserve"> </v>
      </c>
      <c r="L936" s="87" t="str">
        <f t="shared" si="44"/>
        <v xml:space="preserve"> </v>
      </c>
    </row>
    <row r="937" spans="1:12" x14ac:dyDescent="0.25">
      <c r="A937" s="72"/>
      <c r="B937" s="82"/>
      <c r="C937" s="82"/>
      <c r="D937" s="79"/>
      <c r="E937" s="83"/>
      <c r="F937" s="83"/>
      <c r="G937" s="81"/>
      <c r="H937" s="126"/>
      <c r="I937" s="238" t="str">
        <f>IF(ISNUMBER(F937),_xlfn.IFS(RIGHT(H937,3)="(b)",IF(AND(G937&gt;=DATE('1. Informace o projektu'!$C$3,1,1),G937&lt;=WORKDAY(DATE('1. Informace o projektu'!$C$3+1,1,31)-1,1)),"OK","!!"),RIGHT(H937,3)="(a)",IF(AND(G937&gt;=DATE('1. Informace o projektu'!$C$3,1,1),G937&lt;=WORKDAY(DATE('1. Informace o projektu'!$C$3,12,31)-1,1,'6. Data'!$C$76:$C$89)),"OK","!!"),ISBLANK(G937),"!",ISBLANK(H937),"!!!",H937='6. Data'!$B$3,"vyberte druh nákladu")," ")</f>
        <v xml:space="preserve"> </v>
      </c>
      <c r="J937" s="261" t="str">
        <f t="shared" si="42"/>
        <v xml:space="preserve"> </v>
      </c>
      <c r="K937" s="238" t="str">
        <f t="shared" si="43"/>
        <v xml:space="preserve"> </v>
      </c>
      <c r="L937" s="87" t="str">
        <f t="shared" si="44"/>
        <v xml:space="preserve"> </v>
      </c>
    </row>
    <row r="938" spans="1:12" x14ac:dyDescent="0.25">
      <c r="A938" s="72"/>
      <c r="B938" s="82"/>
      <c r="C938" s="82"/>
      <c r="D938" s="79"/>
      <c r="E938" s="83"/>
      <c r="F938" s="83"/>
      <c r="G938" s="81"/>
      <c r="H938" s="126"/>
      <c r="I938" s="238" t="str">
        <f>IF(ISNUMBER(F938),_xlfn.IFS(RIGHT(H938,3)="(b)",IF(AND(G938&gt;=DATE('1. Informace o projektu'!$C$3,1,1),G938&lt;=WORKDAY(DATE('1. Informace o projektu'!$C$3+1,1,31)-1,1)),"OK","!!"),RIGHT(H938,3)="(a)",IF(AND(G938&gt;=DATE('1. Informace o projektu'!$C$3,1,1),G938&lt;=WORKDAY(DATE('1. Informace o projektu'!$C$3,12,31)-1,1,'6. Data'!$C$76:$C$89)),"OK","!!"),ISBLANK(G938),"!",ISBLANK(H938),"!!!",H938='6. Data'!$B$3,"vyberte druh nákladu")," ")</f>
        <v xml:space="preserve"> </v>
      </c>
      <c r="J938" s="261" t="str">
        <f t="shared" si="42"/>
        <v xml:space="preserve"> </v>
      </c>
      <c r="K938" s="238" t="str">
        <f t="shared" si="43"/>
        <v xml:space="preserve"> </v>
      </c>
      <c r="L938" s="87" t="str">
        <f t="shared" si="44"/>
        <v xml:space="preserve"> </v>
      </c>
    </row>
    <row r="939" spans="1:12" x14ac:dyDescent="0.25">
      <c r="A939" s="72"/>
      <c r="B939" s="82"/>
      <c r="C939" s="82"/>
      <c r="D939" s="79"/>
      <c r="E939" s="83"/>
      <c r="F939" s="83"/>
      <c r="G939" s="81"/>
      <c r="H939" s="126"/>
      <c r="I939" s="238" t="str">
        <f>IF(ISNUMBER(F939),_xlfn.IFS(RIGHT(H939,3)="(b)",IF(AND(G939&gt;=DATE('1. Informace o projektu'!$C$3,1,1),G939&lt;=WORKDAY(DATE('1. Informace o projektu'!$C$3+1,1,31)-1,1)),"OK","!!"),RIGHT(H939,3)="(a)",IF(AND(G939&gt;=DATE('1. Informace o projektu'!$C$3,1,1),G939&lt;=WORKDAY(DATE('1. Informace o projektu'!$C$3,12,31)-1,1,'6. Data'!$C$76:$C$89)),"OK","!!"),ISBLANK(G939),"!",ISBLANK(H939),"!!!",H939='6. Data'!$B$3,"vyberte druh nákladu")," ")</f>
        <v xml:space="preserve"> </v>
      </c>
      <c r="J939" s="261" t="str">
        <f t="shared" si="42"/>
        <v xml:space="preserve"> </v>
      </c>
      <c r="K939" s="238" t="str">
        <f t="shared" si="43"/>
        <v xml:space="preserve"> </v>
      </c>
      <c r="L939" s="87" t="str">
        <f t="shared" si="44"/>
        <v xml:space="preserve"> </v>
      </c>
    </row>
    <row r="940" spans="1:12" x14ac:dyDescent="0.25">
      <c r="A940" s="72"/>
      <c r="B940" s="82"/>
      <c r="C940" s="82"/>
      <c r="D940" s="79"/>
      <c r="E940" s="83"/>
      <c r="F940" s="83"/>
      <c r="G940" s="81"/>
      <c r="H940" s="126"/>
      <c r="I940" s="238" t="str">
        <f>IF(ISNUMBER(F940),_xlfn.IFS(RIGHT(H940,3)="(b)",IF(AND(G940&gt;=DATE('1. Informace o projektu'!$C$3,1,1),G940&lt;=WORKDAY(DATE('1. Informace o projektu'!$C$3+1,1,31)-1,1)),"OK","!!"),RIGHT(H940,3)="(a)",IF(AND(G940&gt;=DATE('1. Informace o projektu'!$C$3,1,1),G940&lt;=WORKDAY(DATE('1. Informace o projektu'!$C$3,12,31)-1,1,'6. Data'!$C$76:$C$89)),"OK","!!"),ISBLANK(G940),"!",ISBLANK(H940),"!!!",H940='6. Data'!$B$3,"vyberte druh nákladu")," ")</f>
        <v xml:space="preserve"> </v>
      </c>
      <c r="J940" s="261" t="str">
        <f t="shared" si="42"/>
        <v xml:space="preserve"> </v>
      </c>
      <c r="K940" s="238" t="str">
        <f t="shared" si="43"/>
        <v xml:space="preserve"> </v>
      </c>
      <c r="L940" s="87" t="str">
        <f t="shared" si="44"/>
        <v xml:space="preserve"> </v>
      </c>
    </row>
    <row r="941" spans="1:12" x14ac:dyDescent="0.25">
      <c r="A941" s="72"/>
      <c r="B941" s="82"/>
      <c r="C941" s="82"/>
      <c r="D941" s="79"/>
      <c r="E941" s="83"/>
      <c r="F941" s="83"/>
      <c r="G941" s="81"/>
      <c r="H941" s="126"/>
      <c r="I941" s="238" t="str">
        <f>IF(ISNUMBER(F941),_xlfn.IFS(RIGHT(H941,3)="(b)",IF(AND(G941&gt;=DATE('1. Informace o projektu'!$C$3,1,1),G941&lt;=WORKDAY(DATE('1. Informace o projektu'!$C$3+1,1,31)-1,1)),"OK","!!"),RIGHT(H941,3)="(a)",IF(AND(G941&gt;=DATE('1. Informace o projektu'!$C$3,1,1),G941&lt;=WORKDAY(DATE('1. Informace o projektu'!$C$3,12,31)-1,1,'6. Data'!$C$76:$C$89)),"OK","!!"),ISBLANK(G941),"!",ISBLANK(H941),"!!!",H941='6. Data'!$B$3,"vyberte druh nákladu")," ")</f>
        <v xml:space="preserve"> </v>
      </c>
      <c r="J941" s="261" t="str">
        <f t="shared" si="42"/>
        <v xml:space="preserve"> </v>
      </c>
      <c r="K941" s="238" t="str">
        <f t="shared" si="43"/>
        <v xml:space="preserve"> </v>
      </c>
      <c r="L941" s="87" t="str">
        <f t="shared" si="44"/>
        <v xml:space="preserve"> </v>
      </c>
    </row>
    <row r="942" spans="1:12" x14ac:dyDescent="0.25">
      <c r="A942" s="72"/>
      <c r="B942" s="82"/>
      <c r="C942" s="82"/>
      <c r="D942" s="79"/>
      <c r="E942" s="83"/>
      <c r="F942" s="83"/>
      <c r="G942" s="81"/>
      <c r="H942" s="126"/>
      <c r="I942" s="238" t="str">
        <f>IF(ISNUMBER(F942),_xlfn.IFS(RIGHT(H942,3)="(b)",IF(AND(G942&gt;=DATE('1. Informace o projektu'!$C$3,1,1),G942&lt;=WORKDAY(DATE('1. Informace o projektu'!$C$3+1,1,31)-1,1)),"OK","!!"),RIGHT(H942,3)="(a)",IF(AND(G942&gt;=DATE('1. Informace o projektu'!$C$3,1,1),G942&lt;=WORKDAY(DATE('1. Informace o projektu'!$C$3,12,31)-1,1,'6. Data'!$C$76:$C$89)),"OK","!!"),ISBLANK(G942),"!",ISBLANK(H942),"!!!",H942='6. Data'!$B$3,"vyberte druh nákladu")," ")</f>
        <v xml:space="preserve"> </v>
      </c>
      <c r="J942" s="261" t="str">
        <f t="shared" si="42"/>
        <v xml:space="preserve"> </v>
      </c>
      <c r="K942" s="238" t="str">
        <f t="shared" si="43"/>
        <v xml:space="preserve"> </v>
      </c>
      <c r="L942" s="87" t="str">
        <f t="shared" si="44"/>
        <v xml:space="preserve"> </v>
      </c>
    </row>
    <row r="943" spans="1:12" x14ac:dyDescent="0.25">
      <c r="A943" s="72"/>
      <c r="B943" s="82"/>
      <c r="C943" s="82"/>
      <c r="D943" s="79"/>
      <c r="E943" s="83"/>
      <c r="F943" s="83"/>
      <c r="G943" s="81"/>
      <c r="H943" s="126"/>
      <c r="I943" s="238" t="str">
        <f>IF(ISNUMBER(F943),_xlfn.IFS(RIGHT(H943,3)="(b)",IF(AND(G943&gt;=DATE('1. Informace o projektu'!$C$3,1,1),G943&lt;=WORKDAY(DATE('1. Informace o projektu'!$C$3+1,1,31)-1,1)),"OK","!!"),RIGHT(H943,3)="(a)",IF(AND(G943&gt;=DATE('1. Informace o projektu'!$C$3,1,1),G943&lt;=WORKDAY(DATE('1. Informace o projektu'!$C$3,12,31)-1,1,'6. Data'!$C$76:$C$89)),"OK","!!"),ISBLANK(G943),"!",ISBLANK(H943),"!!!",H943='6. Data'!$B$3,"vyberte druh nákladu")," ")</f>
        <v xml:space="preserve"> </v>
      </c>
      <c r="J943" s="261" t="str">
        <f t="shared" si="42"/>
        <v xml:space="preserve"> </v>
      </c>
      <c r="K943" s="238" t="str">
        <f t="shared" si="43"/>
        <v xml:space="preserve"> </v>
      </c>
      <c r="L943" s="87" t="str">
        <f t="shared" si="44"/>
        <v xml:space="preserve"> </v>
      </c>
    </row>
    <row r="944" spans="1:12" x14ac:dyDescent="0.25">
      <c r="A944" s="72"/>
      <c r="B944" s="82"/>
      <c r="C944" s="82"/>
      <c r="D944" s="79"/>
      <c r="E944" s="83"/>
      <c r="F944" s="83"/>
      <c r="G944" s="81"/>
      <c r="H944" s="126"/>
      <c r="I944" s="238" t="str">
        <f>IF(ISNUMBER(F944),_xlfn.IFS(RIGHT(H944,3)="(b)",IF(AND(G944&gt;=DATE('1. Informace o projektu'!$C$3,1,1),G944&lt;=WORKDAY(DATE('1. Informace o projektu'!$C$3+1,1,31)-1,1)),"OK","!!"),RIGHT(H944,3)="(a)",IF(AND(G944&gt;=DATE('1. Informace o projektu'!$C$3,1,1),G944&lt;=WORKDAY(DATE('1. Informace o projektu'!$C$3,12,31)-1,1,'6. Data'!$C$76:$C$89)),"OK","!!"),ISBLANK(G944),"!",ISBLANK(H944),"!!!",H944='6. Data'!$B$3,"vyberte druh nákladu")," ")</f>
        <v xml:space="preserve"> </v>
      </c>
      <c r="J944" s="261" t="str">
        <f t="shared" si="42"/>
        <v xml:space="preserve"> </v>
      </c>
      <c r="K944" s="238" t="str">
        <f t="shared" si="43"/>
        <v xml:space="preserve"> </v>
      </c>
      <c r="L944" s="87" t="str">
        <f t="shared" si="44"/>
        <v xml:space="preserve"> </v>
      </c>
    </row>
    <row r="945" spans="1:12" x14ac:dyDescent="0.25">
      <c r="A945" s="72"/>
      <c r="B945" s="82"/>
      <c r="C945" s="82"/>
      <c r="D945" s="79"/>
      <c r="E945" s="83"/>
      <c r="F945" s="83"/>
      <c r="G945" s="81"/>
      <c r="H945" s="126"/>
      <c r="I945" s="238" t="str">
        <f>IF(ISNUMBER(F945),_xlfn.IFS(RIGHT(H945,3)="(b)",IF(AND(G945&gt;=DATE('1. Informace o projektu'!$C$3,1,1),G945&lt;=WORKDAY(DATE('1. Informace o projektu'!$C$3+1,1,31)-1,1)),"OK","!!"),RIGHT(H945,3)="(a)",IF(AND(G945&gt;=DATE('1. Informace o projektu'!$C$3,1,1),G945&lt;=WORKDAY(DATE('1. Informace o projektu'!$C$3,12,31)-1,1,'6. Data'!$C$76:$C$89)),"OK","!!"),ISBLANK(G945),"!",ISBLANK(H945),"!!!",H945='6. Data'!$B$3,"vyberte druh nákladu")," ")</f>
        <v xml:space="preserve"> </v>
      </c>
      <c r="J945" s="261" t="str">
        <f t="shared" si="42"/>
        <v xml:space="preserve"> </v>
      </c>
      <c r="K945" s="238" t="str">
        <f t="shared" si="43"/>
        <v xml:space="preserve"> </v>
      </c>
      <c r="L945" s="87" t="str">
        <f t="shared" si="44"/>
        <v xml:space="preserve"> </v>
      </c>
    </row>
    <row r="946" spans="1:12" x14ac:dyDescent="0.25">
      <c r="A946" s="72"/>
      <c r="B946" s="82"/>
      <c r="C946" s="82"/>
      <c r="D946" s="79"/>
      <c r="E946" s="83"/>
      <c r="F946" s="83"/>
      <c r="G946" s="81"/>
      <c r="H946" s="126"/>
      <c r="I946" s="238" t="str">
        <f>IF(ISNUMBER(F946),_xlfn.IFS(RIGHT(H946,3)="(b)",IF(AND(G946&gt;=DATE('1. Informace o projektu'!$C$3,1,1),G946&lt;=WORKDAY(DATE('1. Informace o projektu'!$C$3+1,1,31)-1,1)),"OK","!!"),RIGHT(H946,3)="(a)",IF(AND(G946&gt;=DATE('1. Informace o projektu'!$C$3,1,1),G946&lt;=WORKDAY(DATE('1. Informace o projektu'!$C$3,12,31)-1,1,'6. Data'!$C$76:$C$89)),"OK","!!"),ISBLANK(G946),"!",ISBLANK(H946),"!!!",H946='6. Data'!$B$3,"vyberte druh nákladu")," ")</f>
        <v xml:space="preserve"> </v>
      </c>
      <c r="J946" s="261" t="str">
        <f t="shared" si="42"/>
        <v xml:space="preserve"> </v>
      </c>
      <c r="K946" s="238" t="str">
        <f t="shared" si="43"/>
        <v xml:space="preserve"> </v>
      </c>
      <c r="L946" s="87" t="str">
        <f t="shared" si="44"/>
        <v xml:space="preserve"> </v>
      </c>
    </row>
    <row r="947" spans="1:12" x14ac:dyDescent="0.25">
      <c r="A947" s="72"/>
      <c r="B947" s="82"/>
      <c r="C947" s="82"/>
      <c r="D947" s="79"/>
      <c r="E947" s="83"/>
      <c r="F947" s="83"/>
      <c r="G947" s="81"/>
      <c r="H947" s="126"/>
      <c r="I947" s="238" t="str">
        <f>IF(ISNUMBER(F947),_xlfn.IFS(RIGHT(H947,3)="(b)",IF(AND(G947&gt;=DATE('1. Informace o projektu'!$C$3,1,1),G947&lt;=WORKDAY(DATE('1. Informace o projektu'!$C$3+1,1,31)-1,1)),"OK","!!"),RIGHT(H947,3)="(a)",IF(AND(G947&gt;=DATE('1. Informace o projektu'!$C$3,1,1),G947&lt;=WORKDAY(DATE('1. Informace o projektu'!$C$3,12,31)-1,1,'6. Data'!$C$76:$C$89)),"OK","!!"),ISBLANK(G947),"!",ISBLANK(H947),"!!!",H947='6. Data'!$B$3,"vyberte druh nákladu")," ")</f>
        <v xml:space="preserve"> </v>
      </c>
      <c r="J947" s="261" t="str">
        <f t="shared" si="42"/>
        <v xml:space="preserve"> </v>
      </c>
      <c r="K947" s="238" t="str">
        <f t="shared" si="43"/>
        <v xml:space="preserve"> </v>
      </c>
      <c r="L947" s="87" t="str">
        <f t="shared" si="44"/>
        <v xml:space="preserve"> </v>
      </c>
    </row>
    <row r="948" spans="1:12" x14ac:dyDescent="0.25">
      <c r="A948" s="72"/>
      <c r="B948" s="82"/>
      <c r="C948" s="82"/>
      <c r="D948" s="79"/>
      <c r="E948" s="83"/>
      <c r="F948" s="83"/>
      <c r="G948" s="81"/>
      <c r="H948" s="126"/>
      <c r="I948" s="238" t="str">
        <f>IF(ISNUMBER(F948),_xlfn.IFS(RIGHT(H948,3)="(b)",IF(AND(G948&gt;=DATE('1. Informace o projektu'!$C$3,1,1),G948&lt;=WORKDAY(DATE('1. Informace o projektu'!$C$3+1,1,31)-1,1)),"OK","!!"),RIGHT(H948,3)="(a)",IF(AND(G948&gt;=DATE('1. Informace o projektu'!$C$3,1,1),G948&lt;=WORKDAY(DATE('1. Informace o projektu'!$C$3,12,31)-1,1,'6. Data'!$C$76:$C$89)),"OK","!!"),ISBLANK(G948),"!",ISBLANK(H948),"!!!",H948='6. Data'!$B$3,"vyberte druh nákladu")," ")</f>
        <v xml:space="preserve"> </v>
      </c>
      <c r="J948" s="261" t="str">
        <f t="shared" si="42"/>
        <v xml:space="preserve"> </v>
      </c>
      <c r="K948" s="238" t="str">
        <f t="shared" si="43"/>
        <v xml:space="preserve"> </v>
      </c>
      <c r="L948" s="87" t="str">
        <f t="shared" si="44"/>
        <v xml:space="preserve"> </v>
      </c>
    </row>
    <row r="949" spans="1:12" x14ac:dyDescent="0.25">
      <c r="A949" s="72"/>
      <c r="B949" s="82"/>
      <c r="C949" s="82"/>
      <c r="D949" s="79"/>
      <c r="E949" s="83"/>
      <c r="F949" s="83"/>
      <c r="G949" s="81"/>
      <c r="H949" s="126"/>
      <c r="I949" s="238" t="str">
        <f>IF(ISNUMBER(F949),_xlfn.IFS(RIGHT(H949,3)="(b)",IF(AND(G949&gt;=DATE('1. Informace o projektu'!$C$3,1,1),G949&lt;=WORKDAY(DATE('1. Informace o projektu'!$C$3+1,1,31)-1,1)),"OK","!!"),RIGHT(H949,3)="(a)",IF(AND(G949&gt;=DATE('1. Informace o projektu'!$C$3,1,1),G949&lt;=WORKDAY(DATE('1. Informace o projektu'!$C$3,12,31)-1,1,'6. Data'!$C$76:$C$89)),"OK","!!"),ISBLANK(G949),"!",ISBLANK(H949),"!!!",H949='6. Data'!$B$3,"vyberte druh nákladu")," ")</f>
        <v xml:space="preserve"> </v>
      </c>
      <c r="J949" s="261" t="str">
        <f t="shared" si="42"/>
        <v xml:space="preserve"> </v>
      </c>
      <c r="K949" s="238" t="str">
        <f t="shared" si="43"/>
        <v xml:space="preserve"> </v>
      </c>
      <c r="L949" s="87" t="str">
        <f t="shared" si="44"/>
        <v xml:space="preserve"> </v>
      </c>
    </row>
    <row r="950" spans="1:12" x14ac:dyDescent="0.25">
      <c r="A950" s="72"/>
      <c r="B950" s="82"/>
      <c r="C950" s="82"/>
      <c r="D950" s="79"/>
      <c r="E950" s="83"/>
      <c r="F950" s="83"/>
      <c r="G950" s="81"/>
      <c r="H950" s="126"/>
      <c r="I950" s="238" t="str">
        <f>IF(ISNUMBER(F950),_xlfn.IFS(RIGHT(H950,3)="(b)",IF(AND(G950&gt;=DATE('1. Informace o projektu'!$C$3,1,1),G950&lt;=WORKDAY(DATE('1. Informace o projektu'!$C$3+1,1,31)-1,1)),"OK","!!"),RIGHT(H950,3)="(a)",IF(AND(G950&gt;=DATE('1. Informace o projektu'!$C$3,1,1),G950&lt;=WORKDAY(DATE('1. Informace o projektu'!$C$3,12,31)-1,1,'6. Data'!$C$76:$C$89)),"OK","!!"),ISBLANK(G950),"!",ISBLANK(H950),"!!!",H950='6. Data'!$B$3,"vyberte druh nákladu")," ")</f>
        <v xml:space="preserve"> </v>
      </c>
      <c r="J950" s="261" t="str">
        <f t="shared" si="42"/>
        <v xml:space="preserve"> </v>
      </c>
      <c r="K950" s="238" t="str">
        <f t="shared" si="43"/>
        <v xml:space="preserve"> </v>
      </c>
      <c r="L950" s="87" t="str">
        <f t="shared" si="44"/>
        <v xml:space="preserve"> </v>
      </c>
    </row>
    <row r="951" spans="1:12" x14ac:dyDescent="0.25">
      <c r="A951" s="72"/>
      <c r="B951" s="82"/>
      <c r="C951" s="82"/>
      <c r="D951" s="79"/>
      <c r="E951" s="83"/>
      <c r="F951" s="83"/>
      <c r="G951" s="81"/>
      <c r="H951" s="126"/>
      <c r="I951" s="238" t="str">
        <f>IF(ISNUMBER(F951),_xlfn.IFS(RIGHT(H951,3)="(b)",IF(AND(G951&gt;=DATE('1. Informace o projektu'!$C$3,1,1),G951&lt;=WORKDAY(DATE('1. Informace o projektu'!$C$3+1,1,31)-1,1)),"OK","!!"),RIGHT(H951,3)="(a)",IF(AND(G951&gt;=DATE('1. Informace o projektu'!$C$3,1,1),G951&lt;=WORKDAY(DATE('1. Informace o projektu'!$C$3,12,31)-1,1,'6. Data'!$C$76:$C$89)),"OK","!!"),ISBLANK(G951),"!",ISBLANK(H951),"!!!",H951='6. Data'!$B$3,"vyberte druh nákladu")," ")</f>
        <v xml:space="preserve"> </v>
      </c>
      <c r="J951" s="261" t="str">
        <f t="shared" si="42"/>
        <v xml:space="preserve"> </v>
      </c>
      <c r="K951" s="238" t="str">
        <f t="shared" si="43"/>
        <v xml:space="preserve"> </v>
      </c>
      <c r="L951" s="87" t="str">
        <f t="shared" si="44"/>
        <v xml:space="preserve"> </v>
      </c>
    </row>
    <row r="952" spans="1:12" x14ac:dyDescent="0.25">
      <c r="A952" s="72"/>
      <c r="B952" s="82"/>
      <c r="C952" s="82"/>
      <c r="D952" s="79"/>
      <c r="E952" s="83"/>
      <c r="F952" s="83"/>
      <c r="G952" s="81"/>
      <c r="H952" s="126"/>
      <c r="I952" s="238" t="str">
        <f>IF(ISNUMBER(F952),_xlfn.IFS(RIGHT(H952,3)="(b)",IF(AND(G952&gt;=DATE('1. Informace o projektu'!$C$3,1,1),G952&lt;=WORKDAY(DATE('1. Informace o projektu'!$C$3+1,1,31)-1,1)),"OK","!!"),RIGHT(H952,3)="(a)",IF(AND(G952&gt;=DATE('1. Informace o projektu'!$C$3,1,1),G952&lt;=WORKDAY(DATE('1. Informace o projektu'!$C$3,12,31)-1,1,'6. Data'!$C$76:$C$89)),"OK","!!"),ISBLANK(G952),"!",ISBLANK(H952),"!!!",H952='6. Data'!$B$3,"vyberte druh nákladu")," ")</f>
        <v xml:space="preserve"> </v>
      </c>
      <c r="J952" s="261" t="str">
        <f t="shared" si="42"/>
        <v xml:space="preserve"> </v>
      </c>
      <c r="K952" s="238" t="str">
        <f t="shared" si="43"/>
        <v xml:space="preserve"> </v>
      </c>
      <c r="L952" s="87" t="str">
        <f t="shared" si="44"/>
        <v xml:space="preserve"> </v>
      </c>
    </row>
    <row r="953" spans="1:12" x14ac:dyDescent="0.25">
      <c r="A953" s="72"/>
      <c r="B953" s="82"/>
      <c r="C953" s="82"/>
      <c r="D953" s="79"/>
      <c r="E953" s="83"/>
      <c r="F953" s="83"/>
      <c r="G953" s="81"/>
      <c r="H953" s="126"/>
      <c r="I953" s="238" t="str">
        <f>IF(ISNUMBER(F953),_xlfn.IFS(RIGHT(H953,3)="(b)",IF(AND(G953&gt;=DATE('1. Informace o projektu'!$C$3,1,1),G953&lt;=WORKDAY(DATE('1. Informace o projektu'!$C$3+1,1,31)-1,1)),"OK","!!"),RIGHT(H953,3)="(a)",IF(AND(G953&gt;=DATE('1. Informace o projektu'!$C$3,1,1),G953&lt;=WORKDAY(DATE('1. Informace o projektu'!$C$3,12,31)-1,1,'6. Data'!$C$76:$C$89)),"OK","!!"),ISBLANK(G953),"!",ISBLANK(H953),"!!!",H953='6. Data'!$B$3,"vyberte druh nákladu")," ")</f>
        <v xml:space="preserve"> </v>
      </c>
      <c r="J953" s="261" t="str">
        <f t="shared" si="42"/>
        <v xml:space="preserve"> </v>
      </c>
      <c r="K953" s="238" t="str">
        <f t="shared" si="43"/>
        <v xml:space="preserve"> </v>
      </c>
      <c r="L953" s="87" t="str">
        <f t="shared" si="44"/>
        <v xml:space="preserve"> </v>
      </c>
    </row>
    <row r="954" spans="1:12" x14ac:dyDescent="0.25">
      <c r="A954" s="72"/>
      <c r="B954" s="82"/>
      <c r="C954" s="82"/>
      <c r="D954" s="79"/>
      <c r="E954" s="83"/>
      <c r="F954" s="83"/>
      <c r="G954" s="81"/>
      <c r="H954" s="126"/>
      <c r="I954" s="238" t="str">
        <f>IF(ISNUMBER(F954),_xlfn.IFS(RIGHT(H954,3)="(b)",IF(AND(G954&gt;=DATE('1. Informace o projektu'!$C$3,1,1),G954&lt;=WORKDAY(DATE('1. Informace o projektu'!$C$3+1,1,31)-1,1)),"OK","!!"),RIGHT(H954,3)="(a)",IF(AND(G954&gt;=DATE('1. Informace o projektu'!$C$3,1,1),G954&lt;=WORKDAY(DATE('1. Informace o projektu'!$C$3,12,31)-1,1,'6. Data'!$C$76:$C$89)),"OK","!!"),ISBLANK(G954),"!",ISBLANK(H954),"!!!",H954='6. Data'!$B$3,"vyberte druh nákladu")," ")</f>
        <v xml:space="preserve"> </v>
      </c>
      <c r="J954" s="261" t="str">
        <f t="shared" si="42"/>
        <v xml:space="preserve"> </v>
      </c>
      <c r="K954" s="238" t="str">
        <f t="shared" si="43"/>
        <v xml:space="preserve"> </v>
      </c>
      <c r="L954" s="87" t="str">
        <f t="shared" si="44"/>
        <v xml:space="preserve"> </v>
      </c>
    </row>
    <row r="955" spans="1:12" x14ac:dyDescent="0.25">
      <c r="A955" s="72"/>
      <c r="B955" s="82"/>
      <c r="C955" s="82"/>
      <c r="D955" s="79"/>
      <c r="E955" s="83"/>
      <c r="F955" s="83"/>
      <c r="G955" s="81"/>
      <c r="H955" s="126"/>
      <c r="I955" s="238" t="str">
        <f>IF(ISNUMBER(F955),_xlfn.IFS(RIGHT(H955,3)="(b)",IF(AND(G955&gt;=DATE('1. Informace o projektu'!$C$3,1,1),G955&lt;=WORKDAY(DATE('1. Informace o projektu'!$C$3+1,1,31)-1,1)),"OK","!!"),RIGHT(H955,3)="(a)",IF(AND(G955&gt;=DATE('1. Informace o projektu'!$C$3,1,1),G955&lt;=WORKDAY(DATE('1. Informace o projektu'!$C$3,12,31)-1,1,'6. Data'!$C$76:$C$89)),"OK","!!"),ISBLANK(G955),"!",ISBLANK(H955),"!!!",H955='6. Data'!$B$3,"vyberte druh nákladu")," ")</f>
        <v xml:space="preserve"> </v>
      </c>
      <c r="J955" s="261" t="str">
        <f t="shared" si="42"/>
        <v xml:space="preserve"> </v>
      </c>
      <c r="K955" s="238" t="str">
        <f t="shared" si="43"/>
        <v xml:space="preserve"> </v>
      </c>
      <c r="L955" s="87" t="str">
        <f t="shared" si="44"/>
        <v xml:space="preserve"> </v>
      </c>
    </row>
    <row r="956" spans="1:12" x14ac:dyDescent="0.25">
      <c r="A956" s="72"/>
      <c r="B956" s="82"/>
      <c r="C956" s="82"/>
      <c r="D956" s="79"/>
      <c r="E956" s="83"/>
      <c r="F956" s="83"/>
      <c r="G956" s="81"/>
      <c r="H956" s="126"/>
      <c r="I956" s="238" t="str">
        <f>IF(ISNUMBER(F956),_xlfn.IFS(RIGHT(H956,3)="(b)",IF(AND(G956&gt;=DATE('1. Informace o projektu'!$C$3,1,1),G956&lt;=WORKDAY(DATE('1. Informace o projektu'!$C$3+1,1,31)-1,1)),"OK","!!"),RIGHT(H956,3)="(a)",IF(AND(G956&gt;=DATE('1. Informace o projektu'!$C$3,1,1),G956&lt;=WORKDAY(DATE('1. Informace o projektu'!$C$3,12,31)-1,1,'6. Data'!$C$76:$C$89)),"OK","!!"),ISBLANK(G956),"!",ISBLANK(H956),"!!!",H956='6. Data'!$B$3,"vyberte druh nákladu")," ")</f>
        <v xml:space="preserve"> </v>
      </c>
      <c r="J956" s="261" t="str">
        <f t="shared" si="42"/>
        <v xml:space="preserve"> </v>
      </c>
      <c r="K956" s="238" t="str">
        <f t="shared" si="43"/>
        <v xml:space="preserve"> </v>
      </c>
      <c r="L956" s="87" t="str">
        <f t="shared" si="44"/>
        <v xml:space="preserve"> </v>
      </c>
    </row>
    <row r="957" spans="1:12" x14ac:dyDescent="0.25">
      <c r="A957" s="72"/>
      <c r="B957" s="82"/>
      <c r="C957" s="82"/>
      <c r="D957" s="79"/>
      <c r="E957" s="83"/>
      <c r="F957" s="83"/>
      <c r="G957" s="81"/>
      <c r="H957" s="126"/>
      <c r="I957" s="238" t="str">
        <f>IF(ISNUMBER(F957),_xlfn.IFS(RIGHT(H957,3)="(b)",IF(AND(G957&gt;=DATE('1. Informace o projektu'!$C$3,1,1),G957&lt;=WORKDAY(DATE('1. Informace o projektu'!$C$3+1,1,31)-1,1)),"OK","!!"),RIGHT(H957,3)="(a)",IF(AND(G957&gt;=DATE('1. Informace o projektu'!$C$3,1,1),G957&lt;=WORKDAY(DATE('1. Informace o projektu'!$C$3,12,31)-1,1,'6. Data'!$C$76:$C$89)),"OK","!!"),ISBLANK(G957),"!",ISBLANK(H957),"!!!",H957='6. Data'!$B$3,"vyberte druh nákladu")," ")</f>
        <v xml:space="preserve"> </v>
      </c>
      <c r="J957" s="261" t="str">
        <f t="shared" si="42"/>
        <v xml:space="preserve"> </v>
      </c>
      <c r="K957" s="238" t="str">
        <f t="shared" si="43"/>
        <v xml:space="preserve"> </v>
      </c>
      <c r="L957" s="87" t="str">
        <f t="shared" si="44"/>
        <v xml:space="preserve"> </v>
      </c>
    </row>
    <row r="958" spans="1:12" x14ac:dyDescent="0.25">
      <c r="A958" s="72"/>
      <c r="B958" s="82"/>
      <c r="C958" s="82"/>
      <c r="D958" s="79"/>
      <c r="E958" s="83"/>
      <c r="F958" s="83"/>
      <c r="G958" s="81"/>
      <c r="H958" s="126"/>
      <c r="I958" s="238" t="str">
        <f>IF(ISNUMBER(F958),_xlfn.IFS(RIGHT(H958,3)="(b)",IF(AND(G958&gt;=DATE('1. Informace o projektu'!$C$3,1,1),G958&lt;=WORKDAY(DATE('1. Informace o projektu'!$C$3+1,1,31)-1,1)),"OK","!!"),RIGHT(H958,3)="(a)",IF(AND(G958&gt;=DATE('1. Informace o projektu'!$C$3,1,1),G958&lt;=WORKDAY(DATE('1. Informace o projektu'!$C$3,12,31)-1,1,'6. Data'!$C$76:$C$89)),"OK","!!"),ISBLANK(G958),"!",ISBLANK(H958),"!!!",H958='6. Data'!$B$3,"vyberte druh nákladu")," ")</f>
        <v xml:space="preserve"> </v>
      </c>
      <c r="J958" s="261" t="str">
        <f t="shared" si="42"/>
        <v xml:space="preserve"> </v>
      </c>
      <c r="K958" s="238" t="str">
        <f t="shared" si="43"/>
        <v xml:space="preserve"> </v>
      </c>
      <c r="L958" s="87" t="str">
        <f t="shared" si="44"/>
        <v xml:space="preserve"> </v>
      </c>
    </row>
    <row r="959" spans="1:12" x14ac:dyDescent="0.25">
      <c r="A959" s="72"/>
      <c r="B959" s="82"/>
      <c r="C959" s="82"/>
      <c r="D959" s="79"/>
      <c r="E959" s="83"/>
      <c r="F959" s="83"/>
      <c r="G959" s="81"/>
      <c r="H959" s="126"/>
      <c r="I959" s="238" t="str">
        <f>IF(ISNUMBER(F959),_xlfn.IFS(RIGHT(H959,3)="(b)",IF(AND(G959&gt;=DATE('1. Informace o projektu'!$C$3,1,1),G959&lt;=WORKDAY(DATE('1. Informace o projektu'!$C$3+1,1,31)-1,1)),"OK","!!"),RIGHT(H959,3)="(a)",IF(AND(G959&gt;=DATE('1. Informace o projektu'!$C$3,1,1),G959&lt;=WORKDAY(DATE('1. Informace o projektu'!$C$3,12,31)-1,1,'6. Data'!$C$76:$C$89)),"OK","!!"),ISBLANK(G959),"!",ISBLANK(H959),"!!!",H959='6. Data'!$B$3,"vyberte druh nákladu")," ")</f>
        <v xml:space="preserve"> </v>
      </c>
      <c r="J959" s="261" t="str">
        <f t="shared" si="42"/>
        <v xml:space="preserve"> </v>
      </c>
      <c r="K959" s="238" t="str">
        <f t="shared" si="43"/>
        <v xml:space="preserve"> </v>
      </c>
      <c r="L959" s="87" t="str">
        <f t="shared" si="44"/>
        <v xml:space="preserve"> </v>
      </c>
    </row>
    <row r="960" spans="1:12" x14ac:dyDescent="0.25">
      <c r="A960" s="72"/>
      <c r="B960" s="82"/>
      <c r="C960" s="82"/>
      <c r="D960" s="79"/>
      <c r="E960" s="83"/>
      <c r="F960" s="83"/>
      <c r="G960" s="81"/>
      <c r="H960" s="126"/>
      <c r="I960" s="238" t="str">
        <f>IF(ISNUMBER(F960),_xlfn.IFS(RIGHT(H960,3)="(b)",IF(AND(G960&gt;=DATE('1. Informace o projektu'!$C$3,1,1),G960&lt;=WORKDAY(DATE('1. Informace o projektu'!$C$3+1,1,31)-1,1)),"OK","!!"),RIGHT(H960,3)="(a)",IF(AND(G960&gt;=DATE('1. Informace o projektu'!$C$3,1,1),G960&lt;=WORKDAY(DATE('1. Informace o projektu'!$C$3,12,31)-1,1,'6. Data'!$C$76:$C$89)),"OK","!!"),ISBLANK(G960),"!",ISBLANK(H960),"!!!",H960='6. Data'!$B$3,"vyberte druh nákladu")," ")</f>
        <v xml:space="preserve"> </v>
      </c>
      <c r="J960" s="261" t="str">
        <f t="shared" si="42"/>
        <v xml:space="preserve"> </v>
      </c>
      <c r="K960" s="238" t="str">
        <f t="shared" si="43"/>
        <v xml:space="preserve"> </v>
      </c>
      <c r="L960" s="87" t="str">
        <f t="shared" si="44"/>
        <v xml:space="preserve"> </v>
      </c>
    </row>
    <row r="961" spans="1:12" x14ac:dyDescent="0.25">
      <c r="A961" s="72"/>
      <c r="B961" s="82"/>
      <c r="C961" s="82"/>
      <c r="D961" s="79"/>
      <c r="E961" s="83"/>
      <c r="F961" s="83"/>
      <c r="G961" s="81"/>
      <c r="H961" s="126"/>
      <c r="I961" s="238" t="str">
        <f>IF(ISNUMBER(F961),_xlfn.IFS(RIGHT(H961,3)="(b)",IF(AND(G961&gt;=DATE('1. Informace o projektu'!$C$3,1,1),G961&lt;=WORKDAY(DATE('1. Informace o projektu'!$C$3+1,1,31)-1,1)),"OK","!!"),RIGHT(H961,3)="(a)",IF(AND(G961&gt;=DATE('1. Informace o projektu'!$C$3,1,1),G961&lt;=WORKDAY(DATE('1. Informace o projektu'!$C$3,12,31)-1,1,'6. Data'!$C$76:$C$89)),"OK","!!"),ISBLANK(G961),"!",ISBLANK(H961),"!!!",H961='6. Data'!$B$3,"vyberte druh nákladu")," ")</f>
        <v xml:space="preserve"> </v>
      </c>
      <c r="J961" s="261" t="str">
        <f t="shared" si="42"/>
        <v xml:space="preserve"> </v>
      </c>
      <c r="K961" s="238" t="str">
        <f t="shared" si="43"/>
        <v xml:space="preserve"> </v>
      </c>
      <c r="L961" s="87" t="str">
        <f t="shared" si="44"/>
        <v xml:space="preserve"> </v>
      </c>
    </row>
    <row r="962" spans="1:12" x14ac:dyDescent="0.25">
      <c r="A962" s="72"/>
      <c r="B962" s="82"/>
      <c r="C962" s="82"/>
      <c r="D962" s="79"/>
      <c r="E962" s="83"/>
      <c r="F962" s="83"/>
      <c r="G962" s="81"/>
      <c r="H962" s="126"/>
      <c r="I962" s="238" t="str">
        <f>IF(ISNUMBER(F962),_xlfn.IFS(RIGHT(H962,3)="(b)",IF(AND(G962&gt;=DATE('1. Informace o projektu'!$C$3,1,1),G962&lt;=WORKDAY(DATE('1. Informace o projektu'!$C$3+1,1,31)-1,1)),"OK","!!"),RIGHT(H962,3)="(a)",IF(AND(G962&gt;=DATE('1. Informace o projektu'!$C$3,1,1),G962&lt;=WORKDAY(DATE('1. Informace o projektu'!$C$3,12,31)-1,1,'6. Data'!$C$76:$C$89)),"OK","!!"),ISBLANK(G962),"!",ISBLANK(H962),"!!!",H962='6. Data'!$B$3,"vyberte druh nákladu")," ")</f>
        <v xml:space="preserve"> </v>
      </c>
      <c r="J962" s="261" t="str">
        <f t="shared" si="42"/>
        <v xml:space="preserve"> </v>
      </c>
      <c r="K962" s="238" t="str">
        <f t="shared" si="43"/>
        <v xml:space="preserve"> </v>
      </c>
      <c r="L962" s="87" t="str">
        <f t="shared" si="44"/>
        <v xml:space="preserve"> </v>
      </c>
    </row>
    <row r="963" spans="1:12" x14ac:dyDescent="0.25">
      <c r="A963" s="72"/>
      <c r="B963" s="82"/>
      <c r="C963" s="82"/>
      <c r="D963" s="79"/>
      <c r="E963" s="83"/>
      <c r="F963" s="83"/>
      <c r="G963" s="81"/>
      <c r="H963" s="126"/>
      <c r="I963" s="238" t="str">
        <f>IF(ISNUMBER(F963),_xlfn.IFS(RIGHT(H963,3)="(b)",IF(AND(G963&gt;=DATE('1. Informace o projektu'!$C$3,1,1),G963&lt;=WORKDAY(DATE('1. Informace o projektu'!$C$3+1,1,31)-1,1)),"OK","!!"),RIGHT(H963,3)="(a)",IF(AND(G963&gt;=DATE('1. Informace o projektu'!$C$3,1,1),G963&lt;=WORKDAY(DATE('1. Informace o projektu'!$C$3,12,31)-1,1,'6. Data'!$C$76:$C$89)),"OK","!!"),ISBLANK(G963),"!",ISBLANK(H963),"!!!",H963='6. Data'!$B$3,"vyberte druh nákladu")," ")</f>
        <v xml:space="preserve"> </v>
      </c>
      <c r="J963" s="261" t="str">
        <f t="shared" si="42"/>
        <v xml:space="preserve"> </v>
      </c>
      <c r="K963" s="238" t="str">
        <f t="shared" si="43"/>
        <v xml:space="preserve"> </v>
      </c>
      <c r="L963" s="87" t="str">
        <f t="shared" si="44"/>
        <v xml:space="preserve"> </v>
      </c>
    </row>
    <row r="964" spans="1:12" x14ac:dyDescent="0.25">
      <c r="A964" s="72"/>
      <c r="B964" s="82"/>
      <c r="C964" s="82"/>
      <c r="D964" s="79"/>
      <c r="E964" s="83"/>
      <c r="F964" s="83"/>
      <c r="G964" s="81"/>
      <c r="H964" s="126"/>
      <c r="I964" s="238" t="str">
        <f>IF(ISNUMBER(F964),_xlfn.IFS(RIGHT(H964,3)="(b)",IF(AND(G964&gt;=DATE('1. Informace o projektu'!$C$3,1,1),G964&lt;=WORKDAY(DATE('1. Informace o projektu'!$C$3+1,1,31)-1,1)),"OK","!!"),RIGHT(H964,3)="(a)",IF(AND(G964&gt;=DATE('1. Informace o projektu'!$C$3,1,1),G964&lt;=WORKDAY(DATE('1. Informace o projektu'!$C$3,12,31)-1,1,'6. Data'!$C$76:$C$89)),"OK","!!"),ISBLANK(G964),"!",ISBLANK(H964),"!!!",H964='6. Data'!$B$3,"vyberte druh nákladu")," ")</f>
        <v xml:space="preserve"> </v>
      </c>
      <c r="J964" s="261" t="str">
        <f t="shared" si="42"/>
        <v xml:space="preserve"> </v>
      </c>
      <c r="K964" s="238" t="str">
        <f t="shared" si="43"/>
        <v xml:space="preserve"> </v>
      </c>
      <c r="L964" s="87" t="str">
        <f t="shared" si="44"/>
        <v xml:space="preserve"> </v>
      </c>
    </row>
    <row r="965" spans="1:12" x14ac:dyDescent="0.25">
      <c r="A965" s="72"/>
      <c r="B965" s="82"/>
      <c r="C965" s="82"/>
      <c r="D965" s="79"/>
      <c r="E965" s="83"/>
      <c r="F965" s="83"/>
      <c r="G965" s="81"/>
      <c r="H965" s="126"/>
      <c r="I965" s="238" t="str">
        <f>IF(ISNUMBER(F965),_xlfn.IFS(RIGHT(H965,3)="(b)",IF(AND(G965&gt;=DATE('1. Informace o projektu'!$C$3,1,1),G965&lt;=WORKDAY(DATE('1. Informace o projektu'!$C$3+1,1,31)-1,1)),"OK","!!"),RIGHT(H965,3)="(a)",IF(AND(G965&gt;=DATE('1. Informace o projektu'!$C$3,1,1),G965&lt;=WORKDAY(DATE('1. Informace o projektu'!$C$3,12,31)-1,1,'6. Data'!$C$76:$C$89)),"OK","!!"),ISBLANK(G965),"!",ISBLANK(H965),"!!!",H965='6. Data'!$B$3,"vyberte druh nákladu")," ")</f>
        <v xml:space="preserve"> </v>
      </c>
      <c r="J965" s="261" t="str">
        <f t="shared" si="42"/>
        <v xml:space="preserve"> </v>
      </c>
      <c r="K965" s="238" t="str">
        <f t="shared" si="43"/>
        <v xml:space="preserve"> </v>
      </c>
      <c r="L965" s="87" t="str">
        <f t="shared" si="44"/>
        <v xml:space="preserve"> </v>
      </c>
    </row>
    <row r="966" spans="1:12" x14ac:dyDescent="0.25">
      <c r="A966" s="72"/>
      <c r="B966" s="82"/>
      <c r="C966" s="82"/>
      <c r="D966" s="79"/>
      <c r="E966" s="83"/>
      <c r="F966" s="83"/>
      <c r="G966" s="81"/>
      <c r="H966" s="126"/>
      <c r="I966" s="238" t="str">
        <f>IF(ISNUMBER(F966),_xlfn.IFS(RIGHT(H966,3)="(b)",IF(AND(G966&gt;=DATE('1. Informace o projektu'!$C$3,1,1),G966&lt;=WORKDAY(DATE('1. Informace o projektu'!$C$3+1,1,31)-1,1)),"OK","!!"),RIGHT(H966,3)="(a)",IF(AND(G966&gt;=DATE('1. Informace o projektu'!$C$3,1,1),G966&lt;=WORKDAY(DATE('1. Informace o projektu'!$C$3,12,31)-1,1,'6. Data'!$C$76:$C$89)),"OK","!!"),ISBLANK(G966),"!",ISBLANK(H966),"!!!",H966='6. Data'!$B$3,"vyberte druh nákladu")," ")</f>
        <v xml:space="preserve"> </v>
      </c>
      <c r="J966" s="261" t="str">
        <f t="shared" si="42"/>
        <v xml:space="preserve"> </v>
      </c>
      <c r="K966" s="238" t="str">
        <f t="shared" si="43"/>
        <v xml:space="preserve"> </v>
      </c>
      <c r="L966" s="87" t="str">
        <f t="shared" si="44"/>
        <v xml:space="preserve"> </v>
      </c>
    </row>
    <row r="967" spans="1:12" x14ac:dyDescent="0.25">
      <c r="A967" s="72"/>
      <c r="B967" s="82"/>
      <c r="C967" s="82"/>
      <c r="D967" s="79"/>
      <c r="E967" s="83"/>
      <c r="F967" s="83"/>
      <c r="G967" s="81"/>
      <c r="H967" s="126"/>
      <c r="I967" s="238" t="str">
        <f>IF(ISNUMBER(F967),_xlfn.IFS(RIGHT(H967,3)="(b)",IF(AND(G967&gt;=DATE('1. Informace o projektu'!$C$3,1,1),G967&lt;=WORKDAY(DATE('1. Informace o projektu'!$C$3+1,1,31)-1,1)),"OK","!!"),RIGHT(H967,3)="(a)",IF(AND(G967&gt;=DATE('1. Informace o projektu'!$C$3,1,1),G967&lt;=WORKDAY(DATE('1. Informace o projektu'!$C$3,12,31)-1,1,'6. Data'!$C$76:$C$89)),"OK","!!"),ISBLANK(G967),"!",ISBLANK(H967),"!!!",H967='6. Data'!$B$3,"vyberte druh nákladu")," ")</f>
        <v xml:space="preserve"> </v>
      </c>
      <c r="J967" s="261" t="str">
        <f t="shared" ref="J967:J1030" si="45">_xlfn.IFS(I967="!","Zapište datum úhrady",I967="ok"," ",I967=" "," ",I967="!!!","vyberte druh nákladu",I967="!!","nepovolené datum úhrady",I967="vyberte druh nákladu","vyberte druh nákladu")</f>
        <v xml:space="preserve"> </v>
      </c>
      <c r="K967" s="238" t="str">
        <f t="shared" ref="K967:K1030" si="46">IF(ISNUMBER(F967),IF(E967&gt;=F967,"OK","!")," ")</f>
        <v xml:space="preserve"> </v>
      </c>
      <c r="L967" s="87" t="str">
        <f t="shared" ref="L967:L1030" si="47">_xlfn.IFS(K967="!","Hrazeno z dotace je vyšší než fakturovaná částka",K967="ok"," ",K967=" "," ")</f>
        <v xml:space="preserve"> </v>
      </c>
    </row>
    <row r="968" spans="1:12" x14ac:dyDescent="0.25">
      <c r="A968" s="72"/>
      <c r="B968" s="82"/>
      <c r="C968" s="82"/>
      <c r="D968" s="79"/>
      <c r="E968" s="83"/>
      <c r="F968" s="83"/>
      <c r="G968" s="81"/>
      <c r="H968" s="126"/>
      <c r="I968" s="238" t="str">
        <f>IF(ISNUMBER(F968),_xlfn.IFS(RIGHT(H968,3)="(b)",IF(AND(G968&gt;=DATE('1. Informace o projektu'!$C$3,1,1),G968&lt;=WORKDAY(DATE('1. Informace o projektu'!$C$3+1,1,31)-1,1)),"OK","!!"),RIGHT(H968,3)="(a)",IF(AND(G968&gt;=DATE('1. Informace o projektu'!$C$3,1,1),G968&lt;=WORKDAY(DATE('1. Informace o projektu'!$C$3,12,31)-1,1,'6. Data'!$C$76:$C$89)),"OK","!!"),ISBLANK(G968),"!",ISBLANK(H968),"!!!",H968='6. Data'!$B$3,"vyberte druh nákladu")," ")</f>
        <v xml:space="preserve"> </v>
      </c>
      <c r="J968" s="261" t="str">
        <f t="shared" si="45"/>
        <v xml:space="preserve"> </v>
      </c>
      <c r="K968" s="238" t="str">
        <f t="shared" si="46"/>
        <v xml:space="preserve"> </v>
      </c>
      <c r="L968" s="87" t="str">
        <f t="shared" si="47"/>
        <v xml:space="preserve"> </v>
      </c>
    </row>
    <row r="969" spans="1:12" x14ac:dyDescent="0.25">
      <c r="A969" s="72"/>
      <c r="B969" s="82"/>
      <c r="C969" s="82"/>
      <c r="D969" s="79"/>
      <c r="E969" s="83"/>
      <c r="F969" s="83"/>
      <c r="G969" s="81"/>
      <c r="H969" s="126"/>
      <c r="I969" s="238" t="str">
        <f>IF(ISNUMBER(F969),_xlfn.IFS(RIGHT(H969,3)="(b)",IF(AND(G969&gt;=DATE('1. Informace o projektu'!$C$3,1,1),G969&lt;=WORKDAY(DATE('1. Informace o projektu'!$C$3+1,1,31)-1,1)),"OK","!!"),RIGHT(H969,3)="(a)",IF(AND(G969&gt;=DATE('1. Informace o projektu'!$C$3,1,1),G969&lt;=WORKDAY(DATE('1. Informace o projektu'!$C$3,12,31)-1,1,'6. Data'!$C$76:$C$89)),"OK","!!"),ISBLANK(G969),"!",ISBLANK(H969),"!!!",H969='6. Data'!$B$3,"vyberte druh nákladu")," ")</f>
        <v xml:space="preserve"> </v>
      </c>
      <c r="J969" s="261" t="str">
        <f t="shared" si="45"/>
        <v xml:space="preserve"> </v>
      </c>
      <c r="K969" s="238" t="str">
        <f t="shared" si="46"/>
        <v xml:space="preserve"> </v>
      </c>
      <c r="L969" s="87" t="str">
        <f t="shared" si="47"/>
        <v xml:space="preserve"> </v>
      </c>
    </row>
    <row r="970" spans="1:12" x14ac:dyDescent="0.25">
      <c r="A970" s="72"/>
      <c r="B970" s="82"/>
      <c r="C970" s="82"/>
      <c r="D970" s="79"/>
      <c r="E970" s="83"/>
      <c r="F970" s="83"/>
      <c r="G970" s="81"/>
      <c r="H970" s="126"/>
      <c r="I970" s="238" t="str">
        <f>IF(ISNUMBER(F970),_xlfn.IFS(RIGHT(H970,3)="(b)",IF(AND(G970&gt;=DATE('1. Informace o projektu'!$C$3,1,1),G970&lt;=WORKDAY(DATE('1. Informace o projektu'!$C$3+1,1,31)-1,1)),"OK","!!"),RIGHT(H970,3)="(a)",IF(AND(G970&gt;=DATE('1. Informace o projektu'!$C$3,1,1),G970&lt;=WORKDAY(DATE('1. Informace o projektu'!$C$3,12,31)-1,1,'6. Data'!$C$76:$C$89)),"OK","!!"),ISBLANK(G970),"!",ISBLANK(H970),"!!!",H970='6. Data'!$B$3,"vyberte druh nákladu")," ")</f>
        <v xml:space="preserve"> </v>
      </c>
      <c r="J970" s="261" t="str">
        <f t="shared" si="45"/>
        <v xml:space="preserve"> </v>
      </c>
      <c r="K970" s="238" t="str">
        <f t="shared" si="46"/>
        <v xml:space="preserve"> </v>
      </c>
      <c r="L970" s="87" t="str">
        <f t="shared" si="47"/>
        <v xml:space="preserve"> </v>
      </c>
    </row>
    <row r="971" spans="1:12" x14ac:dyDescent="0.25">
      <c r="A971" s="72"/>
      <c r="B971" s="82"/>
      <c r="C971" s="82"/>
      <c r="D971" s="79"/>
      <c r="E971" s="83"/>
      <c r="F971" s="83"/>
      <c r="G971" s="81"/>
      <c r="H971" s="126"/>
      <c r="I971" s="238" t="str">
        <f>IF(ISNUMBER(F971),_xlfn.IFS(RIGHT(H971,3)="(b)",IF(AND(G971&gt;=DATE('1. Informace o projektu'!$C$3,1,1),G971&lt;=WORKDAY(DATE('1. Informace o projektu'!$C$3+1,1,31)-1,1)),"OK","!!"),RIGHT(H971,3)="(a)",IF(AND(G971&gt;=DATE('1. Informace o projektu'!$C$3,1,1),G971&lt;=WORKDAY(DATE('1. Informace o projektu'!$C$3,12,31)-1,1,'6. Data'!$C$76:$C$89)),"OK","!!"),ISBLANK(G971),"!",ISBLANK(H971),"!!!",H971='6. Data'!$B$3,"vyberte druh nákladu")," ")</f>
        <v xml:space="preserve"> </v>
      </c>
      <c r="J971" s="261" t="str">
        <f t="shared" si="45"/>
        <v xml:space="preserve"> </v>
      </c>
      <c r="K971" s="238" t="str">
        <f t="shared" si="46"/>
        <v xml:space="preserve"> </v>
      </c>
      <c r="L971" s="87" t="str">
        <f t="shared" si="47"/>
        <v xml:space="preserve"> </v>
      </c>
    </row>
    <row r="972" spans="1:12" x14ac:dyDescent="0.25">
      <c r="A972" s="72"/>
      <c r="B972" s="82"/>
      <c r="C972" s="82"/>
      <c r="D972" s="79"/>
      <c r="E972" s="83"/>
      <c r="F972" s="83"/>
      <c r="G972" s="81"/>
      <c r="H972" s="126"/>
      <c r="I972" s="238" t="str">
        <f>IF(ISNUMBER(F972),_xlfn.IFS(RIGHT(H972,3)="(b)",IF(AND(G972&gt;=DATE('1. Informace o projektu'!$C$3,1,1),G972&lt;=WORKDAY(DATE('1. Informace o projektu'!$C$3+1,1,31)-1,1)),"OK","!!"),RIGHT(H972,3)="(a)",IF(AND(G972&gt;=DATE('1. Informace o projektu'!$C$3,1,1),G972&lt;=WORKDAY(DATE('1. Informace o projektu'!$C$3,12,31)-1,1,'6. Data'!$C$76:$C$89)),"OK","!!"),ISBLANK(G972),"!",ISBLANK(H972),"!!!",H972='6. Data'!$B$3,"vyberte druh nákladu")," ")</f>
        <v xml:space="preserve"> </v>
      </c>
      <c r="J972" s="261" t="str">
        <f t="shared" si="45"/>
        <v xml:space="preserve"> </v>
      </c>
      <c r="K972" s="238" t="str">
        <f t="shared" si="46"/>
        <v xml:space="preserve"> </v>
      </c>
      <c r="L972" s="87" t="str">
        <f t="shared" si="47"/>
        <v xml:space="preserve"> </v>
      </c>
    </row>
    <row r="973" spans="1:12" x14ac:dyDescent="0.25">
      <c r="A973" s="72"/>
      <c r="B973" s="82"/>
      <c r="C973" s="82"/>
      <c r="D973" s="79"/>
      <c r="E973" s="83"/>
      <c r="F973" s="83"/>
      <c r="G973" s="81"/>
      <c r="H973" s="126"/>
      <c r="I973" s="238" t="str">
        <f>IF(ISNUMBER(F973),_xlfn.IFS(RIGHT(H973,3)="(b)",IF(AND(G973&gt;=DATE('1. Informace o projektu'!$C$3,1,1),G973&lt;=WORKDAY(DATE('1. Informace o projektu'!$C$3+1,1,31)-1,1)),"OK","!!"),RIGHT(H973,3)="(a)",IF(AND(G973&gt;=DATE('1. Informace o projektu'!$C$3,1,1),G973&lt;=WORKDAY(DATE('1. Informace o projektu'!$C$3,12,31)-1,1,'6. Data'!$C$76:$C$89)),"OK","!!"),ISBLANK(G973),"!",ISBLANK(H973),"!!!",H973='6. Data'!$B$3,"vyberte druh nákladu")," ")</f>
        <v xml:space="preserve"> </v>
      </c>
      <c r="J973" s="261" t="str">
        <f t="shared" si="45"/>
        <v xml:space="preserve"> </v>
      </c>
      <c r="K973" s="238" t="str">
        <f t="shared" si="46"/>
        <v xml:space="preserve"> </v>
      </c>
      <c r="L973" s="87" t="str">
        <f t="shared" si="47"/>
        <v xml:space="preserve"> </v>
      </c>
    </row>
    <row r="974" spans="1:12" x14ac:dyDescent="0.25">
      <c r="A974" s="72"/>
      <c r="B974" s="82"/>
      <c r="C974" s="82"/>
      <c r="D974" s="79"/>
      <c r="E974" s="83"/>
      <c r="F974" s="83"/>
      <c r="G974" s="81"/>
      <c r="H974" s="126"/>
      <c r="I974" s="238" t="str">
        <f>IF(ISNUMBER(F974),_xlfn.IFS(RIGHT(H974,3)="(b)",IF(AND(G974&gt;=DATE('1. Informace o projektu'!$C$3,1,1),G974&lt;=WORKDAY(DATE('1. Informace o projektu'!$C$3+1,1,31)-1,1)),"OK","!!"),RIGHT(H974,3)="(a)",IF(AND(G974&gt;=DATE('1. Informace o projektu'!$C$3,1,1),G974&lt;=WORKDAY(DATE('1. Informace o projektu'!$C$3,12,31)-1,1,'6. Data'!$C$76:$C$89)),"OK","!!"),ISBLANK(G974),"!",ISBLANK(H974),"!!!",H974='6. Data'!$B$3,"vyberte druh nákladu")," ")</f>
        <v xml:space="preserve"> </v>
      </c>
      <c r="J974" s="261" t="str">
        <f t="shared" si="45"/>
        <v xml:space="preserve"> </v>
      </c>
      <c r="K974" s="238" t="str">
        <f t="shared" si="46"/>
        <v xml:space="preserve"> </v>
      </c>
      <c r="L974" s="87" t="str">
        <f t="shared" si="47"/>
        <v xml:space="preserve"> </v>
      </c>
    </row>
    <row r="975" spans="1:12" x14ac:dyDescent="0.25">
      <c r="A975" s="72"/>
      <c r="B975" s="82"/>
      <c r="C975" s="82"/>
      <c r="D975" s="79"/>
      <c r="E975" s="83"/>
      <c r="F975" s="83"/>
      <c r="G975" s="81"/>
      <c r="H975" s="126"/>
      <c r="I975" s="238" t="str">
        <f>IF(ISNUMBER(F975),_xlfn.IFS(RIGHT(H975,3)="(b)",IF(AND(G975&gt;=DATE('1. Informace o projektu'!$C$3,1,1),G975&lt;=WORKDAY(DATE('1. Informace o projektu'!$C$3+1,1,31)-1,1)),"OK","!!"),RIGHT(H975,3)="(a)",IF(AND(G975&gt;=DATE('1. Informace o projektu'!$C$3,1,1),G975&lt;=WORKDAY(DATE('1. Informace o projektu'!$C$3,12,31)-1,1,'6. Data'!$C$76:$C$89)),"OK","!!"),ISBLANK(G975),"!",ISBLANK(H975),"!!!",H975='6. Data'!$B$3,"vyberte druh nákladu")," ")</f>
        <v xml:space="preserve"> </v>
      </c>
      <c r="J975" s="261" t="str">
        <f t="shared" si="45"/>
        <v xml:space="preserve"> </v>
      </c>
      <c r="K975" s="238" t="str">
        <f t="shared" si="46"/>
        <v xml:space="preserve"> </v>
      </c>
      <c r="L975" s="87" t="str">
        <f t="shared" si="47"/>
        <v xml:space="preserve"> </v>
      </c>
    </row>
    <row r="976" spans="1:12" x14ac:dyDescent="0.25">
      <c r="A976" s="72"/>
      <c r="B976" s="82"/>
      <c r="C976" s="82"/>
      <c r="D976" s="79"/>
      <c r="E976" s="83"/>
      <c r="F976" s="83"/>
      <c r="G976" s="81"/>
      <c r="H976" s="126"/>
      <c r="I976" s="238" t="str">
        <f>IF(ISNUMBER(F976),_xlfn.IFS(RIGHT(H976,3)="(b)",IF(AND(G976&gt;=DATE('1. Informace o projektu'!$C$3,1,1),G976&lt;=WORKDAY(DATE('1. Informace o projektu'!$C$3+1,1,31)-1,1)),"OK","!!"),RIGHT(H976,3)="(a)",IF(AND(G976&gt;=DATE('1. Informace o projektu'!$C$3,1,1),G976&lt;=WORKDAY(DATE('1. Informace o projektu'!$C$3,12,31)-1,1,'6. Data'!$C$76:$C$89)),"OK","!!"),ISBLANK(G976),"!",ISBLANK(H976),"!!!",H976='6. Data'!$B$3,"vyberte druh nákladu")," ")</f>
        <v xml:space="preserve"> </v>
      </c>
      <c r="J976" s="261" t="str">
        <f t="shared" si="45"/>
        <v xml:space="preserve"> </v>
      </c>
      <c r="K976" s="238" t="str">
        <f t="shared" si="46"/>
        <v xml:space="preserve"> </v>
      </c>
      <c r="L976" s="87" t="str">
        <f t="shared" si="47"/>
        <v xml:space="preserve"> </v>
      </c>
    </row>
    <row r="977" spans="1:12" x14ac:dyDescent="0.25">
      <c r="A977" s="72"/>
      <c r="B977" s="82"/>
      <c r="C977" s="82"/>
      <c r="D977" s="79"/>
      <c r="E977" s="83"/>
      <c r="F977" s="83"/>
      <c r="G977" s="81"/>
      <c r="H977" s="126"/>
      <c r="I977" s="238" t="str">
        <f>IF(ISNUMBER(F977),_xlfn.IFS(RIGHT(H977,3)="(b)",IF(AND(G977&gt;=DATE('1. Informace o projektu'!$C$3,1,1),G977&lt;=WORKDAY(DATE('1. Informace o projektu'!$C$3+1,1,31)-1,1)),"OK","!!"),RIGHT(H977,3)="(a)",IF(AND(G977&gt;=DATE('1. Informace o projektu'!$C$3,1,1),G977&lt;=WORKDAY(DATE('1. Informace o projektu'!$C$3,12,31)-1,1,'6. Data'!$C$76:$C$89)),"OK","!!"),ISBLANK(G977),"!",ISBLANK(H977),"!!!",H977='6. Data'!$B$3,"vyberte druh nákladu")," ")</f>
        <v xml:space="preserve"> </v>
      </c>
      <c r="J977" s="261" t="str">
        <f t="shared" si="45"/>
        <v xml:space="preserve"> </v>
      </c>
      <c r="K977" s="238" t="str">
        <f t="shared" si="46"/>
        <v xml:space="preserve"> </v>
      </c>
      <c r="L977" s="87" t="str">
        <f t="shared" si="47"/>
        <v xml:space="preserve"> </v>
      </c>
    </row>
    <row r="978" spans="1:12" x14ac:dyDescent="0.25">
      <c r="A978" s="72"/>
      <c r="B978" s="82"/>
      <c r="C978" s="82"/>
      <c r="D978" s="79"/>
      <c r="E978" s="83"/>
      <c r="F978" s="83"/>
      <c r="G978" s="81"/>
      <c r="H978" s="126"/>
      <c r="I978" s="238" t="str">
        <f>IF(ISNUMBER(F978),_xlfn.IFS(RIGHT(H978,3)="(b)",IF(AND(G978&gt;=DATE('1. Informace o projektu'!$C$3,1,1),G978&lt;=WORKDAY(DATE('1. Informace o projektu'!$C$3+1,1,31)-1,1)),"OK","!!"),RIGHT(H978,3)="(a)",IF(AND(G978&gt;=DATE('1. Informace o projektu'!$C$3,1,1),G978&lt;=WORKDAY(DATE('1. Informace o projektu'!$C$3,12,31)-1,1,'6. Data'!$C$76:$C$89)),"OK","!!"),ISBLANK(G978),"!",ISBLANK(H978),"!!!",H978='6. Data'!$B$3,"vyberte druh nákladu")," ")</f>
        <v xml:space="preserve"> </v>
      </c>
      <c r="J978" s="261" t="str">
        <f t="shared" si="45"/>
        <v xml:space="preserve"> </v>
      </c>
      <c r="K978" s="238" t="str">
        <f t="shared" si="46"/>
        <v xml:space="preserve"> </v>
      </c>
      <c r="L978" s="87" t="str">
        <f t="shared" si="47"/>
        <v xml:space="preserve"> </v>
      </c>
    </row>
    <row r="979" spans="1:12" x14ac:dyDescent="0.25">
      <c r="A979" s="72"/>
      <c r="B979" s="82"/>
      <c r="C979" s="82"/>
      <c r="D979" s="79"/>
      <c r="E979" s="83"/>
      <c r="F979" s="83"/>
      <c r="G979" s="81"/>
      <c r="H979" s="126"/>
      <c r="I979" s="238" t="str">
        <f>IF(ISNUMBER(F979),_xlfn.IFS(RIGHT(H979,3)="(b)",IF(AND(G979&gt;=DATE('1. Informace o projektu'!$C$3,1,1),G979&lt;=WORKDAY(DATE('1. Informace o projektu'!$C$3+1,1,31)-1,1)),"OK","!!"),RIGHT(H979,3)="(a)",IF(AND(G979&gt;=DATE('1. Informace o projektu'!$C$3,1,1),G979&lt;=WORKDAY(DATE('1. Informace o projektu'!$C$3,12,31)-1,1,'6. Data'!$C$76:$C$89)),"OK","!!"),ISBLANK(G979),"!",ISBLANK(H979),"!!!",H979='6. Data'!$B$3,"vyberte druh nákladu")," ")</f>
        <v xml:space="preserve"> </v>
      </c>
      <c r="J979" s="261" t="str">
        <f t="shared" si="45"/>
        <v xml:space="preserve"> </v>
      </c>
      <c r="K979" s="238" t="str">
        <f t="shared" si="46"/>
        <v xml:space="preserve"> </v>
      </c>
      <c r="L979" s="87" t="str">
        <f t="shared" si="47"/>
        <v xml:space="preserve"> </v>
      </c>
    </row>
    <row r="980" spans="1:12" x14ac:dyDescent="0.25">
      <c r="A980" s="72"/>
      <c r="B980" s="82"/>
      <c r="C980" s="82"/>
      <c r="D980" s="79"/>
      <c r="E980" s="83"/>
      <c r="F980" s="83"/>
      <c r="G980" s="81"/>
      <c r="H980" s="126"/>
      <c r="I980" s="238" t="str">
        <f>IF(ISNUMBER(F980),_xlfn.IFS(RIGHT(H980,3)="(b)",IF(AND(G980&gt;=DATE('1. Informace o projektu'!$C$3,1,1),G980&lt;=WORKDAY(DATE('1. Informace o projektu'!$C$3+1,1,31)-1,1)),"OK","!!"),RIGHT(H980,3)="(a)",IF(AND(G980&gt;=DATE('1. Informace o projektu'!$C$3,1,1),G980&lt;=WORKDAY(DATE('1. Informace o projektu'!$C$3,12,31)-1,1,'6. Data'!$C$76:$C$89)),"OK","!!"),ISBLANK(G980),"!",ISBLANK(H980),"!!!",H980='6. Data'!$B$3,"vyberte druh nákladu")," ")</f>
        <v xml:space="preserve"> </v>
      </c>
      <c r="J980" s="261" t="str">
        <f t="shared" si="45"/>
        <v xml:space="preserve"> </v>
      </c>
      <c r="K980" s="238" t="str">
        <f t="shared" si="46"/>
        <v xml:space="preserve"> </v>
      </c>
      <c r="L980" s="87" t="str">
        <f t="shared" si="47"/>
        <v xml:space="preserve"> </v>
      </c>
    </row>
    <row r="981" spans="1:12" x14ac:dyDescent="0.25">
      <c r="A981" s="72"/>
      <c r="B981" s="82"/>
      <c r="C981" s="82"/>
      <c r="D981" s="79"/>
      <c r="E981" s="83"/>
      <c r="F981" s="83"/>
      <c r="G981" s="81"/>
      <c r="H981" s="126"/>
      <c r="I981" s="238" t="str">
        <f>IF(ISNUMBER(F981),_xlfn.IFS(RIGHT(H981,3)="(b)",IF(AND(G981&gt;=DATE('1. Informace o projektu'!$C$3,1,1),G981&lt;=WORKDAY(DATE('1. Informace o projektu'!$C$3+1,1,31)-1,1)),"OK","!!"),RIGHT(H981,3)="(a)",IF(AND(G981&gt;=DATE('1. Informace o projektu'!$C$3,1,1),G981&lt;=WORKDAY(DATE('1. Informace o projektu'!$C$3,12,31)-1,1,'6. Data'!$C$76:$C$89)),"OK","!!"),ISBLANK(G981),"!",ISBLANK(H981),"!!!",H981='6. Data'!$B$3,"vyberte druh nákladu")," ")</f>
        <v xml:space="preserve"> </v>
      </c>
      <c r="J981" s="261" t="str">
        <f t="shared" si="45"/>
        <v xml:space="preserve"> </v>
      </c>
      <c r="K981" s="238" t="str">
        <f t="shared" si="46"/>
        <v xml:space="preserve"> </v>
      </c>
      <c r="L981" s="87" t="str">
        <f t="shared" si="47"/>
        <v xml:space="preserve"> </v>
      </c>
    </row>
    <row r="982" spans="1:12" x14ac:dyDescent="0.25">
      <c r="A982" s="72"/>
      <c r="B982" s="82"/>
      <c r="C982" s="82"/>
      <c r="D982" s="79"/>
      <c r="E982" s="83"/>
      <c r="F982" s="83"/>
      <c r="G982" s="81"/>
      <c r="H982" s="126"/>
      <c r="I982" s="238" t="str">
        <f>IF(ISNUMBER(F982),_xlfn.IFS(RIGHT(H982,3)="(b)",IF(AND(G982&gt;=DATE('1. Informace o projektu'!$C$3,1,1),G982&lt;=WORKDAY(DATE('1. Informace o projektu'!$C$3+1,1,31)-1,1)),"OK","!!"),RIGHT(H982,3)="(a)",IF(AND(G982&gt;=DATE('1. Informace o projektu'!$C$3,1,1),G982&lt;=WORKDAY(DATE('1. Informace o projektu'!$C$3,12,31)-1,1,'6. Data'!$C$76:$C$89)),"OK","!!"),ISBLANK(G982),"!",ISBLANK(H982),"!!!",H982='6. Data'!$B$3,"vyberte druh nákladu")," ")</f>
        <v xml:space="preserve"> </v>
      </c>
      <c r="J982" s="261" t="str">
        <f t="shared" si="45"/>
        <v xml:space="preserve"> </v>
      </c>
      <c r="K982" s="238" t="str">
        <f t="shared" si="46"/>
        <v xml:space="preserve"> </v>
      </c>
      <c r="L982" s="87" t="str">
        <f t="shared" si="47"/>
        <v xml:space="preserve"> </v>
      </c>
    </row>
    <row r="983" spans="1:12" x14ac:dyDescent="0.25">
      <c r="A983" s="72"/>
      <c r="B983" s="82"/>
      <c r="C983" s="82"/>
      <c r="D983" s="79"/>
      <c r="E983" s="83"/>
      <c r="F983" s="83"/>
      <c r="G983" s="81"/>
      <c r="H983" s="126"/>
      <c r="I983" s="238" t="str">
        <f>IF(ISNUMBER(F983),_xlfn.IFS(RIGHT(H983,3)="(b)",IF(AND(G983&gt;=DATE('1. Informace o projektu'!$C$3,1,1),G983&lt;=WORKDAY(DATE('1. Informace o projektu'!$C$3+1,1,31)-1,1)),"OK","!!"),RIGHT(H983,3)="(a)",IF(AND(G983&gt;=DATE('1. Informace o projektu'!$C$3,1,1),G983&lt;=WORKDAY(DATE('1. Informace o projektu'!$C$3,12,31)-1,1,'6. Data'!$C$76:$C$89)),"OK","!!"),ISBLANK(G983),"!",ISBLANK(H983),"!!!",H983='6. Data'!$B$3,"vyberte druh nákladu")," ")</f>
        <v xml:space="preserve"> </v>
      </c>
      <c r="J983" s="261" t="str">
        <f t="shared" si="45"/>
        <v xml:space="preserve"> </v>
      </c>
      <c r="K983" s="238" t="str">
        <f t="shared" si="46"/>
        <v xml:space="preserve"> </v>
      </c>
      <c r="L983" s="87" t="str">
        <f t="shared" si="47"/>
        <v xml:space="preserve"> </v>
      </c>
    </row>
    <row r="984" spans="1:12" x14ac:dyDescent="0.25">
      <c r="A984" s="72"/>
      <c r="B984" s="82"/>
      <c r="C984" s="82"/>
      <c r="D984" s="79"/>
      <c r="E984" s="83"/>
      <c r="F984" s="83"/>
      <c r="G984" s="81"/>
      <c r="H984" s="126"/>
      <c r="I984" s="238" t="str">
        <f>IF(ISNUMBER(F984),_xlfn.IFS(RIGHT(H984,3)="(b)",IF(AND(G984&gt;=DATE('1. Informace o projektu'!$C$3,1,1),G984&lt;=WORKDAY(DATE('1. Informace o projektu'!$C$3+1,1,31)-1,1)),"OK","!!"),RIGHT(H984,3)="(a)",IF(AND(G984&gt;=DATE('1. Informace o projektu'!$C$3,1,1),G984&lt;=WORKDAY(DATE('1. Informace o projektu'!$C$3,12,31)-1,1,'6. Data'!$C$76:$C$89)),"OK","!!"),ISBLANK(G984),"!",ISBLANK(H984),"!!!",H984='6. Data'!$B$3,"vyberte druh nákladu")," ")</f>
        <v xml:space="preserve"> </v>
      </c>
      <c r="J984" s="261" t="str">
        <f t="shared" si="45"/>
        <v xml:space="preserve"> </v>
      </c>
      <c r="K984" s="238" t="str">
        <f t="shared" si="46"/>
        <v xml:space="preserve"> </v>
      </c>
      <c r="L984" s="87" t="str">
        <f t="shared" si="47"/>
        <v xml:space="preserve"> </v>
      </c>
    </row>
    <row r="985" spans="1:12" x14ac:dyDescent="0.25">
      <c r="A985" s="72"/>
      <c r="B985" s="82"/>
      <c r="C985" s="82"/>
      <c r="D985" s="79"/>
      <c r="E985" s="83"/>
      <c r="F985" s="83"/>
      <c r="G985" s="81"/>
      <c r="H985" s="126"/>
      <c r="I985" s="238" t="str">
        <f>IF(ISNUMBER(F985),_xlfn.IFS(RIGHT(H985,3)="(b)",IF(AND(G985&gt;=DATE('1. Informace o projektu'!$C$3,1,1),G985&lt;=WORKDAY(DATE('1. Informace o projektu'!$C$3+1,1,31)-1,1)),"OK","!!"),RIGHT(H985,3)="(a)",IF(AND(G985&gt;=DATE('1. Informace o projektu'!$C$3,1,1),G985&lt;=WORKDAY(DATE('1. Informace o projektu'!$C$3,12,31)-1,1,'6. Data'!$C$76:$C$89)),"OK","!!"),ISBLANK(G985),"!",ISBLANK(H985),"!!!",H985='6. Data'!$B$3,"vyberte druh nákladu")," ")</f>
        <v xml:space="preserve"> </v>
      </c>
      <c r="J985" s="261" t="str">
        <f t="shared" si="45"/>
        <v xml:space="preserve"> </v>
      </c>
      <c r="K985" s="238" t="str">
        <f t="shared" si="46"/>
        <v xml:space="preserve"> </v>
      </c>
      <c r="L985" s="87" t="str">
        <f t="shared" si="47"/>
        <v xml:space="preserve"> </v>
      </c>
    </row>
    <row r="986" spans="1:12" x14ac:dyDescent="0.25">
      <c r="A986" s="72"/>
      <c r="B986" s="82"/>
      <c r="C986" s="82"/>
      <c r="D986" s="79"/>
      <c r="E986" s="83"/>
      <c r="F986" s="83"/>
      <c r="G986" s="81"/>
      <c r="H986" s="126"/>
      <c r="I986" s="238" t="str">
        <f>IF(ISNUMBER(F986),_xlfn.IFS(RIGHT(H986,3)="(b)",IF(AND(G986&gt;=DATE('1. Informace o projektu'!$C$3,1,1),G986&lt;=WORKDAY(DATE('1. Informace o projektu'!$C$3+1,1,31)-1,1)),"OK","!!"),RIGHT(H986,3)="(a)",IF(AND(G986&gt;=DATE('1. Informace o projektu'!$C$3,1,1),G986&lt;=WORKDAY(DATE('1. Informace o projektu'!$C$3,12,31)-1,1,'6. Data'!$C$76:$C$89)),"OK","!!"),ISBLANK(G986),"!",ISBLANK(H986),"!!!",H986='6. Data'!$B$3,"vyberte druh nákladu")," ")</f>
        <v xml:space="preserve"> </v>
      </c>
      <c r="J986" s="261" t="str">
        <f t="shared" si="45"/>
        <v xml:space="preserve"> </v>
      </c>
      <c r="K986" s="238" t="str">
        <f t="shared" si="46"/>
        <v xml:space="preserve"> </v>
      </c>
      <c r="L986" s="87" t="str">
        <f t="shared" si="47"/>
        <v xml:space="preserve"> </v>
      </c>
    </row>
    <row r="987" spans="1:12" x14ac:dyDescent="0.25">
      <c r="A987" s="72"/>
      <c r="B987" s="82"/>
      <c r="C987" s="82"/>
      <c r="D987" s="79"/>
      <c r="E987" s="83"/>
      <c r="F987" s="83"/>
      <c r="G987" s="81"/>
      <c r="H987" s="126"/>
      <c r="I987" s="238" t="str">
        <f>IF(ISNUMBER(F987),_xlfn.IFS(RIGHT(H987,3)="(b)",IF(AND(G987&gt;=DATE('1. Informace o projektu'!$C$3,1,1),G987&lt;=WORKDAY(DATE('1. Informace o projektu'!$C$3+1,1,31)-1,1)),"OK","!!"),RIGHT(H987,3)="(a)",IF(AND(G987&gt;=DATE('1. Informace o projektu'!$C$3,1,1),G987&lt;=WORKDAY(DATE('1. Informace o projektu'!$C$3,12,31)-1,1,'6. Data'!$C$76:$C$89)),"OK","!!"),ISBLANK(G987),"!",ISBLANK(H987),"!!!",H987='6. Data'!$B$3,"vyberte druh nákladu")," ")</f>
        <v xml:space="preserve"> </v>
      </c>
      <c r="J987" s="261" t="str">
        <f t="shared" si="45"/>
        <v xml:space="preserve"> </v>
      </c>
      <c r="K987" s="238" t="str">
        <f t="shared" si="46"/>
        <v xml:space="preserve"> </v>
      </c>
      <c r="L987" s="87" t="str">
        <f t="shared" si="47"/>
        <v xml:space="preserve"> </v>
      </c>
    </row>
    <row r="988" spans="1:12" x14ac:dyDescent="0.25">
      <c r="A988" s="72"/>
      <c r="B988" s="82"/>
      <c r="C988" s="82"/>
      <c r="D988" s="79"/>
      <c r="E988" s="83"/>
      <c r="F988" s="83"/>
      <c r="G988" s="81"/>
      <c r="H988" s="126"/>
      <c r="I988" s="238" t="str">
        <f>IF(ISNUMBER(F988),_xlfn.IFS(RIGHT(H988,3)="(b)",IF(AND(G988&gt;=DATE('1. Informace o projektu'!$C$3,1,1),G988&lt;=WORKDAY(DATE('1. Informace o projektu'!$C$3+1,1,31)-1,1)),"OK","!!"),RIGHT(H988,3)="(a)",IF(AND(G988&gt;=DATE('1. Informace o projektu'!$C$3,1,1),G988&lt;=WORKDAY(DATE('1. Informace o projektu'!$C$3,12,31)-1,1,'6. Data'!$C$76:$C$89)),"OK","!!"),ISBLANK(G988),"!",ISBLANK(H988),"!!!",H988='6. Data'!$B$3,"vyberte druh nákladu")," ")</f>
        <v xml:space="preserve"> </v>
      </c>
      <c r="J988" s="261" t="str">
        <f t="shared" si="45"/>
        <v xml:space="preserve"> </v>
      </c>
      <c r="K988" s="238" t="str">
        <f t="shared" si="46"/>
        <v xml:space="preserve"> </v>
      </c>
      <c r="L988" s="87" t="str">
        <f t="shared" si="47"/>
        <v xml:space="preserve"> </v>
      </c>
    </row>
    <row r="989" spans="1:12" x14ac:dyDescent="0.25">
      <c r="A989" s="72"/>
      <c r="B989" s="82"/>
      <c r="C989" s="82"/>
      <c r="D989" s="79"/>
      <c r="E989" s="83"/>
      <c r="F989" s="83"/>
      <c r="G989" s="81"/>
      <c r="H989" s="126"/>
      <c r="I989" s="238" t="str">
        <f>IF(ISNUMBER(F989),_xlfn.IFS(RIGHT(H989,3)="(b)",IF(AND(G989&gt;=DATE('1. Informace o projektu'!$C$3,1,1),G989&lt;=WORKDAY(DATE('1. Informace o projektu'!$C$3+1,1,31)-1,1)),"OK","!!"),RIGHT(H989,3)="(a)",IF(AND(G989&gt;=DATE('1. Informace o projektu'!$C$3,1,1),G989&lt;=WORKDAY(DATE('1. Informace o projektu'!$C$3,12,31)-1,1,'6. Data'!$C$76:$C$89)),"OK","!!"),ISBLANK(G989),"!",ISBLANK(H989),"!!!",H989='6. Data'!$B$3,"vyberte druh nákladu")," ")</f>
        <v xml:space="preserve"> </v>
      </c>
      <c r="J989" s="261" t="str">
        <f t="shared" si="45"/>
        <v xml:space="preserve"> </v>
      </c>
      <c r="K989" s="238" t="str">
        <f t="shared" si="46"/>
        <v xml:space="preserve"> </v>
      </c>
      <c r="L989" s="87" t="str">
        <f t="shared" si="47"/>
        <v xml:space="preserve"> </v>
      </c>
    </row>
    <row r="990" spans="1:12" x14ac:dyDescent="0.25">
      <c r="A990" s="72"/>
      <c r="B990" s="82"/>
      <c r="C990" s="82"/>
      <c r="D990" s="79"/>
      <c r="E990" s="83"/>
      <c r="F990" s="83"/>
      <c r="G990" s="81"/>
      <c r="H990" s="126"/>
      <c r="I990" s="238" t="str">
        <f>IF(ISNUMBER(F990),_xlfn.IFS(RIGHT(H990,3)="(b)",IF(AND(G990&gt;=DATE('1. Informace o projektu'!$C$3,1,1),G990&lt;=WORKDAY(DATE('1. Informace o projektu'!$C$3+1,1,31)-1,1)),"OK","!!"),RIGHT(H990,3)="(a)",IF(AND(G990&gt;=DATE('1. Informace o projektu'!$C$3,1,1),G990&lt;=WORKDAY(DATE('1. Informace o projektu'!$C$3,12,31)-1,1,'6. Data'!$C$76:$C$89)),"OK","!!"),ISBLANK(G990),"!",ISBLANK(H990),"!!!",H990='6. Data'!$B$3,"vyberte druh nákladu")," ")</f>
        <v xml:space="preserve"> </v>
      </c>
      <c r="J990" s="261" t="str">
        <f t="shared" si="45"/>
        <v xml:space="preserve"> </v>
      </c>
      <c r="K990" s="238" t="str">
        <f t="shared" si="46"/>
        <v xml:space="preserve"> </v>
      </c>
      <c r="L990" s="87" t="str">
        <f t="shared" si="47"/>
        <v xml:space="preserve"> </v>
      </c>
    </row>
    <row r="991" spans="1:12" x14ac:dyDescent="0.25">
      <c r="A991" s="72"/>
      <c r="B991" s="82"/>
      <c r="C991" s="82"/>
      <c r="D991" s="79"/>
      <c r="E991" s="83"/>
      <c r="F991" s="83"/>
      <c r="G991" s="81"/>
      <c r="H991" s="126"/>
      <c r="I991" s="238" t="str">
        <f>IF(ISNUMBER(F991),_xlfn.IFS(RIGHT(H991,3)="(b)",IF(AND(G991&gt;=DATE('1. Informace o projektu'!$C$3,1,1),G991&lt;=WORKDAY(DATE('1. Informace o projektu'!$C$3+1,1,31)-1,1)),"OK","!!"),RIGHT(H991,3)="(a)",IF(AND(G991&gt;=DATE('1. Informace o projektu'!$C$3,1,1),G991&lt;=WORKDAY(DATE('1. Informace o projektu'!$C$3,12,31)-1,1,'6. Data'!$C$76:$C$89)),"OK","!!"),ISBLANK(G991),"!",ISBLANK(H991),"!!!",H991='6. Data'!$B$3,"vyberte druh nákladu")," ")</f>
        <v xml:space="preserve"> </v>
      </c>
      <c r="J991" s="261" t="str">
        <f t="shared" si="45"/>
        <v xml:space="preserve"> </v>
      </c>
      <c r="K991" s="238" t="str">
        <f t="shared" si="46"/>
        <v xml:space="preserve"> </v>
      </c>
      <c r="L991" s="87" t="str">
        <f t="shared" si="47"/>
        <v xml:space="preserve"> </v>
      </c>
    </row>
    <row r="992" spans="1:12" x14ac:dyDescent="0.25">
      <c r="A992" s="72"/>
      <c r="B992" s="82"/>
      <c r="C992" s="82"/>
      <c r="D992" s="79"/>
      <c r="E992" s="83"/>
      <c r="F992" s="83"/>
      <c r="G992" s="81"/>
      <c r="H992" s="126"/>
      <c r="I992" s="238" t="str">
        <f>IF(ISNUMBER(F992),_xlfn.IFS(RIGHT(H992,3)="(b)",IF(AND(G992&gt;=DATE('1. Informace o projektu'!$C$3,1,1),G992&lt;=WORKDAY(DATE('1. Informace o projektu'!$C$3+1,1,31)-1,1)),"OK","!!"),RIGHT(H992,3)="(a)",IF(AND(G992&gt;=DATE('1. Informace o projektu'!$C$3,1,1),G992&lt;=WORKDAY(DATE('1. Informace o projektu'!$C$3,12,31)-1,1,'6. Data'!$C$76:$C$89)),"OK","!!"),ISBLANK(G992),"!",ISBLANK(H992),"!!!",H992='6. Data'!$B$3,"vyberte druh nákladu")," ")</f>
        <v xml:space="preserve"> </v>
      </c>
      <c r="J992" s="261" t="str">
        <f t="shared" si="45"/>
        <v xml:space="preserve"> </v>
      </c>
      <c r="K992" s="238" t="str">
        <f t="shared" si="46"/>
        <v xml:space="preserve"> </v>
      </c>
      <c r="L992" s="87" t="str">
        <f t="shared" si="47"/>
        <v xml:space="preserve"> </v>
      </c>
    </row>
    <row r="993" spans="1:12" x14ac:dyDescent="0.25">
      <c r="A993" s="72"/>
      <c r="B993" s="82"/>
      <c r="C993" s="82"/>
      <c r="D993" s="79"/>
      <c r="E993" s="83"/>
      <c r="F993" s="83"/>
      <c r="G993" s="81"/>
      <c r="H993" s="126"/>
      <c r="I993" s="238" t="str">
        <f>IF(ISNUMBER(F993),_xlfn.IFS(RIGHT(H993,3)="(b)",IF(AND(G993&gt;=DATE('1. Informace o projektu'!$C$3,1,1),G993&lt;=WORKDAY(DATE('1. Informace o projektu'!$C$3+1,1,31)-1,1)),"OK","!!"),RIGHT(H993,3)="(a)",IF(AND(G993&gt;=DATE('1. Informace o projektu'!$C$3,1,1),G993&lt;=WORKDAY(DATE('1. Informace o projektu'!$C$3,12,31)-1,1,'6. Data'!$C$76:$C$89)),"OK","!!"),ISBLANK(G993),"!",ISBLANK(H993),"!!!",H993='6. Data'!$B$3,"vyberte druh nákladu")," ")</f>
        <v xml:space="preserve"> </v>
      </c>
      <c r="J993" s="261" t="str">
        <f t="shared" si="45"/>
        <v xml:space="preserve"> </v>
      </c>
      <c r="K993" s="238" t="str">
        <f t="shared" si="46"/>
        <v xml:space="preserve"> </v>
      </c>
      <c r="L993" s="87" t="str">
        <f t="shared" si="47"/>
        <v xml:space="preserve"> </v>
      </c>
    </row>
    <row r="994" spans="1:12" x14ac:dyDescent="0.25">
      <c r="A994" s="72"/>
      <c r="B994" s="82"/>
      <c r="C994" s="82"/>
      <c r="D994" s="79"/>
      <c r="E994" s="83"/>
      <c r="F994" s="83"/>
      <c r="G994" s="81"/>
      <c r="H994" s="126"/>
      <c r="I994" s="238" t="str">
        <f>IF(ISNUMBER(F994),_xlfn.IFS(RIGHT(H994,3)="(b)",IF(AND(G994&gt;=DATE('1. Informace o projektu'!$C$3,1,1),G994&lt;=WORKDAY(DATE('1. Informace o projektu'!$C$3+1,1,31)-1,1)),"OK","!!"),RIGHT(H994,3)="(a)",IF(AND(G994&gt;=DATE('1. Informace o projektu'!$C$3,1,1),G994&lt;=WORKDAY(DATE('1. Informace o projektu'!$C$3,12,31)-1,1,'6. Data'!$C$76:$C$89)),"OK","!!"),ISBLANK(G994),"!",ISBLANK(H994),"!!!",H994='6. Data'!$B$3,"vyberte druh nákladu")," ")</f>
        <v xml:space="preserve"> </v>
      </c>
      <c r="J994" s="261" t="str">
        <f t="shared" si="45"/>
        <v xml:space="preserve"> </v>
      </c>
      <c r="K994" s="238" t="str">
        <f t="shared" si="46"/>
        <v xml:space="preserve"> </v>
      </c>
      <c r="L994" s="87" t="str">
        <f t="shared" si="47"/>
        <v xml:space="preserve"> </v>
      </c>
    </row>
    <row r="995" spans="1:12" x14ac:dyDescent="0.25">
      <c r="A995" s="72"/>
      <c r="B995" s="82"/>
      <c r="C995" s="82"/>
      <c r="D995" s="79"/>
      <c r="E995" s="83"/>
      <c r="F995" s="83"/>
      <c r="G995" s="81"/>
      <c r="H995" s="126"/>
      <c r="I995" s="238" t="str">
        <f>IF(ISNUMBER(F995),_xlfn.IFS(RIGHT(H995,3)="(b)",IF(AND(G995&gt;=DATE('1. Informace o projektu'!$C$3,1,1),G995&lt;=WORKDAY(DATE('1. Informace o projektu'!$C$3+1,1,31)-1,1)),"OK","!!"),RIGHT(H995,3)="(a)",IF(AND(G995&gt;=DATE('1. Informace o projektu'!$C$3,1,1),G995&lt;=WORKDAY(DATE('1. Informace o projektu'!$C$3,12,31)-1,1,'6. Data'!$C$76:$C$89)),"OK","!!"),ISBLANK(G995),"!",ISBLANK(H995),"!!!",H995='6. Data'!$B$3,"vyberte druh nákladu")," ")</f>
        <v xml:space="preserve"> </v>
      </c>
      <c r="J995" s="261" t="str">
        <f t="shared" si="45"/>
        <v xml:space="preserve"> </v>
      </c>
      <c r="K995" s="238" t="str">
        <f t="shared" si="46"/>
        <v xml:space="preserve"> </v>
      </c>
      <c r="L995" s="87" t="str">
        <f t="shared" si="47"/>
        <v xml:space="preserve"> </v>
      </c>
    </row>
    <row r="996" spans="1:12" x14ac:dyDescent="0.25">
      <c r="A996" s="72"/>
      <c r="B996" s="82"/>
      <c r="C996" s="82"/>
      <c r="D996" s="79"/>
      <c r="E996" s="83"/>
      <c r="F996" s="83"/>
      <c r="G996" s="81"/>
      <c r="H996" s="126"/>
      <c r="I996" s="238" t="str">
        <f>IF(ISNUMBER(F996),_xlfn.IFS(RIGHT(H996,3)="(b)",IF(AND(G996&gt;=DATE('1. Informace o projektu'!$C$3,1,1),G996&lt;=WORKDAY(DATE('1. Informace o projektu'!$C$3+1,1,31)-1,1)),"OK","!!"),RIGHT(H996,3)="(a)",IF(AND(G996&gt;=DATE('1. Informace o projektu'!$C$3,1,1),G996&lt;=WORKDAY(DATE('1. Informace o projektu'!$C$3,12,31)-1,1,'6. Data'!$C$76:$C$89)),"OK","!!"),ISBLANK(G996),"!",ISBLANK(H996),"!!!",H996='6. Data'!$B$3,"vyberte druh nákladu")," ")</f>
        <v xml:space="preserve"> </v>
      </c>
      <c r="J996" s="261" t="str">
        <f t="shared" si="45"/>
        <v xml:space="preserve"> </v>
      </c>
      <c r="K996" s="238" t="str">
        <f t="shared" si="46"/>
        <v xml:space="preserve"> </v>
      </c>
      <c r="L996" s="87" t="str">
        <f t="shared" si="47"/>
        <v xml:space="preserve"> </v>
      </c>
    </row>
    <row r="997" spans="1:12" x14ac:dyDescent="0.25">
      <c r="A997" s="72"/>
      <c r="B997" s="82"/>
      <c r="C997" s="82"/>
      <c r="D997" s="79"/>
      <c r="E997" s="83"/>
      <c r="F997" s="83"/>
      <c r="G997" s="81"/>
      <c r="H997" s="126"/>
      <c r="I997" s="238" t="str">
        <f>IF(ISNUMBER(F997),_xlfn.IFS(RIGHT(H997,3)="(b)",IF(AND(G997&gt;=DATE('1. Informace o projektu'!$C$3,1,1),G997&lt;=WORKDAY(DATE('1. Informace o projektu'!$C$3+1,1,31)-1,1)),"OK","!!"),RIGHT(H997,3)="(a)",IF(AND(G997&gt;=DATE('1. Informace o projektu'!$C$3,1,1),G997&lt;=WORKDAY(DATE('1. Informace o projektu'!$C$3,12,31)-1,1,'6. Data'!$C$76:$C$89)),"OK","!!"),ISBLANK(G997),"!",ISBLANK(H997),"!!!",H997='6. Data'!$B$3,"vyberte druh nákladu")," ")</f>
        <v xml:space="preserve"> </v>
      </c>
      <c r="J997" s="261" t="str">
        <f t="shared" si="45"/>
        <v xml:space="preserve"> </v>
      </c>
      <c r="K997" s="238" t="str">
        <f t="shared" si="46"/>
        <v xml:space="preserve"> </v>
      </c>
      <c r="L997" s="87" t="str">
        <f t="shared" si="47"/>
        <v xml:space="preserve"> </v>
      </c>
    </row>
    <row r="998" spans="1:12" x14ac:dyDescent="0.25">
      <c r="A998" s="72"/>
      <c r="B998" s="82"/>
      <c r="C998" s="82"/>
      <c r="D998" s="79"/>
      <c r="E998" s="83"/>
      <c r="F998" s="83"/>
      <c r="G998" s="81"/>
      <c r="H998" s="126"/>
      <c r="I998" s="238" t="str">
        <f>IF(ISNUMBER(F998),_xlfn.IFS(RIGHT(H998,3)="(b)",IF(AND(G998&gt;=DATE('1. Informace o projektu'!$C$3,1,1),G998&lt;=WORKDAY(DATE('1. Informace o projektu'!$C$3+1,1,31)-1,1)),"OK","!!"),RIGHT(H998,3)="(a)",IF(AND(G998&gt;=DATE('1. Informace o projektu'!$C$3,1,1),G998&lt;=WORKDAY(DATE('1. Informace o projektu'!$C$3,12,31)-1,1,'6. Data'!$C$76:$C$89)),"OK","!!"),ISBLANK(G998),"!",ISBLANK(H998),"!!!",H998='6. Data'!$B$3,"vyberte druh nákladu")," ")</f>
        <v xml:space="preserve"> </v>
      </c>
      <c r="J998" s="261" t="str">
        <f t="shared" si="45"/>
        <v xml:space="preserve"> </v>
      </c>
      <c r="K998" s="238" t="str">
        <f t="shared" si="46"/>
        <v xml:space="preserve"> </v>
      </c>
      <c r="L998" s="87" t="str">
        <f t="shared" si="47"/>
        <v xml:space="preserve"> </v>
      </c>
    </row>
    <row r="999" spans="1:12" x14ac:dyDescent="0.25">
      <c r="A999" s="72"/>
      <c r="B999" s="82"/>
      <c r="C999" s="82"/>
      <c r="D999" s="79"/>
      <c r="E999" s="83"/>
      <c r="F999" s="83"/>
      <c r="G999" s="81"/>
      <c r="H999" s="126"/>
      <c r="I999" s="238" t="str">
        <f>IF(ISNUMBER(F999),_xlfn.IFS(RIGHT(H999,3)="(b)",IF(AND(G999&gt;=DATE('1. Informace o projektu'!$C$3,1,1),G999&lt;=WORKDAY(DATE('1. Informace o projektu'!$C$3+1,1,31)-1,1)),"OK","!!"),RIGHT(H999,3)="(a)",IF(AND(G999&gt;=DATE('1. Informace o projektu'!$C$3,1,1),G999&lt;=WORKDAY(DATE('1. Informace o projektu'!$C$3,12,31)-1,1,'6. Data'!$C$76:$C$89)),"OK","!!"),ISBLANK(G999),"!",ISBLANK(H999),"!!!",H999='6. Data'!$B$3,"vyberte druh nákladu")," ")</f>
        <v xml:space="preserve"> </v>
      </c>
      <c r="J999" s="261" t="str">
        <f t="shared" si="45"/>
        <v xml:space="preserve"> </v>
      </c>
      <c r="K999" s="238" t="str">
        <f t="shared" si="46"/>
        <v xml:space="preserve"> </v>
      </c>
      <c r="L999" s="87" t="str">
        <f t="shared" si="47"/>
        <v xml:space="preserve"> </v>
      </c>
    </row>
    <row r="1000" spans="1:12" x14ac:dyDescent="0.25">
      <c r="A1000" s="72"/>
      <c r="B1000" s="82"/>
      <c r="C1000" s="82"/>
      <c r="D1000" s="79"/>
      <c r="E1000" s="83"/>
      <c r="F1000" s="83"/>
      <c r="G1000" s="81"/>
      <c r="H1000" s="126"/>
      <c r="I1000" s="238" t="str">
        <f>IF(ISNUMBER(F1000),_xlfn.IFS(RIGHT(H1000,3)="(b)",IF(AND(G1000&gt;=DATE('1. Informace o projektu'!$C$3,1,1),G1000&lt;=WORKDAY(DATE('1. Informace o projektu'!$C$3+1,1,31)-1,1)),"OK","!!"),RIGHT(H1000,3)="(a)",IF(AND(G1000&gt;=DATE('1. Informace o projektu'!$C$3,1,1),G1000&lt;=WORKDAY(DATE('1. Informace o projektu'!$C$3,12,31)-1,1,'6. Data'!$C$76:$C$89)),"OK","!!"),ISBLANK(G1000),"!",ISBLANK(H1000),"!!!",H1000='6. Data'!$B$3,"vyberte druh nákladu")," ")</f>
        <v xml:space="preserve"> </v>
      </c>
      <c r="J1000" s="261" t="str">
        <f t="shared" si="45"/>
        <v xml:space="preserve"> </v>
      </c>
      <c r="K1000" s="238" t="str">
        <f t="shared" si="46"/>
        <v xml:space="preserve"> </v>
      </c>
      <c r="L1000" s="87" t="str">
        <f t="shared" si="47"/>
        <v xml:space="preserve"> </v>
      </c>
    </row>
    <row r="1001" spans="1:12" x14ac:dyDescent="0.25">
      <c r="A1001" s="72"/>
      <c r="B1001" s="82"/>
      <c r="C1001" s="82"/>
      <c r="D1001" s="79"/>
      <c r="E1001" s="83"/>
      <c r="F1001" s="83"/>
      <c r="G1001" s="81"/>
      <c r="H1001" s="126"/>
      <c r="I1001" s="238" t="str">
        <f>IF(ISNUMBER(F1001),_xlfn.IFS(RIGHT(H1001,3)="(b)",IF(AND(G1001&gt;=DATE('1. Informace o projektu'!$C$3,1,1),G1001&lt;=WORKDAY(DATE('1. Informace o projektu'!$C$3+1,1,31)-1,1)),"OK","!!"),RIGHT(H1001,3)="(a)",IF(AND(G1001&gt;=DATE('1. Informace o projektu'!$C$3,1,1),G1001&lt;=WORKDAY(DATE('1. Informace o projektu'!$C$3,12,31)-1,1,'6. Data'!$C$76:$C$89)),"OK","!!"),ISBLANK(G1001),"!",ISBLANK(H1001),"!!!",H1001='6. Data'!$B$3,"vyberte druh nákladu")," ")</f>
        <v xml:space="preserve"> </v>
      </c>
      <c r="J1001" s="261" t="str">
        <f t="shared" si="45"/>
        <v xml:space="preserve"> </v>
      </c>
      <c r="K1001" s="238" t="str">
        <f t="shared" si="46"/>
        <v xml:space="preserve"> </v>
      </c>
      <c r="L1001" s="87" t="str">
        <f t="shared" si="47"/>
        <v xml:space="preserve"> </v>
      </c>
    </row>
    <row r="1002" spans="1:12" x14ac:dyDescent="0.25">
      <c r="A1002" s="72"/>
      <c r="B1002" s="82"/>
      <c r="C1002" s="82"/>
      <c r="D1002" s="79"/>
      <c r="E1002" s="83"/>
      <c r="F1002" s="83"/>
      <c r="G1002" s="81"/>
      <c r="H1002" s="126"/>
      <c r="I1002" s="238" t="str">
        <f>IF(ISNUMBER(F1002),_xlfn.IFS(RIGHT(H1002,3)="(b)",IF(AND(G1002&gt;=DATE('1. Informace o projektu'!$C$3,1,1),G1002&lt;=WORKDAY(DATE('1. Informace o projektu'!$C$3+1,1,31)-1,1)),"OK","!!"),RIGHT(H1002,3)="(a)",IF(AND(G1002&gt;=DATE('1. Informace o projektu'!$C$3,1,1),G1002&lt;=WORKDAY(DATE('1. Informace o projektu'!$C$3,12,31)-1,1,'6. Data'!$C$76:$C$89)),"OK","!!"),ISBLANK(G1002),"!",ISBLANK(H1002),"!!!",H1002='6. Data'!$B$3,"vyberte druh nákladu")," ")</f>
        <v xml:space="preserve"> </v>
      </c>
      <c r="J1002" s="261" t="str">
        <f t="shared" si="45"/>
        <v xml:space="preserve"> </v>
      </c>
      <c r="K1002" s="238" t="str">
        <f t="shared" si="46"/>
        <v xml:space="preserve"> </v>
      </c>
      <c r="L1002" s="87" t="str">
        <f t="shared" si="47"/>
        <v xml:space="preserve"> </v>
      </c>
    </row>
    <row r="1003" spans="1:12" x14ac:dyDescent="0.25">
      <c r="A1003" s="72"/>
      <c r="B1003" s="82"/>
      <c r="C1003" s="82"/>
      <c r="D1003" s="79"/>
      <c r="E1003" s="83"/>
      <c r="F1003" s="83"/>
      <c r="G1003" s="81"/>
      <c r="H1003" s="126"/>
      <c r="I1003" s="238" t="str">
        <f>IF(ISNUMBER(F1003),_xlfn.IFS(RIGHT(H1003,3)="(b)",IF(AND(G1003&gt;=DATE('1. Informace o projektu'!$C$3,1,1),G1003&lt;=WORKDAY(DATE('1. Informace o projektu'!$C$3+1,1,31)-1,1)),"OK","!!"),RIGHT(H1003,3)="(a)",IF(AND(G1003&gt;=DATE('1. Informace o projektu'!$C$3,1,1),G1003&lt;=WORKDAY(DATE('1. Informace o projektu'!$C$3,12,31)-1,1,'6. Data'!$C$76:$C$89)),"OK","!!"),ISBLANK(G1003),"!",ISBLANK(H1003),"!!!",H1003='6. Data'!$B$3,"vyberte druh nákladu")," ")</f>
        <v xml:space="preserve"> </v>
      </c>
      <c r="J1003" s="261" t="str">
        <f t="shared" si="45"/>
        <v xml:space="preserve"> </v>
      </c>
      <c r="K1003" s="238" t="str">
        <f t="shared" si="46"/>
        <v xml:space="preserve"> </v>
      </c>
      <c r="L1003" s="87" t="str">
        <f t="shared" si="47"/>
        <v xml:space="preserve"> </v>
      </c>
    </row>
    <row r="1004" spans="1:12" x14ac:dyDescent="0.25">
      <c r="A1004" s="72"/>
      <c r="B1004" s="82"/>
      <c r="C1004" s="82"/>
      <c r="D1004" s="79"/>
      <c r="E1004" s="83"/>
      <c r="F1004" s="83"/>
      <c r="G1004" s="81"/>
      <c r="H1004" s="126"/>
      <c r="I1004" s="238" t="str">
        <f>IF(ISNUMBER(F1004),_xlfn.IFS(RIGHT(H1004,3)="(b)",IF(AND(G1004&gt;=DATE('1. Informace o projektu'!$C$3,1,1),G1004&lt;=WORKDAY(DATE('1. Informace o projektu'!$C$3+1,1,31)-1,1)),"OK","!!"),RIGHT(H1004,3)="(a)",IF(AND(G1004&gt;=DATE('1. Informace o projektu'!$C$3,1,1),G1004&lt;=WORKDAY(DATE('1. Informace o projektu'!$C$3,12,31)-1,1,'6. Data'!$C$76:$C$89)),"OK","!!"),ISBLANK(G1004),"!",ISBLANK(H1004),"!!!",H1004='6. Data'!$B$3,"vyberte druh nákladu")," ")</f>
        <v xml:space="preserve"> </v>
      </c>
      <c r="J1004" s="261" t="str">
        <f t="shared" si="45"/>
        <v xml:space="preserve"> </v>
      </c>
      <c r="K1004" s="238" t="str">
        <f t="shared" si="46"/>
        <v xml:space="preserve"> </v>
      </c>
      <c r="L1004" s="87" t="str">
        <f t="shared" si="47"/>
        <v xml:space="preserve"> </v>
      </c>
    </row>
    <row r="1005" spans="1:12" x14ac:dyDescent="0.25">
      <c r="A1005" s="72"/>
      <c r="B1005" s="82"/>
      <c r="C1005" s="82"/>
      <c r="D1005" s="79"/>
      <c r="E1005" s="83"/>
      <c r="F1005" s="83"/>
      <c r="G1005" s="81"/>
      <c r="H1005" s="126"/>
      <c r="I1005" s="238" t="str">
        <f>IF(ISNUMBER(F1005),_xlfn.IFS(RIGHT(H1005,3)="(b)",IF(AND(G1005&gt;=DATE('1. Informace o projektu'!$C$3,1,1),G1005&lt;=WORKDAY(DATE('1. Informace o projektu'!$C$3+1,1,31)-1,1)),"OK","!!"),RIGHT(H1005,3)="(a)",IF(AND(G1005&gt;=DATE('1. Informace o projektu'!$C$3,1,1),G1005&lt;=WORKDAY(DATE('1. Informace o projektu'!$C$3,12,31)-1,1,'6. Data'!$C$76:$C$89)),"OK","!!"),ISBLANK(G1005),"!",ISBLANK(H1005),"!!!",H1005='6. Data'!$B$3,"vyberte druh nákladu")," ")</f>
        <v xml:space="preserve"> </v>
      </c>
      <c r="J1005" s="261" t="str">
        <f t="shared" si="45"/>
        <v xml:space="preserve"> </v>
      </c>
      <c r="K1005" s="238" t="str">
        <f t="shared" si="46"/>
        <v xml:space="preserve"> </v>
      </c>
      <c r="L1005" s="87" t="str">
        <f t="shared" si="47"/>
        <v xml:space="preserve"> </v>
      </c>
    </row>
    <row r="1006" spans="1:12" x14ac:dyDescent="0.25">
      <c r="A1006" s="72"/>
      <c r="B1006" s="82"/>
      <c r="C1006" s="82"/>
      <c r="D1006" s="79"/>
      <c r="E1006" s="83"/>
      <c r="F1006" s="83"/>
      <c r="G1006" s="81"/>
      <c r="H1006" s="126"/>
      <c r="I1006" s="238" t="str">
        <f>IF(ISNUMBER(F1006),_xlfn.IFS(RIGHT(H1006,3)="(b)",IF(AND(G1006&gt;=DATE('1. Informace o projektu'!$C$3,1,1),G1006&lt;=WORKDAY(DATE('1. Informace o projektu'!$C$3+1,1,31)-1,1)),"OK","!!"),RIGHT(H1006,3)="(a)",IF(AND(G1006&gt;=DATE('1. Informace o projektu'!$C$3,1,1),G1006&lt;=WORKDAY(DATE('1. Informace o projektu'!$C$3,12,31)-1,1,'6. Data'!$C$76:$C$89)),"OK","!!"),ISBLANK(G1006),"!",ISBLANK(H1006),"!!!",H1006='6. Data'!$B$3,"vyberte druh nákladu")," ")</f>
        <v xml:space="preserve"> </v>
      </c>
      <c r="J1006" s="261" t="str">
        <f t="shared" si="45"/>
        <v xml:space="preserve"> </v>
      </c>
      <c r="K1006" s="238" t="str">
        <f t="shared" si="46"/>
        <v xml:space="preserve"> </v>
      </c>
      <c r="L1006" s="87" t="str">
        <f t="shared" si="47"/>
        <v xml:space="preserve"> </v>
      </c>
    </row>
    <row r="1007" spans="1:12" x14ac:dyDescent="0.25">
      <c r="A1007" s="72"/>
      <c r="B1007" s="82"/>
      <c r="C1007" s="82"/>
      <c r="D1007" s="79"/>
      <c r="E1007" s="83"/>
      <c r="F1007" s="83"/>
      <c r="G1007" s="81"/>
      <c r="H1007" s="126"/>
      <c r="I1007" s="238" t="str">
        <f>IF(ISNUMBER(F1007),_xlfn.IFS(RIGHT(H1007,3)="(b)",IF(AND(G1007&gt;=DATE('1. Informace o projektu'!$C$3,1,1),G1007&lt;=WORKDAY(DATE('1. Informace o projektu'!$C$3+1,1,31)-1,1)),"OK","!!"),RIGHT(H1007,3)="(a)",IF(AND(G1007&gt;=DATE('1. Informace o projektu'!$C$3,1,1),G1007&lt;=WORKDAY(DATE('1. Informace o projektu'!$C$3,12,31)-1,1,'6. Data'!$C$76:$C$89)),"OK","!!"),ISBLANK(G1007),"!",ISBLANK(H1007),"!!!",H1007='6. Data'!$B$3,"vyberte druh nákladu")," ")</f>
        <v xml:space="preserve"> </v>
      </c>
      <c r="J1007" s="261" t="str">
        <f t="shared" si="45"/>
        <v xml:space="preserve"> </v>
      </c>
      <c r="K1007" s="238" t="str">
        <f t="shared" si="46"/>
        <v xml:space="preserve"> </v>
      </c>
      <c r="L1007" s="87" t="str">
        <f t="shared" si="47"/>
        <v xml:space="preserve"> </v>
      </c>
    </row>
    <row r="1008" spans="1:12" x14ac:dyDescent="0.25">
      <c r="A1008" s="72"/>
      <c r="B1008" s="82"/>
      <c r="C1008" s="82"/>
      <c r="D1008" s="79"/>
      <c r="E1008" s="83"/>
      <c r="F1008" s="83"/>
      <c r="G1008" s="81"/>
      <c r="H1008" s="126"/>
      <c r="I1008" s="238" t="str">
        <f>IF(ISNUMBER(F1008),_xlfn.IFS(RIGHT(H1008,3)="(b)",IF(AND(G1008&gt;=DATE('1. Informace o projektu'!$C$3,1,1),G1008&lt;=WORKDAY(DATE('1. Informace o projektu'!$C$3+1,1,31)-1,1)),"OK","!!"),RIGHT(H1008,3)="(a)",IF(AND(G1008&gt;=DATE('1. Informace o projektu'!$C$3,1,1),G1008&lt;=WORKDAY(DATE('1. Informace o projektu'!$C$3,12,31)-1,1,'6. Data'!$C$76:$C$89)),"OK","!!"),ISBLANK(G1008),"!",ISBLANK(H1008),"!!!",H1008='6. Data'!$B$3,"vyberte druh nákladu")," ")</f>
        <v xml:space="preserve"> </v>
      </c>
      <c r="J1008" s="261" t="str">
        <f t="shared" si="45"/>
        <v xml:space="preserve"> </v>
      </c>
      <c r="K1008" s="238" t="str">
        <f t="shared" si="46"/>
        <v xml:space="preserve"> </v>
      </c>
      <c r="L1008" s="87" t="str">
        <f t="shared" si="47"/>
        <v xml:space="preserve"> </v>
      </c>
    </row>
    <row r="1009" spans="1:12" x14ac:dyDescent="0.25">
      <c r="A1009" s="72"/>
      <c r="B1009" s="82"/>
      <c r="C1009" s="82"/>
      <c r="D1009" s="79"/>
      <c r="E1009" s="83"/>
      <c r="F1009" s="83"/>
      <c r="G1009" s="81"/>
      <c r="H1009" s="126"/>
      <c r="I1009" s="238" t="str">
        <f>IF(ISNUMBER(F1009),_xlfn.IFS(RIGHT(H1009,3)="(b)",IF(AND(G1009&gt;=DATE('1. Informace o projektu'!$C$3,1,1),G1009&lt;=WORKDAY(DATE('1. Informace o projektu'!$C$3+1,1,31)-1,1)),"OK","!!"),RIGHT(H1009,3)="(a)",IF(AND(G1009&gt;=DATE('1. Informace o projektu'!$C$3,1,1),G1009&lt;=WORKDAY(DATE('1. Informace o projektu'!$C$3,12,31)-1,1,'6. Data'!$C$76:$C$89)),"OK","!!"),ISBLANK(G1009),"!",ISBLANK(H1009),"!!!",H1009='6. Data'!$B$3,"vyberte druh nákladu")," ")</f>
        <v xml:space="preserve"> </v>
      </c>
      <c r="J1009" s="261" t="str">
        <f t="shared" si="45"/>
        <v xml:space="preserve"> </v>
      </c>
      <c r="K1009" s="238" t="str">
        <f t="shared" si="46"/>
        <v xml:space="preserve"> </v>
      </c>
      <c r="L1009" s="87" t="str">
        <f t="shared" si="47"/>
        <v xml:space="preserve"> </v>
      </c>
    </row>
    <row r="1010" spans="1:12" x14ac:dyDescent="0.25">
      <c r="A1010" s="72"/>
      <c r="B1010" s="82"/>
      <c r="C1010" s="82"/>
      <c r="D1010" s="79"/>
      <c r="E1010" s="83"/>
      <c r="F1010" s="83"/>
      <c r="G1010" s="81"/>
      <c r="H1010" s="126"/>
      <c r="I1010" s="238" t="str">
        <f>IF(ISNUMBER(F1010),_xlfn.IFS(RIGHT(H1010,3)="(b)",IF(AND(G1010&gt;=DATE('1. Informace o projektu'!$C$3,1,1),G1010&lt;=WORKDAY(DATE('1. Informace o projektu'!$C$3+1,1,31)-1,1)),"OK","!!"),RIGHT(H1010,3)="(a)",IF(AND(G1010&gt;=DATE('1. Informace o projektu'!$C$3,1,1),G1010&lt;=WORKDAY(DATE('1. Informace o projektu'!$C$3,12,31)-1,1,'6. Data'!$C$76:$C$89)),"OK","!!"),ISBLANK(G1010),"!",ISBLANK(H1010),"!!!",H1010='6. Data'!$B$3,"vyberte druh nákladu")," ")</f>
        <v xml:space="preserve"> </v>
      </c>
      <c r="J1010" s="261" t="str">
        <f t="shared" si="45"/>
        <v xml:space="preserve"> </v>
      </c>
      <c r="K1010" s="238" t="str">
        <f t="shared" si="46"/>
        <v xml:space="preserve"> </v>
      </c>
      <c r="L1010" s="87" t="str">
        <f t="shared" si="47"/>
        <v xml:space="preserve"> </v>
      </c>
    </row>
    <row r="1011" spans="1:12" x14ac:dyDescent="0.25">
      <c r="A1011" s="72"/>
      <c r="B1011" s="82"/>
      <c r="C1011" s="82"/>
      <c r="D1011" s="79"/>
      <c r="E1011" s="83"/>
      <c r="F1011" s="83"/>
      <c r="G1011" s="81"/>
      <c r="H1011" s="126"/>
      <c r="I1011" s="238" t="str">
        <f>IF(ISNUMBER(F1011),_xlfn.IFS(RIGHT(H1011,3)="(b)",IF(AND(G1011&gt;=DATE('1. Informace o projektu'!$C$3,1,1),G1011&lt;=WORKDAY(DATE('1. Informace o projektu'!$C$3+1,1,31)-1,1)),"OK","!!"),RIGHT(H1011,3)="(a)",IF(AND(G1011&gt;=DATE('1. Informace o projektu'!$C$3,1,1),G1011&lt;=WORKDAY(DATE('1. Informace o projektu'!$C$3,12,31)-1,1,'6. Data'!$C$76:$C$89)),"OK","!!"),ISBLANK(G1011),"!",ISBLANK(H1011),"!!!",H1011='6. Data'!$B$3,"vyberte druh nákladu")," ")</f>
        <v xml:space="preserve"> </v>
      </c>
      <c r="J1011" s="261" t="str">
        <f t="shared" si="45"/>
        <v xml:space="preserve"> </v>
      </c>
      <c r="K1011" s="238" t="str">
        <f t="shared" si="46"/>
        <v xml:space="preserve"> </v>
      </c>
      <c r="L1011" s="87" t="str">
        <f t="shared" si="47"/>
        <v xml:space="preserve"> </v>
      </c>
    </row>
    <row r="1012" spans="1:12" x14ac:dyDescent="0.25">
      <c r="A1012" s="72"/>
      <c r="B1012" s="82"/>
      <c r="C1012" s="82"/>
      <c r="D1012" s="79"/>
      <c r="E1012" s="83"/>
      <c r="F1012" s="83"/>
      <c r="G1012" s="81"/>
      <c r="H1012" s="126"/>
      <c r="I1012" s="238" t="str">
        <f>IF(ISNUMBER(F1012),_xlfn.IFS(RIGHT(H1012,3)="(b)",IF(AND(G1012&gt;=DATE('1. Informace o projektu'!$C$3,1,1),G1012&lt;=WORKDAY(DATE('1. Informace o projektu'!$C$3+1,1,31)-1,1)),"OK","!!"),RIGHT(H1012,3)="(a)",IF(AND(G1012&gt;=DATE('1. Informace o projektu'!$C$3,1,1),G1012&lt;=WORKDAY(DATE('1. Informace o projektu'!$C$3,12,31)-1,1,'6. Data'!$C$76:$C$89)),"OK","!!"),ISBLANK(G1012),"!",ISBLANK(H1012),"!!!",H1012='6. Data'!$B$3,"vyberte druh nákladu")," ")</f>
        <v xml:space="preserve"> </v>
      </c>
      <c r="J1012" s="261" t="str">
        <f t="shared" si="45"/>
        <v xml:space="preserve"> </v>
      </c>
      <c r="K1012" s="238" t="str">
        <f t="shared" si="46"/>
        <v xml:space="preserve"> </v>
      </c>
      <c r="L1012" s="87" t="str">
        <f t="shared" si="47"/>
        <v xml:space="preserve"> </v>
      </c>
    </row>
    <row r="1013" spans="1:12" x14ac:dyDescent="0.25">
      <c r="A1013" s="72"/>
      <c r="B1013" s="82"/>
      <c r="C1013" s="82"/>
      <c r="D1013" s="79"/>
      <c r="E1013" s="83"/>
      <c r="F1013" s="83"/>
      <c r="G1013" s="81"/>
      <c r="H1013" s="126"/>
      <c r="I1013" s="238" t="str">
        <f>IF(ISNUMBER(F1013),_xlfn.IFS(RIGHT(H1013,3)="(b)",IF(AND(G1013&gt;=DATE('1. Informace o projektu'!$C$3,1,1),G1013&lt;=WORKDAY(DATE('1. Informace o projektu'!$C$3+1,1,31)-1,1)),"OK","!!"),RIGHT(H1013,3)="(a)",IF(AND(G1013&gt;=DATE('1. Informace o projektu'!$C$3,1,1),G1013&lt;=WORKDAY(DATE('1. Informace o projektu'!$C$3,12,31)-1,1,'6. Data'!$C$76:$C$89)),"OK","!!"),ISBLANK(G1013),"!",ISBLANK(H1013),"!!!",H1013='6. Data'!$B$3,"vyberte druh nákladu")," ")</f>
        <v xml:space="preserve"> </v>
      </c>
      <c r="J1013" s="261" t="str">
        <f t="shared" si="45"/>
        <v xml:space="preserve"> </v>
      </c>
      <c r="K1013" s="238" t="str">
        <f t="shared" si="46"/>
        <v xml:space="preserve"> </v>
      </c>
      <c r="L1013" s="87" t="str">
        <f t="shared" si="47"/>
        <v xml:space="preserve"> </v>
      </c>
    </row>
    <row r="1014" spans="1:12" x14ac:dyDescent="0.25">
      <c r="A1014" s="72"/>
      <c r="B1014" s="82"/>
      <c r="C1014" s="82"/>
      <c r="D1014" s="79"/>
      <c r="E1014" s="83"/>
      <c r="F1014" s="83"/>
      <c r="G1014" s="81"/>
      <c r="H1014" s="126"/>
      <c r="I1014" s="238" t="str">
        <f>IF(ISNUMBER(F1014),_xlfn.IFS(RIGHT(H1014,3)="(b)",IF(AND(G1014&gt;=DATE('1. Informace o projektu'!$C$3,1,1),G1014&lt;=WORKDAY(DATE('1. Informace o projektu'!$C$3+1,1,31)-1,1)),"OK","!!"),RIGHT(H1014,3)="(a)",IF(AND(G1014&gt;=DATE('1. Informace o projektu'!$C$3,1,1),G1014&lt;=WORKDAY(DATE('1. Informace o projektu'!$C$3,12,31)-1,1,'6. Data'!$C$76:$C$89)),"OK","!!"),ISBLANK(G1014),"!",ISBLANK(H1014),"!!!",H1014='6. Data'!$B$3,"vyberte druh nákladu")," ")</f>
        <v xml:space="preserve"> </v>
      </c>
      <c r="J1014" s="261" t="str">
        <f t="shared" si="45"/>
        <v xml:space="preserve"> </v>
      </c>
      <c r="K1014" s="238" t="str">
        <f t="shared" si="46"/>
        <v xml:space="preserve"> </v>
      </c>
      <c r="L1014" s="87" t="str">
        <f t="shared" si="47"/>
        <v xml:space="preserve"> </v>
      </c>
    </row>
    <row r="1015" spans="1:12" x14ac:dyDescent="0.25">
      <c r="A1015" s="72"/>
      <c r="B1015" s="82"/>
      <c r="C1015" s="82"/>
      <c r="D1015" s="79"/>
      <c r="E1015" s="83"/>
      <c r="F1015" s="83"/>
      <c r="G1015" s="81"/>
      <c r="H1015" s="126"/>
      <c r="I1015" s="238" t="str">
        <f>IF(ISNUMBER(F1015),_xlfn.IFS(RIGHT(H1015,3)="(b)",IF(AND(G1015&gt;=DATE('1. Informace o projektu'!$C$3,1,1),G1015&lt;=WORKDAY(DATE('1. Informace o projektu'!$C$3+1,1,31)-1,1)),"OK","!!"),RIGHT(H1015,3)="(a)",IF(AND(G1015&gt;=DATE('1. Informace o projektu'!$C$3,1,1),G1015&lt;=WORKDAY(DATE('1. Informace o projektu'!$C$3,12,31)-1,1,'6. Data'!$C$76:$C$89)),"OK","!!"),ISBLANK(G1015),"!",ISBLANK(H1015),"!!!",H1015='6. Data'!$B$3,"vyberte druh nákladu")," ")</f>
        <v xml:space="preserve"> </v>
      </c>
      <c r="J1015" s="261" t="str">
        <f t="shared" si="45"/>
        <v xml:space="preserve"> </v>
      </c>
      <c r="K1015" s="238" t="str">
        <f t="shared" si="46"/>
        <v xml:space="preserve"> </v>
      </c>
      <c r="L1015" s="87" t="str">
        <f t="shared" si="47"/>
        <v xml:space="preserve"> </v>
      </c>
    </row>
    <row r="1016" spans="1:12" x14ac:dyDescent="0.25">
      <c r="A1016" s="72"/>
      <c r="B1016" s="82"/>
      <c r="C1016" s="82"/>
      <c r="D1016" s="79"/>
      <c r="E1016" s="83"/>
      <c r="F1016" s="83"/>
      <c r="G1016" s="81"/>
      <c r="H1016" s="126"/>
      <c r="I1016" s="238" t="str">
        <f>IF(ISNUMBER(F1016),_xlfn.IFS(RIGHT(H1016,3)="(b)",IF(AND(G1016&gt;=DATE('1. Informace o projektu'!$C$3,1,1),G1016&lt;=WORKDAY(DATE('1. Informace o projektu'!$C$3+1,1,31)-1,1)),"OK","!!"),RIGHT(H1016,3)="(a)",IF(AND(G1016&gt;=DATE('1. Informace o projektu'!$C$3,1,1),G1016&lt;=WORKDAY(DATE('1. Informace o projektu'!$C$3,12,31)-1,1,'6. Data'!$C$76:$C$89)),"OK","!!"),ISBLANK(G1016),"!",ISBLANK(H1016),"!!!",H1016='6. Data'!$B$3,"vyberte druh nákladu")," ")</f>
        <v xml:space="preserve"> </v>
      </c>
      <c r="J1016" s="261" t="str">
        <f t="shared" si="45"/>
        <v xml:space="preserve"> </v>
      </c>
      <c r="K1016" s="238" t="str">
        <f t="shared" si="46"/>
        <v xml:space="preserve"> </v>
      </c>
      <c r="L1016" s="87" t="str">
        <f t="shared" si="47"/>
        <v xml:space="preserve"> </v>
      </c>
    </row>
    <row r="1017" spans="1:12" x14ac:dyDescent="0.25">
      <c r="A1017" s="72"/>
      <c r="B1017" s="82"/>
      <c r="C1017" s="82"/>
      <c r="D1017" s="79"/>
      <c r="E1017" s="83"/>
      <c r="F1017" s="83"/>
      <c r="G1017" s="81"/>
      <c r="H1017" s="126"/>
      <c r="I1017" s="238" t="str">
        <f>IF(ISNUMBER(F1017),_xlfn.IFS(RIGHT(H1017,3)="(b)",IF(AND(G1017&gt;=DATE('1. Informace o projektu'!$C$3,1,1),G1017&lt;=WORKDAY(DATE('1. Informace o projektu'!$C$3+1,1,31)-1,1)),"OK","!!"),RIGHT(H1017,3)="(a)",IF(AND(G1017&gt;=DATE('1. Informace o projektu'!$C$3,1,1),G1017&lt;=WORKDAY(DATE('1. Informace o projektu'!$C$3,12,31)-1,1,'6. Data'!$C$76:$C$89)),"OK","!!"),ISBLANK(G1017),"!",ISBLANK(H1017),"!!!",H1017='6. Data'!$B$3,"vyberte druh nákladu")," ")</f>
        <v xml:space="preserve"> </v>
      </c>
      <c r="J1017" s="261" t="str">
        <f t="shared" si="45"/>
        <v xml:space="preserve"> </v>
      </c>
      <c r="K1017" s="238" t="str">
        <f t="shared" si="46"/>
        <v xml:space="preserve"> </v>
      </c>
      <c r="L1017" s="87" t="str">
        <f t="shared" si="47"/>
        <v xml:space="preserve"> </v>
      </c>
    </row>
    <row r="1018" spans="1:12" x14ac:dyDescent="0.25">
      <c r="A1018" s="72"/>
      <c r="B1018" s="82"/>
      <c r="C1018" s="82"/>
      <c r="D1018" s="79"/>
      <c r="E1018" s="83"/>
      <c r="F1018" s="83"/>
      <c r="G1018" s="81"/>
      <c r="H1018" s="126"/>
      <c r="I1018" s="238" t="str">
        <f>IF(ISNUMBER(F1018),_xlfn.IFS(RIGHT(H1018,3)="(b)",IF(AND(G1018&gt;=DATE('1. Informace o projektu'!$C$3,1,1),G1018&lt;=WORKDAY(DATE('1. Informace o projektu'!$C$3+1,1,31)-1,1)),"OK","!!"),RIGHT(H1018,3)="(a)",IF(AND(G1018&gt;=DATE('1. Informace o projektu'!$C$3,1,1),G1018&lt;=WORKDAY(DATE('1. Informace o projektu'!$C$3,12,31)-1,1,'6. Data'!$C$76:$C$89)),"OK","!!"),ISBLANK(G1018),"!",ISBLANK(H1018),"!!!",H1018='6. Data'!$B$3,"vyberte druh nákladu")," ")</f>
        <v xml:space="preserve"> </v>
      </c>
      <c r="J1018" s="261" t="str">
        <f t="shared" si="45"/>
        <v xml:space="preserve"> </v>
      </c>
      <c r="K1018" s="238" t="str">
        <f t="shared" si="46"/>
        <v xml:space="preserve"> </v>
      </c>
      <c r="L1018" s="87" t="str">
        <f t="shared" si="47"/>
        <v xml:space="preserve"> </v>
      </c>
    </row>
    <row r="1019" spans="1:12" x14ac:dyDescent="0.25">
      <c r="A1019" s="72"/>
      <c r="B1019" s="82"/>
      <c r="C1019" s="82"/>
      <c r="D1019" s="79"/>
      <c r="E1019" s="83"/>
      <c r="F1019" s="83"/>
      <c r="G1019" s="81"/>
      <c r="H1019" s="126"/>
      <c r="I1019" s="238" t="str">
        <f>IF(ISNUMBER(F1019),_xlfn.IFS(RIGHT(H1019,3)="(b)",IF(AND(G1019&gt;=DATE('1. Informace o projektu'!$C$3,1,1),G1019&lt;=WORKDAY(DATE('1. Informace o projektu'!$C$3+1,1,31)-1,1)),"OK","!!"),RIGHT(H1019,3)="(a)",IF(AND(G1019&gt;=DATE('1. Informace o projektu'!$C$3,1,1),G1019&lt;=WORKDAY(DATE('1. Informace o projektu'!$C$3,12,31)-1,1,'6. Data'!$C$76:$C$89)),"OK","!!"),ISBLANK(G1019),"!",ISBLANK(H1019),"!!!",H1019='6. Data'!$B$3,"vyberte druh nákladu")," ")</f>
        <v xml:space="preserve"> </v>
      </c>
      <c r="J1019" s="261" t="str">
        <f t="shared" si="45"/>
        <v xml:space="preserve"> </v>
      </c>
      <c r="K1019" s="238" t="str">
        <f t="shared" si="46"/>
        <v xml:space="preserve"> </v>
      </c>
      <c r="L1019" s="87" t="str">
        <f t="shared" si="47"/>
        <v xml:space="preserve"> </v>
      </c>
    </row>
    <row r="1020" spans="1:12" x14ac:dyDescent="0.25">
      <c r="A1020" s="72"/>
      <c r="B1020" s="82"/>
      <c r="C1020" s="82"/>
      <c r="D1020" s="79"/>
      <c r="E1020" s="83"/>
      <c r="F1020" s="83"/>
      <c r="G1020" s="81"/>
      <c r="H1020" s="126"/>
      <c r="I1020" s="238" t="str">
        <f>IF(ISNUMBER(F1020),_xlfn.IFS(RIGHT(H1020,3)="(b)",IF(AND(G1020&gt;=DATE('1. Informace o projektu'!$C$3,1,1),G1020&lt;=WORKDAY(DATE('1. Informace o projektu'!$C$3+1,1,31)-1,1)),"OK","!!"),RIGHT(H1020,3)="(a)",IF(AND(G1020&gt;=DATE('1. Informace o projektu'!$C$3,1,1),G1020&lt;=WORKDAY(DATE('1. Informace o projektu'!$C$3,12,31)-1,1,'6. Data'!$C$76:$C$89)),"OK","!!"),ISBLANK(G1020),"!",ISBLANK(H1020),"!!!",H1020='6. Data'!$B$3,"vyberte druh nákladu")," ")</f>
        <v xml:space="preserve"> </v>
      </c>
      <c r="J1020" s="261" t="str">
        <f t="shared" si="45"/>
        <v xml:space="preserve"> </v>
      </c>
      <c r="K1020" s="238" t="str">
        <f t="shared" si="46"/>
        <v xml:space="preserve"> </v>
      </c>
      <c r="L1020" s="87" t="str">
        <f t="shared" si="47"/>
        <v xml:space="preserve"> </v>
      </c>
    </row>
    <row r="1021" spans="1:12" x14ac:dyDescent="0.25">
      <c r="A1021" s="72"/>
      <c r="B1021" s="82"/>
      <c r="C1021" s="82"/>
      <c r="D1021" s="79"/>
      <c r="E1021" s="83"/>
      <c r="F1021" s="83"/>
      <c r="G1021" s="81"/>
      <c r="H1021" s="126"/>
      <c r="I1021" s="238" t="str">
        <f>IF(ISNUMBER(F1021),_xlfn.IFS(RIGHT(H1021,3)="(b)",IF(AND(G1021&gt;=DATE('1. Informace o projektu'!$C$3,1,1),G1021&lt;=WORKDAY(DATE('1. Informace o projektu'!$C$3+1,1,31)-1,1)),"OK","!!"),RIGHT(H1021,3)="(a)",IF(AND(G1021&gt;=DATE('1. Informace o projektu'!$C$3,1,1),G1021&lt;=WORKDAY(DATE('1. Informace o projektu'!$C$3,12,31)-1,1,'6. Data'!$C$76:$C$89)),"OK","!!"),ISBLANK(G1021),"!",ISBLANK(H1021),"!!!",H1021='6. Data'!$B$3,"vyberte druh nákladu")," ")</f>
        <v xml:space="preserve"> </v>
      </c>
      <c r="J1021" s="261" t="str">
        <f t="shared" si="45"/>
        <v xml:space="preserve"> </v>
      </c>
      <c r="K1021" s="238" t="str">
        <f t="shared" si="46"/>
        <v xml:space="preserve"> </v>
      </c>
      <c r="L1021" s="87" t="str">
        <f t="shared" si="47"/>
        <v xml:space="preserve"> </v>
      </c>
    </row>
    <row r="1022" spans="1:12" x14ac:dyDescent="0.25">
      <c r="A1022" s="72"/>
      <c r="B1022" s="82"/>
      <c r="C1022" s="82"/>
      <c r="D1022" s="79"/>
      <c r="E1022" s="83"/>
      <c r="F1022" s="83"/>
      <c r="G1022" s="81"/>
      <c r="H1022" s="126"/>
      <c r="I1022" s="238" t="str">
        <f>IF(ISNUMBER(F1022),_xlfn.IFS(RIGHT(H1022,3)="(b)",IF(AND(G1022&gt;=DATE('1. Informace o projektu'!$C$3,1,1),G1022&lt;=WORKDAY(DATE('1. Informace o projektu'!$C$3+1,1,31)-1,1)),"OK","!!"),RIGHT(H1022,3)="(a)",IF(AND(G1022&gt;=DATE('1. Informace o projektu'!$C$3,1,1),G1022&lt;=WORKDAY(DATE('1. Informace o projektu'!$C$3,12,31)-1,1,'6. Data'!$C$76:$C$89)),"OK","!!"),ISBLANK(G1022),"!",ISBLANK(H1022),"!!!",H1022='6. Data'!$B$3,"vyberte druh nákladu")," ")</f>
        <v xml:space="preserve"> </v>
      </c>
      <c r="J1022" s="261" t="str">
        <f t="shared" si="45"/>
        <v xml:space="preserve"> </v>
      </c>
      <c r="K1022" s="238" t="str">
        <f t="shared" si="46"/>
        <v xml:space="preserve"> </v>
      </c>
      <c r="L1022" s="87" t="str">
        <f t="shared" si="47"/>
        <v xml:space="preserve"> </v>
      </c>
    </row>
    <row r="1023" spans="1:12" x14ac:dyDescent="0.25">
      <c r="A1023" s="72"/>
      <c r="B1023" s="82"/>
      <c r="C1023" s="82"/>
      <c r="D1023" s="79"/>
      <c r="E1023" s="83"/>
      <c r="F1023" s="83"/>
      <c r="G1023" s="81"/>
      <c r="H1023" s="126"/>
      <c r="I1023" s="238" t="str">
        <f>IF(ISNUMBER(F1023),_xlfn.IFS(RIGHT(H1023,3)="(b)",IF(AND(G1023&gt;=DATE('1. Informace o projektu'!$C$3,1,1),G1023&lt;=WORKDAY(DATE('1. Informace o projektu'!$C$3+1,1,31)-1,1)),"OK","!!"),RIGHT(H1023,3)="(a)",IF(AND(G1023&gt;=DATE('1. Informace o projektu'!$C$3,1,1),G1023&lt;=WORKDAY(DATE('1. Informace o projektu'!$C$3,12,31)-1,1,'6. Data'!$C$76:$C$89)),"OK","!!"),ISBLANK(G1023),"!",ISBLANK(H1023),"!!!",H1023='6. Data'!$B$3,"vyberte druh nákladu")," ")</f>
        <v xml:space="preserve"> </v>
      </c>
      <c r="J1023" s="261" t="str">
        <f t="shared" si="45"/>
        <v xml:space="preserve"> </v>
      </c>
      <c r="K1023" s="238" t="str">
        <f t="shared" si="46"/>
        <v xml:space="preserve"> </v>
      </c>
      <c r="L1023" s="87" t="str">
        <f t="shared" si="47"/>
        <v xml:space="preserve"> </v>
      </c>
    </row>
    <row r="1024" spans="1:12" x14ac:dyDescent="0.25">
      <c r="A1024" s="72"/>
      <c r="B1024" s="82"/>
      <c r="C1024" s="82"/>
      <c r="D1024" s="79"/>
      <c r="E1024" s="83"/>
      <c r="F1024" s="83"/>
      <c r="G1024" s="81"/>
      <c r="H1024" s="126"/>
      <c r="I1024" s="238" t="str">
        <f>IF(ISNUMBER(F1024),_xlfn.IFS(RIGHT(H1024,3)="(b)",IF(AND(G1024&gt;=DATE('1. Informace o projektu'!$C$3,1,1),G1024&lt;=WORKDAY(DATE('1. Informace o projektu'!$C$3+1,1,31)-1,1)),"OK","!!"),RIGHT(H1024,3)="(a)",IF(AND(G1024&gt;=DATE('1. Informace o projektu'!$C$3,1,1),G1024&lt;=WORKDAY(DATE('1. Informace o projektu'!$C$3,12,31)-1,1,'6. Data'!$C$76:$C$89)),"OK","!!"),ISBLANK(G1024),"!",ISBLANK(H1024),"!!!",H1024='6. Data'!$B$3,"vyberte druh nákladu")," ")</f>
        <v xml:space="preserve"> </v>
      </c>
      <c r="J1024" s="261" t="str">
        <f t="shared" si="45"/>
        <v xml:space="preserve"> </v>
      </c>
      <c r="K1024" s="238" t="str">
        <f t="shared" si="46"/>
        <v xml:space="preserve"> </v>
      </c>
      <c r="L1024" s="87" t="str">
        <f t="shared" si="47"/>
        <v xml:space="preserve"> </v>
      </c>
    </row>
    <row r="1025" spans="1:12" x14ac:dyDescent="0.25">
      <c r="A1025" s="72"/>
      <c r="B1025" s="82"/>
      <c r="C1025" s="82"/>
      <c r="D1025" s="79"/>
      <c r="E1025" s="83"/>
      <c r="F1025" s="83"/>
      <c r="G1025" s="81"/>
      <c r="H1025" s="126"/>
      <c r="I1025" s="238" t="str">
        <f>IF(ISNUMBER(F1025),_xlfn.IFS(RIGHT(H1025,3)="(b)",IF(AND(G1025&gt;=DATE('1. Informace o projektu'!$C$3,1,1),G1025&lt;=WORKDAY(DATE('1. Informace o projektu'!$C$3+1,1,31)-1,1)),"OK","!!"),RIGHT(H1025,3)="(a)",IF(AND(G1025&gt;=DATE('1. Informace o projektu'!$C$3,1,1),G1025&lt;=WORKDAY(DATE('1. Informace o projektu'!$C$3,12,31)-1,1,'6. Data'!$C$76:$C$89)),"OK","!!"),ISBLANK(G1025),"!",ISBLANK(H1025),"!!!",H1025='6. Data'!$B$3,"vyberte druh nákladu")," ")</f>
        <v xml:space="preserve"> </v>
      </c>
      <c r="J1025" s="261" t="str">
        <f t="shared" si="45"/>
        <v xml:space="preserve"> </v>
      </c>
      <c r="K1025" s="238" t="str">
        <f t="shared" si="46"/>
        <v xml:space="preserve"> </v>
      </c>
      <c r="L1025" s="87" t="str">
        <f t="shared" si="47"/>
        <v xml:space="preserve"> </v>
      </c>
    </row>
    <row r="1026" spans="1:12" x14ac:dyDescent="0.25">
      <c r="A1026" s="72"/>
      <c r="B1026" s="82"/>
      <c r="C1026" s="82"/>
      <c r="D1026" s="79"/>
      <c r="E1026" s="83"/>
      <c r="F1026" s="83"/>
      <c r="G1026" s="81"/>
      <c r="H1026" s="126"/>
      <c r="I1026" s="238" t="str">
        <f>IF(ISNUMBER(F1026),_xlfn.IFS(RIGHT(H1026,3)="(b)",IF(AND(G1026&gt;=DATE('1. Informace o projektu'!$C$3,1,1),G1026&lt;=WORKDAY(DATE('1. Informace o projektu'!$C$3+1,1,31)-1,1)),"OK","!!"),RIGHT(H1026,3)="(a)",IF(AND(G1026&gt;=DATE('1. Informace o projektu'!$C$3,1,1),G1026&lt;=WORKDAY(DATE('1. Informace o projektu'!$C$3,12,31)-1,1,'6. Data'!$C$76:$C$89)),"OK","!!"),ISBLANK(G1026),"!",ISBLANK(H1026),"!!!",H1026='6. Data'!$B$3,"vyberte druh nákladu")," ")</f>
        <v xml:space="preserve"> </v>
      </c>
      <c r="J1026" s="261" t="str">
        <f t="shared" si="45"/>
        <v xml:space="preserve"> </v>
      </c>
      <c r="K1026" s="238" t="str">
        <f t="shared" si="46"/>
        <v xml:space="preserve"> </v>
      </c>
      <c r="L1026" s="87" t="str">
        <f t="shared" si="47"/>
        <v xml:space="preserve"> </v>
      </c>
    </row>
    <row r="1027" spans="1:12" x14ac:dyDescent="0.25">
      <c r="A1027" s="72"/>
      <c r="B1027" s="82"/>
      <c r="C1027" s="82"/>
      <c r="D1027" s="79"/>
      <c r="E1027" s="83"/>
      <c r="F1027" s="83"/>
      <c r="G1027" s="81"/>
      <c r="H1027" s="126"/>
      <c r="I1027" s="238" t="str">
        <f>IF(ISNUMBER(F1027),_xlfn.IFS(RIGHT(H1027,3)="(b)",IF(AND(G1027&gt;=DATE('1. Informace o projektu'!$C$3,1,1),G1027&lt;=WORKDAY(DATE('1. Informace o projektu'!$C$3+1,1,31)-1,1)),"OK","!!"),RIGHT(H1027,3)="(a)",IF(AND(G1027&gt;=DATE('1. Informace o projektu'!$C$3,1,1),G1027&lt;=WORKDAY(DATE('1. Informace o projektu'!$C$3,12,31)-1,1,'6. Data'!$C$76:$C$89)),"OK","!!"),ISBLANK(G1027),"!",ISBLANK(H1027),"!!!",H1027='6. Data'!$B$3,"vyberte druh nákladu")," ")</f>
        <v xml:space="preserve"> </v>
      </c>
      <c r="J1027" s="261" t="str">
        <f t="shared" si="45"/>
        <v xml:space="preserve"> </v>
      </c>
      <c r="K1027" s="238" t="str">
        <f t="shared" si="46"/>
        <v xml:space="preserve"> </v>
      </c>
      <c r="L1027" s="87" t="str">
        <f t="shared" si="47"/>
        <v xml:space="preserve"> </v>
      </c>
    </row>
    <row r="1028" spans="1:12" x14ac:dyDescent="0.25">
      <c r="A1028" s="72"/>
      <c r="B1028" s="82"/>
      <c r="C1028" s="82"/>
      <c r="D1028" s="79"/>
      <c r="E1028" s="83"/>
      <c r="F1028" s="83"/>
      <c r="G1028" s="81"/>
      <c r="H1028" s="126"/>
      <c r="I1028" s="238" t="str">
        <f>IF(ISNUMBER(F1028),_xlfn.IFS(RIGHT(H1028,3)="(b)",IF(AND(G1028&gt;=DATE('1. Informace o projektu'!$C$3,1,1),G1028&lt;=WORKDAY(DATE('1. Informace o projektu'!$C$3+1,1,31)-1,1)),"OK","!!"),RIGHT(H1028,3)="(a)",IF(AND(G1028&gt;=DATE('1. Informace o projektu'!$C$3,1,1),G1028&lt;=WORKDAY(DATE('1. Informace o projektu'!$C$3,12,31)-1,1,'6. Data'!$C$76:$C$89)),"OK","!!"),ISBLANK(G1028),"!",ISBLANK(H1028),"!!!",H1028='6. Data'!$B$3,"vyberte druh nákladu")," ")</f>
        <v xml:space="preserve"> </v>
      </c>
      <c r="J1028" s="261" t="str">
        <f t="shared" si="45"/>
        <v xml:space="preserve"> </v>
      </c>
      <c r="K1028" s="238" t="str">
        <f t="shared" si="46"/>
        <v xml:space="preserve"> </v>
      </c>
      <c r="L1028" s="87" t="str">
        <f t="shared" si="47"/>
        <v xml:space="preserve"> </v>
      </c>
    </row>
    <row r="1029" spans="1:12" x14ac:dyDescent="0.25">
      <c r="A1029" s="72"/>
      <c r="B1029" s="82"/>
      <c r="C1029" s="82"/>
      <c r="D1029" s="79"/>
      <c r="E1029" s="83"/>
      <c r="F1029" s="83"/>
      <c r="G1029" s="81"/>
      <c r="H1029" s="126"/>
      <c r="I1029" s="238" t="str">
        <f>IF(ISNUMBER(F1029),_xlfn.IFS(RIGHT(H1029,3)="(b)",IF(AND(G1029&gt;=DATE('1. Informace o projektu'!$C$3,1,1),G1029&lt;=WORKDAY(DATE('1. Informace o projektu'!$C$3+1,1,31)-1,1)),"OK","!!"),RIGHT(H1029,3)="(a)",IF(AND(G1029&gt;=DATE('1. Informace o projektu'!$C$3,1,1),G1029&lt;=WORKDAY(DATE('1. Informace o projektu'!$C$3,12,31)-1,1,'6. Data'!$C$76:$C$89)),"OK","!!"),ISBLANK(G1029),"!",ISBLANK(H1029),"!!!",H1029='6. Data'!$B$3,"vyberte druh nákladu")," ")</f>
        <v xml:space="preserve"> </v>
      </c>
      <c r="J1029" s="261" t="str">
        <f t="shared" si="45"/>
        <v xml:space="preserve"> </v>
      </c>
      <c r="K1029" s="238" t="str">
        <f t="shared" si="46"/>
        <v xml:space="preserve"> </v>
      </c>
      <c r="L1029" s="87" t="str">
        <f t="shared" si="47"/>
        <v xml:space="preserve"> </v>
      </c>
    </row>
    <row r="1030" spans="1:12" x14ac:dyDescent="0.25">
      <c r="A1030" s="72"/>
      <c r="B1030" s="82"/>
      <c r="C1030" s="82"/>
      <c r="D1030" s="79"/>
      <c r="E1030" s="83"/>
      <c r="F1030" s="83"/>
      <c r="G1030" s="81"/>
      <c r="H1030" s="126"/>
      <c r="I1030" s="238" t="str">
        <f>IF(ISNUMBER(F1030),_xlfn.IFS(RIGHT(H1030,3)="(b)",IF(AND(G1030&gt;=DATE('1. Informace o projektu'!$C$3,1,1),G1030&lt;=WORKDAY(DATE('1. Informace o projektu'!$C$3+1,1,31)-1,1)),"OK","!!"),RIGHT(H1030,3)="(a)",IF(AND(G1030&gt;=DATE('1. Informace o projektu'!$C$3,1,1),G1030&lt;=WORKDAY(DATE('1. Informace o projektu'!$C$3,12,31)-1,1,'6. Data'!$C$76:$C$89)),"OK","!!"),ISBLANK(G1030),"!",ISBLANK(H1030),"!!!",H1030='6. Data'!$B$3,"vyberte druh nákladu")," ")</f>
        <v xml:space="preserve"> </v>
      </c>
      <c r="J1030" s="261" t="str">
        <f t="shared" si="45"/>
        <v xml:space="preserve"> </v>
      </c>
      <c r="K1030" s="238" t="str">
        <f t="shared" si="46"/>
        <v xml:space="preserve"> </v>
      </c>
      <c r="L1030" s="87" t="str">
        <f t="shared" si="47"/>
        <v xml:space="preserve"> </v>
      </c>
    </row>
    <row r="1031" spans="1:12" x14ac:dyDescent="0.25">
      <c r="A1031" s="72"/>
      <c r="B1031" s="82"/>
      <c r="C1031" s="82"/>
      <c r="D1031" s="79"/>
      <c r="E1031" s="83"/>
      <c r="F1031" s="83"/>
      <c r="G1031" s="81"/>
      <c r="H1031" s="126"/>
      <c r="I1031" s="238" t="str">
        <f>IF(ISNUMBER(F1031),_xlfn.IFS(RIGHT(H1031,3)="(b)",IF(AND(G1031&gt;=DATE('1. Informace o projektu'!$C$3,1,1),G1031&lt;=WORKDAY(DATE('1. Informace o projektu'!$C$3+1,1,31)-1,1)),"OK","!!"),RIGHT(H1031,3)="(a)",IF(AND(G1031&gt;=DATE('1. Informace o projektu'!$C$3,1,1),G1031&lt;=WORKDAY(DATE('1. Informace o projektu'!$C$3,12,31)-1,1,'6. Data'!$C$76:$C$89)),"OK","!!"),ISBLANK(G1031),"!",ISBLANK(H1031),"!!!",H1031='6. Data'!$B$3,"vyberte druh nákladu")," ")</f>
        <v xml:space="preserve"> </v>
      </c>
      <c r="J1031" s="261" t="str">
        <f t="shared" ref="J1031:J1094" si="48">_xlfn.IFS(I1031="!","Zapište datum úhrady",I1031="ok"," ",I1031=" "," ",I1031="!!!","vyberte druh nákladu",I1031="!!","nepovolené datum úhrady",I1031="vyberte druh nákladu","vyberte druh nákladu")</f>
        <v xml:space="preserve"> </v>
      </c>
      <c r="K1031" s="238" t="str">
        <f t="shared" ref="K1031:K1094" si="49">IF(ISNUMBER(F1031),IF(E1031&gt;=F1031,"OK","!")," ")</f>
        <v xml:space="preserve"> </v>
      </c>
      <c r="L1031" s="87" t="str">
        <f t="shared" ref="L1031:L1094" si="50">_xlfn.IFS(K1031="!","Hrazeno z dotace je vyšší než fakturovaná částka",K1031="ok"," ",K1031=" "," ")</f>
        <v xml:space="preserve"> </v>
      </c>
    </row>
    <row r="1032" spans="1:12" x14ac:dyDescent="0.25">
      <c r="A1032" s="72"/>
      <c r="B1032" s="82"/>
      <c r="C1032" s="82"/>
      <c r="D1032" s="79"/>
      <c r="E1032" s="83"/>
      <c r="F1032" s="83"/>
      <c r="G1032" s="81"/>
      <c r="H1032" s="126"/>
      <c r="I1032" s="238" t="str">
        <f>IF(ISNUMBER(F1032),_xlfn.IFS(RIGHT(H1032,3)="(b)",IF(AND(G1032&gt;=DATE('1. Informace o projektu'!$C$3,1,1),G1032&lt;=WORKDAY(DATE('1. Informace o projektu'!$C$3+1,1,31)-1,1)),"OK","!!"),RIGHT(H1032,3)="(a)",IF(AND(G1032&gt;=DATE('1. Informace o projektu'!$C$3,1,1),G1032&lt;=WORKDAY(DATE('1. Informace o projektu'!$C$3,12,31)-1,1,'6. Data'!$C$76:$C$89)),"OK","!!"),ISBLANK(G1032),"!",ISBLANK(H1032),"!!!",H1032='6. Data'!$B$3,"vyberte druh nákladu")," ")</f>
        <v xml:space="preserve"> </v>
      </c>
      <c r="J1032" s="261" t="str">
        <f t="shared" si="48"/>
        <v xml:space="preserve"> </v>
      </c>
      <c r="K1032" s="238" t="str">
        <f t="shared" si="49"/>
        <v xml:space="preserve"> </v>
      </c>
      <c r="L1032" s="87" t="str">
        <f t="shared" si="50"/>
        <v xml:space="preserve"> </v>
      </c>
    </row>
    <row r="1033" spans="1:12" x14ac:dyDescent="0.25">
      <c r="A1033" s="72"/>
      <c r="B1033" s="82"/>
      <c r="C1033" s="82"/>
      <c r="D1033" s="79"/>
      <c r="E1033" s="83"/>
      <c r="F1033" s="83"/>
      <c r="G1033" s="81"/>
      <c r="H1033" s="126"/>
      <c r="I1033" s="238" t="str">
        <f>IF(ISNUMBER(F1033),_xlfn.IFS(RIGHT(H1033,3)="(b)",IF(AND(G1033&gt;=DATE('1. Informace o projektu'!$C$3,1,1),G1033&lt;=WORKDAY(DATE('1. Informace o projektu'!$C$3+1,1,31)-1,1)),"OK","!!"),RIGHT(H1033,3)="(a)",IF(AND(G1033&gt;=DATE('1. Informace o projektu'!$C$3,1,1),G1033&lt;=WORKDAY(DATE('1. Informace o projektu'!$C$3,12,31)-1,1,'6. Data'!$C$76:$C$89)),"OK","!!"),ISBLANK(G1033),"!",ISBLANK(H1033),"!!!",H1033='6. Data'!$B$3,"vyberte druh nákladu")," ")</f>
        <v xml:space="preserve"> </v>
      </c>
      <c r="J1033" s="261" t="str">
        <f t="shared" si="48"/>
        <v xml:space="preserve"> </v>
      </c>
      <c r="K1033" s="238" t="str">
        <f t="shared" si="49"/>
        <v xml:space="preserve"> </v>
      </c>
      <c r="L1033" s="87" t="str">
        <f t="shared" si="50"/>
        <v xml:space="preserve"> </v>
      </c>
    </row>
    <row r="1034" spans="1:12" x14ac:dyDescent="0.25">
      <c r="A1034" s="72"/>
      <c r="B1034" s="82"/>
      <c r="C1034" s="82"/>
      <c r="D1034" s="79"/>
      <c r="E1034" s="83"/>
      <c r="F1034" s="83"/>
      <c r="G1034" s="81"/>
      <c r="H1034" s="126"/>
      <c r="I1034" s="238" t="str">
        <f>IF(ISNUMBER(F1034),_xlfn.IFS(RIGHT(H1034,3)="(b)",IF(AND(G1034&gt;=DATE('1. Informace o projektu'!$C$3,1,1),G1034&lt;=WORKDAY(DATE('1. Informace o projektu'!$C$3+1,1,31)-1,1)),"OK","!!"),RIGHT(H1034,3)="(a)",IF(AND(G1034&gt;=DATE('1. Informace o projektu'!$C$3,1,1),G1034&lt;=WORKDAY(DATE('1. Informace o projektu'!$C$3,12,31)-1,1,'6. Data'!$C$76:$C$89)),"OK","!!"),ISBLANK(G1034),"!",ISBLANK(H1034),"!!!",H1034='6. Data'!$B$3,"vyberte druh nákladu")," ")</f>
        <v xml:space="preserve"> </v>
      </c>
      <c r="J1034" s="261" t="str">
        <f t="shared" si="48"/>
        <v xml:space="preserve"> </v>
      </c>
      <c r="K1034" s="238" t="str">
        <f t="shared" si="49"/>
        <v xml:space="preserve"> </v>
      </c>
      <c r="L1034" s="87" t="str">
        <f t="shared" si="50"/>
        <v xml:space="preserve"> </v>
      </c>
    </row>
    <row r="1035" spans="1:12" x14ac:dyDescent="0.25">
      <c r="A1035" s="72"/>
      <c r="B1035" s="82"/>
      <c r="C1035" s="82"/>
      <c r="D1035" s="79"/>
      <c r="E1035" s="83"/>
      <c r="F1035" s="83"/>
      <c r="G1035" s="81"/>
      <c r="H1035" s="126"/>
      <c r="I1035" s="238" t="str">
        <f>IF(ISNUMBER(F1035),_xlfn.IFS(RIGHT(H1035,3)="(b)",IF(AND(G1035&gt;=DATE('1. Informace o projektu'!$C$3,1,1),G1035&lt;=WORKDAY(DATE('1. Informace o projektu'!$C$3+1,1,31)-1,1)),"OK","!!"),RIGHT(H1035,3)="(a)",IF(AND(G1035&gt;=DATE('1. Informace o projektu'!$C$3,1,1),G1035&lt;=WORKDAY(DATE('1. Informace o projektu'!$C$3,12,31)-1,1,'6. Data'!$C$76:$C$89)),"OK","!!"),ISBLANK(G1035),"!",ISBLANK(H1035),"!!!",H1035='6. Data'!$B$3,"vyberte druh nákladu")," ")</f>
        <v xml:space="preserve"> </v>
      </c>
      <c r="J1035" s="261" t="str">
        <f t="shared" si="48"/>
        <v xml:space="preserve"> </v>
      </c>
      <c r="K1035" s="238" t="str">
        <f t="shared" si="49"/>
        <v xml:space="preserve"> </v>
      </c>
      <c r="L1035" s="87" t="str">
        <f t="shared" si="50"/>
        <v xml:space="preserve"> </v>
      </c>
    </row>
    <row r="1036" spans="1:12" x14ac:dyDescent="0.25">
      <c r="A1036" s="72"/>
      <c r="B1036" s="82"/>
      <c r="C1036" s="82"/>
      <c r="D1036" s="79"/>
      <c r="E1036" s="83"/>
      <c r="F1036" s="83"/>
      <c r="G1036" s="81"/>
      <c r="H1036" s="126"/>
      <c r="I1036" s="238" t="str">
        <f>IF(ISNUMBER(F1036),_xlfn.IFS(RIGHT(H1036,3)="(b)",IF(AND(G1036&gt;=DATE('1. Informace o projektu'!$C$3,1,1),G1036&lt;=WORKDAY(DATE('1. Informace o projektu'!$C$3+1,1,31)-1,1)),"OK","!!"),RIGHT(H1036,3)="(a)",IF(AND(G1036&gt;=DATE('1. Informace o projektu'!$C$3,1,1),G1036&lt;=WORKDAY(DATE('1. Informace o projektu'!$C$3,12,31)-1,1,'6. Data'!$C$76:$C$89)),"OK","!!"),ISBLANK(G1036),"!",ISBLANK(H1036),"!!!",H1036='6. Data'!$B$3,"vyberte druh nákladu")," ")</f>
        <v xml:space="preserve"> </v>
      </c>
      <c r="J1036" s="261" t="str">
        <f t="shared" si="48"/>
        <v xml:space="preserve"> </v>
      </c>
      <c r="K1036" s="238" t="str">
        <f t="shared" si="49"/>
        <v xml:space="preserve"> </v>
      </c>
      <c r="L1036" s="87" t="str">
        <f t="shared" si="50"/>
        <v xml:space="preserve"> </v>
      </c>
    </row>
    <row r="1037" spans="1:12" x14ac:dyDescent="0.25">
      <c r="A1037" s="72"/>
      <c r="B1037" s="82"/>
      <c r="C1037" s="82"/>
      <c r="D1037" s="79"/>
      <c r="E1037" s="83"/>
      <c r="F1037" s="83"/>
      <c r="G1037" s="81"/>
      <c r="H1037" s="126"/>
      <c r="I1037" s="238" t="str">
        <f>IF(ISNUMBER(F1037),_xlfn.IFS(RIGHT(H1037,3)="(b)",IF(AND(G1037&gt;=DATE('1. Informace o projektu'!$C$3,1,1),G1037&lt;=WORKDAY(DATE('1. Informace o projektu'!$C$3+1,1,31)-1,1)),"OK","!!"),RIGHT(H1037,3)="(a)",IF(AND(G1037&gt;=DATE('1. Informace o projektu'!$C$3,1,1),G1037&lt;=WORKDAY(DATE('1. Informace o projektu'!$C$3,12,31)-1,1,'6. Data'!$C$76:$C$89)),"OK","!!"),ISBLANK(G1037),"!",ISBLANK(H1037),"!!!",H1037='6. Data'!$B$3,"vyberte druh nákladu")," ")</f>
        <v xml:space="preserve"> </v>
      </c>
      <c r="J1037" s="261" t="str">
        <f t="shared" si="48"/>
        <v xml:space="preserve"> </v>
      </c>
      <c r="K1037" s="238" t="str">
        <f t="shared" si="49"/>
        <v xml:space="preserve"> </v>
      </c>
      <c r="L1037" s="87" t="str">
        <f t="shared" si="50"/>
        <v xml:space="preserve"> </v>
      </c>
    </row>
    <row r="1038" spans="1:12" x14ac:dyDescent="0.25">
      <c r="A1038" s="72"/>
      <c r="B1038" s="82"/>
      <c r="C1038" s="82"/>
      <c r="D1038" s="79"/>
      <c r="E1038" s="83"/>
      <c r="F1038" s="83"/>
      <c r="G1038" s="81"/>
      <c r="H1038" s="126"/>
      <c r="I1038" s="238" t="str">
        <f>IF(ISNUMBER(F1038),_xlfn.IFS(RIGHT(H1038,3)="(b)",IF(AND(G1038&gt;=DATE('1. Informace o projektu'!$C$3,1,1),G1038&lt;=WORKDAY(DATE('1. Informace o projektu'!$C$3+1,1,31)-1,1)),"OK","!!"),RIGHT(H1038,3)="(a)",IF(AND(G1038&gt;=DATE('1. Informace o projektu'!$C$3,1,1),G1038&lt;=WORKDAY(DATE('1. Informace o projektu'!$C$3,12,31)-1,1,'6. Data'!$C$76:$C$89)),"OK","!!"),ISBLANK(G1038),"!",ISBLANK(H1038),"!!!",H1038='6. Data'!$B$3,"vyberte druh nákladu")," ")</f>
        <v xml:space="preserve"> </v>
      </c>
      <c r="J1038" s="261" t="str">
        <f t="shared" si="48"/>
        <v xml:space="preserve"> </v>
      </c>
      <c r="K1038" s="238" t="str">
        <f t="shared" si="49"/>
        <v xml:space="preserve"> </v>
      </c>
      <c r="L1038" s="87" t="str">
        <f t="shared" si="50"/>
        <v xml:space="preserve"> </v>
      </c>
    </row>
    <row r="1039" spans="1:12" x14ac:dyDescent="0.25">
      <c r="A1039" s="72"/>
      <c r="B1039" s="82"/>
      <c r="C1039" s="82"/>
      <c r="D1039" s="79"/>
      <c r="E1039" s="83"/>
      <c r="F1039" s="83"/>
      <c r="G1039" s="81"/>
      <c r="H1039" s="126"/>
      <c r="I1039" s="238" t="str">
        <f>IF(ISNUMBER(F1039),_xlfn.IFS(RIGHT(H1039,3)="(b)",IF(AND(G1039&gt;=DATE('1. Informace o projektu'!$C$3,1,1),G1039&lt;=WORKDAY(DATE('1. Informace o projektu'!$C$3+1,1,31)-1,1)),"OK","!!"),RIGHT(H1039,3)="(a)",IF(AND(G1039&gt;=DATE('1. Informace o projektu'!$C$3,1,1),G1039&lt;=WORKDAY(DATE('1. Informace o projektu'!$C$3,12,31)-1,1,'6. Data'!$C$76:$C$89)),"OK","!!"),ISBLANK(G1039),"!",ISBLANK(H1039),"!!!",H1039='6. Data'!$B$3,"vyberte druh nákladu")," ")</f>
        <v xml:space="preserve"> </v>
      </c>
      <c r="J1039" s="261" t="str">
        <f t="shared" si="48"/>
        <v xml:space="preserve"> </v>
      </c>
      <c r="K1039" s="238" t="str">
        <f t="shared" si="49"/>
        <v xml:space="preserve"> </v>
      </c>
      <c r="L1039" s="87" t="str">
        <f t="shared" si="50"/>
        <v xml:space="preserve"> </v>
      </c>
    </row>
    <row r="1040" spans="1:12" x14ac:dyDescent="0.25">
      <c r="A1040" s="72"/>
      <c r="B1040" s="82"/>
      <c r="C1040" s="82"/>
      <c r="D1040" s="79"/>
      <c r="E1040" s="83"/>
      <c r="F1040" s="83"/>
      <c r="G1040" s="81"/>
      <c r="H1040" s="126"/>
      <c r="I1040" s="238" t="str">
        <f>IF(ISNUMBER(F1040),_xlfn.IFS(RIGHT(H1040,3)="(b)",IF(AND(G1040&gt;=DATE('1. Informace o projektu'!$C$3,1,1),G1040&lt;=WORKDAY(DATE('1. Informace o projektu'!$C$3+1,1,31)-1,1)),"OK","!!"),RIGHT(H1040,3)="(a)",IF(AND(G1040&gt;=DATE('1. Informace o projektu'!$C$3,1,1),G1040&lt;=WORKDAY(DATE('1. Informace o projektu'!$C$3,12,31)-1,1,'6. Data'!$C$76:$C$89)),"OK","!!"),ISBLANK(G1040),"!",ISBLANK(H1040),"!!!",H1040='6. Data'!$B$3,"vyberte druh nákladu")," ")</f>
        <v xml:space="preserve"> </v>
      </c>
      <c r="J1040" s="261" t="str">
        <f t="shared" si="48"/>
        <v xml:space="preserve"> </v>
      </c>
      <c r="K1040" s="238" t="str">
        <f t="shared" si="49"/>
        <v xml:space="preserve"> </v>
      </c>
      <c r="L1040" s="87" t="str">
        <f t="shared" si="50"/>
        <v xml:space="preserve"> </v>
      </c>
    </row>
    <row r="1041" spans="1:12" x14ac:dyDescent="0.25">
      <c r="A1041" s="72"/>
      <c r="B1041" s="82"/>
      <c r="C1041" s="82"/>
      <c r="D1041" s="79"/>
      <c r="E1041" s="83"/>
      <c r="F1041" s="83"/>
      <c r="G1041" s="81"/>
      <c r="H1041" s="126"/>
      <c r="I1041" s="238" t="str">
        <f>IF(ISNUMBER(F1041),_xlfn.IFS(RIGHT(H1041,3)="(b)",IF(AND(G1041&gt;=DATE('1. Informace o projektu'!$C$3,1,1),G1041&lt;=WORKDAY(DATE('1. Informace o projektu'!$C$3+1,1,31)-1,1)),"OK","!!"),RIGHT(H1041,3)="(a)",IF(AND(G1041&gt;=DATE('1. Informace o projektu'!$C$3,1,1),G1041&lt;=WORKDAY(DATE('1. Informace o projektu'!$C$3,12,31)-1,1,'6. Data'!$C$76:$C$89)),"OK","!!"),ISBLANK(G1041),"!",ISBLANK(H1041),"!!!",H1041='6. Data'!$B$3,"vyberte druh nákladu")," ")</f>
        <v xml:space="preserve"> </v>
      </c>
      <c r="J1041" s="261" t="str">
        <f t="shared" si="48"/>
        <v xml:space="preserve"> </v>
      </c>
      <c r="K1041" s="238" t="str">
        <f t="shared" si="49"/>
        <v xml:space="preserve"> </v>
      </c>
      <c r="L1041" s="87" t="str">
        <f t="shared" si="50"/>
        <v xml:space="preserve"> </v>
      </c>
    </row>
    <row r="1042" spans="1:12" x14ac:dyDescent="0.25">
      <c r="A1042" s="72"/>
      <c r="B1042" s="82"/>
      <c r="C1042" s="82"/>
      <c r="D1042" s="79"/>
      <c r="E1042" s="83"/>
      <c r="F1042" s="83"/>
      <c r="G1042" s="81"/>
      <c r="H1042" s="126"/>
      <c r="I1042" s="238" t="str">
        <f>IF(ISNUMBER(F1042),_xlfn.IFS(RIGHT(H1042,3)="(b)",IF(AND(G1042&gt;=DATE('1. Informace o projektu'!$C$3,1,1),G1042&lt;=WORKDAY(DATE('1. Informace o projektu'!$C$3+1,1,31)-1,1)),"OK","!!"),RIGHT(H1042,3)="(a)",IF(AND(G1042&gt;=DATE('1. Informace o projektu'!$C$3,1,1),G1042&lt;=WORKDAY(DATE('1. Informace o projektu'!$C$3,12,31)-1,1,'6. Data'!$C$76:$C$89)),"OK","!!"),ISBLANK(G1042),"!",ISBLANK(H1042),"!!!",H1042='6. Data'!$B$3,"vyberte druh nákladu")," ")</f>
        <v xml:space="preserve"> </v>
      </c>
      <c r="J1042" s="261" t="str">
        <f t="shared" si="48"/>
        <v xml:space="preserve"> </v>
      </c>
      <c r="K1042" s="238" t="str">
        <f t="shared" si="49"/>
        <v xml:space="preserve"> </v>
      </c>
      <c r="L1042" s="87" t="str">
        <f t="shared" si="50"/>
        <v xml:space="preserve"> </v>
      </c>
    </row>
    <row r="1043" spans="1:12" x14ac:dyDescent="0.25">
      <c r="A1043" s="72"/>
      <c r="B1043" s="82"/>
      <c r="C1043" s="82"/>
      <c r="D1043" s="79"/>
      <c r="E1043" s="83"/>
      <c r="F1043" s="83"/>
      <c r="G1043" s="81"/>
      <c r="H1043" s="126"/>
      <c r="I1043" s="238" t="str">
        <f>IF(ISNUMBER(F1043),_xlfn.IFS(RIGHT(H1043,3)="(b)",IF(AND(G1043&gt;=DATE('1. Informace o projektu'!$C$3,1,1),G1043&lt;=WORKDAY(DATE('1. Informace o projektu'!$C$3+1,1,31)-1,1)),"OK","!!"),RIGHT(H1043,3)="(a)",IF(AND(G1043&gt;=DATE('1. Informace o projektu'!$C$3,1,1),G1043&lt;=WORKDAY(DATE('1. Informace o projektu'!$C$3,12,31)-1,1,'6. Data'!$C$76:$C$89)),"OK","!!"),ISBLANK(G1043),"!",ISBLANK(H1043),"!!!",H1043='6. Data'!$B$3,"vyberte druh nákladu")," ")</f>
        <v xml:space="preserve"> </v>
      </c>
      <c r="J1043" s="261" t="str">
        <f t="shared" si="48"/>
        <v xml:space="preserve"> </v>
      </c>
      <c r="K1043" s="238" t="str">
        <f t="shared" si="49"/>
        <v xml:space="preserve"> </v>
      </c>
      <c r="L1043" s="87" t="str">
        <f t="shared" si="50"/>
        <v xml:space="preserve"> </v>
      </c>
    </row>
    <row r="1044" spans="1:12" x14ac:dyDescent="0.25">
      <c r="A1044" s="72"/>
      <c r="B1044" s="82"/>
      <c r="C1044" s="82"/>
      <c r="D1044" s="79"/>
      <c r="E1044" s="83"/>
      <c r="F1044" s="83"/>
      <c r="G1044" s="81"/>
      <c r="H1044" s="126"/>
      <c r="I1044" s="238" t="str">
        <f>IF(ISNUMBER(F1044),_xlfn.IFS(RIGHT(H1044,3)="(b)",IF(AND(G1044&gt;=DATE('1. Informace o projektu'!$C$3,1,1),G1044&lt;=WORKDAY(DATE('1. Informace o projektu'!$C$3+1,1,31)-1,1)),"OK","!!"),RIGHT(H1044,3)="(a)",IF(AND(G1044&gt;=DATE('1. Informace o projektu'!$C$3,1,1),G1044&lt;=WORKDAY(DATE('1. Informace o projektu'!$C$3,12,31)-1,1,'6. Data'!$C$76:$C$89)),"OK","!!"),ISBLANK(G1044),"!",ISBLANK(H1044),"!!!",H1044='6. Data'!$B$3,"vyberte druh nákladu")," ")</f>
        <v xml:space="preserve"> </v>
      </c>
      <c r="J1044" s="261" t="str">
        <f t="shared" si="48"/>
        <v xml:space="preserve"> </v>
      </c>
      <c r="K1044" s="238" t="str">
        <f t="shared" si="49"/>
        <v xml:space="preserve"> </v>
      </c>
      <c r="L1044" s="87" t="str">
        <f t="shared" si="50"/>
        <v xml:space="preserve"> </v>
      </c>
    </row>
    <row r="1045" spans="1:12" x14ac:dyDescent="0.25">
      <c r="A1045" s="72"/>
      <c r="B1045" s="82"/>
      <c r="C1045" s="82"/>
      <c r="D1045" s="79"/>
      <c r="E1045" s="83"/>
      <c r="F1045" s="83"/>
      <c r="G1045" s="81"/>
      <c r="H1045" s="126"/>
      <c r="I1045" s="238" t="str">
        <f>IF(ISNUMBER(F1045),_xlfn.IFS(RIGHT(H1045,3)="(b)",IF(AND(G1045&gt;=DATE('1. Informace o projektu'!$C$3,1,1),G1045&lt;=WORKDAY(DATE('1. Informace o projektu'!$C$3+1,1,31)-1,1)),"OK","!!"),RIGHT(H1045,3)="(a)",IF(AND(G1045&gt;=DATE('1. Informace o projektu'!$C$3,1,1),G1045&lt;=WORKDAY(DATE('1. Informace o projektu'!$C$3,12,31)-1,1,'6. Data'!$C$76:$C$89)),"OK","!!"),ISBLANK(G1045),"!",ISBLANK(H1045),"!!!",H1045='6. Data'!$B$3,"vyberte druh nákladu")," ")</f>
        <v xml:space="preserve"> </v>
      </c>
      <c r="J1045" s="261" t="str">
        <f t="shared" si="48"/>
        <v xml:space="preserve"> </v>
      </c>
      <c r="K1045" s="238" t="str">
        <f t="shared" si="49"/>
        <v xml:space="preserve"> </v>
      </c>
      <c r="L1045" s="87" t="str">
        <f t="shared" si="50"/>
        <v xml:space="preserve"> </v>
      </c>
    </row>
    <row r="1046" spans="1:12" x14ac:dyDescent="0.25">
      <c r="A1046" s="72"/>
      <c r="B1046" s="82"/>
      <c r="C1046" s="82"/>
      <c r="D1046" s="79"/>
      <c r="E1046" s="83"/>
      <c r="F1046" s="83"/>
      <c r="G1046" s="81"/>
      <c r="H1046" s="126"/>
      <c r="I1046" s="238" t="str">
        <f>IF(ISNUMBER(F1046),_xlfn.IFS(RIGHT(H1046,3)="(b)",IF(AND(G1046&gt;=DATE('1. Informace o projektu'!$C$3,1,1),G1046&lt;=WORKDAY(DATE('1. Informace o projektu'!$C$3+1,1,31)-1,1)),"OK","!!"),RIGHT(H1046,3)="(a)",IF(AND(G1046&gt;=DATE('1. Informace o projektu'!$C$3,1,1),G1046&lt;=WORKDAY(DATE('1. Informace o projektu'!$C$3,12,31)-1,1,'6. Data'!$C$76:$C$89)),"OK","!!"),ISBLANK(G1046),"!",ISBLANK(H1046),"!!!",H1046='6. Data'!$B$3,"vyberte druh nákladu")," ")</f>
        <v xml:space="preserve"> </v>
      </c>
      <c r="J1046" s="261" t="str">
        <f t="shared" si="48"/>
        <v xml:space="preserve"> </v>
      </c>
      <c r="K1046" s="238" t="str">
        <f t="shared" si="49"/>
        <v xml:space="preserve"> </v>
      </c>
      <c r="L1046" s="87" t="str">
        <f t="shared" si="50"/>
        <v xml:space="preserve"> </v>
      </c>
    </row>
    <row r="1047" spans="1:12" x14ac:dyDescent="0.25">
      <c r="A1047" s="72"/>
      <c r="B1047" s="82"/>
      <c r="C1047" s="82"/>
      <c r="D1047" s="79"/>
      <c r="E1047" s="83"/>
      <c r="F1047" s="83"/>
      <c r="G1047" s="81"/>
      <c r="H1047" s="126"/>
      <c r="I1047" s="238" t="str">
        <f>IF(ISNUMBER(F1047),_xlfn.IFS(RIGHT(H1047,3)="(b)",IF(AND(G1047&gt;=DATE('1. Informace o projektu'!$C$3,1,1),G1047&lt;=WORKDAY(DATE('1. Informace o projektu'!$C$3+1,1,31)-1,1)),"OK","!!"),RIGHT(H1047,3)="(a)",IF(AND(G1047&gt;=DATE('1. Informace o projektu'!$C$3,1,1),G1047&lt;=WORKDAY(DATE('1. Informace o projektu'!$C$3,12,31)-1,1,'6. Data'!$C$76:$C$89)),"OK","!!"),ISBLANK(G1047),"!",ISBLANK(H1047),"!!!",H1047='6. Data'!$B$3,"vyberte druh nákladu")," ")</f>
        <v xml:space="preserve"> </v>
      </c>
      <c r="J1047" s="261" t="str">
        <f t="shared" si="48"/>
        <v xml:space="preserve"> </v>
      </c>
      <c r="K1047" s="238" t="str">
        <f t="shared" si="49"/>
        <v xml:space="preserve"> </v>
      </c>
      <c r="L1047" s="87" t="str">
        <f t="shared" si="50"/>
        <v xml:space="preserve"> </v>
      </c>
    </row>
    <row r="1048" spans="1:12" x14ac:dyDescent="0.25">
      <c r="A1048" s="72"/>
      <c r="B1048" s="82"/>
      <c r="C1048" s="82"/>
      <c r="D1048" s="79"/>
      <c r="E1048" s="83"/>
      <c r="F1048" s="83"/>
      <c r="G1048" s="81"/>
      <c r="H1048" s="126"/>
      <c r="I1048" s="238" t="str">
        <f>IF(ISNUMBER(F1048),_xlfn.IFS(RIGHT(H1048,3)="(b)",IF(AND(G1048&gt;=DATE('1. Informace o projektu'!$C$3,1,1),G1048&lt;=WORKDAY(DATE('1. Informace o projektu'!$C$3+1,1,31)-1,1)),"OK","!!"),RIGHT(H1048,3)="(a)",IF(AND(G1048&gt;=DATE('1. Informace o projektu'!$C$3,1,1),G1048&lt;=WORKDAY(DATE('1. Informace o projektu'!$C$3,12,31)-1,1,'6. Data'!$C$76:$C$89)),"OK","!!"),ISBLANK(G1048),"!",ISBLANK(H1048),"!!!",H1048='6. Data'!$B$3,"vyberte druh nákladu")," ")</f>
        <v xml:space="preserve"> </v>
      </c>
      <c r="J1048" s="261" t="str">
        <f t="shared" si="48"/>
        <v xml:space="preserve"> </v>
      </c>
      <c r="K1048" s="238" t="str">
        <f t="shared" si="49"/>
        <v xml:space="preserve"> </v>
      </c>
      <c r="L1048" s="87" t="str">
        <f t="shared" si="50"/>
        <v xml:space="preserve"> </v>
      </c>
    </row>
    <row r="1049" spans="1:12" x14ac:dyDescent="0.25">
      <c r="A1049" s="72"/>
      <c r="B1049" s="82"/>
      <c r="C1049" s="82"/>
      <c r="D1049" s="79"/>
      <c r="E1049" s="83"/>
      <c r="F1049" s="83"/>
      <c r="G1049" s="81"/>
      <c r="H1049" s="126"/>
      <c r="I1049" s="238" t="str">
        <f>IF(ISNUMBER(F1049),_xlfn.IFS(RIGHT(H1049,3)="(b)",IF(AND(G1049&gt;=DATE('1. Informace o projektu'!$C$3,1,1),G1049&lt;=WORKDAY(DATE('1. Informace o projektu'!$C$3+1,1,31)-1,1)),"OK","!!"),RIGHT(H1049,3)="(a)",IF(AND(G1049&gt;=DATE('1. Informace o projektu'!$C$3,1,1),G1049&lt;=WORKDAY(DATE('1. Informace o projektu'!$C$3,12,31)-1,1,'6. Data'!$C$76:$C$89)),"OK","!!"),ISBLANK(G1049),"!",ISBLANK(H1049),"!!!",H1049='6. Data'!$B$3,"vyberte druh nákladu")," ")</f>
        <v xml:space="preserve"> </v>
      </c>
      <c r="J1049" s="261" t="str">
        <f t="shared" si="48"/>
        <v xml:space="preserve"> </v>
      </c>
      <c r="K1049" s="238" t="str">
        <f t="shared" si="49"/>
        <v xml:space="preserve"> </v>
      </c>
      <c r="L1049" s="87" t="str">
        <f t="shared" si="50"/>
        <v xml:space="preserve"> </v>
      </c>
    </row>
    <row r="1050" spans="1:12" x14ac:dyDescent="0.25">
      <c r="A1050" s="72"/>
      <c r="B1050" s="82"/>
      <c r="C1050" s="82"/>
      <c r="D1050" s="79"/>
      <c r="E1050" s="83"/>
      <c r="F1050" s="83"/>
      <c r="G1050" s="81"/>
      <c r="H1050" s="126"/>
      <c r="I1050" s="238" t="str">
        <f>IF(ISNUMBER(F1050),_xlfn.IFS(RIGHT(H1050,3)="(b)",IF(AND(G1050&gt;=DATE('1. Informace o projektu'!$C$3,1,1),G1050&lt;=WORKDAY(DATE('1. Informace o projektu'!$C$3+1,1,31)-1,1)),"OK","!!"),RIGHT(H1050,3)="(a)",IF(AND(G1050&gt;=DATE('1. Informace o projektu'!$C$3,1,1),G1050&lt;=WORKDAY(DATE('1. Informace o projektu'!$C$3,12,31)-1,1,'6. Data'!$C$76:$C$89)),"OK","!!"),ISBLANK(G1050),"!",ISBLANK(H1050),"!!!",H1050='6. Data'!$B$3,"vyberte druh nákladu")," ")</f>
        <v xml:space="preserve"> </v>
      </c>
      <c r="J1050" s="261" t="str">
        <f t="shared" si="48"/>
        <v xml:space="preserve"> </v>
      </c>
      <c r="K1050" s="238" t="str">
        <f t="shared" si="49"/>
        <v xml:space="preserve"> </v>
      </c>
      <c r="L1050" s="87" t="str">
        <f t="shared" si="50"/>
        <v xml:space="preserve"> </v>
      </c>
    </row>
    <row r="1051" spans="1:12" x14ac:dyDescent="0.25">
      <c r="A1051" s="72"/>
      <c r="B1051" s="82"/>
      <c r="C1051" s="82"/>
      <c r="D1051" s="79"/>
      <c r="E1051" s="83"/>
      <c r="F1051" s="83"/>
      <c r="G1051" s="81"/>
      <c r="H1051" s="126"/>
      <c r="I1051" s="238" t="str">
        <f>IF(ISNUMBER(F1051),_xlfn.IFS(RIGHT(H1051,3)="(b)",IF(AND(G1051&gt;=DATE('1. Informace o projektu'!$C$3,1,1),G1051&lt;=WORKDAY(DATE('1. Informace o projektu'!$C$3+1,1,31)-1,1)),"OK","!!"),RIGHT(H1051,3)="(a)",IF(AND(G1051&gt;=DATE('1. Informace o projektu'!$C$3,1,1),G1051&lt;=WORKDAY(DATE('1. Informace o projektu'!$C$3,12,31)-1,1,'6. Data'!$C$76:$C$89)),"OK","!!"),ISBLANK(G1051),"!",ISBLANK(H1051),"!!!",H1051='6. Data'!$B$3,"vyberte druh nákladu")," ")</f>
        <v xml:space="preserve"> </v>
      </c>
      <c r="J1051" s="261" t="str">
        <f t="shared" si="48"/>
        <v xml:space="preserve"> </v>
      </c>
      <c r="K1051" s="238" t="str">
        <f t="shared" si="49"/>
        <v xml:space="preserve"> </v>
      </c>
      <c r="L1051" s="87" t="str">
        <f t="shared" si="50"/>
        <v xml:space="preserve"> </v>
      </c>
    </row>
    <row r="1052" spans="1:12" x14ac:dyDescent="0.25">
      <c r="A1052" s="72"/>
      <c r="B1052" s="82"/>
      <c r="C1052" s="82"/>
      <c r="D1052" s="79"/>
      <c r="E1052" s="83"/>
      <c r="F1052" s="83"/>
      <c r="G1052" s="81"/>
      <c r="H1052" s="126"/>
      <c r="I1052" s="238" t="str">
        <f>IF(ISNUMBER(F1052),_xlfn.IFS(RIGHT(H1052,3)="(b)",IF(AND(G1052&gt;=DATE('1. Informace o projektu'!$C$3,1,1),G1052&lt;=WORKDAY(DATE('1. Informace o projektu'!$C$3+1,1,31)-1,1)),"OK","!!"),RIGHT(H1052,3)="(a)",IF(AND(G1052&gt;=DATE('1. Informace o projektu'!$C$3,1,1),G1052&lt;=WORKDAY(DATE('1. Informace o projektu'!$C$3,12,31)-1,1,'6. Data'!$C$76:$C$89)),"OK","!!"),ISBLANK(G1052),"!",ISBLANK(H1052),"!!!",H1052='6. Data'!$B$3,"vyberte druh nákladu")," ")</f>
        <v xml:space="preserve"> </v>
      </c>
      <c r="J1052" s="261" t="str">
        <f t="shared" si="48"/>
        <v xml:space="preserve"> </v>
      </c>
      <c r="K1052" s="238" t="str">
        <f t="shared" si="49"/>
        <v xml:space="preserve"> </v>
      </c>
      <c r="L1052" s="87" t="str">
        <f t="shared" si="50"/>
        <v xml:space="preserve"> </v>
      </c>
    </row>
    <row r="1053" spans="1:12" x14ac:dyDescent="0.25">
      <c r="A1053" s="72"/>
      <c r="B1053" s="82"/>
      <c r="C1053" s="82"/>
      <c r="D1053" s="79"/>
      <c r="E1053" s="83"/>
      <c r="F1053" s="83"/>
      <c r="G1053" s="81"/>
      <c r="H1053" s="126"/>
      <c r="I1053" s="238" t="str">
        <f>IF(ISNUMBER(F1053),_xlfn.IFS(RIGHT(H1053,3)="(b)",IF(AND(G1053&gt;=DATE('1. Informace o projektu'!$C$3,1,1),G1053&lt;=WORKDAY(DATE('1. Informace o projektu'!$C$3+1,1,31)-1,1)),"OK","!!"),RIGHT(H1053,3)="(a)",IF(AND(G1053&gt;=DATE('1. Informace o projektu'!$C$3,1,1),G1053&lt;=WORKDAY(DATE('1. Informace o projektu'!$C$3,12,31)-1,1,'6. Data'!$C$76:$C$89)),"OK","!!"),ISBLANK(G1053),"!",ISBLANK(H1053),"!!!",H1053='6. Data'!$B$3,"vyberte druh nákladu")," ")</f>
        <v xml:space="preserve"> </v>
      </c>
      <c r="J1053" s="261" t="str">
        <f t="shared" si="48"/>
        <v xml:space="preserve"> </v>
      </c>
      <c r="K1053" s="238" t="str">
        <f t="shared" si="49"/>
        <v xml:space="preserve"> </v>
      </c>
      <c r="L1053" s="87" t="str">
        <f t="shared" si="50"/>
        <v xml:space="preserve"> </v>
      </c>
    </row>
    <row r="1054" spans="1:12" x14ac:dyDescent="0.25">
      <c r="A1054" s="72"/>
      <c r="B1054" s="82"/>
      <c r="C1054" s="82"/>
      <c r="D1054" s="79"/>
      <c r="E1054" s="83"/>
      <c r="F1054" s="83"/>
      <c r="G1054" s="81"/>
      <c r="H1054" s="126"/>
      <c r="I1054" s="238" t="str">
        <f>IF(ISNUMBER(F1054),_xlfn.IFS(RIGHT(H1054,3)="(b)",IF(AND(G1054&gt;=DATE('1. Informace o projektu'!$C$3,1,1),G1054&lt;=WORKDAY(DATE('1. Informace o projektu'!$C$3+1,1,31)-1,1)),"OK","!!"),RIGHT(H1054,3)="(a)",IF(AND(G1054&gt;=DATE('1. Informace o projektu'!$C$3,1,1),G1054&lt;=WORKDAY(DATE('1. Informace o projektu'!$C$3,12,31)-1,1,'6. Data'!$C$76:$C$89)),"OK","!!"),ISBLANK(G1054),"!",ISBLANK(H1054),"!!!",H1054='6. Data'!$B$3,"vyberte druh nákladu")," ")</f>
        <v xml:space="preserve"> </v>
      </c>
      <c r="J1054" s="261" t="str">
        <f t="shared" si="48"/>
        <v xml:space="preserve"> </v>
      </c>
      <c r="K1054" s="238" t="str">
        <f t="shared" si="49"/>
        <v xml:space="preserve"> </v>
      </c>
      <c r="L1054" s="87" t="str">
        <f t="shared" si="50"/>
        <v xml:space="preserve"> </v>
      </c>
    </row>
    <row r="1055" spans="1:12" x14ac:dyDescent="0.25">
      <c r="A1055" s="72"/>
      <c r="B1055" s="82"/>
      <c r="C1055" s="82"/>
      <c r="D1055" s="79"/>
      <c r="E1055" s="83"/>
      <c r="F1055" s="83"/>
      <c r="G1055" s="81"/>
      <c r="H1055" s="126"/>
      <c r="I1055" s="238" t="str">
        <f>IF(ISNUMBER(F1055),_xlfn.IFS(RIGHT(H1055,3)="(b)",IF(AND(G1055&gt;=DATE('1. Informace o projektu'!$C$3,1,1),G1055&lt;=WORKDAY(DATE('1. Informace o projektu'!$C$3+1,1,31)-1,1)),"OK","!!"),RIGHT(H1055,3)="(a)",IF(AND(G1055&gt;=DATE('1. Informace o projektu'!$C$3,1,1),G1055&lt;=WORKDAY(DATE('1. Informace o projektu'!$C$3,12,31)-1,1,'6. Data'!$C$76:$C$89)),"OK","!!"),ISBLANK(G1055),"!",ISBLANK(H1055),"!!!",H1055='6. Data'!$B$3,"vyberte druh nákladu")," ")</f>
        <v xml:space="preserve"> </v>
      </c>
      <c r="J1055" s="261" t="str">
        <f t="shared" si="48"/>
        <v xml:space="preserve"> </v>
      </c>
      <c r="K1055" s="238" t="str">
        <f t="shared" si="49"/>
        <v xml:space="preserve"> </v>
      </c>
      <c r="L1055" s="87" t="str">
        <f t="shared" si="50"/>
        <v xml:space="preserve"> </v>
      </c>
    </row>
    <row r="1056" spans="1:12" x14ac:dyDescent="0.25">
      <c r="A1056" s="72"/>
      <c r="B1056" s="82"/>
      <c r="C1056" s="82"/>
      <c r="D1056" s="79"/>
      <c r="E1056" s="83"/>
      <c r="F1056" s="83"/>
      <c r="G1056" s="81"/>
      <c r="H1056" s="126"/>
      <c r="I1056" s="238" t="str">
        <f>IF(ISNUMBER(F1056),_xlfn.IFS(RIGHT(H1056,3)="(b)",IF(AND(G1056&gt;=DATE('1. Informace o projektu'!$C$3,1,1),G1056&lt;=WORKDAY(DATE('1. Informace o projektu'!$C$3+1,1,31)-1,1)),"OK","!!"),RIGHT(H1056,3)="(a)",IF(AND(G1056&gt;=DATE('1. Informace o projektu'!$C$3,1,1),G1056&lt;=WORKDAY(DATE('1. Informace o projektu'!$C$3,12,31)-1,1,'6. Data'!$C$76:$C$89)),"OK","!!"),ISBLANK(G1056),"!",ISBLANK(H1056),"!!!",H1056='6. Data'!$B$3,"vyberte druh nákladu")," ")</f>
        <v xml:space="preserve"> </v>
      </c>
      <c r="J1056" s="261" t="str">
        <f t="shared" si="48"/>
        <v xml:space="preserve"> </v>
      </c>
      <c r="K1056" s="238" t="str">
        <f t="shared" si="49"/>
        <v xml:space="preserve"> </v>
      </c>
      <c r="L1056" s="87" t="str">
        <f t="shared" si="50"/>
        <v xml:space="preserve"> </v>
      </c>
    </row>
    <row r="1057" spans="1:12" x14ac:dyDescent="0.25">
      <c r="A1057" s="72"/>
      <c r="B1057" s="82"/>
      <c r="C1057" s="82"/>
      <c r="D1057" s="79"/>
      <c r="E1057" s="83"/>
      <c r="F1057" s="83"/>
      <c r="G1057" s="81"/>
      <c r="H1057" s="126"/>
      <c r="I1057" s="238" t="str">
        <f>IF(ISNUMBER(F1057),_xlfn.IFS(RIGHT(H1057,3)="(b)",IF(AND(G1057&gt;=DATE('1. Informace o projektu'!$C$3,1,1),G1057&lt;=WORKDAY(DATE('1. Informace o projektu'!$C$3+1,1,31)-1,1)),"OK","!!"),RIGHT(H1057,3)="(a)",IF(AND(G1057&gt;=DATE('1. Informace o projektu'!$C$3,1,1),G1057&lt;=WORKDAY(DATE('1. Informace o projektu'!$C$3,12,31)-1,1,'6. Data'!$C$76:$C$89)),"OK","!!"),ISBLANK(G1057),"!",ISBLANK(H1057),"!!!",H1057='6. Data'!$B$3,"vyberte druh nákladu")," ")</f>
        <v xml:space="preserve"> </v>
      </c>
      <c r="J1057" s="261" t="str">
        <f t="shared" si="48"/>
        <v xml:space="preserve"> </v>
      </c>
      <c r="K1057" s="238" t="str">
        <f t="shared" si="49"/>
        <v xml:space="preserve"> </v>
      </c>
      <c r="L1057" s="87" t="str">
        <f t="shared" si="50"/>
        <v xml:space="preserve"> </v>
      </c>
    </row>
    <row r="1058" spans="1:12" x14ac:dyDescent="0.25">
      <c r="A1058" s="72"/>
      <c r="B1058" s="82"/>
      <c r="C1058" s="82"/>
      <c r="D1058" s="79"/>
      <c r="E1058" s="83"/>
      <c r="F1058" s="83"/>
      <c r="G1058" s="81"/>
      <c r="H1058" s="126"/>
      <c r="I1058" s="238" t="str">
        <f>IF(ISNUMBER(F1058),_xlfn.IFS(RIGHT(H1058,3)="(b)",IF(AND(G1058&gt;=DATE('1. Informace o projektu'!$C$3,1,1),G1058&lt;=WORKDAY(DATE('1. Informace o projektu'!$C$3+1,1,31)-1,1)),"OK","!!"),RIGHT(H1058,3)="(a)",IF(AND(G1058&gt;=DATE('1. Informace o projektu'!$C$3,1,1),G1058&lt;=WORKDAY(DATE('1. Informace o projektu'!$C$3,12,31)-1,1,'6. Data'!$C$76:$C$89)),"OK","!!"),ISBLANK(G1058),"!",ISBLANK(H1058),"!!!",H1058='6. Data'!$B$3,"vyberte druh nákladu")," ")</f>
        <v xml:space="preserve"> </v>
      </c>
      <c r="J1058" s="261" t="str">
        <f t="shared" si="48"/>
        <v xml:space="preserve"> </v>
      </c>
      <c r="K1058" s="238" t="str">
        <f t="shared" si="49"/>
        <v xml:space="preserve"> </v>
      </c>
      <c r="L1058" s="87" t="str">
        <f t="shared" si="50"/>
        <v xml:space="preserve"> </v>
      </c>
    </row>
    <row r="1059" spans="1:12" x14ac:dyDescent="0.25">
      <c r="A1059" s="72"/>
      <c r="B1059" s="82"/>
      <c r="C1059" s="82"/>
      <c r="D1059" s="79"/>
      <c r="E1059" s="83"/>
      <c r="F1059" s="83"/>
      <c r="G1059" s="81"/>
      <c r="H1059" s="126"/>
      <c r="I1059" s="238" t="str">
        <f>IF(ISNUMBER(F1059),_xlfn.IFS(RIGHT(H1059,3)="(b)",IF(AND(G1059&gt;=DATE('1. Informace o projektu'!$C$3,1,1),G1059&lt;=WORKDAY(DATE('1. Informace o projektu'!$C$3+1,1,31)-1,1)),"OK","!!"),RIGHT(H1059,3)="(a)",IF(AND(G1059&gt;=DATE('1. Informace o projektu'!$C$3,1,1),G1059&lt;=WORKDAY(DATE('1. Informace o projektu'!$C$3,12,31)-1,1,'6. Data'!$C$76:$C$89)),"OK","!!"),ISBLANK(G1059),"!",ISBLANK(H1059),"!!!",H1059='6. Data'!$B$3,"vyberte druh nákladu")," ")</f>
        <v xml:space="preserve"> </v>
      </c>
      <c r="J1059" s="261" t="str">
        <f t="shared" si="48"/>
        <v xml:space="preserve"> </v>
      </c>
      <c r="K1059" s="238" t="str">
        <f t="shared" si="49"/>
        <v xml:space="preserve"> </v>
      </c>
      <c r="L1059" s="87" t="str">
        <f t="shared" si="50"/>
        <v xml:space="preserve"> </v>
      </c>
    </row>
    <row r="1060" spans="1:12" x14ac:dyDescent="0.25">
      <c r="A1060" s="72"/>
      <c r="B1060" s="82"/>
      <c r="C1060" s="82"/>
      <c r="D1060" s="79"/>
      <c r="E1060" s="83"/>
      <c r="F1060" s="83"/>
      <c r="G1060" s="81"/>
      <c r="H1060" s="126"/>
      <c r="I1060" s="238" t="str">
        <f>IF(ISNUMBER(F1060),_xlfn.IFS(RIGHT(H1060,3)="(b)",IF(AND(G1060&gt;=DATE('1. Informace o projektu'!$C$3,1,1),G1060&lt;=WORKDAY(DATE('1. Informace o projektu'!$C$3+1,1,31)-1,1)),"OK","!!"),RIGHT(H1060,3)="(a)",IF(AND(G1060&gt;=DATE('1. Informace o projektu'!$C$3,1,1),G1060&lt;=WORKDAY(DATE('1. Informace o projektu'!$C$3,12,31)-1,1,'6. Data'!$C$76:$C$89)),"OK","!!"),ISBLANK(G1060),"!",ISBLANK(H1060),"!!!",H1060='6. Data'!$B$3,"vyberte druh nákladu")," ")</f>
        <v xml:space="preserve"> </v>
      </c>
      <c r="J1060" s="261" t="str">
        <f t="shared" si="48"/>
        <v xml:space="preserve"> </v>
      </c>
      <c r="K1060" s="238" t="str">
        <f t="shared" si="49"/>
        <v xml:space="preserve"> </v>
      </c>
      <c r="L1060" s="87" t="str">
        <f t="shared" si="50"/>
        <v xml:space="preserve"> </v>
      </c>
    </row>
    <row r="1061" spans="1:12" x14ac:dyDescent="0.25">
      <c r="A1061" s="72"/>
      <c r="B1061" s="82"/>
      <c r="C1061" s="82"/>
      <c r="D1061" s="79"/>
      <c r="E1061" s="83"/>
      <c r="F1061" s="83"/>
      <c r="G1061" s="81"/>
      <c r="H1061" s="126"/>
      <c r="I1061" s="238" t="str">
        <f>IF(ISNUMBER(F1061),_xlfn.IFS(RIGHT(H1061,3)="(b)",IF(AND(G1061&gt;=DATE('1. Informace o projektu'!$C$3,1,1),G1061&lt;=WORKDAY(DATE('1. Informace o projektu'!$C$3+1,1,31)-1,1)),"OK","!!"),RIGHT(H1061,3)="(a)",IF(AND(G1061&gt;=DATE('1. Informace o projektu'!$C$3,1,1),G1061&lt;=WORKDAY(DATE('1. Informace o projektu'!$C$3,12,31)-1,1,'6. Data'!$C$76:$C$89)),"OK","!!"),ISBLANK(G1061),"!",ISBLANK(H1061),"!!!",H1061='6. Data'!$B$3,"vyberte druh nákladu")," ")</f>
        <v xml:space="preserve"> </v>
      </c>
      <c r="J1061" s="261" t="str">
        <f t="shared" si="48"/>
        <v xml:space="preserve"> </v>
      </c>
      <c r="K1061" s="238" t="str">
        <f t="shared" si="49"/>
        <v xml:space="preserve"> </v>
      </c>
      <c r="L1061" s="87" t="str">
        <f t="shared" si="50"/>
        <v xml:space="preserve"> </v>
      </c>
    </row>
    <row r="1062" spans="1:12" x14ac:dyDescent="0.25">
      <c r="A1062" s="72"/>
      <c r="B1062" s="82"/>
      <c r="C1062" s="82"/>
      <c r="D1062" s="79"/>
      <c r="E1062" s="83"/>
      <c r="F1062" s="83"/>
      <c r="G1062" s="81"/>
      <c r="H1062" s="126"/>
      <c r="I1062" s="238" t="str">
        <f>IF(ISNUMBER(F1062),_xlfn.IFS(RIGHT(H1062,3)="(b)",IF(AND(G1062&gt;=DATE('1. Informace o projektu'!$C$3,1,1),G1062&lt;=WORKDAY(DATE('1. Informace o projektu'!$C$3+1,1,31)-1,1)),"OK","!!"),RIGHT(H1062,3)="(a)",IF(AND(G1062&gt;=DATE('1. Informace o projektu'!$C$3,1,1),G1062&lt;=WORKDAY(DATE('1. Informace o projektu'!$C$3,12,31)-1,1,'6. Data'!$C$76:$C$89)),"OK","!!"),ISBLANK(G1062),"!",ISBLANK(H1062),"!!!",H1062='6. Data'!$B$3,"vyberte druh nákladu")," ")</f>
        <v xml:space="preserve"> </v>
      </c>
      <c r="J1062" s="261" t="str">
        <f t="shared" si="48"/>
        <v xml:space="preserve"> </v>
      </c>
      <c r="K1062" s="238" t="str">
        <f t="shared" si="49"/>
        <v xml:space="preserve"> </v>
      </c>
      <c r="L1062" s="87" t="str">
        <f t="shared" si="50"/>
        <v xml:space="preserve"> </v>
      </c>
    </row>
    <row r="1063" spans="1:12" x14ac:dyDescent="0.25">
      <c r="A1063" s="72"/>
      <c r="B1063" s="82"/>
      <c r="C1063" s="82"/>
      <c r="D1063" s="79"/>
      <c r="E1063" s="83"/>
      <c r="F1063" s="83"/>
      <c r="G1063" s="81"/>
      <c r="H1063" s="126"/>
      <c r="I1063" s="238" t="str">
        <f>IF(ISNUMBER(F1063),_xlfn.IFS(RIGHT(H1063,3)="(b)",IF(AND(G1063&gt;=DATE('1. Informace o projektu'!$C$3,1,1),G1063&lt;=WORKDAY(DATE('1. Informace o projektu'!$C$3+1,1,31)-1,1)),"OK","!!"),RIGHT(H1063,3)="(a)",IF(AND(G1063&gt;=DATE('1. Informace o projektu'!$C$3,1,1),G1063&lt;=WORKDAY(DATE('1. Informace o projektu'!$C$3,12,31)-1,1,'6. Data'!$C$76:$C$89)),"OK","!!"),ISBLANK(G1063),"!",ISBLANK(H1063),"!!!",H1063='6. Data'!$B$3,"vyberte druh nákladu")," ")</f>
        <v xml:space="preserve"> </v>
      </c>
      <c r="J1063" s="261" t="str">
        <f t="shared" si="48"/>
        <v xml:space="preserve"> </v>
      </c>
      <c r="K1063" s="238" t="str">
        <f t="shared" si="49"/>
        <v xml:space="preserve"> </v>
      </c>
      <c r="L1063" s="87" t="str">
        <f t="shared" si="50"/>
        <v xml:space="preserve"> </v>
      </c>
    </row>
    <row r="1064" spans="1:12" x14ac:dyDescent="0.25">
      <c r="A1064" s="72"/>
      <c r="B1064" s="82"/>
      <c r="C1064" s="82"/>
      <c r="D1064" s="79"/>
      <c r="E1064" s="83"/>
      <c r="F1064" s="83"/>
      <c r="G1064" s="81"/>
      <c r="H1064" s="126"/>
      <c r="I1064" s="238" t="str">
        <f>IF(ISNUMBER(F1064),_xlfn.IFS(RIGHT(H1064,3)="(b)",IF(AND(G1064&gt;=DATE('1. Informace o projektu'!$C$3,1,1),G1064&lt;=WORKDAY(DATE('1. Informace o projektu'!$C$3+1,1,31)-1,1)),"OK","!!"),RIGHT(H1064,3)="(a)",IF(AND(G1064&gt;=DATE('1. Informace o projektu'!$C$3,1,1),G1064&lt;=WORKDAY(DATE('1. Informace o projektu'!$C$3,12,31)-1,1,'6. Data'!$C$76:$C$89)),"OK","!!"),ISBLANK(G1064),"!",ISBLANK(H1064),"!!!",H1064='6. Data'!$B$3,"vyberte druh nákladu")," ")</f>
        <v xml:space="preserve"> </v>
      </c>
      <c r="J1064" s="261" t="str">
        <f t="shared" si="48"/>
        <v xml:space="preserve"> </v>
      </c>
      <c r="K1064" s="238" t="str">
        <f t="shared" si="49"/>
        <v xml:space="preserve"> </v>
      </c>
      <c r="L1064" s="87" t="str">
        <f t="shared" si="50"/>
        <v xml:space="preserve"> </v>
      </c>
    </row>
    <row r="1065" spans="1:12" x14ac:dyDescent="0.25">
      <c r="A1065" s="72"/>
      <c r="B1065" s="82"/>
      <c r="C1065" s="82"/>
      <c r="D1065" s="79"/>
      <c r="E1065" s="83"/>
      <c r="F1065" s="83"/>
      <c r="G1065" s="81"/>
      <c r="H1065" s="126"/>
      <c r="I1065" s="238" t="str">
        <f>IF(ISNUMBER(F1065),_xlfn.IFS(RIGHT(H1065,3)="(b)",IF(AND(G1065&gt;=DATE('1. Informace o projektu'!$C$3,1,1),G1065&lt;=WORKDAY(DATE('1. Informace o projektu'!$C$3+1,1,31)-1,1)),"OK","!!"),RIGHT(H1065,3)="(a)",IF(AND(G1065&gt;=DATE('1. Informace o projektu'!$C$3,1,1),G1065&lt;=WORKDAY(DATE('1. Informace o projektu'!$C$3,12,31)-1,1,'6. Data'!$C$76:$C$89)),"OK","!!"),ISBLANK(G1065),"!",ISBLANK(H1065),"!!!",H1065='6. Data'!$B$3,"vyberte druh nákladu")," ")</f>
        <v xml:space="preserve"> </v>
      </c>
      <c r="J1065" s="261" t="str">
        <f t="shared" si="48"/>
        <v xml:space="preserve"> </v>
      </c>
      <c r="K1065" s="238" t="str">
        <f t="shared" si="49"/>
        <v xml:space="preserve"> </v>
      </c>
      <c r="L1065" s="87" t="str">
        <f t="shared" si="50"/>
        <v xml:space="preserve"> </v>
      </c>
    </row>
    <row r="1066" spans="1:12" x14ac:dyDescent="0.25">
      <c r="A1066" s="72"/>
      <c r="B1066" s="82"/>
      <c r="C1066" s="82"/>
      <c r="D1066" s="79"/>
      <c r="E1066" s="83"/>
      <c r="F1066" s="83"/>
      <c r="G1066" s="81"/>
      <c r="H1066" s="126"/>
      <c r="I1066" s="238" t="str">
        <f>IF(ISNUMBER(F1066),_xlfn.IFS(RIGHT(H1066,3)="(b)",IF(AND(G1066&gt;=DATE('1. Informace o projektu'!$C$3,1,1),G1066&lt;=WORKDAY(DATE('1. Informace o projektu'!$C$3+1,1,31)-1,1)),"OK","!!"),RIGHT(H1066,3)="(a)",IF(AND(G1066&gt;=DATE('1. Informace o projektu'!$C$3,1,1),G1066&lt;=WORKDAY(DATE('1. Informace o projektu'!$C$3,12,31)-1,1,'6. Data'!$C$76:$C$89)),"OK","!!"),ISBLANK(G1066),"!",ISBLANK(H1066),"!!!",H1066='6. Data'!$B$3,"vyberte druh nákladu")," ")</f>
        <v xml:space="preserve"> </v>
      </c>
      <c r="J1066" s="261" t="str">
        <f t="shared" si="48"/>
        <v xml:space="preserve"> </v>
      </c>
      <c r="K1066" s="238" t="str">
        <f t="shared" si="49"/>
        <v xml:space="preserve"> </v>
      </c>
      <c r="L1066" s="87" t="str">
        <f t="shared" si="50"/>
        <v xml:space="preserve"> </v>
      </c>
    </row>
    <row r="1067" spans="1:12" x14ac:dyDescent="0.25">
      <c r="A1067" s="72"/>
      <c r="B1067" s="82"/>
      <c r="C1067" s="82"/>
      <c r="D1067" s="79"/>
      <c r="E1067" s="83"/>
      <c r="F1067" s="83"/>
      <c r="G1067" s="81"/>
      <c r="H1067" s="126"/>
      <c r="I1067" s="238" t="str">
        <f>IF(ISNUMBER(F1067),_xlfn.IFS(RIGHT(H1067,3)="(b)",IF(AND(G1067&gt;=DATE('1. Informace o projektu'!$C$3,1,1),G1067&lt;=WORKDAY(DATE('1. Informace o projektu'!$C$3+1,1,31)-1,1)),"OK","!!"),RIGHT(H1067,3)="(a)",IF(AND(G1067&gt;=DATE('1. Informace o projektu'!$C$3,1,1),G1067&lt;=WORKDAY(DATE('1. Informace o projektu'!$C$3,12,31)-1,1,'6. Data'!$C$76:$C$89)),"OK","!!"),ISBLANK(G1067),"!",ISBLANK(H1067),"!!!",H1067='6. Data'!$B$3,"vyberte druh nákladu")," ")</f>
        <v xml:space="preserve"> </v>
      </c>
      <c r="J1067" s="261" t="str">
        <f t="shared" si="48"/>
        <v xml:space="preserve"> </v>
      </c>
      <c r="K1067" s="238" t="str">
        <f t="shared" si="49"/>
        <v xml:space="preserve"> </v>
      </c>
      <c r="L1067" s="87" t="str">
        <f t="shared" si="50"/>
        <v xml:space="preserve"> </v>
      </c>
    </row>
    <row r="1068" spans="1:12" x14ac:dyDescent="0.25">
      <c r="A1068" s="72"/>
      <c r="B1068" s="82"/>
      <c r="C1068" s="82"/>
      <c r="D1068" s="79"/>
      <c r="E1068" s="83"/>
      <c r="F1068" s="83"/>
      <c r="G1068" s="81"/>
      <c r="H1068" s="126"/>
      <c r="I1068" s="238" t="str">
        <f>IF(ISNUMBER(F1068),_xlfn.IFS(RIGHT(H1068,3)="(b)",IF(AND(G1068&gt;=DATE('1. Informace o projektu'!$C$3,1,1),G1068&lt;=WORKDAY(DATE('1. Informace o projektu'!$C$3+1,1,31)-1,1)),"OK","!!"),RIGHT(H1068,3)="(a)",IF(AND(G1068&gt;=DATE('1. Informace o projektu'!$C$3,1,1),G1068&lt;=WORKDAY(DATE('1. Informace o projektu'!$C$3,12,31)-1,1,'6. Data'!$C$76:$C$89)),"OK","!!"),ISBLANK(G1068),"!",ISBLANK(H1068),"!!!",H1068='6. Data'!$B$3,"vyberte druh nákladu")," ")</f>
        <v xml:space="preserve"> </v>
      </c>
      <c r="J1068" s="261" t="str">
        <f t="shared" si="48"/>
        <v xml:space="preserve"> </v>
      </c>
      <c r="K1068" s="238" t="str">
        <f t="shared" si="49"/>
        <v xml:space="preserve"> </v>
      </c>
      <c r="L1068" s="87" t="str">
        <f t="shared" si="50"/>
        <v xml:space="preserve"> </v>
      </c>
    </row>
    <row r="1069" spans="1:12" x14ac:dyDescent="0.25">
      <c r="A1069" s="72"/>
      <c r="B1069" s="82"/>
      <c r="C1069" s="82"/>
      <c r="D1069" s="79"/>
      <c r="E1069" s="83"/>
      <c r="F1069" s="83"/>
      <c r="G1069" s="81"/>
      <c r="H1069" s="126"/>
      <c r="I1069" s="238" t="str">
        <f>IF(ISNUMBER(F1069),_xlfn.IFS(RIGHT(H1069,3)="(b)",IF(AND(G1069&gt;=DATE('1. Informace o projektu'!$C$3,1,1),G1069&lt;=WORKDAY(DATE('1. Informace o projektu'!$C$3+1,1,31)-1,1)),"OK","!!"),RIGHT(H1069,3)="(a)",IF(AND(G1069&gt;=DATE('1. Informace o projektu'!$C$3,1,1),G1069&lt;=WORKDAY(DATE('1. Informace o projektu'!$C$3,12,31)-1,1,'6. Data'!$C$76:$C$89)),"OK","!!"),ISBLANK(G1069),"!",ISBLANK(H1069),"!!!",H1069='6. Data'!$B$3,"vyberte druh nákladu")," ")</f>
        <v xml:space="preserve"> </v>
      </c>
      <c r="J1069" s="261" t="str">
        <f t="shared" si="48"/>
        <v xml:space="preserve"> </v>
      </c>
      <c r="K1069" s="238" t="str">
        <f t="shared" si="49"/>
        <v xml:space="preserve"> </v>
      </c>
      <c r="L1069" s="87" t="str">
        <f t="shared" si="50"/>
        <v xml:space="preserve"> </v>
      </c>
    </row>
    <row r="1070" spans="1:12" x14ac:dyDescent="0.25">
      <c r="A1070" s="72"/>
      <c r="B1070" s="82"/>
      <c r="C1070" s="82"/>
      <c r="D1070" s="79"/>
      <c r="E1070" s="83"/>
      <c r="F1070" s="83"/>
      <c r="G1070" s="81"/>
      <c r="H1070" s="126"/>
      <c r="I1070" s="238" t="str">
        <f>IF(ISNUMBER(F1070),_xlfn.IFS(RIGHT(H1070,3)="(b)",IF(AND(G1070&gt;=DATE('1. Informace o projektu'!$C$3,1,1),G1070&lt;=WORKDAY(DATE('1. Informace o projektu'!$C$3+1,1,31)-1,1)),"OK","!!"),RIGHT(H1070,3)="(a)",IF(AND(G1070&gt;=DATE('1. Informace o projektu'!$C$3,1,1),G1070&lt;=WORKDAY(DATE('1. Informace o projektu'!$C$3,12,31)-1,1,'6. Data'!$C$76:$C$89)),"OK","!!"),ISBLANK(G1070),"!",ISBLANK(H1070),"!!!",H1070='6. Data'!$B$3,"vyberte druh nákladu")," ")</f>
        <v xml:space="preserve"> </v>
      </c>
      <c r="J1070" s="261" t="str">
        <f t="shared" si="48"/>
        <v xml:space="preserve"> </v>
      </c>
      <c r="K1070" s="238" t="str">
        <f t="shared" si="49"/>
        <v xml:space="preserve"> </v>
      </c>
      <c r="L1070" s="87" t="str">
        <f t="shared" si="50"/>
        <v xml:space="preserve"> </v>
      </c>
    </row>
    <row r="1071" spans="1:12" x14ac:dyDescent="0.25">
      <c r="A1071" s="72"/>
      <c r="B1071" s="82"/>
      <c r="C1071" s="82"/>
      <c r="D1071" s="79"/>
      <c r="E1071" s="83"/>
      <c r="F1071" s="83"/>
      <c r="G1071" s="81"/>
      <c r="H1071" s="126"/>
      <c r="I1071" s="238" t="str">
        <f>IF(ISNUMBER(F1071),_xlfn.IFS(RIGHT(H1071,3)="(b)",IF(AND(G1071&gt;=DATE('1. Informace o projektu'!$C$3,1,1),G1071&lt;=WORKDAY(DATE('1. Informace o projektu'!$C$3+1,1,31)-1,1)),"OK","!!"),RIGHT(H1071,3)="(a)",IF(AND(G1071&gt;=DATE('1. Informace o projektu'!$C$3,1,1),G1071&lt;=WORKDAY(DATE('1. Informace o projektu'!$C$3,12,31)-1,1,'6. Data'!$C$76:$C$89)),"OK","!!"),ISBLANK(G1071),"!",ISBLANK(H1071),"!!!",H1071='6. Data'!$B$3,"vyberte druh nákladu")," ")</f>
        <v xml:space="preserve"> </v>
      </c>
      <c r="J1071" s="261" t="str">
        <f t="shared" si="48"/>
        <v xml:space="preserve"> </v>
      </c>
      <c r="K1071" s="238" t="str">
        <f t="shared" si="49"/>
        <v xml:space="preserve"> </v>
      </c>
      <c r="L1071" s="87" t="str">
        <f t="shared" si="50"/>
        <v xml:space="preserve"> </v>
      </c>
    </row>
    <row r="1072" spans="1:12" x14ac:dyDescent="0.25">
      <c r="A1072" s="72"/>
      <c r="B1072" s="82"/>
      <c r="C1072" s="82"/>
      <c r="D1072" s="79"/>
      <c r="E1072" s="83"/>
      <c r="F1072" s="83"/>
      <c r="G1072" s="81"/>
      <c r="H1072" s="126"/>
      <c r="I1072" s="238" t="str">
        <f>IF(ISNUMBER(F1072),_xlfn.IFS(RIGHT(H1072,3)="(b)",IF(AND(G1072&gt;=DATE('1. Informace o projektu'!$C$3,1,1),G1072&lt;=WORKDAY(DATE('1. Informace o projektu'!$C$3+1,1,31)-1,1)),"OK","!!"),RIGHT(H1072,3)="(a)",IF(AND(G1072&gt;=DATE('1. Informace o projektu'!$C$3,1,1),G1072&lt;=WORKDAY(DATE('1. Informace o projektu'!$C$3,12,31)-1,1,'6. Data'!$C$76:$C$89)),"OK","!!"),ISBLANK(G1072),"!",ISBLANK(H1072),"!!!",H1072='6. Data'!$B$3,"vyberte druh nákladu")," ")</f>
        <v xml:space="preserve"> </v>
      </c>
      <c r="J1072" s="261" t="str">
        <f t="shared" si="48"/>
        <v xml:space="preserve"> </v>
      </c>
      <c r="K1072" s="238" t="str">
        <f t="shared" si="49"/>
        <v xml:space="preserve"> </v>
      </c>
      <c r="L1072" s="87" t="str">
        <f t="shared" si="50"/>
        <v xml:space="preserve"> </v>
      </c>
    </row>
    <row r="1073" spans="1:12" x14ac:dyDescent="0.25">
      <c r="A1073" s="72"/>
      <c r="B1073" s="82"/>
      <c r="C1073" s="82"/>
      <c r="D1073" s="79"/>
      <c r="E1073" s="83"/>
      <c r="F1073" s="83"/>
      <c r="G1073" s="81"/>
      <c r="H1073" s="126"/>
      <c r="I1073" s="238" t="str">
        <f>IF(ISNUMBER(F1073),_xlfn.IFS(RIGHT(H1073,3)="(b)",IF(AND(G1073&gt;=DATE('1. Informace o projektu'!$C$3,1,1),G1073&lt;=WORKDAY(DATE('1. Informace o projektu'!$C$3+1,1,31)-1,1)),"OK","!!"),RIGHT(H1073,3)="(a)",IF(AND(G1073&gt;=DATE('1. Informace o projektu'!$C$3,1,1),G1073&lt;=WORKDAY(DATE('1. Informace o projektu'!$C$3,12,31)-1,1,'6. Data'!$C$76:$C$89)),"OK","!!"),ISBLANK(G1073),"!",ISBLANK(H1073),"!!!",H1073='6. Data'!$B$3,"vyberte druh nákladu")," ")</f>
        <v xml:space="preserve"> </v>
      </c>
      <c r="J1073" s="261" t="str">
        <f t="shared" si="48"/>
        <v xml:space="preserve"> </v>
      </c>
      <c r="K1073" s="238" t="str">
        <f t="shared" si="49"/>
        <v xml:space="preserve"> </v>
      </c>
      <c r="L1073" s="87" t="str">
        <f t="shared" si="50"/>
        <v xml:space="preserve"> </v>
      </c>
    </row>
    <row r="1074" spans="1:12" x14ac:dyDescent="0.25">
      <c r="A1074" s="72"/>
      <c r="B1074" s="82"/>
      <c r="C1074" s="82"/>
      <c r="D1074" s="79"/>
      <c r="E1074" s="83"/>
      <c r="F1074" s="83"/>
      <c r="G1074" s="81"/>
      <c r="H1074" s="126"/>
      <c r="I1074" s="238" t="str">
        <f>IF(ISNUMBER(F1074),_xlfn.IFS(RIGHT(H1074,3)="(b)",IF(AND(G1074&gt;=DATE('1. Informace o projektu'!$C$3,1,1),G1074&lt;=WORKDAY(DATE('1. Informace o projektu'!$C$3+1,1,31)-1,1)),"OK","!!"),RIGHT(H1074,3)="(a)",IF(AND(G1074&gt;=DATE('1. Informace o projektu'!$C$3,1,1),G1074&lt;=WORKDAY(DATE('1. Informace o projektu'!$C$3,12,31)-1,1,'6. Data'!$C$76:$C$89)),"OK","!!"),ISBLANK(G1074),"!",ISBLANK(H1074),"!!!",H1074='6. Data'!$B$3,"vyberte druh nákladu")," ")</f>
        <v xml:space="preserve"> </v>
      </c>
      <c r="J1074" s="261" t="str">
        <f t="shared" si="48"/>
        <v xml:space="preserve"> </v>
      </c>
      <c r="K1074" s="238" t="str">
        <f t="shared" si="49"/>
        <v xml:space="preserve"> </v>
      </c>
      <c r="L1074" s="87" t="str">
        <f t="shared" si="50"/>
        <v xml:space="preserve"> </v>
      </c>
    </row>
    <row r="1075" spans="1:12" x14ac:dyDescent="0.25">
      <c r="A1075" s="72"/>
      <c r="B1075" s="82"/>
      <c r="C1075" s="82"/>
      <c r="D1075" s="79"/>
      <c r="E1075" s="83"/>
      <c r="F1075" s="83"/>
      <c r="G1075" s="81"/>
      <c r="H1075" s="126"/>
      <c r="I1075" s="238" t="str">
        <f>IF(ISNUMBER(F1075),_xlfn.IFS(RIGHT(H1075,3)="(b)",IF(AND(G1075&gt;=DATE('1. Informace o projektu'!$C$3,1,1),G1075&lt;=WORKDAY(DATE('1. Informace o projektu'!$C$3+1,1,31)-1,1)),"OK","!!"),RIGHT(H1075,3)="(a)",IF(AND(G1075&gt;=DATE('1. Informace o projektu'!$C$3,1,1),G1075&lt;=WORKDAY(DATE('1. Informace o projektu'!$C$3,12,31)-1,1,'6. Data'!$C$76:$C$89)),"OK","!!"),ISBLANK(G1075),"!",ISBLANK(H1075),"!!!",H1075='6. Data'!$B$3,"vyberte druh nákladu")," ")</f>
        <v xml:space="preserve"> </v>
      </c>
      <c r="J1075" s="261" t="str">
        <f t="shared" si="48"/>
        <v xml:space="preserve"> </v>
      </c>
      <c r="K1075" s="238" t="str">
        <f t="shared" si="49"/>
        <v xml:space="preserve"> </v>
      </c>
      <c r="L1075" s="87" t="str">
        <f t="shared" si="50"/>
        <v xml:space="preserve"> </v>
      </c>
    </row>
    <row r="1076" spans="1:12" x14ac:dyDescent="0.25">
      <c r="A1076" s="72"/>
      <c r="B1076" s="82"/>
      <c r="C1076" s="82"/>
      <c r="D1076" s="79"/>
      <c r="E1076" s="83"/>
      <c r="F1076" s="83"/>
      <c r="G1076" s="81"/>
      <c r="H1076" s="126"/>
      <c r="I1076" s="238" t="str">
        <f>IF(ISNUMBER(F1076),_xlfn.IFS(RIGHT(H1076,3)="(b)",IF(AND(G1076&gt;=DATE('1. Informace o projektu'!$C$3,1,1),G1076&lt;=WORKDAY(DATE('1. Informace o projektu'!$C$3+1,1,31)-1,1)),"OK","!!"),RIGHT(H1076,3)="(a)",IF(AND(G1076&gt;=DATE('1. Informace o projektu'!$C$3,1,1),G1076&lt;=WORKDAY(DATE('1. Informace o projektu'!$C$3,12,31)-1,1,'6. Data'!$C$76:$C$89)),"OK","!!"),ISBLANK(G1076),"!",ISBLANK(H1076),"!!!",H1076='6. Data'!$B$3,"vyberte druh nákladu")," ")</f>
        <v xml:space="preserve"> </v>
      </c>
      <c r="J1076" s="261" t="str">
        <f t="shared" si="48"/>
        <v xml:space="preserve"> </v>
      </c>
      <c r="K1076" s="238" t="str">
        <f t="shared" si="49"/>
        <v xml:space="preserve"> </v>
      </c>
      <c r="L1076" s="87" t="str">
        <f t="shared" si="50"/>
        <v xml:space="preserve"> </v>
      </c>
    </row>
    <row r="1077" spans="1:12" x14ac:dyDescent="0.25">
      <c r="A1077" s="72"/>
      <c r="B1077" s="82"/>
      <c r="C1077" s="82"/>
      <c r="D1077" s="79"/>
      <c r="E1077" s="83"/>
      <c r="F1077" s="83"/>
      <c r="G1077" s="81"/>
      <c r="H1077" s="126"/>
      <c r="I1077" s="238" t="str">
        <f>IF(ISNUMBER(F1077),_xlfn.IFS(RIGHT(H1077,3)="(b)",IF(AND(G1077&gt;=DATE('1. Informace o projektu'!$C$3,1,1),G1077&lt;=WORKDAY(DATE('1. Informace o projektu'!$C$3+1,1,31)-1,1)),"OK","!!"),RIGHT(H1077,3)="(a)",IF(AND(G1077&gt;=DATE('1. Informace o projektu'!$C$3,1,1),G1077&lt;=WORKDAY(DATE('1. Informace o projektu'!$C$3,12,31)-1,1,'6. Data'!$C$76:$C$89)),"OK","!!"),ISBLANK(G1077),"!",ISBLANK(H1077),"!!!",H1077='6. Data'!$B$3,"vyberte druh nákladu")," ")</f>
        <v xml:space="preserve"> </v>
      </c>
      <c r="J1077" s="261" t="str">
        <f t="shared" si="48"/>
        <v xml:space="preserve"> </v>
      </c>
      <c r="K1077" s="238" t="str">
        <f t="shared" si="49"/>
        <v xml:space="preserve"> </v>
      </c>
      <c r="L1077" s="87" t="str">
        <f t="shared" si="50"/>
        <v xml:space="preserve"> </v>
      </c>
    </row>
    <row r="1078" spans="1:12" x14ac:dyDescent="0.25">
      <c r="A1078" s="72"/>
      <c r="B1078" s="82"/>
      <c r="C1078" s="82"/>
      <c r="D1078" s="79"/>
      <c r="E1078" s="83"/>
      <c r="F1078" s="83"/>
      <c r="G1078" s="81"/>
      <c r="H1078" s="126"/>
      <c r="I1078" s="238" t="str">
        <f>IF(ISNUMBER(F1078),_xlfn.IFS(RIGHT(H1078,3)="(b)",IF(AND(G1078&gt;=DATE('1. Informace o projektu'!$C$3,1,1),G1078&lt;=WORKDAY(DATE('1. Informace o projektu'!$C$3+1,1,31)-1,1)),"OK","!!"),RIGHT(H1078,3)="(a)",IF(AND(G1078&gt;=DATE('1. Informace o projektu'!$C$3,1,1),G1078&lt;=WORKDAY(DATE('1. Informace o projektu'!$C$3,12,31)-1,1,'6. Data'!$C$76:$C$89)),"OK","!!"),ISBLANK(G1078),"!",ISBLANK(H1078),"!!!",H1078='6. Data'!$B$3,"vyberte druh nákladu")," ")</f>
        <v xml:space="preserve"> </v>
      </c>
      <c r="J1078" s="261" t="str">
        <f t="shared" si="48"/>
        <v xml:space="preserve"> </v>
      </c>
      <c r="K1078" s="238" t="str">
        <f t="shared" si="49"/>
        <v xml:space="preserve"> </v>
      </c>
      <c r="L1078" s="87" t="str">
        <f t="shared" si="50"/>
        <v xml:space="preserve"> </v>
      </c>
    </row>
    <row r="1079" spans="1:12" x14ac:dyDescent="0.25">
      <c r="A1079" s="72"/>
      <c r="B1079" s="82"/>
      <c r="C1079" s="82"/>
      <c r="D1079" s="79"/>
      <c r="E1079" s="83"/>
      <c r="F1079" s="83"/>
      <c r="G1079" s="81"/>
      <c r="H1079" s="126"/>
      <c r="I1079" s="238" t="str">
        <f>IF(ISNUMBER(F1079),_xlfn.IFS(RIGHT(H1079,3)="(b)",IF(AND(G1079&gt;=DATE('1. Informace o projektu'!$C$3,1,1),G1079&lt;=WORKDAY(DATE('1. Informace o projektu'!$C$3+1,1,31)-1,1)),"OK","!!"),RIGHT(H1079,3)="(a)",IF(AND(G1079&gt;=DATE('1. Informace o projektu'!$C$3,1,1),G1079&lt;=WORKDAY(DATE('1. Informace o projektu'!$C$3,12,31)-1,1,'6. Data'!$C$76:$C$89)),"OK","!!"),ISBLANK(G1079),"!",ISBLANK(H1079),"!!!",H1079='6. Data'!$B$3,"vyberte druh nákladu")," ")</f>
        <v xml:space="preserve"> </v>
      </c>
      <c r="J1079" s="261" t="str">
        <f t="shared" si="48"/>
        <v xml:space="preserve"> </v>
      </c>
      <c r="K1079" s="238" t="str">
        <f t="shared" si="49"/>
        <v xml:space="preserve"> </v>
      </c>
      <c r="L1079" s="87" t="str">
        <f t="shared" si="50"/>
        <v xml:space="preserve"> </v>
      </c>
    </row>
    <row r="1080" spans="1:12" x14ac:dyDescent="0.25">
      <c r="A1080" s="72"/>
      <c r="B1080" s="82"/>
      <c r="C1080" s="82"/>
      <c r="D1080" s="79"/>
      <c r="E1080" s="83"/>
      <c r="F1080" s="83"/>
      <c r="G1080" s="81"/>
      <c r="H1080" s="126"/>
      <c r="I1080" s="238" t="str">
        <f>IF(ISNUMBER(F1080),_xlfn.IFS(RIGHT(H1080,3)="(b)",IF(AND(G1080&gt;=DATE('1. Informace o projektu'!$C$3,1,1),G1080&lt;=WORKDAY(DATE('1. Informace o projektu'!$C$3+1,1,31)-1,1)),"OK","!!"),RIGHT(H1080,3)="(a)",IF(AND(G1080&gt;=DATE('1. Informace o projektu'!$C$3,1,1),G1080&lt;=WORKDAY(DATE('1. Informace o projektu'!$C$3,12,31)-1,1,'6. Data'!$C$76:$C$89)),"OK","!!"),ISBLANK(G1080),"!",ISBLANK(H1080),"!!!",H1080='6. Data'!$B$3,"vyberte druh nákladu")," ")</f>
        <v xml:space="preserve"> </v>
      </c>
      <c r="J1080" s="261" t="str">
        <f t="shared" si="48"/>
        <v xml:space="preserve"> </v>
      </c>
      <c r="K1080" s="238" t="str">
        <f t="shared" si="49"/>
        <v xml:space="preserve"> </v>
      </c>
      <c r="L1080" s="87" t="str">
        <f t="shared" si="50"/>
        <v xml:space="preserve"> </v>
      </c>
    </row>
    <row r="1081" spans="1:12" x14ac:dyDescent="0.25">
      <c r="A1081" s="72"/>
      <c r="B1081" s="82"/>
      <c r="C1081" s="82"/>
      <c r="D1081" s="79"/>
      <c r="E1081" s="83"/>
      <c r="F1081" s="83"/>
      <c r="G1081" s="81"/>
      <c r="H1081" s="126"/>
      <c r="I1081" s="238" t="str">
        <f>IF(ISNUMBER(F1081),_xlfn.IFS(RIGHT(H1081,3)="(b)",IF(AND(G1081&gt;=DATE('1. Informace o projektu'!$C$3,1,1),G1081&lt;=WORKDAY(DATE('1. Informace o projektu'!$C$3+1,1,31)-1,1)),"OK","!!"),RIGHT(H1081,3)="(a)",IF(AND(G1081&gt;=DATE('1. Informace o projektu'!$C$3,1,1),G1081&lt;=WORKDAY(DATE('1. Informace o projektu'!$C$3,12,31)-1,1,'6. Data'!$C$76:$C$89)),"OK","!!"),ISBLANK(G1081),"!",ISBLANK(H1081),"!!!",H1081='6. Data'!$B$3,"vyberte druh nákladu")," ")</f>
        <v xml:space="preserve"> </v>
      </c>
      <c r="J1081" s="261" t="str">
        <f t="shared" si="48"/>
        <v xml:space="preserve"> </v>
      </c>
      <c r="K1081" s="238" t="str">
        <f t="shared" si="49"/>
        <v xml:space="preserve"> </v>
      </c>
      <c r="L1081" s="87" t="str">
        <f t="shared" si="50"/>
        <v xml:space="preserve"> </v>
      </c>
    </row>
    <row r="1082" spans="1:12" x14ac:dyDescent="0.25">
      <c r="A1082" s="72"/>
      <c r="B1082" s="82"/>
      <c r="C1082" s="82"/>
      <c r="D1082" s="79"/>
      <c r="E1082" s="83"/>
      <c r="F1082" s="83"/>
      <c r="G1082" s="81"/>
      <c r="H1082" s="126"/>
      <c r="I1082" s="238" t="str">
        <f>IF(ISNUMBER(F1082),_xlfn.IFS(RIGHT(H1082,3)="(b)",IF(AND(G1082&gt;=DATE('1. Informace o projektu'!$C$3,1,1),G1082&lt;=WORKDAY(DATE('1. Informace o projektu'!$C$3+1,1,31)-1,1)),"OK","!!"),RIGHT(H1082,3)="(a)",IF(AND(G1082&gt;=DATE('1. Informace o projektu'!$C$3,1,1),G1082&lt;=WORKDAY(DATE('1. Informace o projektu'!$C$3,12,31)-1,1,'6. Data'!$C$76:$C$89)),"OK","!!"),ISBLANK(G1082),"!",ISBLANK(H1082),"!!!",H1082='6. Data'!$B$3,"vyberte druh nákladu")," ")</f>
        <v xml:space="preserve"> </v>
      </c>
      <c r="J1082" s="261" t="str">
        <f t="shared" si="48"/>
        <v xml:space="preserve"> </v>
      </c>
      <c r="K1082" s="238" t="str">
        <f t="shared" si="49"/>
        <v xml:space="preserve"> </v>
      </c>
      <c r="L1082" s="87" t="str">
        <f t="shared" si="50"/>
        <v xml:space="preserve"> </v>
      </c>
    </row>
    <row r="1083" spans="1:12" x14ac:dyDescent="0.25">
      <c r="A1083" s="72"/>
      <c r="B1083" s="82"/>
      <c r="C1083" s="82"/>
      <c r="D1083" s="79"/>
      <c r="E1083" s="83"/>
      <c r="F1083" s="83"/>
      <c r="G1083" s="81"/>
      <c r="H1083" s="126"/>
      <c r="I1083" s="238" t="str">
        <f>IF(ISNUMBER(F1083),_xlfn.IFS(RIGHT(H1083,3)="(b)",IF(AND(G1083&gt;=DATE('1. Informace o projektu'!$C$3,1,1),G1083&lt;=WORKDAY(DATE('1. Informace o projektu'!$C$3+1,1,31)-1,1)),"OK","!!"),RIGHT(H1083,3)="(a)",IF(AND(G1083&gt;=DATE('1. Informace o projektu'!$C$3,1,1),G1083&lt;=WORKDAY(DATE('1. Informace o projektu'!$C$3,12,31)-1,1,'6. Data'!$C$76:$C$89)),"OK","!!"),ISBLANK(G1083),"!",ISBLANK(H1083),"!!!",H1083='6. Data'!$B$3,"vyberte druh nákladu")," ")</f>
        <v xml:space="preserve"> </v>
      </c>
      <c r="J1083" s="261" t="str">
        <f t="shared" si="48"/>
        <v xml:space="preserve"> </v>
      </c>
      <c r="K1083" s="238" t="str">
        <f t="shared" si="49"/>
        <v xml:space="preserve"> </v>
      </c>
      <c r="L1083" s="87" t="str">
        <f t="shared" si="50"/>
        <v xml:space="preserve"> </v>
      </c>
    </row>
    <row r="1084" spans="1:12" x14ac:dyDescent="0.25">
      <c r="A1084" s="72"/>
      <c r="B1084" s="82"/>
      <c r="C1084" s="82"/>
      <c r="D1084" s="79"/>
      <c r="E1084" s="83"/>
      <c r="F1084" s="83"/>
      <c r="G1084" s="81"/>
      <c r="H1084" s="126"/>
      <c r="I1084" s="238" t="str">
        <f>IF(ISNUMBER(F1084),_xlfn.IFS(RIGHT(H1084,3)="(b)",IF(AND(G1084&gt;=DATE('1. Informace o projektu'!$C$3,1,1),G1084&lt;=WORKDAY(DATE('1. Informace o projektu'!$C$3+1,1,31)-1,1)),"OK","!!"),RIGHT(H1084,3)="(a)",IF(AND(G1084&gt;=DATE('1. Informace o projektu'!$C$3,1,1),G1084&lt;=WORKDAY(DATE('1. Informace o projektu'!$C$3,12,31)-1,1,'6. Data'!$C$76:$C$89)),"OK","!!"),ISBLANK(G1084),"!",ISBLANK(H1084),"!!!",H1084='6. Data'!$B$3,"vyberte druh nákladu")," ")</f>
        <v xml:space="preserve"> </v>
      </c>
      <c r="J1084" s="261" t="str">
        <f t="shared" si="48"/>
        <v xml:space="preserve"> </v>
      </c>
      <c r="K1084" s="238" t="str">
        <f t="shared" si="49"/>
        <v xml:space="preserve"> </v>
      </c>
      <c r="L1084" s="87" t="str">
        <f t="shared" si="50"/>
        <v xml:space="preserve"> </v>
      </c>
    </row>
    <row r="1085" spans="1:12" x14ac:dyDescent="0.25">
      <c r="A1085" s="72"/>
      <c r="B1085" s="82"/>
      <c r="C1085" s="82"/>
      <c r="D1085" s="79"/>
      <c r="E1085" s="83"/>
      <c r="F1085" s="83"/>
      <c r="G1085" s="81"/>
      <c r="H1085" s="126"/>
      <c r="I1085" s="238" t="str">
        <f>IF(ISNUMBER(F1085),_xlfn.IFS(RIGHT(H1085,3)="(b)",IF(AND(G1085&gt;=DATE('1. Informace o projektu'!$C$3,1,1),G1085&lt;=WORKDAY(DATE('1. Informace o projektu'!$C$3+1,1,31)-1,1)),"OK","!!"),RIGHT(H1085,3)="(a)",IF(AND(G1085&gt;=DATE('1. Informace o projektu'!$C$3,1,1),G1085&lt;=WORKDAY(DATE('1. Informace o projektu'!$C$3,12,31)-1,1,'6. Data'!$C$76:$C$89)),"OK","!!"),ISBLANK(G1085),"!",ISBLANK(H1085),"!!!",H1085='6. Data'!$B$3,"vyberte druh nákladu")," ")</f>
        <v xml:space="preserve"> </v>
      </c>
      <c r="J1085" s="261" t="str">
        <f t="shared" si="48"/>
        <v xml:space="preserve"> </v>
      </c>
      <c r="K1085" s="238" t="str">
        <f t="shared" si="49"/>
        <v xml:space="preserve"> </v>
      </c>
      <c r="L1085" s="87" t="str">
        <f t="shared" si="50"/>
        <v xml:space="preserve"> </v>
      </c>
    </row>
    <row r="1086" spans="1:12" x14ac:dyDescent="0.25">
      <c r="A1086" s="72"/>
      <c r="B1086" s="82"/>
      <c r="C1086" s="82"/>
      <c r="D1086" s="79"/>
      <c r="E1086" s="83"/>
      <c r="F1086" s="83"/>
      <c r="G1086" s="81"/>
      <c r="H1086" s="126"/>
      <c r="I1086" s="238" t="str">
        <f>IF(ISNUMBER(F1086),_xlfn.IFS(RIGHT(H1086,3)="(b)",IF(AND(G1086&gt;=DATE('1. Informace o projektu'!$C$3,1,1),G1086&lt;=WORKDAY(DATE('1. Informace o projektu'!$C$3+1,1,31)-1,1)),"OK","!!"),RIGHT(H1086,3)="(a)",IF(AND(G1086&gt;=DATE('1. Informace o projektu'!$C$3,1,1),G1086&lt;=WORKDAY(DATE('1. Informace o projektu'!$C$3,12,31)-1,1,'6. Data'!$C$76:$C$89)),"OK","!!"),ISBLANK(G1086),"!",ISBLANK(H1086),"!!!",H1086='6. Data'!$B$3,"vyberte druh nákladu")," ")</f>
        <v xml:space="preserve"> </v>
      </c>
      <c r="J1086" s="261" t="str">
        <f t="shared" si="48"/>
        <v xml:space="preserve"> </v>
      </c>
      <c r="K1086" s="238" t="str">
        <f t="shared" si="49"/>
        <v xml:space="preserve"> </v>
      </c>
      <c r="L1086" s="87" t="str">
        <f t="shared" si="50"/>
        <v xml:space="preserve"> </v>
      </c>
    </row>
    <row r="1087" spans="1:12" x14ac:dyDescent="0.25">
      <c r="A1087" s="72"/>
      <c r="B1087" s="82"/>
      <c r="C1087" s="82"/>
      <c r="D1087" s="79"/>
      <c r="E1087" s="83"/>
      <c r="F1087" s="83"/>
      <c r="G1087" s="81"/>
      <c r="H1087" s="126"/>
      <c r="I1087" s="238" t="str">
        <f>IF(ISNUMBER(F1087),_xlfn.IFS(RIGHT(H1087,3)="(b)",IF(AND(G1087&gt;=DATE('1. Informace o projektu'!$C$3,1,1),G1087&lt;=WORKDAY(DATE('1. Informace o projektu'!$C$3+1,1,31)-1,1)),"OK","!!"),RIGHT(H1087,3)="(a)",IF(AND(G1087&gt;=DATE('1. Informace o projektu'!$C$3,1,1),G1087&lt;=WORKDAY(DATE('1. Informace o projektu'!$C$3,12,31)-1,1,'6. Data'!$C$76:$C$89)),"OK","!!"),ISBLANK(G1087),"!",ISBLANK(H1087),"!!!",H1087='6. Data'!$B$3,"vyberte druh nákladu")," ")</f>
        <v xml:space="preserve"> </v>
      </c>
      <c r="J1087" s="261" t="str">
        <f t="shared" si="48"/>
        <v xml:space="preserve"> </v>
      </c>
      <c r="K1087" s="238" t="str">
        <f t="shared" si="49"/>
        <v xml:space="preserve"> </v>
      </c>
      <c r="L1087" s="87" t="str">
        <f t="shared" si="50"/>
        <v xml:space="preserve"> </v>
      </c>
    </row>
    <row r="1088" spans="1:12" x14ac:dyDescent="0.25">
      <c r="A1088" s="72"/>
      <c r="B1088" s="82"/>
      <c r="C1088" s="82"/>
      <c r="D1088" s="79"/>
      <c r="E1088" s="83"/>
      <c r="F1088" s="83"/>
      <c r="G1088" s="81"/>
      <c r="H1088" s="126"/>
      <c r="I1088" s="238" t="str">
        <f>IF(ISNUMBER(F1088),_xlfn.IFS(RIGHT(H1088,3)="(b)",IF(AND(G1088&gt;=DATE('1. Informace o projektu'!$C$3,1,1),G1088&lt;=WORKDAY(DATE('1. Informace o projektu'!$C$3+1,1,31)-1,1)),"OK","!!"),RIGHT(H1088,3)="(a)",IF(AND(G1088&gt;=DATE('1. Informace o projektu'!$C$3,1,1),G1088&lt;=WORKDAY(DATE('1. Informace o projektu'!$C$3,12,31)-1,1,'6. Data'!$C$76:$C$89)),"OK","!!"),ISBLANK(G1088),"!",ISBLANK(H1088),"!!!",H1088='6. Data'!$B$3,"vyberte druh nákladu")," ")</f>
        <v xml:space="preserve"> </v>
      </c>
      <c r="J1088" s="261" t="str">
        <f t="shared" si="48"/>
        <v xml:space="preserve"> </v>
      </c>
      <c r="K1088" s="238" t="str">
        <f t="shared" si="49"/>
        <v xml:space="preserve"> </v>
      </c>
      <c r="L1088" s="87" t="str">
        <f t="shared" si="50"/>
        <v xml:space="preserve"> </v>
      </c>
    </row>
    <row r="1089" spans="1:12" x14ac:dyDescent="0.25">
      <c r="A1089" s="72"/>
      <c r="B1089" s="82"/>
      <c r="C1089" s="82"/>
      <c r="D1089" s="79"/>
      <c r="E1089" s="83"/>
      <c r="F1089" s="83"/>
      <c r="G1089" s="81"/>
      <c r="H1089" s="126"/>
      <c r="I1089" s="238" t="str">
        <f>IF(ISNUMBER(F1089),_xlfn.IFS(RIGHT(H1089,3)="(b)",IF(AND(G1089&gt;=DATE('1. Informace o projektu'!$C$3,1,1),G1089&lt;=WORKDAY(DATE('1. Informace o projektu'!$C$3+1,1,31)-1,1)),"OK","!!"),RIGHT(H1089,3)="(a)",IF(AND(G1089&gt;=DATE('1. Informace o projektu'!$C$3,1,1),G1089&lt;=WORKDAY(DATE('1. Informace o projektu'!$C$3,12,31)-1,1,'6. Data'!$C$76:$C$89)),"OK","!!"),ISBLANK(G1089),"!",ISBLANK(H1089),"!!!",H1089='6. Data'!$B$3,"vyberte druh nákladu")," ")</f>
        <v xml:space="preserve"> </v>
      </c>
      <c r="J1089" s="261" t="str">
        <f t="shared" si="48"/>
        <v xml:space="preserve"> </v>
      </c>
      <c r="K1089" s="238" t="str">
        <f t="shared" si="49"/>
        <v xml:space="preserve"> </v>
      </c>
      <c r="L1089" s="87" t="str">
        <f t="shared" si="50"/>
        <v xml:space="preserve"> </v>
      </c>
    </row>
    <row r="1090" spans="1:12" x14ac:dyDescent="0.25">
      <c r="A1090" s="72"/>
      <c r="B1090" s="82"/>
      <c r="C1090" s="82"/>
      <c r="D1090" s="79"/>
      <c r="E1090" s="83"/>
      <c r="F1090" s="83"/>
      <c r="G1090" s="81"/>
      <c r="H1090" s="126"/>
      <c r="I1090" s="238" t="str">
        <f>IF(ISNUMBER(F1090),_xlfn.IFS(RIGHT(H1090,3)="(b)",IF(AND(G1090&gt;=DATE('1. Informace o projektu'!$C$3,1,1),G1090&lt;=WORKDAY(DATE('1. Informace o projektu'!$C$3+1,1,31)-1,1)),"OK","!!"),RIGHT(H1090,3)="(a)",IF(AND(G1090&gt;=DATE('1. Informace o projektu'!$C$3,1,1),G1090&lt;=WORKDAY(DATE('1. Informace o projektu'!$C$3,12,31)-1,1,'6. Data'!$C$76:$C$89)),"OK","!!"),ISBLANK(G1090),"!",ISBLANK(H1090),"!!!",H1090='6. Data'!$B$3,"vyberte druh nákladu")," ")</f>
        <v xml:space="preserve"> </v>
      </c>
      <c r="J1090" s="261" t="str">
        <f t="shared" si="48"/>
        <v xml:space="preserve"> </v>
      </c>
      <c r="K1090" s="238" t="str">
        <f t="shared" si="49"/>
        <v xml:space="preserve"> </v>
      </c>
      <c r="L1090" s="87" t="str">
        <f t="shared" si="50"/>
        <v xml:space="preserve"> </v>
      </c>
    </row>
    <row r="1091" spans="1:12" x14ac:dyDescent="0.25">
      <c r="A1091" s="72"/>
      <c r="B1091" s="82"/>
      <c r="C1091" s="82"/>
      <c r="D1091" s="79"/>
      <c r="E1091" s="83"/>
      <c r="F1091" s="83"/>
      <c r="G1091" s="81"/>
      <c r="H1091" s="126"/>
      <c r="I1091" s="238" t="str">
        <f>IF(ISNUMBER(F1091),_xlfn.IFS(RIGHT(H1091,3)="(b)",IF(AND(G1091&gt;=DATE('1. Informace o projektu'!$C$3,1,1),G1091&lt;=WORKDAY(DATE('1. Informace o projektu'!$C$3+1,1,31)-1,1)),"OK","!!"),RIGHT(H1091,3)="(a)",IF(AND(G1091&gt;=DATE('1. Informace o projektu'!$C$3,1,1),G1091&lt;=WORKDAY(DATE('1. Informace o projektu'!$C$3,12,31)-1,1,'6. Data'!$C$76:$C$89)),"OK","!!"),ISBLANK(G1091),"!",ISBLANK(H1091),"!!!",H1091='6. Data'!$B$3,"vyberte druh nákladu")," ")</f>
        <v xml:space="preserve"> </v>
      </c>
      <c r="J1091" s="261" t="str">
        <f t="shared" si="48"/>
        <v xml:space="preserve"> </v>
      </c>
      <c r="K1091" s="238" t="str">
        <f t="shared" si="49"/>
        <v xml:space="preserve"> </v>
      </c>
      <c r="L1091" s="87" t="str">
        <f t="shared" si="50"/>
        <v xml:space="preserve"> </v>
      </c>
    </row>
    <row r="1092" spans="1:12" x14ac:dyDescent="0.25">
      <c r="A1092" s="72"/>
      <c r="B1092" s="82"/>
      <c r="C1092" s="82"/>
      <c r="D1092" s="79"/>
      <c r="E1092" s="83"/>
      <c r="F1092" s="83"/>
      <c r="G1092" s="81"/>
      <c r="H1092" s="126"/>
      <c r="I1092" s="238" t="str">
        <f>IF(ISNUMBER(F1092),_xlfn.IFS(RIGHT(H1092,3)="(b)",IF(AND(G1092&gt;=DATE('1. Informace o projektu'!$C$3,1,1),G1092&lt;=WORKDAY(DATE('1. Informace o projektu'!$C$3+1,1,31)-1,1)),"OK","!!"),RIGHT(H1092,3)="(a)",IF(AND(G1092&gt;=DATE('1. Informace o projektu'!$C$3,1,1),G1092&lt;=WORKDAY(DATE('1. Informace o projektu'!$C$3,12,31)-1,1,'6. Data'!$C$76:$C$89)),"OK","!!"),ISBLANK(G1092),"!",ISBLANK(H1092),"!!!",H1092='6. Data'!$B$3,"vyberte druh nákladu")," ")</f>
        <v xml:space="preserve"> </v>
      </c>
      <c r="J1092" s="261" t="str">
        <f t="shared" si="48"/>
        <v xml:space="preserve"> </v>
      </c>
      <c r="K1092" s="238" t="str">
        <f t="shared" si="49"/>
        <v xml:space="preserve"> </v>
      </c>
      <c r="L1092" s="87" t="str">
        <f t="shared" si="50"/>
        <v xml:space="preserve"> </v>
      </c>
    </row>
    <row r="1093" spans="1:12" x14ac:dyDescent="0.25">
      <c r="A1093" s="72"/>
      <c r="B1093" s="82"/>
      <c r="C1093" s="82"/>
      <c r="D1093" s="79"/>
      <c r="E1093" s="83"/>
      <c r="F1093" s="83"/>
      <c r="G1093" s="81"/>
      <c r="H1093" s="126"/>
      <c r="I1093" s="238" t="str">
        <f>IF(ISNUMBER(F1093),_xlfn.IFS(RIGHT(H1093,3)="(b)",IF(AND(G1093&gt;=DATE('1. Informace o projektu'!$C$3,1,1),G1093&lt;=WORKDAY(DATE('1. Informace o projektu'!$C$3+1,1,31)-1,1)),"OK","!!"),RIGHT(H1093,3)="(a)",IF(AND(G1093&gt;=DATE('1. Informace o projektu'!$C$3,1,1),G1093&lt;=WORKDAY(DATE('1. Informace o projektu'!$C$3,12,31)-1,1,'6. Data'!$C$76:$C$89)),"OK","!!"),ISBLANK(G1093),"!",ISBLANK(H1093),"!!!",H1093='6. Data'!$B$3,"vyberte druh nákladu")," ")</f>
        <v xml:space="preserve"> </v>
      </c>
      <c r="J1093" s="261" t="str">
        <f t="shared" si="48"/>
        <v xml:space="preserve"> </v>
      </c>
      <c r="K1093" s="238" t="str">
        <f t="shared" si="49"/>
        <v xml:space="preserve"> </v>
      </c>
      <c r="L1093" s="87" t="str">
        <f t="shared" si="50"/>
        <v xml:space="preserve"> </v>
      </c>
    </row>
    <row r="1094" spans="1:12" x14ac:dyDescent="0.25">
      <c r="A1094" s="72"/>
      <c r="B1094" s="82"/>
      <c r="C1094" s="82"/>
      <c r="D1094" s="79"/>
      <c r="E1094" s="83"/>
      <c r="F1094" s="83"/>
      <c r="G1094" s="81"/>
      <c r="H1094" s="126"/>
      <c r="I1094" s="238" t="str">
        <f>IF(ISNUMBER(F1094),_xlfn.IFS(RIGHT(H1094,3)="(b)",IF(AND(G1094&gt;=DATE('1. Informace o projektu'!$C$3,1,1),G1094&lt;=WORKDAY(DATE('1. Informace o projektu'!$C$3+1,1,31)-1,1)),"OK","!!"),RIGHT(H1094,3)="(a)",IF(AND(G1094&gt;=DATE('1. Informace o projektu'!$C$3,1,1),G1094&lt;=WORKDAY(DATE('1. Informace o projektu'!$C$3,12,31)-1,1,'6. Data'!$C$76:$C$89)),"OK","!!"),ISBLANK(G1094),"!",ISBLANK(H1094),"!!!",H1094='6. Data'!$B$3,"vyberte druh nákladu")," ")</f>
        <v xml:space="preserve"> </v>
      </c>
      <c r="J1094" s="261" t="str">
        <f t="shared" si="48"/>
        <v xml:space="preserve"> </v>
      </c>
      <c r="K1094" s="238" t="str">
        <f t="shared" si="49"/>
        <v xml:space="preserve"> </v>
      </c>
      <c r="L1094" s="87" t="str">
        <f t="shared" si="50"/>
        <v xml:space="preserve"> </v>
      </c>
    </row>
    <row r="1095" spans="1:12" x14ac:dyDescent="0.25">
      <c r="A1095" s="72"/>
      <c r="B1095" s="82"/>
      <c r="C1095" s="82"/>
      <c r="D1095" s="79"/>
      <c r="E1095" s="83"/>
      <c r="F1095" s="83"/>
      <c r="G1095" s="81"/>
      <c r="H1095" s="126"/>
      <c r="I1095" s="238" t="str">
        <f>IF(ISNUMBER(F1095),_xlfn.IFS(RIGHT(H1095,3)="(b)",IF(AND(G1095&gt;=DATE('1. Informace o projektu'!$C$3,1,1),G1095&lt;=WORKDAY(DATE('1. Informace o projektu'!$C$3+1,1,31)-1,1)),"OK","!!"),RIGHT(H1095,3)="(a)",IF(AND(G1095&gt;=DATE('1. Informace o projektu'!$C$3,1,1),G1095&lt;=WORKDAY(DATE('1. Informace o projektu'!$C$3,12,31)-1,1,'6. Data'!$C$76:$C$89)),"OK","!!"),ISBLANK(G1095),"!",ISBLANK(H1095),"!!!",H1095='6. Data'!$B$3,"vyberte druh nákladu")," ")</f>
        <v xml:space="preserve"> </v>
      </c>
      <c r="J1095" s="261" t="str">
        <f t="shared" ref="J1095:J1158" si="51">_xlfn.IFS(I1095="!","Zapište datum úhrady",I1095="ok"," ",I1095=" "," ",I1095="!!!","vyberte druh nákladu",I1095="!!","nepovolené datum úhrady",I1095="vyberte druh nákladu","vyberte druh nákladu")</f>
        <v xml:space="preserve"> </v>
      </c>
      <c r="K1095" s="238" t="str">
        <f t="shared" ref="K1095:K1158" si="52">IF(ISNUMBER(F1095),IF(E1095&gt;=F1095,"OK","!")," ")</f>
        <v xml:space="preserve"> </v>
      </c>
      <c r="L1095" s="87" t="str">
        <f t="shared" ref="L1095:L1158" si="53">_xlfn.IFS(K1095="!","Hrazeno z dotace je vyšší než fakturovaná částka",K1095="ok"," ",K1095=" "," ")</f>
        <v xml:space="preserve"> </v>
      </c>
    </row>
    <row r="1096" spans="1:12" x14ac:dyDescent="0.25">
      <c r="A1096" s="72"/>
      <c r="B1096" s="82"/>
      <c r="C1096" s="82"/>
      <c r="D1096" s="79"/>
      <c r="E1096" s="83"/>
      <c r="F1096" s="83"/>
      <c r="G1096" s="81"/>
      <c r="H1096" s="126"/>
      <c r="I1096" s="238" t="str">
        <f>IF(ISNUMBER(F1096),_xlfn.IFS(RIGHT(H1096,3)="(b)",IF(AND(G1096&gt;=DATE('1. Informace o projektu'!$C$3,1,1),G1096&lt;=WORKDAY(DATE('1. Informace o projektu'!$C$3+1,1,31)-1,1)),"OK","!!"),RIGHT(H1096,3)="(a)",IF(AND(G1096&gt;=DATE('1. Informace o projektu'!$C$3,1,1),G1096&lt;=WORKDAY(DATE('1. Informace o projektu'!$C$3,12,31)-1,1,'6. Data'!$C$76:$C$89)),"OK","!!"),ISBLANK(G1096),"!",ISBLANK(H1096),"!!!",H1096='6. Data'!$B$3,"vyberte druh nákladu")," ")</f>
        <v xml:space="preserve"> </v>
      </c>
      <c r="J1096" s="261" t="str">
        <f t="shared" si="51"/>
        <v xml:space="preserve"> </v>
      </c>
      <c r="K1096" s="238" t="str">
        <f t="shared" si="52"/>
        <v xml:space="preserve"> </v>
      </c>
      <c r="L1096" s="87" t="str">
        <f t="shared" si="53"/>
        <v xml:space="preserve"> </v>
      </c>
    </row>
    <row r="1097" spans="1:12" x14ac:dyDescent="0.25">
      <c r="A1097" s="72"/>
      <c r="B1097" s="82"/>
      <c r="C1097" s="82"/>
      <c r="D1097" s="79"/>
      <c r="E1097" s="83"/>
      <c r="F1097" s="83"/>
      <c r="G1097" s="81"/>
      <c r="H1097" s="126"/>
      <c r="I1097" s="238" t="str">
        <f>IF(ISNUMBER(F1097),_xlfn.IFS(RIGHT(H1097,3)="(b)",IF(AND(G1097&gt;=DATE('1. Informace o projektu'!$C$3,1,1),G1097&lt;=WORKDAY(DATE('1. Informace o projektu'!$C$3+1,1,31)-1,1)),"OK","!!"),RIGHT(H1097,3)="(a)",IF(AND(G1097&gt;=DATE('1. Informace o projektu'!$C$3,1,1),G1097&lt;=WORKDAY(DATE('1. Informace o projektu'!$C$3,12,31)-1,1,'6. Data'!$C$76:$C$89)),"OK","!!"),ISBLANK(G1097),"!",ISBLANK(H1097),"!!!",H1097='6. Data'!$B$3,"vyberte druh nákladu")," ")</f>
        <v xml:space="preserve"> </v>
      </c>
      <c r="J1097" s="261" t="str">
        <f t="shared" si="51"/>
        <v xml:space="preserve"> </v>
      </c>
      <c r="K1097" s="238" t="str">
        <f t="shared" si="52"/>
        <v xml:space="preserve"> </v>
      </c>
      <c r="L1097" s="87" t="str">
        <f t="shared" si="53"/>
        <v xml:space="preserve"> </v>
      </c>
    </row>
    <row r="1098" spans="1:12" x14ac:dyDescent="0.25">
      <c r="A1098" s="72"/>
      <c r="B1098" s="82"/>
      <c r="C1098" s="82"/>
      <c r="D1098" s="79"/>
      <c r="E1098" s="83"/>
      <c r="F1098" s="83"/>
      <c r="G1098" s="81"/>
      <c r="H1098" s="126"/>
      <c r="I1098" s="238" t="str">
        <f>IF(ISNUMBER(F1098),_xlfn.IFS(RIGHT(H1098,3)="(b)",IF(AND(G1098&gt;=DATE('1. Informace o projektu'!$C$3,1,1),G1098&lt;=WORKDAY(DATE('1. Informace o projektu'!$C$3+1,1,31)-1,1)),"OK","!!"),RIGHT(H1098,3)="(a)",IF(AND(G1098&gt;=DATE('1. Informace o projektu'!$C$3,1,1),G1098&lt;=WORKDAY(DATE('1. Informace o projektu'!$C$3,12,31)-1,1,'6. Data'!$C$76:$C$89)),"OK","!!"),ISBLANK(G1098),"!",ISBLANK(H1098),"!!!",H1098='6. Data'!$B$3,"vyberte druh nákladu")," ")</f>
        <v xml:space="preserve"> </v>
      </c>
      <c r="J1098" s="261" t="str">
        <f t="shared" si="51"/>
        <v xml:space="preserve"> </v>
      </c>
      <c r="K1098" s="238" t="str">
        <f t="shared" si="52"/>
        <v xml:space="preserve"> </v>
      </c>
      <c r="L1098" s="87" t="str">
        <f t="shared" si="53"/>
        <v xml:space="preserve"> </v>
      </c>
    </row>
    <row r="1099" spans="1:12" x14ac:dyDescent="0.25">
      <c r="A1099" s="72"/>
      <c r="B1099" s="82"/>
      <c r="C1099" s="82"/>
      <c r="D1099" s="79"/>
      <c r="E1099" s="83"/>
      <c r="F1099" s="83"/>
      <c r="G1099" s="81"/>
      <c r="H1099" s="126"/>
      <c r="I1099" s="238" t="str">
        <f>IF(ISNUMBER(F1099),_xlfn.IFS(RIGHT(H1099,3)="(b)",IF(AND(G1099&gt;=DATE('1. Informace o projektu'!$C$3,1,1),G1099&lt;=WORKDAY(DATE('1. Informace o projektu'!$C$3+1,1,31)-1,1)),"OK","!!"),RIGHT(H1099,3)="(a)",IF(AND(G1099&gt;=DATE('1. Informace o projektu'!$C$3,1,1),G1099&lt;=WORKDAY(DATE('1. Informace o projektu'!$C$3,12,31)-1,1,'6. Data'!$C$76:$C$89)),"OK","!!"),ISBLANK(G1099),"!",ISBLANK(H1099),"!!!",H1099='6. Data'!$B$3,"vyberte druh nákladu")," ")</f>
        <v xml:space="preserve"> </v>
      </c>
      <c r="J1099" s="261" t="str">
        <f t="shared" si="51"/>
        <v xml:space="preserve"> </v>
      </c>
      <c r="K1099" s="238" t="str">
        <f t="shared" si="52"/>
        <v xml:space="preserve"> </v>
      </c>
      <c r="L1099" s="87" t="str">
        <f t="shared" si="53"/>
        <v xml:space="preserve"> </v>
      </c>
    </row>
    <row r="1100" spans="1:12" x14ac:dyDescent="0.25">
      <c r="A1100" s="72"/>
      <c r="B1100" s="82"/>
      <c r="C1100" s="82"/>
      <c r="D1100" s="79"/>
      <c r="E1100" s="83"/>
      <c r="F1100" s="83"/>
      <c r="G1100" s="81"/>
      <c r="H1100" s="126"/>
      <c r="I1100" s="238" t="str">
        <f>IF(ISNUMBER(F1100),_xlfn.IFS(RIGHT(H1100,3)="(b)",IF(AND(G1100&gt;=DATE('1. Informace o projektu'!$C$3,1,1),G1100&lt;=WORKDAY(DATE('1. Informace o projektu'!$C$3+1,1,31)-1,1)),"OK","!!"),RIGHT(H1100,3)="(a)",IF(AND(G1100&gt;=DATE('1. Informace o projektu'!$C$3,1,1),G1100&lt;=WORKDAY(DATE('1. Informace o projektu'!$C$3,12,31)-1,1,'6. Data'!$C$76:$C$89)),"OK","!!"),ISBLANK(G1100),"!",ISBLANK(H1100),"!!!",H1100='6. Data'!$B$3,"vyberte druh nákladu")," ")</f>
        <v xml:space="preserve"> </v>
      </c>
      <c r="J1100" s="261" t="str">
        <f t="shared" si="51"/>
        <v xml:space="preserve"> </v>
      </c>
      <c r="K1100" s="238" t="str">
        <f t="shared" si="52"/>
        <v xml:space="preserve"> </v>
      </c>
      <c r="L1100" s="87" t="str">
        <f t="shared" si="53"/>
        <v xml:space="preserve"> </v>
      </c>
    </row>
    <row r="1101" spans="1:12" x14ac:dyDescent="0.25">
      <c r="A1101" s="72"/>
      <c r="B1101" s="82"/>
      <c r="C1101" s="82"/>
      <c r="D1101" s="79"/>
      <c r="E1101" s="83"/>
      <c r="F1101" s="83"/>
      <c r="G1101" s="81"/>
      <c r="H1101" s="126"/>
      <c r="I1101" s="238" t="str">
        <f>IF(ISNUMBER(F1101),_xlfn.IFS(RIGHT(H1101,3)="(b)",IF(AND(G1101&gt;=DATE('1. Informace o projektu'!$C$3,1,1),G1101&lt;=WORKDAY(DATE('1. Informace o projektu'!$C$3+1,1,31)-1,1)),"OK","!!"),RIGHT(H1101,3)="(a)",IF(AND(G1101&gt;=DATE('1. Informace o projektu'!$C$3,1,1),G1101&lt;=WORKDAY(DATE('1. Informace o projektu'!$C$3,12,31)-1,1,'6. Data'!$C$76:$C$89)),"OK","!!"),ISBLANK(G1101),"!",ISBLANK(H1101),"!!!",H1101='6. Data'!$B$3,"vyberte druh nákladu")," ")</f>
        <v xml:space="preserve"> </v>
      </c>
      <c r="J1101" s="261" t="str">
        <f t="shared" si="51"/>
        <v xml:space="preserve"> </v>
      </c>
      <c r="K1101" s="238" t="str">
        <f t="shared" si="52"/>
        <v xml:space="preserve"> </v>
      </c>
      <c r="L1101" s="87" t="str">
        <f t="shared" si="53"/>
        <v xml:space="preserve"> </v>
      </c>
    </row>
    <row r="1102" spans="1:12" x14ac:dyDescent="0.25">
      <c r="A1102" s="72"/>
      <c r="B1102" s="82"/>
      <c r="C1102" s="82"/>
      <c r="D1102" s="79"/>
      <c r="E1102" s="83"/>
      <c r="F1102" s="83"/>
      <c r="G1102" s="81"/>
      <c r="H1102" s="126"/>
      <c r="I1102" s="238" t="str">
        <f>IF(ISNUMBER(F1102),_xlfn.IFS(RIGHT(H1102,3)="(b)",IF(AND(G1102&gt;=DATE('1. Informace o projektu'!$C$3,1,1),G1102&lt;=WORKDAY(DATE('1. Informace o projektu'!$C$3+1,1,31)-1,1)),"OK","!!"),RIGHT(H1102,3)="(a)",IF(AND(G1102&gt;=DATE('1. Informace o projektu'!$C$3,1,1),G1102&lt;=WORKDAY(DATE('1. Informace o projektu'!$C$3,12,31)-1,1,'6. Data'!$C$76:$C$89)),"OK","!!"),ISBLANK(G1102),"!",ISBLANK(H1102),"!!!",H1102='6. Data'!$B$3,"vyberte druh nákladu")," ")</f>
        <v xml:space="preserve"> </v>
      </c>
      <c r="J1102" s="261" t="str">
        <f t="shared" si="51"/>
        <v xml:space="preserve"> </v>
      </c>
      <c r="K1102" s="238" t="str">
        <f t="shared" si="52"/>
        <v xml:space="preserve"> </v>
      </c>
      <c r="L1102" s="87" t="str">
        <f t="shared" si="53"/>
        <v xml:space="preserve"> </v>
      </c>
    </row>
    <row r="1103" spans="1:12" x14ac:dyDescent="0.25">
      <c r="A1103" s="72"/>
      <c r="B1103" s="82"/>
      <c r="C1103" s="82"/>
      <c r="D1103" s="79"/>
      <c r="E1103" s="83"/>
      <c r="F1103" s="83"/>
      <c r="G1103" s="81"/>
      <c r="H1103" s="126"/>
      <c r="I1103" s="238" t="str">
        <f>IF(ISNUMBER(F1103),_xlfn.IFS(RIGHT(H1103,3)="(b)",IF(AND(G1103&gt;=DATE('1. Informace o projektu'!$C$3,1,1),G1103&lt;=WORKDAY(DATE('1. Informace o projektu'!$C$3+1,1,31)-1,1)),"OK","!!"),RIGHT(H1103,3)="(a)",IF(AND(G1103&gt;=DATE('1. Informace o projektu'!$C$3,1,1),G1103&lt;=WORKDAY(DATE('1. Informace o projektu'!$C$3,12,31)-1,1,'6. Data'!$C$76:$C$89)),"OK","!!"),ISBLANK(G1103),"!",ISBLANK(H1103),"!!!",H1103='6. Data'!$B$3,"vyberte druh nákladu")," ")</f>
        <v xml:space="preserve"> </v>
      </c>
      <c r="J1103" s="261" t="str">
        <f t="shared" si="51"/>
        <v xml:space="preserve"> </v>
      </c>
      <c r="K1103" s="238" t="str">
        <f t="shared" si="52"/>
        <v xml:space="preserve"> </v>
      </c>
      <c r="L1103" s="87" t="str">
        <f t="shared" si="53"/>
        <v xml:space="preserve"> </v>
      </c>
    </row>
    <row r="1104" spans="1:12" x14ac:dyDescent="0.25">
      <c r="A1104" s="72"/>
      <c r="B1104" s="82"/>
      <c r="C1104" s="82"/>
      <c r="D1104" s="79"/>
      <c r="E1104" s="83"/>
      <c r="F1104" s="83"/>
      <c r="G1104" s="81"/>
      <c r="H1104" s="126"/>
      <c r="I1104" s="238" t="str">
        <f>IF(ISNUMBER(F1104),_xlfn.IFS(RIGHT(H1104,3)="(b)",IF(AND(G1104&gt;=DATE('1. Informace o projektu'!$C$3,1,1),G1104&lt;=WORKDAY(DATE('1. Informace o projektu'!$C$3+1,1,31)-1,1)),"OK","!!"),RIGHT(H1104,3)="(a)",IF(AND(G1104&gt;=DATE('1. Informace o projektu'!$C$3,1,1),G1104&lt;=WORKDAY(DATE('1. Informace o projektu'!$C$3,12,31)-1,1,'6. Data'!$C$76:$C$89)),"OK","!!"),ISBLANK(G1104),"!",ISBLANK(H1104),"!!!",H1104='6. Data'!$B$3,"vyberte druh nákladu")," ")</f>
        <v xml:space="preserve"> </v>
      </c>
      <c r="J1104" s="261" t="str">
        <f t="shared" si="51"/>
        <v xml:space="preserve"> </v>
      </c>
      <c r="K1104" s="238" t="str">
        <f t="shared" si="52"/>
        <v xml:space="preserve"> </v>
      </c>
      <c r="L1104" s="87" t="str">
        <f t="shared" si="53"/>
        <v xml:space="preserve"> </v>
      </c>
    </row>
    <row r="1105" spans="1:12" x14ac:dyDescent="0.25">
      <c r="A1105" s="72"/>
      <c r="B1105" s="82"/>
      <c r="C1105" s="82"/>
      <c r="D1105" s="79"/>
      <c r="E1105" s="83"/>
      <c r="F1105" s="83"/>
      <c r="G1105" s="81"/>
      <c r="H1105" s="126"/>
      <c r="I1105" s="238" t="str">
        <f>IF(ISNUMBER(F1105),_xlfn.IFS(RIGHT(H1105,3)="(b)",IF(AND(G1105&gt;=DATE('1. Informace o projektu'!$C$3,1,1),G1105&lt;=WORKDAY(DATE('1. Informace o projektu'!$C$3+1,1,31)-1,1)),"OK","!!"),RIGHT(H1105,3)="(a)",IF(AND(G1105&gt;=DATE('1. Informace o projektu'!$C$3,1,1),G1105&lt;=WORKDAY(DATE('1. Informace o projektu'!$C$3,12,31)-1,1,'6. Data'!$C$76:$C$89)),"OK","!!"),ISBLANK(G1105),"!",ISBLANK(H1105),"!!!",H1105='6. Data'!$B$3,"vyberte druh nákladu")," ")</f>
        <v xml:space="preserve"> </v>
      </c>
      <c r="J1105" s="261" t="str">
        <f t="shared" si="51"/>
        <v xml:space="preserve"> </v>
      </c>
      <c r="K1105" s="238" t="str">
        <f t="shared" si="52"/>
        <v xml:space="preserve"> </v>
      </c>
      <c r="L1105" s="87" t="str">
        <f t="shared" si="53"/>
        <v xml:space="preserve"> </v>
      </c>
    </row>
    <row r="1106" spans="1:12" x14ac:dyDescent="0.25">
      <c r="A1106" s="72"/>
      <c r="B1106" s="82"/>
      <c r="C1106" s="82"/>
      <c r="D1106" s="79"/>
      <c r="E1106" s="83"/>
      <c r="F1106" s="83"/>
      <c r="G1106" s="81"/>
      <c r="H1106" s="126"/>
      <c r="I1106" s="238" t="str">
        <f>IF(ISNUMBER(F1106),_xlfn.IFS(RIGHT(H1106,3)="(b)",IF(AND(G1106&gt;=DATE('1. Informace o projektu'!$C$3,1,1),G1106&lt;=WORKDAY(DATE('1. Informace o projektu'!$C$3+1,1,31)-1,1)),"OK","!!"),RIGHT(H1106,3)="(a)",IF(AND(G1106&gt;=DATE('1. Informace o projektu'!$C$3,1,1),G1106&lt;=WORKDAY(DATE('1. Informace o projektu'!$C$3,12,31)-1,1,'6. Data'!$C$76:$C$89)),"OK","!!"),ISBLANK(G1106),"!",ISBLANK(H1106),"!!!",H1106='6. Data'!$B$3,"vyberte druh nákladu")," ")</f>
        <v xml:space="preserve"> </v>
      </c>
      <c r="J1106" s="261" t="str">
        <f t="shared" si="51"/>
        <v xml:space="preserve"> </v>
      </c>
      <c r="K1106" s="238" t="str">
        <f t="shared" si="52"/>
        <v xml:space="preserve"> </v>
      </c>
      <c r="L1106" s="87" t="str">
        <f t="shared" si="53"/>
        <v xml:space="preserve"> </v>
      </c>
    </row>
    <row r="1107" spans="1:12" x14ac:dyDescent="0.25">
      <c r="A1107" s="72"/>
      <c r="B1107" s="82"/>
      <c r="C1107" s="82"/>
      <c r="D1107" s="79"/>
      <c r="E1107" s="83"/>
      <c r="F1107" s="83"/>
      <c r="G1107" s="81"/>
      <c r="H1107" s="126"/>
      <c r="I1107" s="238" t="str">
        <f>IF(ISNUMBER(F1107),_xlfn.IFS(RIGHT(H1107,3)="(b)",IF(AND(G1107&gt;=DATE('1. Informace o projektu'!$C$3,1,1),G1107&lt;=WORKDAY(DATE('1. Informace o projektu'!$C$3+1,1,31)-1,1)),"OK","!!"),RIGHT(H1107,3)="(a)",IF(AND(G1107&gt;=DATE('1. Informace o projektu'!$C$3,1,1),G1107&lt;=WORKDAY(DATE('1. Informace o projektu'!$C$3,12,31)-1,1,'6. Data'!$C$76:$C$89)),"OK","!!"),ISBLANK(G1107),"!",ISBLANK(H1107),"!!!",H1107='6. Data'!$B$3,"vyberte druh nákladu")," ")</f>
        <v xml:space="preserve"> </v>
      </c>
      <c r="J1107" s="261" t="str">
        <f t="shared" si="51"/>
        <v xml:space="preserve"> </v>
      </c>
      <c r="K1107" s="238" t="str">
        <f t="shared" si="52"/>
        <v xml:space="preserve"> </v>
      </c>
      <c r="L1107" s="87" t="str">
        <f t="shared" si="53"/>
        <v xml:space="preserve"> </v>
      </c>
    </row>
    <row r="1108" spans="1:12" x14ac:dyDescent="0.25">
      <c r="A1108" s="72"/>
      <c r="B1108" s="82"/>
      <c r="C1108" s="82"/>
      <c r="D1108" s="79"/>
      <c r="E1108" s="83"/>
      <c r="F1108" s="83"/>
      <c r="G1108" s="81"/>
      <c r="H1108" s="126"/>
      <c r="I1108" s="238" t="str">
        <f>IF(ISNUMBER(F1108),_xlfn.IFS(RIGHT(H1108,3)="(b)",IF(AND(G1108&gt;=DATE('1. Informace o projektu'!$C$3,1,1),G1108&lt;=WORKDAY(DATE('1. Informace o projektu'!$C$3+1,1,31)-1,1)),"OK","!!"),RIGHT(H1108,3)="(a)",IF(AND(G1108&gt;=DATE('1. Informace o projektu'!$C$3,1,1),G1108&lt;=WORKDAY(DATE('1. Informace o projektu'!$C$3,12,31)-1,1,'6. Data'!$C$76:$C$89)),"OK","!!"),ISBLANK(G1108),"!",ISBLANK(H1108),"!!!",H1108='6. Data'!$B$3,"vyberte druh nákladu")," ")</f>
        <v xml:space="preserve"> </v>
      </c>
      <c r="J1108" s="261" t="str">
        <f t="shared" si="51"/>
        <v xml:space="preserve"> </v>
      </c>
      <c r="K1108" s="238" t="str">
        <f t="shared" si="52"/>
        <v xml:space="preserve"> </v>
      </c>
      <c r="L1108" s="87" t="str">
        <f t="shared" si="53"/>
        <v xml:space="preserve"> </v>
      </c>
    </row>
    <row r="1109" spans="1:12" x14ac:dyDescent="0.25">
      <c r="A1109" s="72"/>
      <c r="B1109" s="82"/>
      <c r="C1109" s="82"/>
      <c r="D1109" s="79"/>
      <c r="E1109" s="83"/>
      <c r="F1109" s="83"/>
      <c r="G1109" s="81"/>
      <c r="H1109" s="126"/>
      <c r="I1109" s="238" t="str">
        <f>IF(ISNUMBER(F1109),_xlfn.IFS(RIGHT(H1109,3)="(b)",IF(AND(G1109&gt;=DATE('1. Informace o projektu'!$C$3,1,1),G1109&lt;=WORKDAY(DATE('1. Informace o projektu'!$C$3+1,1,31)-1,1)),"OK","!!"),RIGHT(H1109,3)="(a)",IF(AND(G1109&gt;=DATE('1. Informace o projektu'!$C$3,1,1),G1109&lt;=WORKDAY(DATE('1. Informace o projektu'!$C$3,12,31)-1,1,'6. Data'!$C$76:$C$89)),"OK","!!"),ISBLANK(G1109),"!",ISBLANK(H1109),"!!!",H1109='6. Data'!$B$3,"vyberte druh nákladu")," ")</f>
        <v xml:space="preserve"> </v>
      </c>
      <c r="J1109" s="261" t="str">
        <f t="shared" si="51"/>
        <v xml:space="preserve"> </v>
      </c>
      <c r="K1109" s="238" t="str">
        <f t="shared" si="52"/>
        <v xml:space="preserve"> </v>
      </c>
      <c r="L1109" s="87" t="str">
        <f t="shared" si="53"/>
        <v xml:space="preserve"> </v>
      </c>
    </row>
    <row r="1110" spans="1:12" x14ac:dyDescent="0.25">
      <c r="A1110" s="72"/>
      <c r="B1110" s="82"/>
      <c r="C1110" s="82"/>
      <c r="D1110" s="79"/>
      <c r="E1110" s="83"/>
      <c r="F1110" s="83"/>
      <c r="G1110" s="81"/>
      <c r="H1110" s="126"/>
      <c r="I1110" s="238" t="str">
        <f>IF(ISNUMBER(F1110),_xlfn.IFS(RIGHT(H1110,3)="(b)",IF(AND(G1110&gt;=DATE('1. Informace o projektu'!$C$3,1,1),G1110&lt;=WORKDAY(DATE('1. Informace o projektu'!$C$3+1,1,31)-1,1)),"OK","!!"),RIGHT(H1110,3)="(a)",IF(AND(G1110&gt;=DATE('1. Informace o projektu'!$C$3,1,1),G1110&lt;=WORKDAY(DATE('1. Informace o projektu'!$C$3,12,31)-1,1,'6. Data'!$C$76:$C$89)),"OK","!!"),ISBLANK(G1110),"!",ISBLANK(H1110),"!!!",H1110='6. Data'!$B$3,"vyberte druh nákladu")," ")</f>
        <v xml:space="preserve"> </v>
      </c>
      <c r="J1110" s="261" t="str">
        <f t="shared" si="51"/>
        <v xml:space="preserve"> </v>
      </c>
      <c r="K1110" s="238" t="str">
        <f t="shared" si="52"/>
        <v xml:space="preserve"> </v>
      </c>
      <c r="L1110" s="87" t="str">
        <f t="shared" si="53"/>
        <v xml:space="preserve"> </v>
      </c>
    </row>
    <row r="1111" spans="1:12" x14ac:dyDescent="0.25">
      <c r="A1111" s="72"/>
      <c r="B1111" s="82"/>
      <c r="C1111" s="82"/>
      <c r="D1111" s="79"/>
      <c r="E1111" s="83"/>
      <c r="F1111" s="83"/>
      <c r="G1111" s="81"/>
      <c r="H1111" s="126"/>
      <c r="I1111" s="238" t="str">
        <f>IF(ISNUMBER(F1111),_xlfn.IFS(RIGHT(H1111,3)="(b)",IF(AND(G1111&gt;=DATE('1. Informace o projektu'!$C$3,1,1),G1111&lt;=WORKDAY(DATE('1. Informace o projektu'!$C$3+1,1,31)-1,1)),"OK","!!"),RIGHT(H1111,3)="(a)",IF(AND(G1111&gt;=DATE('1. Informace o projektu'!$C$3,1,1),G1111&lt;=WORKDAY(DATE('1. Informace o projektu'!$C$3,12,31)-1,1,'6. Data'!$C$76:$C$89)),"OK","!!"),ISBLANK(G1111),"!",ISBLANK(H1111),"!!!",H1111='6. Data'!$B$3,"vyberte druh nákladu")," ")</f>
        <v xml:space="preserve"> </v>
      </c>
      <c r="J1111" s="261" t="str">
        <f t="shared" si="51"/>
        <v xml:space="preserve"> </v>
      </c>
      <c r="K1111" s="238" t="str">
        <f t="shared" si="52"/>
        <v xml:space="preserve"> </v>
      </c>
      <c r="L1111" s="87" t="str">
        <f t="shared" si="53"/>
        <v xml:space="preserve"> </v>
      </c>
    </row>
    <row r="1112" spans="1:12" x14ac:dyDescent="0.25">
      <c r="A1112" s="72"/>
      <c r="B1112" s="82"/>
      <c r="C1112" s="82"/>
      <c r="D1112" s="79"/>
      <c r="E1112" s="83"/>
      <c r="F1112" s="83"/>
      <c r="G1112" s="81"/>
      <c r="H1112" s="126"/>
      <c r="I1112" s="238" t="str">
        <f>IF(ISNUMBER(F1112),_xlfn.IFS(RIGHT(H1112,3)="(b)",IF(AND(G1112&gt;=DATE('1. Informace o projektu'!$C$3,1,1),G1112&lt;=WORKDAY(DATE('1. Informace o projektu'!$C$3+1,1,31)-1,1)),"OK","!!"),RIGHT(H1112,3)="(a)",IF(AND(G1112&gt;=DATE('1. Informace o projektu'!$C$3,1,1),G1112&lt;=WORKDAY(DATE('1. Informace o projektu'!$C$3,12,31)-1,1,'6. Data'!$C$76:$C$89)),"OK","!!"),ISBLANK(G1112),"!",ISBLANK(H1112),"!!!",H1112='6. Data'!$B$3,"vyberte druh nákladu")," ")</f>
        <v xml:space="preserve"> </v>
      </c>
      <c r="J1112" s="261" t="str">
        <f t="shared" si="51"/>
        <v xml:space="preserve"> </v>
      </c>
      <c r="K1112" s="238" t="str">
        <f t="shared" si="52"/>
        <v xml:space="preserve"> </v>
      </c>
      <c r="L1112" s="87" t="str">
        <f t="shared" si="53"/>
        <v xml:space="preserve"> </v>
      </c>
    </row>
    <row r="1113" spans="1:12" x14ac:dyDescent="0.25">
      <c r="A1113" s="72"/>
      <c r="B1113" s="82"/>
      <c r="C1113" s="82"/>
      <c r="D1113" s="79"/>
      <c r="E1113" s="83"/>
      <c r="F1113" s="83"/>
      <c r="G1113" s="81"/>
      <c r="H1113" s="126"/>
      <c r="I1113" s="238" t="str">
        <f>IF(ISNUMBER(F1113),_xlfn.IFS(RIGHT(H1113,3)="(b)",IF(AND(G1113&gt;=DATE('1. Informace o projektu'!$C$3,1,1),G1113&lt;=WORKDAY(DATE('1. Informace o projektu'!$C$3+1,1,31)-1,1)),"OK","!!"),RIGHT(H1113,3)="(a)",IF(AND(G1113&gt;=DATE('1. Informace o projektu'!$C$3,1,1),G1113&lt;=WORKDAY(DATE('1. Informace o projektu'!$C$3,12,31)-1,1,'6. Data'!$C$76:$C$89)),"OK","!!"),ISBLANK(G1113),"!",ISBLANK(H1113),"!!!",H1113='6. Data'!$B$3,"vyberte druh nákladu")," ")</f>
        <v xml:space="preserve"> </v>
      </c>
      <c r="J1113" s="261" t="str">
        <f t="shared" si="51"/>
        <v xml:space="preserve"> </v>
      </c>
      <c r="K1113" s="238" t="str">
        <f t="shared" si="52"/>
        <v xml:space="preserve"> </v>
      </c>
      <c r="L1113" s="87" t="str">
        <f t="shared" si="53"/>
        <v xml:space="preserve"> </v>
      </c>
    </row>
    <row r="1114" spans="1:12" x14ac:dyDescent="0.25">
      <c r="A1114" s="72"/>
      <c r="B1114" s="82"/>
      <c r="C1114" s="82"/>
      <c r="D1114" s="79"/>
      <c r="E1114" s="83"/>
      <c r="F1114" s="83"/>
      <c r="G1114" s="81"/>
      <c r="H1114" s="126"/>
      <c r="I1114" s="238" t="str">
        <f>IF(ISNUMBER(F1114),_xlfn.IFS(RIGHT(H1114,3)="(b)",IF(AND(G1114&gt;=DATE('1. Informace o projektu'!$C$3,1,1),G1114&lt;=WORKDAY(DATE('1. Informace o projektu'!$C$3+1,1,31)-1,1)),"OK","!!"),RIGHT(H1114,3)="(a)",IF(AND(G1114&gt;=DATE('1. Informace o projektu'!$C$3,1,1),G1114&lt;=WORKDAY(DATE('1. Informace o projektu'!$C$3,12,31)-1,1,'6. Data'!$C$76:$C$89)),"OK","!!"),ISBLANK(G1114),"!",ISBLANK(H1114),"!!!",H1114='6. Data'!$B$3,"vyberte druh nákladu")," ")</f>
        <v xml:space="preserve"> </v>
      </c>
      <c r="J1114" s="261" t="str">
        <f t="shared" si="51"/>
        <v xml:space="preserve"> </v>
      </c>
      <c r="K1114" s="238" t="str">
        <f t="shared" si="52"/>
        <v xml:space="preserve"> </v>
      </c>
      <c r="L1114" s="87" t="str">
        <f t="shared" si="53"/>
        <v xml:space="preserve"> </v>
      </c>
    </row>
    <row r="1115" spans="1:12" x14ac:dyDescent="0.25">
      <c r="A1115" s="72"/>
      <c r="B1115" s="82"/>
      <c r="C1115" s="82"/>
      <c r="D1115" s="79"/>
      <c r="E1115" s="83"/>
      <c r="F1115" s="83"/>
      <c r="G1115" s="81"/>
      <c r="H1115" s="126"/>
      <c r="I1115" s="238" t="str">
        <f>IF(ISNUMBER(F1115),_xlfn.IFS(RIGHT(H1115,3)="(b)",IF(AND(G1115&gt;=DATE('1. Informace o projektu'!$C$3,1,1),G1115&lt;=WORKDAY(DATE('1. Informace o projektu'!$C$3+1,1,31)-1,1)),"OK","!!"),RIGHT(H1115,3)="(a)",IF(AND(G1115&gt;=DATE('1. Informace o projektu'!$C$3,1,1),G1115&lt;=WORKDAY(DATE('1. Informace o projektu'!$C$3,12,31)-1,1,'6. Data'!$C$76:$C$89)),"OK","!!"),ISBLANK(G1115),"!",ISBLANK(H1115),"!!!",H1115='6. Data'!$B$3,"vyberte druh nákladu")," ")</f>
        <v xml:space="preserve"> </v>
      </c>
      <c r="J1115" s="261" t="str">
        <f t="shared" si="51"/>
        <v xml:space="preserve"> </v>
      </c>
      <c r="K1115" s="238" t="str">
        <f t="shared" si="52"/>
        <v xml:space="preserve"> </v>
      </c>
      <c r="L1115" s="87" t="str">
        <f t="shared" si="53"/>
        <v xml:space="preserve"> </v>
      </c>
    </row>
    <row r="1116" spans="1:12" x14ac:dyDescent="0.25">
      <c r="A1116" s="72"/>
      <c r="B1116" s="82"/>
      <c r="C1116" s="82"/>
      <c r="D1116" s="79"/>
      <c r="E1116" s="83"/>
      <c r="F1116" s="83"/>
      <c r="G1116" s="81"/>
      <c r="H1116" s="126"/>
      <c r="I1116" s="238" t="str">
        <f>IF(ISNUMBER(F1116),_xlfn.IFS(RIGHT(H1116,3)="(b)",IF(AND(G1116&gt;=DATE('1. Informace o projektu'!$C$3,1,1),G1116&lt;=WORKDAY(DATE('1. Informace o projektu'!$C$3+1,1,31)-1,1)),"OK","!!"),RIGHT(H1116,3)="(a)",IF(AND(G1116&gt;=DATE('1. Informace o projektu'!$C$3,1,1),G1116&lt;=WORKDAY(DATE('1. Informace o projektu'!$C$3,12,31)-1,1,'6. Data'!$C$76:$C$89)),"OK","!!"),ISBLANK(G1116),"!",ISBLANK(H1116),"!!!",H1116='6. Data'!$B$3,"vyberte druh nákladu")," ")</f>
        <v xml:space="preserve"> </v>
      </c>
      <c r="J1116" s="261" t="str">
        <f t="shared" si="51"/>
        <v xml:space="preserve"> </v>
      </c>
      <c r="K1116" s="238" t="str">
        <f t="shared" si="52"/>
        <v xml:space="preserve"> </v>
      </c>
      <c r="L1116" s="87" t="str">
        <f t="shared" si="53"/>
        <v xml:space="preserve"> </v>
      </c>
    </row>
    <row r="1117" spans="1:12" x14ac:dyDescent="0.25">
      <c r="A1117" s="72"/>
      <c r="B1117" s="82"/>
      <c r="C1117" s="82"/>
      <c r="D1117" s="79"/>
      <c r="E1117" s="83"/>
      <c r="F1117" s="83"/>
      <c r="G1117" s="81"/>
      <c r="H1117" s="126"/>
      <c r="I1117" s="238" t="str">
        <f>IF(ISNUMBER(F1117),_xlfn.IFS(RIGHT(H1117,3)="(b)",IF(AND(G1117&gt;=DATE('1. Informace o projektu'!$C$3,1,1),G1117&lt;=WORKDAY(DATE('1. Informace o projektu'!$C$3+1,1,31)-1,1)),"OK","!!"),RIGHT(H1117,3)="(a)",IF(AND(G1117&gt;=DATE('1. Informace o projektu'!$C$3,1,1),G1117&lt;=WORKDAY(DATE('1. Informace o projektu'!$C$3,12,31)-1,1,'6. Data'!$C$76:$C$89)),"OK","!!"),ISBLANK(G1117),"!",ISBLANK(H1117),"!!!",H1117='6. Data'!$B$3,"vyberte druh nákladu")," ")</f>
        <v xml:space="preserve"> </v>
      </c>
      <c r="J1117" s="261" t="str">
        <f t="shared" si="51"/>
        <v xml:space="preserve"> </v>
      </c>
      <c r="K1117" s="238" t="str">
        <f t="shared" si="52"/>
        <v xml:space="preserve"> </v>
      </c>
      <c r="L1117" s="87" t="str">
        <f t="shared" si="53"/>
        <v xml:space="preserve"> </v>
      </c>
    </row>
    <row r="1118" spans="1:12" x14ac:dyDescent="0.25">
      <c r="A1118" s="72"/>
      <c r="B1118" s="82"/>
      <c r="C1118" s="82"/>
      <c r="D1118" s="79"/>
      <c r="E1118" s="83"/>
      <c r="F1118" s="83"/>
      <c r="G1118" s="81"/>
      <c r="H1118" s="126"/>
      <c r="I1118" s="238" t="str">
        <f>IF(ISNUMBER(F1118),_xlfn.IFS(RIGHT(H1118,3)="(b)",IF(AND(G1118&gt;=DATE('1. Informace o projektu'!$C$3,1,1),G1118&lt;=WORKDAY(DATE('1. Informace o projektu'!$C$3+1,1,31)-1,1)),"OK","!!"),RIGHT(H1118,3)="(a)",IF(AND(G1118&gt;=DATE('1. Informace o projektu'!$C$3,1,1),G1118&lt;=WORKDAY(DATE('1. Informace o projektu'!$C$3,12,31)-1,1,'6. Data'!$C$76:$C$89)),"OK","!!"),ISBLANK(G1118),"!",ISBLANK(H1118),"!!!",H1118='6. Data'!$B$3,"vyberte druh nákladu")," ")</f>
        <v xml:space="preserve"> </v>
      </c>
      <c r="J1118" s="261" t="str">
        <f t="shared" si="51"/>
        <v xml:space="preserve"> </v>
      </c>
      <c r="K1118" s="238" t="str">
        <f t="shared" si="52"/>
        <v xml:space="preserve"> </v>
      </c>
      <c r="L1118" s="87" t="str">
        <f t="shared" si="53"/>
        <v xml:space="preserve"> </v>
      </c>
    </row>
    <row r="1119" spans="1:12" x14ac:dyDescent="0.25">
      <c r="A1119" s="72"/>
      <c r="B1119" s="82"/>
      <c r="C1119" s="82"/>
      <c r="D1119" s="79"/>
      <c r="E1119" s="83"/>
      <c r="F1119" s="83"/>
      <c r="G1119" s="81"/>
      <c r="H1119" s="126"/>
      <c r="I1119" s="238" t="str">
        <f>IF(ISNUMBER(F1119),_xlfn.IFS(RIGHT(H1119,3)="(b)",IF(AND(G1119&gt;=DATE('1. Informace o projektu'!$C$3,1,1),G1119&lt;=WORKDAY(DATE('1. Informace o projektu'!$C$3+1,1,31)-1,1)),"OK","!!"),RIGHT(H1119,3)="(a)",IF(AND(G1119&gt;=DATE('1. Informace o projektu'!$C$3,1,1),G1119&lt;=WORKDAY(DATE('1. Informace o projektu'!$C$3,12,31)-1,1,'6. Data'!$C$76:$C$89)),"OK","!!"),ISBLANK(G1119),"!",ISBLANK(H1119),"!!!",H1119='6. Data'!$B$3,"vyberte druh nákladu")," ")</f>
        <v xml:space="preserve"> </v>
      </c>
      <c r="J1119" s="261" t="str">
        <f t="shared" si="51"/>
        <v xml:space="preserve"> </v>
      </c>
      <c r="K1119" s="238" t="str">
        <f t="shared" si="52"/>
        <v xml:space="preserve"> </v>
      </c>
      <c r="L1119" s="87" t="str">
        <f t="shared" si="53"/>
        <v xml:space="preserve"> </v>
      </c>
    </row>
    <row r="1120" spans="1:12" x14ac:dyDescent="0.25">
      <c r="A1120" s="72"/>
      <c r="B1120" s="82"/>
      <c r="C1120" s="82"/>
      <c r="D1120" s="79"/>
      <c r="E1120" s="83"/>
      <c r="F1120" s="83"/>
      <c r="G1120" s="81"/>
      <c r="H1120" s="126"/>
      <c r="I1120" s="238" t="str">
        <f>IF(ISNUMBER(F1120),_xlfn.IFS(RIGHT(H1120,3)="(b)",IF(AND(G1120&gt;=DATE('1. Informace o projektu'!$C$3,1,1),G1120&lt;=WORKDAY(DATE('1. Informace o projektu'!$C$3+1,1,31)-1,1)),"OK","!!"),RIGHT(H1120,3)="(a)",IF(AND(G1120&gt;=DATE('1. Informace o projektu'!$C$3,1,1),G1120&lt;=WORKDAY(DATE('1. Informace o projektu'!$C$3,12,31)-1,1,'6. Data'!$C$76:$C$89)),"OK","!!"),ISBLANK(G1120),"!",ISBLANK(H1120),"!!!",H1120='6. Data'!$B$3,"vyberte druh nákladu")," ")</f>
        <v xml:space="preserve"> </v>
      </c>
      <c r="J1120" s="261" t="str">
        <f t="shared" si="51"/>
        <v xml:space="preserve"> </v>
      </c>
      <c r="K1120" s="238" t="str">
        <f t="shared" si="52"/>
        <v xml:space="preserve"> </v>
      </c>
      <c r="L1120" s="87" t="str">
        <f t="shared" si="53"/>
        <v xml:space="preserve"> </v>
      </c>
    </row>
    <row r="1121" spans="1:12" x14ac:dyDescent="0.25">
      <c r="A1121" s="72"/>
      <c r="B1121" s="82"/>
      <c r="C1121" s="82"/>
      <c r="D1121" s="79"/>
      <c r="E1121" s="83"/>
      <c r="F1121" s="83"/>
      <c r="G1121" s="81"/>
      <c r="H1121" s="126"/>
      <c r="I1121" s="238" t="str">
        <f>IF(ISNUMBER(F1121),_xlfn.IFS(RIGHT(H1121,3)="(b)",IF(AND(G1121&gt;=DATE('1. Informace o projektu'!$C$3,1,1),G1121&lt;=WORKDAY(DATE('1. Informace o projektu'!$C$3+1,1,31)-1,1)),"OK","!!"),RIGHT(H1121,3)="(a)",IF(AND(G1121&gt;=DATE('1. Informace o projektu'!$C$3,1,1),G1121&lt;=WORKDAY(DATE('1. Informace o projektu'!$C$3,12,31)-1,1,'6. Data'!$C$76:$C$89)),"OK","!!"),ISBLANK(G1121),"!",ISBLANK(H1121),"!!!",H1121='6. Data'!$B$3,"vyberte druh nákladu")," ")</f>
        <v xml:space="preserve"> </v>
      </c>
      <c r="J1121" s="261" t="str">
        <f t="shared" si="51"/>
        <v xml:space="preserve"> </v>
      </c>
      <c r="K1121" s="238" t="str">
        <f t="shared" si="52"/>
        <v xml:space="preserve"> </v>
      </c>
      <c r="L1121" s="87" t="str">
        <f t="shared" si="53"/>
        <v xml:space="preserve"> </v>
      </c>
    </row>
    <row r="1122" spans="1:12" x14ac:dyDescent="0.25">
      <c r="A1122" s="72"/>
      <c r="B1122" s="82"/>
      <c r="C1122" s="82"/>
      <c r="D1122" s="79"/>
      <c r="E1122" s="83"/>
      <c r="F1122" s="83"/>
      <c r="G1122" s="81"/>
      <c r="H1122" s="126"/>
      <c r="I1122" s="238" t="str">
        <f>IF(ISNUMBER(F1122),_xlfn.IFS(RIGHT(H1122,3)="(b)",IF(AND(G1122&gt;=DATE('1. Informace o projektu'!$C$3,1,1),G1122&lt;=WORKDAY(DATE('1. Informace o projektu'!$C$3+1,1,31)-1,1)),"OK","!!"),RIGHT(H1122,3)="(a)",IF(AND(G1122&gt;=DATE('1. Informace o projektu'!$C$3,1,1),G1122&lt;=WORKDAY(DATE('1. Informace o projektu'!$C$3,12,31)-1,1,'6. Data'!$C$76:$C$89)),"OK","!!"),ISBLANK(G1122),"!",ISBLANK(H1122),"!!!",H1122='6. Data'!$B$3,"vyberte druh nákladu")," ")</f>
        <v xml:space="preserve"> </v>
      </c>
      <c r="J1122" s="261" t="str">
        <f t="shared" si="51"/>
        <v xml:space="preserve"> </v>
      </c>
      <c r="K1122" s="238" t="str">
        <f t="shared" si="52"/>
        <v xml:space="preserve"> </v>
      </c>
      <c r="L1122" s="87" t="str">
        <f t="shared" si="53"/>
        <v xml:space="preserve"> </v>
      </c>
    </row>
    <row r="1123" spans="1:12" x14ac:dyDescent="0.25">
      <c r="A1123" s="72"/>
      <c r="B1123" s="82"/>
      <c r="C1123" s="82"/>
      <c r="D1123" s="79"/>
      <c r="E1123" s="83"/>
      <c r="F1123" s="83"/>
      <c r="G1123" s="81"/>
      <c r="H1123" s="126"/>
      <c r="I1123" s="238" t="str">
        <f>IF(ISNUMBER(F1123),_xlfn.IFS(RIGHT(H1123,3)="(b)",IF(AND(G1123&gt;=DATE('1. Informace o projektu'!$C$3,1,1),G1123&lt;=WORKDAY(DATE('1. Informace o projektu'!$C$3+1,1,31)-1,1)),"OK","!!"),RIGHT(H1123,3)="(a)",IF(AND(G1123&gt;=DATE('1. Informace o projektu'!$C$3,1,1),G1123&lt;=WORKDAY(DATE('1. Informace o projektu'!$C$3,12,31)-1,1,'6. Data'!$C$76:$C$89)),"OK","!!"),ISBLANK(G1123),"!",ISBLANK(H1123),"!!!",H1123='6. Data'!$B$3,"vyberte druh nákladu")," ")</f>
        <v xml:space="preserve"> </v>
      </c>
      <c r="J1123" s="261" t="str">
        <f t="shared" si="51"/>
        <v xml:space="preserve"> </v>
      </c>
      <c r="K1123" s="238" t="str">
        <f t="shared" si="52"/>
        <v xml:space="preserve"> </v>
      </c>
      <c r="L1123" s="87" t="str">
        <f t="shared" si="53"/>
        <v xml:space="preserve"> </v>
      </c>
    </row>
    <row r="1124" spans="1:12" x14ac:dyDescent="0.25">
      <c r="A1124" s="72"/>
      <c r="B1124" s="82"/>
      <c r="C1124" s="82"/>
      <c r="D1124" s="79"/>
      <c r="E1124" s="83"/>
      <c r="F1124" s="83"/>
      <c r="G1124" s="81"/>
      <c r="H1124" s="126"/>
      <c r="I1124" s="238" t="str">
        <f>IF(ISNUMBER(F1124),_xlfn.IFS(RIGHT(H1124,3)="(b)",IF(AND(G1124&gt;=DATE('1. Informace o projektu'!$C$3,1,1),G1124&lt;=WORKDAY(DATE('1. Informace o projektu'!$C$3+1,1,31)-1,1)),"OK","!!"),RIGHT(H1124,3)="(a)",IF(AND(G1124&gt;=DATE('1. Informace o projektu'!$C$3,1,1),G1124&lt;=WORKDAY(DATE('1. Informace o projektu'!$C$3,12,31)-1,1,'6. Data'!$C$76:$C$89)),"OK","!!"),ISBLANK(G1124),"!",ISBLANK(H1124),"!!!",H1124='6. Data'!$B$3,"vyberte druh nákladu")," ")</f>
        <v xml:space="preserve"> </v>
      </c>
      <c r="J1124" s="261" t="str">
        <f t="shared" si="51"/>
        <v xml:space="preserve"> </v>
      </c>
      <c r="K1124" s="238" t="str">
        <f t="shared" si="52"/>
        <v xml:space="preserve"> </v>
      </c>
      <c r="L1124" s="87" t="str">
        <f t="shared" si="53"/>
        <v xml:space="preserve"> </v>
      </c>
    </row>
    <row r="1125" spans="1:12" x14ac:dyDescent="0.25">
      <c r="A1125" s="72"/>
      <c r="B1125" s="82"/>
      <c r="C1125" s="82"/>
      <c r="D1125" s="79"/>
      <c r="E1125" s="83"/>
      <c r="F1125" s="83"/>
      <c r="G1125" s="81"/>
      <c r="H1125" s="126"/>
      <c r="I1125" s="238" t="str">
        <f>IF(ISNUMBER(F1125),_xlfn.IFS(RIGHT(H1125,3)="(b)",IF(AND(G1125&gt;=DATE('1. Informace o projektu'!$C$3,1,1),G1125&lt;=WORKDAY(DATE('1. Informace o projektu'!$C$3+1,1,31)-1,1)),"OK","!!"),RIGHT(H1125,3)="(a)",IF(AND(G1125&gt;=DATE('1. Informace o projektu'!$C$3,1,1),G1125&lt;=WORKDAY(DATE('1. Informace o projektu'!$C$3,12,31)-1,1,'6. Data'!$C$76:$C$89)),"OK","!!"),ISBLANK(G1125),"!",ISBLANK(H1125),"!!!",H1125='6. Data'!$B$3,"vyberte druh nákladu")," ")</f>
        <v xml:space="preserve"> </v>
      </c>
      <c r="J1125" s="261" t="str">
        <f t="shared" si="51"/>
        <v xml:space="preserve"> </v>
      </c>
      <c r="K1125" s="238" t="str">
        <f t="shared" si="52"/>
        <v xml:space="preserve"> </v>
      </c>
      <c r="L1125" s="87" t="str">
        <f t="shared" si="53"/>
        <v xml:space="preserve"> </v>
      </c>
    </row>
    <row r="1126" spans="1:12" x14ac:dyDescent="0.25">
      <c r="A1126" s="72"/>
      <c r="B1126" s="82"/>
      <c r="C1126" s="82"/>
      <c r="D1126" s="79"/>
      <c r="E1126" s="83"/>
      <c r="F1126" s="83"/>
      <c r="G1126" s="81"/>
      <c r="H1126" s="126"/>
      <c r="I1126" s="238" t="str">
        <f>IF(ISNUMBER(F1126),_xlfn.IFS(RIGHT(H1126,3)="(b)",IF(AND(G1126&gt;=DATE('1. Informace o projektu'!$C$3,1,1),G1126&lt;=WORKDAY(DATE('1. Informace o projektu'!$C$3+1,1,31)-1,1)),"OK","!!"),RIGHT(H1126,3)="(a)",IF(AND(G1126&gt;=DATE('1. Informace o projektu'!$C$3,1,1),G1126&lt;=WORKDAY(DATE('1. Informace o projektu'!$C$3,12,31)-1,1,'6. Data'!$C$76:$C$89)),"OK","!!"),ISBLANK(G1126),"!",ISBLANK(H1126),"!!!",H1126='6. Data'!$B$3,"vyberte druh nákladu")," ")</f>
        <v xml:space="preserve"> </v>
      </c>
      <c r="J1126" s="261" t="str">
        <f t="shared" si="51"/>
        <v xml:space="preserve"> </v>
      </c>
      <c r="K1126" s="238" t="str">
        <f t="shared" si="52"/>
        <v xml:space="preserve"> </v>
      </c>
      <c r="L1126" s="87" t="str">
        <f t="shared" si="53"/>
        <v xml:space="preserve"> </v>
      </c>
    </row>
    <row r="1127" spans="1:12" x14ac:dyDescent="0.25">
      <c r="A1127" s="72"/>
      <c r="B1127" s="82"/>
      <c r="C1127" s="82"/>
      <c r="D1127" s="79"/>
      <c r="E1127" s="83"/>
      <c r="F1127" s="83"/>
      <c r="G1127" s="81"/>
      <c r="H1127" s="126"/>
      <c r="I1127" s="238" t="str">
        <f>IF(ISNUMBER(F1127),_xlfn.IFS(RIGHT(H1127,3)="(b)",IF(AND(G1127&gt;=DATE('1. Informace o projektu'!$C$3,1,1),G1127&lt;=WORKDAY(DATE('1. Informace o projektu'!$C$3+1,1,31)-1,1)),"OK","!!"),RIGHT(H1127,3)="(a)",IF(AND(G1127&gt;=DATE('1. Informace o projektu'!$C$3,1,1),G1127&lt;=WORKDAY(DATE('1. Informace o projektu'!$C$3,12,31)-1,1,'6. Data'!$C$76:$C$89)),"OK","!!"),ISBLANK(G1127),"!",ISBLANK(H1127),"!!!",H1127='6. Data'!$B$3,"vyberte druh nákladu")," ")</f>
        <v xml:space="preserve"> </v>
      </c>
      <c r="J1127" s="261" t="str">
        <f t="shared" si="51"/>
        <v xml:space="preserve"> </v>
      </c>
      <c r="K1127" s="238" t="str">
        <f t="shared" si="52"/>
        <v xml:space="preserve"> </v>
      </c>
      <c r="L1127" s="87" t="str">
        <f t="shared" si="53"/>
        <v xml:space="preserve"> </v>
      </c>
    </row>
    <row r="1128" spans="1:12" x14ac:dyDescent="0.25">
      <c r="A1128" s="72"/>
      <c r="B1128" s="82"/>
      <c r="C1128" s="82"/>
      <c r="D1128" s="79"/>
      <c r="E1128" s="83"/>
      <c r="F1128" s="83"/>
      <c r="G1128" s="81"/>
      <c r="H1128" s="126"/>
      <c r="I1128" s="238" t="str">
        <f>IF(ISNUMBER(F1128),_xlfn.IFS(RIGHT(H1128,3)="(b)",IF(AND(G1128&gt;=DATE('1. Informace o projektu'!$C$3,1,1),G1128&lt;=WORKDAY(DATE('1. Informace o projektu'!$C$3+1,1,31)-1,1)),"OK","!!"),RIGHT(H1128,3)="(a)",IF(AND(G1128&gt;=DATE('1. Informace o projektu'!$C$3,1,1),G1128&lt;=WORKDAY(DATE('1. Informace o projektu'!$C$3,12,31)-1,1,'6. Data'!$C$76:$C$89)),"OK","!!"),ISBLANK(G1128),"!",ISBLANK(H1128),"!!!",H1128='6. Data'!$B$3,"vyberte druh nákladu")," ")</f>
        <v xml:space="preserve"> </v>
      </c>
      <c r="J1128" s="261" t="str">
        <f t="shared" si="51"/>
        <v xml:space="preserve"> </v>
      </c>
      <c r="K1128" s="238" t="str">
        <f t="shared" si="52"/>
        <v xml:space="preserve"> </v>
      </c>
      <c r="L1128" s="87" t="str">
        <f t="shared" si="53"/>
        <v xml:space="preserve"> </v>
      </c>
    </row>
    <row r="1129" spans="1:12" x14ac:dyDescent="0.25">
      <c r="A1129" s="72"/>
      <c r="B1129" s="82"/>
      <c r="C1129" s="82"/>
      <c r="D1129" s="79"/>
      <c r="E1129" s="83"/>
      <c r="F1129" s="83"/>
      <c r="G1129" s="81"/>
      <c r="H1129" s="126"/>
      <c r="I1129" s="238" t="str">
        <f>IF(ISNUMBER(F1129),_xlfn.IFS(RIGHT(H1129,3)="(b)",IF(AND(G1129&gt;=DATE('1. Informace o projektu'!$C$3,1,1),G1129&lt;=WORKDAY(DATE('1. Informace o projektu'!$C$3+1,1,31)-1,1)),"OK","!!"),RIGHT(H1129,3)="(a)",IF(AND(G1129&gt;=DATE('1. Informace o projektu'!$C$3,1,1),G1129&lt;=WORKDAY(DATE('1. Informace o projektu'!$C$3,12,31)-1,1,'6. Data'!$C$76:$C$89)),"OK","!!"),ISBLANK(G1129),"!",ISBLANK(H1129),"!!!",H1129='6. Data'!$B$3,"vyberte druh nákladu")," ")</f>
        <v xml:space="preserve"> </v>
      </c>
      <c r="J1129" s="261" t="str">
        <f t="shared" si="51"/>
        <v xml:space="preserve"> </v>
      </c>
      <c r="K1129" s="238" t="str">
        <f t="shared" si="52"/>
        <v xml:space="preserve"> </v>
      </c>
      <c r="L1129" s="87" t="str">
        <f t="shared" si="53"/>
        <v xml:space="preserve"> </v>
      </c>
    </row>
    <row r="1130" spans="1:12" x14ac:dyDescent="0.25">
      <c r="A1130" s="72"/>
      <c r="B1130" s="82"/>
      <c r="C1130" s="82"/>
      <c r="D1130" s="79"/>
      <c r="E1130" s="83"/>
      <c r="F1130" s="83"/>
      <c r="G1130" s="81"/>
      <c r="H1130" s="126"/>
      <c r="I1130" s="238" t="str">
        <f>IF(ISNUMBER(F1130),_xlfn.IFS(RIGHT(H1130,3)="(b)",IF(AND(G1130&gt;=DATE('1. Informace o projektu'!$C$3,1,1),G1130&lt;=WORKDAY(DATE('1. Informace o projektu'!$C$3+1,1,31)-1,1)),"OK","!!"),RIGHT(H1130,3)="(a)",IF(AND(G1130&gt;=DATE('1. Informace o projektu'!$C$3,1,1),G1130&lt;=WORKDAY(DATE('1. Informace o projektu'!$C$3,12,31)-1,1,'6. Data'!$C$76:$C$89)),"OK","!!"),ISBLANK(G1130),"!",ISBLANK(H1130),"!!!",H1130='6. Data'!$B$3,"vyberte druh nákladu")," ")</f>
        <v xml:space="preserve"> </v>
      </c>
      <c r="J1130" s="261" t="str">
        <f t="shared" si="51"/>
        <v xml:space="preserve"> </v>
      </c>
      <c r="K1130" s="238" t="str">
        <f t="shared" si="52"/>
        <v xml:space="preserve"> </v>
      </c>
      <c r="L1130" s="87" t="str">
        <f t="shared" si="53"/>
        <v xml:space="preserve"> </v>
      </c>
    </row>
    <row r="1131" spans="1:12" x14ac:dyDescent="0.25">
      <c r="A1131" s="72"/>
      <c r="B1131" s="82"/>
      <c r="C1131" s="82"/>
      <c r="D1131" s="79"/>
      <c r="E1131" s="83"/>
      <c r="F1131" s="83"/>
      <c r="G1131" s="81"/>
      <c r="H1131" s="126"/>
      <c r="I1131" s="238" t="str">
        <f>IF(ISNUMBER(F1131),_xlfn.IFS(RIGHT(H1131,3)="(b)",IF(AND(G1131&gt;=DATE('1. Informace o projektu'!$C$3,1,1),G1131&lt;=WORKDAY(DATE('1. Informace o projektu'!$C$3+1,1,31)-1,1)),"OK","!!"),RIGHT(H1131,3)="(a)",IF(AND(G1131&gt;=DATE('1. Informace o projektu'!$C$3,1,1),G1131&lt;=WORKDAY(DATE('1. Informace o projektu'!$C$3,12,31)-1,1,'6. Data'!$C$76:$C$89)),"OK","!!"),ISBLANK(G1131),"!",ISBLANK(H1131),"!!!",H1131='6. Data'!$B$3,"vyberte druh nákladu")," ")</f>
        <v xml:space="preserve"> </v>
      </c>
      <c r="J1131" s="261" t="str">
        <f t="shared" si="51"/>
        <v xml:space="preserve"> </v>
      </c>
      <c r="K1131" s="238" t="str">
        <f t="shared" si="52"/>
        <v xml:space="preserve"> </v>
      </c>
      <c r="L1131" s="87" t="str">
        <f t="shared" si="53"/>
        <v xml:space="preserve"> </v>
      </c>
    </row>
    <row r="1132" spans="1:12" x14ac:dyDescent="0.25">
      <c r="A1132" s="72"/>
      <c r="B1132" s="82"/>
      <c r="C1132" s="82"/>
      <c r="D1132" s="79"/>
      <c r="E1132" s="83"/>
      <c r="F1132" s="83"/>
      <c r="G1132" s="81"/>
      <c r="H1132" s="126"/>
      <c r="I1132" s="238" t="str">
        <f>IF(ISNUMBER(F1132),_xlfn.IFS(RIGHT(H1132,3)="(b)",IF(AND(G1132&gt;=DATE('1. Informace o projektu'!$C$3,1,1),G1132&lt;=WORKDAY(DATE('1. Informace o projektu'!$C$3+1,1,31)-1,1)),"OK","!!"),RIGHT(H1132,3)="(a)",IF(AND(G1132&gt;=DATE('1. Informace o projektu'!$C$3,1,1),G1132&lt;=WORKDAY(DATE('1. Informace o projektu'!$C$3,12,31)-1,1,'6. Data'!$C$76:$C$89)),"OK","!!"),ISBLANK(G1132),"!",ISBLANK(H1132),"!!!",H1132='6. Data'!$B$3,"vyberte druh nákladu")," ")</f>
        <v xml:space="preserve"> </v>
      </c>
      <c r="J1132" s="261" t="str">
        <f t="shared" si="51"/>
        <v xml:space="preserve"> </v>
      </c>
      <c r="K1132" s="238" t="str">
        <f t="shared" si="52"/>
        <v xml:space="preserve"> </v>
      </c>
      <c r="L1132" s="87" t="str">
        <f t="shared" si="53"/>
        <v xml:space="preserve"> </v>
      </c>
    </row>
    <row r="1133" spans="1:12" x14ac:dyDescent="0.25">
      <c r="A1133" s="72"/>
      <c r="B1133" s="82"/>
      <c r="C1133" s="82"/>
      <c r="D1133" s="79"/>
      <c r="E1133" s="83"/>
      <c r="F1133" s="83"/>
      <c r="G1133" s="81"/>
      <c r="H1133" s="126"/>
      <c r="I1133" s="238" t="str">
        <f>IF(ISNUMBER(F1133),_xlfn.IFS(RIGHT(H1133,3)="(b)",IF(AND(G1133&gt;=DATE('1. Informace o projektu'!$C$3,1,1),G1133&lt;=WORKDAY(DATE('1. Informace o projektu'!$C$3+1,1,31)-1,1)),"OK","!!"),RIGHT(H1133,3)="(a)",IF(AND(G1133&gt;=DATE('1. Informace o projektu'!$C$3,1,1),G1133&lt;=WORKDAY(DATE('1. Informace o projektu'!$C$3,12,31)-1,1,'6. Data'!$C$76:$C$89)),"OK","!!"),ISBLANK(G1133),"!",ISBLANK(H1133),"!!!",H1133='6. Data'!$B$3,"vyberte druh nákladu")," ")</f>
        <v xml:space="preserve"> </v>
      </c>
      <c r="J1133" s="261" t="str">
        <f t="shared" si="51"/>
        <v xml:space="preserve"> </v>
      </c>
      <c r="K1133" s="238" t="str">
        <f t="shared" si="52"/>
        <v xml:space="preserve"> </v>
      </c>
      <c r="L1133" s="87" t="str">
        <f t="shared" si="53"/>
        <v xml:space="preserve"> </v>
      </c>
    </row>
    <row r="1134" spans="1:12" x14ac:dyDescent="0.25">
      <c r="A1134" s="72"/>
      <c r="B1134" s="82"/>
      <c r="C1134" s="82"/>
      <c r="D1134" s="79"/>
      <c r="E1134" s="83"/>
      <c r="F1134" s="83"/>
      <c r="G1134" s="81"/>
      <c r="H1134" s="126"/>
      <c r="I1134" s="238" t="str">
        <f>IF(ISNUMBER(F1134),_xlfn.IFS(RIGHT(H1134,3)="(b)",IF(AND(G1134&gt;=DATE('1. Informace o projektu'!$C$3,1,1),G1134&lt;=WORKDAY(DATE('1. Informace o projektu'!$C$3+1,1,31)-1,1)),"OK","!!"),RIGHT(H1134,3)="(a)",IF(AND(G1134&gt;=DATE('1. Informace o projektu'!$C$3,1,1),G1134&lt;=WORKDAY(DATE('1. Informace o projektu'!$C$3,12,31)-1,1,'6. Data'!$C$76:$C$89)),"OK","!!"),ISBLANK(G1134),"!",ISBLANK(H1134),"!!!",H1134='6. Data'!$B$3,"vyberte druh nákladu")," ")</f>
        <v xml:space="preserve"> </v>
      </c>
      <c r="J1134" s="261" t="str">
        <f t="shared" si="51"/>
        <v xml:space="preserve"> </v>
      </c>
      <c r="K1134" s="238" t="str">
        <f t="shared" si="52"/>
        <v xml:space="preserve"> </v>
      </c>
      <c r="L1134" s="87" t="str">
        <f t="shared" si="53"/>
        <v xml:space="preserve"> </v>
      </c>
    </row>
    <row r="1135" spans="1:12" x14ac:dyDescent="0.25">
      <c r="A1135" s="72"/>
      <c r="B1135" s="82"/>
      <c r="C1135" s="82"/>
      <c r="D1135" s="79"/>
      <c r="E1135" s="83"/>
      <c r="F1135" s="83"/>
      <c r="G1135" s="81"/>
      <c r="H1135" s="126"/>
      <c r="I1135" s="238" t="str">
        <f>IF(ISNUMBER(F1135),_xlfn.IFS(RIGHT(H1135,3)="(b)",IF(AND(G1135&gt;=DATE('1. Informace o projektu'!$C$3,1,1),G1135&lt;=WORKDAY(DATE('1. Informace o projektu'!$C$3+1,1,31)-1,1)),"OK","!!"),RIGHT(H1135,3)="(a)",IF(AND(G1135&gt;=DATE('1. Informace o projektu'!$C$3,1,1),G1135&lt;=WORKDAY(DATE('1. Informace o projektu'!$C$3,12,31)-1,1,'6. Data'!$C$76:$C$89)),"OK","!!"),ISBLANK(G1135),"!",ISBLANK(H1135),"!!!",H1135='6. Data'!$B$3,"vyberte druh nákladu")," ")</f>
        <v xml:space="preserve"> </v>
      </c>
      <c r="J1135" s="261" t="str">
        <f t="shared" si="51"/>
        <v xml:space="preserve"> </v>
      </c>
      <c r="K1135" s="238" t="str">
        <f t="shared" si="52"/>
        <v xml:space="preserve"> </v>
      </c>
      <c r="L1135" s="87" t="str">
        <f t="shared" si="53"/>
        <v xml:space="preserve"> </v>
      </c>
    </row>
    <row r="1136" spans="1:12" x14ac:dyDescent="0.25">
      <c r="A1136" s="72"/>
      <c r="B1136" s="82"/>
      <c r="C1136" s="82"/>
      <c r="D1136" s="79"/>
      <c r="E1136" s="83"/>
      <c r="F1136" s="83"/>
      <c r="G1136" s="81"/>
      <c r="H1136" s="126"/>
      <c r="I1136" s="238" t="str">
        <f>IF(ISNUMBER(F1136),_xlfn.IFS(RIGHT(H1136,3)="(b)",IF(AND(G1136&gt;=DATE('1. Informace o projektu'!$C$3,1,1),G1136&lt;=WORKDAY(DATE('1. Informace o projektu'!$C$3+1,1,31)-1,1)),"OK","!!"),RIGHT(H1136,3)="(a)",IF(AND(G1136&gt;=DATE('1. Informace o projektu'!$C$3,1,1),G1136&lt;=WORKDAY(DATE('1. Informace o projektu'!$C$3,12,31)-1,1,'6. Data'!$C$76:$C$89)),"OK","!!"),ISBLANK(G1136),"!",ISBLANK(H1136),"!!!",H1136='6. Data'!$B$3,"vyberte druh nákladu")," ")</f>
        <v xml:space="preserve"> </v>
      </c>
      <c r="J1136" s="261" t="str">
        <f t="shared" si="51"/>
        <v xml:space="preserve"> </v>
      </c>
      <c r="K1136" s="238" t="str">
        <f t="shared" si="52"/>
        <v xml:space="preserve"> </v>
      </c>
      <c r="L1136" s="87" t="str">
        <f t="shared" si="53"/>
        <v xml:space="preserve"> </v>
      </c>
    </row>
    <row r="1137" spans="1:12" x14ac:dyDescent="0.25">
      <c r="A1137" s="72"/>
      <c r="B1137" s="82"/>
      <c r="C1137" s="82"/>
      <c r="D1137" s="79"/>
      <c r="E1137" s="83"/>
      <c r="F1137" s="83"/>
      <c r="G1137" s="81"/>
      <c r="H1137" s="126"/>
      <c r="I1137" s="238" t="str">
        <f>IF(ISNUMBER(F1137),_xlfn.IFS(RIGHT(H1137,3)="(b)",IF(AND(G1137&gt;=DATE('1. Informace o projektu'!$C$3,1,1),G1137&lt;=WORKDAY(DATE('1. Informace o projektu'!$C$3+1,1,31)-1,1)),"OK","!!"),RIGHT(H1137,3)="(a)",IF(AND(G1137&gt;=DATE('1. Informace o projektu'!$C$3,1,1),G1137&lt;=WORKDAY(DATE('1. Informace o projektu'!$C$3,12,31)-1,1,'6. Data'!$C$76:$C$89)),"OK","!!"),ISBLANK(G1137),"!",ISBLANK(H1137),"!!!",H1137='6. Data'!$B$3,"vyberte druh nákladu")," ")</f>
        <v xml:space="preserve"> </v>
      </c>
      <c r="J1137" s="261" t="str">
        <f t="shared" si="51"/>
        <v xml:space="preserve"> </v>
      </c>
      <c r="K1137" s="238" t="str">
        <f t="shared" si="52"/>
        <v xml:space="preserve"> </v>
      </c>
      <c r="L1137" s="87" t="str">
        <f t="shared" si="53"/>
        <v xml:space="preserve"> </v>
      </c>
    </row>
    <row r="1138" spans="1:12" x14ac:dyDescent="0.25">
      <c r="A1138" s="72"/>
      <c r="B1138" s="82"/>
      <c r="C1138" s="82"/>
      <c r="D1138" s="79"/>
      <c r="E1138" s="83"/>
      <c r="F1138" s="83"/>
      <c r="G1138" s="81"/>
      <c r="H1138" s="126"/>
      <c r="I1138" s="238" t="str">
        <f>IF(ISNUMBER(F1138),_xlfn.IFS(RIGHT(H1138,3)="(b)",IF(AND(G1138&gt;=DATE('1. Informace o projektu'!$C$3,1,1),G1138&lt;=WORKDAY(DATE('1. Informace o projektu'!$C$3+1,1,31)-1,1)),"OK","!!"),RIGHT(H1138,3)="(a)",IF(AND(G1138&gt;=DATE('1. Informace o projektu'!$C$3,1,1),G1138&lt;=WORKDAY(DATE('1. Informace o projektu'!$C$3,12,31)-1,1,'6. Data'!$C$76:$C$89)),"OK","!!"),ISBLANK(G1138),"!",ISBLANK(H1138),"!!!",H1138='6. Data'!$B$3,"vyberte druh nákladu")," ")</f>
        <v xml:space="preserve"> </v>
      </c>
      <c r="J1138" s="261" t="str">
        <f t="shared" si="51"/>
        <v xml:space="preserve"> </v>
      </c>
      <c r="K1138" s="238" t="str">
        <f t="shared" si="52"/>
        <v xml:space="preserve"> </v>
      </c>
      <c r="L1138" s="87" t="str">
        <f t="shared" si="53"/>
        <v xml:space="preserve"> </v>
      </c>
    </row>
    <row r="1139" spans="1:12" x14ac:dyDescent="0.25">
      <c r="A1139" s="72"/>
      <c r="B1139" s="82"/>
      <c r="C1139" s="82"/>
      <c r="D1139" s="79"/>
      <c r="E1139" s="83"/>
      <c r="F1139" s="83"/>
      <c r="G1139" s="81"/>
      <c r="H1139" s="126"/>
      <c r="I1139" s="238" t="str">
        <f>IF(ISNUMBER(F1139),_xlfn.IFS(RIGHT(H1139,3)="(b)",IF(AND(G1139&gt;=DATE('1. Informace o projektu'!$C$3,1,1),G1139&lt;=WORKDAY(DATE('1. Informace o projektu'!$C$3+1,1,31)-1,1)),"OK","!!"),RIGHT(H1139,3)="(a)",IF(AND(G1139&gt;=DATE('1. Informace o projektu'!$C$3,1,1),G1139&lt;=WORKDAY(DATE('1. Informace o projektu'!$C$3,12,31)-1,1,'6. Data'!$C$76:$C$89)),"OK","!!"),ISBLANK(G1139),"!",ISBLANK(H1139),"!!!",H1139='6. Data'!$B$3,"vyberte druh nákladu")," ")</f>
        <v xml:space="preserve"> </v>
      </c>
      <c r="J1139" s="261" t="str">
        <f t="shared" si="51"/>
        <v xml:space="preserve"> </v>
      </c>
      <c r="K1139" s="238" t="str">
        <f t="shared" si="52"/>
        <v xml:space="preserve"> </v>
      </c>
      <c r="L1139" s="87" t="str">
        <f t="shared" si="53"/>
        <v xml:space="preserve"> </v>
      </c>
    </row>
    <row r="1140" spans="1:12" x14ac:dyDescent="0.25">
      <c r="A1140" s="72"/>
      <c r="B1140" s="82"/>
      <c r="C1140" s="82"/>
      <c r="D1140" s="79"/>
      <c r="E1140" s="83"/>
      <c r="F1140" s="83"/>
      <c r="G1140" s="81"/>
      <c r="H1140" s="126"/>
      <c r="I1140" s="238" t="str">
        <f>IF(ISNUMBER(F1140),_xlfn.IFS(RIGHT(H1140,3)="(b)",IF(AND(G1140&gt;=DATE('1. Informace o projektu'!$C$3,1,1),G1140&lt;=WORKDAY(DATE('1. Informace o projektu'!$C$3+1,1,31)-1,1)),"OK","!!"),RIGHT(H1140,3)="(a)",IF(AND(G1140&gt;=DATE('1. Informace o projektu'!$C$3,1,1),G1140&lt;=WORKDAY(DATE('1. Informace o projektu'!$C$3,12,31)-1,1,'6. Data'!$C$76:$C$89)),"OK","!!"),ISBLANK(G1140),"!",ISBLANK(H1140),"!!!",H1140='6. Data'!$B$3,"vyberte druh nákladu")," ")</f>
        <v xml:space="preserve"> </v>
      </c>
      <c r="J1140" s="261" t="str">
        <f t="shared" si="51"/>
        <v xml:space="preserve"> </v>
      </c>
      <c r="K1140" s="238" t="str">
        <f t="shared" si="52"/>
        <v xml:space="preserve"> </v>
      </c>
      <c r="L1140" s="87" t="str">
        <f t="shared" si="53"/>
        <v xml:space="preserve"> </v>
      </c>
    </row>
    <row r="1141" spans="1:12" x14ac:dyDescent="0.25">
      <c r="A1141" s="72"/>
      <c r="B1141" s="82"/>
      <c r="C1141" s="82"/>
      <c r="D1141" s="79"/>
      <c r="E1141" s="83"/>
      <c r="F1141" s="83"/>
      <c r="G1141" s="81"/>
      <c r="H1141" s="126"/>
      <c r="I1141" s="238" t="str">
        <f>IF(ISNUMBER(F1141),_xlfn.IFS(RIGHT(H1141,3)="(b)",IF(AND(G1141&gt;=DATE('1. Informace o projektu'!$C$3,1,1),G1141&lt;=WORKDAY(DATE('1. Informace o projektu'!$C$3+1,1,31)-1,1)),"OK","!!"),RIGHT(H1141,3)="(a)",IF(AND(G1141&gt;=DATE('1. Informace o projektu'!$C$3,1,1),G1141&lt;=WORKDAY(DATE('1. Informace o projektu'!$C$3,12,31)-1,1,'6. Data'!$C$76:$C$89)),"OK","!!"),ISBLANK(G1141),"!",ISBLANK(H1141),"!!!",H1141='6. Data'!$B$3,"vyberte druh nákladu")," ")</f>
        <v xml:space="preserve"> </v>
      </c>
      <c r="J1141" s="261" t="str">
        <f t="shared" si="51"/>
        <v xml:space="preserve"> </v>
      </c>
      <c r="K1141" s="238" t="str">
        <f t="shared" si="52"/>
        <v xml:space="preserve"> </v>
      </c>
      <c r="L1141" s="87" t="str">
        <f t="shared" si="53"/>
        <v xml:space="preserve"> </v>
      </c>
    </row>
    <row r="1142" spans="1:12" x14ac:dyDescent="0.25">
      <c r="A1142" s="72"/>
      <c r="B1142" s="82"/>
      <c r="C1142" s="82"/>
      <c r="D1142" s="79"/>
      <c r="E1142" s="83"/>
      <c r="F1142" s="83"/>
      <c r="G1142" s="81"/>
      <c r="H1142" s="126"/>
      <c r="I1142" s="238" t="str">
        <f>IF(ISNUMBER(F1142),_xlfn.IFS(RIGHT(H1142,3)="(b)",IF(AND(G1142&gt;=DATE('1. Informace o projektu'!$C$3,1,1),G1142&lt;=WORKDAY(DATE('1. Informace o projektu'!$C$3+1,1,31)-1,1)),"OK","!!"),RIGHT(H1142,3)="(a)",IF(AND(G1142&gt;=DATE('1. Informace o projektu'!$C$3,1,1),G1142&lt;=WORKDAY(DATE('1. Informace o projektu'!$C$3,12,31)-1,1,'6. Data'!$C$76:$C$89)),"OK","!!"),ISBLANK(G1142),"!",ISBLANK(H1142),"!!!",H1142='6. Data'!$B$3,"vyberte druh nákladu")," ")</f>
        <v xml:space="preserve"> </v>
      </c>
      <c r="J1142" s="261" t="str">
        <f t="shared" si="51"/>
        <v xml:space="preserve"> </v>
      </c>
      <c r="K1142" s="238" t="str">
        <f t="shared" si="52"/>
        <v xml:space="preserve"> </v>
      </c>
      <c r="L1142" s="87" t="str">
        <f t="shared" si="53"/>
        <v xml:space="preserve"> </v>
      </c>
    </row>
    <row r="1143" spans="1:12" x14ac:dyDescent="0.25">
      <c r="A1143" s="72"/>
      <c r="B1143" s="82"/>
      <c r="C1143" s="82"/>
      <c r="D1143" s="79"/>
      <c r="E1143" s="83"/>
      <c r="F1143" s="83"/>
      <c r="G1143" s="81"/>
      <c r="H1143" s="126"/>
      <c r="I1143" s="238" t="str">
        <f>IF(ISNUMBER(F1143),_xlfn.IFS(RIGHT(H1143,3)="(b)",IF(AND(G1143&gt;=DATE('1. Informace o projektu'!$C$3,1,1),G1143&lt;=WORKDAY(DATE('1. Informace o projektu'!$C$3+1,1,31)-1,1)),"OK","!!"),RIGHT(H1143,3)="(a)",IF(AND(G1143&gt;=DATE('1. Informace o projektu'!$C$3,1,1),G1143&lt;=WORKDAY(DATE('1. Informace o projektu'!$C$3,12,31)-1,1,'6. Data'!$C$76:$C$89)),"OK","!!"),ISBLANK(G1143),"!",ISBLANK(H1143),"!!!",H1143='6. Data'!$B$3,"vyberte druh nákladu")," ")</f>
        <v xml:space="preserve"> </v>
      </c>
      <c r="J1143" s="261" t="str">
        <f t="shared" si="51"/>
        <v xml:space="preserve"> </v>
      </c>
      <c r="K1143" s="238" t="str">
        <f t="shared" si="52"/>
        <v xml:space="preserve"> </v>
      </c>
      <c r="L1143" s="87" t="str">
        <f t="shared" si="53"/>
        <v xml:space="preserve"> </v>
      </c>
    </row>
    <row r="1144" spans="1:12" x14ac:dyDescent="0.25">
      <c r="A1144" s="72"/>
      <c r="B1144" s="82"/>
      <c r="C1144" s="82"/>
      <c r="D1144" s="79"/>
      <c r="E1144" s="83"/>
      <c r="F1144" s="83"/>
      <c r="G1144" s="81"/>
      <c r="H1144" s="126"/>
      <c r="I1144" s="238" t="str">
        <f>IF(ISNUMBER(F1144),_xlfn.IFS(RIGHT(H1144,3)="(b)",IF(AND(G1144&gt;=DATE('1. Informace o projektu'!$C$3,1,1),G1144&lt;=WORKDAY(DATE('1. Informace o projektu'!$C$3+1,1,31)-1,1)),"OK","!!"),RIGHT(H1144,3)="(a)",IF(AND(G1144&gt;=DATE('1. Informace o projektu'!$C$3,1,1),G1144&lt;=WORKDAY(DATE('1. Informace o projektu'!$C$3,12,31)-1,1,'6. Data'!$C$76:$C$89)),"OK","!!"),ISBLANK(G1144),"!",ISBLANK(H1144),"!!!",H1144='6. Data'!$B$3,"vyberte druh nákladu")," ")</f>
        <v xml:space="preserve"> </v>
      </c>
      <c r="J1144" s="261" t="str">
        <f t="shared" si="51"/>
        <v xml:space="preserve"> </v>
      </c>
      <c r="K1144" s="238" t="str">
        <f t="shared" si="52"/>
        <v xml:space="preserve"> </v>
      </c>
      <c r="L1144" s="87" t="str">
        <f t="shared" si="53"/>
        <v xml:space="preserve"> </v>
      </c>
    </row>
    <row r="1145" spans="1:12" x14ac:dyDescent="0.25">
      <c r="A1145" s="72"/>
      <c r="B1145" s="82"/>
      <c r="C1145" s="82"/>
      <c r="D1145" s="79"/>
      <c r="E1145" s="83"/>
      <c r="F1145" s="83"/>
      <c r="G1145" s="81"/>
      <c r="H1145" s="126"/>
      <c r="I1145" s="238" t="str">
        <f>IF(ISNUMBER(F1145),_xlfn.IFS(RIGHT(H1145,3)="(b)",IF(AND(G1145&gt;=DATE('1. Informace o projektu'!$C$3,1,1),G1145&lt;=WORKDAY(DATE('1. Informace o projektu'!$C$3+1,1,31)-1,1)),"OK","!!"),RIGHT(H1145,3)="(a)",IF(AND(G1145&gt;=DATE('1. Informace o projektu'!$C$3,1,1),G1145&lt;=WORKDAY(DATE('1. Informace o projektu'!$C$3,12,31)-1,1,'6. Data'!$C$76:$C$89)),"OK","!!"),ISBLANK(G1145),"!",ISBLANK(H1145),"!!!",H1145='6. Data'!$B$3,"vyberte druh nákladu")," ")</f>
        <v xml:space="preserve"> </v>
      </c>
      <c r="J1145" s="261" t="str">
        <f t="shared" si="51"/>
        <v xml:space="preserve"> </v>
      </c>
      <c r="K1145" s="238" t="str">
        <f t="shared" si="52"/>
        <v xml:space="preserve"> </v>
      </c>
      <c r="L1145" s="87" t="str">
        <f t="shared" si="53"/>
        <v xml:space="preserve"> </v>
      </c>
    </row>
    <row r="1146" spans="1:12" x14ac:dyDescent="0.25">
      <c r="A1146" s="72"/>
      <c r="B1146" s="82"/>
      <c r="C1146" s="82"/>
      <c r="D1146" s="79"/>
      <c r="E1146" s="83"/>
      <c r="F1146" s="83"/>
      <c r="G1146" s="81"/>
      <c r="H1146" s="126"/>
      <c r="I1146" s="238" t="str">
        <f>IF(ISNUMBER(F1146),_xlfn.IFS(RIGHT(H1146,3)="(b)",IF(AND(G1146&gt;=DATE('1. Informace o projektu'!$C$3,1,1),G1146&lt;=WORKDAY(DATE('1. Informace o projektu'!$C$3+1,1,31)-1,1)),"OK","!!"),RIGHT(H1146,3)="(a)",IF(AND(G1146&gt;=DATE('1. Informace o projektu'!$C$3,1,1),G1146&lt;=WORKDAY(DATE('1. Informace o projektu'!$C$3,12,31)-1,1,'6. Data'!$C$76:$C$89)),"OK","!!"),ISBLANK(G1146),"!",ISBLANK(H1146),"!!!",H1146='6. Data'!$B$3,"vyberte druh nákladu")," ")</f>
        <v xml:space="preserve"> </v>
      </c>
      <c r="J1146" s="261" t="str">
        <f t="shared" si="51"/>
        <v xml:space="preserve"> </v>
      </c>
      <c r="K1146" s="238" t="str">
        <f t="shared" si="52"/>
        <v xml:space="preserve"> </v>
      </c>
      <c r="L1146" s="87" t="str">
        <f t="shared" si="53"/>
        <v xml:space="preserve"> </v>
      </c>
    </row>
    <row r="1147" spans="1:12" x14ac:dyDescent="0.25">
      <c r="A1147" s="72"/>
      <c r="B1147" s="82"/>
      <c r="C1147" s="82"/>
      <c r="D1147" s="79"/>
      <c r="E1147" s="83"/>
      <c r="F1147" s="83"/>
      <c r="G1147" s="81"/>
      <c r="H1147" s="126"/>
      <c r="I1147" s="238" t="str">
        <f>IF(ISNUMBER(F1147),_xlfn.IFS(RIGHT(H1147,3)="(b)",IF(AND(G1147&gt;=DATE('1. Informace o projektu'!$C$3,1,1),G1147&lt;=WORKDAY(DATE('1. Informace o projektu'!$C$3+1,1,31)-1,1)),"OK","!!"),RIGHT(H1147,3)="(a)",IF(AND(G1147&gt;=DATE('1. Informace o projektu'!$C$3,1,1),G1147&lt;=WORKDAY(DATE('1. Informace o projektu'!$C$3,12,31)-1,1,'6. Data'!$C$76:$C$89)),"OK","!!"),ISBLANK(G1147),"!",ISBLANK(H1147),"!!!",H1147='6. Data'!$B$3,"vyberte druh nákladu")," ")</f>
        <v xml:space="preserve"> </v>
      </c>
      <c r="J1147" s="261" t="str">
        <f t="shared" si="51"/>
        <v xml:space="preserve"> </v>
      </c>
      <c r="K1147" s="238" t="str">
        <f t="shared" si="52"/>
        <v xml:space="preserve"> </v>
      </c>
      <c r="L1147" s="87" t="str">
        <f t="shared" si="53"/>
        <v xml:space="preserve"> </v>
      </c>
    </row>
    <row r="1148" spans="1:12" x14ac:dyDescent="0.25">
      <c r="A1148" s="72"/>
      <c r="B1148" s="82"/>
      <c r="C1148" s="82"/>
      <c r="D1148" s="79"/>
      <c r="E1148" s="83"/>
      <c r="F1148" s="83"/>
      <c r="G1148" s="81"/>
      <c r="H1148" s="126"/>
      <c r="I1148" s="238" t="str">
        <f>IF(ISNUMBER(F1148),_xlfn.IFS(RIGHT(H1148,3)="(b)",IF(AND(G1148&gt;=DATE('1. Informace o projektu'!$C$3,1,1),G1148&lt;=WORKDAY(DATE('1. Informace o projektu'!$C$3+1,1,31)-1,1)),"OK","!!"),RIGHT(H1148,3)="(a)",IF(AND(G1148&gt;=DATE('1. Informace o projektu'!$C$3,1,1),G1148&lt;=WORKDAY(DATE('1. Informace o projektu'!$C$3,12,31)-1,1,'6. Data'!$C$76:$C$89)),"OK","!!"),ISBLANK(G1148),"!",ISBLANK(H1148),"!!!",H1148='6. Data'!$B$3,"vyberte druh nákladu")," ")</f>
        <v xml:space="preserve"> </v>
      </c>
      <c r="J1148" s="261" t="str">
        <f t="shared" si="51"/>
        <v xml:space="preserve"> </v>
      </c>
      <c r="K1148" s="238" t="str">
        <f t="shared" si="52"/>
        <v xml:space="preserve"> </v>
      </c>
      <c r="L1148" s="87" t="str">
        <f t="shared" si="53"/>
        <v xml:space="preserve"> </v>
      </c>
    </row>
    <row r="1149" spans="1:12" x14ac:dyDescent="0.25">
      <c r="A1149" s="72"/>
      <c r="B1149" s="82"/>
      <c r="C1149" s="82"/>
      <c r="D1149" s="79"/>
      <c r="E1149" s="83"/>
      <c r="F1149" s="83"/>
      <c r="G1149" s="81"/>
      <c r="H1149" s="126"/>
      <c r="I1149" s="238" t="str">
        <f>IF(ISNUMBER(F1149),_xlfn.IFS(RIGHT(H1149,3)="(b)",IF(AND(G1149&gt;=DATE('1. Informace o projektu'!$C$3,1,1),G1149&lt;=WORKDAY(DATE('1. Informace o projektu'!$C$3+1,1,31)-1,1)),"OK","!!"),RIGHT(H1149,3)="(a)",IF(AND(G1149&gt;=DATE('1. Informace o projektu'!$C$3,1,1),G1149&lt;=WORKDAY(DATE('1. Informace o projektu'!$C$3,12,31)-1,1,'6. Data'!$C$76:$C$89)),"OK","!!"),ISBLANK(G1149),"!",ISBLANK(H1149),"!!!",H1149='6. Data'!$B$3,"vyberte druh nákladu")," ")</f>
        <v xml:space="preserve"> </v>
      </c>
      <c r="J1149" s="261" t="str">
        <f t="shared" si="51"/>
        <v xml:space="preserve"> </v>
      </c>
      <c r="K1149" s="238" t="str">
        <f t="shared" si="52"/>
        <v xml:space="preserve"> </v>
      </c>
      <c r="L1149" s="87" t="str">
        <f t="shared" si="53"/>
        <v xml:space="preserve"> </v>
      </c>
    </row>
    <row r="1150" spans="1:12" x14ac:dyDescent="0.25">
      <c r="A1150" s="72"/>
      <c r="B1150" s="82"/>
      <c r="C1150" s="82"/>
      <c r="D1150" s="79"/>
      <c r="E1150" s="83"/>
      <c r="F1150" s="83"/>
      <c r="G1150" s="81"/>
      <c r="H1150" s="126"/>
      <c r="I1150" s="238" t="str">
        <f>IF(ISNUMBER(F1150),_xlfn.IFS(RIGHT(H1150,3)="(b)",IF(AND(G1150&gt;=DATE('1. Informace o projektu'!$C$3,1,1),G1150&lt;=WORKDAY(DATE('1. Informace o projektu'!$C$3+1,1,31)-1,1)),"OK","!!"),RIGHT(H1150,3)="(a)",IF(AND(G1150&gt;=DATE('1. Informace o projektu'!$C$3,1,1),G1150&lt;=WORKDAY(DATE('1. Informace o projektu'!$C$3,12,31)-1,1,'6. Data'!$C$76:$C$89)),"OK","!!"),ISBLANK(G1150),"!",ISBLANK(H1150),"!!!",H1150='6. Data'!$B$3,"vyberte druh nákladu")," ")</f>
        <v xml:space="preserve"> </v>
      </c>
      <c r="J1150" s="261" t="str">
        <f t="shared" si="51"/>
        <v xml:space="preserve"> </v>
      </c>
      <c r="K1150" s="238" t="str">
        <f t="shared" si="52"/>
        <v xml:space="preserve"> </v>
      </c>
      <c r="L1150" s="87" t="str">
        <f t="shared" si="53"/>
        <v xml:space="preserve"> </v>
      </c>
    </row>
    <row r="1151" spans="1:12" x14ac:dyDescent="0.25">
      <c r="A1151" s="72"/>
      <c r="B1151" s="82"/>
      <c r="C1151" s="82"/>
      <c r="D1151" s="79"/>
      <c r="E1151" s="83"/>
      <c r="F1151" s="83"/>
      <c r="G1151" s="81"/>
      <c r="H1151" s="126"/>
      <c r="I1151" s="238" t="str">
        <f>IF(ISNUMBER(F1151),_xlfn.IFS(RIGHT(H1151,3)="(b)",IF(AND(G1151&gt;=DATE('1. Informace o projektu'!$C$3,1,1),G1151&lt;=WORKDAY(DATE('1. Informace o projektu'!$C$3+1,1,31)-1,1)),"OK","!!"),RIGHT(H1151,3)="(a)",IF(AND(G1151&gt;=DATE('1. Informace o projektu'!$C$3,1,1),G1151&lt;=WORKDAY(DATE('1. Informace o projektu'!$C$3,12,31)-1,1,'6. Data'!$C$76:$C$89)),"OK","!!"),ISBLANK(G1151),"!",ISBLANK(H1151),"!!!",H1151='6. Data'!$B$3,"vyberte druh nákladu")," ")</f>
        <v xml:space="preserve"> </v>
      </c>
      <c r="J1151" s="261" t="str">
        <f t="shared" si="51"/>
        <v xml:space="preserve"> </v>
      </c>
      <c r="K1151" s="238" t="str">
        <f t="shared" si="52"/>
        <v xml:space="preserve"> </v>
      </c>
      <c r="L1151" s="87" t="str">
        <f t="shared" si="53"/>
        <v xml:space="preserve"> </v>
      </c>
    </row>
    <row r="1152" spans="1:12" x14ac:dyDescent="0.25">
      <c r="A1152" s="72"/>
      <c r="B1152" s="82"/>
      <c r="C1152" s="82"/>
      <c r="D1152" s="79"/>
      <c r="E1152" s="83"/>
      <c r="F1152" s="83"/>
      <c r="G1152" s="81"/>
      <c r="H1152" s="126"/>
      <c r="I1152" s="238" t="str">
        <f>IF(ISNUMBER(F1152),_xlfn.IFS(RIGHT(H1152,3)="(b)",IF(AND(G1152&gt;=DATE('1. Informace o projektu'!$C$3,1,1),G1152&lt;=WORKDAY(DATE('1. Informace o projektu'!$C$3+1,1,31)-1,1)),"OK","!!"),RIGHT(H1152,3)="(a)",IF(AND(G1152&gt;=DATE('1. Informace o projektu'!$C$3,1,1),G1152&lt;=WORKDAY(DATE('1. Informace o projektu'!$C$3,12,31)-1,1,'6. Data'!$C$76:$C$89)),"OK","!!"),ISBLANK(G1152),"!",ISBLANK(H1152),"!!!",H1152='6. Data'!$B$3,"vyberte druh nákladu")," ")</f>
        <v xml:space="preserve"> </v>
      </c>
      <c r="J1152" s="261" t="str">
        <f t="shared" si="51"/>
        <v xml:space="preserve"> </v>
      </c>
      <c r="K1152" s="238" t="str">
        <f t="shared" si="52"/>
        <v xml:space="preserve"> </v>
      </c>
      <c r="L1152" s="87" t="str">
        <f t="shared" si="53"/>
        <v xml:space="preserve"> </v>
      </c>
    </row>
    <row r="1153" spans="1:12" x14ac:dyDescent="0.25">
      <c r="A1153" s="72"/>
      <c r="B1153" s="82"/>
      <c r="C1153" s="82"/>
      <c r="D1153" s="79"/>
      <c r="E1153" s="83"/>
      <c r="F1153" s="83"/>
      <c r="G1153" s="81"/>
      <c r="H1153" s="126"/>
      <c r="I1153" s="238" t="str">
        <f>IF(ISNUMBER(F1153),_xlfn.IFS(RIGHT(H1153,3)="(b)",IF(AND(G1153&gt;=DATE('1. Informace o projektu'!$C$3,1,1),G1153&lt;=WORKDAY(DATE('1. Informace o projektu'!$C$3+1,1,31)-1,1)),"OK","!!"),RIGHT(H1153,3)="(a)",IF(AND(G1153&gt;=DATE('1. Informace o projektu'!$C$3,1,1),G1153&lt;=WORKDAY(DATE('1. Informace o projektu'!$C$3,12,31)-1,1,'6. Data'!$C$76:$C$89)),"OK","!!"),ISBLANK(G1153),"!",ISBLANK(H1153),"!!!",H1153='6. Data'!$B$3,"vyberte druh nákladu")," ")</f>
        <v xml:space="preserve"> </v>
      </c>
      <c r="J1153" s="261" t="str">
        <f t="shared" si="51"/>
        <v xml:space="preserve"> </v>
      </c>
      <c r="K1153" s="238" t="str">
        <f t="shared" si="52"/>
        <v xml:space="preserve"> </v>
      </c>
      <c r="L1153" s="87" t="str">
        <f t="shared" si="53"/>
        <v xml:space="preserve"> </v>
      </c>
    </row>
    <row r="1154" spans="1:12" x14ac:dyDescent="0.25">
      <c r="A1154" s="72"/>
      <c r="B1154" s="82"/>
      <c r="C1154" s="82"/>
      <c r="D1154" s="79"/>
      <c r="E1154" s="83"/>
      <c r="F1154" s="83"/>
      <c r="G1154" s="81"/>
      <c r="H1154" s="126"/>
      <c r="I1154" s="238" t="str">
        <f>IF(ISNUMBER(F1154),_xlfn.IFS(RIGHT(H1154,3)="(b)",IF(AND(G1154&gt;=DATE('1. Informace o projektu'!$C$3,1,1),G1154&lt;=WORKDAY(DATE('1. Informace o projektu'!$C$3+1,1,31)-1,1)),"OK","!!"),RIGHT(H1154,3)="(a)",IF(AND(G1154&gt;=DATE('1. Informace o projektu'!$C$3,1,1),G1154&lt;=WORKDAY(DATE('1. Informace o projektu'!$C$3,12,31)-1,1,'6. Data'!$C$76:$C$89)),"OK","!!"),ISBLANK(G1154),"!",ISBLANK(H1154),"!!!",H1154='6. Data'!$B$3,"vyberte druh nákladu")," ")</f>
        <v xml:space="preserve"> </v>
      </c>
      <c r="J1154" s="261" t="str">
        <f t="shared" si="51"/>
        <v xml:space="preserve"> </v>
      </c>
      <c r="K1154" s="238" t="str">
        <f t="shared" si="52"/>
        <v xml:space="preserve"> </v>
      </c>
      <c r="L1154" s="87" t="str">
        <f t="shared" si="53"/>
        <v xml:space="preserve"> </v>
      </c>
    </row>
    <row r="1155" spans="1:12" x14ac:dyDescent="0.25">
      <c r="A1155" s="72"/>
      <c r="B1155" s="82"/>
      <c r="C1155" s="82"/>
      <c r="D1155" s="79"/>
      <c r="E1155" s="83"/>
      <c r="F1155" s="83"/>
      <c r="G1155" s="81"/>
      <c r="H1155" s="126"/>
      <c r="I1155" s="238" t="str">
        <f>IF(ISNUMBER(F1155),_xlfn.IFS(RIGHT(H1155,3)="(b)",IF(AND(G1155&gt;=DATE('1. Informace o projektu'!$C$3,1,1),G1155&lt;=WORKDAY(DATE('1. Informace o projektu'!$C$3+1,1,31)-1,1)),"OK","!!"),RIGHT(H1155,3)="(a)",IF(AND(G1155&gt;=DATE('1. Informace o projektu'!$C$3,1,1),G1155&lt;=WORKDAY(DATE('1. Informace o projektu'!$C$3,12,31)-1,1,'6. Data'!$C$76:$C$89)),"OK","!!"),ISBLANK(G1155),"!",ISBLANK(H1155),"!!!",H1155='6. Data'!$B$3,"vyberte druh nákladu")," ")</f>
        <v xml:space="preserve"> </v>
      </c>
      <c r="J1155" s="261" t="str">
        <f t="shared" si="51"/>
        <v xml:space="preserve"> </v>
      </c>
      <c r="K1155" s="238" t="str">
        <f t="shared" si="52"/>
        <v xml:space="preserve"> </v>
      </c>
      <c r="L1155" s="87" t="str">
        <f t="shared" si="53"/>
        <v xml:space="preserve"> </v>
      </c>
    </row>
    <row r="1156" spans="1:12" x14ac:dyDescent="0.25">
      <c r="A1156" s="72"/>
      <c r="B1156" s="82"/>
      <c r="C1156" s="82"/>
      <c r="D1156" s="79"/>
      <c r="E1156" s="83"/>
      <c r="F1156" s="83"/>
      <c r="G1156" s="81"/>
      <c r="H1156" s="126"/>
      <c r="I1156" s="238" t="str">
        <f>IF(ISNUMBER(F1156),_xlfn.IFS(RIGHT(H1156,3)="(b)",IF(AND(G1156&gt;=DATE('1. Informace o projektu'!$C$3,1,1),G1156&lt;=WORKDAY(DATE('1. Informace o projektu'!$C$3+1,1,31)-1,1)),"OK","!!"),RIGHT(H1156,3)="(a)",IF(AND(G1156&gt;=DATE('1. Informace o projektu'!$C$3,1,1),G1156&lt;=WORKDAY(DATE('1. Informace o projektu'!$C$3,12,31)-1,1,'6. Data'!$C$76:$C$89)),"OK","!!"),ISBLANK(G1156),"!",ISBLANK(H1156),"!!!",H1156='6. Data'!$B$3,"vyberte druh nákladu")," ")</f>
        <v xml:space="preserve"> </v>
      </c>
      <c r="J1156" s="261" t="str">
        <f t="shared" si="51"/>
        <v xml:space="preserve"> </v>
      </c>
      <c r="K1156" s="238" t="str">
        <f t="shared" si="52"/>
        <v xml:space="preserve"> </v>
      </c>
      <c r="L1156" s="87" t="str">
        <f t="shared" si="53"/>
        <v xml:space="preserve"> </v>
      </c>
    </row>
    <row r="1157" spans="1:12" x14ac:dyDescent="0.25">
      <c r="A1157" s="72"/>
      <c r="B1157" s="82"/>
      <c r="C1157" s="82"/>
      <c r="D1157" s="79"/>
      <c r="E1157" s="83"/>
      <c r="F1157" s="83"/>
      <c r="G1157" s="81"/>
      <c r="H1157" s="126"/>
      <c r="I1157" s="238" t="str">
        <f>IF(ISNUMBER(F1157),_xlfn.IFS(RIGHT(H1157,3)="(b)",IF(AND(G1157&gt;=DATE('1. Informace o projektu'!$C$3,1,1),G1157&lt;=WORKDAY(DATE('1. Informace o projektu'!$C$3+1,1,31)-1,1)),"OK","!!"),RIGHT(H1157,3)="(a)",IF(AND(G1157&gt;=DATE('1. Informace o projektu'!$C$3,1,1),G1157&lt;=WORKDAY(DATE('1. Informace o projektu'!$C$3,12,31)-1,1,'6. Data'!$C$76:$C$89)),"OK","!!"),ISBLANK(G1157),"!",ISBLANK(H1157),"!!!",H1157='6. Data'!$B$3,"vyberte druh nákladu")," ")</f>
        <v xml:space="preserve"> </v>
      </c>
      <c r="J1157" s="261" t="str">
        <f t="shared" si="51"/>
        <v xml:space="preserve"> </v>
      </c>
      <c r="K1157" s="238" t="str">
        <f t="shared" si="52"/>
        <v xml:space="preserve"> </v>
      </c>
      <c r="L1157" s="87" t="str">
        <f t="shared" si="53"/>
        <v xml:space="preserve"> </v>
      </c>
    </row>
    <row r="1158" spans="1:12" x14ac:dyDescent="0.25">
      <c r="A1158" s="72"/>
      <c r="B1158" s="82"/>
      <c r="C1158" s="82"/>
      <c r="D1158" s="79"/>
      <c r="E1158" s="83"/>
      <c r="F1158" s="83"/>
      <c r="G1158" s="81"/>
      <c r="H1158" s="126"/>
      <c r="I1158" s="238" t="str">
        <f>IF(ISNUMBER(F1158),_xlfn.IFS(RIGHT(H1158,3)="(b)",IF(AND(G1158&gt;=DATE('1. Informace o projektu'!$C$3,1,1),G1158&lt;=WORKDAY(DATE('1. Informace o projektu'!$C$3+1,1,31)-1,1)),"OK","!!"),RIGHT(H1158,3)="(a)",IF(AND(G1158&gt;=DATE('1. Informace o projektu'!$C$3,1,1),G1158&lt;=WORKDAY(DATE('1. Informace o projektu'!$C$3,12,31)-1,1,'6. Data'!$C$76:$C$89)),"OK","!!"),ISBLANK(G1158),"!",ISBLANK(H1158),"!!!",H1158='6. Data'!$B$3,"vyberte druh nákladu")," ")</f>
        <v xml:space="preserve"> </v>
      </c>
      <c r="J1158" s="261" t="str">
        <f t="shared" si="51"/>
        <v xml:space="preserve"> </v>
      </c>
      <c r="K1158" s="238" t="str">
        <f t="shared" si="52"/>
        <v xml:space="preserve"> </v>
      </c>
      <c r="L1158" s="87" t="str">
        <f t="shared" si="53"/>
        <v xml:space="preserve"> </v>
      </c>
    </row>
    <row r="1159" spans="1:12" x14ac:dyDescent="0.25">
      <c r="A1159" s="72"/>
      <c r="B1159" s="82"/>
      <c r="C1159" s="82"/>
      <c r="D1159" s="79"/>
      <c r="E1159" s="83"/>
      <c r="F1159" s="83"/>
      <c r="G1159" s="81"/>
      <c r="H1159" s="126"/>
      <c r="I1159" s="238" t="str">
        <f>IF(ISNUMBER(F1159),_xlfn.IFS(RIGHT(H1159,3)="(b)",IF(AND(G1159&gt;=DATE('1. Informace o projektu'!$C$3,1,1),G1159&lt;=WORKDAY(DATE('1. Informace o projektu'!$C$3+1,1,31)-1,1)),"OK","!!"),RIGHT(H1159,3)="(a)",IF(AND(G1159&gt;=DATE('1. Informace o projektu'!$C$3,1,1),G1159&lt;=WORKDAY(DATE('1. Informace o projektu'!$C$3,12,31)-1,1,'6. Data'!$C$76:$C$89)),"OK","!!"),ISBLANK(G1159),"!",ISBLANK(H1159),"!!!",H1159='6. Data'!$B$3,"vyberte druh nákladu")," ")</f>
        <v xml:space="preserve"> </v>
      </c>
      <c r="J1159" s="261" t="str">
        <f t="shared" ref="J1159:J1222" si="54">_xlfn.IFS(I1159="!","Zapište datum úhrady",I1159="ok"," ",I1159=" "," ",I1159="!!!","vyberte druh nákladu",I1159="!!","nepovolené datum úhrady",I1159="vyberte druh nákladu","vyberte druh nákladu")</f>
        <v xml:space="preserve"> </v>
      </c>
      <c r="K1159" s="238" t="str">
        <f t="shared" ref="K1159:K1222" si="55">IF(ISNUMBER(F1159),IF(E1159&gt;=F1159,"OK","!")," ")</f>
        <v xml:space="preserve"> </v>
      </c>
      <c r="L1159" s="87" t="str">
        <f t="shared" ref="L1159:L1222" si="56">_xlfn.IFS(K1159="!","Hrazeno z dotace je vyšší než fakturovaná částka",K1159="ok"," ",K1159=" "," ")</f>
        <v xml:space="preserve"> </v>
      </c>
    </row>
    <row r="1160" spans="1:12" x14ac:dyDescent="0.25">
      <c r="A1160" s="72"/>
      <c r="B1160" s="82"/>
      <c r="C1160" s="82"/>
      <c r="D1160" s="79"/>
      <c r="E1160" s="83"/>
      <c r="F1160" s="83"/>
      <c r="G1160" s="81"/>
      <c r="H1160" s="126"/>
      <c r="I1160" s="238" t="str">
        <f>IF(ISNUMBER(F1160),_xlfn.IFS(RIGHT(H1160,3)="(b)",IF(AND(G1160&gt;=DATE('1. Informace o projektu'!$C$3,1,1),G1160&lt;=WORKDAY(DATE('1. Informace o projektu'!$C$3+1,1,31)-1,1)),"OK","!!"),RIGHT(H1160,3)="(a)",IF(AND(G1160&gt;=DATE('1. Informace o projektu'!$C$3,1,1),G1160&lt;=WORKDAY(DATE('1. Informace o projektu'!$C$3,12,31)-1,1,'6. Data'!$C$76:$C$89)),"OK","!!"),ISBLANK(G1160),"!",ISBLANK(H1160),"!!!",H1160='6. Data'!$B$3,"vyberte druh nákladu")," ")</f>
        <v xml:space="preserve"> </v>
      </c>
      <c r="J1160" s="261" t="str">
        <f t="shared" si="54"/>
        <v xml:space="preserve"> </v>
      </c>
      <c r="K1160" s="238" t="str">
        <f t="shared" si="55"/>
        <v xml:space="preserve"> </v>
      </c>
      <c r="L1160" s="87" t="str">
        <f t="shared" si="56"/>
        <v xml:space="preserve"> </v>
      </c>
    </row>
    <row r="1161" spans="1:12" x14ac:dyDescent="0.25">
      <c r="A1161" s="72"/>
      <c r="B1161" s="82"/>
      <c r="C1161" s="82"/>
      <c r="D1161" s="79"/>
      <c r="E1161" s="83"/>
      <c r="F1161" s="83"/>
      <c r="G1161" s="81"/>
      <c r="H1161" s="126"/>
      <c r="I1161" s="238" t="str">
        <f>IF(ISNUMBER(F1161),_xlfn.IFS(RIGHT(H1161,3)="(b)",IF(AND(G1161&gt;=DATE('1. Informace o projektu'!$C$3,1,1),G1161&lt;=WORKDAY(DATE('1. Informace o projektu'!$C$3+1,1,31)-1,1)),"OK","!!"),RIGHT(H1161,3)="(a)",IF(AND(G1161&gt;=DATE('1. Informace o projektu'!$C$3,1,1),G1161&lt;=WORKDAY(DATE('1. Informace o projektu'!$C$3,12,31)-1,1,'6. Data'!$C$76:$C$89)),"OK","!!"),ISBLANK(G1161),"!",ISBLANK(H1161),"!!!",H1161='6. Data'!$B$3,"vyberte druh nákladu")," ")</f>
        <v xml:space="preserve"> </v>
      </c>
      <c r="J1161" s="261" t="str">
        <f t="shared" si="54"/>
        <v xml:space="preserve"> </v>
      </c>
      <c r="K1161" s="238" t="str">
        <f t="shared" si="55"/>
        <v xml:space="preserve"> </v>
      </c>
      <c r="L1161" s="87" t="str">
        <f t="shared" si="56"/>
        <v xml:space="preserve"> </v>
      </c>
    </row>
    <row r="1162" spans="1:12" x14ac:dyDescent="0.25">
      <c r="A1162" s="72"/>
      <c r="B1162" s="82"/>
      <c r="C1162" s="82"/>
      <c r="D1162" s="79"/>
      <c r="E1162" s="83"/>
      <c r="F1162" s="83"/>
      <c r="G1162" s="81"/>
      <c r="H1162" s="126"/>
      <c r="I1162" s="238" t="str">
        <f>IF(ISNUMBER(F1162),_xlfn.IFS(RIGHT(H1162,3)="(b)",IF(AND(G1162&gt;=DATE('1. Informace o projektu'!$C$3,1,1),G1162&lt;=WORKDAY(DATE('1. Informace o projektu'!$C$3+1,1,31)-1,1)),"OK","!!"),RIGHT(H1162,3)="(a)",IF(AND(G1162&gt;=DATE('1. Informace o projektu'!$C$3,1,1),G1162&lt;=WORKDAY(DATE('1. Informace o projektu'!$C$3,12,31)-1,1,'6. Data'!$C$76:$C$89)),"OK","!!"),ISBLANK(G1162),"!",ISBLANK(H1162),"!!!",H1162='6. Data'!$B$3,"vyberte druh nákladu")," ")</f>
        <v xml:space="preserve"> </v>
      </c>
      <c r="J1162" s="261" t="str">
        <f t="shared" si="54"/>
        <v xml:space="preserve"> </v>
      </c>
      <c r="K1162" s="238" t="str">
        <f t="shared" si="55"/>
        <v xml:space="preserve"> </v>
      </c>
      <c r="L1162" s="87" t="str">
        <f t="shared" si="56"/>
        <v xml:space="preserve"> </v>
      </c>
    </row>
    <row r="1163" spans="1:12" x14ac:dyDescent="0.25">
      <c r="A1163" s="72"/>
      <c r="B1163" s="82"/>
      <c r="C1163" s="82"/>
      <c r="D1163" s="79"/>
      <c r="E1163" s="83"/>
      <c r="F1163" s="83"/>
      <c r="G1163" s="81"/>
      <c r="H1163" s="126"/>
      <c r="I1163" s="238" t="str">
        <f>IF(ISNUMBER(F1163),_xlfn.IFS(RIGHT(H1163,3)="(b)",IF(AND(G1163&gt;=DATE('1. Informace o projektu'!$C$3,1,1),G1163&lt;=WORKDAY(DATE('1. Informace o projektu'!$C$3+1,1,31)-1,1)),"OK","!!"),RIGHT(H1163,3)="(a)",IF(AND(G1163&gt;=DATE('1. Informace o projektu'!$C$3,1,1),G1163&lt;=WORKDAY(DATE('1. Informace o projektu'!$C$3,12,31)-1,1,'6. Data'!$C$76:$C$89)),"OK","!!"),ISBLANK(G1163),"!",ISBLANK(H1163),"!!!",H1163='6. Data'!$B$3,"vyberte druh nákladu")," ")</f>
        <v xml:space="preserve"> </v>
      </c>
      <c r="J1163" s="261" t="str">
        <f t="shared" si="54"/>
        <v xml:space="preserve"> </v>
      </c>
      <c r="K1163" s="238" t="str">
        <f t="shared" si="55"/>
        <v xml:space="preserve"> </v>
      </c>
      <c r="L1163" s="87" t="str">
        <f t="shared" si="56"/>
        <v xml:space="preserve"> </v>
      </c>
    </row>
    <row r="1164" spans="1:12" x14ac:dyDescent="0.25">
      <c r="A1164" s="72"/>
      <c r="B1164" s="82"/>
      <c r="C1164" s="82"/>
      <c r="D1164" s="79"/>
      <c r="E1164" s="83"/>
      <c r="F1164" s="83"/>
      <c r="G1164" s="81"/>
      <c r="H1164" s="126"/>
      <c r="I1164" s="238" t="str">
        <f>IF(ISNUMBER(F1164),_xlfn.IFS(RIGHT(H1164,3)="(b)",IF(AND(G1164&gt;=DATE('1. Informace o projektu'!$C$3,1,1),G1164&lt;=WORKDAY(DATE('1. Informace o projektu'!$C$3+1,1,31)-1,1)),"OK","!!"),RIGHT(H1164,3)="(a)",IF(AND(G1164&gt;=DATE('1. Informace o projektu'!$C$3,1,1),G1164&lt;=WORKDAY(DATE('1. Informace o projektu'!$C$3,12,31)-1,1,'6. Data'!$C$76:$C$89)),"OK","!!"),ISBLANK(G1164),"!",ISBLANK(H1164),"!!!",H1164='6. Data'!$B$3,"vyberte druh nákladu")," ")</f>
        <v xml:space="preserve"> </v>
      </c>
      <c r="J1164" s="261" t="str">
        <f t="shared" si="54"/>
        <v xml:space="preserve"> </v>
      </c>
      <c r="K1164" s="238" t="str">
        <f t="shared" si="55"/>
        <v xml:space="preserve"> </v>
      </c>
      <c r="L1164" s="87" t="str">
        <f t="shared" si="56"/>
        <v xml:space="preserve"> </v>
      </c>
    </row>
    <row r="1165" spans="1:12" x14ac:dyDescent="0.25">
      <c r="A1165" s="72"/>
      <c r="B1165" s="82"/>
      <c r="C1165" s="82"/>
      <c r="D1165" s="79"/>
      <c r="E1165" s="83"/>
      <c r="F1165" s="83"/>
      <c r="G1165" s="81"/>
      <c r="H1165" s="126"/>
      <c r="I1165" s="238" t="str">
        <f>IF(ISNUMBER(F1165),_xlfn.IFS(RIGHT(H1165,3)="(b)",IF(AND(G1165&gt;=DATE('1. Informace o projektu'!$C$3,1,1),G1165&lt;=WORKDAY(DATE('1. Informace o projektu'!$C$3+1,1,31)-1,1)),"OK","!!"),RIGHT(H1165,3)="(a)",IF(AND(G1165&gt;=DATE('1. Informace o projektu'!$C$3,1,1),G1165&lt;=WORKDAY(DATE('1. Informace o projektu'!$C$3,12,31)-1,1,'6. Data'!$C$76:$C$89)),"OK","!!"),ISBLANK(G1165),"!",ISBLANK(H1165),"!!!",H1165='6. Data'!$B$3,"vyberte druh nákladu")," ")</f>
        <v xml:space="preserve"> </v>
      </c>
      <c r="J1165" s="261" t="str">
        <f t="shared" si="54"/>
        <v xml:space="preserve"> </v>
      </c>
      <c r="K1165" s="238" t="str">
        <f t="shared" si="55"/>
        <v xml:space="preserve"> </v>
      </c>
      <c r="L1165" s="87" t="str">
        <f t="shared" si="56"/>
        <v xml:space="preserve"> </v>
      </c>
    </row>
    <row r="1166" spans="1:12" x14ac:dyDescent="0.25">
      <c r="A1166" s="72"/>
      <c r="B1166" s="82"/>
      <c r="C1166" s="82"/>
      <c r="D1166" s="79"/>
      <c r="E1166" s="83"/>
      <c r="F1166" s="83"/>
      <c r="G1166" s="81"/>
      <c r="H1166" s="126"/>
      <c r="I1166" s="238" t="str">
        <f>IF(ISNUMBER(F1166),_xlfn.IFS(RIGHT(H1166,3)="(b)",IF(AND(G1166&gt;=DATE('1. Informace o projektu'!$C$3,1,1),G1166&lt;=WORKDAY(DATE('1. Informace o projektu'!$C$3+1,1,31)-1,1)),"OK","!!"),RIGHT(H1166,3)="(a)",IF(AND(G1166&gt;=DATE('1. Informace o projektu'!$C$3,1,1),G1166&lt;=WORKDAY(DATE('1. Informace o projektu'!$C$3,12,31)-1,1,'6. Data'!$C$76:$C$89)),"OK","!!"),ISBLANK(G1166),"!",ISBLANK(H1166),"!!!",H1166='6. Data'!$B$3,"vyberte druh nákladu")," ")</f>
        <v xml:space="preserve"> </v>
      </c>
      <c r="J1166" s="261" t="str">
        <f t="shared" si="54"/>
        <v xml:space="preserve"> </v>
      </c>
      <c r="K1166" s="238" t="str">
        <f t="shared" si="55"/>
        <v xml:space="preserve"> </v>
      </c>
      <c r="L1166" s="87" t="str">
        <f t="shared" si="56"/>
        <v xml:space="preserve"> </v>
      </c>
    </row>
    <row r="1167" spans="1:12" x14ac:dyDescent="0.25">
      <c r="A1167" s="72"/>
      <c r="B1167" s="82"/>
      <c r="C1167" s="82"/>
      <c r="D1167" s="79"/>
      <c r="E1167" s="83"/>
      <c r="F1167" s="83"/>
      <c r="G1167" s="81"/>
      <c r="H1167" s="126"/>
      <c r="I1167" s="238" t="str">
        <f>IF(ISNUMBER(F1167),_xlfn.IFS(RIGHT(H1167,3)="(b)",IF(AND(G1167&gt;=DATE('1. Informace o projektu'!$C$3,1,1),G1167&lt;=WORKDAY(DATE('1. Informace o projektu'!$C$3+1,1,31)-1,1)),"OK","!!"),RIGHT(H1167,3)="(a)",IF(AND(G1167&gt;=DATE('1. Informace o projektu'!$C$3,1,1),G1167&lt;=WORKDAY(DATE('1. Informace o projektu'!$C$3,12,31)-1,1,'6. Data'!$C$76:$C$89)),"OK","!!"),ISBLANK(G1167),"!",ISBLANK(H1167),"!!!",H1167='6. Data'!$B$3,"vyberte druh nákladu")," ")</f>
        <v xml:space="preserve"> </v>
      </c>
      <c r="J1167" s="261" t="str">
        <f t="shared" si="54"/>
        <v xml:space="preserve"> </v>
      </c>
      <c r="K1167" s="238" t="str">
        <f t="shared" si="55"/>
        <v xml:space="preserve"> </v>
      </c>
      <c r="L1167" s="87" t="str">
        <f t="shared" si="56"/>
        <v xml:space="preserve"> </v>
      </c>
    </row>
    <row r="1168" spans="1:12" x14ac:dyDescent="0.25">
      <c r="A1168" s="72"/>
      <c r="B1168" s="82"/>
      <c r="C1168" s="82"/>
      <c r="D1168" s="79"/>
      <c r="E1168" s="83"/>
      <c r="F1168" s="83"/>
      <c r="G1168" s="81"/>
      <c r="H1168" s="126"/>
      <c r="I1168" s="238" t="str">
        <f>IF(ISNUMBER(F1168),_xlfn.IFS(RIGHT(H1168,3)="(b)",IF(AND(G1168&gt;=DATE('1. Informace o projektu'!$C$3,1,1),G1168&lt;=WORKDAY(DATE('1. Informace o projektu'!$C$3+1,1,31)-1,1)),"OK","!!"),RIGHT(H1168,3)="(a)",IF(AND(G1168&gt;=DATE('1. Informace o projektu'!$C$3,1,1),G1168&lt;=WORKDAY(DATE('1. Informace o projektu'!$C$3,12,31)-1,1,'6. Data'!$C$76:$C$89)),"OK","!!"),ISBLANK(G1168),"!",ISBLANK(H1168),"!!!",H1168='6. Data'!$B$3,"vyberte druh nákladu")," ")</f>
        <v xml:space="preserve"> </v>
      </c>
      <c r="J1168" s="261" t="str">
        <f t="shared" si="54"/>
        <v xml:space="preserve"> </v>
      </c>
      <c r="K1168" s="238" t="str">
        <f t="shared" si="55"/>
        <v xml:space="preserve"> </v>
      </c>
      <c r="L1168" s="87" t="str">
        <f t="shared" si="56"/>
        <v xml:space="preserve"> </v>
      </c>
    </row>
    <row r="1169" spans="1:12" x14ac:dyDescent="0.25">
      <c r="A1169" s="72"/>
      <c r="B1169" s="82"/>
      <c r="C1169" s="82"/>
      <c r="D1169" s="79"/>
      <c r="E1169" s="83"/>
      <c r="F1169" s="83"/>
      <c r="G1169" s="81"/>
      <c r="H1169" s="126"/>
      <c r="I1169" s="238" t="str">
        <f>IF(ISNUMBER(F1169),_xlfn.IFS(RIGHT(H1169,3)="(b)",IF(AND(G1169&gt;=DATE('1. Informace o projektu'!$C$3,1,1),G1169&lt;=WORKDAY(DATE('1. Informace o projektu'!$C$3+1,1,31)-1,1)),"OK","!!"),RIGHT(H1169,3)="(a)",IF(AND(G1169&gt;=DATE('1. Informace o projektu'!$C$3,1,1),G1169&lt;=WORKDAY(DATE('1. Informace o projektu'!$C$3,12,31)-1,1,'6. Data'!$C$76:$C$89)),"OK","!!"),ISBLANK(G1169),"!",ISBLANK(H1169),"!!!",H1169='6. Data'!$B$3,"vyberte druh nákladu")," ")</f>
        <v xml:space="preserve"> </v>
      </c>
      <c r="J1169" s="261" t="str">
        <f t="shared" si="54"/>
        <v xml:space="preserve"> </v>
      </c>
      <c r="K1169" s="238" t="str">
        <f t="shared" si="55"/>
        <v xml:space="preserve"> </v>
      </c>
      <c r="L1169" s="87" t="str">
        <f t="shared" si="56"/>
        <v xml:space="preserve"> </v>
      </c>
    </row>
    <row r="1170" spans="1:12" x14ac:dyDescent="0.25">
      <c r="A1170" s="72"/>
      <c r="B1170" s="82"/>
      <c r="C1170" s="82"/>
      <c r="D1170" s="79"/>
      <c r="E1170" s="83"/>
      <c r="F1170" s="83"/>
      <c r="G1170" s="81"/>
      <c r="H1170" s="126"/>
      <c r="I1170" s="238" t="str">
        <f>IF(ISNUMBER(F1170),_xlfn.IFS(RIGHT(H1170,3)="(b)",IF(AND(G1170&gt;=DATE('1. Informace o projektu'!$C$3,1,1),G1170&lt;=WORKDAY(DATE('1. Informace o projektu'!$C$3+1,1,31)-1,1)),"OK","!!"),RIGHT(H1170,3)="(a)",IF(AND(G1170&gt;=DATE('1. Informace o projektu'!$C$3,1,1),G1170&lt;=WORKDAY(DATE('1. Informace o projektu'!$C$3,12,31)-1,1,'6. Data'!$C$76:$C$89)),"OK","!!"),ISBLANK(G1170),"!",ISBLANK(H1170),"!!!",H1170='6. Data'!$B$3,"vyberte druh nákladu")," ")</f>
        <v xml:space="preserve"> </v>
      </c>
      <c r="J1170" s="261" t="str">
        <f t="shared" si="54"/>
        <v xml:space="preserve"> </v>
      </c>
      <c r="K1170" s="238" t="str">
        <f t="shared" si="55"/>
        <v xml:space="preserve"> </v>
      </c>
      <c r="L1170" s="87" t="str">
        <f t="shared" si="56"/>
        <v xml:space="preserve"> </v>
      </c>
    </row>
    <row r="1171" spans="1:12" x14ac:dyDescent="0.25">
      <c r="A1171" s="72"/>
      <c r="B1171" s="82"/>
      <c r="C1171" s="82"/>
      <c r="D1171" s="79"/>
      <c r="E1171" s="83"/>
      <c r="F1171" s="83"/>
      <c r="G1171" s="81"/>
      <c r="H1171" s="126"/>
      <c r="I1171" s="238" t="str">
        <f>IF(ISNUMBER(F1171),_xlfn.IFS(RIGHT(H1171,3)="(b)",IF(AND(G1171&gt;=DATE('1. Informace o projektu'!$C$3,1,1),G1171&lt;=WORKDAY(DATE('1. Informace o projektu'!$C$3+1,1,31)-1,1)),"OK","!!"),RIGHT(H1171,3)="(a)",IF(AND(G1171&gt;=DATE('1. Informace o projektu'!$C$3,1,1),G1171&lt;=WORKDAY(DATE('1. Informace o projektu'!$C$3,12,31)-1,1,'6. Data'!$C$76:$C$89)),"OK","!!"),ISBLANK(G1171),"!",ISBLANK(H1171),"!!!",H1171='6. Data'!$B$3,"vyberte druh nákladu")," ")</f>
        <v xml:space="preserve"> </v>
      </c>
      <c r="J1171" s="261" t="str">
        <f t="shared" si="54"/>
        <v xml:space="preserve"> </v>
      </c>
      <c r="K1171" s="238" t="str">
        <f t="shared" si="55"/>
        <v xml:space="preserve"> </v>
      </c>
      <c r="L1171" s="87" t="str">
        <f t="shared" si="56"/>
        <v xml:space="preserve"> </v>
      </c>
    </row>
    <row r="1172" spans="1:12" x14ac:dyDescent="0.25">
      <c r="A1172" s="72"/>
      <c r="B1172" s="82"/>
      <c r="C1172" s="82"/>
      <c r="D1172" s="79"/>
      <c r="E1172" s="83"/>
      <c r="F1172" s="83"/>
      <c r="G1172" s="81"/>
      <c r="H1172" s="126"/>
      <c r="I1172" s="238" t="str">
        <f>IF(ISNUMBER(F1172),_xlfn.IFS(RIGHT(H1172,3)="(b)",IF(AND(G1172&gt;=DATE('1. Informace o projektu'!$C$3,1,1),G1172&lt;=WORKDAY(DATE('1. Informace o projektu'!$C$3+1,1,31)-1,1)),"OK","!!"),RIGHT(H1172,3)="(a)",IF(AND(G1172&gt;=DATE('1. Informace o projektu'!$C$3,1,1),G1172&lt;=WORKDAY(DATE('1. Informace o projektu'!$C$3,12,31)-1,1,'6. Data'!$C$76:$C$89)),"OK","!!"),ISBLANK(G1172),"!",ISBLANK(H1172),"!!!",H1172='6. Data'!$B$3,"vyberte druh nákladu")," ")</f>
        <v xml:space="preserve"> </v>
      </c>
      <c r="J1172" s="261" t="str">
        <f t="shared" si="54"/>
        <v xml:space="preserve"> </v>
      </c>
      <c r="K1172" s="238" t="str">
        <f t="shared" si="55"/>
        <v xml:space="preserve"> </v>
      </c>
      <c r="L1172" s="87" t="str">
        <f t="shared" si="56"/>
        <v xml:space="preserve"> </v>
      </c>
    </row>
    <row r="1173" spans="1:12" x14ac:dyDescent="0.25">
      <c r="A1173" s="72"/>
      <c r="B1173" s="82"/>
      <c r="C1173" s="82"/>
      <c r="D1173" s="79"/>
      <c r="E1173" s="83"/>
      <c r="F1173" s="83"/>
      <c r="G1173" s="81"/>
      <c r="H1173" s="126"/>
      <c r="I1173" s="238" t="str">
        <f>IF(ISNUMBER(F1173),_xlfn.IFS(RIGHT(H1173,3)="(b)",IF(AND(G1173&gt;=DATE('1. Informace o projektu'!$C$3,1,1),G1173&lt;=WORKDAY(DATE('1. Informace o projektu'!$C$3+1,1,31)-1,1)),"OK","!!"),RIGHT(H1173,3)="(a)",IF(AND(G1173&gt;=DATE('1. Informace o projektu'!$C$3,1,1),G1173&lt;=WORKDAY(DATE('1. Informace o projektu'!$C$3,12,31)-1,1,'6. Data'!$C$76:$C$89)),"OK","!!"),ISBLANK(G1173),"!",ISBLANK(H1173),"!!!",H1173='6. Data'!$B$3,"vyberte druh nákladu")," ")</f>
        <v xml:space="preserve"> </v>
      </c>
      <c r="J1173" s="261" t="str">
        <f t="shared" si="54"/>
        <v xml:space="preserve"> </v>
      </c>
      <c r="K1173" s="238" t="str">
        <f t="shared" si="55"/>
        <v xml:space="preserve"> </v>
      </c>
      <c r="L1173" s="87" t="str">
        <f t="shared" si="56"/>
        <v xml:space="preserve"> </v>
      </c>
    </row>
    <row r="1174" spans="1:12" x14ac:dyDescent="0.25">
      <c r="A1174" s="72"/>
      <c r="B1174" s="82"/>
      <c r="C1174" s="82"/>
      <c r="D1174" s="79"/>
      <c r="E1174" s="83"/>
      <c r="F1174" s="83"/>
      <c r="G1174" s="81"/>
      <c r="H1174" s="126"/>
      <c r="I1174" s="238" t="str">
        <f>IF(ISNUMBER(F1174),_xlfn.IFS(RIGHT(H1174,3)="(b)",IF(AND(G1174&gt;=DATE('1. Informace o projektu'!$C$3,1,1),G1174&lt;=WORKDAY(DATE('1. Informace o projektu'!$C$3+1,1,31)-1,1)),"OK","!!"),RIGHT(H1174,3)="(a)",IF(AND(G1174&gt;=DATE('1. Informace o projektu'!$C$3,1,1),G1174&lt;=WORKDAY(DATE('1. Informace o projektu'!$C$3,12,31)-1,1,'6. Data'!$C$76:$C$89)),"OK","!!"),ISBLANK(G1174),"!",ISBLANK(H1174),"!!!",H1174='6. Data'!$B$3,"vyberte druh nákladu")," ")</f>
        <v xml:space="preserve"> </v>
      </c>
      <c r="J1174" s="261" t="str">
        <f t="shared" si="54"/>
        <v xml:space="preserve"> </v>
      </c>
      <c r="K1174" s="238" t="str">
        <f t="shared" si="55"/>
        <v xml:space="preserve"> </v>
      </c>
      <c r="L1174" s="87" t="str">
        <f t="shared" si="56"/>
        <v xml:space="preserve"> </v>
      </c>
    </row>
    <row r="1175" spans="1:12" x14ac:dyDescent="0.25">
      <c r="A1175" s="72"/>
      <c r="B1175" s="82"/>
      <c r="C1175" s="82"/>
      <c r="D1175" s="79"/>
      <c r="E1175" s="83"/>
      <c r="F1175" s="83"/>
      <c r="G1175" s="81"/>
      <c r="H1175" s="126"/>
      <c r="I1175" s="238" t="str">
        <f>IF(ISNUMBER(F1175),_xlfn.IFS(RIGHT(H1175,3)="(b)",IF(AND(G1175&gt;=DATE('1. Informace o projektu'!$C$3,1,1),G1175&lt;=WORKDAY(DATE('1. Informace o projektu'!$C$3+1,1,31)-1,1)),"OK","!!"),RIGHT(H1175,3)="(a)",IF(AND(G1175&gt;=DATE('1. Informace o projektu'!$C$3,1,1),G1175&lt;=WORKDAY(DATE('1. Informace o projektu'!$C$3,12,31)-1,1,'6. Data'!$C$76:$C$89)),"OK","!!"),ISBLANK(G1175),"!",ISBLANK(H1175),"!!!",H1175='6. Data'!$B$3,"vyberte druh nákladu")," ")</f>
        <v xml:space="preserve"> </v>
      </c>
      <c r="J1175" s="261" t="str">
        <f t="shared" si="54"/>
        <v xml:space="preserve"> </v>
      </c>
      <c r="K1175" s="238" t="str">
        <f t="shared" si="55"/>
        <v xml:space="preserve"> </v>
      </c>
      <c r="L1175" s="87" t="str">
        <f t="shared" si="56"/>
        <v xml:space="preserve"> </v>
      </c>
    </row>
    <row r="1176" spans="1:12" x14ac:dyDescent="0.25">
      <c r="A1176" s="72"/>
      <c r="B1176" s="82"/>
      <c r="C1176" s="82"/>
      <c r="D1176" s="79"/>
      <c r="E1176" s="83"/>
      <c r="F1176" s="83"/>
      <c r="G1176" s="81"/>
      <c r="H1176" s="126"/>
      <c r="I1176" s="238" t="str">
        <f>IF(ISNUMBER(F1176),_xlfn.IFS(RIGHT(H1176,3)="(b)",IF(AND(G1176&gt;=DATE('1. Informace o projektu'!$C$3,1,1),G1176&lt;=WORKDAY(DATE('1. Informace o projektu'!$C$3+1,1,31)-1,1)),"OK","!!"),RIGHT(H1176,3)="(a)",IF(AND(G1176&gt;=DATE('1. Informace o projektu'!$C$3,1,1),G1176&lt;=WORKDAY(DATE('1. Informace o projektu'!$C$3,12,31)-1,1,'6. Data'!$C$76:$C$89)),"OK","!!"),ISBLANK(G1176),"!",ISBLANK(H1176),"!!!",H1176='6. Data'!$B$3,"vyberte druh nákladu")," ")</f>
        <v xml:space="preserve"> </v>
      </c>
      <c r="J1176" s="261" t="str">
        <f t="shared" si="54"/>
        <v xml:space="preserve"> </v>
      </c>
      <c r="K1176" s="238" t="str">
        <f t="shared" si="55"/>
        <v xml:space="preserve"> </v>
      </c>
      <c r="L1176" s="87" t="str">
        <f t="shared" si="56"/>
        <v xml:space="preserve"> </v>
      </c>
    </row>
    <row r="1177" spans="1:12" x14ac:dyDescent="0.25">
      <c r="A1177" s="72"/>
      <c r="B1177" s="82"/>
      <c r="C1177" s="82"/>
      <c r="D1177" s="79"/>
      <c r="E1177" s="83"/>
      <c r="F1177" s="83"/>
      <c r="G1177" s="81"/>
      <c r="H1177" s="126"/>
      <c r="I1177" s="238" t="str">
        <f>IF(ISNUMBER(F1177),_xlfn.IFS(RIGHT(H1177,3)="(b)",IF(AND(G1177&gt;=DATE('1. Informace o projektu'!$C$3,1,1),G1177&lt;=WORKDAY(DATE('1. Informace o projektu'!$C$3+1,1,31)-1,1)),"OK","!!"),RIGHT(H1177,3)="(a)",IF(AND(G1177&gt;=DATE('1. Informace o projektu'!$C$3,1,1),G1177&lt;=WORKDAY(DATE('1. Informace o projektu'!$C$3,12,31)-1,1,'6. Data'!$C$76:$C$89)),"OK","!!"),ISBLANK(G1177),"!",ISBLANK(H1177),"!!!",H1177='6. Data'!$B$3,"vyberte druh nákladu")," ")</f>
        <v xml:space="preserve"> </v>
      </c>
      <c r="J1177" s="261" t="str">
        <f t="shared" si="54"/>
        <v xml:space="preserve"> </v>
      </c>
      <c r="K1177" s="238" t="str">
        <f t="shared" si="55"/>
        <v xml:space="preserve"> </v>
      </c>
      <c r="L1177" s="87" t="str">
        <f t="shared" si="56"/>
        <v xml:space="preserve"> </v>
      </c>
    </row>
    <row r="1178" spans="1:12" x14ac:dyDescent="0.25">
      <c r="A1178" s="72"/>
      <c r="B1178" s="82"/>
      <c r="C1178" s="82"/>
      <c r="D1178" s="79"/>
      <c r="E1178" s="83"/>
      <c r="F1178" s="83"/>
      <c r="G1178" s="81"/>
      <c r="H1178" s="126"/>
      <c r="I1178" s="238" t="str">
        <f>IF(ISNUMBER(F1178),_xlfn.IFS(RIGHT(H1178,3)="(b)",IF(AND(G1178&gt;=DATE('1. Informace o projektu'!$C$3,1,1),G1178&lt;=WORKDAY(DATE('1. Informace o projektu'!$C$3+1,1,31)-1,1)),"OK","!!"),RIGHT(H1178,3)="(a)",IF(AND(G1178&gt;=DATE('1. Informace o projektu'!$C$3,1,1),G1178&lt;=WORKDAY(DATE('1. Informace o projektu'!$C$3,12,31)-1,1,'6. Data'!$C$76:$C$89)),"OK","!!"),ISBLANK(G1178),"!",ISBLANK(H1178),"!!!",H1178='6. Data'!$B$3,"vyberte druh nákladu")," ")</f>
        <v xml:space="preserve"> </v>
      </c>
      <c r="J1178" s="261" t="str">
        <f t="shared" si="54"/>
        <v xml:space="preserve"> </v>
      </c>
      <c r="K1178" s="238" t="str">
        <f t="shared" si="55"/>
        <v xml:space="preserve"> </v>
      </c>
      <c r="L1178" s="87" t="str">
        <f t="shared" si="56"/>
        <v xml:space="preserve"> </v>
      </c>
    </row>
    <row r="1179" spans="1:12" x14ac:dyDescent="0.25">
      <c r="A1179" s="72"/>
      <c r="B1179" s="82"/>
      <c r="C1179" s="82"/>
      <c r="D1179" s="79"/>
      <c r="E1179" s="83"/>
      <c r="F1179" s="83"/>
      <c r="G1179" s="81"/>
      <c r="H1179" s="126"/>
      <c r="I1179" s="238" t="str">
        <f>IF(ISNUMBER(F1179),_xlfn.IFS(RIGHT(H1179,3)="(b)",IF(AND(G1179&gt;=DATE('1. Informace o projektu'!$C$3,1,1),G1179&lt;=WORKDAY(DATE('1. Informace o projektu'!$C$3+1,1,31)-1,1)),"OK","!!"),RIGHT(H1179,3)="(a)",IF(AND(G1179&gt;=DATE('1. Informace o projektu'!$C$3,1,1),G1179&lt;=WORKDAY(DATE('1. Informace o projektu'!$C$3,12,31)-1,1,'6. Data'!$C$76:$C$89)),"OK","!!"),ISBLANK(G1179),"!",ISBLANK(H1179),"!!!",H1179='6. Data'!$B$3,"vyberte druh nákladu")," ")</f>
        <v xml:space="preserve"> </v>
      </c>
      <c r="J1179" s="261" t="str">
        <f t="shared" si="54"/>
        <v xml:space="preserve"> </v>
      </c>
      <c r="K1179" s="238" t="str">
        <f t="shared" si="55"/>
        <v xml:space="preserve"> </v>
      </c>
      <c r="L1179" s="87" t="str">
        <f t="shared" si="56"/>
        <v xml:space="preserve"> </v>
      </c>
    </row>
    <row r="1180" spans="1:12" x14ac:dyDescent="0.25">
      <c r="A1180" s="72"/>
      <c r="B1180" s="82"/>
      <c r="C1180" s="82"/>
      <c r="D1180" s="79"/>
      <c r="E1180" s="83"/>
      <c r="F1180" s="83"/>
      <c r="G1180" s="81"/>
      <c r="H1180" s="126"/>
      <c r="I1180" s="238" t="str">
        <f>IF(ISNUMBER(F1180),_xlfn.IFS(RIGHT(H1180,3)="(b)",IF(AND(G1180&gt;=DATE('1. Informace o projektu'!$C$3,1,1),G1180&lt;=WORKDAY(DATE('1. Informace o projektu'!$C$3+1,1,31)-1,1)),"OK","!!"),RIGHT(H1180,3)="(a)",IF(AND(G1180&gt;=DATE('1. Informace o projektu'!$C$3,1,1),G1180&lt;=WORKDAY(DATE('1. Informace o projektu'!$C$3,12,31)-1,1,'6. Data'!$C$76:$C$89)),"OK","!!"),ISBLANK(G1180),"!",ISBLANK(H1180),"!!!",H1180='6. Data'!$B$3,"vyberte druh nákladu")," ")</f>
        <v xml:space="preserve"> </v>
      </c>
      <c r="J1180" s="261" t="str">
        <f t="shared" si="54"/>
        <v xml:space="preserve"> </v>
      </c>
      <c r="K1180" s="238" t="str">
        <f t="shared" si="55"/>
        <v xml:space="preserve"> </v>
      </c>
      <c r="L1180" s="87" t="str">
        <f t="shared" si="56"/>
        <v xml:space="preserve"> </v>
      </c>
    </row>
    <row r="1181" spans="1:12" x14ac:dyDescent="0.25">
      <c r="A1181" s="72"/>
      <c r="B1181" s="82"/>
      <c r="C1181" s="82"/>
      <c r="D1181" s="79"/>
      <c r="E1181" s="83"/>
      <c r="F1181" s="83"/>
      <c r="G1181" s="81"/>
      <c r="H1181" s="126"/>
      <c r="I1181" s="238" t="str">
        <f>IF(ISNUMBER(F1181),_xlfn.IFS(RIGHT(H1181,3)="(b)",IF(AND(G1181&gt;=DATE('1. Informace o projektu'!$C$3,1,1),G1181&lt;=WORKDAY(DATE('1. Informace o projektu'!$C$3+1,1,31)-1,1)),"OK","!!"),RIGHT(H1181,3)="(a)",IF(AND(G1181&gt;=DATE('1. Informace o projektu'!$C$3,1,1),G1181&lt;=WORKDAY(DATE('1. Informace o projektu'!$C$3,12,31)-1,1,'6. Data'!$C$76:$C$89)),"OK","!!"),ISBLANK(G1181),"!",ISBLANK(H1181),"!!!",H1181='6. Data'!$B$3,"vyberte druh nákladu")," ")</f>
        <v xml:space="preserve"> </v>
      </c>
      <c r="J1181" s="261" t="str">
        <f t="shared" si="54"/>
        <v xml:space="preserve"> </v>
      </c>
      <c r="K1181" s="238" t="str">
        <f t="shared" si="55"/>
        <v xml:space="preserve"> </v>
      </c>
      <c r="L1181" s="87" t="str">
        <f t="shared" si="56"/>
        <v xml:space="preserve"> </v>
      </c>
    </row>
    <row r="1182" spans="1:12" x14ac:dyDescent="0.25">
      <c r="A1182" s="72"/>
      <c r="B1182" s="82"/>
      <c r="C1182" s="82"/>
      <c r="D1182" s="79"/>
      <c r="E1182" s="83"/>
      <c r="F1182" s="83"/>
      <c r="G1182" s="81"/>
      <c r="H1182" s="126"/>
      <c r="I1182" s="238" t="str">
        <f>IF(ISNUMBER(F1182),_xlfn.IFS(RIGHT(H1182,3)="(b)",IF(AND(G1182&gt;=DATE('1. Informace o projektu'!$C$3,1,1),G1182&lt;=WORKDAY(DATE('1. Informace o projektu'!$C$3+1,1,31)-1,1)),"OK","!!"),RIGHT(H1182,3)="(a)",IF(AND(G1182&gt;=DATE('1. Informace o projektu'!$C$3,1,1),G1182&lt;=WORKDAY(DATE('1. Informace o projektu'!$C$3,12,31)-1,1,'6. Data'!$C$76:$C$89)),"OK","!!"),ISBLANK(G1182),"!",ISBLANK(H1182),"!!!",H1182='6. Data'!$B$3,"vyberte druh nákladu")," ")</f>
        <v xml:space="preserve"> </v>
      </c>
      <c r="J1182" s="261" t="str">
        <f t="shared" si="54"/>
        <v xml:space="preserve"> </v>
      </c>
      <c r="K1182" s="238" t="str">
        <f t="shared" si="55"/>
        <v xml:space="preserve"> </v>
      </c>
      <c r="L1182" s="87" t="str">
        <f t="shared" si="56"/>
        <v xml:space="preserve"> </v>
      </c>
    </row>
    <row r="1183" spans="1:12" x14ac:dyDescent="0.25">
      <c r="A1183" s="72"/>
      <c r="B1183" s="82"/>
      <c r="C1183" s="82"/>
      <c r="D1183" s="79"/>
      <c r="E1183" s="83"/>
      <c r="F1183" s="83"/>
      <c r="G1183" s="81"/>
      <c r="H1183" s="126"/>
      <c r="I1183" s="238" t="str">
        <f>IF(ISNUMBER(F1183),_xlfn.IFS(RIGHT(H1183,3)="(b)",IF(AND(G1183&gt;=DATE('1. Informace o projektu'!$C$3,1,1),G1183&lt;=WORKDAY(DATE('1. Informace o projektu'!$C$3+1,1,31)-1,1)),"OK","!!"),RIGHT(H1183,3)="(a)",IF(AND(G1183&gt;=DATE('1. Informace o projektu'!$C$3,1,1),G1183&lt;=WORKDAY(DATE('1. Informace o projektu'!$C$3,12,31)-1,1,'6. Data'!$C$76:$C$89)),"OK","!!"),ISBLANK(G1183),"!",ISBLANK(H1183),"!!!",H1183='6. Data'!$B$3,"vyberte druh nákladu")," ")</f>
        <v xml:space="preserve"> </v>
      </c>
      <c r="J1183" s="261" t="str">
        <f t="shared" si="54"/>
        <v xml:space="preserve"> </v>
      </c>
      <c r="K1183" s="238" t="str">
        <f t="shared" si="55"/>
        <v xml:space="preserve"> </v>
      </c>
      <c r="L1183" s="87" t="str">
        <f t="shared" si="56"/>
        <v xml:space="preserve"> </v>
      </c>
    </row>
    <row r="1184" spans="1:12" x14ac:dyDescent="0.25">
      <c r="A1184" s="72"/>
      <c r="B1184" s="82"/>
      <c r="C1184" s="82"/>
      <c r="D1184" s="79"/>
      <c r="E1184" s="83"/>
      <c r="F1184" s="83"/>
      <c r="G1184" s="81"/>
      <c r="H1184" s="126"/>
      <c r="I1184" s="238" t="str">
        <f>IF(ISNUMBER(F1184),_xlfn.IFS(RIGHT(H1184,3)="(b)",IF(AND(G1184&gt;=DATE('1. Informace o projektu'!$C$3,1,1),G1184&lt;=WORKDAY(DATE('1. Informace o projektu'!$C$3+1,1,31)-1,1)),"OK","!!"),RIGHT(H1184,3)="(a)",IF(AND(G1184&gt;=DATE('1. Informace o projektu'!$C$3,1,1),G1184&lt;=WORKDAY(DATE('1. Informace o projektu'!$C$3,12,31)-1,1,'6. Data'!$C$76:$C$89)),"OK","!!"),ISBLANK(G1184),"!",ISBLANK(H1184),"!!!",H1184='6. Data'!$B$3,"vyberte druh nákladu")," ")</f>
        <v xml:space="preserve"> </v>
      </c>
      <c r="J1184" s="261" t="str">
        <f t="shared" si="54"/>
        <v xml:space="preserve"> </v>
      </c>
      <c r="K1184" s="238" t="str">
        <f t="shared" si="55"/>
        <v xml:space="preserve"> </v>
      </c>
      <c r="L1184" s="87" t="str">
        <f t="shared" si="56"/>
        <v xml:space="preserve"> </v>
      </c>
    </row>
    <row r="1185" spans="1:12" x14ac:dyDescent="0.25">
      <c r="A1185" s="72"/>
      <c r="B1185" s="82"/>
      <c r="C1185" s="82"/>
      <c r="D1185" s="79"/>
      <c r="E1185" s="83"/>
      <c r="F1185" s="83"/>
      <c r="G1185" s="81"/>
      <c r="H1185" s="126"/>
      <c r="I1185" s="238" t="str">
        <f>IF(ISNUMBER(F1185),_xlfn.IFS(RIGHT(H1185,3)="(b)",IF(AND(G1185&gt;=DATE('1. Informace o projektu'!$C$3,1,1),G1185&lt;=WORKDAY(DATE('1. Informace o projektu'!$C$3+1,1,31)-1,1)),"OK","!!"),RIGHT(H1185,3)="(a)",IF(AND(G1185&gt;=DATE('1. Informace o projektu'!$C$3,1,1),G1185&lt;=WORKDAY(DATE('1. Informace o projektu'!$C$3,12,31)-1,1,'6. Data'!$C$76:$C$89)),"OK","!!"),ISBLANK(G1185),"!",ISBLANK(H1185),"!!!",H1185='6. Data'!$B$3,"vyberte druh nákladu")," ")</f>
        <v xml:space="preserve"> </v>
      </c>
      <c r="J1185" s="261" t="str">
        <f t="shared" si="54"/>
        <v xml:space="preserve"> </v>
      </c>
      <c r="K1185" s="238" t="str">
        <f t="shared" si="55"/>
        <v xml:space="preserve"> </v>
      </c>
      <c r="L1185" s="87" t="str">
        <f t="shared" si="56"/>
        <v xml:space="preserve"> </v>
      </c>
    </row>
    <row r="1186" spans="1:12" x14ac:dyDescent="0.25">
      <c r="A1186" s="72"/>
      <c r="B1186" s="82"/>
      <c r="C1186" s="82"/>
      <c r="D1186" s="79"/>
      <c r="E1186" s="83"/>
      <c r="F1186" s="83"/>
      <c r="G1186" s="81"/>
      <c r="H1186" s="126"/>
      <c r="I1186" s="238" t="str">
        <f>IF(ISNUMBER(F1186),_xlfn.IFS(RIGHT(H1186,3)="(b)",IF(AND(G1186&gt;=DATE('1. Informace o projektu'!$C$3,1,1),G1186&lt;=WORKDAY(DATE('1. Informace o projektu'!$C$3+1,1,31)-1,1)),"OK","!!"),RIGHT(H1186,3)="(a)",IF(AND(G1186&gt;=DATE('1. Informace o projektu'!$C$3,1,1),G1186&lt;=WORKDAY(DATE('1. Informace o projektu'!$C$3,12,31)-1,1,'6. Data'!$C$76:$C$89)),"OK","!!"),ISBLANK(G1186),"!",ISBLANK(H1186),"!!!",H1186='6. Data'!$B$3,"vyberte druh nákladu")," ")</f>
        <v xml:space="preserve"> </v>
      </c>
      <c r="J1186" s="261" t="str">
        <f t="shared" si="54"/>
        <v xml:space="preserve"> </v>
      </c>
      <c r="K1186" s="238" t="str">
        <f t="shared" si="55"/>
        <v xml:space="preserve"> </v>
      </c>
      <c r="L1186" s="87" t="str">
        <f t="shared" si="56"/>
        <v xml:space="preserve"> </v>
      </c>
    </row>
    <row r="1187" spans="1:12" x14ac:dyDescent="0.25">
      <c r="A1187" s="72"/>
      <c r="B1187" s="82"/>
      <c r="C1187" s="82"/>
      <c r="D1187" s="79"/>
      <c r="E1187" s="83"/>
      <c r="F1187" s="83"/>
      <c r="G1187" s="81"/>
      <c r="H1187" s="126"/>
      <c r="I1187" s="238" t="str">
        <f>IF(ISNUMBER(F1187),_xlfn.IFS(RIGHT(H1187,3)="(b)",IF(AND(G1187&gt;=DATE('1. Informace o projektu'!$C$3,1,1),G1187&lt;=WORKDAY(DATE('1. Informace o projektu'!$C$3+1,1,31)-1,1)),"OK","!!"),RIGHT(H1187,3)="(a)",IF(AND(G1187&gt;=DATE('1. Informace o projektu'!$C$3,1,1),G1187&lt;=WORKDAY(DATE('1. Informace o projektu'!$C$3,12,31)-1,1,'6. Data'!$C$76:$C$89)),"OK","!!"),ISBLANK(G1187),"!",ISBLANK(H1187),"!!!",H1187='6. Data'!$B$3,"vyberte druh nákladu")," ")</f>
        <v xml:space="preserve"> </v>
      </c>
      <c r="J1187" s="261" t="str">
        <f t="shared" si="54"/>
        <v xml:space="preserve"> </v>
      </c>
      <c r="K1187" s="238" t="str">
        <f t="shared" si="55"/>
        <v xml:space="preserve"> </v>
      </c>
      <c r="L1187" s="87" t="str">
        <f t="shared" si="56"/>
        <v xml:space="preserve"> </v>
      </c>
    </row>
    <row r="1188" spans="1:12" x14ac:dyDescent="0.25">
      <c r="A1188" s="72"/>
      <c r="B1188" s="82"/>
      <c r="C1188" s="82"/>
      <c r="D1188" s="79"/>
      <c r="E1188" s="83"/>
      <c r="F1188" s="83"/>
      <c r="G1188" s="81"/>
      <c r="H1188" s="126"/>
      <c r="I1188" s="238" t="str">
        <f>IF(ISNUMBER(F1188),_xlfn.IFS(RIGHT(H1188,3)="(b)",IF(AND(G1188&gt;=DATE('1. Informace o projektu'!$C$3,1,1),G1188&lt;=WORKDAY(DATE('1. Informace o projektu'!$C$3+1,1,31)-1,1)),"OK","!!"),RIGHT(H1188,3)="(a)",IF(AND(G1188&gt;=DATE('1. Informace o projektu'!$C$3,1,1),G1188&lt;=WORKDAY(DATE('1. Informace o projektu'!$C$3,12,31)-1,1,'6. Data'!$C$76:$C$89)),"OK","!!"),ISBLANK(G1188),"!",ISBLANK(H1188),"!!!",H1188='6. Data'!$B$3,"vyberte druh nákladu")," ")</f>
        <v xml:space="preserve"> </v>
      </c>
      <c r="J1188" s="261" t="str">
        <f t="shared" si="54"/>
        <v xml:space="preserve"> </v>
      </c>
      <c r="K1188" s="238" t="str">
        <f t="shared" si="55"/>
        <v xml:space="preserve"> </v>
      </c>
      <c r="L1188" s="87" t="str">
        <f t="shared" si="56"/>
        <v xml:space="preserve"> </v>
      </c>
    </row>
    <row r="1189" spans="1:12" x14ac:dyDescent="0.25">
      <c r="A1189" s="72"/>
      <c r="B1189" s="82"/>
      <c r="C1189" s="82"/>
      <c r="D1189" s="79"/>
      <c r="E1189" s="83"/>
      <c r="F1189" s="83"/>
      <c r="G1189" s="81"/>
      <c r="H1189" s="126"/>
      <c r="I1189" s="238" t="str">
        <f>IF(ISNUMBER(F1189),_xlfn.IFS(RIGHT(H1189,3)="(b)",IF(AND(G1189&gt;=DATE('1. Informace o projektu'!$C$3,1,1),G1189&lt;=WORKDAY(DATE('1. Informace o projektu'!$C$3+1,1,31)-1,1)),"OK","!!"),RIGHT(H1189,3)="(a)",IF(AND(G1189&gt;=DATE('1. Informace o projektu'!$C$3,1,1),G1189&lt;=WORKDAY(DATE('1. Informace o projektu'!$C$3,12,31)-1,1,'6. Data'!$C$76:$C$89)),"OK","!!"),ISBLANK(G1189),"!",ISBLANK(H1189),"!!!",H1189='6. Data'!$B$3,"vyberte druh nákladu")," ")</f>
        <v xml:space="preserve"> </v>
      </c>
      <c r="J1189" s="261" t="str">
        <f t="shared" si="54"/>
        <v xml:space="preserve"> </v>
      </c>
      <c r="K1189" s="238" t="str">
        <f t="shared" si="55"/>
        <v xml:space="preserve"> </v>
      </c>
      <c r="L1189" s="87" t="str">
        <f t="shared" si="56"/>
        <v xml:space="preserve"> </v>
      </c>
    </row>
    <row r="1190" spans="1:12" x14ac:dyDescent="0.25">
      <c r="A1190" s="72"/>
      <c r="B1190" s="82"/>
      <c r="C1190" s="82"/>
      <c r="D1190" s="79"/>
      <c r="E1190" s="83"/>
      <c r="F1190" s="83"/>
      <c r="G1190" s="81"/>
      <c r="H1190" s="126"/>
      <c r="I1190" s="238" t="str">
        <f>IF(ISNUMBER(F1190),_xlfn.IFS(RIGHT(H1190,3)="(b)",IF(AND(G1190&gt;=DATE('1. Informace o projektu'!$C$3,1,1),G1190&lt;=WORKDAY(DATE('1. Informace o projektu'!$C$3+1,1,31)-1,1)),"OK","!!"),RIGHT(H1190,3)="(a)",IF(AND(G1190&gt;=DATE('1. Informace o projektu'!$C$3,1,1),G1190&lt;=WORKDAY(DATE('1. Informace o projektu'!$C$3,12,31)-1,1,'6. Data'!$C$76:$C$89)),"OK","!!"),ISBLANK(G1190),"!",ISBLANK(H1190),"!!!",H1190='6. Data'!$B$3,"vyberte druh nákladu")," ")</f>
        <v xml:space="preserve"> </v>
      </c>
      <c r="J1190" s="261" t="str">
        <f t="shared" si="54"/>
        <v xml:space="preserve"> </v>
      </c>
      <c r="K1190" s="238" t="str">
        <f t="shared" si="55"/>
        <v xml:space="preserve"> </v>
      </c>
      <c r="L1190" s="87" t="str">
        <f t="shared" si="56"/>
        <v xml:space="preserve"> </v>
      </c>
    </row>
    <row r="1191" spans="1:12" x14ac:dyDescent="0.25">
      <c r="A1191" s="72"/>
      <c r="B1191" s="82"/>
      <c r="C1191" s="82"/>
      <c r="D1191" s="79"/>
      <c r="E1191" s="83"/>
      <c r="F1191" s="83"/>
      <c r="G1191" s="81"/>
      <c r="H1191" s="126"/>
      <c r="I1191" s="238" t="str">
        <f>IF(ISNUMBER(F1191),_xlfn.IFS(RIGHT(H1191,3)="(b)",IF(AND(G1191&gt;=DATE('1. Informace o projektu'!$C$3,1,1),G1191&lt;=WORKDAY(DATE('1. Informace o projektu'!$C$3+1,1,31)-1,1)),"OK","!!"),RIGHT(H1191,3)="(a)",IF(AND(G1191&gt;=DATE('1. Informace o projektu'!$C$3,1,1),G1191&lt;=WORKDAY(DATE('1. Informace o projektu'!$C$3,12,31)-1,1,'6. Data'!$C$76:$C$89)),"OK","!!"),ISBLANK(G1191),"!",ISBLANK(H1191),"!!!",H1191='6. Data'!$B$3,"vyberte druh nákladu")," ")</f>
        <v xml:space="preserve"> </v>
      </c>
      <c r="J1191" s="261" t="str">
        <f t="shared" si="54"/>
        <v xml:space="preserve"> </v>
      </c>
      <c r="K1191" s="238" t="str">
        <f t="shared" si="55"/>
        <v xml:space="preserve"> </v>
      </c>
      <c r="L1191" s="87" t="str">
        <f t="shared" si="56"/>
        <v xml:space="preserve"> </v>
      </c>
    </row>
    <row r="1192" spans="1:12" x14ac:dyDescent="0.25">
      <c r="A1192" s="72"/>
      <c r="B1192" s="82"/>
      <c r="C1192" s="82"/>
      <c r="D1192" s="79"/>
      <c r="E1192" s="83"/>
      <c r="F1192" s="83"/>
      <c r="G1192" s="81"/>
      <c r="H1192" s="126"/>
      <c r="I1192" s="238" t="str">
        <f>IF(ISNUMBER(F1192),_xlfn.IFS(RIGHT(H1192,3)="(b)",IF(AND(G1192&gt;=DATE('1. Informace o projektu'!$C$3,1,1),G1192&lt;=WORKDAY(DATE('1. Informace o projektu'!$C$3+1,1,31)-1,1)),"OK","!!"),RIGHT(H1192,3)="(a)",IF(AND(G1192&gt;=DATE('1. Informace o projektu'!$C$3,1,1),G1192&lt;=WORKDAY(DATE('1. Informace o projektu'!$C$3,12,31)-1,1,'6. Data'!$C$76:$C$89)),"OK","!!"),ISBLANK(G1192),"!",ISBLANK(H1192),"!!!",H1192='6. Data'!$B$3,"vyberte druh nákladu")," ")</f>
        <v xml:space="preserve"> </v>
      </c>
      <c r="J1192" s="261" t="str">
        <f t="shared" si="54"/>
        <v xml:space="preserve"> </v>
      </c>
      <c r="K1192" s="238" t="str">
        <f t="shared" si="55"/>
        <v xml:space="preserve"> </v>
      </c>
      <c r="L1192" s="87" t="str">
        <f t="shared" si="56"/>
        <v xml:space="preserve"> </v>
      </c>
    </row>
    <row r="1193" spans="1:12" x14ac:dyDescent="0.25">
      <c r="A1193" s="72"/>
      <c r="B1193" s="82"/>
      <c r="C1193" s="82"/>
      <c r="D1193" s="79"/>
      <c r="E1193" s="83"/>
      <c r="F1193" s="83"/>
      <c r="G1193" s="81"/>
      <c r="H1193" s="126"/>
      <c r="I1193" s="238" t="str">
        <f>IF(ISNUMBER(F1193),_xlfn.IFS(RIGHT(H1193,3)="(b)",IF(AND(G1193&gt;=DATE('1. Informace o projektu'!$C$3,1,1),G1193&lt;=WORKDAY(DATE('1. Informace o projektu'!$C$3+1,1,31)-1,1)),"OK","!!"),RIGHT(H1193,3)="(a)",IF(AND(G1193&gt;=DATE('1. Informace o projektu'!$C$3,1,1),G1193&lt;=WORKDAY(DATE('1. Informace o projektu'!$C$3,12,31)-1,1,'6. Data'!$C$76:$C$89)),"OK","!!"),ISBLANK(G1193),"!",ISBLANK(H1193),"!!!",H1193='6. Data'!$B$3,"vyberte druh nákladu")," ")</f>
        <v xml:space="preserve"> </v>
      </c>
      <c r="J1193" s="261" t="str">
        <f t="shared" si="54"/>
        <v xml:space="preserve"> </v>
      </c>
      <c r="K1193" s="238" t="str">
        <f t="shared" si="55"/>
        <v xml:space="preserve"> </v>
      </c>
      <c r="L1193" s="87" t="str">
        <f t="shared" si="56"/>
        <v xml:space="preserve"> </v>
      </c>
    </row>
    <row r="1194" spans="1:12" x14ac:dyDescent="0.25">
      <c r="A1194" s="72"/>
      <c r="B1194" s="82"/>
      <c r="C1194" s="82"/>
      <c r="D1194" s="79"/>
      <c r="E1194" s="83"/>
      <c r="F1194" s="83"/>
      <c r="G1194" s="81"/>
      <c r="H1194" s="126"/>
      <c r="I1194" s="238" t="str">
        <f>IF(ISNUMBER(F1194),_xlfn.IFS(RIGHT(H1194,3)="(b)",IF(AND(G1194&gt;=DATE('1. Informace o projektu'!$C$3,1,1),G1194&lt;=WORKDAY(DATE('1. Informace o projektu'!$C$3+1,1,31)-1,1)),"OK","!!"),RIGHT(H1194,3)="(a)",IF(AND(G1194&gt;=DATE('1. Informace o projektu'!$C$3,1,1),G1194&lt;=WORKDAY(DATE('1. Informace o projektu'!$C$3,12,31)-1,1,'6. Data'!$C$76:$C$89)),"OK","!!"),ISBLANK(G1194),"!",ISBLANK(H1194),"!!!",H1194='6. Data'!$B$3,"vyberte druh nákladu")," ")</f>
        <v xml:space="preserve"> </v>
      </c>
      <c r="J1194" s="261" t="str">
        <f t="shared" si="54"/>
        <v xml:space="preserve"> </v>
      </c>
      <c r="K1194" s="238" t="str">
        <f t="shared" si="55"/>
        <v xml:space="preserve"> </v>
      </c>
      <c r="L1194" s="87" t="str">
        <f t="shared" si="56"/>
        <v xml:space="preserve"> </v>
      </c>
    </row>
    <row r="1195" spans="1:12" x14ac:dyDescent="0.25">
      <c r="A1195" s="72"/>
      <c r="B1195" s="82"/>
      <c r="C1195" s="82"/>
      <c r="D1195" s="79"/>
      <c r="E1195" s="83"/>
      <c r="F1195" s="83"/>
      <c r="G1195" s="81"/>
      <c r="H1195" s="126"/>
      <c r="I1195" s="238" t="str">
        <f>IF(ISNUMBER(F1195),_xlfn.IFS(RIGHT(H1195,3)="(b)",IF(AND(G1195&gt;=DATE('1. Informace o projektu'!$C$3,1,1),G1195&lt;=WORKDAY(DATE('1. Informace o projektu'!$C$3+1,1,31)-1,1)),"OK","!!"),RIGHT(H1195,3)="(a)",IF(AND(G1195&gt;=DATE('1. Informace o projektu'!$C$3,1,1),G1195&lt;=WORKDAY(DATE('1. Informace o projektu'!$C$3,12,31)-1,1,'6. Data'!$C$76:$C$89)),"OK","!!"),ISBLANK(G1195),"!",ISBLANK(H1195),"!!!",H1195='6. Data'!$B$3,"vyberte druh nákladu")," ")</f>
        <v xml:space="preserve"> </v>
      </c>
      <c r="J1195" s="261" t="str">
        <f t="shared" si="54"/>
        <v xml:space="preserve"> </v>
      </c>
      <c r="K1195" s="238" t="str">
        <f t="shared" si="55"/>
        <v xml:space="preserve"> </v>
      </c>
      <c r="L1195" s="87" t="str">
        <f t="shared" si="56"/>
        <v xml:space="preserve"> </v>
      </c>
    </row>
    <row r="1196" spans="1:12" x14ac:dyDescent="0.25">
      <c r="A1196" s="72"/>
      <c r="B1196" s="82"/>
      <c r="C1196" s="82"/>
      <c r="D1196" s="79"/>
      <c r="E1196" s="83"/>
      <c r="F1196" s="83"/>
      <c r="G1196" s="81"/>
      <c r="H1196" s="126"/>
      <c r="I1196" s="238" t="str">
        <f>IF(ISNUMBER(F1196),_xlfn.IFS(RIGHT(H1196,3)="(b)",IF(AND(G1196&gt;=DATE('1. Informace o projektu'!$C$3,1,1),G1196&lt;=WORKDAY(DATE('1. Informace o projektu'!$C$3+1,1,31)-1,1)),"OK","!!"),RIGHT(H1196,3)="(a)",IF(AND(G1196&gt;=DATE('1. Informace o projektu'!$C$3,1,1),G1196&lt;=WORKDAY(DATE('1. Informace o projektu'!$C$3,12,31)-1,1,'6. Data'!$C$76:$C$89)),"OK","!!"),ISBLANK(G1196),"!",ISBLANK(H1196),"!!!",H1196='6. Data'!$B$3,"vyberte druh nákladu")," ")</f>
        <v xml:space="preserve"> </v>
      </c>
      <c r="J1196" s="261" t="str">
        <f t="shared" si="54"/>
        <v xml:space="preserve"> </v>
      </c>
      <c r="K1196" s="238" t="str">
        <f t="shared" si="55"/>
        <v xml:space="preserve"> </v>
      </c>
      <c r="L1196" s="87" t="str">
        <f t="shared" si="56"/>
        <v xml:space="preserve"> </v>
      </c>
    </row>
    <row r="1197" spans="1:12" x14ac:dyDescent="0.25">
      <c r="A1197" s="72"/>
      <c r="B1197" s="82"/>
      <c r="C1197" s="82"/>
      <c r="D1197" s="79"/>
      <c r="E1197" s="83"/>
      <c r="F1197" s="83"/>
      <c r="G1197" s="81"/>
      <c r="H1197" s="126"/>
      <c r="I1197" s="238" t="str">
        <f>IF(ISNUMBER(F1197),_xlfn.IFS(RIGHT(H1197,3)="(b)",IF(AND(G1197&gt;=DATE('1. Informace o projektu'!$C$3,1,1),G1197&lt;=WORKDAY(DATE('1. Informace o projektu'!$C$3+1,1,31)-1,1)),"OK","!!"),RIGHT(H1197,3)="(a)",IF(AND(G1197&gt;=DATE('1. Informace o projektu'!$C$3,1,1),G1197&lt;=WORKDAY(DATE('1. Informace o projektu'!$C$3,12,31)-1,1,'6. Data'!$C$76:$C$89)),"OK","!!"),ISBLANK(G1197),"!",ISBLANK(H1197),"!!!",H1197='6. Data'!$B$3,"vyberte druh nákladu")," ")</f>
        <v xml:space="preserve"> </v>
      </c>
      <c r="J1197" s="261" t="str">
        <f t="shared" si="54"/>
        <v xml:space="preserve"> </v>
      </c>
      <c r="K1197" s="238" t="str">
        <f t="shared" si="55"/>
        <v xml:space="preserve"> </v>
      </c>
      <c r="L1197" s="87" t="str">
        <f t="shared" si="56"/>
        <v xml:space="preserve"> </v>
      </c>
    </row>
    <row r="1198" spans="1:12" x14ac:dyDescent="0.25">
      <c r="A1198" s="72"/>
      <c r="B1198" s="82"/>
      <c r="C1198" s="82"/>
      <c r="D1198" s="79"/>
      <c r="E1198" s="83"/>
      <c r="F1198" s="83"/>
      <c r="G1198" s="81"/>
      <c r="H1198" s="126"/>
      <c r="I1198" s="238" t="str">
        <f>IF(ISNUMBER(F1198),_xlfn.IFS(RIGHT(H1198,3)="(b)",IF(AND(G1198&gt;=DATE('1. Informace o projektu'!$C$3,1,1),G1198&lt;=WORKDAY(DATE('1. Informace o projektu'!$C$3+1,1,31)-1,1)),"OK","!!"),RIGHT(H1198,3)="(a)",IF(AND(G1198&gt;=DATE('1. Informace o projektu'!$C$3,1,1),G1198&lt;=WORKDAY(DATE('1. Informace o projektu'!$C$3,12,31)-1,1,'6. Data'!$C$76:$C$89)),"OK","!!"),ISBLANK(G1198),"!",ISBLANK(H1198),"!!!",H1198='6. Data'!$B$3,"vyberte druh nákladu")," ")</f>
        <v xml:space="preserve"> </v>
      </c>
      <c r="J1198" s="261" t="str">
        <f t="shared" si="54"/>
        <v xml:space="preserve"> </v>
      </c>
      <c r="K1198" s="238" t="str">
        <f t="shared" si="55"/>
        <v xml:space="preserve"> </v>
      </c>
      <c r="L1198" s="87" t="str">
        <f t="shared" si="56"/>
        <v xml:space="preserve"> </v>
      </c>
    </row>
    <row r="1199" spans="1:12" x14ac:dyDescent="0.25">
      <c r="A1199" s="72"/>
      <c r="B1199" s="82"/>
      <c r="C1199" s="82"/>
      <c r="D1199" s="79"/>
      <c r="E1199" s="83"/>
      <c r="F1199" s="83"/>
      <c r="G1199" s="81"/>
      <c r="H1199" s="126"/>
      <c r="I1199" s="238" t="str">
        <f>IF(ISNUMBER(F1199),_xlfn.IFS(RIGHT(H1199,3)="(b)",IF(AND(G1199&gt;=DATE('1. Informace o projektu'!$C$3,1,1),G1199&lt;=WORKDAY(DATE('1. Informace o projektu'!$C$3+1,1,31)-1,1)),"OK","!!"),RIGHT(H1199,3)="(a)",IF(AND(G1199&gt;=DATE('1. Informace o projektu'!$C$3,1,1),G1199&lt;=WORKDAY(DATE('1. Informace o projektu'!$C$3,12,31)-1,1,'6. Data'!$C$76:$C$89)),"OK","!!"),ISBLANK(G1199),"!",ISBLANK(H1199),"!!!",H1199='6. Data'!$B$3,"vyberte druh nákladu")," ")</f>
        <v xml:space="preserve"> </v>
      </c>
      <c r="J1199" s="261" t="str">
        <f t="shared" si="54"/>
        <v xml:space="preserve"> </v>
      </c>
      <c r="K1199" s="238" t="str">
        <f t="shared" si="55"/>
        <v xml:space="preserve"> </v>
      </c>
      <c r="L1199" s="87" t="str">
        <f t="shared" si="56"/>
        <v xml:space="preserve"> </v>
      </c>
    </row>
    <row r="1200" spans="1:12" x14ac:dyDescent="0.25">
      <c r="A1200" s="72"/>
      <c r="B1200" s="82"/>
      <c r="C1200" s="82"/>
      <c r="D1200" s="79"/>
      <c r="E1200" s="83"/>
      <c r="F1200" s="83"/>
      <c r="G1200" s="81"/>
      <c r="H1200" s="126"/>
      <c r="I1200" s="238" t="str">
        <f>IF(ISNUMBER(F1200),_xlfn.IFS(RIGHT(H1200,3)="(b)",IF(AND(G1200&gt;=DATE('1. Informace o projektu'!$C$3,1,1),G1200&lt;=WORKDAY(DATE('1. Informace o projektu'!$C$3+1,1,31)-1,1)),"OK","!!"),RIGHT(H1200,3)="(a)",IF(AND(G1200&gt;=DATE('1. Informace o projektu'!$C$3,1,1),G1200&lt;=WORKDAY(DATE('1. Informace o projektu'!$C$3,12,31)-1,1,'6. Data'!$C$76:$C$89)),"OK","!!"),ISBLANK(G1200),"!",ISBLANK(H1200),"!!!",H1200='6. Data'!$B$3,"vyberte druh nákladu")," ")</f>
        <v xml:space="preserve"> </v>
      </c>
      <c r="J1200" s="261" t="str">
        <f t="shared" si="54"/>
        <v xml:space="preserve"> </v>
      </c>
      <c r="K1200" s="238" t="str">
        <f t="shared" si="55"/>
        <v xml:space="preserve"> </v>
      </c>
      <c r="L1200" s="87" t="str">
        <f t="shared" si="56"/>
        <v xml:space="preserve"> </v>
      </c>
    </row>
    <row r="1201" spans="1:12" x14ac:dyDescent="0.25">
      <c r="A1201" s="72"/>
      <c r="B1201" s="82"/>
      <c r="C1201" s="82"/>
      <c r="D1201" s="79"/>
      <c r="E1201" s="83"/>
      <c r="F1201" s="83"/>
      <c r="G1201" s="81"/>
      <c r="H1201" s="126"/>
      <c r="I1201" s="238" t="str">
        <f>IF(ISNUMBER(F1201),_xlfn.IFS(RIGHT(H1201,3)="(b)",IF(AND(G1201&gt;=DATE('1. Informace o projektu'!$C$3,1,1),G1201&lt;=WORKDAY(DATE('1. Informace o projektu'!$C$3+1,1,31)-1,1)),"OK","!!"),RIGHT(H1201,3)="(a)",IF(AND(G1201&gt;=DATE('1. Informace o projektu'!$C$3,1,1),G1201&lt;=WORKDAY(DATE('1. Informace o projektu'!$C$3,12,31)-1,1,'6. Data'!$C$76:$C$89)),"OK","!!"),ISBLANK(G1201),"!",ISBLANK(H1201),"!!!",H1201='6. Data'!$B$3,"vyberte druh nákladu")," ")</f>
        <v xml:space="preserve"> </v>
      </c>
      <c r="J1201" s="261" t="str">
        <f t="shared" si="54"/>
        <v xml:space="preserve"> </v>
      </c>
      <c r="K1201" s="238" t="str">
        <f t="shared" si="55"/>
        <v xml:space="preserve"> </v>
      </c>
      <c r="L1201" s="87" t="str">
        <f t="shared" si="56"/>
        <v xml:space="preserve"> </v>
      </c>
    </row>
    <row r="1202" spans="1:12" x14ac:dyDescent="0.25">
      <c r="A1202" s="72"/>
      <c r="B1202" s="82"/>
      <c r="C1202" s="82"/>
      <c r="D1202" s="79"/>
      <c r="E1202" s="83"/>
      <c r="F1202" s="83"/>
      <c r="G1202" s="81"/>
      <c r="H1202" s="126"/>
      <c r="I1202" s="238" t="str">
        <f>IF(ISNUMBER(F1202),_xlfn.IFS(RIGHT(H1202,3)="(b)",IF(AND(G1202&gt;=DATE('1. Informace o projektu'!$C$3,1,1),G1202&lt;=WORKDAY(DATE('1. Informace o projektu'!$C$3+1,1,31)-1,1)),"OK","!!"),RIGHT(H1202,3)="(a)",IF(AND(G1202&gt;=DATE('1. Informace o projektu'!$C$3,1,1),G1202&lt;=WORKDAY(DATE('1. Informace o projektu'!$C$3,12,31)-1,1,'6. Data'!$C$76:$C$89)),"OK","!!"),ISBLANK(G1202),"!",ISBLANK(H1202),"!!!",H1202='6. Data'!$B$3,"vyberte druh nákladu")," ")</f>
        <v xml:space="preserve"> </v>
      </c>
      <c r="J1202" s="261" t="str">
        <f t="shared" si="54"/>
        <v xml:space="preserve"> </v>
      </c>
      <c r="K1202" s="238" t="str">
        <f t="shared" si="55"/>
        <v xml:space="preserve"> </v>
      </c>
      <c r="L1202" s="87" t="str">
        <f t="shared" si="56"/>
        <v xml:space="preserve"> </v>
      </c>
    </row>
    <row r="1203" spans="1:12" x14ac:dyDescent="0.25">
      <c r="A1203" s="72"/>
      <c r="B1203" s="82"/>
      <c r="C1203" s="82"/>
      <c r="D1203" s="79"/>
      <c r="E1203" s="83"/>
      <c r="F1203" s="83"/>
      <c r="G1203" s="81"/>
      <c r="H1203" s="126"/>
      <c r="I1203" s="238" t="str">
        <f>IF(ISNUMBER(F1203),_xlfn.IFS(RIGHT(H1203,3)="(b)",IF(AND(G1203&gt;=DATE('1. Informace o projektu'!$C$3,1,1),G1203&lt;=WORKDAY(DATE('1. Informace o projektu'!$C$3+1,1,31)-1,1)),"OK","!!"),RIGHT(H1203,3)="(a)",IF(AND(G1203&gt;=DATE('1. Informace o projektu'!$C$3,1,1),G1203&lt;=WORKDAY(DATE('1. Informace o projektu'!$C$3,12,31)-1,1,'6. Data'!$C$76:$C$89)),"OK","!!"),ISBLANK(G1203),"!",ISBLANK(H1203),"!!!",H1203='6. Data'!$B$3,"vyberte druh nákladu")," ")</f>
        <v xml:space="preserve"> </v>
      </c>
      <c r="J1203" s="261" t="str">
        <f t="shared" si="54"/>
        <v xml:space="preserve"> </v>
      </c>
      <c r="K1203" s="238" t="str">
        <f t="shared" si="55"/>
        <v xml:space="preserve"> </v>
      </c>
      <c r="L1203" s="87" t="str">
        <f t="shared" si="56"/>
        <v xml:space="preserve"> </v>
      </c>
    </row>
    <row r="1204" spans="1:12" x14ac:dyDescent="0.25">
      <c r="A1204" s="72"/>
      <c r="B1204" s="82"/>
      <c r="C1204" s="82"/>
      <c r="D1204" s="79"/>
      <c r="E1204" s="83"/>
      <c r="F1204" s="83"/>
      <c r="G1204" s="81"/>
      <c r="H1204" s="126"/>
      <c r="I1204" s="238" t="str">
        <f>IF(ISNUMBER(F1204),_xlfn.IFS(RIGHT(H1204,3)="(b)",IF(AND(G1204&gt;=DATE('1. Informace o projektu'!$C$3,1,1),G1204&lt;=WORKDAY(DATE('1. Informace o projektu'!$C$3+1,1,31)-1,1)),"OK","!!"),RIGHT(H1204,3)="(a)",IF(AND(G1204&gt;=DATE('1. Informace o projektu'!$C$3,1,1),G1204&lt;=WORKDAY(DATE('1. Informace o projektu'!$C$3,12,31)-1,1,'6. Data'!$C$76:$C$89)),"OK","!!"),ISBLANK(G1204),"!",ISBLANK(H1204),"!!!",H1204='6. Data'!$B$3,"vyberte druh nákladu")," ")</f>
        <v xml:space="preserve"> </v>
      </c>
      <c r="J1204" s="261" t="str">
        <f t="shared" si="54"/>
        <v xml:space="preserve"> </v>
      </c>
      <c r="K1204" s="238" t="str">
        <f t="shared" si="55"/>
        <v xml:space="preserve"> </v>
      </c>
      <c r="L1204" s="87" t="str">
        <f t="shared" si="56"/>
        <v xml:space="preserve"> </v>
      </c>
    </row>
    <row r="1205" spans="1:12" x14ac:dyDescent="0.25">
      <c r="A1205" s="72"/>
      <c r="B1205" s="82"/>
      <c r="C1205" s="82"/>
      <c r="D1205" s="79"/>
      <c r="E1205" s="83"/>
      <c r="F1205" s="83"/>
      <c r="G1205" s="81"/>
      <c r="H1205" s="126"/>
      <c r="I1205" s="238" t="str">
        <f>IF(ISNUMBER(F1205),_xlfn.IFS(RIGHT(H1205,3)="(b)",IF(AND(G1205&gt;=DATE('1. Informace o projektu'!$C$3,1,1),G1205&lt;=WORKDAY(DATE('1. Informace o projektu'!$C$3+1,1,31)-1,1)),"OK","!!"),RIGHT(H1205,3)="(a)",IF(AND(G1205&gt;=DATE('1. Informace o projektu'!$C$3,1,1),G1205&lt;=WORKDAY(DATE('1. Informace o projektu'!$C$3,12,31)-1,1,'6. Data'!$C$76:$C$89)),"OK","!!"),ISBLANK(G1205),"!",ISBLANK(H1205),"!!!",H1205='6. Data'!$B$3,"vyberte druh nákladu")," ")</f>
        <v xml:space="preserve"> </v>
      </c>
      <c r="J1205" s="261" t="str">
        <f t="shared" si="54"/>
        <v xml:space="preserve"> </v>
      </c>
      <c r="K1205" s="238" t="str">
        <f t="shared" si="55"/>
        <v xml:space="preserve"> </v>
      </c>
      <c r="L1205" s="87" t="str">
        <f t="shared" si="56"/>
        <v xml:space="preserve"> </v>
      </c>
    </row>
    <row r="1206" spans="1:12" x14ac:dyDescent="0.25">
      <c r="A1206" s="72"/>
      <c r="B1206" s="82"/>
      <c r="C1206" s="82"/>
      <c r="D1206" s="79"/>
      <c r="E1206" s="83"/>
      <c r="F1206" s="83"/>
      <c r="G1206" s="81"/>
      <c r="H1206" s="126"/>
      <c r="I1206" s="238" t="str">
        <f>IF(ISNUMBER(F1206),_xlfn.IFS(RIGHT(H1206,3)="(b)",IF(AND(G1206&gt;=DATE('1. Informace o projektu'!$C$3,1,1),G1206&lt;=WORKDAY(DATE('1. Informace o projektu'!$C$3+1,1,31)-1,1)),"OK","!!"),RIGHT(H1206,3)="(a)",IF(AND(G1206&gt;=DATE('1. Informace o projektu'!$C$3,1,1),G1206&lt;=WORKDAY(DATE('1. Informace o projektu'!$C$3,12,31)-1,1,'6. Data'!$C$76:$C$89)),"OK","!!"),ISBLANK(G1206),"!",ISBLANK(H1206),"!!!",H1206='6. Data'!$B$3,"vyberte druh nákladu")," ")</f>
        <v xml:space="preserve"> </v>
      </c>
      <c r="J1206" s="261" t="str">
        <f t="shared" si="54"/>
        <v xml:space="preserve"> </v>
      </c>
      <c r="K1206" s="238" t="str">
        <f t="shared" si="55"/>
        <v xml:space="preserve"> </v>
      </c>
      <c r="L1206" s="87" t="str">
        <f t="shared" si="56"/>
        <v xml:space="preserve"> </v>
      </c>
    </row>
    <row r="1207" spans="1:12" x14ac:dyDescent="0.25">
      <c r="A1207" s="72"/>
      <c r="B1207" s="82"/>
      <c r="C1207" s="82"/>
      <c r="D1207" s="79"/>
      <c r="E1207" s="83"/>
      <c r="F1207" s="83"/>
      <c r="G1207" s="81"/>
      <c r="H1207" s="126"/>
      <c r="I1207" s="238" t="str">
        <f>IF(ISNUMBER(F1207),_xlfn.IFS(RIGHT(H1207,3)="(b)",IF(AND(G1207&gt;=DATE('1. Informace o projektu'!$C$3,1,1),G1207&lt;=WORKDAY(DATE('1. Informace o projektu'!$C$3+1,1,31)-1,1)),"OK","!!"),RIGHT(H1207,3)="(a)",IF(AND(G1207&gt;=DATE('1. Informace o projektu'!$C$3,1,1),G1207&lt;=WORKDAY(DATE('1. Informace o projektu'!$C$3,12,31)-1,1,'6. Data'!$C$76:$C$89)),"OK","!!"),ISBLANK(G1207),"!",ISBLANK(H1207),"!!!",H1207='6. Data'!$B$3,"vyberte druh nákladu")," ")</f>
        <v xml:space="preserve"> </v>
      </c>
      <c r="J1207" s="261" t="str">
        <f t="shared" si="54"/>
        <v xml:space="preserve"> </v>
      </c>
      <c r="K1207" s="238" t="str">
        <f t="shared" si="55"/>
        <v xml:space="preserve"> </v>
      </c>
      <c r="L1207" s="87" t="str">
        <f t="shared" si="56"/>
        <v xml:space="preserve"> </v>
      </c>
    </row>
    <row r="1208" spans="1:12" x14ac:dyDescent="0.25">
      <c r="A1208" s="72"/>
      <c r="B1208" s="82"/>
      <c r="C1208" s="82"/>
      <c r="D1208" s="79"/>
      <c r="E1208" s="83"/>
      <c r="F1208" s="83"/>
      <c r="G1208" s="81"/>
      <c r="H1208" s="126"/>
      <c r="I1208" s="238" t="str">
        <f>IF(ISNUMBER(F1208),_xlfn.IFS(RIGHT(H1208,3)="(b)",IF(AND(G1208&gt;=DATE('1. Informace o projektu'!$C$3,1,1),G1208&lt;=WORKDAY(DATE('1. Informace o projektu'!$C$3+1,1,31)-1,1)),"OK","!!"),RIGHT(H1208,3)="(a)",IF(AND(G1208&gt;=DATE('1. Informace o projektu'!$C$3,1,1),G1208&lt;=WORKDAY(DATE('1. Informace o projektu'!$C$3,12,31)-1,1,'6. Data'!$C$76:$C$89)),"OK","!!"),ISBLANK(G1208),"!",ISBLANK(H1208),"!!!",H1208='6. Data'!$B$3,"vyberte druh nákladu")," ")</f>
        <v xml:space="preserve"> </v>
      </c>
      <c r="J1208" s="261" t="str">
        <f t="shared" si="54"/>
        <v xml:space="preserve"> </v>
      </c>
      <c r="K1208" s="238" t="str">
        <f t="shared" si="55"/>
        <v xml:space="preserve"> </v>
      </c>
      <c r="L1208" s="87" t="str">
        <f t="shared" si="56"/>
        <v xml:space="preserve"> </v>
      </c>
    </row>
    <row r="1209" spans="1:12" x14ac:dyDescent="0.25">
      <c r="A1209" s="72"/>
      <c r="B1209" s="82"/>
      <c r="C1209" s="82"/>
      <c r="D1209" s="79"/>
      <c r="E1209" s="83"/>
      <c r="F1209" s="83"/>
      <c r="G1209" s="81"/>
      <c r="H1209" s="126"/>
      <c r="I1209" s="238" t="str">
        <f>IF(ISNUMBER(F1209),_xlfn.IFS(RIGHT(H1209,3)="(b)",IF(AND(G1209&gt;=DATE('1. Informace o projektu'!$C$3,1,1),G1209&lt;=WORKDAY(DATE('1. Informace o projektu'!$C$3+1,1,31)-1,1)),"OK","!!"),RIGHT(H1209,3)="(a)",IF(AND(G1209&gt;=DATE('1. Informace o projektu'!$C$3,1,1),G1209&lt;=WORKDAY(DATE('1. Informace o projektu'!$C$3,12,31)-1,1,'6. Data'!$C$76:$C$89)),"OK","!!"),ISBLANK(G1209),"!",ISBLANK(H1209),"!!!",H1209='6. Data'!$B$3,"vyberte druh nákladu")," ")</f>
        <v xml:space="preserve"> </v>
      </c>
      <c r="J1209" s="261" t="str">
        <f t="shared" si="54"/>
        <v xml:space="preserve"> </v>
      </c>
      <c r="K1209" s="238" t="str">
        <f t="shared" si="55"/>
        <v xml:space="preserve"> </v>
      </c>
      <c r="L1209" s="87" t="str">
        <f t="shared" si="56"/>
        <v xml:space="preserve"> </v>
      </c>
    </row>
    <row r="1210" spans="1:12" x14ac:dyDescent="0.25">
      <c r="A1210" s="72"/>
      <c r="B1210" s="82"/>
      <c r="C1210" s="82"/>
      <c r="D1210" s="79"/>
      <c r="E1210" s="83"/>
      <c r="F1210" s="83"/>
      <c r="G1210" s="81"/>
      <c r="H1210" s="126"/>
      <c r="I1210" s="238" t="str">
        <f>IF(ISNUMBER(F1210),_xlfn.IFS(RIGHT(H1210,3)="(b)",IF(AND(G1210&gt;=DATE('1. Informace o projektu'!$C$3,1,1),G1210&lt;=WORKDAY(DATE('1. Informace o projektu'!$C$3+1,1,31)-1,1)),"OK","!!"),RIGHT(H1210,3)="(a)",IF(AND(G1210&gt;=DATE('1. Informace o projektu'!$C$3,1,1),G1210&lt;=WORKDAY(DATE('1. Informace o projektu'!$C$3,12,31)-1,1,'6. Data'!$C$76:$C$89)),"OK","!!"),ISBLANK(G1210),"!",ISBLANK(H1210),"!!!",H1210='6. Data'!$B$3,"vyberte druh nákladu")," ")</f>
        <v xml:space="preserve"> </v>
      </c>
      <c r="J1210" s="261" t="str">
        <f t="shared" si="54"/>
        <v xml:space="preserve"> </v>
      </c>
      <c r="K1210" s="238" t="str">
        <f t="shared" si="55"/>
        <v xml:space="preserve"> </v>
      </c>
      <c r="L1210" s="87" t="str">
        <f t="shared" si="56"/>
        <v xml:space="preserve"> </v>
      </c>
    </row>
    <row r="1211" spans="1:12" x14ac:dyDescent="0.25">
      <c r="A1211" s="72"/>
      <c r="B1211" s="82"/>
      <c r="C1211" s="82"/>
      <c r="D1211" s="79"/>
      <c r="E1211" s="83"/>
      <c r="F1211" s="83"/>
      <c r="G1211" s="81"/>
      <c r="H1211" s="126"/>
      <c r="I1211" s="238" t="str">
        <f>IF(ISNUMBER(F1211),_xlfn.IFS(RIGHT(H1211,3)="(b)",IF(AND(G1211&gt;=DATE('1. Informace o projektu'!$C$3,1,1),G1211&lt;=WORKDAY(DATE('1. Informace o projektu'!$C$3+1,1,31)-1,1)),"OK","!!"),RIGHT(H1211,3)="(a)",IF(AND(G1211&gt;=DATE('1. Informace o projektu'!$C$3,1,1),G1211&lt;=WORKDAY(DATE('1. Informace o projektu'!$C$3,12,31)-1,1,'6. Data'!$C$76:$C$89)),"OK","!!"),ISBLANK(G1211),"!",ISBLANK(H1211),"!!!",H1211='6. Data'!$B$3,"vyberte druh nákladu")," ")</f>
        <v xml:space="preserve"> </v>
      </c>
      <c r="J1211" s="261" t="str">
        <f t="shared" si="54"/>
        <v xml:space="preserve"> </v>
      </c>
      <c r="K1211" s="238" t="str">
        <f t="shared" si="55"/>
        <v xml:space="preserve"> </v>
      </c>
      <c r="L1211" s="87" t="str">
        <f t="shared" si="56"/>
        <v xml:space="preserve"> </v>
      </c>
    </row>
    <row r="1212" spans="1:12" x14ac:dyDescent="0.25">
      <c r="A1212" s="72"/>
      <c r="B1212" s="82"/>
      <c r="C1212" s="82"/>
      <c r="D1212" s="79"/>
      <c r="E1212" s="83"/>
      <c r="F1212" s="83"/>
      <c r="G1212" s="81"/>
      <c r="H1212" s="126"/>
      <c r="I1212" s="238" t="str">
        <f>IF(ISNUMBER(F1212),_xlfn.IFS(RIGHT(H1212,3)="(b)",IF(AND(G1212&gt;=DATE('1. Informace o projektu'!$C$3,1,1),G1212&lt;=WORKDAY(DATE('1. Informace o projektu'!$C$3+1,1,31)-1,1)),"OK","!!"),RIGHT(H1212,3)="(a)",IF(AND(G1212&gt;=DATE('1. Informace o projektu'!$C$3,1,1),G1212&lt;=WORKDAY(DATE('1. Informace o projektu'!$C$3,12,31)-1,1,'6. Data'!$C$76:$C$89)),"OK","!!"),ISBLANK(G1212),"!",ISBLANK(H1212),"!!!",H1212='6. Data'!$B$3,"vyberte druh nákladu")," ")</f>
        <v xml:space="preserve"> </v>
      </c>
      <c r="J1212" s="261" t="str">
        <f t="shared" si="54"/>
        <v xml:space="preserve"> </v>
      </c>
      <c r="K1212" s="238" t="str">
        <f t="shared" si="55"/>
        <v xml:space="preserve"> </v>
      </c>
      <c r="L1212" s="87" t="str">
        <f t="shared" si="56"/>
        <v xml:space="preserve"> </v>
      </c>
    </row>
    <row r="1213" spans="1:12" x14ac:dyDescent="0.25">
      <c r="A1213" s="72"/>
      <c r="B1213" s="82"/>
      <c r="C1213" s="82"/>
      <c r="D1213" s="79"/>
      <c r="E1213" s="83"/>
      <c r="F1213" s="83"/>
      <c r="G1213" s="81"/>
      <c r="H1213" s="126"/>
      <c r="I1213" s="238" t="str">
        <f>IF(ISNUMBER(F1213),_xlfn.IFS(RIGHT(H1213,3)="(b)",IF(AND(G1213&gt;=DATE('1. Informace o projektu'!$C$3,1,1),G1213&lt;=WORKDAY(DATE('1. Informace o projektu'!$C$3+1,1,31)-1,1)),"OK","!!"),RIGHT(H1213,3)="(a)",IF(AND(G1213&gt;=DATE('1. Informace o projektu'!$C$3,1,1),G1213&lt;=WORKDAY(DATE('1. Informace o projektu'!$C$3,12,31)-1,1,'6. Data'!$C$76:$C$89)),"OK","!!"),ISBLANK(G1213),"!",ISBLANK(H1213),"!!!",H1213='6. Data'!$B$3,"vyberte druh nákladu")," ")</f>
        <v xml:space="preserve"> </v>
      </c>
      <c r="J1213" s="261" t="str">
        <f t="shared" si="54"/>
        <v xml:space="preserve"> </v>
      </c>
      <c r="K1213" s="238" t="str">
        <f t="shared" si="55"/>
        <v xml:space="preserve"> </v>
      </c>
      <c r="L1213" s="87" t="str">
        <f t="shared" si="56"/>
        <v xml:space="preserve"> </v>
      </c>
    </row>
    <row r="1214" spans="1:12" x14ac:dyDescent="0.25">
      <c r="A1214" s="72"/>
      <c r="B1214" s="82"/>
      <c r="C1214" s="82"/>
      <c r="D1214" s="79"/>
      <c r="E1214" s="83"/>
      <c r="F1214" s="83"/>
      <c r="G1214" s="81"/>
      <c r="H1214" s="126"/>
      <c r="I1214" s="238" t="str">
        <f>IF(ISNUMBER(F1214),_xlfn.IFS(RIGHT(H1214,3)="(b)",IF(AND(G1214&gt;=DATE('1. Informace o projektu'!$C$3,1,1),G1214&lt;=WORKDAY(DATE('1. Informace o projektu'!$C$3+1,1,31)-1,1)),"OK","!!"),RIGHT(H1214,3)="(a)",IF(AND(G1214&gt;=DATE('1. Informace o projektu'!$C$3,1,1),G1214&lt;=WORKDAY(DATE('1. Informace o projektu'!$C$3,12,31)-1,1,'6. Data'!$C$76:$C$89)),"OK","!!"),ISBLANK(G1214),"!",ISBLANK(H1214),"!!!",H1214='6. Data'!$B$3,"vyberte druh nákladu")," ")</f>
        <v xml:space="preserve"> </v>
      </c>
      <c r="J1214" s="261" t="str">
        <f t="shared" si="54"/>
        <v xml:space="preserve"> </v>
      </c>
      <c r="K1214" s="238" t="str">
        <f t="shared" si="55"/>
        <v xml:space="preserve"> </v>
      </c>
      <c r="L1214" s="87" t="str">
        <f t="shared" si="56"/>
        <v xml:space="preserve"> </v>
      </c>
    </row>
    <row r="1215" spans="1:12" x14ac:dyDescent="0.25">
      <c r="A1215" s="72"/>
      <c r="B1215" s="82"/>
      <c r="C1215" s="82"/>
      <c r="D1215" s="79"/>
      <c r="E1215" s="83"/>
      <c r="F1215" s="83"/>
      <c r="G1215" s="81"/>
      <c r="H1215" s="126"/>
      <c r="I1215" s="238" t="str">
        <f>IF(ISNUMBER(F1215),_xlfn.IFS(RIGHT(H1215,3)="(b)",IF(AND(G1215&gt;=DATE('1. Informace o projektu'!$C$3,1,1),G1215&lt;=WORKDAY(DATE('1. Informace o projektu'!$C$3+1,1,31)-1,1)),"OK","!!"),RIGHT(H1215,3)="(a)",IF(AND(G1215&gt;=DATE('1. Informace o projektu'!$C$3,1,1),G1215&lt;=WORKDAY(DATE('1. Informace o projektu'!$C$3,12,31)-1,1,'6. Data'!$C$76:$C$89)),"OK","!!"),ISBLANK(G1215),"!",ISBLANK(H1215),"!!!",H1215='6. Data'!$B$3,"vyberte druh nákladu")," ")</f>
        <v xml:space="preserve"> </v>
      </c>
      <c r="J1215" s="261" t="str">
        <f t="shared" si="54"/>
        <v xml:space="preserve"> </v>
      </c>
      <c r="K1215" s="238" t="str">
        <f t="shared" si="55"/>
        <v xml:space="preserve"> </v>
      </c>
      <c r="L1215" s="87" t="str">
        <f t="shared" si="56"/>
        <v xml:space="preserve"> </v>
      </c>
    </row>
    <row r="1216" spans="1:12" x14ac:dyDescent="0.25">
      <c r="A1216" s="72"/>
      <c r="B1216" s="82"/>
      <c r="C1216" s="82"/>
      <c r="D1216" s="79"/>
      <c r="E1216" s="83"/>
      <c r="F1216" s="83"/>
      <c r="G1216" s="81"/>
      <c r="H1216" s="126"/>
      <c r="I1216" s="238" t="str">
        <f>IF(ISNUMBER(F1216),_xlfn.IFS(RIGHT(H1216,3)="(b)",IF(AND(G1216&gt;=DATE('1. Informace o projektu'!$C$3,1,1),G1216&lt;=WORKDAY(DATE('1. Informace o projektu'!$C$3+1,1,31)-1,1)),"OK","!!"),RIGHT(H1216,3)="(a)",IF(AND(G1216&gt;=DATE('1. Informace o projektu'!$C$3,1,1),G1216&lt;=WORKDAY(DATE('1. Informace o projektu'!$C$3,12,31)-1,1,'6. Data'!$C$76:$C$89)),"OK","!!"),ISBLANK(G1216),"!",ISBLANK(H1216),"!!!",H1216='6. Data'!$B$3,"vyberte druh nákladu")," ")</f>
        <v xml:space="preserve"> </v>
      </c>
      <c r="J1216" s="261" t="str">
        <f t="shared" si="54"/>
        <v xml:space="preserve"> </v>
      </c>
      <c r="K1216" s="238" t="str">
        <f t="shared" si="55"/>
        <v xml:space="preserve"> </v>
      </c>
      <c r="L1216" s="87" t="str">
        <f t="shared" si="56"/>
        <v xml:space="preserve"> </v>
      </c>
    </row>
    <row r="1217" spans="1:12" x14ac:dyDescent="0.25">
      <c r="A1217" s="72"/>
      <c r="B1217" s="82"/>
      <c r="C1217" s="82"/>
      <c r="D1217" s="79"/>
      <c r="E1217" s="83"/>
      <c r="F1217" s="83"/>
      <c r="G1217" s="81"/>
      <c r="H1217" s="126"/>
      <c r="I1217" s="238" t="str">
        <f>IF(ISNUMBER(F1217),_xlfn.IFS(RIGHT(H1217,3)="(b)",IF(AND(G1217&gt;=DATE('1. Informace o projektu'!$C$3,1,1),G1217&lt;=WORKDAY(DATE('1. Informace o projektu'!$C$3+1,1,31)-1,1)),"OK","!!"),RIGHT(H1217,3)="(a)",IF(AND(G1217&gt;=DATE('1. Informace o projektu'!$C$3,1,1),G1217&lt;=WORKDAY(DATE('1. Informace o projektu'!$C$3,12,31)-1,1,'6. Data'!$C$76:$C$89)),"OK","!!"),ISBLANK(G1217),"!",ISBLANK(H1217),"!!!",H1217='6. Data'!$B$3,"vyberte druh nákladu")," ")</f>
        <v xml:space="preserve"> </v>
      </c>
      <c r="J1217" s="261" t="str">
        <f t="shared" si="54"/>
        <v xml:space="preserve"> </v>
      </c>
      <c r="K1217" s="238" t="str">
        <f t="shared" si="55"/>
        <v xml:space="preserve"> </v>
      </c>
      <c r="L1217" s="87" t="str">
        <f t="shared" si="56"/>
        <v xml:space="preserve"> </v>
      </c>
    </row>
    <row r="1218" spans="1:12" x14ac:dyDescent="0.25">
      <c r="A1218" s="72"/>
      <c r="B1218" s="82"/>
      <c r="C1218" s="82"/>
      <c r="D1218" s="79"/>
      <c r="E1218" s="83"/>
      <c r="F1218" s="83"/>
      <c r="G1218" s="81"/>
      <c r="H1218" s="126"/>
      <c r="I1218" s="238" t="str">
        <f>IF(ISNUMBER(F1218),_xlfn.IFS(RIGHT(H1218,3)="(b)",IF(AND(G1218&gt;=DATE('1. Informace o projektu'!$C$3,1,1),G1218&lt;=WORKDAY(DATE('1. Informace o projektu'!$C$3+1,1,31)-1,1)),"OK","!!"),RIGHT(H1218,3)="(a)",IF(AND(G1218&gt;=DATE('1. Informace o projektu'!$C$3,1,1),G1218&lt;=WORKDAY(DATE('1. Informace o projektu'!$C$3,12,31)-1,1,'6. Data'!$C$76:$C$89)),"OK","!!"),ISBLANK(G1218),"!",ISBLANK(H1218),"!!!",H1218='6. Data'!$B$3,"vyberte druh nákladu")," ")</f>
        <v xml:space="preserve"> </v>
      </c>
      <c r="J1218" s="261" t="str">
        <f t="shared" si="54"/>
        <v xml:space="preserve"> </v>
      </c>
      <c r="K1218" s="238" t="str">
        <f t="shared" si="55"/>
        <v xml:space="preserve"> </v>
      </c>
      <c r="L1218" s="87" t="str">
        <f t="shared" si="56"/>
        <v xml:space="preserve"> </v>
      </c>
    </row>
    <row r="1219" spans="1:12" x14ac:dyDescent="0.25">
      <c r="A1219" s="72"/>
      <c r="B1219" s="82"/>
      <c r="C1219" s="82"/>
      <c r="D1219" s="79"/>
      <c r="E1219" s="83"/>
      <c r="F1219" s="83"/>
      <c r="G1219" s="81"/>
      <c r="H1219" s="126"/>
      <c r="I1219" s="238" t="str">
        <f>IF(ISNUMBER(F1219),_xlfn.IFS(RIGHT(H1219,3)="(b)",IF(AND(G1219&gt;=DATE('1. Informace o projektu'!$C$3,1,1),G1219&lt;=WORKDAY(DATE('1. Informace o projektu'!$C$3+1,1,31)-1,1)),"OK","!!"),RIGHT(H1219,3)="(a)",IF(AND(G1219&gt;=DATE('1. Informace o projektu'!$C$3,1,1),G1219&lt;=WORKDAY(DATE('1. Informace o projektu'!$C$3,12,31)-1,1,'6. Data'!$C$76:$C$89)),"OK","!!"),ISBLANK(G1219),"!",ISBLANK(H1219),"!!!",H1219='6. Data'!$B$3,"vyberte druh nákladu")," ")</f>
        <v xml:space="preserve"> </v>
      </c>
      <c r="J1219" s="261" t="str">
        <f t="shared" si="54"/>
        <v xml:space="preserve"> </v>
      </c>
      <c r="K1219" s="238" t="str">
        <f t="shared" si="55"/>
        <v xml:space="preserve"> </v>
      </c>
      <c r="L1219" s="87" t="str">
        <f t="shared" si="56"/>
        <v xml:space="preserve"> </v>
      </c>
    </row>
    <row r="1220" spans="1:12" x14ac:dyDescent="0.25">
      <c r="A1220" s="72"/>
      <c r="B1220" s="82"/>
      <c r="C1220" s="82"/>
      <c r="D1220" s="79"/>
      <c r="E1220" s="83"/>
      <c r="F1220" s="83"/>
      <c r="G1220" s="81"/>
      <c r="H1220" s="126"/>
      <c r="I1220" s="238" t="str">
        <f>IF(ISNUMBER(F1220),_xlfn.IFS(RIGHT(H1220,3)="(b)",IF(AND(G1220&gt;=DATE('1. Informace o projektu'!$C$3,1,1),G1220&lt;=WORKDAY(DATE('1. Informace o projektu'!$C$3+1,1,31)-1,1)),"OK","!!"),RIGHT(H1220,3)="(a)",IF(AND(G1220&gt;=DATE('1. Informace o projektu'!$C$3,1,1),G1220&lt;=WORKDAY(DATE('1. Informace o projektu'!$C$3,12,31)-1,1,'6. Data'!$C$76:$C$89)),"OK","!!"),ISBLANK(G1220),"!",ISBLANK(H1220),"!!!",H1220='6. Data'!$B$3,"vyberte druh nákladu")," ")</f>
        <v xml:space="preserve"> </v>
      </c>
      <c r="J1220" s="261" t="str">
        <f t="shared" si="54"/>
        <v xml:space="preserve"> </v>
      </c>
      <c r="K1220" s="238" t="str">
        <f t="shared" si="55"/>
        <v xml:space="preserve"> </v>
      </c>
      <c r="L1220" s="87" t="str">
        <f t="shared" si="56"/>
        <v xml:space="preserve"> </v>
      </c>
    </row>
    <row r="1221" spans="1:12" x14ac:dyDescent="0.25">
      <c r="A1221" s="72"/>
      <c r="B1221" s="82"/>
      <c r="C1221" s="82"/>
      <c r="D1221" s="79"/>
      <c r="E1221" s="83"/>
      <c r="F1221" s="83"/>
      <c r="G1221" s="81"/>
      <c r="H1221" s="126"/>
      <c r="I1221" s="238" t="str">
        <f>IF(ISNUMBER(F1221),_xlfn.IFS(RIGHT(H1221,3)="(b)",IF(AND(G1221&gt;=DATE('1. Informace o projektu'!$C$3,1,1),G1221&lt;=WORKDAY(DATE('1. Informace o projektu'!$C$3+1,1,31)-1,1)),"OK","!!"),RIGHT(H1221,3)="(a)",IF(AND(G1221&gt;=DATE('1. Informace o projektu'!$C$3,1,1),G1221&lt;=WORKDAY(DATE('1. Informace o projektu'!$C$3,12,31)-1,1,'6. Data'!$C$76:$C$89)),"OK","!!"),ISBLANK(G1221),"!",ISBLANK(H1221),"!!!",H1221='6. Data'!$B$3,"vyberte druh nákladu")," ")</f>
        <v xml:space="preserve"> </v>
      </c>
      <c r="J1221" s="261" t="str">
        <f t="shared" si="54"/>
        <v xml:space="preserve"> </v>
      </c>
      <c r="K1221" s="238" t="str">
        <f t="shared" si="55"/>
        <v xml:space="preserve"> </v>
      </c>
      <c r="L1221" s="87" t="str">
        <f t="shared" si="56"/>
        <v xml:space="preserve"> </v>
      </c>
    </row>
    <row r="1222" spans="1:12" x14ac:dyDescent="0.25">
      <c r="A1222" s="72"/>
      <c r="B1222" s="82"/>
      <c r="C1222" s="82"/>
      <c r="D1222" s="79"/>
      <c r="E1222" s="83"/>
      <c r="F1222" s="83"/>
      <c r="G1222" s="81"/>
      <c r="H1222" s="126"/>
      <c r="I1222" s="238" t="str">
        <f>IF(ISNUMBER(F1222),_xlfn.IFS(RIGHT(H1222,3)="(b)",IF(AND(G1222&gt;=DATE('1. Informace o projektu'!$C$3,1,1),G1222&lt;=WORKDAY(DATE('1. Informace o projektu'!$C$3+1,1,31)-1,1)),"OK","!!"),RIGHT(H1222,3)="(a)",IF(AND(G1222&gt;=DATE('1. Informace o projektu'!$C$3,1,1),G1222&lt;=WORKDAY(DATE('1. Informace o projektu'!$C$3,12,31)-1,1,'6. Data'!$C$76:$C$89)),"OK","!!"),ISBLANK(G1222),"!",ISBLANK(H1222),"!!!",H1222='6. Data'!$B$3,"vyberte druh nákladu")," ")</f>
        <v xml:space="preserve"> </v>
      </c>
      <c r="J1222" s="261" t="str">
        <f t="shared" si="54"/>
        <v xml:space="preserve"> </v>
      </c>
      <c r="K1222" s="238" t="str">
        <f t="shared" si="55"/>
        <v xml:space="preserve"> </v>
      </c>
      <c r="L1222" s="87" t="str">
        <f t="shared" si="56"/>
        <v xml:space="preserve"> </v>
      </c>
    </row>
    <row r="1223" spans="1:12" x14ac:dyDescent="0.25">
      <c r="A1223" s="72"/>
      <c r="B1223" s="82"/>
      <c r="C1223" s="82"/>
      <c r="D1223" s="79"/>
      <c r="E1223" s="83"/>
      <c r="F1223" s="83"/>
      <c r="G1223" s="81"/>
      <c r="H1223" s="126"/>
      <c r="I1223" s="238" t="str">
        <f>IF(ISNUMBER(F1223),_xlfn.IFS(RIGHT(H1223,3)="(b)",IF(AND(G1223&gt;=DATE('1. Informace o projektu'!$C$3,1,1),G1223&lt;=WORKDAY(DATE('1. Informace o projektu'!$C$3+1,1,31)-1,1)),"OK","!!"),RIGHT(H1223,3)="(a)",IF(AND(G1223&gt;=DATE('1. Informace o projektu'!$C$3,1,1),G1223&lt;=WORKDAY(DATE('1. Informace o projektu'!$C$3,12,31)-1,1,'6. Data'!$C$76:$C$89)),"OK","!!"),ISBLANK(G1223),"!",ISBLANK(H1223),"!!!",H1223='6. Data'!$B$3,"vyberte druh nákladu")," ")</f>
        <v xml:space="preserve"> </v>
      </c>
      <c r="J1223" s="261" t="str">
        <f t="shared" ref="J1223:J1286" si="57">_xlfn.IFS(I1223="!","Zapište datum úhrady",I1223="ok"," ",I1223=" "," ",I1223="!!!","vyberte druh nákladu",I1223="!!","nepovolené datum úhrady",I1223="vyberte druh nákladu","vyberte druh nákladu")</f>
        <v xml:space="preserve"> </v>
      </c>
      <c r="K1223" s="238" t="str">
        <f t="shared" ref="K1223:K1286" si="58">IF(ISNUMBER(F1223),IF(E1223&gt;=F1223,"OK","!")," ")</f>
        <v xml:space="preserve"> </v>
      </c>
      <c r="L1223" s="87" t="str">
        <f t="shared" ref="L1223:L1286" si="59">_xlfn.IFS(K1223="!","Hrazeno z dotace je vyšší než fakturovaná částka",K1223="ok"," ",K1223=" "," ")</f>
        <v xml:space="preserve"> </v>
      </c>
    </row>
    <row r="1224" spans="1:12" x14ac:dyDescent="0.25">
      <c r="A1224" s="72"/>
      <c r="B1224" s="82"/>
      <c r="C1224" s="82"/>
      <c r="D1224" s="79"/>
      <c r="E1224" s="83"/>
      <c r="F1224" s="83"/>
      <c r="G1224" s="81"/>
      <c r="H1224" s="126"/>
      <c r="I1224" s="238" t="str">
        <f>IF(ISNUMBER(F1224),_xlfn.IFS(RIGHT(H1224,3)="(b)",IF(AND(G1224&gt;=DATE('1. Informace o projektu'!$C$3,1,1),G1224&lt;=WORKDAY(DATE('1. Informace o projektu'!$C$3+1,1,31)-1,1)),"OK","!!"),RIGHT(H1224,3)="(a)",IF(AND(G1224&gt;=DATE('1. Informace o projektu'!$C$3,1,1),G1224&lt;=WORKDAY(DATE('1. Informace o projektu'!$C$3,12,31)-1,1,'6. Data'!$C$76:$C$89)),"OK","!!"),ISBLANK(G1224),"!",ISBLANK(H1224),"!!!",H1224='6. Data'!$B$3,"vyberte druh nákladu")," ")</f>
        <v xml:space="preserve"> </v>
      </c>
      <c r="J1224" s="261" t="str">
        <f t="shared" si="57"/>
        <v xml:space="preserve"> </v>
      </c>
      <c r="K1224" s="238" t="str">
        <f t="shared" si="58"/>
        <v xml:space="preserve"> </v>
      </c>
      <c r="L1224" s="87" t="str">
        <f t="shared" si="59"/>
        <v xml:space="preserve"> </v>
      </c>
    </row>
    <row r="1225" spans="1:12" x14ac:dyDescent="0.25">
      <c r="A1225" s="72"/>
      <c r="B1225" s="82"/>
      <c r="C1225" s="82"/>
      <c r="D1225" s="79"/>
      <c r="E1225" s="83"/>
      <c r="F1225" s="83"/>
      <c r="G1225" s="81"/>
      <c r="H1225" s="126"/>
      <c r="I1225" s="238" t="str">
        <f>IF(ISNUMBER(F1225),_xlfn.IFS(RIGHT(H1225,3)="(b)",IF(AND(G1225&gt;=DATE('1. Informace o projektu'!$C$3,1,1),G1225&lt;=WORKDAY(DATE('1. Informace o projektu'!$C$3+1,1,31)-1,1)),"OK","!!"),RIGHT(H1225,3)="(a)",IF(AND(G1225&gt;=DATE('1. Informace o projektu'!$C$3,1,1),G1225&lt;=WORKDAY(DATE('1. Informace o projektu'!$C$3,12,31)-1,1,'6. Data'!$C$76:$C$89)),"OK","!!"),ISBLANK(G1225),"!",ISBLANK(H1225),"!!!",H1225='6. Data'!$B$3,"vyberte druh nákladu")," ")</f>
        <v xml:space="preserve"> </v>
      </c>
      <c r="J1225" s="261" t="str">
        <f t="shared" si="57"/>
        <v xml:space="preserve"> </v>
      </c>
      <c r="K1225" s="238" t="str">
        <f t="shared" si="58"/>
        <v xml:space="preserve"> </v>
      </c>
      <c r="L1225" s="87" t="str">
        <f t="shared" si="59"/>
        <v xml:space="preserve"> </v>
      </c>
    </row>
    <row r="1226" spans="1:12" x14ac:dyDescent="0.25">
      <c r="A1226" s="72"/>
      <c r="B1226" s="82"/>
      <c r="C1226" s="82"/>
      <c r="D1226" s="79"/>
      <c r="E1226" s="83"/>
      <c r="F1226" s="83"/>
      <c r="G1226" s="81"/>
      <c r="H1226" s="126"/>
      <c r="I1226" s="238" t="str">
        <f>IF(ISNUMBER(F1226),_xlfn.IFS(RIGHT(H1226,3)="(b)",IF(AND(G1226&gt;=DATE('1. Informace o projektu'!$C$3,1,1),G1226&lt;=WORKDAY(DATE('1. Informace o projektu'!$C$3+1,1,31)-1,1)),"OK","!!"),RIGHT(H1226,3)="(a)",IF(AND(G1226&gt;=DATE('1. Informace o projektu'!$C$3,1,1),G1226&lt;=WORKDAY(DATE('1. Informace o projektu'!$C$3,12,31)-1,1,'6. Data'!$C$76:$C$89)),"OK","!!"),ISBLANK(G1226),"!",ISBLANK(H1226),"!!!",H1226='6. Data'!$B$3,"vyberte druh nákladu")," ")</f>
        <v xml:space="preserve"> </v>
      </c>
      <c r="J1226" s="261" t="str">
        <f t="shared" si="57"/>
        <v xml:space="preserve"> </v>
      </c>
      <c r="K1226" s="238" t="str">
        <f t="shared" si="58"/>
        <v xml:space="preserve"> </v>
      </c>
      <c r="L1226" s="87" t="str">
        <f t="shared" si="59"/>
        <v xml:space="preserve"> </v>
      </c>
    </row>
    <row r="1227" spans="1:12" x14ac:dyDescent="0.25">
      <c r="A1227" s="72"/>
      <c r="B1227" s="82"/>
      <c r="C1227" s="82"/>
      <c r="D1227" s="79"/>
      <c r="E1227" s="83"/>
      <c r="F1227" s="83"/>
      <c r="G1227" s="81"/>
      <c r="H1227" s="126"/>
      <c r="I1227" s="238" t="str">
        <f>IF(ISNUMBER(F1227),_xlfn.IFS(RIGHT(H1227,3)="(b)",IF(AND(G1227&gt;=DATE('1. Informace o projektu'!$C$3,1,1),G1227&lt;=WORKDAY(DATE('1. Informace o projektu'!$C$3+1,1,31)-1,1)),"OK","!!"),RIGHT(H1227,3)="(a)",IF(AND(G1227&gt;=DATE('1. Informace o projektu'!$C$3,1,1),G1227&lt;=WORKDAY(DATE('1. Informace o projektu'!$C$3,12,31)-1,1,'6. Data'!$C$76:$C$89)),"OK","!!"),ISBLANK(G1227),"!",ISBLANK(H1227),"!!!",H1227='6. Data'!$B$3,"vyberte druh nákladu")," ")</f>
        <v xml:space="preserve"> </v>
      </c>
      <c r="J1227" s="261" t="str">
        <f t="shared" si="57"/>
        <v xml:space="preserve"> </v>
      </c>
      <c r="K1227" s="238" t="str">
        <f t="shared" si="58"/>
        <v xml:space="preserve"> </v>
      </c>
      <c r="L1227" s="87" t="str">
        <f t="shared" si="59"/>
        <v xml:space="preserve"> </v>
      </c>
    </row>
    <row r="1228" spans="1:12" x14ac:dyDescent="0.25">
      <c r="A1228" s="72"/>
      <c r="B1228" s="82"/>
      <c r="C1228" s="82"/>
      <c r="D1228" s="79"/>
      <c r="E1228" s="83"/>
      <c r="F1228" s="83"/>
      <c r="G1228" s="81"/>
      <c r="H1228" s="126"/>
      <c r="I1228" s="238" t="str">
        <f>IF(ISNUMBER(F1228),_xlfn.IFS(RIGHT(H1228,3)="(b)",IF(AND(G1228&gt;=DATE('1. Informace o projektu'!$C$3,1,1),G1228&lt;=WORKDAY(DATE('1. Informace o projektu'!$C$3+1,1,31)-1,1)),"OK","!!"),RIGHT(H1228,3)="(a)",IF(AND(G1228&gt;=DATE('1. Informace o projektu'!$C$3,1,1),G1228&lt;=WORKDAY(DATE('1. Informace o projektu'!$C$3,12,31)-1,1,'6. Data'!$C$76:$C$89)),"OK","!!"),ISBLANK(G1228),"!",ISBLANK(H1228),"!!!",H1228='6. Data'!$B$3,"vyberte druh nákladu")," ")</f>
        <v xml:space="preserve"> </v>
      </c>
      <c r="J1228" s="261" t="str">
        <f t="shared" si="57"/>
        <v xml:space="preserve"> </v>
      </c>
      <c r="K1228" s="238" t="str">
        <f t="shared" si="58"/>
        <v xml:space="preserve"> </v>
      </c>
      <c r="L1228" s="87" t="str">
        <f t="shared" si="59"/>
        <v xml:space="preserve"> </v>
      </c>
    </row>
    <row r="1229" spans="1:12" x14ac:dyDescent="0.25">
      <c r="A1229" s="72"/>
      <c r="B1229" s="82"/>
      <c r="C1229" s="82"/>
      <c r="D1229" s="79"/>
      <c r="E1229" s="83"/>
      <c r="F1229" s="83"/>
      <c r="G1229" s="81"/>
      <c r="H1229" s="126"/>
      <c r="I1229" s="238" t="str">
        <f>IF(ISNUMBER(F1229),_xlfn.IFS(RIGHT(H1229,3)="(b)",IF(AND(G1229&gt;=DATE('1. Informace o projektu'!$C$3,1,1),G1229&lt;=WORKDAY(DATE('1. Informace o projektu'!$C$3+1,1,31)-1,1)),"OK","!!"),RIGHT(H1229,3)="(a)",IF(AND(G1229&gt;=DATE('1. Informace o projektu'!$C$3,1,1),G1229&lt;=WORKDAY(DATE('1. Informace o projektu'!$C$3,12,31)-1,1,'6. Data'!$C$76:$C$89)),"OK","!!"),ISBLANK(G1229),"!",ISBLANK(H1229),"!!!",H1229='6. Data'!$B$3,"vyberte druh nákladu")," ")</f>
        <v xml:space="preserve"> </v>
      </c>
      <c r="J1229" s="261" t="str">
        <f t="shared" si="57"/>
        <v xml:space="preserve"> </v>
      </c>
      <c r="K1229" s="238" t="str">
        <f t="shared" si="58"/>
        <v xml:space="preserve"> </v>
      </c>
      <c r="L1229" s="87" t="str">
        <f t="shared" si="59"/>
        <v xml:space="preserve"> </v>
      </c>
    </row>
    <row r="1230" spans="1:12" x14ac:dyDescent="0.25">
      <c r="A1230" s="72"/>
      <c r="B1230" s="82"/>
      <c r="C1230" s="82"/>
      <c r="D1230" s="79"/>
      <c r="E1230" s="83"/>
      <c r="F1230" s="83"/>
      <c r="G1230" s="81"/>
      <c r="H1230" s="126"/>
      <c r="I1230" s="238" t="str">
        <f>IF(ISNUMBER(F1230),_xlfn.IFS(RIGHT(H1230,3)="(b)",IF(AND(G1230&gt;=DATE('1. Informace o projektu'!$C$3,1,1),G1230&lt;=WORKDAY(DATE('1. Informace o projektu'!$C$3+1,1,31)-1,1)),"OK","!!"),RIGHT(H1230,3)="(a)",IF(AND(G1230&gt;=DATE('1. Informace o projektu'!$C$3,1,1),G1230&lt;=WORKDAY(DATE('1. Informace o projektu'!$C$3,12,31)-1,1,'6. Data'!$C$76:$C$89)),"OK","!!"),ISBLANK(G1230),"!",ISBLANK(H1230),"!!!",H1230='6. Data'!$B$3,"vyberte druh nákladu")," ")</f>
        <v xml:space="preserve"> </v>
      </c>
      <c r="J1230" s="261" t="str">
        <f t="shared" si="57"/>
        <v xml:space="preserve"> </v>
      </c>
      <c r="K1230" s="238" t="str">
        <f t="shared" si="58"/>
        <v xml:space="preserve"> </v>
      </c>
      <c r="L1230" s="87" t="str">
        <f t="shared" si="59"/>
        <v xml:space="preserve"> </v>
      </c>
    </row>
    <row r="1231" spans="1:12" x14ac:dyDescent="0.25">
      <c r="A1231" s="72"/>
      <c r="B1231" s="82"/>
      <c r="C1231" s="82"/>
      <c r="D1231" s="79"/>
      <c r="E1231" s="83"/>
      <c r="F1231" s="83"/>
      <c r="G1231" s="81"/>
      <c r="H1231" s="126"/>
      <c r="I1231" s="238" t="str">
        <f>IF(ISNUMBER(F1231),_xlfn.IFS(RIGHT(H1231,3)="(b)",IF(AND(G1231&gt;=DATE('1. Informace o projektu'!$C$3,1,1),G1231&lt;=WORKDAY(DATE('1. Informace o projektu'!$C$3+1,1,31)-1,1)),"OK","!!"),RIGHT(H1231,3)="(a)",IF(AND(G1231&gt;=DATE('1. Informace o projektu'!$C$3,1,1),G1231&lt;=WORKDAY(DATE('1. Informace o projektu'!$C$3,12,31)-1,1,'6. Data'!$C$76:$C$89)),"OK","!!"),ISBLANK(G1231),"!",ISBLANK(H1231),"!!!",H1231='6. Data'!$B$3,"vyberte druh nákladu")," ")</f>
        <v xml:space="preserve"> </v>
      </c>
      <c r="J1231" s="261" t="str">
        <f t="shared" si="57"/>
        <v xml:space="preserve"> </v>
      </c>
      <c r="K1231" s="238" t="str">
        <f t="shared" si="58"/>
        <v xml:space="preserve"> </v>
      </c>
      <c r="L1231" s="87" t="str">
        <f t="shared" si="59"/>
        <v xml:space="preserve"> </v>
      </c>
    </row>
    <row r="1232" spans="1:12" x14ac:dyDescent="0.25">
      <c r="A1232" s="72"/>
      <c r="B1232" s="82"/>
      <c r="C1232" s="82"/>
      <c r="D1232" s="79"/>
      <c r="E1232" s="83"/>
      <c r="F1232" s="83"/>
      <c r="G1232" s="81"/>
      <c r="H1232" s="126"/>
      <c r="I1232" s="238" t="str">
        <f>IF(ISNUMBER(F1232),_xlfn.IFS(RIGHT(H1232,3)="(b)",IF(AND(G1232&gt;=DATE('1. Informace o projektu'!$C$3,1,1),G1232&lt;=WORKDAY(DATE('1. Informace o projektu'!$C$3+1,1,31)-1,1)),"OK","!!"),RIGHT(H1232,3)="(a)",IF(AND(G1232&gt;=DATE('1. Informace o projektu'!$C$3,1,1),G1232&lt;=WORKDAY(DATE('1. Informace o projektu'!$C$3,12,31)-1,1,'6. Data'!$C$76:$C$89)),"OK","!!"),ISBLANK(G1232),"!",ISBLANK(H1232),"!!!",H1232='6. Data'!$B$3,"vyberte druh nákladu")," ")</f>
        <v xml:space="preserve"> </v>
      </c>
      <c r="J1232" s="261" t="str">
        <f t="shared" si="57"/>
        <v xml:space="preserve"> </v>
      </c>
      <c r="K1232" s="238" t="str">
        <f t="shared" si="58"/>
        <v xml:space="preserve"> </v>
      </c>
      <c r="L1232" s="87" t="str">
        <f t="shared" si="59"/>
        <v xml:space="preserve"> </v>
      </c>
    </row>
    <row r="1233" spans="1:12" x14ac:dyDescent="0.25">
      <c r="A1233" s="72"/>
      <c r="B1233" s="82"/>
      <c r="C1233" s="82"/>
      <c r="D1233" s="79"/>
      <c r="E1233" s="83"/>
      <c r="F1233" s="83"/>
      <c r="G1233" s="81"/>
      <c r="H1233" s="126"/>
      <c r="I1233" s="238" t="str">
        <f>IF(ISNUMBER(F1233),_xlfn.IFS(RIGHT(H1233,3)="(b)",IF(AND(G1233&gt;=DATE('1. Informace o projektu'!$C$3,1,1),G1233&lt;=WORKDAY(DATE('1. Informace o projektu'!$C$3+1,1,31)-1,1)),"OK","!!"),RIGHT(H1233,3)="(a)",IF(AND(G1233&gt;=DATE('1. Informace o projektu'!$C$3,1,1),G1233&lt;=WORKDAY(DATE('1. Informace o projektu'!$C$3,12,31)-1,1,'6. Data'!$C$76:$C$89)),"OK","!!"),ISBLANK(G1233),"!",ISBLANK(H1233),"!!!",H1233='6. Data'!$B$3,"vyberte druh nákladu")," ")</f>
        <v xml:space="preserve"> </v>
      </c>
      <c r="J1233" s="261" t="str">
        <f t="shared" si="57"/>
        <v xml:space="preserve"> </v>
      </c>
      <c r="K1233" s="238" t="str">
        <f t="shared" si="58"/>
        <v xml:space="preserve"> </v>
      </c>
      <c r="L1233" s="87" t="str">
        <f t="shared" si="59"/>
        <v xml:space="preserve"> </v>
      </c>
    </row>
    <row r="1234" spans="1:12" x14ac:dyDescent="0.25">
      <c r="A1234" s="72"/>
      <c r="B1234" s="82"/>
      <c r="C1234" s="82"/>
      <c r="D1234" s="79"/>
      <c r="E1234" s="83"/>
      <c r="F1234" s="83"/>
      <c r="G1234" s="81"/>
      <c r="H1234" s="126"/>
      <c r="I1234" s="238" t="str">
        <f>IF(ISNUMBER(F1234),_xlfn.IFS(RIGHT(H1234,3)="(b)",IF(AND(G1234&gt;=DATE('1. Informace o projektu'!$C$3,1,1),G1234&lt;=WORKDAY(DATE('1. Informace o projektu'!$C$3+1,1,31)-1,1)),"OK","!!"),RIGHT(H1234,3)="(a)",IF(AND(G1234&gt;=DATE('1. Informace o projektu'!$C$3,1,1),G1234&lt;=WORKDAY(DATE('1. Informace o projektu'!$C$3,12,31)-1,1,'6. Data'!$C$76:$C$89)),"OK","!!"),ISBLANK(G1234),"!",ISBLANK(H1234),"!!!",H1234='6. Data'!$B$3,"vyberte druh nákladu")," ")</f>
        <v xml:space="preserve"> </v>
      </c>
      <c r="J1234" s="261" t="str">
        <f t="shared" si="57"/>
        <v xml:space="preserve"> </v>
      </c>
      <c r="K1234" s="238" t="str">
        <f t="shared" si="58"/>
        <v xml:space="preserve"> </v>
      </c>
      <c r="L1234" s="87" t="str">
        <f t="shared" si="59"/>
        <v xml:space="preserve"> </v>
      </c>
    </row>
    <row r="1235" spans="1:12" x14ac:dyDescent="0.25">
      <c r="A1235" s="72"/>
      <c r="B1235" s="82"/>
      <c r="C1235" s="82"/>
      <c r="D1235" s="79"/>
      <c r="E1235" s="83"/>
      <c r="F1235" s="83"/>
      <c r="G1235" s="81"/>
      <c r="H1235" s="126"/>
      <c r="I1235" s="238" t="str">
        <f>IF(ISNUMBER(F1235),_xlfn.IFS(RIGHT(H1235,3)="(b)",IF(AND(G1235&gt;=DATE('1. Informace o projektu'!$C$3,1,1),G1235&lt;=WORKDAY(DATE('1. Informace o projektu'!$C$3+1,1,31)-1,1)),"OK","!!"),RIGHT(H1235,3)="(a)",IF(AND(G1235&gt;=DATE('1. Informace o projektu'!$C$3,1,1),G1235&lt;=WORKDAY(DATE('1. Informace o projektu'!$C$3,12,31)-1,1,'6. Data'!$C$76:$C$89)),"OK","!!"),ISBLANK(G1235),"!",ISBLANK(H1235),"!!!",H1235='6. Data'!$B$3,"vyberte druh nákladu")," ")</f>
        <v xml:space="preserve"> </v>
      </c>
      <c r="J1235" s="261" t="str">
        <f t="shared" si="57"/>
        <v xml:space="preserve"> </v>
      </c>
      <c r="K1235" s="238" t="str">
        <f t="shared" si="58"/>
        <v xml:space="preserve"> </v>
      </c>
      <c r="L1235" s="87" t="str">
        <f t="shared" si="59"/>
        <v xml:space="preserve"> </v>
      </c>
    </row>
    <row r="1236" spans="1:12" x14ac:dyDescent="0.25">
      <c r="A1236" s="72"/>
      <c r="B1236" s="82"/>
      <c r="C1236" s="82"/>
      <c r="D1236" s="79"/>
      <c r="E1236" s="83"/>
      <c r="F1236" s="83"/>
      <c r="G1236" s="81"/>
      <c r="H1236" s="126"/>
      <c r="I1236" s="238" t="str">
        <f>IF(ISNUMBER(F1236),_xlfn.IFS(RIGHT(H1236,3)="(b)",IF(AND(G1236&gt;=DATE('1. Informace o projektu'!$C$3,1,1),G1236&lt;=WORKDAY(DATE('1. Informace o projektu'!$C$3+1,1,31)-1,1)),"OK","!!"),RIGHT(H1236,3)="(a)",IF(AND(G1236&gt;=DATE('1. Informace o projektu'!$C$3,1,1),G1236&lt;=WORKDAY(DATE('1. Informace o projektu'!$C$3,12,31)-1,1,'6. Data'!$C$76:$C$89)),"OK","!!"),ISBLANK(G1236),"!",ISBLANK(H1236),"!!!",H1236='6. Data'!$B$3,"vyberte druh nákladu")," ")</f>
        <v xml:space="preserve"> </v>
      </c>
      <c r="J1236" s="261" t="str">
        <f t="shared" si="57"/>
        <v xml:space="preserve"> </v>
      </c>
      <c r="K1236" s="238" t="str">
        <f t="shared" si="58"/>
        <v xml:space="preserve"> </v>
      </c>
      <c r="L1236" s="87" t="str">
        <f t="shared" si="59"/>
        <v xml:space="preserve"> </v>
      </c>
    </row>
    <row r="1237" spans="1:12" x14ac:dyDescent="0.25">
      <c r="A1237" s="72"/>
      <c r="B1237" s="82"/>
      <c r="C1237" s="82"/>
      <c r="D1237" s="79"/>
      <c r="E1237" s="83"/>
      <c r="F1237" s="83"/>
      <c r="G1237" s="81"/>
      <c r="H1237" s="126"/>
      <c r="I1237" s="238" t="str">
        <f>IF(ISNUMBER(F1237),_xlfn.IFS(RIGHT(H1237,3)="(b)",IF(AND(G1237&gt;=DATE('1. Informace o projektu'!$C$3,1,1),G1237&lt;=WORKDAY(DATE('1. Informace o projektu'!$C$3+1,1,31)-1,1)),"OK","!!"),RIGHT(H1237,3)="(a)",IF(AND(G1237&gt;=DATE('1. Informace o projektu'!$C$3,1,1),G1237&lt;=WORKDAY(DATE('1. Informace o projektu'!$C$3,12,31)-1,1,'6. Data'!$C$76:$C$89)),"OK","!!"),ISBLANK(G1237),"!",ISBLANK(H1237),"!!!",H1237='6. Data'!$B$3,"vyberte druh nákladu")," ")</f>
        <v xml:space="preserve"> </v>
      </c>
      <c r="J1237" s="261" t="str">
        <f t="shared" si="57"/>
        <v xml:space="preserve"> </v>
      </c>
      <c r="K1237" s="238" t="str">
        <f t="shared" si="58"/>
        <v xml:space="preserve"> </v>
      </c>
      <c r="L1237" s="87" t="str">
        <f t="shared" si="59"/>
        <v xml:space="preserve"> </v>
      </c>
    </row>
    <row r="1238" spans="1:12" x14ac:dyDescent="0.25">
      <c r="A1238" s="72"/>
      <c r="B1238" s="82"/>
      <c r="C1238" s="82"/>
      <c r="D1238" s="79"/>
      <c r="E1238" s="83"/>
      <c r="F1238" s="83"/>
      <c r="G1238" s="81"/>
      <c r="H1238" s="126"/>
      <c r="I1238" s="238" t="str">
        <f>IF(ISNUMBER(F1238),_xlfn.IFS(RIGHT(H1238,3)="(b)",IF(AND(G1238&gt;=DATE('1. Informace o projektu'!$C$3,1,1),G1238&lt;=WORKDAY(DATE('1. Informace o projektu'!$C$3+1,1,31)-1,1)),"OK","!!"),RIGHT(H1238,3)="(a)",IF(AND(G1238&gt;=DATE('1. Informace o projektu'!$C$3,1,1),G1238&lt;=WORKDAY(DATE('1. Informace o projektu'!$C$3,12,31)-1,1,'6. Data'!$C$76:$C$89)),"OK","!!"),ISBLANK(G1238),"!",ISBLANK(H1238),"!!!",H1238='6. Data'!$B$3,"vyberte druh nákladu")," ")</f>
        <v xml:space="preserve"> </v>
      </c>
      <c r="J1238" s="261" t="str">
        <f t="shared" si="57"/>
        <v xml:space="preserve"> </v>
      </c>
      <c r="K1238" s="238" t="str">
        <f t="shared" si="58"/>
        <v xml:space="preserve"> </v>
      </c>
      <c r="L1238" s="87" t="str">
        <f t="shared" si="59"/>
        <v xml:space="preserve"> </v>
      </c>
    </row>
    <row r="1239" spans="1:12" x14ac:dyDescent="0.25">
      <c r="A1239" s="72"/>
      <c r="B1239" s="82"/>
      <c r="C1239" s="82"/>
      <c r="D1239" s="79"/>
      <c r="E1239" s="83"/>
      <c r="F1239" s="83"/>
      <c r="G1239" s="81"/>
      <c r="H1239" s="126"/>
      <c r="I1239" s="238" t="str">
        <f>IF(ISNUMBER(F1239),_xlfn.IFS(RIGHT(H1239,3)="(b)",IF(AND(G1239&gt;=DATE('1. Informace o projektu'!$C$3,1,1),G1239&lt;=WORKDAY(DATE('1. Informace o projektu'!$C$3+1,1,31)-1,1)),"OK","!!"),RIGHT(H1239,3)="(a)",IF(AND(G1239&gt;=DATE('1. Informace o projektu'!$C$3,1,1),G1239&lt;=WORKDAY(DATE('1. Informace o projektu'!$C$3,12,31)-1,1,'6. Data'!$C$76:$C$89)),"OK","!!"),ISBLANK(G1239),"!",ISBLANK(H1239),"!!!",H1239='6. Data'!$B$3,"vyberte druh nákladu")," ")</f>
        <v xml:space="preserve"> </v>
      </c>
      <c r="J1239" s="261" t="str">
        <f t="shared" si="57"/>
        <v xml:space="preserve"> </v>
      </c>
      <c r="K1239" s="238" t="str">
        <f t="shared" si="58"/>
        <v xml:space="preserve"> </v>
      </c>
      <c r="L1239" s="87" t="str">
        <f t="shared" si="59"/>
        <v xml:space="preserve"> </v>
      </c>
    </row>
    <row r="1240" spans="1:12" x14ac:dyDescent="0.25">
      <c r="A1240" s="72"/>
      <c r="B1240" s="82"/>
      <c r="C1240" s="82"/>
      <c r="D1240" s="79"/>
      <c r="E1240" s="83"/>
      <c r="F1240" s="83"/>
      <c r="G1240" s="81"/>
      <c r="H1240" s="126"/>
      <c r="I1240" s="238" t="str">
        <f>IF(ISNUMBER(F1240),_xlfn.IFS(RIGHT(H1240,3)="(b)",IF(AND(G1240&gt;=DATE('1. Informace o projektu'!$C$3,1,1),G1240&lt;=WORKDAY(DATE('1. Informace o projektu'!$C$3+1,1,31)-1,1)),"OK","!!"),RIGHT(H1240,3)="(a)",IF(AND(G1240&gt;=DATE('1. Informace o projektu'!$C$3,1,1),G1240&lt;=WORKDAY(DATE('1. Informace o projektu'!$C$3,12,31)-1,1,'6. Data'!$C$76:$C$89)),"OK","!!"),ISBLANK(G1240),"!",ISBLANK(H1240),"!!!",H1240='6. Data'!$B$3,"vyberte druh nákladu")," ")</f>
        <v xml:space="preserve"> </v>
      </c>
      <c r="J1240" s="261" t="str">
        <f t="shared" si="57"/>
        <v xml:space="preserve"> </v>
      </c>
      <c r="K1240" s="238" t="str">
        <f t="shared" si="58"/>
        <v xml:space="preserve"> </v>
      </c>
      <c r="L1240" s="87" t="str">
        <f t="shared" si="59"/>
        <v xml:space="preserve"> </v>
      </c>
    </row>
    <row r="1241" spans="1:12" x14ac:dyDescent="0.25">
      <c r="A1241" s="72"/>
      <c r="B1241" s="82"/>
      <c r="C1241" s="82"/>
      <c r="D1241" s="79"/>
      <c r="E1241" s="83"/>
      <c r="F1241" s="83"/>
      <c r="G1241" s="81"/>
      <c r="H1241" s="126"/>
      <c r="I1241" s="238" t="str">
        <f>IF(ISNUMBER(F1241),_xlfn.IFS(RIGHT(H1241,3)="(b)",IF(AND(G1241&gt;=DATE('1. Informace o projektu'!$C$3,1,1),G1241&lt;=WORKDAY(DATE('1. Informace o projektu'!$C$3+1,1,31)-1,1)),"OK","!!"),RIGHT(H1241,3)="(a)",IF(AND(G1241&gt;=DATE('1. Informace o projektu'!$C$3,1,1),G1241&lt;=WORKDAY(DATE('1. Informace o projektu'!$C$3,12,31)-1,1,'6. Data'!$C$76:$C$89)),"OK","!!"),ISBLANK(G1241),"!",ISBLANK(H1241),"!!!",H1241='6. Data'!$B$3,"vyberte druh nákladu")," ")</f>
        <v xml:space="preserve"> </v>
      </c>
      <c r="J1241" s="261" t="str">
        <f t="shared" si="57"/>
        <v xml:space="preserve"> </v>
      </c>
      <c r="K1241" s="238" t="str">
        <f t="shared" si="58"/>
        <v xml:space="preserve"> </v>
      </c>
      <c r="L1241" s="87" t="str">
        <f t="shared" si="59"/>
        <v xml:space="preserve"> </v>
      </c>
    </row>
    <row r="1242" spans="1:12" x14ac:dyDescent="0.25">
      <c r="A1242" s="72"/>
      <c r="B1242" s="82"/>
      <c r="C1242" s="82"/>
      <c r="D1242" s="79"/>
      <c r="E1242" s="83"/>
      <c r="F1242" s="83"/>
      <c r="G1242" s="81"/>
      <c r="H1242" s="126"/>
      <c r="I1242" s="238" t="str">
        <f>IF(ISNUMBER(F1242),_xlfn.IFS(RIGHT(H1242,3)="(b)",IF(AND(G1242&gt;=DATE('1. Informace o projektu'!$C$3,1,1),G1242&lt;=WORKDAY(DATE('1. Informace o projektu'!$C$3+1,1,31)-1,1)),"OK","!!"),RIGHT(H1242,3)="(a)",IF(AND(G1242&gt;=DATE('1. Informace o projektu'!$C$3,1,1),G1242&lt;=WORKDAY(DATE('1. Informace o projektu'!$C$3,12,31)-1,1,'6. Data'!$C$76:$C$89)),"OK","!!"),ISBLANK(G1242),"!",ISBLANK(H1242),"!!!",H1242='6. Data'!$B$3,"vyberte druh nákladu")," ")</f>
        <v xml:space="preserve"> </v>
      </c>
      <c r="J1242" s="261" t="str">
        <f t="shared" si="57"/>
        <v xml:space="preserve"> </v>
      </c>
      <c r="K1242" s="238" t="str">
        <f t="shared" si="58"/>
        <v xml:space="preserve"> </v>
      </c>
      <c r="L1242" s="87" t="str">
        <f t="shared" si="59"/>
        <v xml:space="preserve"> </v>
      </c>
    </row>
    <row r="1243" spans="1:12" x14ac:dyDescent="0.25">
      <c r="A1243" s="72"/>
      <c r="B1243" s="82"/>
      <c r="C1243" s="82"/>
      <c r="D1243" s="79"/>
      <c r="E1243" s="83"/>
      <c r="F1243" s="83"/>
      <c r="G1243" s="81"/>
      <c r="H1243" s="126"/>
      <c r="I1243" s="238" t="str">
        <f>IF(ISNUMBER(F1243),_xlfn.IFS(RIGHT(H1243,3)="(b)",IF(AND(G1243&gt;=DATE('1. Informace o projektu'!$C$3,1,1),G1243&lt;=WORKDAY(DATE('1. Informace o projektu'!$C$3+1,1,31)-1,1)),"OK","!!"),RIGHT(H1243,3)="(a)",IF(AND(G1243&gt;=DATE('1. Informace o projektu'!$C$3,1,1),G1243&lt;=WORKDAY(DATE('1. Informace o projektu'!$C$3,12,31)-1,1,'6. Data'!$C$76:$C$89)),"OK","!!"),ISBLANK(G1243),"!",ISBLANK(H1243),"!!!",H1243='6. Data'!$B$3,"vyberte druh nákladu")," ")</f>
        <v xml:space="preserve"> </v>
      </c>
      <c r="J1243" s="261" t="str">
        <f t="shared" si="57"/>
        <v xml:space="preserve"> </v>
      </c>
      <c r="K1243" s="238" t="str">
        <f t="shared" si="58"/>
        <v xml:space="preserve"> </v>
      </c>
      <c r="L1243" s="87" t="str">
        <f t="shared" si="59"/>
        <v xml:space="preserve"> </v>
      </c>
    </row>
    <row r="1244" spans="1:12" x14ac:dyDescent="0.25">
      <c r="A1244" s="72"/>
      <c r="B1244" s="82"/>
      <c r="C1244" s="82"/>
      <c r="D1244" s="79"/>
      <c r="E1244" s="83"/>
      <c r="F1244" s="83"/>
      <c r="G1244" s="81"/>
      <c r="H1244" s="126"/>
      <c r="I1244" s="238" t="str">
        <f>IF(ISNUMBER(F1244),_xlfn.IFS(RIGHT(H1244,3)="(b)",IF(AND(G1244&gt;=DATE('1. Informace o projektu'!$C$3,1,1),G1244&lt;=WORKDAY(DATE('1. Informace o projektu'!$C$3+1,1,31)-1,1)),"OK","!!"),RIGHT(H1244,3)="(a)",IF(AND(G1244&gt;=DATE('1. Informace o projektu'!$C$3,1,1),G1244&lt;=WORKDAY(DATE('1. Informace o projektu'!$C$3,12,31)-1,1,'6. Data'!$C$76:$C$89)),"OK","!!"),ISBLANK(G1244),"!",ISBLANK(H1244),"!!!",H1244='6. Data'!$B$3,"vyberte druh nákladu")," ")</f>
        <v xml:space="preserve"> </v>
      </c>
      <c r="J1244" s="261" t="str">
        <f t="shared" si="57"/>
        <v xml:space="preserve"> </v>
      </c>
      <c r="K1244" s="238" t="str">
        <f t="shared" si="58"/>
        <v xml:space="preserve"> </v>
      </c>
      <c r="L1244" s="87" t="str">
        <f t="shared" si="59"/>
        <v xml:space="preserve"> </v>
      </c>
    </row>
    <row r="1245" spans="1:12" x14ac:dyDescent="0.25">
      <c r="A1245" s="72"/>
      <c r="B1245" s="82"/>
      <c r="C1245" s="82"/>
      <c r="D1245" s="79"/>
      <c r="E1245" s="83"/>
      <c r="F1245" s="83"/>
      <c r="G1245" s="81"/>
      <c r="H1245" s="126"/>
      <c r="I1245" s="238" t="str">
        <f>IF(ISNUMBER(F1245),_xlfn.IFS(RIGHT(H1245,3)="(b)",IF(AND(G1245&gt;=DATE('1. Informace o projektu'!$C$3,1,1),G1245&lt;=WORKDAY(DATE('1. Informace o projektu'!$C$3+1,1,31)-1,1)),"OK","!!"),RIGHT(H1245,3)="(a)",IF(AND(G1245&gt;=DATE('1. Informace o projektu'!$C$3,1,1),G1245&lt;=WORKDAY(DATE('1. Informace o projektu'!$C$3,12,31)-1,1,'6. Data'!$C$76:$C$89)),"OK","!!"),ISBLANK(G1245),"!",ISBLANK(H1245),"!!!",H1245='6. Data'!$B$3,"vyberte druh nákladu")," ")</f>
        <v xml:space="preserve"> </v>
      </c>
      <c r="J1245" s="261" t="str">
        <f t="shared" si="57"/>
        <v xml:space="preserve"> </v>
      </c>
      <c r="K1245" s="238" t="str">
        <f t="shared" si="58"/>
        <v xml:space="preserve"> </v>
      </c>
      <c r="L1245" s="87" t="str">
        <f t="shared" si="59"/>
        <v xml:space="preserve"> </v>
      </c>
    </row>
    <row r="1246" spans="1:12" x14ac:dyDescent="0.25">
      <c r="A1246" s="72"/>
      <c r="B1246" s="82"/>
      <c r="C1246" s="82"/>
      <c r="D1246" s="79"/>
      <c r="E1246" s="83"/>
      <c r="F1246" s="83"/>
      <c r="G1246" s="81"/>
      <c r="H1246" s="126"/>
      <c r="I1246" s="238" t="str">
        <f>IF(ISNUMBER(F1246),_xlfn.IFS(RIGHT(H1246,3)="(b)",IF(AND(G1246&gt;=DATE('1. Informace o projektu'!$C$3,1,1),G1246&lt;=WORKDAY(DATE('1. Informace o projektu'!$C$3+1,1,31)-1,1)),"OK","!!"),RIGHT(H1246,3)="(a)",IF(AND(G1246&gt;=DATE('1. Informace o projektu'!$C$3,1,1),G1246&lt;=WORKDAY(DATE('1. Informace o projektu'!$C$3,12,31)-1,1,'6. Data'!$C$76:$C$89)),"OK","!!"),ISBLANK(G1246),"!",ISBLANK(H1246),"!!!",H1246='6. Data'!$B$3,"vyberte druh nákladu")," ")</f>
        <v xml:space="preserve"> </v>
      </c>
      <c r="J1246" s="261" t="str">
        <f t="shared" si="57"/>
        <v xml:space="preserve"> </v>
      </c>
      <c r="K1246" s="238" t="str">
        <f t="shared" si="58"/>
        <v xml:space="preserve"> </v>
      </c>
      <c r="L1246" s="87" t="str">
        <f t="shared" si="59"/>
        <v xml:space="preserve"> </v>
      </c>
    </row>
    <row r="1247" spans="1:12" x14ac:dyDescent="0.25">
      <c r="A1247" s="72"/>
      <c r="B1247" s="82"/>
      <c r="C1247" s="82"/>
      <c r="D1247" s="79"/>
      <c r="E1247" s="83"/>
      <c r="F1247" s="83"/>
      <c r="G1247" s="81"/>
      <c r="H1247" s="126"/>
      <c r="I1247" s="238" t="str">
        <f>IF(ISNUMBER(F1247),_xlfn.IFS(RIGHT(H1247,3)="(b)",IF(AND(G1247&gt;=DATE('1. Informace o projektu'!$C$3,1,1),G1247&lt;=WORKDAY(DATE('1. Informace o projektu'!$C$3+1,1,31)-1,1)),"OK","!!"),RIGHT(H1247,3)="(a)",IF(AND(G1247&gt;=DATE('1. Informace o projektu'!$C$3,1,1),G1247&lt;=WORKDAY(DATE('1. Informace o projektu'!$C$3,12,31)-1,1,'6. Data'!$C$76:$C$89)),"OK","!!"),ISBLANK(G1247),"!",ISBLANK(H1247),"!!!",H1247='6. Data'!$B$3,"vyberte druh nákladu")," ")</f>
        <v xml:space="preserve"> </v>
      </c>
      <c r="J1247" s="261" t="str">
        <f t="shared" si="57"/>
        <v xml:space="preserve"> </v>
      </c>
      <c r="K1247" s="238" t="str">
        <f t="shared" si="58"/>
        <v xml:space="preserve"> </v>
      </c>
      <c r="L1247" s="87" t="str">
        <f t="shared" si="59"/>
        <v xml:space="preserve"> </v>
      </c>
    </row>
    <row r="1248" spans="1:12" x14ac:dyDescent="0.25">
      <c r="A1248" s="72"/>
      <c r="B1248" s="82"/>
      <c r="C1248" s="82"/>
      <c r="D1248" s="79"/>
      <c r="E1248" s="83"/>
      <c r="F1248" s="83"/>
      <c r="G1248" s="81"/>
      <c r="H1248" s="126"/>
      <c r="I1248" s="238" t="str">
        <f>IF(ISNUMBER(F1248),_xlfn.IFS(RIGHT(H1248,3)="(b)",IF(AND(G1248&gt;=DATE('1. Informace o projektu'!$C$3,1,1),G1248&lt;=WORKDAY(DATE('1. Informace o projektu'!$C$3+1,1,31)-1,1)),"OK","!!"),RIGHT(H1248,3)="(a)",IF(AND(G1248&gt;=DATE('1. Informace o projektu'!$C$3,1,1),G1248&lt;=WORKDAY(DATE('1. Informace o projektu'!$C$3,12,31)-1,1,'6. Data'!$C$76:$C$89)),"OK","!!"),ISBLANK(G1248),"!",ISBLANK(H1248),"!!!",H1248='6. Data'!$B$3,"vyberte druh nákladu")," ")</f>
        <v xml:space="preserve"> </v>
      </c>
      <c r="J1248" s="261" t="str">
        <f t="shared" si="57"/>
        <v xml:space="preserve"> </v>
      </c>
      <c r="K1248" s="238" t="str">
        <f t="shared" si="58"/>
        <v xml:space="preserve"> </v>
      </c>
      <c r="L1248" s="87" t="str">
        <f t="shared" si="59"/>
        <v xml:space="preserve"> </v>
      </c>
    </row>
    <row r="1249" spans="1:12" x14ac:dyDescent="0.25">
      <c r="A1249" s="72"/>
      <c r="B1249" s="82"/>
      <c r="C1249" s="82"/>
      <c r="D1249" s="79"/>
      <c r="E1249" s="83"/>
      <c r="F1249" s="83"/>
      <c r="G1249" s="81"/>
      <c r="H1249" s="126"/>
      <c r="I1249" s="238" t="str">
        <f>IF(ISNUMBER(F1249),_xlfn.IFS(RIGHT(H1249,3)="(b)",IF(AND(G1249&gt;=DATE('1. Informace o projektu'!$C$3,1,1),G1249&lt;=WORKDAY(DATE('1. Informace o projektu'!$C$3+1,1,31)-1,1)),"OK","!!"),RIGHT(H1249,3)="(a)",IF(AND(G1249&gt;=DATE('1. Informace o projektu'!$C$3,1,1),G1249&lt;=WORKDAY(DATE('1. Informace o projektu'!$C$3,12,31)-1,1,'6. Data'!$C$76:$C$89)),"OK","!!"),ISBLANK(G1249),"!",ISBLANK(H1249),"!!!",H1249='6. Data'!$B$3,"vyberte druh nákladu")," ")</f>
        <v xml:space="preserve"> </v>
      </c>
      <c r="J1249" s="261" t="str">
        <f t="shared" si="57"/>
        <v xml:space="preserve"> </v>
      </c>
      <c r="K1249" s="238" t="str">
        <f t="shared" si="58"/>
        <v xml:space="preserve"> </v>
      </c>
      <c r="L1249" s="87" t="str">
        <f t="shared" si="59"/>
        <v xml:space="preserve"> </v>
      </c>
    </row>
    <row r="1250" spans="1:12" x14ac:dyDescent="0.25">
      <c r="A1250" s="72"/>
      <c r="B1250" s="82"/>
      <c r="C1250" s="82"/>
      <c r="D1250" s="79"/>
      <c r="E1250" s="83"/>
      <c r="F1250" s="83"/>
      <c r="G1250" s="81"/>
      <c r="H1250" s="126"/>
      <c r="I1250" s="238" t="str">
        <f>IF(ISNUMBER(F1250),_xlfn.IFS(RIGHT(H1250,3)="(b)",IF(AND(G1250&gt;=DATE('1. Informace o projektu'!$C$3,1,1),G1250&lt;=WORKDAY(DATE('1. Informace o projektu'!$C$3+1,1,31)-1,1)),"OK","!!"),RIGHT(H1250,3)="(a)",IF(AND(G1250&gt;=DATE('1. Informace o projektu'!$C$3,1,1),G1250&lt;=WORKDAY(DATE('1. Informace o projektu'!$C$3,12,31)-1,1,'6. Data'!$C$76:$C$89)),"OK","!!"),ISBLANK(G1250),"!",ISBLANK(H1250),"!!!",H1250='6. Data'!$B$3,"vyberte druh nákladu")," ")</f>
        <v xml:space="preserve"> </v>
      </c>
      <c r="J1250" s="261" t="str">
        <f t="shared" si="57"/>
        <v xml:space="preserve"> </v>
      </c>
      <c r="K1250" s="238" t="str">
        <f t="shared" si="58"/>
        <v xml:space="preserve"> </v>
      </c>
      <c r="L1250" s="87" t="str">
        <f t="shared" si="59"/>
        <v xml:space="preserve"> </v>
      </c>
    </row>
    <row r="1251" spans="1:12" x14ac:dyDescent="0.25">
      <c r="A1251" s="72"/>
      <c r="B1251" s="82"/>
      <c r="C1251" s="82"/>
      <c r="D1251" s="79"/>
      <c r="E1251" s="83"/>
      <c r="F1251" s="83"/>
      <c r="G1251" s="81"/>
      <c r="H1251" s="126"/>
      <c r="I1251" s="238" t="str">
        <f>IF(ISNUMBER(F1251),_xlfn.IFS(RIGHT(H1251,3)="(b)",IF(AND(G1251&gt;=DATE('1. Informace o projektu'!$C$3,1,1),G1251&lt;=WORKDAY(DATE('1. Informace o projektu'!$C$3+1,1,31)-1,1)),"OK","!!"),RIGHT(H1251,3)="(a)",IF(AND(G1251&gt;=DATE('1. Informace o projektu'!$C$3,1,1),G1251&lt;=WORKDAY(DATE('1. Informace o projektu'!$C$3,12,31)-1,1,'6. Data'!$C$76:$C$89)),"OK","!!"),ISBLANK(G1251),"!",ISBLANK(H1251),"!!!",H1251='6. Data'!$B$3,"vyberte druh nákladu")," ")</f>
        <v xml:space="preserve"> </v>
      </c>
      <c r="J1251" s="261" t="str">
        <f t="shared" si="57"/>
        <v xml:space="preserve"> </v>
      </c>
      <c r="K1251" s="238" t="str">
        <f t="shared" si="58"/>
        <v xml:space="preserve"> </v>
      </c>
      <c r="L1251" s="87" t="str">
        <f t="shared" si="59"/>
        <v xml:space="preserve"> </v>
      </c>
    </row>
    <row r="1252" spans="1:12" x14ac:dyDescent="0.25">
      <c r="A1252" s="72"/>
      <c r="B1252" s="82"/>
      <c r="C1252" s="82"/>
      <c r="D1252" s="79"/>
      <c r="E1252" s="83"/>
      <c r="F1252" s="83"/>
      <c r="G1252" s="81"/>
      <c r="H1252" s="126"/>
      <c r="I1252" s="238" t="str">
        <f>IF(ISNUMBER(F1252),_xlfn.IFS(RIGHT(H1252,3)="(b)",IF(AND(G1252&gt;=DATE('1. Informace o projektu'!$C$3,1,1),G1252&lt;=WORKDAY(DATE('1. Informace o projektu'!$C$3+1,1,31)-1,1)),"OK","!!"),RIGHT(H1252,3)="(a)",IF(AND(G1252&gt;=DATE('1. Informace o projektu'!$C$3,1,1),G1252&lt;=WORKDAY(DATE('1. Informace o projektu'!$C$3,12,31)-1,1,'6. Data'!$C$76:$C$89)),"OK","!!"),ISBLANK(G1252),"!",ISBLANK(H1252),"!!!",H1252='6. Data'!$B$3,"vyberte druh nákladu")," ")</f>
        <v xml:space="preserve"> </v>
      </c>
      <c r="J1252" s="261" t="str">
        <f t="shared" si="57"/>
        <v xml:space="preserve"> </v>
      </c>
      <c r="K1252" s="238" t="str">
        <f t="shared" si="58"/>
        <v xml:space="preserve"> </v>
      </c>
      <c r="L1252" s="87" t="str">
        <f t="shared" si="59"/>
        <v xml:space="preserve"> </v>
      </c>
    </row>
    <row r="1253" spans="1:12" x14ac:dyDescent="0.25">
      <c r="A1253" s="72"/>
      <c r="B1253" s="82"/>
      <c r="C1253" s="82"/>
      <c r="D1253" s="79"/>
      <c r="E1253" s="83"/>
      <c r="F1253" s="83"/>
      <c r="G1253" s="81"/>
      <c r="H1253" s="126"/>
      <c r="I1253" s="238" t="str">
        <f>IF(ISNUMBER(F1253),_xlfn.IFS(RIGHT(H1253,3)="(b)",IF(AND(G1253&gt;=DATE('1. Informace o projektu'!$C$3,1,1),G1253&lt;=WORKDAY(DATE('1. Informace o projektu'!$C$3+1,1,31)-1,1)),"OK","!!"),RIGHT(H1253,3)="(a)",IF(AND(G1253&gt;=DATE('1. Informace o projektu'!$C$3,1,1),G1253&lt;=WORKDAY(DATE('1. Informace o projektu'!$C$3,12,31)-1,1,'6. Data'!$C$76:$C$89)),"OK","!!"),ISBLANK(G1253),"!",ISBLANK(H1253),"!!!",H1253='6. Data'!$B$3,"vyberte druh nákladu")," ")</f>
        <v xml:space="preserve"> </v>
      </c>
      <c r="J1253" s="261" t="str">
        <f t="shared" si="57"/>
        <v xml:space="preserve"> </v>
      </c>
      <c r="K1253" s="238" t="str">
        <f t="shared" si="58"/>
        <v xml:space="preserve"> </v>
      </c>
      <c r="L1253" s="87" t="str">
        <f t="shared" si="59"/>
        <v xml:space="preserve"> </v>
      </c>
    </row>
    <row r="1254" spans="1:12" x14ac:dyDescent="0.25">
      <c r="A1254" s="72"/>
      <c r="B1254" s="82"/>
      <c r="C1254" s="82"/>
      <c r="D1254" s="79"/>
      <c r="E1254" s="83"/>
      <c r="F1254" s="83"/>
      <c r="G1254" s="81"/>
      <c r="H1254" s="126"/>
      <c r="I1254" s="238" t="str">
        <f>IF(ISNUMBER(F1254),_xlfn.IFS(RIGHT(H1254,3)="(b)",IF(AND(G1254&gt;=DATE('1. Informace o projektu'!$C$3,1,1),G1254&lt;=WORKDAY(DATE('1. Informace o projektu'!$C$3+1,1,31)-1,1)),"OK","!!"),RIGHT(H1254,3)="(a)",IF(AND(G1254&gt;=DATE('1. Informace o projektu'!$C$3,1,1),G1254&lt;=WORKDAY(DATE('1. Informace o projektu'!$C$3,12,31)-1,1,'6. Data'!$C$76:$C$89)),"OK","!!"),ISBLANK(G1254),"!",ISBLANK(H1254),"!!!",H1254='6. Data'!$B$3,"vyberte druh nákladu")," ")</f>
        <v xml:space="preserve"> </v>
      </c>
      <c r="J1254" s="261" t="str">
        <f t="shared" si="57"/>
        <v xml:space="preserve"> </v>
      </c>
      <c r="K1254" s="238" t="str">
        <f t="shared" si="58"/>
        <v xml:space="preserve"> </v>
      </c>
      <c r="L1254" s="87" t="str">
        <f t="shared" si="59"/>
        <v xml:space="preserve"> </v>
      </c>
    </row>
    <row r="1255" spans="1:12" x14ac:dyDescent="0.25">
      <c r="A1255" s="72"/>
      <c r="B1255" s="82"/>
      <c r="C1255" s="82"/>
      <c r="D1255" s="79"/>
      <c r="E1255" s="83"/>
      <c r="F1255" s="83"/>
      <c r="G1255" s="81"/>
      <c r="H1255" s="126"/>
      <c r="I1255" s="238" t="str">
        <f>IF(ISNUMBER(F1255),_xlfn.IFS(RIGHT(H1255,3)="(b)",IF(AND(G1255&gt;=DATE('1. Informace o projektu'!$C$3,1,1),G1255&lt;=WORKDAY(DATE('1. Informace o projektu'!$C$3+1,1,31)-1,1)),"OK","!!"),RIGHT(H1255,3)="(a)",IF(AND(G1255&gt;=DATE('1. Informace o projektu'!$C$3,1,1),G1255&lt;=WORKDAY(DATE('1. Informace o projektu'!$C$3,12,31)-1,1,'6. Data'!$C$76:$C$89)),"OK","!!"),ISBLANK(G1255),"!",ISBLANK(H1255),"!!!",H1255='6. Data'!$B$3,"vyberte druh nákladu")," ")</f>
        <v xml:space="preserve"> </v>
      </c>
      <c r="J1255" s="261" t="str">
        <f t="shared" si="57"/>
        <v xml:space="preserve"> </v>
      </c>
      <c r="K1255" s="238" t="str">
        <f t="shared" si="58"/>
        <v xml:space="preserve"> </v>
      </c>
      <c r="L1255" s="87" t="str">
        <f t="shared" si="59"/>
        <v xml:space="preserve"> </v>
      </c>
    </row>
    <row r="1256" spans="1:12" x14ac:dyDescent="0.25">
      <c r="A1256" s="72"/>
      <c r="B1256" s="82"/>
      <c r="C1256" s="82"/>
      <c r="D1256" s="79"/>
      <c r="E1256" s="83"/>
      <c r="F1256" s="83"/>
      <c r="G1256" s="81"/>
      <c r="H1256" s="126"/>
      <c r="I1256" s="238" t="str">
        <f>IF(ISNUMBER(F1256),_xlfn.IFS(RIGHT(H1256,3)="(b)",IF(AND(G1256&gt;=DATE('1. Informace o projektu'!$C$3,1,1),G1256&lt;=WORKDAY(DATE('1. Informace o projektu'!$C$3+1,1,31)-1,1)),"OK","!!"),RIGHT(H1256,3)="(a)",IF(AND(G1256&gt;=DATE('1. Informace o projektu'!$C$3,1,1),G1256&lt;=WORKDAY(DATE('1. Informace o projektu'!$C$3,12,31)-1,1,'6. Data'!$C$76:$C$89)),"OK","!!"),ISBLANK(G1256),"!",ISBLANK(H1256),"!!!",H1256='6. Data'!$B$3,"vyberte druh nákladu")," ")</f>
        <v xml:space="preserve"> </v>
      </c>
      <c r="J1256" s="261" t="str">
        <f t="shared" si="57"/>
        <v xml:space="preserve"> </v>
      </c>
      <c r="K1256" s="238" t="str">
        <f t="shared" si="58"/>
        <v xml:space="preserve"> </v>
      </c>
      <c r="L1256" s="87" t="str">
        <f t="shared" si="59"/>
        <v xml:space="preserve"> </v>
      </c>
    </row>
    <row r="1257" spans="1:12" x14ac:dyDescent="0.25">
      <c r="A1257" s="72"/>
      <c r="B1257" s="82"/>
      <c r="C1257" s="82"/>
      <c r="D1257" s="79"/>
      <c r="E1257" s="83"/>
      <c r="F1257" s="83"/>
      <c r="G1257" s="81"/>
      <c r="H1257" s="126"/>
      <c r="I1257" s="238" t="str">
        <f>IF(ISNUMBER(F1257),_xlfn.IFS(RIGHT(H1257,3)="(b)",IF(AND(G1257&gt;=DATE('1. Informace o projektu'!$C$3,1,1),G1257&lt;=WORKDAY(DATE('1. Informace o projektu'!$C$3+1,1,31)-1,1)),"OK","!!"),RIGHT(H1257,3)="(a)",IF(AND(G1257&gt;=DATE('1. Informace o projektu'!$C$3,1,1),G1257&lt;=WORKDAY(DATE('1. Informace o projektu'!$C$3,12,31)-1,1,'6. Data'!$C$76:$C$89)),"OK","!!"),ISBLANK(G1257),"!",ISBLANK(H1257),"!!!",H1257='6. Data'!$B$3,"vyberte druh nákladu")," ")</f>
        <v xml:space="preserve"> </v>
      </c>
      <c r="J1257" s="261" t="str">
        <f t="shared" si="57"/>
        <v xml:space="preserve"> </v>
      </c>
      <c r="K1257" s="238" t="str">
        <f t="shared" si="58"/>
        <v xml:space="preserve"> </v>
      </c>
      <c r="L1257" s="87" t="str">
        <f t="shared" si="59"/>
        <v xml:space="preserve"> </v>
      </c>
    </row>
    <row r="1258" spans="1:12" x14ac:dyDescent="0.25">
      <c r="A1258" s="72"/>
      <c r="B1258" s="82"/>
      <c r="C1258" s="82"/>
      <c r="D1258" s="79"/>
      <c r="E1258" s="83"/>
      <c r="F1258" s="83"/>
      <c r="G1258" s="81"/>
      <c r="H1258" s="126"/>
      <c r="I1258" s="238" t="str">
        <f>IF(ISNUMBER(F1258),_xlfn.IFS(RIGHT(H1258,3)="(b)",IF(AND(G1258&gt;=DATE('1. Informace o projektu'!$C$3,1,1),G1258&lt;=WORKDAY(DATE('1. Informace o projektu'!$C$3+1,1,31)-1,1)),"OK","!!"),RIGHT(H1258,3)="(a)",IF(AND(G1258&gt;=DATE('1. Informace o projektu'!$C$3,1,1),G1258&lt;=WORKDAY(DATE('1. Informace o projektu'!$C$3,12,31)-1,1,'6. Data'!$C$76:$C$89)),"OK","!!"),ISBLANK(G1258),"!",ISBLANK(H1258),"!!!",H1258='6. Data'!$B$3,"vyberte druh nákladu")," ")</f>
        <v xml:space="preserve"> </v>
      </c>
      <c r="J1258" s="261" t="str">
        <f t="shared" si="57"/>
        <v xml:space="preserve"> </v>
      </c>
      <c r="K1258" s="238" t="str">
        <f t="shared" si="58"/>
        <v xml:space="preserve"> </v>
      </c>
      <c r="L1258" s="87" t="str">
        <f t="shared" si="59"/>
        <v xml:space="preserve"> </v>
      </c>
    </row>
    <row r="1259" spans="1:12" x14ac:dyDescent="0.25">
      <c r="A1259" s="72"/>
      <c r="B1259" s="82"/>
      <c r="C1259" s="82"/>
      <c r="D1259" s="79"/>
      <c r="E1259" s="83"/>
      <c r="F1259" s="83"/>
      <c r="G1259" s="81"/>
      <c r="H1259" s="126"/>
      <c r="I1259" s="238" t="str">
        <f>IF(ISNUMBER(F1259),_xlfn.IFS(RIGHT(H1259,3)="(b)",IF(AND(G1259&gt;=DATE('1. Informace o projektu'!$C$3,1,1),G1259&lt;=WORKDAY(DATE('1. Informace o projektu'!$C$3+1,1,31)-1,1)),"OK","!!"),RIGHT(H1259,3)="(a)",IF(AND(G1259&gt;=DATE('1. Informace o projektu'!$C$3,1,1),G1259&lt;=WORKDAY(DATE('1. Informace o projektu'!$C$3,12,31)-1,1,'6. Data'!$C$76:$C$89)),"OK","!!"),ISBLANK(G1259),"!",ISBLANK(H1259),"!!!",H1259='6. Data'!$B$3,"vyberte druh nákladu")," ")</f>
        <v xml:space="preserve"> </v>
      </c>
      <c r="J1259" s="261" t="str">
        <f t="shared" si="57"/>
        <v xml:space="preserve"> </v>
      </c>
      <c r="K1259" s="238" t="str">
        <f t="shared" si="58"/>
        <v xml:space="preserve"> </v>
      </c>
      <c r="L1259" s="87" t="str">
        <f t="shared" si="59"/>
        <v xml:space="preserve"> </v>
      </c>
    </row>
    <row r="1260" spans="1:12" x14ac:dyDescent="0.25">
      <c r="A1260" s="72"/>
      <c r="B1260" s="82"/>
      <c r="C1260" s="82"/>
      <c r="D1260" s="79"/>
      <c r="E1260" s="83"/>
      <c r="F1260" s="83"/>
      <c r="G1260" s="81"/>
      <c r="H1260" s="126"/>
      <c r="I1260" s="238" t="str">
        <f>IF(ISNUMBER(F1260),_xlfn.IFS(RIGHT(H1260,3)="(b)",IF(AND(G1260&gt;=DATE('1. Informace o projektu'!$C$3,1,1),G1260&lt;=WORKDAY(DATE('1. Informace o projektu'!$C$3+1,1,31)-1,1)),"OK","!!"),RIGHT(H1260,3)="(a)",IF(AND(G1260&gt;=DATE('1. Informace o projektu'!$C$3,1,1),G1260&lt;=WORKDAY(DATE('1. Informace o projektu'!$C$3,12,31)-1,1,'6. Data'!$C$76:$C$89)),"OK","!!"),ISBLANK(G1260),"!",ISBLANK(H1260),"!!!",H1260='6. Data'!$B$3,"vyberte druh nákladu")," ")</f>
        <v xml:space="preserve"> </v>
      </c>
      <c r="J1260" s="261" t="str">
        <f t="shared" si="57"/>
        <v xml:space="preserve"> </v>
      </c>
      <c r="K1260" s="238" t="str">
        <f t="shared" si="58"/>
        <v xml:space="preserve"> </v>
      </c>
      <c r="L1260" s="87" t="str">
        <f t="shared" si="59"/>
        <v xml:space="preserve"> </v>
      </c>
    </row>
    <row r="1261" spans="1:12" x14ac:dyDescent="0.25">
      <c r="A1261" s="72"/>
      <c r="B1261" s="82"/>
      <c r="C1261" s="82"/>
      <c r="D1261" s="79"/>
      <c r="E1261" s="83"/>
      <c r="F1261" s="83"/>
      <c r="G1261" s="81"/>
      <c r="H1261" s="126"/>
      <c r="I1261" s="238" t="str">
        <f>IF(ISNUMBER(F1261),_xlfn.IFS(RIGHT(H1261,3)="(b)",IF(AND(G1261&gt;=DATE('1. Informace o projektu'!$C$3,1,1),G1261&lt;=WORKDAY(DATE('1. Informace o projektu'!$C$3+1,1,31)-1,1)),"OK","!!"),RIGHT(H1261,3)="(a)",IF(AND(G1261&gt;=DATE('1. Informace o projektu'!$C$3,1,1),G1261&lt;=WORKDAY(DATE('1. Informace o projektu'!$C$3,12,31)-1,1,'6. Data'!$C$76:$C$89)),"OK","!!"),ISBLANK(G1261),"!",ISBLANK(H1261),"!!!",H1261='6. Data'!$B$3,"vyberte druh nákladu")," ")</f>
        <v xml:space="preserve"> </v>
      </c>
      <c r="J1261" s="261" t="str">
        <f t="shared" si="57"/>
        <v xml:space="preserve"> </v>
      </c>
      <c r="K1261" s="238" t="str">
        <f t="shared" si="58"/>
        <v xml:space="preserve"> </v>
      </c>
      <c r="L1261" s="87" t="str">
        <f t="shared" si="59"/>
        <v xml:space="preserve"> </v>
      </c>
    </row>
    <row r="1262" spans="1:12" x14ac:dyDescent="0.25">
      <c r="A1262" s="72"/>
      <c r="B1262" s="82"/>
      <c r="C1262" s="82"/>
      <c r="D1262" s="79"/>
      <c r="E1262" s="83"/>
      <c r="F1262" s="83"/>
      <c r="G1262" s="81"/>
      <c r="H1262" s="126"/>
      <c r="I1262" s="238" t="str">
        <f>IF(ISNUMBER(F1262),_xlfn.IFS(RIGHT(H1262,3)="(b)",IF(AND(G1262&gt;=DATE('1. Informace o projektu'!$C$3,1,1),G1262&lt;=WORKDAY(DATE('1. Informace o projektu'!$C$3+1,1,31)-1,1)),"OK","!!"),RIGHT(H1262,3)="(a)",IF(AND(G1262&gt;=DATE('1. Informace o projektu'!$C$3,1,1),G1262&lt;=WORKDAY(DATE('1. Informace o projektu'!$C$3,12,31)-1,1,'6. Data'!$C$76:$C$89)),"OK","!!"),ISBLANK(G1262),"!",ISBLANK(H1262),"!!!",H1262='6. Data'!$B$3,"vyberte druh nákladu")," ")</f>
        <v xml:space="preserve"> </v>
      </c>
      <c r="J1262" s="261" t="str">
        <f t="shared" si="57"/>
        <v xml:space="preserve"> </v>
      </c>
      <c r="K1262" s="238" t="str">
        <f t="shared" si="58"/>
        <v xml:space="preserve"> </v>
      </c>
      <c r="L1262" s="87" t="str">
        <f t="shared" si="59"/>
        <v xml:space="preserve"> </v>
      </c>
    </row>
    <row r="1263" spans="1:12" x14ac:dyDescent="0.25">
      <c r="A1263" s="72"/>
      <c r="B1263" s="82"/>
      <c r="C1263" s="82"/>
      <c r="D1263" s="79"/>
      <c r="E1263" s="83"/>
      <c r="F1263" s="83"/>
      <c r="G1263" s="81"/>
      <c r="H1263" s="126"/>
      <c r="I1263" s="238" t="str">
        <f>IF(ISNUMBER(F1263),_xlfn.IFS(RIGHT(H1263,3)="(b)",IF(AND(G1263&gt;=DATE('1. Informace o projektu'!$C$3,1,1),G1263&lt;=WORKDAY(DATE('1. Informace o projektu'!$C$3+1,1,31)-1,1)),"OK","!!"),RIGHT(H1263,3)="(a)",IF(AND(G1263&gt;=DATE('1. Informace o projektu'!$C$3,1,1),G1263&lt;=WORKDAY(DATE('1. Informace o projektu'!$C$3,12,31)-1,1,'6. Data'!$C$76:$C$89)),"OK","!!"),ISBLANK(G1263),"!",ISBLANK(H1263),"!!!",H1263='6. Data'!$B$3,"vyberte druh nákladu")," ")</f>
        <v xml:space="preserve"> </v>
      </c>
      <c r="J1263" s="261" t="str">
        <f t="shared" si="57"/>
        <v xml:space="preserve"> </v>
      </c>
      <c r="K1263" s="238" t="str">
        <f t="shared" si="58"/>
        <v xml:space="preserve"> </v>
      </c>
      <c r="L1263" s="87" t="str">
        <f t="shared" si="59"/>
        <v xml:space="preserve"> </v>
      </c>
    </row>
    <row r="1264" spans="1:12" x14ac:dyDescent="0.25">
      <c r="A1264" s="72"/>
      <c r="B1264" s="82"/>
      <c r="C1264" s="82"/>
      <c r="D1264" s="79"/>
      <c r="E1264" s="83"/>
      <c r="F1264" s="83"/>
      <c r="G1264" s="81"/>
      <c r="H1264" s="126"/>
      <c r="I1264" s="238" t="str">
        <f>IF(ISNUMBER(F1264),_xlfn.IFS(RIGHT(H1264,3)="(b)",IF(AND(G1264&gt;=DATE('1. Informace o projektu'!$C$3,1,1),G1264&lt;=WORKDAY(DATE('1. Informace o projektu'!$C$3+1,1,31)-1,1)),"OK","!!"),RIGHT(H1264,3)="(a)",IF(AND(G1264&gt;=DATE('1. Informace o projektu'!$C$3,1,1),G1264&lt;=WORKDAY(DATE('1. Informace o projektu'!$C$3,12,31)-1,1,'6. Data'!$C$76:$C$89)),"OK","!!"),ISBLANK(G1264),"!",ISBLANK(H1264),"!!!",H1264='6. Data'!$B$3,"vyberte druh nákladu")," ")</f>
        <v xml:space="preserve"> </v>
      </c>
      <c r="J1264" s="261" t="str">
        <f t="shared" si="57"/>
        <v xml:space="preserve"> </v>
      </c>
      <c r="K1264" s="238" t="str">
        <f t="shared" si="58"/>
        <v xml:space="preserve"> </v>
      </c>
      <c r="L1264" s="87" t="str">
        <f t="shared" si="59"/>
        <v xml:space="preserve"> </v>
      </c>
    </row>
    <row r="1265" spans="1:12" x14ac:dyDescent="0.25">
      <c r="A1265" s="72"/>
      <c r="B1265" s="82"/>
      <c r="C1265" s="82"/>
      <c r="D1265" s="79"/>
      <c r="E1265" s="83"/>
      <c r="F1265" s="83"/>
      <c r="G1265" s="81"/>
      <c r="H1265" s="126"/>
      <c r="I1265" s="238" t="str">
        <f>IF(ISNUMBER(F1265),_xlfn.IFS(RIGHT(H1265,3)="(b)",IF(AND(G1265&gt;=DATE('1. Informace o projektu'!$C$3,1,1),G1265&lt;=WORKDAY(DATE('1. Informace o projektu'!$C$3+1,1,31)-1,1)),"OK","!!"),RIGHT(H1265,3)="(a)",IF(AND(G1265&gt;=DATE('1. Informace o projektu'!$C$3,1,1),G1265&lt;=WORKDAY(DATE('1. Informace o projektu'!$C$3,12,31)-1,1,'6. Data'!$C$76:$C$89)),"OK","!!"),ISBLANK(G1265),"!",ISBLANK(H1265),"!!!",H1265='6. Data'!$B$3,"vyberte druh nákladu")," ")</f>
        <v xml:space="preserve"> </v>
      </c>
      <c r="J1265" s="261" t="str">
        <f t="shared" si="57"/>
        <v xml:space="preserve"> </v>
      </c>
      <c r="K1265" s="238" t="str">
        <f t="shared" si="58"/>
        <v xml:space="preserve"> </v>
      </c>
      <c r="L1265" s="87" t="str">
        <f t="shared" si="59"/>
        <v xml:space="preserve"> </v>
      </c>
    </row>
    <row r="1266" spans="1:12" x14ac:dyDescent="0.25">
      <c r="A1266" s="72"/>
      <c r="B1266" s="82"/>
      <c r="C1266" s="82"/>
      <c r="D1266" s="79"/>
      <c r="E1266" s="83"/>
      <c r="F1266" s="83"/>
      <c r="G1266" s="81"/>
      <c r="H1266" s="126"/>
      <c r="I1266" s="238" t="str">
        <f>IF(ISNUMBER(F1266),_xlfn.IFS(RIGHT(H1266,3)="(b)",IF(AND(G1266&gt;=DATE('1. Informace o projektu'!$C$3,1,1),G1266&lt;=WORKDAY(DATE('1. Informace o projektu'!$C$3+1,1,31)-1,1)),"OK","!!"),RIGHT(H1266,3)="(a)",IF(AND(G1266&gt;=DATE('1. Informace o projektu'!$C$3,1,1),G1266&lt;=WORKDAY(DATE('1. Informace o projektu'!$C$3,12,31)-1,1,'6. Data'!$C$76:$C$89)),"OK","!!"),ISBLANK(G1266),"!",ISBLANK(H1266),"!!!",H1266='6. Data'!$B$3,"vyberte druh nákladu")," ")</f>
        <v xml:space="preserve"> </v>
      </c>
      <c r="J1266" s="261" t="str">
        <f t="shared" si="57"/>
        <v xml:space="preserve"> </v>
      </c>
      <c r="K1266" s="238" t="str">
        <f t="shared" si="58"/>
        <v xml:space="preserve"> </v>
      </c>
      <c r="L1266" s="87" t="str">
        <f t="shared" si="59"/>
        <v xml:space="preserve"> </v>
      </c>
    </row>
    <row r="1267" spans="1:12" x14ac:dyDescent="0.25">
      <c r="A1267" s="72"/>
      <c r="B1267" s="82"/>
      <c r="C1267" s="82"/>
      <c r="D1267" s="79"/>
      <c r="E1267" s="83"/>
      <c r="F1267" s="83"/>
      <c r="G1267" s="81"/>
      <c r="H1267" s="126"/>
      <c r="I1267" s="238" t="str">
        <f>IF(ISNUMBER(F1267),_xlfn.IFS(RIGHT(H1267,3)="(b)",IF(AND(G1267&gt;=DATE('1. Informace o projektu'!$C$3,1,1),G1267&lt;=WORKDAY(DATE('1. Informace o projektu'!$C$3+1,1,31)-1,1)),"OK","!!"),RIGHT(H1267,3)="(a)",IF(AND(G1267&gt;=DATE('1. Informace o projektu'!$C$3,1,1),G1267&lt;=WORKDAY(DATE('1. Informace o projektu'!$C$3,12,31)-1,1,'6. Data'!$C$76:$C$89)),"OK","!!"),ISBLANK(G1267),"!",ISBLANK(H1267),"!!!",H1267='6. Data'!$B$3,"vyberte druh nákladu")," ")</f>
        <v xml:space="preserve"> </v>
      </c>
      <c r="J1267" s="261" t="str">
        <f t="shared" si="57"/>
        <v xml:space="preserve"> </v>
      </c>
      <c r="K1267" s="238" t="str">
        <f t="shared" si="58"/>
        <v xml:space="preserve"> </v>
      </c>
      <c r="L1267" s="87" t="str">
        <f t="shared" si="59"/>
        <v xml:space="preserve"> </v>
      </c>
    </row>
    <row r="1268" spans="1:12" x14ac:dyDescent="0.25">
      <c r="A1268" s="72"/>
      <c r="B1268" s="82"/>
      <c r="C1268" s="82"/>
      <c r="D1268" s="79"/>
      <c r="E1268" s="83"/>
      <c r="F1268" s="83"/>
      <c r="G1268" s="81"/>
      <c r="H1268" s="126"/>
      <c r="I1268" s="238" t="str">
        <f>IF(ISNUMBER(F1268),_xlfn.IFS(RIGHT(H1268,3)="(b)",IF(AND(G1268&gt;=DATE('1. Informace o projektu'!$C$3,1,1),G1268&lt;=WORKDAY(DATE('1. Informace o projektu'!$C$3+1,1,31)-1,1)),"OK","!!"),RIGHT(H1268,3)="(a)",IF(AND(G1268&gt;=DATE('1. Informace o projektu'!$C$3,1,1),G1268&lt;=WORKDAY(DATE('1. Informace o projektu'!$C$3,12,31)-1,1,'6. Data'!$C$76:$C$89)),"OK","!!"),ISBLANK(G1268),"!",ISBLANK(H1268),"!!!",H1268='6. Data'!$B$3,"vyberte druh nákladu")," ")</f>
        <v xml:space="preserve"> </v>
      </c>
      <c r="J1268" s="261" t="str">
        <f t="shared" si="57"/>
        <v xml:space="preserve"> </v>
      </c>
      <c r="K1268" s="238" t="str">
        <f t="shared" si="58"/>
        <v xml:space="preserve"> </v>
      </c>
      <c r="L1268" s="87" t="str">
        <f t="shared" si="59"/>
        <v xml:space="preserve"> </v>
      </c>
    </row>
    <row r="1269" spans="1:12" x14ac:dyDescent="0.25">
      <c r="A1269" s="72"/>
      <c r="B1269" s="82"/>
      <c r="C1269" s="82"/>
      <c r="D1269" s="79"/>
      <c r="E1269" s="83"/>
      <c r="F1269" s="83"/>
      <c r="G1269" s="81"/>
      <c r="H1269" s="126"/>
      <c r="I1269" s="238" t="str">
        <f>IF(ISNUMBER(F1269),_xlfn.IFS(RIGHT(H1269,3)="(b)",IF(AND(G1269&gt;=DATE('1. Informace o projektu'!$C$3,1,1),G1269&lt;=WORKDAY(DATE('1. Informace o projektu'!$C$3+1,1,31)-1,1)),"OK","!!"),RIGHT(H1269,3)="(a)",IF(AND(G1269&gt;=DATE('1. Informace o projektu'!$C$3,1,1),G1269&lt;=WORKDAY(DATE('1. Informace o projektu'!$C$3,12,31)-1,1,'6. Data'!$C$76:$C$89)),"OK","!!"),ISBLANK(G1269),"!",ISBLANK(H1269),"!!!",H1269='6. Data'!$B$3,"vyberte druh nákladu")," ")</f>
        <v xml:space="preserve"> </v>
      </c>
      <c r="J1269" s="261" t="str">
        <f t="shared" si="57"/>
        <v xml:space="preserve"> </v>
      </c>
      <c r="K1269" s="238" t="str">
        <f t="shared" si="58"/>
        <v xml:space="preserve"> </v>
      </c>
      <c r="L1269" s="87" t="str">
        <f t="shared" si="59"/>
        <v xml:space="preserve"> </v>
      </c>
    </row>
    <row r="1270" spans="1:12" x14ac:dyDescent="0.25">
      <c r="A1270" s="72"/>
      <c r="B1270" s="82"/>
      <c r="C1270" s="82"/>
      <c r="D1270" s="79"/>
      <c r="E1270" s="83"/>
      <c r="F1270" s="83"/>
      <c r="G1270" s="81"/>
      <c r="H1270" s="126"/>
      <c r="I1270" s="238" t="str">
        <f>IF(ISNUMBER(F1270),_xlfn.IFS(RIGHT(H1270,3)="(b)",IF(AND(G1270&gt;=DATE('1. Informace o projektu'!$C$3,1,1),G1270&lt;=WORKDAY(DATE('1. Informace o projektu'!$C$3+1,1,31)-1,1)),"OK","!!"),RIGHT(H1270,3)="(a)",IF(AND(G1270&gt;=DATE('1. Informace o projektu'!$C$3,1,1),G1270&lt;=WORKDAY(DATE('1. Informace o projektu'!$C$3,12,31)-1,1,'6. Data'!$C$76:$C$89)),"OK","!!"),ISBLANK(G1270),"!",ISBLANK(H1270),"!!!",H1270='6. Data'!$B$3,"vyberte druh nákladu")," ")</f>
        <v xml:space="preserve"> </v>
      </c>
      <c r="J1270" s="261" t="str">
        <f t="shared" si="57"/>
        <v xml:space="preserve"> </v>
      </c>
      <c r="K1270" s="238" t="str">
        <f t="shared" si="58"/>
        <v xml:space="preserve"> </v>
      </c>
      <c r="L1270" s="87" t="str">
        <f t="shared" si="59"/>
        <v xml:space="preserve"> </v>
      </c>
    </row>
    <row r="1271" spans="1:12" x14ac:dyDescent="0.25">
      <c r="A1271" s="72"/>
      <c r="B1271" s="82"/>
      <c r="C1271" s="82"/>
      <c r="D1271" s="79"/>
      <c r="E1271" s="83"/>
      <c r="F1271" s="83"/>
      <c r="G1271" s="81"/>
      <c r="H1271" s="126"/>
      <c r="I1271" s="238" t="str">
        <f>IF(ISNUMBER(F1271),_xlfn.IFS(RIGHT(H1271,3)="(b)",IF(AND(G1271&gt;=DATE('1. Informace o projektu'!$C$3,1,1),G1271&lt;=WORKDAY(DATE('1. Informace o projektu'!$C$3+1,1,31)-1,1)),"OK","!!"),RIGHT(H1271,3)="(a)",IF(AND(G1271&gt;=DATE('1. Informace o projektu'!$C$3,1,1),G1271&lt;=WORKDAY(DATE('1. Informace o projektu'!$C$3,12,31)-1,1,'6. Data'!$C$76:$C$89)),"OK","!!"),ISBLANK(G1271),"!",ISBLANK(H1271),"!!!",H1271='6. Data'!$B$3,"vyberte druh nákladu")," ")</f>
        <v xml:space="preserve"> </v>
      </c>
      <c r="J1271" s="261" t="str">
        <f t="shared" si="57"/>
        <v xml:space="preserve"> </v>
      </c>
      <c r="K1271" s="238" t="str">
        <f t="shared" si="58"/>
        <v xml:space="preserve"> </v>
      </c>
      <c r="L1271" s="87" t="str">
        <f t="shared" si="59"/>
        <v xml:space="preserve"> </v>
      </c>
    </row>
    <row r="1272" spans="1:12" x14ac:dyDescent="0.25">
      <c r="A1272" s="72"/>
      <c r="B1272" s="82"/>
      <c r="C1272" s="82"/>
      <c r="D1272" s="79"/>
      <c r="E1272" s="83"/>
      <c r="F1272" s="83"/>
      <c r="G1272" s="81"/>
      <c r="H1272" s="126"/>
      <c r="I1272" s="238" t="str">
        <f>IF(ISNUMBER(F1272),_xlfn.IFS(RIGHT(H1272,3)="(b)",IF(AND(G1272&gt;=DATE('1. Informace o projektu'!$C$3,1,1),G1272&lt;=WORKDAY(DATE('1. Informace o projektu'!$C$3+1,1,31)-1,1)),"OK","!!"),RIGHT(H1272,3)="(a)",IF(AND(G1272&gt;=DATE('1. Informace o projektu'!$C$3,1,1),G1272&lt;=WORKDAY(DATE('1. Informace o projektu'!$C$3,12,31)-1,1,'6. Data'!$C$76:$C$89)),"OK","!!"),ISBLANK(G1272),"!",ISBLANK(H1272),"!!!",H1272='6. Data'!$B$3,"vyberte druh nákladu")," ")</f>
        <v xml:space="preserve"> </v>
      </c>
      <c r="J1272" s="261" t="str">
        <f t="shared" si="57"/>
        <v xml:space="preserve"> </v>
      </c>
      <c r="K1272" s="238" t="str">
        <f t="shared" si="58"/>
        <v xml:space="preserve"> </v>
      </c>
      <c r="L1272" s="87" t="str">
        <f t="shared" si="59"/>
        <v xml:space="preserve"> </v>
      </c>
    </row>
    <row r="1273" spans="1:12" x14ac:dyDescent="0.25">
      <c r="A1273" s="72"/>
      <c r="B1273" s="82"/>
      <c r="C1273" s="82"/>
      <c r="D1273" s="79"/>
      <c r="E1273" s="83"/>
      <c r="F1273" s="83"/>
      <c r="G1273" s="81"/>
      <c r="H1273" s="126"/>
      <c r="I1273" s="238" t="str">
        <f>IF(ISNUMBER(F1273),_xlfn.IFS(RIGHT(H1273,3)="(b)",IF(AND(G1273&gt;=DATE('1. Informace o projektu'!$C$3,1,1),G1273&lt;=WORKDAY(DATE('1. Informace o projektu'!$C$3+1,1,31)-1,1)),"OK","!!"),RIGHT(H1273,3)="(a)",IF(AND(G1273&gt;=DATE('1. Informace o projektu'!$C$3,1,1),G1273&lt;=WORKDAY(DATE('1. Informace o projektu'!$C$3,12,31)-1,1,'6. Data'!$C$76:$C$89)),"OK","!!"),ISBLANK(G1273),"!",ISBLANK(H1273),"!!!",H1273='6. Data'!$B$3,"vyberte druh nákladu")," ")</f>
        <v xml:space="preserve"> </v>
      </c>
      <c r="J1273" s="261" t="str">
        <f t="shared" si="57"/>
        <v xml:space="preserve"> </v>
      </c>
      <c r="K1273" s="238" t="str">
        <f t="shared" si="58"/>
        <v xml:space="preserve"> </v>
      </c>
      <c r="L1273" s="87" t="str">
        <f t="shared" si="59"/>
        <v xml:space="preserve"> </v>
      </c>
    </row>
    <row r="1274" spans="1:12" x14ac:dyDescent="0.25">
      <c r="A1274" s="72"/>
      <c r="B1274" s="82"/>
      <c r="C1274" s="82"/>
      <c r="D1274" s="79"/>
      <c r="E1274" s="83"/>
      <c r="F1274" s="83"/>
      <c r="G1274" s="81"/>
      <c r="H1274" s="126"/>
      <c r="I1274" s="238" t="str">
        <f>IF(ISNUMBER(F1274),_xlfn.IFS(RIGHT(H1274,3)="(b)",IF(AND(G1274&gt;=DATE('1. Informace o projektu'!$C$3,1,1),G1274&lt;=WORKDAY(DATE('1. Informace o projektu'!$C$3+1,1,31)-1,1)),"OK","!!"),RIGHT(H1274,3)="(a)",IF(AND(G1274&gt;=DATE('1. Informace o projektu'!$C$3,1,1),G1274&lt;=WORKDAY(DATE('1. Informace o projektu'!$C$3,12,31)-1,1,'6. Data'!$C$76:$C$89)),"OK","!!"),ISBLANK(G1274),"!",ISBLANK(H1274),"!!!",H1274='6. Data'!$B$3,"vyberte druh nákladu")," ")</f>
        <v xml:space="preserve"> </v>
      </c>
      <c r="J1274" s="261" t="str">
        <f t="shared" si="57"/>
        <v xml:space="preserve"> </v>
      </c>
      <c r="K1274" s="238" t="str">
        <f t="shared" si="58"/>
        <v xml:space="preserve"> </v>
      </c>
      <c r="L1274" s="87" t="str">
        <f t="shared" si="59"/>
        <v xml:space="preserve"> </v>
      </c>
    </row>
    <row r="1275" spans="1:12" x14ac:dyDescent="0.25">
      <c r="A1275" s="72"/>
      <c r="B1275" s="82"/>
      <c r="C1275" s="82"/>
      <c r="D1275" s="79"/>
      <c r="E1275" s="83"/>
      <c r="F1275" s="83"/>
      <c r="G1275" s="81"/>
      <c r="H1275" s="126"/>
      <c r="I1275" s="238" t="str">
        <f>IF(ISNUMBER(F1275),_xlfn.IFS(RIGHT(H1275,3)="(b)",IF(AND(G1275&gt;=DATE('1. Informace o projektu'!$C$3,1,1),G1275&lt;=WORKDAY(DATE('1. Informace o projektu'!$C$3+1,1,31)-1,1)),"OK","!!"),RIGHT(H1275,3)="(a)",IF(AND(G1275&gt;=DATE('1. Informace o projektu'!$C$3,1,1),G1275&lt;=WORKDAY(DATE('1. Informace o projektu'!$C$3,12,31)-1,1,'6. Data'!$C$76:$C$89)),"OK","!!"),ISBLANK(G1275),"!",ISBLANK(H1275),"!!!",H1275='6. Data'!$B$3,"vyberte druh nákladu")," ")</f>
        <v xml:space="preserve"> </v>
      </c>
      <c r="J1275" s="261" t="str">
        <f t="shared" si="57"/>
        <v xml:space="preserve"> </v>
      </c>
      <c r="K1275" s="238" t="str">
        <f t="shared" si="58"/>
        <v xml:space="preserve"> </v>
      </c>
      <c r="L1275" s="87" t="str">
        <f t="shared" si="59"/>
        <v xml:space="preserve"> </v>
      </c>
    </row>
    <row r="1276" spans="1:12" x14ac:dyDescent="0.25">
      <c r="A1276" s="72"/>
      <c r="B1276" s="82"/>
      <c r="C1276" s="82"/>
      <c r="D1276" s="79"/>
      <c r="E1276" s="83"/>
      <c r="F1276" s="83"/>
      <c r="G1276" s="81"/>
      <c r="H1276" s="126"/>
      <c r="I1276" s="238" t="str">
        <f>IF(ISNUMBER(F1276),_xlfn.IFS(RIGHT(H1276,3)="(b)",IF(AND(G1276&gt;=DATE('1. Informace o projektu'!$C$3,1,1),G1276&lt;=WORKDAY(DATE('1. Informace o projektu'!$C$3+1,1,31)-1,1)),"OK","!!"),RIGHT(H1276,3)="(a)",IF(AND(G1276&gt;=DATE('1. Informace o projektu'!$C$3,1,1),G1276&lt;=WORKDAY(DATE('1. Informace o projektu'!$C$3,12,31)-1,1,'6. Data'!$C$76:$C$89)),"OK","!!"),ISBLANK(G1276),"!",ISBLANK(H1276),"!!!",H1276='6. Data'!$B$3,"vyberte druh nákladu")," ")</f>
        <v xml:space="preserve"> </v>
      </c>
      <c r="J1276" s="261" t="str">
        <f t="shared" si="57"/>
        <v xml:space="preserve"> </v>
      </c>
      <c r="K1276" s="238" t="str">
        <f t="shared" si="58"/>
        <v xml:space="preserve"> </v>
      </c>
      <c r="L1276" s="87" t="str">
        <f t="shared" si="59"/>
        <v xml:space="preserve"> </v>
      </c>
    </row>
    <row r="1277" spans="1:12" x14ac:dyDescent="0.25">
      <c r="A1277" s="72"/>
      <c r="B1277" s="82"/>
      <c r="C1277" s="82"/>
      <c r="D1277" s="79"/>
      <c r="E1277" s="83"/>
      <c r="F1277" s="83"/>
      <c r="G1277" s="81"/>
      <c r="H1277" s="126"/>
      <c r="I1277" s="238" t="str">
        <f>IF(ISNUMBER(F1277),_xlfn.IFS(RIGHT(H1277,3)="(b)",IF(AND(G1277&gt;=DATE('1. Informace o projektu'!$C$3,1,1),G1277&lt;=WORKDAY(DATE('1. Informace o projektu'!$C$3+1,1,31)-1,1)),"OK","!!"),RIGHT(H1277,3)="(a)",IF(AND(G1277&gt;=DATE('1. Informace o projektu'!$C$3,1,1),G1277&lt;=WORKDAY(DATE('1. Informace o projektu'!$C$3,12,31)-1,1,'6. Data'!$C$76:$C$89)),"OK","!!"),ISBLANK(G1277),"!",ISBLANK(H1277),"!!!",H1277='6. Data'!$B$3,"vyberte druh nákladu")," ")</f>
        <v xml:space="preserve"> </v>
      </c>
      <c r="J1277" s="261" t="str">
        <f t="shared" si="57"/>
        <v xml:space="preserve"> </v>
      </c>
      <c r="K1277" s="238" t="str">
        <f t="shared" si="58"/>
        <v xml:space="preserve"> </v>
      </c>
      <c r="L1277" s="87" t="str">
        <f t="shared" si="59"/>
        <v xml:space="preserve"> </v>
      </c>
    </row>
    <row r="1278" spans="1:12" x14ac:dyDescent="0.25">
      <c r="A1278" s="72"/>
      <c r="B1278" s="82"/>
      <c r="C1278" s="82"/>
      <c r="D1278" s="79"/>
      <c r="E1278" s="83"/>
      <c r="F1278" s="83"/>
      <c r="G1278" s="81"/>
      <c r="H1278" s="126"/>
      <c r="I1278" s="238" t="str">
        <f>IF(ISNUMBER(F1278),_xlfn.IFS(RIGHT(H1278,3)="(b)",IF(AND(G1278&gt;=DATE('1. Informace o projektu'!$C$3,1,1),G1278&lt;=WORKDAY(DATE('1. Informace o projektu'!$C$3+1,1,31)-1,1)),"OK","!!"),RIGHT(H1278,3)="(a)",IF(AND(G1278&gt;=DATE('1. Informace o projektu'!$C$3,1,1),G1278&lt;=WORKDAY(DATE('1. Informace o projektu'!$C$3,12,31)-1,1,'6. Data'!$C$76:$C$89)),"OK","!!"),ISBLANK(G1278),"!",ISBLANK(H1278),"!!!",H1278='6. Data'!$B$3,"vyberte druh nákladu")," ")</f>
        <v xml:space="preserve"> </v>
      </c>
      <c r="J1278" s="261" t="str">
        <f t="shared" si="57"/>
        <v xml:space="preserve"> </v>
      </c>
      <c r="K1278" s="238" t="str">
        <f t="shared" si="58"/>
        <v xml:space="preserve"> </v>
      </c>
      <c r="L1278" s="87" t="str">
        <f t="shared" si="59"/>
        <v xml:space="preserve"> </v>
      </c>
    </row>
    <row r="1279" spans="1:12" x14ac:dyDescent="0.25">
      <c r="A1279" s="72"/>
      <c r="B1279" s="82"/>
      <c r="C1279" s="82"/>
      <c r="D1279" s="79"/>
      <c r="E1279" s="83"/>
      <c r="F1279" s="83"/>
      <c r="G1279" s="81"/>
      <c r="H1279" s="126"/>
      <c r="I1279" s="238" t="str">
        <f>IF(ISNUMBER(F1279),_xlfn.IFS(RIGHT(H1279,3)="(b)",IF(AND(G1279&gt;=DATE('1. Informace o projektu'!$C$3,1,1),G1279&lt;=WORKDAY(DATE('1. Informace o projektu'!$C$3+1,1,31)-1,1)),"OK","!!"),RIGHT(H1279,3)="(a)",IF(AND(G1279&gt;=DATE('1. Informace o projektu'!$C$3,1,1),G1279&lt;=WORKDAY(DATE('1. Informace o projektu'!$C$3,12,31)-1,1,'6. Data'!$C$76:$C$89)),"OK","!!"),ISBLANK(G1279),"!",ISBLANK(H1279),"!!!",H1279='6. Data'!$B$3,"vyberte druh nákladu")," ")</f>
        <v xml:space="preserve"> </v>
      </c>
      <c r="J1279" s="261" t="str">
        <f t="shared" si="57"/>
        <v xml:space="preserve"> </v>
      </c>
      <c r="K1279" s="238" t="str">
        <f t="shared" si="58"/>
        <v xml:space="preserve"> </v>
      </c>
      <c r="L1279" s="87" t="str">
        <f t="shared" si="59"/>
        <v xml:space="preserve"> </v>
      </c>
    </row>
    <row r="1280" spans="1:12" x14ac:dyDescent="0.25">
      <c r="A1280" s="72"/>
      <c r="B1280" s="82"/>
      <c r="C1280" s="82"/>
      <c r="D1280" s="79"/>
      <c r="E1280" s="83"/>
      <c r="F1280" s="83"/>
      <c r="G1280" s="81"/>
      <c r="H1280" s="126"/>
      <c r="I1280" s="238" t="str">
        <f>IF(ISNUMBER(F1280),_xlfn.IFS(RIGHT(H1280,3)="(b)",IF(AND(G1280&gt;=DATE('1. Informace o projektu'!$C$3,1,1),G1280&lt;=WORKDAY(DATE('1. Informace o projektu'!$C$3+1,1,31)-1,1)),"OK","!!"),RIGHT(H1280,3)="(a)",IF(AND(G1280&gt;=DATE('1. Informace o projektu'!$C$3,1,1),G1280&lt;=WORKDAY(DATE('1. Informace o projektu'!$C$3,12,31)-1,1,'6. Data'!$C$76:$C$89)),"OK","!!"),ISBLANK(G1280),"!",ISBLANK(H1280),"!!!",H1280='6. Data'!$B$3,"vyberte druh nákladu")," ")</f>
        <v xml:space="preserve"> </v>
      </c>
      <c r="J1280" s="261" t="str">
        <f t="shared" si="57"/>
        <v xml:space="preserve"> </v>
      </c>
      <c r="K1280" s="238" t="str">
        <f t="shared" si="58"/>
        <v xml:space="preserve"> </v>
      </c>
      <c r="L1280" s="87" t="str">
        <f t="shared" si="59"/>
        <v xml:space="preserve"> </v>
      </c>
    </row>
    <row r="1281" spans="1:12" x14ac:dyDescent="0.25">
      <c r="A1281" s="72"/>
      <c r="B1281" s="82"/>
      <c r="C1281" s="82"/>
      <c r="D1281" s="79"/>
      <c r="E1281" s="83"/>
      <c r="F1281" s="83"/>
      <c r="G1281" s="81"/>
      <c r="H1281" s="126"/>
      <c r="I1281" s="238" t="str">
        <f>IF(ISNUMBER(F1281),_xlfn.IFS(RIGHT(H1281,3)="(b)",IF(AND(G1281&gt;=DATE('1. Informace o projektu'!$C$3,1,1),G1281&lt;=WORKDAY(DATE('1. Informace o projektu'!$C$3+1,1,31)-1,1)),"OK","!!"),RIGHT(H1281,3)="(a)",IF(AND(G1281&gt;=DATE('1. Informace o projektu'!$C$3,1,1),G1281&lt;=WORKDAY(DATE('1. Informace o projektu'!$C$3,12,31)-1,1,'6. Data'!$C$76:$C$89)),"OK","!!"),ISBLANK(G1281),"!",ISBLANK(H1281),"!!!",H1281='6. Data'!$B$3,"vyberte druh nákladu")," ")</f>
        <v xml:space="preserve"> </v>
      </c>
      <c r="J1281" s="261" t="str">
        <f t="shared" si="57"/>
        <v xml:space="preserve"> </v>
      </c>
      <c r="K1281" s="238" t="str">
        <f t="shared" si="58"/>
        <v xml:space="preserve"> </v>
      </c>
      <c r="L1281" s="87" t="str">
        <f t="shared" si="59"/>
        <v xml:space="preserve"> </v>
      </c>
    </row>
    <row r="1282" spans="1:12" x14ac:dyDescent="0.25">
      <c r="A1282" s="72"/>
      <c r="B1282" s="82"/>
      <c r="C1282" s="82"/>
      <c r="D1282" s="79"/>
      <c r="E1282" s="83"/>
      <c r="F1282" s="83"/>
      <c r="G1282" s="81"/>
      <c r="H1282" s="126"/>
      <c r="I1282" s="238" t="str">
        <f>IF(ISNUMBER(F1282),_xlfn.IFS(RIGHT(H1282,3)="(b)",IF(AND(G1282&gt;=DATE('1. Informace o projektu'!$C$3,1,1),G1282&lt;=WORKDAY(DATE('1. Informace o projektu'!$C$3+1,1,31)-1,1)),"OK","!!"),RIGHT(H1282,3)="(a)",IF(AND(G1282&gt;=DATE('1. Informace o projektu'!$C$3,1,1),G1282&lt;=WORKDAY(DATE('1. Informace o projektu'!$C$3,12,31)-1,1,'6. Data'!$C$76:$C$89)),"OK","!!"),ISBLANK(G1282),"!",ISBLANK(H1282),"!!!",H1282='6. Data'!$B$3,"vyberte druh nákladu")," ")</f>
        <v xml:space="preserve"> </v>
      </c>
      <c r="J1282" s="261" t="str">
        <f t="shared" si="57"/>
        <v xml:space="preserve"> </v>
      </c>
      <c r="K1282" s="238" t="str">
        <f t="shared" si="58"/>
        <v xml:space="preserve"> </v>
      </c>
      <c r="L1282" s="87" t="str">
        <f t="shared" si="59"/>
        <v xml:space="preserve"> </v>
      </c>
    </row>
    <row r="1283" spans="1:12" x14ac:dyDescent="0.25">
      <c r="A1283" s="72"/>
      <c r="B1283" s="82"/>
      <c r="C1283" s="82"/>
      <c r="D1283" s="79"/>
      <c r="E1283" s="83"/>
      <c r="F1283" s="83"/>
      <c r="G1283" s="81"/>
      <c r="H1283" s="126"/>
      <c r="I1283" s="238" t="str">
        <f>IF(ISNUMBER(F1283),_xlfn.IFS(RIGHT(H1283,3)="(b)",IF(AND(G1283&gt;=DATE('1. Informace o projektu'!$C$3,1,1),G1283&lt;=WORKDAY(DATE('1. Informace o projektu'!$C$3+1,1,31)-1,1)),"OK","!!"),RIGHT(H1283,3)="(a)",IF(AND(G1283&gt;=DATE('1. Informace o projektu'!$C$3,1,1),G1283&lt;=WORKDAY(DATE('1. Informace o projektu'!$C$3,12,31)-1,1,'6. Data'!$C$76:$C$89)),"OK","!!"),ISBLANK(G1283),"!",ISBLANK(H1283),"!!!",H1283='6. Data'!$B$3,"vyberte druh nákladu")," ")</f>
        <v xml:space="preserve"> </v>
      </c>
      <c r="J1283" s="261" t="str">
        <f t="shared" si="57"/>
        <v xml:space="preserve"> </v>
      </c>
      <c r="K1283" s="238" t="str">
        <f t="shared" si="58"/>
        <v xml:space="preserve"> </v>
      </c>
      <c r="L1283" s="87" t="str">
        <f t="shared" si="59"/>
        <v xml:space="preserve"> </v>
      </c>
    </row>
    <row r="1284" spans="1:12" x14ac:dyDescent="0.25">
      <c r="A1284" s="72"/>
      <c r="B1284" s="82"/>
      <c r="C1284" s="82"/>
      <c r="D1284" s="79"/>
      <c r="E1284" s="83"/>
      <c r="F1284" s="83"/>
      <c r="G1284" s="81"/>
      <c r="H1284" s="126"/>
      <c r="I1284" s="238" t="str">
        <f>IF(ISNUMBER(F1284),_xlfn.IFS(RIGHT(H1284,3)="(b)",IF(AND(G1284&gt;=DATE('1. Informace o projektu'!$C$3,1,1),G1284&lt;=WORKDAY(DATE('1. Informace o projektu'!$C$3+1,1,31)-1,1)),"OK","!!"),RIGHT(H1284,3)="(a)",IF(AND(G1284&gt;=DATE('1. Informace o projektu'!$C$3,1,1),G1284&lt;=WORKDAY(DATE('1. Informace o projektu'!$C$3,12,31)-1,1,'6. Data'!$C$76:$C$89)),"OK","!!"),ISBLANK(G1284),"!",ISBLANK(H1284),"!!!",H1284='6. Data'!$B$3,"vyberte druh nákladu")," ")</f>
        <v xml:space="preserve"> </v>
      </c>
      <c r="J1284" s="261" t="str">
        <f t="shared" si="57"/>
        <v xml:space="preserve"> </v>
      </c>
      <c r="K1284" s="238" t="str">
        <f t="shared" si="58"/>
        <v xml:space="preserve"> </v>
      </c>
      <c r="L1284" s="87" t="str">
        <f t="shared" si="59"/>
        <v xml:space="preserve"> </v>
      </c>
    </row>
    <row r="1285" spans="1:12" x14ac:dyDescent="0.25">
      <c r="A1285" s="72"/>
      <c r="B1285" s="82"/>
      <c r="C1285" s="82"/>
      <c r="D1285" s="79"/>
      <c r="E1285" s="83"/>
      <c r="F1285" s="83"/>
      <c r="G1285" s="81"/>
      <c r="H1285" s="126"/>
      <c r="I1285" s="238" t="str">
        <f>IF(ISNUMBER(F1285),_xlfn.IFS(RIGHT(H1285,3)="(b)",IF(AND(G1285&gt;=DATE('1. Informace o projektu'!$C$3,1,1),G1285&lt;=WORKDAY(DATE('1. Informace o projektu'!$C$3+1,1,31)-1,1)),"OK","!!"),RIGHT(H1285,3)="(a)",IF(AND(G1285&gt;=DATE('1. Informace o projektu'!$C$3,1,1),G1285&lt;=WORKDAY(DATE('1. Informace o projektu'!$C$3,12,31)-1,1,'6. Data'!$C$76:$C$89)),"OK","!!"),ISBLANK(G1285),"!",ISBLANK(H1285),"!!!",H1285='6. Data'!$B$3,"vyberte druh nákladu")," ")</f>
        <v xml:space="preserve"> </v>
      </c>
      <c r="J1285" s="261" t="str">
        <f t="shared" si="57"/>
        <v xml:space="preserve"> </v>
      </c>
      <c r="K1285" s="238" t="str">
        <f t="shared" si="58"/>
        <v xml:space="preserve"> </v>
      </c>
      <c r="L1285" s="87" t="str">
        <f t="shared" si="59"/>
        <v xml:space="preserve"> </v>
      </c>
    </row>
    <row r="1286" spans="1:12" x14ac:dyDescent="0.25">
      <c r="A1286" s="72"/>
      <c r="B1286" s="82"/>
      <c r="C1286" s="82"/>
      <c r="D1286" s="79"/>
      <c r="E1286" s="83"/>
      <c r="F1286" s="83"/>
      <c r="G1286" s="81"/>
      <c r="H1286" s="126"/>
      <c r="I1286" s="238" t="str">
        <f>IF(ISNUMBER(F1286),_xlfn.IFS(RIGHT(H1286,3)="(b)",IF(AND(G1286&gt;=DATE('1. Informace o projektu'!$C$3,1,1),G1286&lt;=WORKDAY(DATE('1. Informace o projektu'!$C$3+1,1,31)-1,1)),"OK","!!"),RIGHT(H1286,3)="(a)",IF(AND(G1286&gt;=DATE('1. Informace o projektu'!$C$3,1,1),G1286&lt;=WORKDAY(DATE('1. Informace o projektu'!$C$3,12,31)-1,1,'6. Data'!$C$76:$C$89)),"OK","!!"),ISBLANK(G1286),"!",ISBLANK(H1286),"!!!",H1286='6. Data'!$B$3,"vyberte druh nákladu")," ")</f>
        <v xml:space="preserve"> </v>
      </c>
      <c r="J1286" s="261" t="str">
        <f t="shared" si="57"/>
        <v xml:space="preserve"> </v>
      </c>
      <c r="K1286" s="238" t="str">
        <f t="shared" si="58"/>
        <v xml:space="preserve"> </v>
      </c>
      <c r="L1286" s="87" t="str">
        <f t="shared" si="59"/>
        <v xml:space="preserve"> </v>
      </c>
    </row>
    <row r="1287" spans="1:12" x14ac:dyDescent="0.25">
      <c r="A1287" s="72"/>
      <c r="B1287" s="82"/>
      <c r="C1287" s="82"/>
      <c r="D1287" s="79"/>
      <c r="E1287" s="83"/>
      <c r="F1287" s="83"/>
      <c r="G1287" s="81"/>
      <c r="H1287" s="126"/>
      <c r="I1287" s="238" t="str">
        <f>IF(ISNUMBER(F1287),_xlfn.IFS(RIGHT(H1287,3)="(b)",IF(AND(G1287&gt;=DATE('1. Informace o projektu'!$C$3,1,1),G1287&lt;=WORKDAY(DATE('1. Informace o projektu'!$C$3+1,1,31)-1,1)),"OK","!!"),RIGHT(H1287,3)="(a)",IF(AND(G1287&gt;=DATE('1. Informace o projektu'!$C$3,1,1),G1287&lt;=WORKDAY(DATE('1. Informace o projektu'!$C$3,12,31)-1,1,'6. Data'!$C$76:$C$89)),"OK","!!"),ISBLANK(G1287),"!",ISBLANK(H1287),"!!!",H1287='6. Data'!$B$3,"vyberte druh nákladu")," ")</f>
        <v xml:space="preserve"> </v>
      </c>
      <c r="J1287" s="261" t="str">
        <f t="shared" ref="J1287:J1350" si="60">_xlfn.IFS(I1287="!","Zapište datum úhrady",I1287="ok"," ",I1287=" "," ",I1287="!!!","vyberte druh nákladu",I1287="!!","nepovolené datum úhrady",I1287="vyberte druh nákladu","vyberte druh nákladu")</f>
        <v xml:space="preserve"> </v>
      </c>
      <c r="K1287" s="238" t="str">
        <f t="shared" ref="K1287:K1350" si="61">IF(ISNUMBER(F1287),IF(E1287&gt;=F1287,"OK","!")," ")</f>
        <v xml:space="preserve"> </v>
      </c>
      <c r="L1287" s="87" t="str">
        <f t="shared" ref="L1287:L1350" si="62">_xlfn.IFS(K1287="!","Hrazeno z dotace je vyšší než fakturovaná částka",K1287="ok"," ",K1287=" "," ")</f>
        <v xml:space="preserve"> </v>
      </c>
    </row>
    <row r="1288" spans="1:12" x14ac:dyDescent="0.25">
      <c r="A1288" s="72"/>
      <c r="B1288" s="82"/>
      <c r="C1288" s="82"/>
      <c r="D1288" s="79"/>
      <c r="E1288" s="83"/>
      <c r="F1288" s="83"/>
      <c r="G1288" s="81"/>
      <c r="H1288" s="126"/>
      <c r="I1288" s="238" t="str">
        <f>IF(ISNUMBER(F1288),_xlfn.IFS(RIGHT(H1288,3)="(b)",IF(AND(G1288&gt;=DATE('1. Informace o projektu'!$C$3,1,1),G1288&lt;=WORKDAY(DATE('1. Informace o projektu'!$C$3+1,1,31)-1,1)),"OK","!!"),RIGHT(H1288,3)="(a)",IF(AND(G1288&gt;=DATE('1. Informace o projektu'!$C$3,1,1),G1288&lt;=WORKDAY(DATE('1. Informace o projektu'!$C$3,12,31)-1,1,'6. Data'!$C$76:$C$89)),"OK","!!"),ISBLANK(G1288),"!",ISBLANK(H1288),"!!!",H1288='6. Data'!$B$3,"vyberte druh nákladu")," ")</f>
        <v xml:space="preserve"> </v>
      </c>
      <c r="J1288" s="261" t="str">
        <f t="shared" si="60"/>
        <v xml:space="preserve"> </v>
      </c>
      <c r="K1288" s="238" t="str">
        <f t="shared" si="61"/>
        <v xml:space="preserve"> </v>
      </c>
      <c r="L1288" s="87" t="str">
        <f t="shared" si="62"/>
        <v xml:space="preserve"> </v>
      </c>
    </row>
    <row r="1289" spans="1:12" x14ac:dyDescent="0.25">
      <c r="A1289" s="72"/>
      <c r="B1289" s="82"/>
      <c r="C1289" s="82"/>
      <c r="D1289" s="79"/>
      <c r="E1289" s="83"/>
      <c r="F1289" s="83"/>
      <c r="G1289" s="81"/>
      <c r="H1289" s="126"/>
      <c r="I1289" s="238" t="str">
        <f>IF(ISNUMBER(F1289),_xlfn.IFS(RIGHT(H1289,3)="(b)",IF(AND(G1289&gt;=DATE('1. Informace o projektu'!$C$3,1,1),G1289&lt;=WORKDAY(DATE('1. Informace o projektu'!$C$3+1,1,31)-1,1)),"OK","!!"),RIGHT(H1289,3)="(a)",IF(AND(G1289&gt;=DATE('1. Informace o projektu'!$C$3,1,1),G1289&lt;=WORKDAY(DATE('1. Informace o projektu'!$C$3,12,31)-1,1,'6. Data'!$C$76:$C$89)),"OK","!!"),ISBLANK(G1289),"!",ISBLANK(H1289),"!!!",H1289='6. Data'!$B$3,"vyberte druh nákladu")," ")</f>
        <v xml:space="preserve"> </v>
      </c>
      <c r="J1289" s="261" t="str">
        <f t="shared" si="60"/>
        <v xml:space="preserve"> </v>
      </c>
      <c r="K1289" s="238" t="str">
        <f t="shared" si="61"/>
        <v xml:space="preserve"> </v>
      </c>
      <c r="L1289" s="87" t="str">
        <f t="shared" si="62"/>
        <v xml:space="preserve"> </v>
      </c>
    </row>
    <row r="1290" spans="1:12" x14ac:dyDescent="0.25">
      <c r="A1290" s="72"/>
      <c r="B1290" s="82"/>
      <c r="C1290" s="82"/>
      <c r="D1290" s="79"/>
      <c r="E1290" s="83"/>
      <c r="F1290" s="83"/>
      <c r="G1290" s="81"/>
      <c r="H1290" s="126"/>
      <c r="I1290" s="238" t="str">
        <f>IF(ISNUMBER(F1290),_xlfn.IFS(RIGHT(H1290,3)="(b)",IF(AND(G1290&gt;=DATE('1. Informace o projektu'!$C$3,1,1),G1290&lt;=WORKDAY(DATE('1. Informace o projektu'!$C$3+1,1,31)-1,1)),"OK","!!"),RIGHT(H1290,3)="(a)",IF(AND(G1290&gt;=DATE('1. Informace o projektu'!$C$3,1,1),G1290&lt;=WORKDAY(DATE('1. Informace o projektu'!$C$3,12,31)-1,1,'6. Data'!$C$76:$C$89)),"OK","!!"),ISBLANK(G1290),"!",ISBLANK(H1290),"!!!",H1290='6. Data'!$B$3,"vyberte druh nákladu")," ")</f>
        <v xml:space="preserve"> </v>
      </c>
      <c r="J1290" s="261" t="str">
        <f t="shared" si="60"/>
        <v xml:space="preserve"> </v>
      </c>
      <c r="K1290" s="238" t="str">
        <f t="shared" si="61"/>
        <v xml:space="preserve"> </v>
      </c>
      <c r="L1290" s="87" t="str">
        <f t="shared" si="62"/>
        <v xml:space="preserve"> </v>
      </c>
    </row>
    <row r="1291" spans="1:12" x14ac:dyDescent="0.25">
      <c r="A1291" s="72"/>
      <c r="B1291" s="82"/>
      <c r="C1291" s="82"/>
      <c r="D1291" s="79"/>
      <c r="E1291" s="83"/>
      <c r="F1291" s="83"/>
      <c r="G1291" s="81"/>
      <c r="H1291" s="126"/>
      <c r="I1291" s="238" t="str">
        <f>IF(ISNUMBER(F1291),_xlfn.IFS(RIGHT(H1291,3)="(b)",IF(AND(G1291&gt;=DATE('1. Informace o projektu'!$C$3,1,1),G1291&lt;=WORKDAY(DATE('1. Informace o projektu'!$C$3+1,1,31)-1,1)),"OK","!!"),RIGHT(H1291,3)="(a)",IF(AND(G1291&gt;=DATE('1. Informace o projektu'!$C$3,1,1),G1291&lt;=WORKDAY(DATE('1. Informace o projektu'!$C$3,12,31)-1,1,'6. Data'!$C$76:$C$89)),"OK","!!"),ISBLANK(G1291),"!",ISBLANK(H1291),"!!!",H1291='6. Data'!$B$3,"vyberte druh nákladu")," ")</f>
        <v xml:space="preserve"> </v>
      </c>
      <c r="J1291" s="261" t="str">
        <f t="shared" si="60"/>
        <v xml:space="preserve"> </v>
      </c>
      <c r="K1291" s="238" t="str">
        <f t="shared" si="61"/>
        <v xml:space="preserve"> </v>
      </c>
      <c r="L1291" s="87" t="str">
        <f t="shared" si="62"/>
        <v xml:space="preserve"> </v>
      </c>
    </row>
    <row r="1292" spans="1:12" x14ac:dyDescent="0.25">
      <c r="A1292" s="72"/>
      <c r="B1292" s="82"/>
      <c r="C1292" s="82"/>
      <c r="D1292" s="79"/>
      <c r="E1292" s="83"/>
      <c r="F1292" s="83"/>
      <c r="G1292" s="81"/>
      <c r="H1292" s="126"/>
      <c r="I1292" s="238" t="str">
        <f>IF(ISNUMBER(F1292),_xlfn.IFS(RIGHT(H1292,3)="(b)",IF(AND(G1292&gt;=DATE('1. Informace o projektu'!$C$3,1,1),G1292&lt;=WORKDAY(DATE('1. Informace o projektu'!$C$3+1,1,31)-1,1)),"OK","!!"),RIGHT(H1292,3)="(a)",IF(AND(G1292&gt;=DATE('1. Informace o projektu'!$C$3,1,1),G1292&lt;=WORKDAY(DATE('1. Informace o projektu'!$C$3,12,31)-1,1,'6. Data'!$C$76:$C$89)),"OK","!!"),ISBLANK(G1292),"!",ISBLANK(H1292),"!!!",H1292='6. Data'!$B$3,"vyberte druh nákladu")," ")</f>
        <v xml:space="preserve"> </v>
      </c>
      <c r="J1292" s="261" t="str">
        <f t="shared" si="60"/>
        <v xml:space="preserve"> </v>
      </c>
      <c r="K1292" s="238" t="str">
        <f t="shared" si="61"/>
        <v xml:space="preserve"> </v>
      </c>
      <c r="L1292" s="87" t="str">
        <f t="shared" si="62"/>
        <v xml:space="preserve"> </v>
      </c>
    </row>
    <row r="1293" spans="1:12" x14ac:dyDescent="0.25">
      <c r="A1293" s="72"/>
      <c r="B1293" s="82"/>
      <c r="C1293" s="82"/>
      <c r="D1293" s="79"/>
      <c r="E1293" s="83"/>
      <c r="F1293" s="83"/>
      <c r="G1293" s="81"/>
      <c r="H1293" s="126"/>
      <c r="I1293" s="238" t="str">
        <f>IF(ISNUMBER(F1293),_xlfn.IFS(RIGHT(H1293,3)="(b)",IF(AND(G1293&gt;=DATE('1. Informace o projektu'!$C$3,1,1),G1293&lt;=WORKDAY(DATE('1. Informace o projektu'!$C$3+1,1,31)-1,1)),"OK","!!"),RIGHT(H1293,3)="(a)",IF(AND(G1293&gt;=DATE('1. Informace o projektu'!$C$3,1,1),G1293&lt;=WORKDAY(DATE('1. Informace o projektu'!$C$3,12,31)-1,1,'6. Data'!$C$76:$C$89)),"OK","!!"),ISBLANK(G1293),"!",ISBLANK(H1293),"!!!",H1293='6. Data'!$B$3,"vyberte druh nákladu")," ")</f>
        <v xml:space="preserve"> </v>
      </c>
      <c r="J1293" s="261" t="str">
        <f t="shared" si="60"/>
        <v xml:space="preserve"> </v>
      </c>
      <c r="K1293" s="238" t="str">
        <f t="shared" si="61"/>
        <v xml:space="preserve"> </v>
      </c>
      <c r="L1293" s="87" t="str">
        <f t="shared" si="62"/>
        <v xml:space="preserve"> </v>
      </c>
    </row>
    <row r="1294" spans="1:12" x14ac:dyDescent="0.25">
      <c r="A1294" s="72"/>
      <c r="B1294" s="82"/>
      <c r="C1294" s="82"/>
      <c r="D1294" s="79"/>
      <c r="E1294" s="83"/>
      <c r="F1294" s="83"/>
      <c r="G1294" s="81"/>
      <c r="H1294" s="126"/>
      <c r="I1294" s="238" t="str">
        <f>IF(ISNUMBER(F1294),_xlfn.IFS(RIGHT(H1294,3)="(b)",IF(AND(G1294&gt;=DATE('1. Informace o projektu'!$C$3,1,1),G1294&lt;=WORKDAY(DATE('1. Informace o projektu'!$C$3+1,1,31)-1,1)),"OK","!!"),RIGHT(H1294,3)="(a)",IF(AND(G1294&gt;=DATE('1. Informace o projektu'!$C$3,1,1),G1294&lt;=WORKDAY(DATE('1. Informace o projektu'!$C$3,12,31)-1,1,'6. Data'!$C$76:$C$89)),"OK","!!"),ISBLANK(G1294),"!",ISBLANK(H1294),"!!!",H1294='6. Data'!$B$3,"vyberte druh nákladu")," ")</f>
        <v xml:space="preserve"> </v>
      </c>
      <c r="J1294" s="261" t="str">
        <f t="shared" si="60"/>
        <v xml:space="preserve"> </v>
      </c>
      <c r="K1294" s="238" t="str">
        <f t="shared" si="61"/>
        <v xml:space="preserve"> </v>
      </c>
      <c r="L1294" s="87" t="str">
        <f t="shared" si="62"/>
        <v xml:space="preserve"> </v>
      </c>
    </row>
    <row r="1295" spans="1:12" x14ac:dyDescent="0.25">
      <c r="A1295" s="72"/>
      <c r="B1295" s="82"/>
      <c r="C1295" s="82"/>
      <c r="D1295" s="79"/>
      <c r="E1295" s="83"/>
      <c r="F1295" s="83"/>
      <c r="G1295" s="81"/>
      <c r="H1295" s="126"/>
      <c r="I1295" s="238" t="str">
        <f>IF(ISNUMBER(F1295),_xlfn.IFS(RIGHT(H1295,3)="(b)",IF(AND(G1295&gt;=DATE('1. Informace o projektu'!$C$3,1,1),G1295&lt;=WORKDAY(DATE('1. Informace o projektu'!$C$3+1,1,31)-1,1)),"OK","!!"),RIGHT(H1295,3)="(a)",IF(AND(G1295&gt;=DATE('1. Informace o projektu'!$C$3,1,1),G1295&lt;=WORKDAY(DATE('1. Informace o projektu'!$C$3,12,31)-1,1,'6. Data'!$C$76:$C$89)),"OK","!!"),ISBLANK(G1295),"!",ISBLANK(H1295),"!!!",H1295='6. Data'!$B$3,"vyberte druh nákladu")," ")</f>
        <v xml:space="preserve"> </v>
      </c>
      <c r="J1295" s="261" t="str">
        <f t="shared" si="60"/>
        <v xml:space="preserve"> </v>
      </c>
      <c r="K1295" s="238" t="str">
        <f t="shared" si="61"/>
        <v xml:space="preserve"> </v>
      </c>
      <c r="L1295" s="87" t="str">
        <f t="shared" si="62"/>
        <v xml:space="preserve"> </v>
      </c>
    </row>
    <row r="1296" spans="1:12" x14ac:dyDescent="0.25">
      <c r="A1296" s="72"/>
      <c r="B1296" s="82"/>
      <c r="C1296" s="82"/>
      <c r="D1296" s="79"/>
      <c r="E1296" s="83"/>
      <c r="F1296" s="83"/>
      <c r="G1296" s="81"/>
      <c r="H1296" s="126"/>
      <c r="I1296" s="238" t="str">
        <f>IF(ISNUMBER(F1296),_xlfn.IFS(RIGHT(H1296,3)="(b)",IF(AND(G1296&gt;=DATE('1. Informace o projektu'!$C$3,1,1),G1296&lt;=WORKDAY(DATE('1. Informace o projektu'!$C$3+1,1,31)-1,1)),"OK","!!"),RIGHT(H1296,3)="(a)",IF(AND(G1296&gt;=DATE('1. Informace o projektu'!$C$3,1,1),G1296&lt;=WORKDAY(DATE('1. Informace o projektu'!$C$3,12,31)-1,1,'6. Data'!$C$76:$C$89)),"OK","!!"),ISBLANK(G1296),"!",ISBLANK(H1296),"!!!",H1296='6. Data'!$B$3,"vyberte druh nákladu")," ")</f>
        <v xml:space="preserve"> </v>
      </c>
      <c r="J1296" s="261" t="str">
        <f t="shared" si="60"/>
        <v xml:space="preserve"> </v>
      </c>
      <c r="K1296" s="238" t="str">
        <f t="shared" si="61"/>
        <v xml:space="preserve"> </v>
      </c>
      <c r="L1296" s="87" t="str">
        <f t="shared" si="62"/>
        <v xml:space="preserve"> </v>
      </c>
    </row>
    <row r="1297" spans="1:12" x14ac:dyDescent="0.25">
      <c r="A1297" s="72"/>
      <c r="B1297" s="82"/>
      <c r="C1297" s="82"/>
      <c r="D1297" s="79"/>
      <c r="E1297" s="83"/>
      <c r="F1297" s="83"/>
      <c r="G1297" s="81"/>
      <c r="H1297" s="126"/>
      <c r="I1297" s="238" t="str">
        <f>IF(ISNUMBER(F1297),_xlfn.IFS(RIGHT(H1297,3)="(b)",IF(AND(G1297&gt;=DATE('1. Informace o projektu'!$C$3,1,1),G1297&lt;=WORKDAY(DATE('1. Informace o projektu'!$C$3+1,1,31)-1,1)),"OK","!!"),RIGHT(H1297,3)="(a)",IF(AND(G1297&gt;=DATE('1. Informace o projektu'!$C$3,1,1),G1297&lt;=WORKDAY(DATE('1. Informace o projektu'!$C$3,12,31)-1,1,'6. Data'!$C$76:$C$89)),"OK","!!"),ISBLANK(G1297),"!",ISBLANK(H1297),"!!!",H1297='6. Data'!$B$3,"vyberte druh nákladu")," ")</f>
        <v xml:space="preserve"> </v>
      </c>
      <c r="J1297" s="261" t="str">
        <f t="shared" si="60"/>
        <v xml:space="preserve"> </v>
      </c>
      <c r="K1297" s="238" t="str">
        <f t="shared" si="61"/>
        <v xml:space="preserve"> </v>
      </c>
      <c r="L1297" s="87" t="str">
        <f t="shared" si="62"/>
        <v xml:space="preserve"> </v>
      </c>
    </row>
    <row r="1298" spans="1:12" x14ac:dyDescent="0.25">
      <c r="A1298" s="72"/>
      <c r="B1298" s="82"/>
      <c r="C1298" s="82"/>
      <c r="D1298" s="79"/>
      <c r="E1298" s="83"/>
      <c r="F1298" s="83"/>
      <c r="G1298" s="81"/>
      <c r="H1298" s="126"/>
      <c r="I1298" s="238" t="str">
        <f>IF(ISNUMBER(F1298),_xlfn.IFS(RIGHT(H1298,3)="(b)",IF(AND(G1298&gt;=DATE('1. Informace o projektu'!$C$3,1,1),G1298&lt;=WORKDAY(DATE('1. Informace o projektu'!$C$3+1,1,31)-1,1)),"OK","!!"),RIGHT(H1298,3)="(a)",IF(AND(G1298&gt;=DATE('1. Informace o projektu'!$C$3,1,1),G1298&lt;=WORKDAY(DATE('1. Informace o projektu'!$C$3,12,31)-1,1,'6. Data'!$C$76:$C$89)),"OK","!!"),ISBLANK(G1298),"!",ISBLANK(H1298),"!!!",H1298='6. Data'!$B$3,"vyberte druh nákladu")," ")</f>
        <v xml:space="preserve"> </v>
      </c>
      <c r="J1298" s="261" t="str">
        <f t="shared" si="60"/>
        <v xml:space="preserve"> </v>
      </c>
      <c r="K1298" s="238" t="str">
        <f t="shared" si="61"/>
        <v xml:space="preserve"> </v>
      </c>
      <c r="L1298" s="87" t="str">
        <f t="shared" si="62"/>
        <v xml:space="preserve"> </v>
      </c>
    </row>
    <row r="1299" spans="1:12" x14ac:dyDescent="0.25">
      <c r="A1299" s="72"/>
      <c r="B1299" s="82"/>
      <c r="C1299" s="82"/>
      <c r="D1299" s="79"/>
      <c r="E1299" s="83"/>
      <c r="F1299" s="83"/>
      <c r="G1299" s="81"/>
      <c r="H1299" s="126"/>
      <c r="I1299" s="238" t="str">
        <f>IF(ISNUMBER(F1299),_xlfn.IFS(RIGHT(H1299,3)="(b)",IF(AND(G1299&gt;=DATE('1. Informace o projektu'!$C$3,1,1),G1299&lt;=WORKDAY(DATE('1. Informace o projektu'!$C$3+1,1,31)-1,1)),"OK","!!"),RIGHT(H1299,3)="(a)",IF(AND(G1299&gt;=DATE('1. Informace o projektu'!$C$3,1,1),G1299&lt;=WORKDAY(DATE('1. Informace o projektu'!$C$3,12,31)-1,1,'6. Data'!$C$76:$C$89)),"OK","!!"),ISBLANK(G1299),"!",ISBLANK(H1299),"!!!",H1299='6. Data'!$B$3,"vyberte druh nákladu")," ")</f>
        <v xml:space="preserve"> </v>
      </c>
      <c r="J1299" s="261" t="str">
        <f t="shared" si="60"/>
        <v xml:space="preserve"> </v>
      </c>
      <c r="K1299" s="238" t="str">
        <f t="shared" si="61"/>
        <v xml:space="preserve"> </v>
      </c>
      <c r="L1299" s="87" t="str">
        <f t="shared" si="62"/>
        <v xml:space="preserve"> </v>
      </c>
    </row>
    <row r="1300" spans="1:12" x14ac:dyDescent="0.25">
      <c r="A1300" s="72"/>
      <c r="B1300" s="82"/>
      <c r="C1300" s="82"/>
      <c r="D1300" s="79"/>
      <c r="E1300" s="83"/>
      <c r="F1300" s="83"/>
      <c r="G1300" s="81"/>
      <c r="H1300" s="126"/>
      <c r="I1300" s="238" t="str">
        <f>IF(ISNUMBER(F1300),_xlfn.IFS(RIGHT(H1300,3)="(b)",IF(AND(G1300&gt;=DATE('1. Informace o projektu'!$C$3,1,1),G1300&lt;=WORKDAY(DATE('1. Informace o projektu'!$C$3+1,1,31)-1,1)),"OK","!!"),RIGHT(H1300,3)="(a)",IF(AND(G1300&gt;=DATE('1. Informace o projektu'!$C$3,1,1),G1300&lt;=WORKDAY(DATE('1. Informace o projektu'!$C$3,12,31)-1,1,'6. Data'!$C$76:$C$89)),"OK","!!"),ISBLANK(G1300),"!",ISBLANK(H1300),"!!!",H1300='6. Data'!$B$3,"vyberte druh nákladu")," ")</f>
        <v xml:space="preserve"> </v>
      </c>
      <c r="J1300" s="261" t="str">
        <f t="shared" si="60"/>
        <v xml:space="preserve"> </v>
      </c>
      <c r="K1300" s="238" t="str">
        <f t="shared" si="61"/>
        <v xml:space="preserve"> </v>
      </c>
      <c r="L1300" s="87" t="str">
        <f t="shared" si="62"/>
        <v xml:space="preserve"> </v>
      </c>
    </row>
    <row r="1301" spans="1:12" x14ac:dyDescent="0.25">
      <c r="A1301" s="72"/>
      <c r="B1301" s="82"/>
      <c r="C1301" s="82"/>
      <c r="D1301" s="79"/>
      <c r="E1301" s="83"/>
      <c r="F1301" s="83"/>
      <c r="G1301" s="81"/>
      <c r="H1301" s="126"/>
      <c r="I1301" s="238" t="str">
        <f>IF(ISNUMBER(F1301),_xlfn.IFS(RIGHT(H1301,3)="(b)",IF(AND(G1301&gt;=DATE('1. Informace o projektu'!$C$3,1,1),G1301&lt;=WORKDAY(DATE('1. Informace o projektu'!$C$3+1,1,31)-1,1)),"OK","!!"),RIGHT(H1301,3)="(a)",IF(AND(G1301&gt;=DATE('1. Informace o projektu'!$C$3,1,1),G1301&lt;=WORKDAY(DATE('1. Informace o projektu'!$C$3,12,31)-1,1,'6. Data'!$C$76:$C$89)),"OK","!!"),ISBLANK(G1301),"!",ISBLANK(H1301),"!!!",H1301='6. Data'!$B$3,"vyberte druh nákladu")," ")</f>
        <v xml:space="preserve"> </v>
      </c>
      <c r="J1301" s="261" t="str">
        <f t="shared" si="60"/>
        <v xml:space="preserve"> </v>
      </c>
      <c r="K1301" s="238" t="str">
        <f t="shared" si="61"/>
        <v xml:space="preserve"> </v>
      </c>
      <c r="L1301" s="87" t="str">
        <f t="shared" si="62"/>
        <v xml:space="preserve"> </v>
      </c>
    </row>
    <row r="1302" spans="1:12" x14ac:dyDescent="0.25">
      <c r="A1302" s="72"/>
      <c r="B1302" s="82"/>
      <c r="C1302" s="82"/>
      <c r="D1302" s="79"/>
      <c r="E1302" s="83"/>
      <c r="F1302" s="83"/>
      <c r="G1302" s="81"/>
      <c r="H1302" s="126"/>
      <c r="I1302" s="238" t="str">
        <f>IF(ISNUMBER(F1302),_xlfn.IFS(RIGHT(H1302,3)="(b)",IF(AND(G1302&gt;=DATE('1. Informace o projektu'!$C$3,1,1),G1302&lt;=WORKDAY(DATE('1. Informace o projektu'!$C$3+1,1,31)-1,1)),"OK","!!"),RIGHT(H1302,3)="(a)",IF(AND(G1302&gt;=DATE('1. Informace o projektu'!$C$3,1,1),G1302&lt;=WORKDAY(DATE('1. Informace o projektu'!$C$3,12,31)-1,1,'6. Data'!$C$76:$C$89)),"OK","!!"),ISBLANK(G1302),"!",ISBLANK(H1302),"!!!",H1302='6. Data'!$B$3,"vyberte druh nákladu")," ")</f>
        <v xml:space="preserve"> </v>
      </c>
      <c r="J1302" s="261" t="str">
        <f t="shared" si="60"/>
        <v xml:space="preserve"> </v>
      </c>
      <c r="K1302" s="238" t="str">
        <f t="shared" si="61"/>
        <v xml:space="preserve"> </v>
      </c>
      <c r="L1302" s="87" t="str">
        <f t="shared" si="62"/>
        <v xml:space="preserve"> </v>
      </c>
    </row>
    <row r="1303" spans="1:12" x14ac:dyDescent="0.25">
      <c r="A1303" s="72"/>
      <c r="B1303" s="82"/>
      <c r="C1303" s="82"/>
      <c r="D1303" s="79"/>
      <c r="E1303" s="83"/>
      <c r="F1303" s="83"/>
      <c r="G1303" s="81"/>
      <c r="H1303" s="126"/>
      <c r="I1303" s="238" t="str">
        <f>IF(ISNUMBER(F1303),_xlfn.IFS(RIGHT(H1303,3)="(b)",IF(AND(G1303&gt;=DATE('1. Informace o projektu'!$C$3,1,1),G1303&lt;=WORKDAY(DATE('1. Informace o projektu'!$C$3+1,1,31)-1,1)),"OK","!!"),RIGHT(H1303,3)="(a)",IF(AND(G1303&gt;=DATE('1. Informace o projektu'!$C$3,1,1),G1303&lt;=WORKDAY(DATE('1. Informace o projektu'!$C$3,12,31)-1,1,'6. Data'!$C$76:$C$89)),"OK","!!"),ISBLANK(G1303),"!",ISBLANK(H1303),"!!!",H1303='6. Data'!$B$3,"vyberte druh nákladu")," ")</f>
        <v xml:space="preserve"> </v>
      </c>
      <c r="J1303" s="261" t="str">
        <f t="shared" si="60"/>
        <v xml:space="preserve"> </v>
      </c>
      <c r="K1303" s="238" t="str">
        <f t="shared" si="61"/>
        <v xml:space="preserve"> </v>
      </c>
      <c r="L1303" s="87" t="str">
        <f t="shared" si="62"/>
        <v xml:space="preserve"> </v>
      </c>
    </row>
    <row r="1304" spans="1:12" x14ac:dyDescent="0.25">
      <c r="A1304" s="72"/>
      <c r="B1304" s="82"/>
      <c r="C1304" s="82"/>
      <c r="D1304" s="79"/>
      <c r="E1304" s="83"/>
      <c r="F1304" s="83"/>
      <c r="G1304" s="81"/>
      <c r="H1304" s="126"/>
      <c r="I1304" s="238" t="str">
        <f>IF(ISNUMBER(F1304),_xlfn.IFS(RIGHT(H1304,3)="(b)",IF(AND(G1304&gt;=DATE('1. Informace o projektu'!$C$3,1,1),G1304&lt;=WORKDAY(DATE('1. Informace o projektu'!$C$3+1,1,31)-1,1)),"OK","!!"),RIGHT(H1304,3)="(a)",IF(AND(G1304&gt;=DATE('1. Informace o projektu'!$C$3,1,1),G1304&lt;=WORKDAY(DATE('1. Informace o projektu'!$C$3,12,31)-1,1,'6. Data'!$C$76:$C$89)),"OK","!!"),ISBLANK(G1304),"!",ISBLANK(H1304),"!!!",H1304='6. Data'!$B$3,"vyberte druh nákladu")," ")</f>
        <v xml:space="preserve"> </v>
      </c>
      <c r="J1304" s="261" t="str">
        <f t="shared" si="60"/>
        <v xml:space="preserve"> </v>
      </c>
      <c r="K1304" s="238" t="str">
        <f t="shared" si="61"/>
        <v xml:space="preserve"> </v>
      </c>
      <c r="L1304" s="87" t="str">
        <f t="shared" si="62"/>
        <v xml:space="preserve"> </v>
      </c>
    </row>
    <row r="1305" spans="1:12" x14ac:dyDescent="0.25">
      <c r="A1305" s="72"/>
      <c r="B1305" s="82"/>
      <c r="C1305" s="82"/>
      <c r="D1305" s="79"/>
      <c r="E1305" s="83"/>
      <c r="F1305" s="83"/>
      <c r="G1305" s="81"/>
      <c r="H1305" s="126"/>
      <c r="I1305" s="238" t="str">
        <f>IF(ISNUMBER(F1305),_xlfn.IFS(RIGHT(H1305,3)="(b)",IF(AND(G1305&gt;=DATE('1. Informace o projektu'!$C$3,1,1),G1305&lt;=WORKDAY(DATE('1. Informace o projektu'!$C$3+1,1,31)-1,1)),"OK","!!"),RIGHT(H1305,3)="(a)",IF(AND(G1305&gt;=DATE('1. Informace o projektu'!$C$3,1,1),G1305&lt;=WORKDAY(DATE('1. Informace o projektu'!$C$3,12,31)-1,1,'6. Data'!$C$76:$C$89)),"OK","!!"),ISBLANK(G1305),"!",ISBLANK(H1305),"!!!",H1305='6. Data'!$B$3,"vyberte druh nákladu")," ")</f>
        <v xml:space="preserve"> </v>
      </c>
      <c r="J1305" s="261" t="str">
        <f t="shared" si="60"/>
        <v xml:space="preserve"> </v>
      </c>
      <c r="K1305" s="238" t="str">
        <f t="shared" si="61"/>
        <v xml:space="preserve"> </v>
      </c>
      <c r="L1305" s="87" t="str">
        <f t="shared" si="62"/>
        <v xml:space="preserve"> </v>
      </c>
    </row>
    <row r="1306" spans="1:12" x14ac:dyDescent="0.25">
      <c r="A1306" s="72"/>
      <c r="B1306" s="82"/>
      <c r="C1306" s="82"/>
      <c r="D1306" s="79"/>
      <c r="E1306" s="83"/>
      <c r="F1306" s="83"/>
      <c r="G1306" s="81"/>
      <c r="H1306" s="126"/>
      <c r="I1306" s="238" t="str">
        <f>IF(ISNUMBER(F1306),_xlfn.IFS(RIGHT(H1306,3)="(b)",IF(AND(G1306&gt;=DATE('1. Informace o projektu'!$C$3,1,1),G1306&lt;=WORKDAY(DATE('1. Informace o projektu'!$C$3+1,1,31)-1,1)),"OK","!!"),RIGHT(H1306,3)="(a)",IF(AND(G1306&gt;=DATE('1. Informace o projektu'!$C$3,1,1),G1306&lt;=WORKDAY(DATE('1. Informace o projektu'!$C$3,12,31)-1,1,'6. Data'!$C$76:$C$89)),"OK","!!"),ISBLANK(G1306),"!",ISBLANK(H1306),"!!!",H1306='6. Data'!$B$3,"vyberte druh nákladu")," ")</f>
        <v xml:space="preserve"> </v>
      </c>
      <c r="J1306" s="261" t="str">
        <f t="shared" si="60"/>
        <v xml:space="preserve"> </v>
      </c>
      <c r="K1306" s="238" t="str">
        <f t="shared" si="61"/>
        <v xml:space="preserve"> </v>
      </c>
      <c r="L1306" s="87" t="str">
        <f t="shared" si="62"/>
        <v xml:space="preserve"> </v>
      </c>
    </row>
    <row r="1307" spans="1:12" x14ac:dyDescent="0.25">
      <c r="A1307" s="72"/>
      <c r="B1307" s="82"/>
      <c r="C1307" s="82"/>
      <c r="D1307" s="79"/>
      <c r="E1307" s="83"/>
      <c r="F1307" s="83"/>
      <c r="G1307" s="81"/>
      <c r="H1307" s="126"/>
      <c r="I1307" s="238" t="str">
        <f>IF(ISNUMBER(F1307),_xlfn.IFS(RIGHT(H1307,3)="(b)",IF(AND(G1307&gt;=DATE('1. Informace o projektu'!$C$3,1,1),G1307&lt;=WORKDAY(DATE('1. Informace o projektu'!$C$3+1,1,31)-1,1)),"OK","!!"),RIGHT(H1307,3)="(a)",IF(AND(G1307&gt;=DATE('1. Informace o projektu'!$C$3,1,1),G1307&lt;=WORKDAY(DATE('1. Informace o projektu'!$C$3,12,31)-1,1,'6. Data'!$C$76:$C$89)),"OK","!!"),ISBLANK(G1307),"!",ISBLANK(H1307),"!!!",H1307='6. Data'!$B$3,"vyberte druh nákladu")," ")</f>
        <v xml:space="preserve"> </v>
      </c>
      <c r="J1307" s="261" t="str">
        <f t="shared" si="60"/>
        <v xml:space="preserve"> </v>
      </c>
      <c r="K1307" s="238" t="str">
        <f t="shared" si="61"/>
        <v xml:space="preserve"> </v>
      </c>
      <c r="L1307" s="87" t="str">
        <f t="shared" si="62"/>
        <v xml:space="preserve"> </v>
      </c>
    </row>
    <row r="1308" spans="1:12" x14ac:dyDescent="0.25">
      <c r="A1308" s="72"/>
      <c r="B1308" s="82"/>
      <c r="C1308" s="82"/>
      <c r="D1308" s="79"/>
      <c r="E1308" s="83"/>
      <c r="F1308" s="83"/>
      <c r="G1308" s="81"/>
      <c r="H1308" s="126"/>
      <c r="I1308" s="238" t="str">
        <f>IF(ISNUMBER(F1308),_xlfn.IFS(RIGHT(H1308,3)="(b)",IF(AND(G1308&gt;=DATE('1. Informace o projektu'!$C$3,1,1),G1308&lt;=WORKDAY(DATE('1. Informace o projektu'!$C$3+1,1,31)-1,1)),"OK","!!"),RIGHT(H1308,3)="(a)",IF(AND(G1308&gt;=DATE('1. Informace o projektu'!$C$3,1,1),G1308&lt;=WORKDAY(DATE('1. Informace o projektu'!$C$3,12,31)-1,1,'6. Data'!$C$76:$C$89)),"OK","!!"),ISBLANK(G1308),"!",ISBLANK(H1308),"!!!",H1308='6. Data'!$B$3,"vyberte druh nákladu")," ")</f>
        <v xml:space="preserve"> </v>
      </c>
      <c r="J1308" s="261" t="str">
        <f t="shared" si="60"/>
        <v xml:space="preserve"> </v>
      </c>
      <c r="K1308" s="238" t="str">
        <f t="shared" si="61"/>
        <v xml:space="preserve"> </v>
      </c>
      <c r="L1308" s="87" t="str">
        <f t="shared" si="62"/>
        <v xml:space="preserve"> </v>
      </c>
    </row>
    <row r="1309" spans="1:12" x14ac:dyDescent="0.25">
      <c r="A1309" s="72"/>
      <c r="B1309" s="82"/>
      <c r="C1309" s="82"/>
      <c r="D1309" s="79"/>
      <c r="E1309" s="83"/>
      <c r="F1309" s="83"/>
      <c r="G1309" s="81"/>
      <c r="H1309" s="126"/>
      <c r="I1309" s="238" t="str">
        <f>IF(ISNUMBER(F1309),_xlfn.IFS(RIGHT(H1309,3)="(b)",IF(AND(G1309&gt;=DATE('1. Informace o projektu'!$C$3,1,1),G1309&lt;=WORKDAY(DATE('1. Informace o projektu'!$C$3+1,1,31)-1,1)),"OK","!!"),RIGHT(H1309,3)="(a)",IF(AND(G1309&gt;=DATE('1. Informace o projektu'!$C$3,1,1),G1309&lt;=WORKDAY(DATE('1. Informace o projektu'!$C$3,12,31)-1,1,'6. Data'!$C$76:$C$89)),"OK","!!"),ISBLANK(G1309),"!",ISBLANK(H1309),"!!!",H1309='6. Data'!$B$3,"vyberte druh nákladu")," ")</f>
        <v xml:space="preserve"> </v>
      </c>
      <c r="J1309" s="261" t="str">
        <f t="shared" si="60"/>
        <v xml:space="preserve"> </v>
      </c>
      <c r="K1309" s="238" t="str">
        <f t="shared" si="61"/>
        <v xml:space="preserve"> </v>
      </c>
      <c r="L1309" s="87" t="str">
        <f t="shared" si="62"/>
        <v xml:space="preserve"> </v>
      </c>
    </row>
    <row r="1310" spans="1:12" x14ac:dyDescent="0.25">
      <c r="A1310" s="72"/>
      <c r="B1310" s="82"/>
      <c r="C1310" s="82"/>
      <c r="D1310" s="79"/>
      <c r="E1310" s="83"/>
      <c r="F1310" s="83"/>
      <c r="G1310" s="81"/>
      <c r="H1310" s="126"/>
      <c r="I1310" s="238" t="str">
        <f>IF(ISNUMBER(F1310),_xlfn.IFS(RIGHT(H1310,3)="(b)",IF(AND(G1310&gt;=DATE('1. Informace o projektu'!$C$3,1,1),G1310&lt;=WORKDAY(DATE('1. Informace o projektu'!$C$3+1,1,31)-1,1)),"OK","!!"),RIGHT(H1310,3)="(a)",IF(AND(G1310&gt;=DATE('1. Informace o projektu'!$C$3,1,1),G1310&lt;=WORKDAY(DATE('1. Informace o projektu'!$C$3,12,31)-1,1,'6. Data'!$C$76:$C$89)),"OK","!!"),ISBLANK(G1310),"!",ISBLANK(H1310),"!!!",H1310='6. Data'!$B$3,"vyberte druh nákladu")," ")</f>
        <v xml:space="preserve"> </v>
      </c>
      <c r="J1310" s="261" t="str">
        <f t="shared" si="60"/>
        <v xml:space="preserve"> </v>
      </c>
      <c r="K1310" s="238" t="str">
        <f t="shared" si="61"/>
        <v xml:space="preserve"> </v>
      </c>
      <c r="L1310" s="87" t="str">
        <f t="shared" si="62"/>
        <v xml:space="preserve"> </v>
      </c>
    </row>
    <row r="1311" spans="1:12" x14ac:dyDescent="0.25">
      <c r="A1311" s="72"/>
      <c r="B1311" s="82"/>
      <c r="C1311" s="82"/>
      <c r="D1311" s="79"/>
      <c r="E1311" s="83"/>
      <c r="F1311" s="83"/>
      <c r="G1311" s="81"/>
      <c r="H1311" s="126"/>
      <c r="I1311" s="238" t="str">
        <f>IF(ISNUMBER(F1311),_xlfn.IFS(RIGHT(H1311,3)="(b)",IF(AND(G1311&gt;=DATE('1. Informace o projektu'!$C$3,1,1),G1311&lt;=WORKDAY(DATE('1. Informace o projektu'!$C$3+1,1,31)-1,1)),"OK","!!"),RIGHT(H1311,3)="(a)",IF(AND(G1311&gt;=DATE('1. Informace o projektu'!$C$3,1,1),G1311&lt;=WORKDAY(DATE('1. Informace o projektu'!$C$3,12,31)-1,1,'6. Data'!$C$76:$C$89)),"OK","!!"),ISBLANK(G1311),"!",ISBLANK(H1311),"!!!",H1311='6. Data'!$B$3,"vyberte druh nákladu")," ")</f>
        <v xml:space="preserve"> </v>
      </c>
      <c r="J1311" s="261" t="str">
        <f t="shared" si="60"/>
        <v xml:space="preserve"> </v>
      </c>
      <c r="K1311" s="238" t="str">
        <f t="shared" si="61"/>
        <v xml:space="preserve"> </v>
      </c>
      <c r="L1311" s="87" t="str">
        <f t="shared" si="62"/>
        <v xml:space="preserve"> </v>
      </c>
    </row>
    <row r="1312" spans="1:12" x14ac:dyDescent="0.25">
      <c r="A1312" s="72"/>
      <c r="B1312" s="82"/>
      <c r="C1312" s="82"/>
      <c r="D1312" s="79"/>
      <c r="E1312" s="83"/>
      <c r="F1312" s="83"/>
      <c r="G1312" s="81"/>
      <c r="H1312" s="126"/>
      <c r="I1312" s="238" t="str">
        <f>IF(ISNUMBER(F1312),_xlfn.IFS(RIGHT(H1312,3)="(b)",IF(AND(G1312&gt;=DATE('1. Informace o projektu'!$C$3,1,1),G1312&lt;=WORKDAY(DATE('1. Informace o projektu'!$C$3+1,1,31)-1,1)),"OK","!!"),RIGHT(H1312,3)="(a)",IF(AND(G1312&gt;=DATE('1. Informace o projektu'!$C$3,1,1),G1312&lt;=WORKDAY(DATE('1. Informace o projektu'!$C$3,12,31)-1,1,'6. Data'!$C$76:$C$89)),"OK","!!"),ISBLANK(G1312),"!",ISBLANK(H1312),"!!!",H1312='6. Data'!$B$3,"vyberte druh nákladu")," ")</f>
        <v xml:space="preserve"> </v>
      </c>
      <c r="J1312" s="261" t="str">
        <f t="shared" si="60"/>
        <v xml:space="preserve"> </v>
      </c>
      <c r="K1312" s="238" t="str">
        <f t="shared" si="61"/>
        <v xml:space="preserve"> </v>
      </c>
      <c r="L1312" s="87" t="str">
        <f t="shared" si="62"/>
        <v xml:space="preserve"> </v>
      </c>
    </row>
    <row r="1313" spans="1:12" x14ac:dyDescent="0.25">
      <c r="A1313" s="72"/>
      <c r="B1313" s="82"/>
      <c r="C1313" s="82"/>
      <c r="D1313" s="79"/>
      <c r="E1313" s="83"/>
      <c r="F1313" s="83"/>
      <c r="G1313" s="81"/>
      <c r="H1313" s="126"/>
      <c r="I1313" s="238" t="str">
        <f>IF(ISNUMBER(F1313),_xlfn.IFS(RIGHT(H1313,3)="(b)",IF(AND(G1313&gt;=DATE('1. Informace o projektu'!$C$3,1,1),G1313&lt;=WORKDAY(DATE('1. Informace o projektu'!$C$3+1,1,31)-1,1)),"OK","!!"),RIGHT(H1313,3)="(a)",IF(AND(G1313&gt;=DATE('1. Informace o projektu'!$C$3,1,1),G1313&lt;=WORKDAY(DATE('1. Informace o projektu'!$C$3,12,31)-1,1,'6. Data'!$C$76:$C$89)),"OK","!!"),ISBLANK(G1313),"!",ISBLANK(H1313),"!!!",H1313='6. Data'!$B$3,"vyberte druh nákladu")," ")</f>
        <v xml:space="preserve"> </v>
      </c>
      <c r="J1313" s="261" t="str">
        <f t="shared" si="60"/>
        <v xml:space="preserve"> </v>
      </c>
      <c r="K1313" s="238" t="str">
        <f t="shared" si="61"/>
        <v xml:space="preserve"> </v>
      </c>
      <c r="L1313" s="87" t="str">
        <f t="shared" si="62"/>
        <v xml:space="preserve"> </v>
      </c>
    </row>
    <row r="1314" spans="1:12" x14ac:dyDescent="0.25">
      <c r="A1314" s="72"/>
      <c r="B1314" s="82"/>
      <c r="C1314" s="82"/>
      <c r="D1314" s="79"/>
      <c r="E1314" s="83"/>
      <c r="F1314" s="83"/>
      <c r="G1314" s="81"/>
      <c r="H1314" s="126"/>
      <c r="I1314" s="238" t="str">
        <f>IF(ISNUMBER(F1314),_xlfn.IFS(RIGHT(H1314,3)="(b)",IF(AND(G1314&gt;=DATE('1. Informace o projektu'!$C$3,1,1),G1314&lt;=WORKDAY(DATE('1. Informace o projektu'!$C$3+1,1,31)-1,1)),"OK","!!"),RIGHT(H1314,3)="(a)",IF(AND(G1314&gt;=DATE('1. Informace o projektu'!$C$3,1,1),G1314&lt;=WORKDAY(DATE('1. Informace o projektu'!$C$3,12,31)-1,1,'6. Data'!$C$76:$C$89)),"OK","!!"),ISBLANK(G1314),"!",ISBLANK(H1314),"!!!",H1314='6. Data'!$B$3,"vyberte druh nákladu")," ")</f>
        <v xml:space="preserve"> </v>
      </c>
      <c r="J1314" s="261" t="str">
        <f t="shared" si="60"/>
        <v xml:space="preserve"> </v>
      </c>
      <c r="K1314" s="238" t="str">
        <f t="shared" si="61"/>
        <v xml:space="preserve"> </v>
      </c>
      <c r="L1314" s="87" t="str">
        <f t="shared" si="62"/>
        <v xml:space="preserve"> </v>
      </c>
    </row>
    <row r="1315" spans="1:12" x14ac:dyDescent="0.25">
      <c r="A1315" s="72"/>
      <c r="B1315" s="82"/>
      <c r="C1315" s="82"/>
      <c r="D1315" s="79"/>
      <c r="E1315" s="83"/>
      <c r="F1315" s="83"/>
      <c r="G1315" s="81"/>
      <c r="H1315" s="126"/>
      <c r="I1315" s="238" t="str">
        <f>IF(ISNUMBER(F1315),_xlfn.IFS(RIGHT(H1315,3)="(b)",IF(AND(G1315&gt;=DATE('1. Informace o projektu'!$C$3,1,1),G1315&lt;=WORKDAY(DATE('1. Informace o projektu'!$C$3+1,1,31)-1,1)),"OK","!!"),RIGHT(H1315,3)="(a)",IF(AND(G1315&gt;=DATE('1. Informace o projektu'!$C$3,1,1),G1315&lt;=WORKDAY(DATE('1. Informace o projektu'!$C$3,12,31)-1,1,'6. Data'!$C$76:$C$89)),"OK","!!"),ISBLANK(G1315),"!",ISBLANK(H1315),"!!!",H1315='6. Data'!$B$3,"vyberte druh nákladu")," ")</f>
        <v xml:space="preserve"> </v>
      </c>
      <c r="J1315" s="261" t="str">
        <f t="shared" si="60"/>
        <v xml:space="preserve"> </v>
      </c>
      <c r="K1315" s="238" t="str">
        <f t="shared" si="61"/>
        <v xml:space="preserve"> </v>
      </c>
      <c r="L1315" s="87" t="str">
        <f t="shared" si="62"/>
        <v xml:space="preserve"> </v>
      </c>
    </row>
    <row r="1316" spans="1:12" x14ac:dyDescent="0.25">
      <c r="A1316" s="72"/>
      <c r="B1316" s="82"/>
      <c r="C1316" s="82"/>
      <c r="D1316" s="79"/>
      <c r="E1316" s="83"/>
      <c r="F1316" s="83"/>
      <c r="G1316" s="81"/>
      <c r="H1316" s="126"/>
      <c r="I1316" s="238" t="str">
        <f>IF(ISNUMBER(F1316),_xlfn.IFS(RIGHT(H1316,3)="(b)",IF(AND(G1316&gt;=DATE('1. Informace o projektu'!$C$3,1,1),G1316&lt;=WORKDAY(DATE('1. Informace o projektu'!$C$3+1,1,31)-1,1)),"OK","!!"),RIGHT(H1316,3)="(a)",IF(AND(G1316&gt;=DATE('1. Informace o projektu'!$C$3,1,1),G1316&lt;=WORKDAY(DATE('1. Informace o projektu'!$C$3,12,31)-1,1,'6. Data'!$C$76:$C$89)),"OK","!!"),ISBLANK(G1316),"!",ISBLANK(H1316),"!!!",H1316='6. Data'!$B$3,"vyberte druh nákladu")," ")</f>
        <v xml:space="preserve"> </v>
      </c>
      <c r="J1316" s="261" t="str">
        <f t="shared" si="60"/>
        <v xml:space="preserve"> </v>
      </c>
      <c r="K1316" s="238" t="str">
        <f t="shared" si="61"/>
        <v xml:space="preserve"> </v>
      </c>
      <c r="L1316" s="87" t="str">
        <f t="shared" si="62"/>
        <v xml:space="preserve"> </v>
      </c>
    </row>
    <row r="1317" spans="1:12" x14ac:dyDescent="0.25">
      <c r="A1317" s="72"/>
      <c r="B1317" s="82"/>
      <c r="C1317" s="82"/>
      <c r="D1317" s="79"/>
      <c r="E1317" s="83"/>
      <c r="F1317" s="83"/>
      <c r="G1317" s="81"/>
      <c r="H1317" s="126"/>
      <c r="I1317" s="238" t="str">
        <f>IF(ISNUMBER(F1317),_xlfn.IFS(RIGHT(H1317,3)="(b)",IF(AND(G1317&gt;=DATE('1. Informace o projektu'!$C$3,1,1),G1317&lt;=WORKDAY(DATE('1. Informace o projektu'!$C$3+1,1,31)-1,1)),"OK","!!"),RIGHT(H1317,3)="(a)",IF(AND(G1317&gt;=DATE('1. Informace o projektu'!$C$3,1,1),G1317&lt;=WORKDAY(DATE('1. Informace o projektu'!$C$3,12,31)-1,1,'6. Data'!$C$76:$C$89)),"OK","!!"),ISBLANK(G1317),"!",ISBLANK(H1317),"!!!",H1317='6. Data'!$B$3,"vyberte druh nákladu")," ")</f>
        <v xml:space="preserve"> </v>
      </c>
      <c r="J1317" s="261" t="str">
        <f t="shared" si="60"/>
        <v xml:space="preserve"> </v>
      </c>
      <c r="K1317" s="238" t="str">
        <f t="shared" si="61"/>
        <v xml:space="preserve"> </v>
      </c>
      <c r="L1317" s="87" t="str">
        <f t="shared" si="62"/>
        <v xml:space="preserve"> </v>
      </c>
    </row>
    <row r="1318" spans="1:12" x14ac:dyDescent="0.25">
      <c r="A1318" s="72"/>
      <c r="B1318" s="82"/>
      <c r="C1318" s="82"/>
      <c r="D1318" s="79"/>
      <c r="E1318" s="83"/>
      <c r="F1318" s="83"/>
      <c r="G1318" s="81"/>
      <c r="H1318" s="126"/>
      <c r="I1318" s="238" t="str">
        <f>IF(ISNUMBER(F1318),_xlfn.IFS(RIGHT(H1318,3)="(b)",IF(AND(G1318&gt;=DATE('1. Informace o projektu'!$C$3,1,1),G1318&lt;=WORKDAY(DATE('1. Informace o projektu'!$C$3+1,1,31)-1,1)),"OK","!!"),RIGHT(H1318,3)="(a)",IF(AND(G1318&gt;=DATE('1. Informace o projektu'!$C$3,1,1),G1318&lt;=WORKDAY(DATE('1. Informace o projektu'!$C$3,12,31)-1,1,'6. Data'!$C$76:$C$89)),"OK","!!"),ISBLANK(G1318),"!",ISBLANK(H1318),"!!!",H1318='6. Data'!$B$3,"vyberte druh nákladu")," ")</f>
        <v xml:space="preserve"> </v>
      </c>
      <c r="J1318" s="261" t="str">
        <f t="shared" si="60"/>
        <v xml:space="preserve"> </v>
      </c>
      <c r="K1318" s="238" t="str">
        <f t="shared" si="61"/>
        <v xml:space="preserve"> </v>
      </c>
      <c r="L1318" s="87" t="str">
        <f t="shared" si="62"/>
        <v xml:space="preserve"> </v>
      </c>
    </row>
    <row r="1319" spans="1:12" x14ac:dyDescent="0.25">
      <c r="A1319" s="72"/>
      <c r="B1319" s="82"/>
      <c r="C1319" s="82"/>
      <c r="D1319" s="79"/>
      <c r="E1319" s="83"/>
      <c r="F1319" s="83"/>
      <c r="G1319" s="81"/>
      <c r="H1319" s="126"/>
      <c r="I1319" s="238" t="str">
        <f>IF(ISNUMBER(F1319),_xlfn.IFS(RIGHT(H1319,3)="(b)",IF(AND(G1319&gt;=DATE('1. Informace o projektu'!$C$3,1,1),G1319&lt;=WORKDAY(DATE('1. Informace o projektu'!$C$3+1,1,31)-1,1)),"OK","!!"),RIGHT(H1319,3)="(a)",IF(AND(G1319&gt;=DATE('1. Informace o projektu'!$C$3,1,1),G1319&lt;=WORKDAY(DATE('1. Informace o projektu'!$C$3,12,31)-1,1,'6. Data'!$C$76:$C$89)),"OK","!!"),ISBLANK(G1319),"!",ISBLANK(H1319),"!!!",H1319='6. Data'!$B$3,"vyberte druh nákladu")," ")</f>
        <v xml:space="preserve"> </v>
      </c>
      <c r="J1319" s="261" t="str">
        <f t="shared" si="60"/>
        <v xml:space="preserve"> </v>
      </c>
      <c r="K1319" s="238" t="str">
        <f t="shared" si="61"/>
        <v xml:space="preserve"> </v>
      </c>
      <c r="L1319" s="87" t="str">
        <f t="shared" si="62"/>
        <v xml:space="preserve"> </v>
      </c>
    </row>
    <row r="1320" spans="1:12" x14ac:dyDescent="0.25">
      <c r="A1320" s="72"/>
      <c r="B1320" s="82"/>
      <c r="C1320" s="82"/>
      <c r="D1320" s="79"/>
      <c r="E1320" s="83"/>
      <c r="F1320" s="83"/>
      <c r="G1320" s="81"/>
      <c r="H1320" s="126"/>
      <c r="I1320" s="238" t="str">
        <f>IF(ISNUMBER(F1320),_xlfn.IFS(RIGHT(H1320,3)="(b)",IF(AND(G1320&gt;=DATE('1. Informace o projektu'!$C$3,1,1),G1320&lt;=WORKDAY(DATE('1. Informace o projektu'!$C$3+1,1,31)-1,1)),"OK","!!"),RIGHT(H1320,3)="(a)",IF(AND(G1320&gt;=DATE('1. Informace o projektu'!$C$3,1,1),G1320&lt;=WORKDAY(DATE('1. Informace o projektu'!$C$3,12,31)-1,1,'6. Data'!$C$76:$C$89)),"OK","!!"),ISBLANK(G1320),"!",ISBLANK(H1320),"!!!",H1320='6. Data'!$B$3,"vyberte druh nákladu")," ")</f>
        <v xml:space="preserve"> </v>
      </c>
      <c r="J1320" s="261" t="str">
        <f t="shared" si="60"/>
        <v xml:space="preserve"> </v>
      </c>
      <c r="K1320" s="238" t="str">
        <f t="shared" si="61"/>
        <v xml:space="preserve"> </v>
      </c>
      <c r="L1320" s="87" t="str">
        <f t="shared" si="62"/>
        <v xml:space="preserve"> </v>
      </c>
    </row>
    <row r="1321" spans="1:12" x14ac:dyDescent="0.25">
      <c r="A1321" s="72"/>
      <c r="B1321" s="82"/>
      <c r="C1321" s="82"/>
      <c r="D1321" s="79"/>
      <c r="E1321" s="83"/>
      <c r="F1321" s="83"/>
      <c r="G1321" s="81"/>
      <c r="H1321" s="126"/>
      <c r="I1321" s="238" t="str">
        <f>IF(ISNUMBER(F1321),_xlfn.IFS(RIGHT(H1321,3)="(b)",IF(AND(G1321&gt;=DATE('1. Informace o projektu'!$C$3,1,1),G1321&lt;=WORKDAY(DATE('1. Informace o projektu'!$C$3+1,1,31)-1,1)),"OK","!!"),RIGHT(H1321,3)="(a)",IF(AND(G1321&gt;=DATE('1. Informace o projektu'!$C$3,1,1),G1321&lt;=WORKDAY(DATE('1. Informace o projektu'!$C$3,12,31)-1,1,'6. Data'!$C$76:$C$89)),"OK","!!"),ISBLANK(G1321),"!",ISBLANK(H1321),"!!!",H1321='6. Data'!$B$3,"vyberte druh nákladu")," ")</f>
        <v xml:space="preserve"> </v>
      </c>
      <c r="J1321" s="261" t="str">
        <f t="shared" si="60"/>
        <v xml:space="preserve"> </v>
      </c>
      <c r="K1321" s="238" t="str">
        <f t="shared" si="61"/>
        <v xml:space="preserve"> </v>
      </c>
      <c r="L1321" s="87" t="str">
        <f t="shared" si="62"/>
        <v xml:space="preserve"> </v>
      </c>
    </row>
    <row r="1322" spans="1:12" x14ac:dyDescent="0.25">
      <c r="A1322" s="72"/>
      <c r="B1322" s="82"/>
      <c r="C1322" s="82"/>
      <c r="D1322" s="79"/>
      <c r="E1322" s="83"/>
      <c r="F1322" s="83"/>
      <c r="G1322" s="81"/>
      <c r="H1322" s="126"/>
      <c r="I1322" s="238" t="str">
        <f>IF(ISNUMBER(F1322),_xlfn.IFS(RIGHT(H1322,3)="(b)",IF(AND(G1322&gt;=DATE('1. Informace o projektu'!$C$3,1,1),G1322&lt;=WORKDAY(DATE('1. Informace o projektu'!$C$3+1,1,31)-1,1)),"OK","!!"),RIGHT(H1322,3)="(a)",IF(AND(G1322&gt;=DATE('1. Informace o projektu'!$C$3,1,1),G1322&lt;=WORKDAY(DATE('1. Informace o projektu'!$C$3,12,31)-1,1,'6. Data'!$C$76:$C$89)),"OK","!!"),ISBLANK(G1322),"!",ISBLANK(H1322),"!!!",H1322='6. Data'!$B$3,"vyberte druh nákladu")," ")</f>
        <v xml:space="preserve"> </v>
      </c>
      <c r="J1322" s="261" t="str">
        <f t="shared" si="60"/>
        <v xml:space="preserve"> </v>
      </c>
      <c r="K1322" s="238" t="str">
        <f t="shared" si="61"/>
        <v xml:space="preserve"> </v>
      </c>
      <c r="L1322" s="87" t="str">
        <f t="shared" si="62"/>
        <v xml:space="preserve"> </v>
      </c>
    </row>
    <row r="1323" spans="1:12" x14ac:dyDescent="0.25">
      <c r="A1323" s="72"/>
      <c r="B1323" s="82"/>
      <c r="C1323" s="82"/>
      <c r="D1323" s="79"/>
      <c r="E1323" s="83"/>
      <c r="F1323" s="83"/>
      <c r="G1323" s="81"/>
      <c r="H1323" s="126"/>
      <c r="I1323" s="238" t="str">
        <f>IF(ISNUMBER(F1323),_xlfn.IFS(RIGHT(H1323,3)="(b)",IF(AND(G1323&gt;=DATE('1. Informace o projektu'!$C$3,1,1),G1323&lt;=WORKDAY(DATE('1. Informace o projektu'!$C$3+1,1,31)-1,1)),"OK","!!"),RIGHT(H1323,3)="(a)",IF(AND(G1323&gt;=DATE('1. Informace o projektu'!$C$3,1,1),G1323&lt;=WORKDAY(DATE('1. Informace o projektu'!$C$3,12,31)-1,1,'6. Data'!$C$76:$C$89)),"OK","!!"),ISBLANK(G1323),"!",ISBLANK(H1323),"!!!",H1323='6. Data'!$B$3,"vyberte druh nákladu")," ")</f>
        <v xml:space="preserve"> </v>
      </c>
      <c r="J1323" s="261" t="str">
        <f t="shared" si="60"/>
        <v xml:space="preserve"> </v>
      </c>
      <c r="K1323" s="238" t="str">
        <f t="shared" si="61"/>
        <v xml:space="preserve"> </v>
      </c>
      <c r="L1323" s="87" t="str">
        <f t="shared" si="62"/>
        <v xml:space="preserve"> </v>
      </c>
    </row>
    <row r="1324" spans="1:12" x14ac:dyDescent="0.25">
      <c r="A1324" s="72"/>
      <c r="B1324" s="82"/>
      <c r="C1324" s="82"/>
      <c r="D1324" s="79"/>
      <c r="E1324" s="83"/>
      <c r="F1324" s="83"/>
      <c r="G1324" s="81"/>
      <c r="H1324" s="126"/>
      <c r="I1324" s="238" t="str">
        <f>IF(ISNUMBER(F1324),_xlfn.IFS(RIGHT(H1324,3)="(b)",IF(AND(G1324&gt;=DATE('1. Informace o projektu'!$C$3,1,1),G1324&lt;=WORKDAY(DATE('1. Informace o projektu'!$C$3+1,1,31)-1,1)),"OK","!!"),RIGHT(H1324,3)="(a)",IF(AND(G1324&gt;=DATE('1. Informace o projektu'!$C$3,1,1),G1324&lt;=WORKDAY(DATE('1. Informace o projektu'!$C$3,12,31)-1,1,'6. Data'!$C$76:$C$89)),"OK","!!"),ISBLANK(G1324),"!",ISBLANK(H1324),"!!!",H1324='6. Data'!$B$3,"vyberte druh nákladu")," ")</f>
        <v xml:space="preserve"> </v>
      </c>
      <c r="J1324" s="261" t="str">
        <f t="shared" si="60"/>
        <v xml:space="preserve"> </v>
      </c>
      <c r="K1324" s="238" t="str">
        <f t="shared" si="61"/>
        <v xml:space="preserve"> </v>
      </c>
      <c r="L1324" s="87" t="str">
        <f t="shared" si="62"/>
        <v xml:space="preserve"> </v>
      </c>
    </row>
    <row r="1325" spans="1:12" x14ac:dyDescent="0.25">
      <c r="A1325" s="72"/>
      <c r="B1325" s="82"/>
      <c r="C1325" s="82"/>
      <c r="D1325" s="79"/>
      <c r="E1325" s="83"/>
      <c r="F1325" s="83"/>
      <c r="G1325" s="81"/>
      <c r="H1325" s="126"/>
      <c r="I1325" s="238" t="str">
        <f>IF(ISNUMBER(F1325),_xlfn.IFS(RIGHT(H1325,3)="(b)",IF(AND(G1325&gt;=DATE('1. Informace o projektu'!$C$3,1,1),G1325&lt;=WORKDAY(DATE('1. Informace o projektu'!$C$3+1,1,31)-1,1)),"OK","!!"),RIGHT(H1325,3)="(a)",IF(AND(G1325&gt;=DATE('1. Informace o projektu'!$C$3,1,1),G1325&lt;=WORKDAY(DATE('1. Informace o projektu'!$C$3,12,31)-1,1,'6. Data'!$C$76:$C$89)),"OK","!!"),ISBLANK(G1325),"!",ISBLANK(H1325),"!!!",H1325='6. Data'!$B$3,"vyberte druh nákladu")," ")</f>
        <v xml:space="preserve"> </v>
      </c>
      <c r="J1325" s="261" t="str">
        <f t="shared" si="60"/>
        <v xml:space="preserve"> </v>
      </c>
      <c r="K1325" s="238" t="str">
        <f t="shared" si="61"/>
        <v xml:space="preserve"> </v>
      </c>
      <c r="L1325" s="87" t="str">
        <f t="shared" si="62"/>
        <v xml:space="preserve"> </v>
      </c>
    </row>
    <row r="1326" spans="1:12" x14ac:dyDescent="0.25">
      <c r="A1326" s="72"/>
      <c r="B1326" s="82"/>
      <c r="C1326" s="82"/>
      <c r="D1326" s="79"/>
      <c r="E1326" s="83"/>
      <c r="F1326" s="83"/>
      <c r="G1326" s="81"/>
      <c r="H1326" s="126"/>
      <c r="I1326" s="238" t="str">
        <f>IF(ISNUMBER(F1326),_xlfn.IFS(RIGHT(H1326,3)="(b)",IF(AND(G1326&gt;=DATE('1. Informace o projektu'!$C$3,1,1),G1326&lt;=WORKDAY(DATE('1. Informace o projektu'!$C$3+1,1,31)-1,1)),"OK","!!"),RIGHT(H1326,3)="(a)",IF(AND(G1326&gt;=DATE('1. Informace o projektu'!$C$3,1,1),G1326&lt;=WORKDAY(DATE('1. Informace o projektu'!$C$3,12,31)-1,1,'6. Data'!$C$76:$C$89)),"OK","!!"),ISBLANK(G1326),"!",ISBLANK(H1326),"!!!",H1326='6. Data'!$B$3,"vyberte druh nákladu")," ")</f>
        <v xml:space="preserve"> </v>
      </c>
      <c r="J1326" s="261" t="str">
        <f t="shared" si="60"/>
        <v xml:space="preserve"> </v>
      </c>
      <c r="K1326" s="238" t="str">
        <f t="shared" si="61"/>
        <v xml:space="preserve"> </v>
      </c>
      <c r="L1326" s="87" t="str">
        <f t="shared" si="62"/>
        <v xml:space="preserve"> </v>
      </c>
    </row>
    <row r="1327" spans="1:12" x14ac:dyDescent="0.25">
      <c r="A1327" s="72"/>
      <c r="B1327" s="82"/>
      <c r="C1327" s="82"/>
      <c r="D1327" s="79"/>
      <c r="E1327" s="83"/>
      <c r="F1327" s="83"/>
      <c r="G1327" s="81"/>
      <c r="H1327" s="126"/>
      <c r="I1327" s="238" t="str">
        <f>IF(ISNUMBER(F1327),_xlfn.IFS(RIGHT(H1327,3)="(b)",IF(AND(G1327&gt;=DATE('1. Informace o projektu'!$C$3,1,1),G1327&lt;=WORKDAY(DATE('1. Informace o projektu'!$C$3+1,1,31)-1,1)),"OK","!!"),RIGHT(H1327,3)="(a)",IF(AND(G1327&gt;=DATE('1. Informace o projektu'!$C$3,1,1),G1327&lt;=WORKDAY(DATE('1. Informace o projektu'!$C$3,12,31)-1,1,'6. Data'!$C$76:$C$89)),"OK","!!"),ISBLANK(G1327),"!",ISBLANK(H1327),"!!!",H1327='6. Data'!$B$3,"vyberte druh nákladu")," ")</f>
        <v xml:space="preserve"> </v>
      </c>
      <c r="J1327" s="261" t="str">
        <f t="shared" si="60"/>
        <v xml:space="preserve"> </v>
      </c>
      <c r="K1327" s="238" t="str">
        <f t="shared" si="61"/>
        <v xml:space="preserve"> </v>
      </c>
      <c r="L1327" s="87" t="str">
        <f t="shared" si="62"/>
        <v xml:space="preserve"> </v>
      </c>
    </row>
    <row r="1328" spans="1:12" x14ac:dyDescent="0.25">
      <c r="A1328" s="72"/>
      <c r="B1328" s="82"/>
      <c r="C1328" s="82"/>
      <c r="D1328" s="79"/>
      <c r="E1328" s="83"/>
      <c r="F1328" s="83"/>
      <c r="G1328" s="81"/>
      <c r="H1328" s="126"/>
      <c r="I1328" s="238" t="str">
        <f>IF(ISNUMBER(F1328),_xlfn.IFS(RIGHT(H1328,3)="(b)",IF(AND(G1328&gt;=DATE('1. Informace o projektu'!$C$3,1,1),G1328&lt;=WORKDAY(DATE('1. Informace o projektu'!$C$3+1,1,31)-1,1)),"OK","!!"),RIGHT(H1328,3)="(a)",IF(AND(G1328&gt;=DATE('1. Informace o projektu'!$C$3,1,1),G1328&lt;=WORKDAY(DATE('1. Informace o projektu'!$C$3,12,31)-1,1,'6. Data'!$C$76:$C$89)),"OK","!!"),ISBLANK(G1328),"!",ISBLANK(H1328),"!!!",H1328='6. Data'!$B$3,"vyberte druh nákladu")," ")</f>
        <v xml:space="preserve"> </v>
      </c>
      <c r="J1328" s="261" t="str">
        <f t="shared" si="60"/>
        <v xml:space="preserve"> </v>
      </c>
      <c r="K1328" s="238" t="str">
        <f t="shared" si="61"/>
        <v xml:space="preserve"> </v>
      </c>
      <c r="L1328" s="87" t="str">
        <f t="shared" si="62"/>
        <v xml:space="preserve"> </v>
      </c>
    </row>
    <row r="1329" spans="1:12" x14ac:dyDescent="0.25">
      <c r="A1329" s="72"/>
      <c r="B1329" s="82"/>
      <c r="C1329" s="82"/>
      <c r="D1329" s="79"/>
      <c r="E1329" s="83"/>
      <c r="F1329" s="83"/>
      <c r="G1329" s="81"/>
      <c r="H1329" s="126"/>
      <c r="I1329" s="238" t="str">
        <f>IF(ISNUMBER(F1329),_xlfn.IFS(RIGHT(H1329,3)="(b)",IF(AND(G1329&gt;=DATE('1. Informace o projektu'!$C$3,1,1),G1329&lt;=WORKDAY(DATE('1. Informace o projektu'!$C$3+1,1,31)-1,1)),"OK","!!"),RIGHT(H1329,3)="(a)",IF(AND(G1329&gt;=DATE('1. Informace o projektu'!$C$3,1,1),G1329&lt;=WORKDAY(DATE('1. Informace o projektu'!$C$3,12,31)-1,1,'6. Data'!$C$76:$C$89)),"OK","!!"),ISBLANK(G1329),"!",ISBLANK(H1329),"!!!",H1329='6. Data'!$B$3,"vyberte druh nákladu")," ")</f>
        <v xml:space="preserve"> </v>
      </c>
      <c r="J1329" s="261" t="str">
        <f t="shared" si="60"/>
        <v xml:space="preserve"> </v>
      </c>
      <c r="K1329" s="238" t="str">
        <f t="shared" si="61"/>
        <v xml:space="preserve"> </v>
      </c>
      <c r="L1329" s="87" t="str">
        <f t="shared" si="62"/>
        <v xml:space="preserve"> </v>
      </c>
    </row>
    <row r="1330" spans="1:12" x14ac:dyDescent="0.25">
      <c r="A1330" s="72"/>
      <c r="B1330" s="82"/>
      <c r="C1330" s="82"/>
      <c r="D1330" s="79"/>
      <c r="E1330" s="83"/>
      <c r="F1330" s="83"/>
      <c r="G1330" s="81"/>
      <c r="H1330" s="126"/>
      <c r="I1330" s="238" t="str">
        <f>IF(ISNUMBER(F1330),_xlfn.IFS(RIGHT(H1330,3)="(b)",IF(AND(G1330&gt;=DATE('1. Informace o projektu'!$C$3,1,1),G1330&lt;=WORKDAY(DATE('1. Informace o projektu'!$C$3+1,1,31)-1,1)),"OK","!!"),RIGHT(H1330,3)="(a)",IF(AND(G1330&gt;=DATE('1. Informace o projektu'!$C$3,1,1),G1330&lt;=WORKDAY(DATE('1. Informace o projektu'!$C$3,12,31)-1,1,'6. Data'!$C$76:$C$89)),"OK","!!"),ISBLANK(G1330),"!",ISBLANK(H1330),"!!!",H1330='6. Data'!$B$3,"vyberte druh nákladu")," ")</f>
        <v xml:space="preserve"> </v>
      </c>
      <c r="J1330" s="261" t="str">
        <f t="shared" si="60"/>
        <v xml:space="preserve"> </v>
      </c>
      <c r="K1330" s="238" t="str">
        <f t="shared" si="61"/>
        <v xml:space="preserve"> </v>
      </c>
      <c r="L1330" s="87" t="str">
        <f t="shared" si="62"/>
        <v xml:space="preserve"> </v>
      </c>
    </row>
    <row r="1331" spans="1:12" x14ac:dyDescent="0.25">
      <c r="A1331" s="72"/>
      <c r="B1331" s="82"/>
      <c r="C1331" s="82"/>
      <c r="D1331" s="79"/>
      <c r="E1331" s="83"/>
      <c r="F1331" s="83"/>
      <c r="G1331" s="81"/>
      <c r="H1331" s="126"/>
      <c r="I1331" s="238" t="str">
        <f>IF(ISNUMBER(F1331),_xlfn.IFS(RIGHT(H1331,3)="(b)",IF(AND(G1331&gt;=DATE('1. Informace o projektu'!$C$3,1,1),G1331&lt;=WORKDAY(DATE('1. Informace o projektu'!$C$3+1,1,31)-1,1)),"OK","!!"),RIGHT(H1331,3)="(a)",IF(AND(G1331&gt;=DATE('1. Informace o projektu'!$C$3,1,1),G1331&lt;=WORKDAY(DATE('1. Informace o projektu'!$C$3,12,31)-1,1,'6. Data'!$C$76:$C$89)),"OK","!!"),ISBLANK(G1331),"!",ISBLANK(H1331),"!!!",H1331='6. Data'!$B$3,"vyberte druh nákladu")," ")</f>
        <v xml:space="preserve"> </v>
      </c>
      <c r="J1331" s="261" t="str">
        <f t="shared" si="60"/>
        <v xml:space="preserve"> </v>
      </c>
      <c r="K1331" s="238" t="str">
        <f t="shared" si="61"/>
        <v xml:space="preserve"> </v>
      </c>
      <c r="L1331" s="87" t="str">
        <f t="shared" si="62"/>
        <v xml:space="preserve"> </v>
      </c>
    </row>
    <row r="1332" spans="1:12" x14ac:dyDescent="0.25">
      <c r="A1332" s="72"/>
      <c r="B1332" s="82"/>
      <c r="C1332" s="82"/>
      <c r="D1332" s="79"/>
      <c r="E1332" s="83"/>
      <c r="F1332" s="83"/>
      <c r="G1332" s="81"/>
      <c r="H1332" s="126"/>
      <c r="I1332" s="238" t="str">
        <f>IF(ISNUMBER(F1332),_xlfn.IFS(RIGHT(H1332,3)="(b)",IF(AND(G1332&gt;=DATE('1. Informace o projektu'!$C$3,1,1),G1332&lt;=WORKDAY(DATE('1. Informace o projektu'!$C$3+1,1,31)-1,1)),"OK","!!"),RIGHT(H1332,3)="(a)",IF(AND(G1332&gt;=DATE('1. Informace o projektu'!$C$3,1,1),G1332&lt;=WORKDAY(DATE('1. Informace o projektu'!$C$3,12,31)-1,1,'6. Data'!$C$76:$C$89)),"OK","!!"),ISBLANK(G1332),"!",ISBLANK(H1332),"!!!",H1332='6. Data'!$B$3,"vyberte druh nákladu")," ")</f>
        <v xml:space="preserve"> </v>
      </c>
      <c r="J1332" s="261" t="str">
        <f t="shared" si="60"/>
        <v xml:space="preserve"> </v>
      </c>
      <c r="K1332" s="238" t="str">
        <f t="shared" si="61"/>
        <v xml:space="preserve"> </v>
      </c>
      <c r="L1332" s="87" t="str">
        <f t="shared" si="62"/>
        <v xml:space="preserve"> </v>
      </c>
    </row>
    <row r="1333" spans="1:12" x14ac:dyDescent="0.25">
      <c r="A1333" s="72"/>
      <c r="B1333" s="82"/>
      <c r="C1333" s="82"/>
      <c r="D1333" s="79"/>
      <c r="E1333" s="83"/>
      <c r="F1333" s="83"/>
      <c r="G1333" s="81"/>
      <c r="H1333" s="126"/>
      <c r="I1333" s="238" t="str">
        <f>IF(ISNUMBER(F1333),_xlfn.IFS(RIGHT(H1333,3)="(b)",IF(AND(G1333&gt;=DATE('1. Informace o projektu'!$C$3,1,1),G1333&lt;=WORKDAY(DATE('1. Informace o projektu'!$C$3+1,1,31)-1,1)),"OK","!!"),RIGHT(H1333,3)="(a)",IF(AND(G1333&gt;=DATE('1. Informace o projektu'!$C$3,1,1),G1333&lt;=WORKDAY(DATE('1. Informace o projektu'!$C$3,12,31)-1,1,'6. Data'!$C$76:$C$89)),"OK","!!"),ISBLANK(G1333),"!",ISBLANK(H1333),"!!!",H1333='6. Data'!$B$3,"vyberte druh nákladu")," ")</f>
        <v xml:space="preserve"> </v>
      </c>
      <c r="J1333" s="261" t="str">
        <f t="shared" si="60"/>
        <v xml:space="preserve"> </v>
      </c>
      <c r="K1333" s="238" t="str">
        <f t="shared" si="61"/>
        <v xml:space="preserve"> </v>
      </c>
      <c r="L1333" s="87" t="str">
        <f t="shared" si="62"/>
        <v xml:space="preserve"> </v>
      </c>
    </row>
    <row r="1334" spans="1:12" x14ac:dyDescent="0.25">
      <c r="A1334" s="72"/>
      <c r="B1334" s="82"/>
      <c r="C1334" s="82"/>
      <c r="D1334" s="79"/>
      <c r="E1334" s="83"/>
      <c r="F1334" s="83"/>
      <c r="G1334" s="81"/>
      <c r="H1334" s="126"/>
      <c r="I1334" s="238" t="str">
        <f>IF(ISNUMBER(F1334),_xlfn.IFS(RIGHT(H1334,3)="(b)",IF(AND(G1334&gt;=DATE('1. Informace o projektu'!$C$3,1,1),G1334&lt;=WORKDAY(DATE('1. Informace o projektu'!$C$3+1,1,31)-1,1)),"OK","!!"),RIGHT(H1334,3)="(a)",IF(AND(G1334&gt;=DATE('1. Informace o projektu'!$C$3,1,1),G1334&lt;=WORKDAY(DATE('1. Informace o projektu'!$C$3,12,31)-1,1,'6. Data'!$C$76:$C$89)),"OK","!!"),ISBLANK(G1334),"!",ISBLANK(H1334),"!!!",H1334='6. Data'!$B$3,"vyberte druh nákladu")," ")</f>
        <v xml:space="preserve"> </v>
      </c>
      <c r="J1334" s="261" t="str">
        <f t="shared" si="60"/>
        <v xml:space="preserve"> </v>
      </c>
      <c r="K1334" s="238" t="str">
        <f t="shared" si="61"/>
        <v xml:space="preserve"> </v>
      </c>
      <c r="L1334" s="87" t="str">
        <f t="shared" si="62"/>
        <v xml:space="preserve"> </v>
      </c>
    </row>
    <row r="1335" spans="1:12" x14ac:dyDescent="0.25">
      <c r="A1335" s="72"/>
      <c r="B1335" s="82"/>
      <c r="C1335" s="82"/>
      <c r="D1335" s="79"/>
      <c r="E1335" s="83"/>
      <c r="F1335" s="83"/>
      <c r="G1335" s="81"/>
      <c r="H1335" s="126"/>
      <c r="I1335" s="238" t="str">
        <f>IF(ISNUMBER(F1335),_xlfn.IFS(RIGHT(H1335,3)="(b)",IF(AND(G1335&gt;=DATE('1. Informace o projektu'!$C$3,1,1),G1335&lt;=WORKDAY(DATE('1. Informace o projektu'!$C$3+1,1,31)-1,1)),"OK","!!"),RIGHT(H1335,3)="(a)",IF(AND(G1335&gt;=DATE('1. Informace o projektu'!$C$3,1,1),G1335&lt;=WORKDAY(DATE('1. Informace o projektu'!$C$3,12,31)-1,1,'6. Data'!$C$76:$C$89)),"OK","!!"),ISBLANK(G1335),"!",ISBLANK(H1335),"!!!",H1335='6. Data'!$B$3,"vyberte druh nákladu")," ")</f>
        <v xml:space="preserve"> </v>
      </c>
      <c r="J1335" s="261" t="str">
        <f t="shared" si="60"/>
        <v xml:space="preserve"> </v>
      </c>
      <c r="K1335" s="238" t="str">
        <f t="shared" si="61"/>
        <v xml:space="preserve"> </v>
      </c>
      <c r="L1335" s="87" t="str">
        <f t="shared" si="62"/>
        <v xml:space="preserve"> </v>
      </c>
    </row>
    <row r="1336" spans="1:12" x14ac:dyDescent="0.25">
      <c r="A1336" s="72"/>
      <c r="B1336" s="82"/>
      <c r="C1336" s="82"/>
      <c r="D1336" s="79"/>
      <c r="E1336" s="83"/>
      <c r="F1336" s="83"/>
      <c r="G1336" s="81"/>
      <c r="H1336" s="126"/>
      <c r="I1336" s="238" t="str">
        <f>IF(ISNUMBER(F1336),_xlfn.IFS(RIGHT(H1336,3)="(b)",IF(AND(G1336&gt;=DATE('1. Informace o projektu'!$C$3,1,1),G1336&lt;=WORKDAY(DATE('1. Informace o projektu'!$C$3+1,1,31)-1,1)),"OK","!!"),RIGHT(H1336,3)="(a)",IF(AND(G1336&gt;=DATE('1. Informace o projektu'!$C$3,1,1),G1336&lt;=WORKDAY(DATE('1. Informace o projektu'!$C$3,12,31)-1,1,'6. Data'!$C$76:$C$89)),"OK","!!"),ISBLANK(G1336),"!",ISBLANK(H1336),"!!!",H1336='6. Data'!$B$3,"vyberte druh nákladu")," ")</f>
        <v xml:space="preserve"> </v>
      </c>
      <c r="J1336" s="261" t="str">
        <f t="shared" si="60"/>
        <v xml:space="preserve"> </v>
      </c>
      <c r="K1336" s="238" t="str">
        <f t="shared" si="61"/>
        <v xml:space="preserve"> </v>
      </c>
      <c r="L1336" s="87" t="str">
        <f t="shared" si="62"/>
        <v xml:space="preserve"> </v>
      </c>
    </row>
    <row r="1337" spans="1:12" x14ac:dyDescent="0.25">
      <c r="A1337" s="72"/>
      <c r="B1337" s="82"/>
      <c r="C1337" s="82"/>
      <c r="D1337" s="79"/>
      <c r="E1337" s="83"/>
      <c r="F1337" s="83"/>
      <c r="G1337" s="81"/>
      <c r="H1337" s="126"/>
      <c r="I1337" s="238" t="str">
        <f>IF(ISNUMBER(F1337),_xlfn.IFS(RIGHT(H1337,3)="(b)",IF(AND(G1337&gt;=DATE('1. Informace o projektu'!$C$3,1,1),G1337&lt;=WORKDAY(DATE('1. Informace o projektu'!$C$3+1,1,31)-1,1)),"OK","!!"),RIGHT(H1337,3)="(a)",IF(AND(G1337&gt;=DATE('1. Informace o projektu'!$C$3,1,1),G1337&lt;=WORKDAY(DATE('1. Informace o projektu'!$C$3,12,31)-1,1,'6. Data'!$C$76:$C$89)),"OK","!!"),ISBLANK(G1337),"!",ISBLANK(H1337),"!!!",H1337='6. Data'!$B$3,"vyberte druh nákladu")," ")</f>
        <v xml:space="preserve"> </v>
      </c>
      <c r="J1337" s="261" t="str">
        <f t="shared" si="60"/>
        <v xml:space="preserve"> </v>
      </c>
      <c r="K1337" s="238" t="str">
        <f t="shared" si="61"/>
        <v xml:space="preserve"> </v>
      </c>
      <c r="L1337" s="87" t="str">
        <f t="shared" si="62"/>
        <v xml:space="preserve"> </v>
      </c>
    </row>
    <row r="1338" spans="1:12" x14ac:dyDescent="0.25">
      <c r="A1338" s="72"/>
      <c r="B1338" s="82"/>
      <c r="C1338" s="82"/>
      <c r="D1338" s="79"/>
      <c r="E1338" s="83"/>
      <c r="F1338" s="83"/>
      <c r="G1338" s="81"/>
      <c r="H1338" s="126"/>
      <c r="I1338" s="238" t="str">
        <f>IF(ISNUMBER(F1338),_xlfn.IFS(RIGHT(H1338,3)="(b)",IF(AND(G1338&gt;=DATE('1. Informace o projektu'!$C$3,1,1),G1338&lt;=WORKDAY(DATE('1. Informace o projektu'!$C$3+1,1,31)-1,1)),"OK","!!"),RIGHT(H1338,3)="(a)",IF(AND(G1338&gt;=DATE('1. Informace o projektu'!$C$3,1,1),G1338&lt;=WORKDAY(DATE('1. Informace o projektu'!$C$3,12,31)-1,1,'6. Data'!$C$76:$C$89)),"OK","!!"),ISBLANK(G1338),"!",ISBLANK(H1338),"!!!",H1338='6. Data'!$B$3,"vyberte druh nákladu")," ")</f>
        <v xml:space="preserve"> </v>
      </c>
      <c r="J1338" s="261" t="str">
        <f t="shared" si="60"/>
        <v xml:space="preserve"> </v>
      </c>
      <c r="K1338" s="238" t="str">
        <f t="shared" si="61"/>
        <v xml:space="preserve"> </v>
      </c>
      <c r="L1338" s="87" t="str">
        <f t="shared" si="62"/>
        <v xml:space="preserve"> </v>
      </c>
    </row>
    <row r="1339" spans="1:12" x14ac:dyDescent="0.25">
      <c r="A1339" s="72"/>
      <c r="B1339" s="82"/>
      <c r="C1339" s="82"/>
      <c r="D1339" s="79"/>
      <c r="E1339" s="83"/>
      <c r="F1339" s="83"/>
      <c r="G1339" s="81"/>
      <c r="H1339" s="126"/>
      <c r="I1339" s="238" t="str">
        <f>IF(ISNUMBER(F1339),_xlfn.IFS(RIGHT(H1339,3)="(b)",IF(AND(G1339&gt;=DATE('1. Informace o projektu'!$C$3,1,1),G1339&lt;=WORKDAY(DATE('1. Informace o projektu'!$C$3+1,1,31)-1,1)),"OK","!!"),RIGHT(H1339,3)="(a)",IF(AND(G1339&gt;=DATE('1. Informace o projektu'!$C$3,1,1),G1339&lt;=WORKDAY(DATE('1. Informace o projektu'!$C$3,12,31)-1,1,'6. Data'!$C$76:$C$89)),"OK","!!"),ISBLANK(G1339),"!",ISBLANK(H1339),"!!!",H1339='6. Data'!$B$3,"vyberte druh nákladu")," ")</f>
        <v xml:space="preserve"> </v>
      </c>
      <c r="J1339" s="261" t="str">
        <f t="shared" si="60"/>
        <v xml:space="preserve"> </v>
      </c>
      <c r="K1339" s="238" t="str">
        <f t="shared" si="61"/>
        <v xml:space="preserve"> </v>
      </c>
      <c r="L1339" s="87" t="str">
        <f t="shared" si="62"/>
        <v xml:space="preserve"> </v>
      </c>
    </row>
    <row r="1340" spans="1:12" x14ac:dyDescent="0.25">
      <c r="A1340" s="72"/>
      <c r="B1340" s="82"/>
      <c r="C1340" s="82"/>
      <c r="D1340" s="79"/>
      <c r="E1340" s="83"/>
      <c r="F1340" s="83"/>
      <c r="G1340" s="81"/>
      <c r="H1340" s="126"/>
      <c r="I1340" s="238" t="str">
        <f>IF(ISNUMBER(F1340),_xlfn.IFS(RIGHT(H1340,3)="(b)",IF(AND(G1340&gt;=DATE('1. Informace o projektu'!$C$3,1,1),G1340&lt;=WORKDAY(DATE('1. Informace o projektu'!$C$3+1,1,31)-1,1)),"OK","!!"),RIGHT(H1340,3)="(a)",IF(AND(G1340&gt;=DATE('1. Informace o projektu'!$C$3,1,1),G1340&lt;=WORKDAY(DATE('1. Informace o projektu'!$C$3,12,31)-1,1,'6. Data'!$C$76:$C$89)),"OK","!!"),ISBLANK(G1340),"!",ISBLANK(H1340),"!!!",H1340='6. Data'!$B$3,"vyberte druh nákladu")," ")</f>
        <v xml:space="preserve"> </v>
      </c>
      <c r="J1340" s="261" t="str">
        <f t="shared" si="60"/>
        <v xml:space="preserve"> </v>
      </c>
      <c r="K1340" s="238" t="str">
        <f t="shared" si="61"/>
        <v xml:space="preserve"> </v>
      </c>
      <c r="L1340" s="87" t="str">
        <f t="shared" si="62"/>
        <v xml:space="preserve"> </v>
      </c>
    </row>
    <row r="1341" spans="1:12" x14ac:dyDescent="0.25">
      <c r="A1341" s="72"/>
      <c r="B1341" s="82"/>
      <c r="C1341" s="82"/>
      <c r="D1341" s="79"/>
      <c r="E1341" s="83"/>
      <c r="F1341" s="83"/>
      <c r="G1341" s="81"/>
      <c r="H1341" s="126"/>
      <c r="I1341" s="238" t="str">
        <f>IF(ISNUMBER(F1341),_xlfn.IFS(RIGHT(H1341,3)="(b)",IF(AND(G1341&gt;=DATE('1. Informace o projektu'!$C$3,1,1),G1341&lt;=WORKDAY(DATE('1. Informace o projektu'!$C$3+1,1,31)-1,1)),"OK","!!"),RIGHT(H1341,3)="(a)",IF(AND(G1341&gt;=DATE('1. Informace o projektu'!$C$3,1,1),G1341&lt;=WORKDAY(DATE('1. Informace o projektu'!$C$3,12,31)-1,1,'6. Data'!$C$76:$C$89)),"OK","!!"),ISBLANK(G1341),"!",ISBLANK(H1341),"!!!",H1341='6. Data'!$B$3,"vyberte druh nákladu")," ")</f>
        <v xml:space="preserve"> </v>
      </c>
      <c r="J1341" s="261" t="str">
        <f t="shared" si="60"/>
        <v xml:space="preserve"> </v>
      </c>
      <c r="K1341" s="238" t="str">
        <f t="shared" si="61"/>
        <v xml:space="preserve"> </v>
      </c>
      <c r="L1341" s="87" t="str">
        <f t="shared" si="62"/>
        <v xml:space="preserve"> </v>
      </c>
    </row>
    <row r="1342" spans="1:12" x14ac:dyDescent="0.25">
      <c r="A1342" s="72"/>
      <c r="B1342" s="82"/>
      <c r="C1342" s="82"/>
      <c r="D1342" s="79"/>
      <c r="E1342" s="83"/>
      <c r="F1342" s="83"/>
      <c r="G1342" s="81"/>
      <c r="H1342" s="126"/>
      <c r="I1342" s="238" t="str">
        <f>IF(ISNUMBER(F1342),_xlfn.IFS(RIGHT(H1342,3)="(b)",IF(AND(G1342&gt;=DATE('1. Informace o projektu'!$C$3,1,1),G1342&lt;=WORKDAY(DATE('1. Informace o projektu'!$C$3+1,1,31)-1,1)),"OK","!!"),RIGHT(H1342,3)="(a)",IF(AND(G1342&gt;=DATE('1. Informace o projektu'!$C$3,1,1),G1342&lt;=WORKDAY(DATE('1. Informace o projektu'!$C$3,12,31)-1,1,'6. Data'!$C$76:$C$89)),"OK","!!"),ISBLANK(G1342),"!",ISBLANK(H1342),"!!!",H1342='6. Data'!$B$3,"vyberte druh nákladu")," ")</f>
        <v xml:space="preserve"> </v>
      </c>
      <c r="J1342" s="261" t="str">
        <f t="shared" si="60"/>
        <v xml:space="preserve"> </v>
      </c>
      <c r="K1342" s="238" t="str">
        <f t="shared" si="61"/>
        <v xml:space="preserve"> </v>
      </c>
      <c r="L1342" s="87" t="str">
        <f t="shared" si="62"/>
        <v xml:space="preserve"> </v>
      </c>
    </row>
    <row r="1343" spans="1:12" x14ac:dyDescent="0.25">
      <c r="A1343" s="72"/>
      <c r="B1343" s="82"/>
      <c r="C1343" s="82"/>
      <c r="D1343" s="79"/>
      <c r="E1343" s="83"/>
      <c r="F1343" s="83"/>
      <c r="G1343" s="81"/>
      <c r="H1343" s="126"/>
      <c r="I1343" s="238" t="str">
        <f>IF(ISNUMBER(F1343),_xlfn.IFS(RIGHT(H1343,3)="(b)",IF(AND(G1343&gt;=DATE('1. Informace o projektu'!$C$3,1,1),G1343&lt;=WORKDAY(DATE('1. Informace o projektu'!$C$3+1,1,31)-1,1)),"OK","!!"),RIGHT(H1343,3)="(a)",IF(AND(G1343&gt;=DATE('1. Informace o projektu'!$C$3,1,1),G1343&lt;=WORKDAY(DATE('1. Informace o projektu'!$C$3,12,31)-1,1,'6. Data'!$C$76:$C$89)),"OK","!!"),ISBLANK(G1343),"!",ISBLANK(H1343),"!!!",H1343='6. Data'!$B$3,"vyberte druh nákladu")," ")</f>
        <v xml:space="preserve"> </v>
      </c>
      <c r="J1343" s="261" t="str">
        <f t="shared" si="60"/>
        <v xml:space="preserve"> </v>
      </c>
      <c r="K1343" s="238" t="str">
        <f t="shared" si="61"/>
        <v xml:space="preserve"> </v>
      </c>
      <c r="L1343" s="87" t="str">
        <f t="shared" si="62"/>
        <v xml:space="preserve"> </v>
      </c>
    </row>
    <row r="1344" spans="1:12" x14ac:dyDescent="0.25">
      <c r="A1344" s="72"/>
      <c r="B1344" s="82"/>
      <c r="C1344" s="82"/>
      <c r="D1344" s="79"/>
      <c r="E1344" s="83"/>
      <c r="F1344" s="83"/>
      <c r="G1344" s="81"/>
      <c r="H1344" s="126"/>
      <c r="I1344" s="238" t="str">
        <f>IF(ISNUMBER(F1344),_xlfn.IFS(RIGHT(H1344,3)="(b)",IF(AND(G1344&gt;=DATE('1. Informace o projektu'!$C$3,1,1),G1344&lt;=WORKDAY(DATE('1. Informace o projektu'!$C$3+1,1,31)-1,1)),"OK","!!"),RIGHT(H1344,3)="(a)",IF(AND(G1344&gt;=DATE('1. Informace o projektu'!$C$3,1,1),G1344&lt;=WORKDAY(DATE('1. Informace o projektu'!$C$3,12,31)-1,1,'6. Data'!$C$76:$C$89)),"OK","!!"),ISBLANK(G1344),"!",ISBLANK(H1344),"!!!",H1344='6. Data'!$B$3,"vyberte druh nákladu")," ")</f>
        <v xml:space="preserve"> </v>
      </c>
      <c r="J1344" s="261" t="str">
        <f t="shared" si="60"/>
        <v xml:space="preserve"> </v>
      </c>
      <c r="K1344" s="238" t="str">
        <f t="shared" si="61"/>
        <v xml:space="preserve"> </v>
      </c>
      <c r="L1344" s="87" t="str">
        <f t="shared" si="62"/>
        <v xml:space="preserve"> </v>
      </c>
    </row>
    <row r="1345" spans="1:12" x14ac:dyDescent="0.25">
      <c r="A1345" s="72"/>
      <c r="B1345" s="82"/>
      <c r="C1345" s="82"/>
      <c r="D1345" s="79"/>
      <c r="E1345" s="83"/>
      <c r="F1345" s="83"/>
      <c r="G1345" s="81"/>
      <c r="H1345" s="126"/>
      <c r="I1345" s="238" t="str">
        <f>IF(ISNUMBER(F1345),_xlfn.IFS(RIGHT(H1345,3)="(b)",IF(AND(G1345&gt;=DATE('1. Informace o projektu'!$C$3,1,1),G1345&lt;=WORKDAY(DATE('1. Informace o projektu'!$C$3+1,1,31)-1,1)),"OK","!!"),RIGHT(H1345,3)="(a)",IF(AND(G1345&gt;=DATE('1. Informace o projektu'!$C$3,1,1),G1345&lt;=WORKDAY(DATE('1. Informace o projektu'!$C$3,12,31)-1,1,'6. Data'!$C$76:$C$89)),"OK","!!"),ISBLANK(G1345),"!",ISBLANK(H1345),"!!!",H1345='6. Data'!$B$3,"vyberte druh nákladu")," ")</f>
        <v xml:space="preserve"> </v>
      </c>
      <c r="J1345" s="261" t="str">
        <f t="shared" si="60"/>
        <v xml:space="preserve"> </v>
      </c>
      <c r="K1345" s="238" t="str">
        <f t="shared" si="61"/>
        <v xml:space="preserve"> </v>
      </c>
      <c r="L1345" s="87" t="str">
        <f t="shared" si="62"/>
        <v xml:space="preserve"> </v>
      </c>
    </row>
    <row r="1346" spans="1:12" x14ac:dyDescent="0.25">
      <c r="A1346" s="72"/>
      <c r="B1346" s="82"/>
      <c r="C1346" s="82"/>
      <c r="D1346" s="79"/>
      <c r="E1346" s="83"/>
      <c r="F1346" s="83"/>
      <c r="G1346" s="81"/>
      <c r="H1346" s="126"/>
      <c r="I1346" s="238" t="str">
        <f>IF(ISNUMBER(F1346),_xlfn.IFS(RIGHT(H1346,3)="(b)",IF(AND(G1346&gt;=DATE('1. Informace o projektu'!$C$3,1,1),G1346&lt;=WORKDAY(DATE('1. Informace o projektu'!$C$3+1,1,31)-1,1)),"OK","!!"),RIGHT(H1346,3)="(a)",IF(AND(G1346&gt;=DATE('1. Informace o projektu'!$C$3,1,1),G1346&lt;=WORKDAY(DATE('1. Informace o projektu'!$C$3,12,31)-1,1,'6. Data'!$C$76:$C$89)),"OK","!!"),ISBLANK(G1346),"!",ISBLANK(H1346),"!!!",H1346='6. Data'!$B$3,"vyberte druh nákladu")," ")</f>
        <v xml:space="preserve"> </v>
      </c>
      <c r="J1346" s="261" t="str">
        <f t="shared" si="60"/>
        <v xml:space="preserve"> </v>
      </c>
      <c r="K1346" s="238" t="str">
        <f t="shared" si="61"/>
        <v xml:space="preserve"> </v>
      </c>
      <c r="L1346" s="87" t="str">
        <f t="shared" si="62"/>
        <v xml:space="preserve"> </v>
      </c>
    </row>
    <row r="1347" spans="1:12" x14ac:dyDescent="0.25">
      <c r="A1347" s="72"/>
      <c r="B1347" s="82"/>
      <c r="C1347" s="82"/>
      <c r="D1347" s="79"/>
      <c r="E1347" s="83"/>
      <c r="F1347" s="83"/>
      <c r="G1347" s="81"/>
      <c r="H1347" s="126"/>
      <c r="I1347" s="238" t="str">
        <f>IF(ISNUMBER(F1347),_xlfn.IFS(RIGHT(H1347,3)="(b)",IF(AND(G1347&gt;=DATE('1. Informace o projektu'!$C$3,1,1),G1347&lt;=WORKDAY(DATE('1. Informace o projektu'!$C$3+1,1,31)-1,1)),"OK","!!"),RIGHT(H1347,3)="(a)",IF(AND(G1347&gt;=DATE('1. Informace o projektu'!$C$3,1,1),G1347&lt;=WORKDAY(DATE('1. Informace o projektu'!$C$3,12,31)-1,1,'6. Data'!$C$76:$C$89)),"OK","!!"),ISBLANK(G1347),"!",ISBLANK(H1347),"!!!",H1347='6. Data'!$B$3,"vyberte druh nákladu")," ")</f>
        <v xml:space="preserve"> </v>
      </c>
      <c r="J1347" s="261" t="str">
        <f t="shared" si="60"/>
        <v xml:space="preserve"> </v>
      </c>
      <c r="K1347" s="238" t="str">
        <f t="shared" si="61"/>
        <v xml:space="preserve"> </v>
      </c>
      <c r="L1347" s="87" t="str">
        <f t="shared" si="62"/>
        <v xml:space="preserve"> </v>
      </c>
    </row>
    <row r="1348" spans="1:12" x14ac:dyDescent="0.25">
      <c r="A1348" s="72"/>
      <c r="B1348" s="82"/>
      <c r="C1348" s="82"/>
      <c r="D1348" s="79"/>
      <c r="E1348" s="83"/>
      <c r="F1348" s="83"/>
      <c r="G1348" s="81"/>
      <c r="H1348" s="126"/>
      <c r="I1348" s="238" t="str">
        <f>IF(ISNUMBER(F1348),_xlfn.IFS(RIGHT(H1348,3)="(b)",IF(AND(G1348&gt;=DATE('1. Informace o projektu'!$C$3,1,1),G1348&lt;=WORKDAY(DATE('1. Informace o projektu'!$C$3+1,1,31)-1,1)),"OK","!!"),RIGHT(H1348,3)="(a)",IF(AND(G1348&gt;=DATE('1. Informace o projektu'!$C$3,1,1),G1348&lt;=WORKDAY(DATE('1. Informace o projektu'!$C$3,12,31)-1,1,'6. Data'!$C$76:$C$89)),"OK","!!"),ISBLANK(G1348),"!",ISBLANK(H1348),"!!!",H1348='6. Data'!$B$3,"vyberte druh nákladu")," ")</f>
        <v xml:space="preserve"> </v>
      </c>
      <c r="J1348" s="261" t="str">
        <f t="shared" si="60"/>
        <v xml:space="preserve"> </v>
      </c>
      <c r="K1348" s="238" t="str">
        <f t="shared" si="61"/>
        <v xml:space="preserve"> </v>
      </c>
      <c r="L1348" s="87" t="str">
        <f t="shared" si="62"/>
        <v xml:space="preserve"> </v>
      </c>
    </row>
    <row r="1349" spans="1:12" x14ac:dyDescent="0.25">
      <c r="A1349" s="72"/>
      <c r="B1349" s="82"/>
      <c r="C1349" s="82"/>
      <c r="D1349" s="79"/>
      <c r="E1349" s="83"/>
      <c r="F1349" s="83"/>
      <c r="G1349" s="81"/>
      <c r="H1349" s="126"/>
      <c r="I1349" s="238" t="str">
        <f>IF(ISNUMBER(F1349),_xlfn.IFS(RIGHT(H1349,3)="(b)",IF(AND(G1349&gt;=DATE('1. Informace o projektu'!$C$3,1,1),G1349&lt;=WORKDAY(DATE('1. Informace o projektu'!$C$3+1,1,31)-1,1)),"OK","!!"),RIGHT(H1349,3)="(a)",IF(AND(G1349&gt;=DATE('1. Informace o projektu'!$C$3,1,1),G1349&lt;=WORKDAY(DATE('1. Informace o projektu'!$C$3,12,31)-1,1,'6. Data'!$C$76:$C$89)),"OK","!!"),ISBLANK(G1349),"!",ISBLANK(H1349),"!!!",H1349='6. Data'!$B$3,"vyberte druh nákladu")," ")</f>
        <v xml:space="preserve"> </v>
      </c>
      <c r="J1349" s="261" t="str">
        <f t="shared" si="60"/>
        <v xml:space="preserve"> </v>
      </c>
      <c r="K1349" s="238" t="str">
        <f t="shared" si="61"/>
        <v xml:space="preserve"> </v>
      </c>
      <c r="L1349" s="87" t="str">
        <f t="shared" si="62"/>
        <v xml:space="preserve"> </v>
      </c>
    </row>
    <row r="1350" spans="1:12" x14ac:dyDescent="0.25">
      <c r="A1350" s="72"/>
      <c r="B1350" s="82"/>
      <c r="C1350" s="82"/>
      <c r="D1350" s="79"/>
      <c r="E1350" s="83"/>
      <c r="F1350" s="83"/>
      <c r="G1350" s="81"/>
      <c r="H1350" s="126"/>
      <c r="I1350" s="238" t="str">
        <f>IF(ISNUMBER(F1350),_xlfn.IFS(RIGHT(H1350,3)="(b)",IF(AND(G1350&gt;=DATE('1. Informace o projektu'!$C$3,1,1),G1350&lt;=WORKDAY(DATE('1. Informace o projektu'!$C$3+1,1,31)-1,1)),"OK","!!"),RIGHT(H1350,3)="(a)",IF(AND(G1350&gt;=DATE('1. Informace o projektu'!$C$3,1,1),G1350&lt;=WORKDAY(DATE('1. Informace o projektu'!$C$3,12,31)-1,1,'6. Data'!$C$76:$C$89)),"OK","!!"),ISBLANK(G1350),"!",ISBLANK(H1350),"!!!",H1350='6. Data'!$B$3,"vyberte druh nákladu")," ")</f>
        <v xml:space="preserve"> </v>
      </c>
      <c r="J1350" s="261" t="str">
        <f t="shared" si="60"/>
        <v xml:space="preserve"> </v>
      </c>
      <c r="K1350" s="238" t="str">
        <f t="shared" si="61"/>
        <v xml:space="preserve"> </v>
      </c>
      <c r="L1350" s="87" t="str">
        <f t="shared" si="62"/>
        <v xml:space="preserve"> </v>
      </c>
    </row>
    <row r="1351" spans="1:12" x14ac:dyDescent="0.25">
      <c r="A1351" s="72"/>
      <c r="B1351" s="82"/>
      <c r="C1351" s="82"/>
      <c r="D1351" s="79"/>
      <c r="E1351" s="83"/>
      <c r="F1351" s="83"/>
      <c r="G1351" s="81"/>
      <c r="H1351" s="126"/>
      <c r="I1351" s="238" t="str">
        <f>IF(ISNUMBER(F1351),_xlfn.IFS(RIGHT(H1351,3)="(b)",IF(AND(G1351&gt;=DATE('1. Informace o projektu'!$C$3,1,1),G1351&lt;=WORKDAY(DATE('1. Informace o projektu'!$C$3+1,1,31)-1,1)),"OK","!!"),RIGHT(H1351,3)="(a)",IF(AND(G1351&gt;=DATE('1. Informace o projektu'!$C$3,1,1),G1351&lt;=WORKDAY(DATE('1. Informace o projektu'!$C$3,12,31)-1,1,'6. Data'!$C$76:$C$89)),"OK","!!"),ISBLANK(G1351),"!",ISBLANK(H1351),"!!!",H1351='6. Data'!$B$3,"vyberte druh nákladu")," ")</f>
        <v xml:space="preserve"> </v>
      </c>
      <c r="J1351" s="261" t="str">
        <f t="shared" ref="J1351:J1414" si="63">_xlfn.IFS(I1351="!","Zapište datum úhrady",I1351="ok"," ",I1351=" "," ",I1351="!!!","vyberte druh nákladu",I1351="!!","nepovolené datum úhrady",I1351="vyberte druh nákladu","vyberte druh nákladu")</f>
        <v xml:space="preserve"> </v>
      </c>
      <c r="K1351" s="238" t="str">
        <f t="shared" ref="K1351:K1414" si="64">IF(ISNUMBER(F1351),IF(E1351&gt;=F1351,"OK","!")," ")</f>
        <v xml:space="preserve"> </v>
      </c>
      <c r="L1351" s="87" t="str">
        <f t="shared" ref="L1351:L1414" si="65">_xlfn.IFS(K1351="!","Hrazeno z dotace je vyšší než fakturovaná částka",K1351="ok"," ",K1351=" "," ")</f>
        <v xml:space="preserve"> </v>
      </c>
    </row>
    <row r="1352" spans="1:12" x14ac:dyDescent="0.25">
      <c r="A1352" s="72"/>
      <c r="B1352" s="82"/>
      <c r="C1352" s="82"/>
      <c r="D1352" s="79"/>
      <c r="E1352" s="83"/>
      <c r="F1352" s="83"/>
      <c r="G1352" s="81"/>
      <c r="H1352" s="126"/>
      <c r="I1352" s="238" t="str">
        <f>IF(ISNUMBER(F1352),_xlfn.IFS(RIGHT(H1352,3)="(b)",IF(AND(G1352&gt;=DATE('1. Informace o projektu'!$C$3,1,1),G1352&lt;=WORKDAY(DATE('1. Informace o projektu'!$C$3+1,1,31)-1,1)),"OK","!!"),RIGHT(H1352,3)="(a)",IF(AND(G1352&gt;=DATE('1. Informace o projektu'!$C$3,1,1),G1352&lt;=WORKDAY(DATE('1. Informace o projektu'!$C$3,12,31)-1,1,'6. Data'!$C$76:$C$89)),"OK","!!"),ISBLANK(G1352),"!",ISBLANK(H1352),"!!!",H1352='6. Data'!$B$3,"vyberte druh nákladu")," ")</f>
        <v xml:space="preserve"> </v>
      </c>
      <c r="J1352" s="261" t="str">
        <f t="shared" si="63"/>
        <v xml:space="preserve"> </v>
      </c>
      <c r="K1352" s="238" t="str">
        <f t="shared" si="64"/>
        <v xml:space="preserve"> </v>
      </c>
      <c r="L1352" s="87" t="str">
        <f t="shared" si="65"/>
        <v xml:space="preserve"> </v>
      </c>
    </row>
    <row r="1353" spans="1:12" x14ac:dyDescent="0.25">
      <c r="A1353" s="72"/>
      <c r="B1353" s="82"/>
      <c r="C1353" s="82"/>
      <c r="D1353" s="79"/>
      <c r="E1353" s="83"/>
      <c r="F1353" s="83"/>
      <c r="G1353" s="81"/>
      <c r="H1353" s="126"/>
      <c r="I1353" s="238" t="str">
        <f>IF(ISNUMBER(F1353),_xlfn.IFS(RIGHT(H1353,3)="(b)",IF(AND(G1353&gt;=DATE('1. Informace o projektu'!$C$3,1,1),G1353&lt;=WORKDAY(DATE('1. Informace o projektu'!$C$3+1,1,31)-1,1)),"OK","!!"),RIGHT(H1353,3)="(a)",IF(AND(G1353&gt;=DATE('1. Informace o projektu'!$C$3,1,1),G1353&lt;=WORKDAY(DATE('1. Informace o projektu'!$C$3,12,31)-1,1,'6. Data'!$C$76:$C$89)),"OK","!!"),ISBLANK(G1353),"!",ISBLANK(H1353),"!!!",H1353='6. Data'!$B$3,"vyberte druh nákladu")," ")</f>
        <v xml:space="preserve"> </v>
      </c>
      <c r="J1353" s="261" t="str">
        <f t="shared" si="63"/>
        <v xml:space="preserve"> </v>
      </c>
      <c r="K1353" s="238" t="str">
        <f t="shared" si="64"/>
        <v xml:space="preserve"> </v>
      </c>
      <c r="L1353" s="87" t="str">
        <f t="shared" si="65"/>
        <v xml:space="preserve"> </v>
      </c>
    </row>
    <row r="1354" spans="1:12" x14ac:dyDescent="0.25">
      <c r="A1354" s="72"/>
      <c r="B1354" s="82"/>
      <c r="C1354" s="82"/>
      <c r="D1354" s="79"/>
      <c r="E1354" s="83"/>
      <c r="F1354" s="83"/>
      <c r="G1354" s="81"/>
      <c r="H1354" s="126"/>
      <c r="I1354" s="238" t="str">
        <f>IF(ISNUMBER(F1354),_xlfn.IFS(RIGHT(H1354,3)="(b)",IF(AND(G1354&gt;=DATE('1. Informace o projektu'!$C$3,1,1),G1354&lt;=WORKDAY(DATE('1. Informace o projektu'!$C$3+1,1,31)-1,1)),"OK","!!"),RIGHT(H1354,3)="(a)",IF(AND(G1354&gt;=DATE('1. Informace o projektu'!$C$3,1,1),G1354&lt;=WORKDAY(DATE('1. Informace o projektu'!$C$3,12,31)-1,1,'6. Data'!$C$76:$C$89)),"OK","!!"),ISBLANK(G1354),"!",ISBLANK(H1354),"!!!",H1354='6. Data'!$B$3,"vyberte druh nákladu")," ")</f>
        <v xml:space="preserve"> </v>
      </c>
      <c r="J1354" s="261" t="str">
        <f t="shared" si="63"/>
        <v xml:space="preserve"> </v>
      </c>
      <c r="K1354" s="238" t="str">
        <f t="shared" si="64"/>
        <v xml:space="preserve"> </v>
      </c>
      <c r="L1354" s="87" t="str">
        <f t="shared" si="65"/>
        <v xml:space="preserve"> </v>
      </c>
    </row>
    <row r="1355" spans="1:12" x14ac:dyDescent="0.25">
      <c r="A1355" s="72"/>
      <c r="B1355" s="82"/>
      <c r="C1355" s="82"/>
      <c r="D1355" s="79"/>
      <c r="E1355" s="83"/>
      <c r="F1355" s="83"/>
      <c r="G1355" s="81"/>
      <c r="H1355" s="126"/>
      <c r="I1355" s="238" t="str">
        <f>IF(ISNUMBER(F1355),_xlfn.IFS(RIGHT(H1355,3)="(b)",IF(AND(G1355&gt;=DATE('1. Informace o projektu'!$C$3,1,1),G1355&lt;=WORKDAY(DATE('1. Informace o projektu'!$C$3+1,1,31)-1,1)),"OK","!!"),RIGHT(H1355,3)="(a)",IF(AND(G1355&gt;=DATE('1. Informace o projektu'!$C$3,1,1),G1355&lt;=WORKDAY(DATE('1. Informace o projektu'!$C$3,12,31)-1,1,'6. Data'!$C$76:$C$89)),"OK","!!"),ISBLANK(G1355),"!",ISBLANK(H1355),"!!!",H1355='6. Data'!$B$3,"vyberte druh nákladu")," ")</f>
        <v xml:space="preserve"> </v>
      </c>
      <c r="J1355" s="261" t="str">
        <f t="shared" si="63"/>
        <v xml:space="preserve"> </v>
      </c>
      <c r="K1355" s="238" t="str">
        <f t="shared" si="64"/>
        <v xml:space="preserve"> </v>
      </c>
      <c r="L1355" s="87" t="str">
        <f t="shared" si="65"/>
        <v xml:space="preserve"> </v>
      </c>
    </row>
    <row r="1356" spans="1:12" x14ac:dyDescent="0.25">
      <c r="A1356" s="72"/>
      <c r="B1356" s="82"/>
      <c r="C1356" s="82"/>
      <c r="D1356" s="79"/>
      <c r="E1356" s="83"/>
      <c r="F1356" s="83"/>
      <c r="G1356" s="81"/>
      <c r="H1356" s="126"/>
      <c r="I1356" s="238" t="str">
        <f>IF(ISNUMBER(F1356),_xlfn.IFS(RIGHT(H1356,3)="(b)",IF(AND(G1356&gt;=DATE('1. Informace o projektu'!$C$3,1,1),G1356&lt;=WORKDAY(DATE('1. Informace o projektu'!$C$3+1,1,31)-1,1)),"OK","!!"),RIGHT(H1356,3)="(a)",IF(AND(G1356&gt;=DATE('1. Informace o projektu'!$C$3,1,1),G1356&lt;=WORKDAY(DATE('1. Informace o projektu'!$C$3,12,31)-1,1,'6. Data'!$C$76:$C$89)),"OK","!!"),ISBLANK(G1356),"!",ISBLANK(H1356),"!!!",H1356='6. Data'!$B$3,"vyberte druh nákladu")," ")</f>
        <v xml:space="preserve"> </v>
      </c>
      <c r="J1356" s="261" t="str">
        <f t="shared" si="63"/>
        <v xml:space="preserve"> </v>
      </c>
      <c r="K1356" s="238" t="str">
        <f t="shared" si="64"/>
        <v xml:space="preserve"> </v>
      </c>
      <c r="L1356" s="87" t="str">
        <f t="shared" si="65"/>
        <v xml:space="preserve"> </v>
      </c>
    </row>
    <row r="1357" spans="1:12" x14ac:dyDescent="0.25">
      <c r="A1357" s="72"/>
      <c r="B1357" s="82"/>
      <c r="C1357" s="82"/>
      <c r="D1357" s="79"/>
      <c r="E1357" s="83"/>
      <c r="F1357" s="83"/>
      <c r="G1357" s="81"/>
      <c r="H1357" s="126"/>
      <c r="I1357" s="238" t="str">
        <f>IF(ISNUMBER(F1357),_xlfn.IFS(RIGHT(H1357,3)="(b)",IF(AND(G1357&gt;=DATE('1. Informace o projektu'!$C$3,1,1),G1357&lt;=WORKDAY(DATE('1. Informace o projektu'!$C$3+1,1,31)-1,1)),"OK","!!"),RIGHT(H1357,3)="(a)",IF(AND(G1357&gt;=DATE('1. Informace o projektu'!$C$3,1,1),G1357&lt;=WORKDAY(DATE('1. Informace o projektu'!$C$3,12,31)-1,1,'6. Data'!$C$76:$C$89)),"OK","!!"),ISBLANK(G1357),"!",ISBLANK(H1357),"!!!",H1357='6. Data'!$B$3,"vyberte druh nákladu")," ")</f>
        <v xml:space="preserve"> </v>
      </c>
      <c r="J1357" s="261" t="str">
        <f t="shared" si="63"/>
        <v xml:space="preserve"> </v>
      </c>
      <c r="K1357" s="238" t="str">
        <f t="shared" si="64"/>
        <v xml:space="preserve"> </v>
      </c>
      <c r="L1357" s="87" t="str">
        <f t="shared" si="65"/>
        <v xml:space="preserve"> </v>
      </c>
    </row>
    <row r="1358" spans="1:12" x14ac:dyDescent="0.25">
      <c r="A1358" s="72"/>
      <c r="B1358" s="82"/>
      <c r="C1358" s="82"/>
      <c r="D1358" s="79"/>
      <c r="E1358" s="83"/>
      <c r="F1358" s="83"/>
      <c r="G1358" s="81"/>
      <c r="H1358" s="126"/>
      <c r="I1358" s="238" t="str">
        <f>IF(ISNUMBER(F1358),_xlfn.IFS(RIGHT(H1358,3)="(b)",IF(AND(G1358&gt;=DATE('1. Informace o projektu'!$C$3,1,1),G1358&lt;=WORKDAY(DATE('1. Informace o projektu'!$C$3+1,1,31)-1,1)),"OK","!!"),RIGHT(H1358,3)="(a)",IF(AND(G1358&gt;=DATE('1. Informace o projektu'!$C$3,1,1),G1358&lt;=WORKDAY(DATE('1. Informace o projektu'!$C$3,12,31)-1,1,'6. Data'!$C$76:$C$89)),"OK","!!"),ISBLANK(G1358),"!",ISBLANK(H1358),"!!!",H1358='6. Data'!$B$3,"vyberte druh nákladu")," ")</f>
        <v xml:space="preserve"> </v>
      </c>
      <c r="J1358" s="261" t="str">
        <f t="shared" si="63"/>
        <v xml:space="preserve"> </v>
      </c>
      <c r="K1358" s="238" t="str">
        <f t="shared" si="64"/>
        <v xml:space="preserve"> </v>
      </c>
      <c r="L1358" s="87" t="str">
        <f t="shared" si="65"/>
        <v xml:space="preserve"> </v>
      </c>
    </row>
    <row r="1359" spans="1:12" x14ac:dyDescent="0.25">
      <c r="A1359" s="72"/>
      <c r="B1359" s="82"/>
      <c r="C1359" s="82"/>
      <c r="D1359" s="79"/>
      <c r="E1359" s="83"/>
      <c r="F1359" s="83"/>
      <c r="G1359" s="81"/>
      <c r="H1359" s="126"/>
      <c r="I1359" s="238" t="str">
        <f>IF(ISNUMBER(F1359),_xlfn.IFS(RIGHT(H1359,3)="(b)",IF(AND(G1359&gt;=DATE('1. Informace o projektu'!$C$3,1,1),G1359&lt;=WORKDAY(DATE('1. Informace o projektu'!$C$3+1,1,31)-1,1)),"OK","!!"),RIGHT(H1359,3)="(a)",IF(AND(G1359&gt;=DATE('1. Informace o projektu'!$C$3,1,1),G1359&lt;=WORKDAY(DATE('1. Informace o projektu'!$C$3,12,31)-1,1,'6. Data'!$C$76:$C$89)),"OK","!!"),ISBLANK(G1359),"!",ISBLANK(H1359),"!!!",H1359='6. Data'!$B$3,"vyberte druh nákladu")," ")</f>
        <v xml:space="preserve"> </v>
      </c>
      <c r="J1359" s="261" t="str">
        <f t="shared" si="63"/>
        <v xml:space="preserve"> </v>
      </c>
      <c r="K1359" s="238" t="str">
        <f t="shared" si="64"/>
        <v xml:space="preserve"> </v>
      </c>
      <c r="L1359" s="87" t="str">
        <f t="shared" si="65"/>
        <v xml:space="preserve"> </v>
      </c>
    </row>
    <row r="1360" spans="1:12" x14ac:dyDescent="0.25">
      <c r="A1360" s="72"/>
      <c r="B1360" s="82"/>
      <c r="C1360" s="82"/>
      <c r="D1360" s="79"/>
      <c r="E1360" s="83"/>
      <c r="F1360" s="83"/>
      <c r="G1360" s="81"/>
      <c r="H1360" s="126"/>
      <c r="I1360" s="238" t="str">
        <f>IF(ISNUMBER(F1360),_xlfn.IFS(RIGHT(H1360,3)="(b)",IF(AND(G1360&gt;=DATE('1. Informace o projektu'!$C$3,1,1),G1360&lt;=WORKDAY(DATE('1. Informace o projektu'!$C$3+1,1,31)-1,1)),"OK","!!"),RIGHT(H1360,3)="(a)",IF(AND(G1360&gt;=DATE('1. Informace o projektu'!$C$3,1,1),G1360&lt;=WORKDAY(DATE('1. Informace o projektu'!$C$3,12,31)-1,1,'6. Data'!$C$76:$C$89)),"OK","!!"),ISBLANK(G1360),"!",ISBLANK(H1360),"!!!",H1360='6. Data'!$B$3,"vyberte druh nákladu")," ")</f>
        <v xml:space="preserve"> </v>
      </c>
      <c r="J1360" s="261" t="str">
        <f t="shared" si="63"/>
        <v xml:space="preserve"> </v>
      </c>
      <c r="K1360" s="238" t="str">
        <f t="shared" si="64"/>
        <v xml:space="preserve"> </v>
      </c>
      <c r="L1360" s="87" t="str">
        <f t="shared" si="65"/>
        <v xml:space="preserve"> </v>
      </c>
    </row>
    <row r="1361" spans="1:12" x14ac:dyDescent="0.25">
      <c r="A1361" s="72"/>
      <c r="B1361" s="82"/>
      <c r="C1361" s="82"/>
      <c r="D1361" s="79"/>
      <c r="E1361" s="83"/>
      <c r="F1361" s="83"/>
      <c r="G1361" s="81"/>
      <c r="H1361" s="126"/>
      <c r="I1361" s="238" t="str">
        <f>IF(ISNUMBER(F1361),_xlfn.IFS(RIGHT(H1361,3)="(b)",IF(AND(G1361&gt;=DATE('1. Informace o projektu'!$C$3,1,1),G1361&lt;=WORKDAY(DATE('1. Informace o projektu'!$C$3+1,1,31)-1,1)),"OK","!!"),RIGHT(H1361,3)="(a)",IF(AND(G1361&gt;=DATE('1. Informace o projektu'!$C$3,1,1),G1361&lt;=WORKDAY(DATE('1. Informace o projektu'!$C$3,12,31)-1,1,'6. Data'!$C$76:$C$89)),"OK","!!"),ISBLANK(G1361),"!",ISBLANK(H1361),"!!!",H1361='6. Data'!$B$3,"vyberte druh nákladu")," ")</f>
        <v xml:space="preserve"> </v>
      </c>
      <c r="J1361" s="261" t="str">
        <f t="shared" si="63"/>
        <v xml:space="preserve"> </v>
      </c>
      <c r="K1361" s="238" t="str">
        <f t="shared" si="64"/>
        <v xml:space="preserve"> </v>
      </c>
      <c r="L1361" s="87" t="str">
        <f t="shared" si="65"/>
        <v xml:space="preserve"> </v>
      </c>
    </row>
    <row r="1362" spans="1:12" x14ac:dyDescent="0.25">
      <c r="A1362" s="72"/>
      <c r="B1362" s="82"/>
      <c r="C1362" s="82"/>
      <c r="D1362" s="79"/>
      <c r="E1362" s="83"/>
      <c r="F1362" s="83"/>
      <c r="G1362" s="81"/>
      <c r="H1362" s="126"/>
      <c r="I1362" s="238" t="str">
        <f>IF(ISNUMBER(F1362),_xlfn.IFS(RIGHT(H1362,3)="(b)",IF(AND(G1362&gt;=DATE('1. Informace o projektu'!$C$3,1,1),G1362&lt;=WORKDAY(DATE('1. Informace o projektu'!$C$3+1,1,31)-1,1)),"OK","!!"),RIGHT(H1362,3)="(a)",IF(AND(G1362&gt;=DATE('1. Informace o projektu'!$C$3,1,1),G1362&lt;=WORKDAY(DATE('1. Informace o projektu'!$C$3,12,31)-1,1,'6. Data'!$C$76:$C$89)),"OK","!!"),ISBLANK(G1362),"!",ISBLANK(H1362),"!!!",H1362='6. Data'!$B$3,"vyberte druh nákladu")," ")</f>
        <v xml:space="preserve"> </v>
      </c>
      <c r="J1362" s="261" t="str">
        <f t="shared" si="63"/>
        <v xml:space="preserve"> </v>
      </c>
      <c r="K1362" s="238" t="str">
        <f t="shared" si="64"/>
        <v xml:space="preserve"> </v>
      </c>
      <c r="L1362" s="87" t="str">
        <f t="shared" si="65"/>
        <v xml:space="preserve"> </v>
      </c>
    </row>
    <row r="1363" spans="1:12" x14ac:dyDescent="0.25">
      <c r="A1363" s="72"/>
      <c r="B1363" s="82"/>
      <c r="C1363" s="82"/>
      <c r="D1363" s="79"/>
      <c r="E1363" s="83"/>
      <c r="F1363" s="83"/>
      <c r="G1363" s="81"/>
      <c r="H1363" s="126"/>
      <c r="I1363" s="238" t="str">
        <f>IF(ISNUMBER(F1363),_xlfn.IFS(RIGHT(H1363,3)="(b)",IF(AND(G1363&gt;=DATE('1. Informace o projektu'!$C$3,1,1),G1363&lt;=WORKDAY(DATE('1. Informace o projektu'!$C$3+1,1,31)-1,1)),"OK","!!"),RIGHT(H1363,3)="(a)",IF(AND(G1363&gt;=DATE('1. Informace o projektu'!$C$3,1,1),G1363&lt;=WORKDAY(DATE('1. Informace o projektu'!$C$3,12,31)-1,1,'6. Data'!$C$76:$C$89)),"OK","!!"),ISBLANK(G1363),"!",ISBLANK(H1363),"!!!",H1363='6. Data'!$B$3,"vyberte druh nákladu")," ")</f>
        <v xml:space="preserve"> </v>
      </c>
      <c r="J1363" s="261" t="str">
        <f t="shared" si="63"/>
        <v xml:space="preserve"> </v>
      </c>
      <c r="K1363" s="238" t="str">
        <f t="shared" si="64"/>
        <v xml:space="preserve"> </v>
      </c>
      <c r="L1363" s="87" t="str">
        <f t="shared" si="65"/>
        <v xml:space="preserve"> </v>
      </c>
    </row>
    <row r="1364" spans="1:12" x14ac:dyDescent="0.25">
      <c r="A1364" s="72"/>
      <c r="B1364" s="82"/>
      <c r="C1364" s="82"/>
      <c r="D1364" s="79"/>
      <c r="E1364" s="83"/>
      <c r="F1364" s="83"/>
      <c r="G1364" s="81"/>
      <c r="H1364" s="126"/>
      <c r="I1364" s="238" t="str">
        <f>IF(ISNUMBER(F1364),_xlfn.IFS(RIGHT(H1364,3)="(b)",IF(AND(G1364&gt;=DATE('1. Informace o projektu'!$C$3,1,1),G1364&lt;=WORKDAY(DATE('1. Informace o projektu'!$C$3+1,1,31)-1,1)),"OK","!!"),RIGHT(H1364,3)="(a)",IF(AND(G1364&gt;=DATE('1. Informace o projektu'!$C$3,1,1),G1364&lt;=WORKDAY(DATE('1. Informace o projektu'!$C$3,12,31)-1,1,'6. Data'!$C$76:$C$89)),"OK","!!"),ISBLANK(G1364),"!",ISBLANK(H1364),"!!!",H1364='6. Data'!$B$3,"vyberte druh nákladu")," ")</f>
        <v xml:space="preserve"> </v>
      </c>
      <c r="J1364" s="261" t="str">
        <f t="shared" si="63"/>
        <v xml:space="preserve"> </v>
      </c>
      <c r="K1364" s="238" t="str">
        <f t="shared" si="64"/>
        <v xml:space="preserve"> </v>
      </c>
      <c r="L1364" s="87" t="str">
        <f t="shared" si="65"/>
        <v xml:space="preserve"> </v>
      </c>
    </row>
    <row r="1365" spans="1:12" x14ac:dyDescent="0.25">
      <c r="A1365" s="72"/>
      <c r="B1365" s="82"/>
      <c r="C1365" s="82"/>
      <c r="D1365" s="79"/>
      <c r="E1365" s="83"/>
      <c r="F1365" s="83"/>
      <c r="G1365" s="81"/>
      <c r="H1365" s="126"/>
      <c r="I1365" s="238" t="str">
        <f>IF(ISNUMBER(F1365),_xlfn.IFS(RIGHT(H1365,3)="(b)",IF(AND(G1365&gt;=DATE('1. Informace o projektu'!$C$3,1,1),G1365&lt;=WORKDAY(DATE('1. Informace o projektu'!$C$3+1,1,31)-1,1)),"OK","!!"),RIGHT(H1365,3)="(a)",IF(AND(G1365&gt;=DATE('1. Informace o projektu'!$C$3,1,1),G1365&lt;=WORKDAY(DATE('1. Informace o projektu'!$C$3,12,31)-1,1,'6. Data'!$C$76:$C$89)),"OK","!!"),ISBLANK(G1365),"!",ISBLANK(H1365),"!!!",H1365='6. Data'!$B$3,"vyberte druh nákladu")," ")</f>
        <v xml:space="preserve"> </v>
      </c>
      <c r="J1365" s="261" t="str">
        <f t="shared" si="63"/>
        <v xml:space="preserve"> </v>
      </c>
      <c r="K1365" s="238" t="str">
        <f t="shared" si="64"/>
        <v xml:space="preserve"> </v>
      </c>
      <c r="L1365" s="87" t="str">
        <f t="shared" si="65"/>
        <v xml:space="preserve"> </v>
      </c>
    </row>
    <row r="1366" spans="1:12" x14ac:dyDescent="0.25">
      <c r="A1366" s="72"/>
      <c r="B1366" s="82"/>
      <c r="C1366" s="82"/>
      <c r="D1366" s="79"/>
      <c r="E1366" s="83"/>
      <c r="F1366" s="83"/>
      <c r="G1366" s="81"/>
      <c r="H1366" s="126"/>
      <c r="I1366" s="238" t="str">
        <f>IF(ISNUMBER(F1366),_xlfn.IFS(RIGHT(H1366,3)="(b)",IF(AND(G1366&gt;=DATE('1. Informace o projektu'!$C$3,1,1),G1366&lt;=WORKDAY(DATE('1. Informace o projektu'!$C$3+1,1,31)-1,1)),"OK","!!"),RIGHT(H1366,3)="(a)",IF(AND(G1366&gt;=DATE('1. Informace o projektu'!$C$3,1,1),G1366&lt;=WORKDAY(DATE('1. Informace o projektu'!$C$3,12,31)-1,1,'6. Data'!$C$76:$C$89)),"OK","!!"),ISBLANK(G1366),"!",ISBLANK(H1366),"!!!",H1366='6. Data'!$B$3,"vyberte druh nákladu")," ")</f>
        <v xml:space="preserve"> </v>
      </c>
      <c r="J1366" s="261" t="str">
        <f t="shared" si="63"/>
        <v xml:space="preserve"> </v>
      </c>
      <c r="K1366" s="238" t="str">
        <f t="shared" si="64"/>
        <v xml:space="preserve"> </v>
      </c>
      <c r="L1366" s="87" t="str">
        <f t="shared" si="65"/>
        <v xml:space="preserve"> </v>
      </c>
    </row>
    <row r="1367" spans="1:12" x14ac:dyDescent="0.25">
      <c r="A1367" s="72"/>
      <c r="B1367" s="82"/>
      <c r="C1367" s="82"/>
      <c r="D1367" s="79"/>
      <c r="E1367" s="83"/>
      <c r="F1367" s="83"/>
      <c r="G1367" s="81"/>
      <c r="H1367" s="126"/>
      <c r="I1367" s="238" t="str">
        <f>IF(ISNUMBER(F1367),_xlfn.IFS(RIGHT(H1367,3)="(b)",IF(AND(G1367&gt;=DATE('1. Informace o projektu'!$C$3,1,1),G1367&lt;=WORKDAY(DATE('1. Informace o projektu'!$C$3+1,1,31)-1,1)),"OK","!!"),RIGHT(H1367,3)="(a)",IF(AND(G1367&gt;=DATE('1. Informace o projektu'!$C$3,1,1),G1367&lt;=WORKDAY(DATE('1. Informace o projektu'!$C$3,12,31)-1,1,'6. Data'!$C$76:$C$89)),"OK","!!"),ISBLANK(G1367),"!",ISBLANK(H1367),"!!!",H1367='6. Data'!$B$3,"vyberte druh nákladu")," ")</f>
        <v xml:space="preserve"> </v>
      </c>
      <c r="J1367" s="261" t="str">
        <f t="shared" si="63"/>
        <v xml:space="preserve"> </v>
      </c>
      <c r="K1367" s="238" t="str">
        <f t="shared" si="64"/>
        <v xml:space="preserve"> </v>
      </c>
      <c r="L1367" s="87" t="str">
        <f t="shared" si="65"/>
        <v xml:space="preserve"> </v>
      </c>
    </row>
    <row r="1368" spans="1:12" x14ac:dyDescent="0.25">
      <c r="A1368" s="72"/>
      <c r="B1368" s="82"/>
      <c r="C1368" s="82"/>
      <c r="D1368" s="79"/>
      <c r="E1368" s="83"/>
      <c r="F1368" s="83"/>
      <c r="G1368" s="81"/>
      <c r="H1368" s="126"/>
      <c r="I1368" s="238" t="str">
        <f>IF(ISNUMBER(F1368),_xlfn.IFS(RIGHT(H1368,3)="(b)",IF(AND(G1368&gt;=DATE('1. Informace o projektu'!$C$3,1,1),G1368&lt;=WORKDAY(DATE('1. Informace o projektu'!$C$3+1,1,31)-1,1)),"OK","!!"),RIGHT(H1368,3)="(a)",IF(AND(G1368&gt;=DATE('1. Informace o projektu'!$C$3,1,1),G1368&lt;=WORKDAY(DATE('1. Informace o projektu'!$C$3,12,31)-1,1,'6. Data'!$C$76:$C$89)),"OK","!!"),ISBLANK(G1368),"!",ISBLANK(H1368),"!!!",H1368='6. Data'!$B$3,"vyberte druh nákladu")," ")</f>
        <v xml:space="preserve"> </v>
      </c>
      <c r="J1368" s="261" t="str">
        <f t="shared" si="63"/>
        <v xml:space="preserve"> </v>
      </c>
      <c r="K1368" s="238" t="str">
        <f t="shared" si="64"/>
        <v xml:space="preserve"> </v>
      </c>
      <c r="L1368" s="87" t="str">
        <f t="shared" si="65"/>
        <v xml:space="preserve"> </v>
      </c>
    </row>
    <row r="1369" spans="1:12" x14ac:dyDescent="0.25">
      <c r="A1369" s="72"/>
      <c r="B1369" s="82"/>
      <c r="C1369" s="82"/>
      <c r="D1369" s="79"/>
      <c r="E1369" s="83"/>
      <c r="F1369" s="83"/>
      <c r="G1369" s="81"/>
      <c r="H1369" s="126"/>
      <c r="I1369" s="238" t="str">
        <f>IF(ISNUMBER(F1369),_xlfn.IFS(RIGHT(H1369,3)="(b)",IF(AND(G1369&gt;=DATE('1. Informace o projektu'!$C$3,1,1),G1369&lt;=WORKDAY(DATE('1. Informace o projektu'!$C$3+1,1,31)-1,1)),"OK","!!"),RIGHT(H1369,3)="(a)",IF(AND(G1369&gt;=DATE('1. Informace o projektu'!$C$3,1,1),G1369&lt;=WORKDAY(DATE('1. Informace o projektu'!$C$3,12,31)-1,1,'6. Data'!$C$76:$C$89)),"OK","!!"),ISBLANK(G1369),"!",ISBLANK(H1369),"!!!",H1369='6. Data'!$B$3,"vyberte druh nákladu")," ")</f>
        <v xml:space="preserve"> </v>
      </c>
      <c r="J1369" s="261" t="str">
        <f t="shared" si="63"/>
        <v xml:space="preserve"> </v>
      </c>
      <c r="K1369" s="238" t="str">
        <f t="shared" si="64"/>
        <v xml:space="preserve"> </v>
      </c>
      <c r="L1369" s="87" t="str">
        <f t="shared" si="65"/>
        <v xml:space="preserve"> </v>
      </c>
    </row>
    <row r="1370" spans="1:12" x14ac:dyDescent="0.25">
      <c r="A1370" s="72"/>
      <c r="B1370" s="82"/>
      <c r="C1370" s="82"/>
      <c r="D1370" s="79"/>
      <c r="E1370" s="83"/>
      <c r="F1370" s="83"/>
      <c r="G1370" s="81"/>
      <c r="H1370" s="126"/>
      <c r="I1370" s="238" t="str">
        <f>IF(ISNUMBER(F1370),_xlfn.IFS(RIGHT(H1370,3)="(b)",IF(AND(G1370&gt;=DATE('1. Informace o projektu'!$C$3,1,1),G1370&lt;=WORKDAY(DATE('1. Informace o projektu'!$C$3+1,1,31)-1,1)),"OK","!!"),RIGHT(H1370,3)="(a)",IF(AND(G1370&gt;=DATE('1. Informace o projektu'!$C$3,1,1),G1370&lt;=WORKDAY(DATE('1. Informace o projektu'!$C$3,12,31)-1,1,'6. Data'!$C$76:$C$89)),"OK","!!"),ISBLANK(G1370),"!",ISBLANK(H1370),"!!!",H1370='6. Data'!$B$3,"vyberte druh nákladu")," ")</f>
        <v xml:space="preserve"> </v>
      </c>
      <c r="J1370" s="261" t="str">
        <f t="shared" si="63"/>
        <v xml:space="preserve"> </v>
      </c>
      <c r="K1370" s="238" t="str">
        <f t="shared" si="64"/>
        <v xml:space="preserve"> </v>
      </c>
      <c r="L1370" s="87" t="str">
        <f t="shared" si="65"/>
        <v xml:space="preserve"> </v>
      </c>
    </row>
    <row r="1371" spans="1:12" x14ac:dyDescent="0.25">
      <c r="A1371" s="72"/>
      <c r="B1371" s="82"/>
      <c r="C1371" s="82"/>
      <c r="D1371" s="79"/>
      <c r="E1371" s="83"/>
      <c r="F1371" s="83"/>
      <c r="G1371" s="81"/>
      <c r="H1371" s="126"/>
      <c r="I1371" s="238" t="str">
        <f>IF(ISNUMBER(F1371),_xlfn.IFS(RIGHT(H1371,3)="(b)",IF(AND(G1371&gt;=DATE('1. Informace o projektu'!$C$3,1,1),G1371&lt;=WORKDAY(DATE('1. Informace o projektu'!$C$3+1,1,31)-1,1)),"OK","!!"),RIGHT(H1371,3)="(a)",IF(AND(G1371&gt;=DATE('1. Informace o projektu'!$C$3,1,1),G1371&lt;=WORKDAY(DATE('1. Informace o projektu'!$C$3,12,31)-1,1,'6. Data'!$C$76:$C$89)),"OK","!!"),ISBLANK(G1371),"!",ISBLANK(H1371),"!!!",H1371='6. Data'!$B$3,"vyberte druh nákladu")," ")</f>
        <v xml:space="preserve"> </v>
      </c>
      <c r="J1371" s="261" t="str">
        <f t="shared" si="63"/>
        <v xml:space="preserve"> </v>
      </c>
      <c r="K1371" s="238" t="str">
        <f t="shared" si="64"/>
        <v xml:space="preserve"> </v>
      </c>
      <c r="L1371" s="87" t="str">
        <f t="shared" si="65"/>
        <v xml:space="preserve"> </v>
      </c>
    </row>
    <row r="1372" spans="1:12" x14ac:dyDescent="0.25">
      <c r="A1372" s="72"/>
      <c r="B1372" s="82"/>
      <c r="C1372" s="82"/>
      <c r="D1372" s="79"/>
      <c r="E1372" s="83"/>
      <c r="F1372" s="83"/>
      <c r="G1372" s="81"/>
      <c r="H1372" s="126"/>
      <c r="I1372" s="238" t="str">
        <f>IF(ISNUMBER(F1372),_xlfn.IFS(RIGHT(H1372,3)="(b)",IF(AND(G1372&gt;=DATE('1. Informace o projektu'!$C$3,1,1),G1372&lt;=WORKDAY(DATE('1. Informace o projektu'!$C$3+1,1,31)-1,1)),"OK","!!"),RIGHT(H1372,3)="(a)",IF(AND(G1372&gt;=DATE('1. Informace o projektu'!$C$3,1,1),G1372&lt;=WORKDAY(DATE('1. Informace o projektu'!$C$3,12,31)-1,1,'6. Data'!$C$76:$C$89)),"OK","!!"),ISBLANK(G1372),"!",ISBLANK(H1372),"!!!",H1372='6. Data'!$B$3,"vyberte druh nákladu")," ")</f>
        <v xml:space="preserve"> </v>
      </c>
      <c r="J1372" s="261" t="str">
        <f t="shared" si="63"/>
        <v xml:space="preserve"> </v>
      </c>
      <c r="K1372" s="238" t="str">
        <f t="shared" si="64"/>
        <v xml:space="preserve"> </v>
      </c>
      <c r="L1372" s="87" t="str">
        <f t="shared" si="65"/>
        <v xml:space="preserve"> </v>
      </c>
    </row>
    <row r="1373" spans="1:12" x14ac:dyDescent="0.25">
      <c r="A1373" s="72"/>
      <c r="B1373" s="82"/>
      <c r="C1373" s="82"/>
      <c r="D1373" s="79"/>
      <c r="E1373" s="83"/>
      <c r="F1373" s="83"/>
      <c r="G1373" s="81"/>
      <c r="H1373" s="126"/>
      <c r="I1373" s="238" t="str">
        <f>IF(ISNUMBER(F1373),_xlfn.IFS(RIGHT(H1373,3)="(b)",IF(AND(G1373&gt;=DATE('1. Informace o projektu'!$C$3,1,1),G1373&lt;=WORKDAY(DATE('1. Informace o projektu'!$C$3+1,1,31)-1,1)),"OK","!!"),RIGHT(H1373,3)="(a)",IF(AND(G1373&gt;=DATE('1. Informace o projektu'!$C$3,1,1),G1373&lt;=WORKDAY(DATE('1. Informace o projektu'!$C$3,12,31)-1,1,'6. Data'!$C$76:$C$89)),"OK","!!"),ISBLANK(G1373),"!",ISBLANK(H1373),"!!!",H1373='6. Data'!$B$3,"vyberte druh nákladu")," ")</f>
        <v xml:space="preserve"> </v>
      </c>
      <c r="J1373" s="261" t="str">
        <f t="shared" si="63"/>
        <v xml:space="preserve"> </v>
      </c>
      <c r="K1373" s="238" t="str">
        <f t="shared" si="64"/>
        <v xml:space="preserve"> </v>
      </c>
      <c r="L1373" s="87" t="str">
        <f t="shared" si="65"/>
        <v xml:space="preserve"> </v>
      </c>
    </row>
    <row r="1374" spans="1:12" x14ac:dyDescent="0.25">
      <c r="A1374" s="72"/>
      <c r="B1374" s="82"/>
      <c r="C1374" s="82"/>
      <c r="D1374" s="79"/>
      <c r="E1374" s="83"/>
      <c r="F1374" s="83"/>
      <c r="G1374" s="81"/>
      <c r="H1374" s="126"/>
      <c r="I1374" s="238" t="str">
        <f>IF(ISNUMBER(F1374),_xlfn.IFS(RIGHT(H1374,3)="(b)",IF(AND(G1374&gt;=DATE('1. Informace o projektu'!$C$3,1,1),G1374&lt;=WORKDAY(DATE('1. Informace o projektu'!$C$3+1,1,31)-1,1)),"OK","!!"),RIGHT(H1374,3)="(a)",IF(AND(G1374&gt;=DATE('1. Informace o projektu'!$C$3,1,1),G1374&lt;=WORKDAY(DATE('1. Informace o projektu'!$C$3,12,31)-1,1,'6. Data'!$C$76:$C$89)),"OK","!!"),ISBLANK(G1374),"!",ISBLANK(H1374),"!!!",H1374='6. Data'!$B$3,"vyberte druh nákladu")," ")</f>
        <v xml:space="preserve"> </v>
      </c>
      <c r="J1374" s="261" t="str">
        <f t="shared" si="63"/>
        <v xml:space="preserve"> </v>
      </c>
      <c r="K1374" s="238" t="str">
        <f t="shared" si="64"/>
        <v xml:space="preserve"> </v>
      </c>
      <c r="L1374" s="87" t="str">
        <f t="shared" si="65"/>
        <v xml:space="preserve"> </v>
      </c>
    </row>
    <row r="1375" spans="1:12" x14ac:dyDescent="0.25">
      <c r="A1375" s="72"/>
      <c r="B1375" s="82"/>
      <c r="C1375" s="82"/>
      <c r="D1375" s="79"/>
      <c r="E1375" s="83"/>
      <c r="F1375" s="83"/>
      <c r="G1375" s="81"/>
      <c r="H1375" s="126"/>
      <c r="I1375" s="238" t="str">
        <f>IF(ISNUMBER(F1375),_xlfn.IFS(RIGHT(H1375,3)="(b)",IF(AND(G1375&gt;=DATE('1. Informace o projektu'!$C$3,1,1),G1375&lt;=WORKDAY(DATE('1. Informace o projektu'!$C$3+1,1,31)-1,1)),"OK","!!"),RIGHT(H1375,3)="(a)",IF(AND(G1375&gt;=DATE('1. Informace o projektu'!$C$3,1,1),G1375&lt;=WORKDAY(DATE('1. Informace o projektu'!$C$3,12,31)-1,1,'6. Data'!$C$76:$C$89)),"OK","!!"),ISBLANK(G1375),"!",ISBLANK(H1375),"!!!",H1375='6. Data'!$B$3,"vyberte druh nákladu")," ")</f>
        <v xml:space="preserve"> </v>
      </c>
      <c r="J1375" s="261" t="str">
        <f t="shared" si="63"/>
        <v xml:space="preserve"> </v>
      </c>
      <c r="K1375" s="238" t="str">
        <f t="shared" si="64"/>
        <v xml:space="preserve"> </v>
      </c>
      <c r="L1375" s="87" t="str">
        <f t="shared" si="65"/>
        <v xml:space="preserve"> </v>
      </c>
    </row>
    <row r="1376" spans="1:12" x14ac:dyDescent="0.25">
      <c r="A1376" s="72"/>
      <c r="B1376" s="82"/>
      <c r="C1376" s="82"/>
      <c r="D1376" s="79"/>
      <c r="E1376" s="83"/>
      <c r="F1376" s="83"/>
      <c r="G1376" s="81"/>
      <c r="H1376" s="126"/>
      <c r="I1376" s="238" t="str">
        <f>IF(ISNUMBER(F1376),_xlfn.IFS(RIGHT(H1376,3)="(b)",IF(AND(G1376&gt;=DATE('1. Informace o projektu'!$C$3,1,1),G1376&lt;=WORKDAY(DATE('1. Informace o projektu'!$C$3+1,1,31)-1,1)),"OK","!!"),RIGHT(H1376,3)="(a)",IF(AND(G1376&gt;=DATE('1. Informace o projektu'!$C$3,1,1),G1376&lt;=WORKDAY(DATE('1. Informace o projektu'!$C$3,12,31)-1,1,'6. Data'!$C$76:$C$89)),"OK","!!"),ISBLANK(G1376),"!",ISBLANK(H1376),"!!!",H1376='6. Data'!$B$3,"vyberte druh nákladu")," ")</f>
        <v xml:space="preserve"> </v>
      </c>
      <c r="J1376" s="261" t="str">
        <f t="shared" si="63"/>
        <v xml:space="preserve"> </v>
      </c>
      <c r="K1376" s="238" t="str">
        <f t="shared" si="64"/>
        <v xml:space="preserve"> </v>
      </c>
      <c r="L1376" s="87" t="str">
        <f t="shared" si="65"/>
        <v xml:space="preserve"> </v>
      </c>
    </row>
    <row r="1377" spans="1:12" x14ac:dyDescent="0.25">
      <c r="A1377" s="72"/>
      <c r="B1377" s="82"/>
      <c r="C1377" s="82"/>
      <c r="D1377" s="79"/>
      <c r="E1377" s="83"/>
      <c r="F1377" s="83"/>
      <c r="G1377" s="81"/>
      <c r="H1377" s="126"/>
      <c r="I1377" s="238" t="str">
        <f>IF(ISNUMBER(F1377),_xlfn.IFS(RIGHT(H1377,3)="(b)",IF(AND(G1377&gt;=DATE('1. Informace o projektu'!$C$3,1,1),G1377&lt;=WORKDAY(DATE('1. Informace o projektu'!$C$3+1,1,31)-1,1)),"OK","!!"),RIGHT(H1377,3)="(a)",IF(AND(G1377&gt;=DATE('1. Informace o projektu'!$C$3,1,1),G1377&lt;=WORKDAY(DATE('1. Informace o projektu'!$C$3,12,31)-1,1,'6. Data'!$C$76:$C$89)),"OK","!!"),ISBLANK(G1377),"!",ISBLANK(H1377),"!!!",H1377='6. Data'!$B$3,"vyberte druh nákladu")," ")</f>
        <v xml:space="preserve"> </v>
      </c>
      <c r="J1377" s="261" t="str">
        <f t="shared" si="63"/>
        <v xml:space="preserve"> </v>
      </c>
      <c r="K1377" s="238" t="str">
        <f t="shared" si="64"/>
        <v xml:space="preserve"> </v>
      </c>
      <c r="L1377" s="87" t="str">
        <f t="shared" si="65"/>
        <v xml:space="preserve"> </v>
      </c>
    </row>
    <row r="1378" spans="1:12" x14ac:dyDescent="0.25">
      <c r="A1378" s="72"/>
      <c r="B1378" s="82"/>
      <c r="C1378" s="82"/>
      <c r="D1378" s="79"/>
      <c r="E1378" s="83"/>
      <c r="F1378" s="83"/>
      <c r="G1378" s="81"/>
      <c r="H1378" s="126"/>
      <c r="I1378" s="238" t="str">
        <f>IF(ISNUMBER(F1378),_xlfn.IFS(RIGHT(H1378,3)="(b)",IF(AND(G1378&gt;=DATE('1. Informace o projektu'!$C$3,1,1),G1378&lt;=WORKDAY(DATE('1. Informace o projektu'!$C$3+1,1,31)-1,1)),"OK","!!"),RIGHT(H1378,3)="(a)",IF(AND(G1378&gt;=DATE('1. Informace o projektu'!$C$3,1,1),G1378&lt;=WORKDAY(DATE('1. Informace o projektu'!$C$3,12,31)-1,1,'6. Data'!$C$76:$C$89)),"OK","!!"),ISBLANK(G1378),"!",ISBLANK(H1378),"!!!",H1378='6. Data'!$B$3,"vyberte druh nákladu")," ")</f>
        <v xml:space="preserve"> </v>
      </c>
      <c r="J1378" s="261" t="str">
        <f t="shared" si="63"/>
        <v xml:space="preserve"> </v>
      </c>
      <c r="K1378" s="238" t="str">
        <f t="shared" si="64"/>
        <v xml:space="preserve"> </v>
      </c>
      <c r="L1378" s="87" t="str">
        <f t="shared" si="65"/>
        <v xml:space="preserve"> </v>
      </c>
    </row>
    <row r="1379" spans="1:12" x14ac:dyDescent="0.25">
      <c r="A1379" s="72"/>
      <c r="B1379" s="82"/>
      <c r="C1379" s="82"/>
      <c r="D1379" s="79"/>
      <c r="E1379" s="83"/>
      <c r="F1379" s="83"/>
      <c r="G1379" s="81"/>
      <c r="H1379" s="126"/>
      <c r="I1379" s="238" t="str">
        <f>IF(ISNUMBER(F1379),_xlfn.IFS(RIGHT(H1379,3)="(b)",IF(AND(G1379&gt;=DATE('1. Informace o projektu'!$C$3,1,1),G1379&lt;=WORKDAY(DATE('1. Informace o projektu'!$C$3+1,1,31)-1,1)),"OK","!!"),RIGHT(H1379,3)="(a)",IF(AND(G1379&gt;=DATE('1. Informace o projektu'!$C$3,1,1),G1379&lt;=WORKDAY(DATE('1. Informace o projektu'!$C$3,12,31)-1,1,'6. Data'!$C$76:$C$89)),"OK","!!"),ISBLANK(G1379),"!",ISBLANK(H1379),"!!!",H1379='6. Data'!$B$3,"vyberte druh nákladu")," ")</f>
        <v xml:space="preserve"> </v>
      </c>
      <c r="J1379" s="261" t="str">
        <f t="shared" si="63"/>
        <v xml:space="preserve"> </v>
      </c>
      <c r="K1379" s="238" t="str">
        <f t="shared" si="64"/>
        <v xml:space="preserve"> </v>
      </c>
      <c r="L1379" s="87" t="str">
        <f t="shared" si="65"/>
        <v xml:space="preserve"> </v>
      </c>
    </row>
    <row r="1380" spans="1:12" x14ac:dyDescent="0.25">
      <c r="A1380" s="72"/>
      <c r="B1380" s="82"/>
      <c r="C1380" s="82"/>
      <c r="D1380" s="79"/>
      <c r="E1380" s="83"/>
      <c r="F1380" s="83"/>
      <c r="G1380" s="81"/>
      <c r="H1380" s="126"/>
      <c r="I1380" s="238" t="str">
        <f>IF(ISNUMBER(F1380),_xlfn.IFS(RIGHT(H1380,3)="(b)",IF(AND(G1380&gt;=DATE('1. Informace o projektu'!$C$3,1,1),G1380&lt;=WORKDAY(DATE('1. Informace o projektu'!$C$3+1,1,31)-1,1)),"OK","!!"),RIGHT(H1380,3)="(a)",IF(AND(G1380&gt;=DATE('1. Informace o projektu'!$C$3,1,1),G1380&lt;=WORKDAY(DATE('1. Informace o projektu'!$C$3,12,31)-1,1,'6. Data'!$C$76:$C$89)),"OK","!!"),ISBLANK(G1380),"!",ISBLANK(H1380),"!!!",H1380='6. Data'!$B$3,"vyberte druh nákladu")," ")</f>
        <v xml:space="preserve"> </v>
      </c>
      <c r="J1380" s="261" t="str">
        <f t="shared" si="63"/>
        <v xml:space="preserve"> </v>
      </c>
      <c r="K1380" s="238" t="str">
        <f t="shared" si="64"/>
        <v xml:space="preserve"> </v>
      </c>
      <c r="L1380" s="87" t="str">
        <f t="shared" si="65"/>
        <v xml:space="preserve"> </v>
      </c>
    </row>
    <row r="1381" spans="1:12" x14ac:dyDescent="0.25">
      <c r="A1381" s="72"/>
      <c r="B1381" s="82"/>
      <c r="C1381" s="82"/>
      <c r="D1381" s="79"/>
      <c r="E1381" s="83"/>
      <c r="F1381" s="83"/>
      <c r="G1381" s="81"/>
      <c r="H1381" s="126"/>
      <c r="I1381" s="238" t="str">
        <f>IF(ISNUMBER(F1381),_xlfn.IFS(RIGHT(H1381,3)="(b)",IF(AND(G1381&gt;=DATE('1. Informace o projektu'!$C$3,1,1),G1381&lt;=WORKDAY(DATE('1. Informace o projektu'!$C$3+1,1,31)-1,1)),"OK","!!"),RIGHT(H1381,3)="(a)",IF(AND(G1381&gt;=DATE('1. Informace o projektu'!$C$3,1,1),G1381&lt;=WORKDAY(DATE('1. Informace o projektu'!$C$3,12,31)-1,1,'6. Data'!$C$76:$C$89)),"OK","!!"),ISBLANK(G1381),"!",ISBLANK(H1381),"!!!",H1381='6. Data'!$B$3,"vyberte druh nákladu")," ")</f>
        <v xml:space="preserve"> </v>
      </c>
      <c r="J1381" s="261" t="str">
        <f t="shared" si="63"/>
        <v xml:space="preserve"> </v>
      </c>
      <c r="K1381" s="238" t="str">
        <f t="shared" si="64"/>
        <v xml:space="preserve"> </v>
      </c>
      <c r="L1381" s="87" t="str">
        <f t="shared" si="65"/>
        <v xml:space="preserve"> </v>
      </c>
    </row>
    <row r="1382" spans="1:12" x14ac:dyDescent="0.25">
      <c r="A1382" s="72"/>
      <c r="B1382" s="82"/>
      <c r="C1382" s="82"/>
      <c r="D1382" s="79"/>
      <c r="E1382" s="83"/>
      <c r="F1382" s="83"/>
      <c r="G1382" s="81"/>
      <c r="H1382" s="126"/>
      <c r="I1382" s="238" t="str">
        <f>IF(ISNUMBER(F1382),_xlfn.IFS(RIGHT(H1382,3)="(b)",IF(AND(G1382&gt;=DATE('1. Informace o projektu'!$C$3,1,1),G1382&lt;=WORKDAY(DATE('1. Informace o projektu'!$C$3+1,1,31)-1,1)),"OK","!!"),RIGHT(H1382,3)="(a)",IF(AND(G1382&gt;=DATE('1. Informace o projektu'!$C$3,1,1),G1382&lt;=WORKDAY(DATE('1. Informace o projektu'!$C$3,12,31)-1,1,'6. Data'!$C$76:$C$89)),"OK","!!"),ISBLANK(G1382),"!",ISBLANK(H1382),"!!!",H1382='6. Data'!$B$3,"vyberte druh nákladu")," ")</f>
        <v xml:space="preserve"> </v>
      </c>
      <c r="J1382" s="261" t="str">
        <f t="shared" si="63"/>
        <v xml:space="preserve"> </v>
      </c>
      <c r="K1382" s="238" t="str">
        <f t="shared" si="64"/>
        <v xml:space="preserve"> </v>
      </c>
      <c r="L1382" s="87" t="str">
        <f t="shared" si="65"/>
        <v xml:space="preserve"> </v>
      </c>
    </row>
    <row r="1383" spans="1:12" x14ac:dyDescent="0.25">
      <c r="A1383" s="72"/>
      <c r="B1383" s="82"/>
      <c r="C1383" s="82"/>
      <c r="D1383" s="79"/>
      <c r="E1383" s="83"/>
      <c r="F1383" s="83"/>
      <c r="G1383" s="81"/>
      <c r="H1383" s="126"/>
      <c r="I1383" s="238" t="str">
        <f>IF(ISNUMBER(F1383),_xlfn.IFS(RIGHT(H1383,3)="(b)",IF(AND(G1383&gt;=DATE('1. Informace o projektu'!$C$3,1,1),G1383&lt;=WORKDAY(DATE('1. Informace o projektu'!$C$3+1,1,31)-1,1)),"OK","!!"),RIGHT(H1383,3)="(a)",IF(AND(G1383&gt;=DATE('1. Informace o projektu'!$C$3,1,1),G1383&lt;=WORKDAY(DATE('1. Informace o projektu'!$C$3,12,31)-1,1,'6. Data'!$C$76:$C$89)),"OK","!!"),ISBLANK(G1383),"!",ISBLANK(H1383),"!!!",H1383='6. Data'!$B$3,"vyberte druh nákladu")," ")</f>
        <v xml:space="preserve"> </v>
      </c>
      <c r="J1383" s="261" t="str">
        <f t="shared" si="63"/>
        <v xml:space="preserve"> </v>
      </c>
      <c r="K1383" s="238" t="str">
        <f t="shared" si="64"/>
        <v xml:space="preserve"> </v>
      </c>
      <c r="L1383" s="87" t="str">
        <f t="shared" si="65"/>
        <v xml:space="preserve"> </v>
      </c>
    </row>
    <row r="1384" spans="1:12" x14ac:dyDescent="0.25">
      <c r="A1384" s="72"/>
      <c r="B1384" s="82"/>
      <c r="C1384" s="82"/>
      <c r="D1384" s="79"/>
      <c r="E1384" s="83"/>
      <c r="F1384" s="83"/>
      <c r="G1384" s="81"/>
      <c r="H1384" s="126"/>
      <c r="I1384" s="238" t="str">
        <f>IF(ISNUMBER(F1384),_xlfn.IFS(RIGHT(H1384,3)="(b)",IF(AND(G1384&gt;=DATE('1. Informace o projektu'!$C$3,1,1),G1384&lt;=WORKDAY(DATE('1. Informace o projektu'!$C$3+1,1,31)-1,1)),"OK","!!"),RIGHT(H1384,3)="(a)",IF(AND(G1384&gt;=DATE('1. Informace o projektu'!$C$3,1,1),G1384&lt;=WORKDAY(DATE('1. Informace o projektu'!$C$3,12,31)-1,1,'6. Data'!$C$76:$C$89)),"OK","!!"),ISBLANK(G1384),"!",ISBLANK(H1384),"!!!",H1384='6. Data'!$B$3,"vyberte druh nákladu")," ")</f>
        <v xml:space="preserve"> </v>
      </c>
      <c r="J1384" s="261" t="str">
        <f t="shared" si="63"/>
        <v xml:space="preserve"> </v>
      </c>
      <c r="K1384" s="238" t="str">
        <f t="shared" si="64"/>
        <v xml:space="preserve"> </v>
      </c>
      <c r="L1384" s="87" t="str">
        <f t="shared" si="65"/>
        <v xml:space="preserve"> </v>
      </c>
    </row>
    <row r="1385" spans="1:12" x14ac:dyDescent="0.25">
      <c r="A1385" s="72"/>
      <c r="B1385" s="82"/>
      <c r="C1385" s="82"/>
      <c r="D1385" s="79"/>
      <c r="E1385" s="83"/>
      <c r="F1385" s="83"/>
      <c r="G1385" s="81"/>
      <c r="H1385" s="126"/>
      <c r="I1385" s="238" t="str">
        <f>IF(ISNUMBER(F1385),_xlfn.IFS(RIGHT(H1385,3)="(b)",IF(AND(G1385&gt;=DATE('1. Informace o projektu'!$C$3,1,1),G1385&lt;=WORKDAY(DATE('1. Informace o projektu'!$C$3+1,1,31)-1,1)),"OK","!!"),RIGHT(H1385,3)="(a)",IF(AND(G1385&gt;=DATE('1. Informace o projektu'!$C$3,1,1),G1385&lt;=WORKDAY(DATE('1. Informace o projektu'!$C$3,12,31)-1,1,'6. Data'!$C$76:$C$89)),"OK","!!"),ISBLANK(G1385),"!",ISBLANK(H1385),"!!!",H1385='6. Data'!$B$3,"vyberte druh nákladu")," ")</f>
        <v xml:space="preserve"> </v>
      </c>
      <c r="J1385" s="261" t="str">
        <f t="shared" si="63"/>
        <v xml:space="preserve"> </v>
      </c>
      <c r="K1385" s="238" t="str">
        <f t="shared" si="64"/>
        <v xml:space="preserve"> </v>
      </c>
      <c r="L1385" s="87" t="str">
        <f t="shared" si="65"/>
        <v xml:space="preserve"> </v>
      </c>
    </row>
    <row r="1386" spans="1:12" x14ac:dyDescent="0.25">
      <c r="A1386" s="72"/>
      <c r="B1386" s="82"/>
      <c r="C1386" s="82"/>
      <c r="D1386" s="79"/>
      <c r="E1386" s="83"/>
      <c r="F1386" s="83"/>
      <c r="G1386" s="81"/>
      <c r="H1386" s="126"/>
      <c r="I1386" s="238" t="str">
        <f>IF(ISNUMBER(F1386),_xlfn.IFS(RIGHT(H1386,3)="(b)",IF(AND(G1386&gt;=DATE('1. Informace o projektu'!$C$3,1,1),G1386&lt;=WORKDAY(DATE('1. Informace o projektu'!$C$3+1,1,31)-1,1)),"OK","!!"),RIGHT(H1386,3)="(a)",IF(AND(G1386&gt;=DATE('1. Informace o projektu'!$C$3,1,1),G1386&lt;=WORKDAY(DATE('1. Informace o projektu'!$C$3,12,31)-1,1,'6. Data'!$C$76:$C$89)),"OK","!!"),ISBLANK(G1386),"!",ISBLANK(H1386),"!!!",H1386='6. Data'!$B$3,"vyberte druh nákladu")," ")</f>
        <v xml:space="preserve"> </v>
      </c>
      <c r="J1386" s="261" t="str">
        <f t="shared" si="63"/>
        <v xml:space="preserve"> </v>
      </c>
      <c r="K1386" s="238" t="str">
        <f t="shared" si="64"/>
        <v xml:space="preserve"> </v>
      </c>
      <c r="L1386" s="87" t="str">
        <f t="shared" si="65"/>
        <v xml:space="preserve"> </v>
      </c>
    </row>
    <row r="1387" spans="1:12" x14ac:dyDescent="0.25">
      <c r="A1387" s="72"/>
      <c r="B1387" s="82"/>
      <c r="C1387" s="82"/>
      <c r="D1387" s="79"/>
      <c r="E1387" s="83"/>
      <c r="F1387" s="83"/>
      <c r="G1387" s="81"/>
      <c r="H1387" s="126"/>
      <c r="I1387" s="238" t="str">
        <f>IF(ISNUMBER(F1387),_xlfn.IFS(RIGHT(H1387,3)="(b)",IF(AND(G1387&gt;=DATE('1. Informace o projektu'!$C$3,1,1),G1387&lt;=WORKDAY(DATE('1. Informace o projektu'!$C$3+1,1,31)-1,1)),"OK","!!"),RIGHT(H1387,3)="(a)",IF(AND(G1387&gt;=DATE('1. Informace o projektu'!$C$3,1,1),G1387&lt;=WORKDAY(DATE('1. Informace o projektu'!$C$3,12,31)-1,1,'6. Data'!$C$76:$C$89)),"OK","!!"),ISBLANK(G1387),"!",ISBLANK(H1387),"!!!",H1387='6. Data'!$B$3,"vyberte druh nákladu")," ")</f>
        <v xml:space="preserve"> </v>
      </c>
      <c r="J1387" s="261" t="str">
        <f t="shared" si="63"/>
        <v xml:space="preserve"> </v>
      </c>
      <c r="K1387" s="238" t="str">
        <f t="shared" si="64"/>
        <v xml:space="preserve"> </v>
      </c>
      <c r="L1387" s="87" t="str">
        <f t="shared" si="65"/>
        <v xml:space="preserve"> </v>
      </c>
    </row>
    <row r="1388" spans="1:12" x14ac:dyDescent="0.25">
      <c r="A1388" s="72"/>
      <c r="B1388" s="82"/>
      <c r="C1388" s="82"/>
      <c r="D1388" s="79"/>
      <c r="E1388" s="83"/>
      <c r="F1388" s="83"/>
      <c r="G1388" s="81"/>
      <c r="H1388" s="126"/>
      <c r="I1388" s="238" t="str">
        <f>IF(ISNUMBER(F1388),_xlfn.IFS(RIGHT(H1388,3)="(b)",IF(AND(G1388&gt;=DATE('1. Informace o projektu'!$C$3,1,1),G1388&lt;=WORKDAY(DATE('1. Informace o projektu'!$C$3+1,1,31)-1,1)),"OK","!!"),RIGHT(H1388,3)="(a)",IF(AND(G1388&gt;=DATE('1. Informace o projektu'!$C$3,1,1),G1388&lt;=WORKDAY(DATE('1. Informace o projektu'!$C$3,12,31)-1,1,'6. Data'!$C$76:$C$89)),"OK","!!"),ISBLANK(G1388),"!",ISBLANK(H1388),"!!!",H1388='6. Data'!$B$3,"vyberte druh nákladu")," ")</f>
        <v xml:space="preserve"> </v>
      </c>
      <c r="J1388" s="261" t="str">
        <f t="shared" si="63"/>
        <v xml:space="preserve"> </v>
      </c>
      <c r="K1388" s="238" t="str">
        <f t="shared" si="64"/>
        <v xml:space="preserve"> </v>
      </c>
      <c r="L1388" s="87" t="str">
        <f t="shared" si="65"/>
        <v xml:space="preserve"> </v>
      </c>
    </row>
    <row r="1389" spans="1:12" x14ac:dyDescent="0.25">
      <c r="A1389" s="72"/>
      <c r="B1389" s="82"/>
      <c r="C1389" s="82"/>
      <c r="D1389" s="79"/>
      <c r="E1389" s="83"/>
      <c r="F1389" s="83"/>
      <c r="G1389" s="81"/>
      <c r="H1389" s="126"/>
      <c r="I1389" s="238" t="str">
        <f>IF(ISNUMBER(F1389),_xlfn.IFS(RIGHT(H1389,3)="(b)",IF(AND(G1389&gt;=DATE('1. Informace o projektu'!$C$3,1,1),G1389&lt;=WORKDAY(DATE('1. Informace o projektu'!$C$3+1,1,31)-1,1)),"OK","!!"),RIGHT(H1389,3)="(a)",IF(AND(G1389&gt;=DATE('1. Informace o projektu'!$C$3,1,1),G1389&lt;=WORKDAY(DATE('1. Informace o projektu'!$C$3,12,31)-1,1,'6. Data'!$C$76:$C$89)),"OK","!!"),ISBLANK(G1389),"!",ISBLANK(H1389),"!!!",H1389='6. Data'!$B$3,"vyberte druh nákladu")," ")</f>
        <v xml:space="preserve"> </v>
      </c>
      <c r="J1389" s="261" t="str">
        <f t="shared" si="63"/>
        <v xml:space="preserve"> </v>
      </c>
      <c r="K1389" s="238" t="str">
        <f t="shared" si="64"/>
        <v xml:space="preserve"> </v>
      </c>
      <c r="L1389" s="87" t="str">
        <f t="shared" si="65"/>
        <v xml:space="preserve"> </v>
      </c>
    </row>
    <row r="1390" spans="1:12" x14ac:dyDescent="0.25">
      <c r="A1390" s="72"/>
      <c r="B1390" s="82"/>
      <c r="C1390" s="82"/>
      <c r="D1390" s="79"/>
      <c r="E1390" s="83"/>
      <c r="F1390" s="83"/>
      <c r="G1390" s="81"/>
      <c r="H1390" s="126"/>
      <c r="I1390" s="238" t="str">
        <f>IF(ISNUMBER(F1390),_xlfn.IFS(RIGHT(H1390,3)="(b)",IF(AND(G1390&gt;=DATE('1. Informace o projektu'!$C$3,1,1),G1390&lt;=WORKDAY(DATE('1. Informace o projektu'!$C$3+1,1,31)-1,1)),"OK","!!"),RIGHT(H1390,3)="(a)",IF(AND(G1390&gt;=DATE('1. Informace o projektu'!$C$3,1,1),G1390&lt;=WORKDAY(DATE('1. Informace o projektu'!$C$3,12,31)-1,1,'6. Data'!$C$76:$C$89)),"OK","!!"),ISBLANK(G1390),"!",ISBLANK(H1390),"!!!",H1390='6. Data'!$B$3,"vyberte druh nákladu")," ")</f>
        <v xml:space="preserve"> </v>
      </c>
      <c r="J1390" s="261" t="str">
        <f t="shared" si="63"/>
        <v xml:space="preserve"> </v>
      </c>
      <c r="K1390" s="238" t="str">
        <f t="shared" si="64"/>
        <v xml:space="preserve"> </v>
      </c>
      <c r="L1390" s="87" t="str">
        <f t="shared" si="65"/>
        <v xml:space="preserve"> </v>
      </c>
    </row>
    <row r="1391" spans="1:12" x14ac:dyDescent="0.25">
      <c r="A1391" s="72"/>
      <c r="B1391" s="82"/>
      <c r="C1391" s="82"/>
      <c r="D1391" s="79"/>
      <c r="E1391" s="83"/>
      <c r="F1391" s="83"/>
      <c r="G1391" s="81"/>
      <c r="H1391" s="126"/>
      <c r="I1391" s="238" t="str">
        <f>IF(ISNUMBER(F1391),_xlfn.IFS(RIGHT(H1391,3)="(b)",IF(AND(G1391&gt;=DATE('1. Informace o projektu'!$C$3,1,1),G1391&lt;=WORKDAY(DATE('1. Informace o projektu'!$C$3+1,1,31)-1,1)),"OK","!!"),RIGHT(H1391,3)="(a)",IF(AND(G1391&gt;=DATE('1. Informace o projektu'!$C$3,1,1),G1391&lt;=WORKDAY(DATE('1. Informace o projektu'!$C$3,12,31)-1,1,'6. Data'!$C$76:$C$89)),"OK","!!"),ISBLANK(G1391),"!",ISBLANK(H1391),"!!!",H1391='6. Data'!$B$3,"vyberte druh nákladu")," ")</f>
        <v xml:space="preserve"> </v>
      </c>
      <c r="J1391" s="261" t="str">
        <f t="shared" si="63"/>
        <v xml:space="preserve"> </v>
      </c>
      <c r="K1391" s="238" t="str">
        <f t="shared" si="64"/>
        <v xml:space="preserve"> </v>
      </c>
      <c r="L1391" s="87" t="str">
        <f t="shared" si="65"/>
        <v xml:space="preserve"> </v>
      </c>
    </row>
    <row r="1392" spans="1:12" x14ac:dyDescent="0.25">
      <c r="A1392" s="72"/>
      <c r="B1392" s="82"/>
      <c r="C1392" s="82"/>
      <c r="D1392" s="79"/>
      <c r="E1392" s="83"/>
      <c r="F1392" s="83"/>
      <c r="G1392" s="81"/>
      <c r="H1392" s="126"/>
      <c r="I1392" s="238" t="str">
        <f>IF(ISNUMBER(F1392),_xlfn.IFS(RIGHT(H1392,3)="(b)",IF(AND(G1392&gt;=DATE('1. Informace o projektu'!$C$3,1,1),G1392&lt;=WORKDAY(DATE('1. Informace o projektu'!$C$3+1,1,31)-1,1)),"OK","!!"),RIGHT(H1392,3)="(a)",IF(AND(G1392&gt;=DATE('1. Informace o projektu'!$C$3,1,1),G1392&lt;=WORKDAY(DATE('1. Informace o projektu'!$C$3,12,31)-1,1,'6. Data'!$C$76:$C$89)),"OK","!!"),ISBLANK(G1392),"!",ISBLANK(H1392),"!!!",H1392='6. Data'!$B$3,"vyberte druh nákladu")," ")</f>
        <v xml:space="preserve"> </v>
      </c>
      <c r="J1392" s="261" t="str">
        <f t="shared" si="63"/>
        <v xml:space="preserve"> </v>
      </c>
      <c r="K1392" s="238" t="str">
        <f t="shared" si="64"/>
        <v xml:space="preserve"> </v>
      </c>
      <c r="L1392" s="87" t="str">
        <f t="shared" si="65"/>
        <v xml:space="preserve"> </v>
      </c>
    </row>
    <row r="1393" spans="1:12" x14ac:dyDescent="0.25">
      <c r="A1393" s="72"/>
      <c r="B1393" s="82"/>
      <c r="C1393" s="82"/>
      <c r="D1393" s="79"/>
      <c r="E1393" s="83"/>
      <c r="F1393" s="83"/>
      <c r="G1393" s="81"/>
      <c r="H1393" s="126"/>
      <c r="I1393" s="238" t="str">
        <f>IF(ISNUMBER(F1393),_xlfn.IFS(RIGHT(H1393,3)="(b)",IF(AND(G1393&gt;=DATE('1. Informace o projektu'!$C$3,1,1),G1393&lt;=WORKDAY(DATE('1. Informace o projektu'!$C$3+1,1,31)-1,1)),"OK","!!"),RIGHT(H1393,3)="(a)",IF(AND(G1393&gt;=DATE('1. Informace o projektu'!$C$3,1,1),G1393&lt;=WORKDAY(DATE('1. Informace o projektu'!$C$3,12,31)-1,1,'6. Data'!$C$76:$C$89)),"OK","!!"),ISBLANK(G1393),"!",ISBLANK(H1393),"!!!",H1393='6. Data'!$B$3,"vyberte druh nákladu")," ")</f>
        <v xml:space="preserve"> </v>
      </c>
      <c r="J1393" s="261" t="str">
        <f t="shared" si="63"/>
        <v xml:space="preserve"> </v>
      </c>
      <c r="K1393" s="238" t="str">
        <f t="shared" si="64"/>
        <v xml:space="preserve"> </v>
      </c>
      <c r="L1393" s="87" t="str">
        <f t="shared" si="65"/>
        <v xml:space="preserve"> </v>
      </c>
    </row>
    <row r="1394" spans="1:12" x14ac:dyDescent="0.25">
      <c r="A1394" s="72"/>
      <c r="B1394" s="82"/>
      <c r="C1394" s="82"/>
      <c r="D1394" s="79"/>
      <c r="E1394" s="83"/>
      <c r="F1394" s="83"/>
      <c r="G1394" s="81"/>
      <c r="H1394" s="126"/>
      <c r="I1394" s="238" t="str">
        <f>IF(ISNUMBER(F1394),_xlfn.IFS(RIGHT(H1394,3)="(b)",IF(AND(G1394&gt;=DATE('1. Informace o projektu'!$C$3,1,1),G1394&lt;=WORKDAY(DATE('1. Informace o projektu'!$C$3+1,1,31)-1,1)),"OK","!!"),RIGHT(H1394,3)="(a)",IF(AND(G1394&gt;=DATE('1. Informace o projektu'!$C$3,1,1),G1394&lt;=WORKDAY(DATE('1. Informace o projektu'!$C$3,12,31)-1,1,'6. Data'!$C$76:$C$89)),"OK","!!"),ISBLANK(G1394),"!",ISBLANK(H1394),"!!!",H1394='6. Data'!$B$3,"vyberte druh nákladu")," ")</f>
        <v xml:space="preserve"> </v>
      </c>
      <c r="J1394" s="261" t="str">
        <f t="shared" si="63"/>
        <v xml:space="preserve"> </v>
      </c>
      <c r="K1394" s="238" t="str">
        <f t="shared" si="64"/>
        <v xml:space="preserve"> </v>
      </c>
      <c r="L1394" s="87" t="str">
        <f t="shared" si="65"/>
        <v xml:space="preserve"> </v>
      </c>
    </row>
    <row r="1395" spans="1:12" x14ac:dyDescent="0.25">
      <c r="A1395" s="72"/>
      <c r="B1395" s="82"/>
      <c r="C1395" s="82"/>
      <c r="D1395" s="79"/>
      <c r="E1395" s="83"/>
      <c r="F1395" s="83"/>
      <c r="G1395" s="81"/>
      <c r="H1395" s="126"/>
      <c r="I1395" s="238" t="str">
        <f>IF(ISNUMBER(F1395),_xlfn.IFS(RIGHT(H1395,3)="(b)",IF(AND(G1395&gt;=DATE('1. Informace o projektu'!$C$3,1,1),G1395&lt;=WORKDAY(DATE('1. Informace o projektu'!$C$3+1,1,31)-1,1)),"OK","!!"),RIGHT(H1395,3)="(a)",IF(AND(G1395&gt;=DATE('1. Informace o projektu'!$C$3,1,1),G1395&lt;=WORKDAY(DATE('1. Informace o projektu'!$C$3,12,31)-1,1,'6. Data'!$C$76:$C$89)),"OK","!!"),ISBLANK(G1395),"!",ISBLANK(H1395),"!!!",H1395='6. Data'!$B$3,"vyberte druh nákladu")," ")</f>
        <v xml:space="preserve"> </v>
      </c>
      <c r="J1395" s="261" t="str">
        <f t="shared" si="63"/>
        <v xml:space="preserve"> </v>
      </c>
      <c r="K1395" s="238" t="str">
        <f t="shared" si="64"/>
        <v xml:space="preserve"> </v>
      </c>
      <c r="L1395" s="87" t="str">
        <f t="shared" si="65"/>
        <v xml:space="preserve"> </v>
      </c>
    </row>
    <row r="1396" spans="1:12" x14ac:dyDescent="0.25">
      <c r="A1396" s="72"/>
      <c r="B1396" s="82"/>
      <c r="C1396" s="82"/>
      <c r="D1396" s="79"/>
      <c r="E1396" s="83"/>
      <c r="F1396" s="83"/>
      <c r="G1396" s="81"/>
      <c r="H1396" s="126"/>
      <c r="I1396" s="238" t="str">
        <f>IF(ISNUMBER(F1396),_xlfn.IFS(RIGHT(H1396,3)="(b)",IF(AND(G1396&gt;=DATE('1. Informace o projektu'!$C$3,1,1),G1396&lt;=WORKDAY(DATE('1. Informace o projektu'!$C$3+1,1,31)-1,1)),"OK","!!"),RIGHT(H1396,3)="(a)",IF(AND(G1396&gt;=DATE('1. Informace o projektu'!$C$3,1,1),G1396&lt;=WORKDAY(DATE('1. Informace o projektu'!$C$3,12,31)-1,1,'6. Data'!$C$76:$C$89)),"OK","!!"),ISBLANK(G1396),"!",ISBLANK(H1396),"!!!",H1396='6. Data'!$B$3,"vyberte druh nákladu")," ")</f>
        <v xml:space="preserve"> </v>
      </c>
      <c r="J1396" s="261" t="str">
        <f t="shared" si="63"/>
        <v xml:space="preserve"> </v>
      </c>
      <c r="K1396" s="238" t="str">
        <f t="shared" si="64"/>
        <v xml:space="preserve"> </v>
      </c>
      <c r="L1396" s="87" t="str">
        <f t="shared" si="65"/>
        <v xml:space="preserve"> </v>
      </c>
    </row>
    <row r="1397" spans="1:12" x14ac:dyDescent="0.25">
      <c r="A1397" s="72"/>
      <c r="B1397" s="82"/>
      <c r="C1397" s="82"/>
      <c r="D1397" s="79"/>
      <c r="E1397" s="83"/>
      <c r="F1397" s="83"/>
      <c r="G1397" s="81"/>
      <c r="H1397" s="126"/>
      <c r="I1397" s="238" t="str">
        <f>IF(ISNUMBER(F1397),_xlfn.IFS(RIGHT(H1397,3)="(b)",IF(AND(G1397&gt;=DATE('1. Informace o projektu'!$C$3,1,1),G1397&lt;=WORKDAY(DATE('1. Informace o projektu'!$C$3+1,1,31)-1,1)),"OK","!!"),RIGHT(H1397,3)="(a)",IF(AND(G1397&gt;=DATE('1. Informace o projektu'!$C$3,1,1),G1397&lt;=WORKDAY(DATE('1. Informace o projektu'!$C$3,12,31)-1,1,'6. Data'!$C$76:$C$89)),"OK","!!"),ISBLANK(G1397),"!",ISBLANK(H1397),"!!!",H1397='6. Data'!$B$3,"vyberte druh nákladu")," ")</f>
        <v xml:space="preserve"> </v>
      </c>
      <c r="J1397" s="261" t="str">
        <f t="shared" si="63"/>
        <v xml:space="preserve"> </v>
      </c>
      <c r="K1397" s="238" t="str">
        <f t="shared" si="64"/>
        <v xml:space="preserve"> </v>
      </c>
      <c r="L1397" s="87" t="str">
        <f t="shared" si="65"/>
        <v xml:space="preserve"> </v>
      </c>
    </row>
    <row r="1398" spans="1:12" x14ac:dyDescent="0.25">
      <c r="A1398" s="72"/>
      <c r="B1398" s="82"/>
      <c r="C1398" s="82"/>
      <c r="D1398" s="79"/>
      <c r="E1398" s="83"/>
      <c r="F1398" s="83"/>
      <c r="G1398" s="81"/>
      <c r="H1398" s="126"/>
      <c r="I1398" s="238" t="str">
        <f>IF(ISNUMBER(F1398),_xlfn.IFS(RIGHT(H1398,3)="(b)",IF(AND(G1398&gt;=DATE('1. Informace o projektu'!$C$3,1,1),G1398&lt;=WORKDAY(DATE('1. Informace o projektu'!$C$3+1,1,31)-1,1)),"OK","!!"),RIGHT(H1398,3)="(a)",IF(AND(G1398&gt;=DATE('1. Informace o projektu'!$C$3,1,1),G1398&lt;=WORKDAY(DATE('1. Informace o projektu'!$C$3,12,31)-1,1,'6. Data'!$C$76:$C$89)),"OK","!!"),ISBLANK(G1398),"!",ISBLANK(H1398),"!!!",H1398='6. Data'!$B$3,"vyberte druh nákladu")," ")</f>
        <v xml:space="preserve"> </v>
      </c>
      <c r="J1398" s="261" t="str">
        <f t="shared" si="63"/>
        <v xml:space="preserve"> </v>
      </c>
      <c r="K1398" s="238" t="str">
        <f t="shared" si="64"/>
        <v xml:space="preserve"> </v>
      </c>
      <c r="L1398" s="87" t="str">
        <f t="shared" si="65"/>
        <v xml:space="preserve"> </v>
      </c>
    </row>
    <row r="1399" spans="1:12" x14ac:dyDescent="0.25">
      <c r="A1399" s="72"/>
      <c r="B1399" s="82"/>
      <c r="C1399" s="82"/>
      <c r="D1399" s="79"/>
      <c r="E1399" s="83"/>
      <c r="F1399" s="83"/>
      <c r="G1399" s="81"/>
      <c r="H1399" s="126"/>
      <c r="I1399" s="238" t="str">
        <f>IF(ISNUMBER(F1399),_xlfn.IFS(RIGHT(H1399,3)="(b)",IF(AND(G1399&gt;=DATE('1. Informace o projektu'!$C$3,1,1),G1399&lt;=WORKDAY(DATE('1. Informace o projektu'!$C$3+1,1,31)-1,1)),"OK","!!"),RIGHT(H1399,3)="(a)",IF(AND(G1399&gt;=DATE('1. Informace o projektu'!$C$3,1,1),G1399&lt;=WORKDAY(DATE('1. Informace o projektu'!$C$3,12,31)-1,1,'6. Data'!$C$76:$C$89)),"OK","!!"),ISBLANK(G1399),"!",ISBLANK(H1399),"!!!",H1399='6. Data'!$B$3,"vyberte druh nákladu")," ")</f>
        <v xml:space="preserve"> </v>
      </c>
      <c r="J1399" s="261" t="str">
        <f t="shared" si="63"/>
        <v xml:space="preserve"> </v>
      </c>
      <c r="K1399" s="238" t="str">
        <f t="shared" si="64"/>
        <v xml:space="preserve"> </v>
      </c>
      <c r="L1399" s="87" t="str">
        <f t="shared" si="65"/>
        <v xml:space="preserve"> </v>
      </c>
    </row>
    <row r="1400" spans="1:12" x14ac:dyDescent="0.25">
      <c r="A1400" s="72"/>
      <c r="B1400" s="82"/>
      <c r="C1400" s="82"/>
      <c r="D1400" s="79"/>
      <c r="E1400" s="83"/>
      <c r="F1400" s="83"/>
      <c r="G1400" s="81"/>
      <c r="H1400" s="126"/>
      <c r="I1400" s="238" t="str">
        <f>IF(ISNUMBER(F1400),_xlfn.IFS(RIGHT(H1400,3)="(b)",IF(AND(G1400&gt;=DATE('1. Informace o projektu'!$C$3,1,1),G1400&lt;=WORKDAY(DATE('1. Informace o projektu'!$C$3+1,1,31)-1,1)),"OK","!!"),RIGHT(H1400,3)="(a)",IF(AND(G1400&gt;=DATE('1. Informace o projektu'!$C$3,1,1),G1400&lt;=WORKDAY(DATE('1. Informace o projektu'!$C$3,12,31)-1,1,'6. Data'!$C$76:$C$89)),"OK","!!"),ISBLANK(G1400),"!",ISBLANK(H1400),"!!!",H1400='6. Data'!$B$3,"vyberte druh nákladu")," ")</f>
        <v xml:space="preserve"> </v>
      </c>
      <c r="J1400" s="261" t="str">
        <f t="shared" si="63"/>
        <v xml:space="preserve"> </v>
      </c>
      <c r="K1400" s="238" t="str">
        <f t="shared" si="64"/>
        <v xml:space="preserve"> </v>
      </c>
      <c r="L1400" s="87" t="str">
        <f t="shared" si="65"/>
        <v xml:space="preserve"> </v>
      </c>
    </row>
    <row r="1401" spans="1:12" x14ac:dyDescent="0.25">
      <c r="A1401" s="72"/>
      <c r="B1401" s="82"/>
      <c r="C1401" s="82"/>
      <c r="D1401" s="79"/>
      <c r="E1401" s="83"/>
      <c r="F1401" s="83"/>
      <c r="G1401" s="81"/>
      <c r="H1401" s="126"/>
      <c r="I1401" s="238" t="str">
        <f>IF(ISNUMBER(F1401),_xlfn.IFS(RIGHT(H1401,3)="(b)",IF(AND(G1401&gt;=DATE('1. Informace o projektu'!$C$3,1,1),G1401&lt;=WORKDAY(DATE('1. Informace o projektu'!$C$3+1,1,31)-1,1)),"OK","!!"),RIGHT(H1401,3)="(a)",IF(AND(G1401&gt;=DATE('1. Informace o projektu'!$C$3,1,1),G1401&lt;=WORKDAY(DATE('1. Informace o projektu'!$C$3,12,31)-1,1,'6. Data'!$C$76:$C$89)),"OK","!!"),ISBLANK(G1401),"!",ISBLANK(H1401),"!!!",H1401='6. Data'!$B$3,"vyberte druh nákladu")," ")</f>
        <v xml:space="preserve"> </v>
      </c>
      <c r="J1401" s="261" t="str">
        <f t="shared" si="63"/>
        <v xml:space="preserve"> </v>
      </c>
      <c r="K1401" s="238" t="str">
        <f t="shared" si="64"/>
        <v xml:space="preserve"> </v>
      </c>
      <c r="L1401" s="87" t="str">
        <f t="shared" si="65"/>
        <v xml:space="preserve"> </v>
      </c>
    </row>
    <row r="1402" spans="1:12" x14ac:dyDescent="0.25">
      <c r="A1402" s="72"/>
      <c r="B1402" s="82"/>
      <c r="C1402" s="82"/>
      <c r="D1402" s="79"/>
      <c r="E1402" s="83"/>
      <c r="F1402" s="83"/>
      <c r="G1402" s="81"/>
      <c r="H1402" s="126"/>
      <c r="I1402" s="238" t="str">
        <f>IF(ISNUMBER(F1402),_xlfn.IFS(RIGHT(H1402,3)="(b)",IF(AND(G1402&gt;=DATE('1. Informace o projektu'!$C$3,1,1),G1402&lt;=WORKDAY(DATE('1. Informace o projektu'!$C$3+1,1,31)-1,1)),"OK","!!"),RIGHT(H1402,3)="(a)",IF(AND(G1402&gt;=DATE('1. Informace o projektu'!$C$3,1,1),G1402&lt;=WORKDAY(DATE('1. Informace o projektu'!$C$3,12,31)-1,1,'6. Data'!$C$76:$C$89)),"OK","!!"),ISBLANK(G1402),"!",ISBLANK(H1402),"!!!",H1402='6. Data'!$B$3,"vyberte druh nákladu")," ")</f>
        <v xml:space="preserve"> </v>
      </c>
      <c r="J1402" s="261" t="str">
        <f t="shared" si="63"/>
        <v xml:space="preserve"> </v>
      </c>
      <c r="K1402" s="238" t="str">
        <f t="shared" si="64"/>
        <v xml:space="preserve"> </v>
      </c>
      <c r="L1402" s="87" t="str">
        <f t="shared" si="65"/>
        <v xml:space="preserve"> </v>
      </c>
    </row>
    <row r="1403" spans="1:12" x14ac:dyDescent="0.25">
      <c r="A1403" s="72"/>
      <c r="B1403" s="82"/>
      <c r="C1403" s="82"/>
      <c r="D1403" s="79"/>
      <c r="E1403" s="83"/>
      <c r="F1403" s="83"/>
      <c r="G1403" s="81"/>
      <c r="H1403" s="126"/>
      <c r="I1403" s="238" t="str">
        <f>IF(ISNUMBER(F1403),_xlfn.IFS(RIGHT(H1403,3)="(b)",IF(AND(G1403&gt;=DATE('1. Informace o projektu'!$C$3,1,1),G1403&lt;=WORKDAY(DATE('1. Informace o projektu'!$C$3+1,1,31)-1,1)),"OK","!!"),RIGHT(H1403,3)="(a)",IF(AND(G1403&gt;=DATE('1. Informace o projektu'!$C$3,1,1),G1403&lt;=WORKDAY(DATE('1. Informace o projektu'!$C$3,12,31)-1,1,'6. Data'!$C$76:$C$89)),"OK","!!"),ISBLANK(G1403),"!",ISBLANK(H1403),"!!!",H1403='6. Data'!$B$3,"vyberte druh nákladu")," ")</f>
        <v xml:space="preserve"> </v>
      </c>
      <c r="J1403" s="261" t="str">
        <f t="shared" si="63"/>
        <v xml:space="preserve"> </v>
      </c>
      <c r="K1403" s="238" t="str">
        <f t="shared" si="64"/>
        <v xml:space="preserve"> </v>
      </c>
      <c r="L1403" s="87" t="str">
        <f t="shared" si="65"/>
        <v xml:space="preserve"> </v>
      </c>
    </row>
    <row r="1404" spans="1:12" x14ac:dyDescent="0.25">
      <c r="A1404" s="72"/>
      <c r="B1404" s="82"/>
      <c r="C1404" s="82"/>
      <c r="D1404" s="79"/>
      <c r="E1404" s="83"/>
      <c r="F1404" s="83"/>
      <c r="G1404" s="81"/>
      <c r="H1404" s="126"/>
      <c r="I1404" s="238" t="str">
        <f>IF(ISNUMBER(F1404),_xlfn.IFS(RIGHT(H1404,3)="(b)",IF(AND(G1404&gt;=DATE('1. Informace o projektu'!$C$3,1,1),G1404&lt;=WORKDAY(DATE('1. Informace o projektu'!$C$3+1,1,31)-1,1)),"OK","!!"),RIGHT(H1404,3)="(a)",IF(AND(G1404&gt;=DATE('1. Informace o projektu'!$C$3,1,1),G1404&lt;=WORKDAY(DATE('1. Informace o projektu'!$C$3,12,31)-1,1,'6. Data'!$C$76:$C$89)),"OK","!!"),ISBLANK(G1404),"!",ISBLANK(H1404),"!!!",H1404='6. Data'!$B$3,"vyberte druh nákladu")," ")</f>
        <v xml:space="preserve"> </v>
      </c>
      <c r="J1404" s="261" t="str">
        <f t="shared" si="63"/>
        <v xml:space="preserve"> </v>
      </c>
      <c r="K1404" s="238" t="str">
        <f t="shared" si="64"/>
        <v xml:space="preserve"> </v>
      </c>
      <c r="L1404" s="87" t="str">
        <f t="shared" si="65"/>
        <v xml:space="preserve"> </v>
      </c>
    </row>
    <row r="1405" spans="1:12" x14ac:dyDescent="0.25">
      <c r="A1405" s="72"/>
      <c r="B1405" s="82"/>
      <c r="C1405" s="82"/>
      <c r="D1405" s="79"/>
      <c r="E1405" s="83"/>
      <c r="F1405" s="83"/>
      <c r="G1405" s="81"/>
      <c r="H1405" s="126"/>
      <c r="I1405" s="238" t="str">
        <f>IF(ISNUMBER(F1405),_xlfn.IFS(RIGHT(H1405,3)="(b)",IF(AND(G1405&gt;=DATE('1. Informace o projektu'!$C$3,1,1),G1405&lt;=WORKDAY(DATE('1. Informace o projektu'!$C$3+1,1,31)-1,1)),"OK","!!"),RIGHT(H1405,3)="(a)",IF(AND(G1405&gt;=DATE('1. Informace o projektu'!$C$3,1,1),G1405&lt;=WORKDAY(DATE('1. Informace o projektu'!$C$3,12,31)-1,1,'6. Data'!$C$76:$C$89)),"OK","!!"),ISBLANK(G1405),"!",ISBLANK(H1405),"!!!",H1405='6. Data'!$B$3,"vyberte druh nákladu")," ")</f>
        <v xml:space="preserve"> </v>
      </c>
      <c r="J1405" s="261" t="str">
        <f t="shared" si="63"/>
        <v xml:space="preserve"> </v>
      </c>
      <c r="K1405" s="238" t="str">
        <f t="shared" si="64"/>
        <v xml:space="preserve"> </v>
      </c>
      <c r="L1405" s="87" t="str">
        <f t="shared" si="65"/>
        <v xml:space="preserve"> </v>
      </c>
    </row>
    <row r="1406" spans="1:12" x14ac:dyDescent="0.25">
      <c r="A1406" s="72"/>
      <c r="B1406" s="82"/>
      <c r="C1406" s="82"/>
      <c r="D1406" s="79"/>
      <c r="E1406" s="83"/>
      <c r="F1406" s="83"/>
      <c r="G1406" s="81"/>
      <c r="H1406" s="126"/>
      <c r="I1406" s="238" t="str">
        <f>IF(ISNUMBER(F1406),_xlfn.IFS(RIGHT(H1406,3)="(b)",IF(AND(G1406&gt;=DATE('1. Informace o projektu'!$C$3,1,1),G1406&lt;=WORKDAY(DATE('1. Informace o projektu'!$C$3+1,1,31)-1,1)),"OK","!!"),RIGHT(H1406,3)="(a)",IF(AND(G1406&gt;=DATE('1. Informace o projektu'!$C$3,1,1),G1406&lt;=WORKDAY(DATE('1. Informace o projektu'!$C$3,12,31)-1,1,'6. Data'!$C$76:$C$89)),"OK","!!"),ISBLANK(G1406),"!",ISBLANK(H1406),"!!!",H1406='6. Data'!$B$3,"vyberte druh nákladu")," ")</f>
        <v xml:space="preserve"> </v>
      </c>
      <c r="J1406" s="261" t="str">
        <f t="shared" si="63"/>
        <v xml:space="preserve"> </v>
      </c>
      <c r="K1406" s="238" t="str">
        <f t="shared" si="64"/>
        <v xml:space="preserve"> </v>
      </c>
      <c r="L1406" s="87" t="str">
        <f t="shared" si="65"/>
        <v xml:space="preserve"> </v>
      </c>
    </row>
    <row r="1407" spans="1:12" x14ac:dyDescent="0.25">
      <c r="A1407" s="72"/>
      <c r="B1407" s="82"/>
      <c r="C1407" s="82"/>
      <c r="D1407" s="79"/>
      <c r="E1407" s="83"/>
      <c r="F1407" s="83"/>
      <c r="G1407" s="81"/>
      <c r="H1407" s="126"/>
      <c r="I1407" s="238" t="str">
        <f>IF(ISNUMBER(F1407),_xlfn.IFS(RIGHT(H1407,3)="(b)",IF(AND(G1407&gt;=DATE('1. Informace o projektu'!$C$3,1,1),G1407&lt;=WORKDAY(DATE('1. Informace o projektu'!$C$3+1,1,31)-1,1)),"OK","!!"),RIGHT(H1407,3)="(a)",IF(AND(G1407&gt;=DATE('1. Informace o projektu'!$C$3,1,1),G1407&lt;=WORKDAY(DATE('1. Informace o projektu'!$C$3,12,31)-1,1,'6. Data'!$C$76:$C$89)),"OK","!!"),ISBLANK(G1407),"!",ISBLANK(H1407),"!!!",H1407='6. Data'!$B$3,"vyberte druh nákladu")," ")</f>
        <v xml:space="preserve"> </v>
      </c>
      <c r="J1407" s="261" t="str">
        <f t="shared" si="63"/>
        <v xml:space="preserve"> </v>
      </c>
      <c r="K1407" s="238" t="str">
        <f t="shared" si="64"/>
        <v xml:space="preserve"> </v>
      </c>
      <c r="L1407" s="87" t="str">
        <f t="shared" si="65"/>
        <v xml:space="preserve"> </v>
      </c>
    </row>
    <row r="1408" spans="1:12" x14ac:dyDescent="0.25">
      <c r="A1408" s="72"/>
      <c r="B1408" s="82"/>
      <c r="C1408" s="82"/>
      <c r="D1408" s="79"/>
      <c r="E1408" s="83"/>
      <c r="F1408" s="83"/>
      <c r="G1408" s="81"/>
      <c r="H1408" s="126"/>
      <c r="I1408" s="238" t="str">
        <f>IF(ISNUMBER(F1408),_xlfn.IFS(RIGHT(H1408,3)="(b)",IF(AND(G1408&gt;=DATE('1. Informace o projektu'!$C$3,1,1),G1408&lt;=WORKDAY(DATE('1. Informace o projektu'!$C$3+1,1,31)-1,1)),"OK","!!"),RIGHT(H1408,3)="(a)",IF(AND(G1408&gt;=DATE('1. Informace o projektu'!$C$3,1,1),G1408&lt;=WORKDAY(DATE('1. Informace o projektu'!$C$3,12,31)-1,1,'6. Data'!$C$76:$C$89)),"OK","!!"),ISBLANK(G1408),"!",ISBLANK(H1408),"!!!",H1408='6. Data'!$B$3,"vyberte druh nákladu")," ")</f>
        <v xml:space="preserve"> </v>
      </c>
      <c r="J1408" s="261" t="str">
        <f t="shared" si="63"/>
        <v xml:space="preserve"> </v>
      </c>
      <c r="K1408" s="238" t="str">
        <f t="shared" si="64"/>
        <v xml:space="preserve"> </v>
      </c>
      <c r="L1408" s="87" t="str">
        <f t="shared" si="65"/>
        <v xml:space="preserve"> </v>
      </c>
    </row>
    <row r="1409" spans="1:12" x14ac:dyDescent="0.25">
      <c r="A1409" s="72"/>
      <c r="B1409" s="82"/>
      <c r="C1409" s="82"/>
      <c r="D1409" s="79"/>
      <c r="E1409" s="83"/>
      <c r="F1409" s="83"/>
      <c r="G1409" s="81"/>
      <c r="H1409" s="126"/>
      <c r="I1409" s="238" t="str">
        <f>IF(ISNUMBER(F1409),_xlfn.IFS(RIGHT(H1409,3)="(b)",IF(AND(G1409&gt;=DATE('1. Informace o projektu'!$C$3,1,1),G1409&lt;=WORKDAY(DATE('1. Informace o projektu'!$C$3+1,1,31)-1,1)),"OK","!!"),RIGHT(H1409,3)="(a)",IF(AND(G1409&gt;=DATE('1. Informace o projektu'!$C$3,1,1),G1409&lt;=WORKDAY(DATE('1. Informace o projektu'!$C$3,12,31)-1,1,'6. Data'!$C$76:$C$89)),"OK","!!"),ISBLANK(G1409),"!",ISBLANK(H1409),"!!!",H1409='6. Data'!$B$3,"vyberte druh nákladu")," ")</f>
        <v xml:space="preserve"> </v>
      </c>
      <c r="J1409" s="261" t="str">
        <f t="shared" si="63"/>
        <v xml:space="preserve"> </v>
      </c>
      <c r="K1409" s="238" t="str">
        <f t="shared" si="64"/>
        <v xml:space="preserve"> </v>
      </c>
      <c r="L1409" s="87" t="str">
        <f t="shared" si="65"/>
        <v xml:space="preserve"> </v>
      </c>
    </row>
    <row r="1410" spans="1:12" x14ac:dyDescent="0.25">
      <c r="A1410" s="72"/>
      <c r="B1410" s="82"/>
      <c r="C1410" s="82"/>
      <c r="D1410" s="79"/>
      <c r="E1410" s="83"/>
      <c r="F1410" s="83"/>
      <c r="G1410" s="81"/>
      <c r="H1410" s="126"/>
      <c r="I1410" s="238" t="str">
        <f>IF(ISNUMBER(F1410),_xlfn.IFS(RIGHT(H1410,3)="(b)",IF(AND(G1410&gt;=DATE('1. Informace o projektu'!$C$3,1,1),G1410&lt;=WORKDAY(DATE('1. Informace o projektu'!$C$3+1,1,31)-1,1)),"OK","!!"),RIGHT(H1410,3)="(a)",IF(AND(G1410&gt;=DATE('1. Informace o projektu'!$C$3,1,1),G1410&lt;=WORKDAY(DATE('1. Informace o projektu'!$C$3,12,31)-1,1,'6. Data'!$C$76:$C$89)),"OK","!!"),ISBLANK(G1410),"!",ISBLANK(H1410),"!!!",H1410='6. Data'!$B$3,"vyberte druh nákladu")," ")</f>
        <v xml:space="preserve"> </v>
      </c>
      <c r="J1410" s="261" t="str">
        <f t="shared" si="63"/>
        <v xml:space="preserve"> </v>
      </c>
      <c r="K1410" s="238" t="str">
        <f t="shared" si="64"/>
        <v xml:space="preserve"> </v>
      </c>
      <c r="L1410" s="87" t="str">
        <f t="shared" si="65"/>
        <v xml:space="preserve"> </v>
      </c>
    </row>
    <row r="1411" spans="1:12" x14ac:dyDescent="0.25">
      <c r="A1411" s="72"/>
      <c r="B1411" s="82"/>
      <c r="C1411" s="82"/>
      <c r="D1411" s="79"/>
      <c r="E1411" s="83"/>
      <c r="F1411" s="83"/>
      <c r="G1411" s="81"/>
      <c r="H1411" s="126"/>
      <c r="I1411" s="238" t="str">
        <f>IF(ISNUMBER(F1411),_xlfn.IFS(RIGHT(H1411,3)="(b)",IF(AND(G1411&gt;=DATE('1. Informace o projektu'!$C$3,1,1),G1411&lt;=WORKDAY(DATE('1. Informace o projektu'!$C$3+1,1,31)-1,1)),"OK","!!"),RIGHT(H1411,3)="(a)",IF(AND(G1411&gt;=DATE('1. Informace o projektu'!$C$3,1,1),G1411&lt;=WORKDAY(DATE('1. Informace o projektu'!$C$3,12,31)-1,1,'6. Data'!$C$76:$C$89)),"OK","!!"),ISBLANK(G1411),"!",ISBLANK(H1411),"!!!",H1411='6. Data'!$B$3,"vyberte druh nákladu")," ")</f>
        <v xml:space="preserve"> </v>
      </c>
      <c r="J1411" s="261" t="str">
        <f t="shared" si="63"/>
        <v xml:space="preserve"> </v>
      </c>
      <c r="K1411" s="238" t="str">
        <f t="shared" si="64"/>
        <v xml:space="preserve"> </v>
      </c>
      <c r="L1411" s="87" t="str">
        <f t="shared" si="65"/>
        <v xml:space="preserve"> </v>
      </c>
    </row>
    <row r="1412" spans="1:12" x14ac:dyDescent="0.25">
      <c r="A1412" s="72"/>
      <c r="B1412" s="82"/>
      <c r="C1412" s="82"/>
      <c r="D1412" s="79"/>
      <c r="E1412" s="83"/>
      <c r="F1412" s="83"/>
      <c r="G1412" s="81"/>
      <c r="H1412" s="126"/>
      <c r="I1412" s="238" t="str">
        <f>IF(ISNUMBER(F1412),_xlfn.IFS(RIGHT(H1412,3)="(b)",IF(AND(G1412&gt;=DATE('1. Informace o projektu'!$C$3,1,1),G1412&lt;=WORKDAY(DATE('1. Informace o projektu'!$C$3+1,1,31)-1,1)),"OK","!!"),RIGHT(H1412,3)="(a)",IF(AND(G1412&gt;=DATE('1. Informace o projektu'!$C$3,1,1),G1412&lt;=WORKDAY(DATE('1. Informace o projektu'!$C$3,12,31)-1,1,'6. Data'!$C$76:$C$89)),"OK","!!"),ISBLANK(G1412),"!",ISBLANK(H1412),"!!!",H1412='6. Data'!$B$3,"vyberte druh nákladu")," ")</f>
        <v xml:space="preserve"> </v>
      </c>
      <c r="J1412" s="261" t="str">
        <f t="shared" si="63"/>
        <v xml:space="preserve"> </v>
      </c>
      <c r="K1412" s="238" t="str">
        <f t="shared" si="64"/>
        <v xml:space="preserve"> </v>
      </c>
      <c r="L1412" s="87" t="str">
        <f t="shared" si="65"/>
        <v xml:space="preserve"> </v>
      </c>
    </row>
    <row r="1413" spans="1:12" x14ac:dyDescent="0.25">
      <c r="A1413" s="72"/>
      <c r="B1413" s="82"/>
      <c r="C1413" s="82"/>
      <c r="D1413" s="79"/>
      <c r="E1413" s="83"/>
      <c r="F1413" s="83"/>
      <c r="G1413" s="81"/>
      <c r="H1413" s="126"/>
      <c r="I1413" s="238" t="str">
        <f>IF(ISNUMBER(F1413),_xlfn.IFS(RIGHT(H1413,3)="(b)",IF(AND(G1413&gt;=DATE('1. Informace o projektu'!$C$3,1,1),G1413&lt;=WORKDAY(DATE('1. Informace o projektu'!$C$3+1,1,31)-1,1)),"OK","!!"),RIGHT(H1413,3)="(a)",IF(AND(G1413&gt;=DATE('1. Informace o projektu'!$C$3,1,1),G1413&lt;=WORKDAY(DATE('1. Informace o projektu'!$C$3,12,31)-1,1,'6. Data'!$C$76:$C$89)),"OK","!!"),ISBLANK(G1413),"!",ISBLANK(H1413),"!!!",H1413='6. Data'!$B$3,"vyberte druh nákladu")," ")</f>
        <v xml:space="preserve"> </v>
      </c>
      <c r="J1413" s="261" t="str">
        <f t="shared" si="63"/>
        <v xml:space="preserve"> </v>
      </c>
      <c r="K1413" s="238" t="str">
        <f t="shared" si="64"/>
        <v xml:space="preserve"> </v>
      </c>
      <c r="L1413" s="87" t="str">
        <f t="shared" si="65"/>
        <v xml:space="preserve"> </v>
      </c>
    </row>
    <row r="1414" spans="1:12" x14ac:dyDescent="0.25">
      <c r="A1414" s="72"/>
      <c r="B1414" s="82"/>
      <c r="C1414" s="82"/>
      <c r="D1414" s="79"/>
      <c r="E1414" s="83"/>
      <c r="F1414" s="83"/>
      <c r="G1414" s="81"/>
      <c r="H1414" s="126"/>
      <c r="I1414" s="238" t="str">
        <f>IF(ISNUMBER(F1414),_xlfn.IFS(RIGHT(H1414,3)="(b)",IF(AND(G1414&gt;=DATE('1. Informace o projektu'!$C$3,1,1),G1414&lt;=WORKDAY(DATE('1. Informace o projektu'!$C$3+1,1,31)-1,1)),"OK","!!"),RIGHT(H1414,3)="(a)",IF(AND(G1414&gt;=DATE('1. Informace o projektu'!$C$3,1,1),G1414&lt;=WORKDAY(DATE('1. Informace o projektu'!$C$3,12,31)-1,1,'6. Data'!$C$76:$C$89)),"OK","!!"),ISBLANK(G1414),"!",ISBLANK(H1414),"!!!",H1414='6. Data'!$B$3,"vyberte druh nákladu")," ")</f>
        <v xml:space="preserve"> </v>
      </c>
      <c r="J1414" s="261" t="str">
        <f t="shared" si="63"/>
        <v xml:space="preserve"> </v>
      </c>
      <c r="K1414" s="238" t="str">
        <f t="shared" si="64"/>
        <v xml:space="preserve"> </v>
      </c>
      <c r="L1414" s="87" t="str">
        <f t="shared" si="65"/>
        <v xml:space="preserve"> </v>
      </c>
    </row>
    <row r="1415" spans="1:12" x14ac:dyDescent="0.25">
      <c r="A1415" s="72"/>
      <c r="B1415" s="82"/>
      <c r="C1415" s="82"/>
      <c r="D1415" s="79"/>
      <c r="E1415" s="83"/>
      <c r="F1415" s="83"/>
      <c r="G1415" s="81"/>
      <c r="H1415" s="126"/>
      <c r="I1415" s="238" t="str">
        <f>IF(ISNUMBER(F1415),_xlfn.IFS(RIGHT(H1415,3)="(b)",IF(AND(G1415&gt;=DATE('1. Informace o projektu'!$C$3,1,1),G1415&lt;=WORKDAY(DATE('1. Informace o projektu'!$C$3+1,1,31)-1,1)),"OK","!!"),RIGHT(H1415,3)="(a)",IF(AND(G1415&gt;=DATE('1. Informace o projektu'!$C$3,1,1),G1415&lt;=WORKDAY(DATE('1. Informace o projektu'!$C$3,12,31)-1,1,'6. Data'!$C$76:$C$89)),"OK","!!"),ISBLANK(G1415),"!",ISBLANK(H1415),"!!!",H1415='6. Data'!$B$3,"vyberte druh nákladu")," ")</f>
        <v xml:space="preserve"> </v>
      </c>
      <c r="J1415" s="261" t="str">
        <f t="shared" ref="J1415:J1478" si="66">_xlfn.IFS(I1415="!","Zapište datum úhrady",I1415="ok"," ",I1415=" "," ",I1415="!!!","vyberte druh nákladu",I1415="!!","nepovolené datum úhrady",I1415="vyberte druh nákladu","vyberte druh nákladu")</f>
        <v xml:space="preserve"> </v>
      </c>
      <c r="K1415" s="238" t="str">
        <f t="shared" ref="K1415:K1478" si="67">IF(ISNUMBER(F1415),IF(E1415&gt;=F1415,"OK","!")," ")</f>
        <v xml:space="preserve"> </v>
      </c>
      <c r="L1415" s="87" t="str">
        <f t="shared" ref="L1415:L1478" si="68">_xlfn.IFS(K1415="!","Hrazeno z dotace je vyšší než fakturovaná částka",K1415="ok"," ",K1415=" "," ")</f>
        <v xml:space="preserve"> </v>
      </c>
    </row>
    <row r="1416" spans="1:12" x14ac:dyDescent="0.25">
      <c r="A1416" s="72"/>
      <c r="B1416" s="82"/>
      <c r="C1416" s="82"/>
      <c r="D1416" s="79"/>
      <c r="E1416" s="83"/>
      <c r="F1416" s="83"/>
      <c r="G1416" s="81"/>
      <c r="H1416" s="126"/>
      <c r="I1416" s="238" t="str">
        <f>IF(ISNUMBER(F1416),_xlfn.IFS(RIGHT(H1416,3)="(b)",IF(AND(G1416&gt;=DATE('1. Informace o projektu'!$C$3,1,1),G1416&lt;=WORKDAY(DATE('1. Informace o projektu'!$C$3+1,1,31)-1,1)),"OK","!!"),RIGHT(H1416,3)="(a)",IF(AND(G1416&gt;=DATE('1. Informace o projektu'!$C$3,1,1),G1416&lt;=WORKDAY(DATE('1. Informace o projektu'!$C$3,12,31)-1,1,'6. Data'!$C$76:$C$89)),"OK","!!"),ISBLANK(G1416),"!",ISBLANK(H1416),"!!!",H1416='6. Data'!$B$3,"vyberte druh nákladu")," ")</f>
        <v xml:space="preserve"> </v>
      </c>
      <c r="J1416" s="261" t="str">
        <f t="shared" si="66"/>
        <v xml:space="preserve"> </v>
      </c>
      <c r="K1416" s="238" t="str">
        <f t="shared" si="67"/>
        <v xml:space="preserve"> </v>
      </c>
      <c r="L1416" s="87" t="str">
        <f t="shared" si="68"/>
        <v xml:space="preserve"> </v>
      </c>
    </row>
    <row r="1417" spans="1:12" x14ac:dyDescent="0.25">
      <c r="A1417" s="72"/>
      <c r="B1417" s="82"/>
      <c r="C1417" s="82"/>
      <c r="D1417" s="79"/>
      <c r="E1417" s="83"/>
      <c r="F1417" s="83"/>
      <c r="G1417" s="81"/>
      <c r="H1417" s="126"/>
      <c r="I1417" s="238" t="str">
        <f>IF(ISNUMBER(F1417),_xlfn.IFS(RIGHT(H1417,3)="(b)",IF(AND(G1417&gt;=DATE('1. Informace o projektu'!$C$3,1,1),G1417&lt;=WORKDAY(DATE('1. Informace o projektu'!$C$3+1,1,31)-1,1)),"OK","!!"),RIGHT(H1417,3)="(a)",IF(AND(G1417&gt;=DATE('1. Informace o projektu'!$C$3,1,1),G1417&lt;=WORKDAY(DATE('1. Informace o projektu'!$C$3,12,31)-1,1,'6. Data'!$C$76:$C$89)),"OK","!!"),ISBLANK(G1417),"!",ISBLANK(H1417),"!!!",H1417='6. Data'!$B$3,"vyberte druh nákladu")," ")</f>
        <v xml:space="preserve"> </v>
      </c>
      <c r="J1417" s="261" t="str">
        <f t="shared" si="66"/>
        <v xml:space="preserve"> </v>
      </c>
      <c r="K1417" s="238" t="str">
        <f t="shared" si="67"/>
        <v xml:space="preserve"> </v>
      </c>
      <c r="L1417" s="87" t="str">
        <f t="shared" si="68"/>
        <v xml:space="preserve"> </v>
      </c>
    </row>
    <row r="1418" spans="1:12" x14ac:dyDescent="0.25">
      <c r="A1418" s="72"/>
      <c r="B1418" s="82"/>
      <c r="C1418" s="82"/>
      <c r="D1418" s="79"/>
      <c r="E1418" s="83"/>
      <c r="F1418" s="83"/>
      <c r="G1418" s="81"/>
      <c r="H1418" s="126"/>
      <c r="I1418" s="238" t="str">
        <f>IF(ISNUMBER(F1418),_xlfn.IFS(RIGHT(H1418,3)="(b)",IF(AND(G1418&gt;=DATE('1. Informace o projektu'!$C$3,1,1),G1418&lt;=WORKDAY(DATE('1. Informace o projektu'!$C$3+1,1,31)-1,1)),"OK","!!"),RIGHT(H1418,3)="(a)",IF(AND(G1418&gt;=DATE('1. Informace o projektu'!$C$3,1,1),G1418&lt;=WORKDAY(DATE('1. Informace o projektu'!$C$3,12,31)-1,1,'6. Data'!$C$76:$C$89)),"OK","!!"),ISBLANK(G1418),"!",ISBLANK(H1418),"!!!",H1418='6. Data'!$B$3,"vyberte druh nákladu")," ")</f>
        <v xml:space="preserve"> </v>
      </c>
      <c r="J1418" s="261" t="str">
        <f t="shared" si="66"/>
        <v xml:space="preserve"> </v>
      </c>
      <c r="K1418" s="238" t="str">
        <f t="shared" si="67"/>
        <v xml:space="preserve"> </v>
      </c>
      <c r="L1418" s="87" t="str">
        <f t="shared" si="68"/>
        <v xml:space="preserve"> </v>
      </c>
    </row>
    <row r="1419" spans="1:12" x14ac:dyDescent="0.25">
      <c r="A1419" s="72"/>
      <c r="B1419" s="82"/>
      <c r="C1419" s="82"/>
      <c r="D1419" s="79"/>
      <c r="E1419" s="83"/>
      <c r="F1419" s="83"/>
      <c r="G1419" s="81"/>
      <c r="H1419" s="126"/>
      <c r="I1419" s="238" t="str">
        <f>IF(ISNUMBER(F1419),_xlfn.IFS(RIGHT(H1419,3)="(b)",IF(AND(G1419&gt;=DATE('1. Informace o projektu'!$C$3,1,1),G1419&lt;=WORKDAY(DATE('1. Informace o projektu'!$C$3+1,1,31)-1,1)),"OK","!!"),RIGHT(H1419,3)="(a)",IF(AND(G1419&gt;=DATE('1. Informace o projektu'!$C$3,1,1),G1419&lt;=WORKDAY(DATE('1. Informace o projektu'!$C$3,12,31)-1,1,'6. Data'!$C$76:$C$89)),"OK","!!"),ISBLANK(G1419),"!",ISBLANK(H1419),"!!!",H1419='6. Data'!$B$3,"vyberte druh nákladu")," ")</f>
        <v xml:space="preserve"> </v>
      </c>
      <c r="J1419" s="261" t="str">
        <f t="shared" si="66"/>
        <v xml:space="preserve"> </v>
      </c>
      <c r="K1419" s="238" t="str">
        <f t="shared" si="67"/>
        <v xml:space="preserve"> </v>
      </c>
      <c r="L1419" s="87" t="str">
        <f t="shared" si="68"/>
        <v xml:space="preserve"> </v>
      </c>
    </row>
    <row r="1420" spans="1:12" x14ac:dyDescent="0.25">
      <c r="A1420" s="72"/>
      <c r="B1420" s="82"/>
      <c r="C1420" s="82"/>
      <c r="D1420" s="79"/>
      <c r="E1420" s="83"/>
      <c r="F1420" s="83"/>
      <c r="G1420" s="81"/>
      <c r="H1420" s="126"/>
      <c r="I1420" s="238" t="str">
        <f>IF(ISNUMBER(F1420),_xlfn.IFS(RIGHT(H1420,3)="(b)",IF(AND(G1420&gt;=DATE('1. Informace o projektu'!$C$3,1,1),G1420&lt;=WORKDAY(DATE('1. Informace o projektu'!$C$3+1,1,31)-1,1)),"OK","!!"),RIGHT(H1420,3)="(a)",IF(AND(G1420&gt;=DATE('1. Informace o projektu'!$C$3,1,1),G1420&lt;=WORKDAY(DATE('1. Informace o projektu'!$C$3,12,31)-1,1,'6. Data'!$C$76:$C$89)),"OK","!!"),ISBLANK(G1420),"!",ISBLANK(H1420),"!!!",H1420='6. Data'!$B$3,"vyberte druh nákladu")," ")</f>
        <v xml:space="preserve"> </v>
      </c>
      <c r="J1420" s="261" t="str">
        <f t="shared" si="66"/>
        <v xml:space="preserve"> </v>
      </c>
      <c r="K1420" s="238" t="str">
        <f t="shared" si="67"/>
        <v xml:space="preserve"> </v>
      </c>
      <c r="L1420" s="87" t="str">
        <f t="shared" si="68"/>
        <v xml:space="preserve"> </v>
      </c>
    </row>
    <row r="1421" spans="1:12" x14ac:dyDescent="0.25">
      <c r="A1421" s="72"/>
      <c r="B1421" s="82"/>
      <c r="C1421" s="82"/>
      <c r="D1421" s="79"/>
      <c r="E1421" s="83"/>
      <c r="F1421" s="83"/>
      <c r="G1421" s="81"/>
      <c r="H1421" s="126"/>
      <c r="I1421" s="238" t="str">
        <f>IF(ISNUMBER(F1421),_xlfn.IFS(RIGHT(H1421,3)="(b)",IF(AND(G1421&gt;=DATE('1. Informace o projektu'!$C$3,1,1),G1421&lt;=WORKDAY(DATE('1. Informace o projektu'!$C$3+1,1,31)-1,1)),"OK","!!"),RIGHT(H1421,3)="(a)",IF(AND(G1421&gt;=DATE('1. Informace o projektu'!$C$3,1,1),G1421&lt;=WORKDAY(DATE('1. Informace o projektu'!$C$3,12,31)-1,1,'6. Data'!$C$76:$C$89)),"OK","!!"),ISBLANK(G1421),"!",ISBLANK(H1421),"!!!",H1421='6. Data'!$B$3,"vyberte druh nákladu")," ")</f>
        <v xml:space="preserve"> </v>
      </c>
      <c r="J1421" s="261" t="str">
        <f t="shared" si="66"/>
        <v xml:space="preserve"> </v>
      </c>
      <c r="K1421" s="238" t="str">
        <f t="shared" si="67"/>
        <v xml:space="preserve"> </v>
      </c>
      <c r="L1421" s="87" t="str">
        <f t="shared" si="68"/>
        <v xml:space="preserve"> </v>
      </c>
    </row>
    <row r="1422" spans="1:12" x14ac:dyDescent="0.25">
      <c r="A1422" s="72"/>
      <c r="B1422" s="82"/>
      <c r="C1422" s="82"/>
      <c r="D1422" s="79"/>
      <c r="E1422" s="83"/>
      <c r="F1422" s="83"/>
      <c r="G1422" s="81"/>
      <c r="H1422" s="126"/>
      <c r="I1422" s="238" t="str">
        <f>IF(ISNUMBER(F1422),_xlfn.IFS(RIGHT(H1422,3)="(b)",IF(AND(G1422&gt;=DATE('1. Informace o projektu'!$C$3,1,1),G1422&lt;=WORKDAY(DATE('1. Informace o projektu'!$C$3+1,1,31)-1,1)),"OK","!!"),RIGHT(H1422,3)="(a)",IF(AND(G1422&gt;=DATE('1. Informace o projektu'!$C$3,1,1),G1422&lt;=WORKDAY(DATE('1. Informace o projektu'!$C$3,12,31)-1,1,'6. Data'!$C$76:$C$89)),"OK","!!"),ISBLANK(G1422),"!",ISBLANK(H1422),"!!!",H1422='6. Data'!$B$3,"vyberte druh nákladu")," ")</f>
        <v xml:space="preserve"> </v>
      </c>
      <c r="J1422" s="261" t="str">
        <f t="shared" si="66"/>
        <v xml:space="preserve"> </v>
      </c>
      <c r="K1422" s="238" t="str">
        <f t="shared" si="67"/>
        <v xml:space="preserve"> </v>
      </c>
      <c r="L1422" s="87" t="str">
        <f t="shared" si="68"/>
        <v xml:space="preserve"> </v>
      </c>
    </row>
    <row r="1423" spans="1:12" x14ac:dyDescent="0.25">
      <c r="A1423" s="72"/>
      <c r="B1423" s="82"/>
      <c r="C1423" s="82"/>
      <c r="D1423" s="79"/>
      <c r="E1423" s="83"/>
      <c r="F1423" s="83"/>
      <c r="G1423" s="81"/>
      <c r="H1423" s="126"/>
      <c r="I1423" s="238" t="str">
        <f>IF(ISNUMBER(F1423),_xlfn.IFS(RIGHT(H1423,3)="(b)",IF(AND(G1423&gt;=DATE('1. Informace o projektu'!$C$3,1,1),G1423&lt;=WORKDAY(DATE('1. Informace o projektu'!$C$3+1,1,31)-1,1)),"OK","!!"),RIGHT(H1423,3)="(a)",IF(AND(G1423&gt;=DATE('1. Informace o projektu'!$C$3,1,1),G1423&lt;=WORKDAY(DATE('1. Informace o projektu'!$C$3,12,31)-1,1,'6. Data'!$C$76:$C$89)),"OK","!!"),ISBLANK(G1423),"!",ISBLANK(H1423),"!!!",H1423='6. Data'!$B$3,"vyberte druh nákladu")," ")</f>
        <v xml:space="preserve"> </v>
      </c>
      <c r="J1423" s="261" t="str">
        <f t="shared" si="66"/>
        <v xml:space="preserve"> </v>
      </c>
      <c r="K1423" s="238" t="str">
        <f t="shared" si="67"/>
        <v xml:space="preserve"> </v>
      </c>
      <c r="L1423" s="87" t="str">
        <f t="shared" si="68"/>
        <v xml:space="preserve"> </v>
      </c>
    </row>
    <row r="1424" spans="1:12" x14ac:dyDescent="0.25">
      <c r="A1424" s="72"/>
      <c r="B1424" s="82"/>
      <c r="C1424" s="82"/>
      <c r="D1424" s="79"/>
      <c r="E1424" s="83"/>
      <c r="F1424" s="83"/>
      <c r="G1424" s="81"/>
      <c r="H1424" s="126"/>
      <c r="I1424" s="238" t="str">
        <f>IF(ISNUMBER(F1424),_xlfn.IFS(RIGHT(H1424,3)="(b)",IF(AND(G1424&gt;=DATE('1. Informace o projektu'!$C$3,1,1),G1424&lt;=WORKDAY(DATE('1. Informace o projektu'!$C$3+1,1,31)-1,1)),"OK","!!"),RIGHT(H1424,3)="(a)",IF(AND(G1424&gt;=DATE('1. Informace o projektu'!$C$3,1,1),G1424&lt;=WORKDAY(DATE('1. Informace o projektu'!$C$3,12,31)-1,1,'6. Data'!$C$76:$C$89)),"OK","!!"),ISBLANK(G1424),"!",ISBLANK(H1424),"!!!",H1424='6. Data'!$B$3,"vyberte druh nákladu")," ")</f>
        <v xml:space="preserve"> </v>
      </c>
      <c r="J1424" s="261" t="str">
        <f t="shared" si="66"/>
        <v xml:space="preserve"> </v>
      </c>
      <c r="K1424" s="238" t="str">
        <f t="shared" si="67"/>
        <v xml:space="preserve"> </v>
      </c>
      <c r="L1424" s="87" t="str">
        <f t="shared" si="68"/>
        <v xml:space="preserve"> </v>
      </c>
    </row>
    <row r="1425" spans="1:12" x14ac:dyDescent="0.25">
      <c r="A1425" s="72"/>
      <c r="B1425" s="82"/>
      <c r="C1425" s="82"/>
      <c r="D1425" s="79"/>
      <c r="E1425" s="83"/>
      <c r="F1425" s="83"/>
      <c r="G1425" s="81"/>
      <c r="H1425" s="126"/>
      <c r="I1425" s="238" t="str">
        <f>IF(ISNUMBER(F1425),_xlfn.IFS(RIGHT(H1425,3)="(b)",IF(AND(G1425&gt;=DATE('1. Informace o projektu'!$C$3,1,1),G1425&lt;=WORKDAY(DATE('1. Informace o projektu'!$C$3+1,1,31)-1,1)),"OK","!!"),RIGHT(H1425,3)="(a)",IF(AND(G1425&gt;=DATE('1. Informace o projektu'!$C$3,1,1),G1425&lt;=WORKDAY(DATE('1. Informace o projektu'!$C$3,12,31)-1,1,'6. Data'!$C$76:$C$89)),"OK","!!"),ISBLANK(G1425),"!",ISBLANK(H1425),"!!!",H1425='6. Data'!$B$3,"vyberte druh nákladu")," ")</f>
        <v xml:space="preserve"> </v>
      </c>
      <c r="J1425" s="261" t="str">
        <f t="shared" si="66"/>
        <v xml:space="preserve"> </v>
      </c>
      <c r="K1425" s="238" t="str">
        <f t="shared" si="67"/>
        <v xml:space="preserve"> </v>
      </c>
      <c r="L1425" s="87" t="str">
        <f t="shared" si="68"/>
        <v xml:space="preserve"> </v>
      </c>
    </row>
    <row r="1426" spans="1:12" x14ac:dyDescent="0.25">
      <c r="A1426" s="72"/>
      <c r="B1426" s="82"/>
      <c r="C1426" s="82"/>
      <c r="D1426" s="79"/>
      <c r="E1426" s="83"/>
      <c r="F1426" s="83"/>
      <c r="G1426" s="81"/>
      <c r="H1426" s="126"/>
      <c r="I1426" s="238" t="str">
        <f>IF(ISNUMBER(F1426),_xlfn.IFS(RIGHT(H1426,3)="(b)",IF(AND(G1426&gt;=DATE('1. Informace o projektu'!$C$3,1,1),G1426&lt;=WORKDAY(DATE('1. Informace o projektu'!$C$3+1,1,31)-1,1)),"OK","!!"),RIGHT(H1426,3)="(a)",IF(AND(G1426&gt;=DATE('1. Informace o projektu'!$C$3,1,1),G1426&lt;=WORKDAY(DATE('1. Informace o projektu'!$C$3,12,31)-1,1,'6. Data'!$C$76:$C$89)),"OK","!!"),ISBLANK(G1426),"!",ISBLANK(H1426),"!!!",H1426='6. Data'!$B$3,"vyberte druh nákladu")," ")</f>
        <v xml:space="preserve"> </v>
      </c>
      <c r="J1426" s="261" t="str">
        <f t="shared" si="66"/>
        <v xml:space="preserve"> </v>
      </c>
      <c r="K1426" s="238" t="str">
        <f t="shared" si="67"/>
        <v xml:space="preserve"> </v>
      </c>
      <c r="L1426" s="87" t="str">
        <f t="shared" si="68"/>
        <v xml:space="preserve"> </v>
      </c>
    </row>
    <row r="1427" spans="1:12" x14ac:dyDescent="0.25">
      <c r="A1427" s="72"/>
      <c r="B1427" s="82"/>
      <c r="C1427" s="82"/>
      <c r="D1427" s="79"/>
      <c r="E1427" s="83"/>
      <c r="F1427" s="83"/>
      <c r="G1427" s="81"/>
      <c r="H1427" s="126"/>
      <c r="I1427" s="238" t="str">
        <f>IF(ISNUMBER(F1427),_xlfn.IFS(RIGHT(H1427,3)="(b)",IF(AND(G1427&gt;=DATE('1. Informace o projektu'!$C$3,1,1),G1427&lt;=WORKDAY(DATE('1. Informace o projektu'!$C$3+1,1,31)-1,1)),"OK","!!"),RIGHT(H1427,3)="(a)",IF(AND(G1427&gt;=DATE('1. Informace o projektu'!$C$3,1,1),G1427&lt;=WORKDAY(DATE('1. Informace o projektu'!$C$3,12,31)-1,1,'6. Data'!$C$76:$C$89)),"OK","!!"),ISBLANK(G1427),"!",ISBLANK(H1427),"!!!",H1427='6. Data'!$B$3,"vyberte druh nákladu")," ")</f>
        <v xml:space="preserve"> </v>
      </c>
      <c r="J1427" s="261" t="str">
        <f t="shared" si="66"/>
        <v xml:space="preserve"> </v>
      </c>
      <c r="K1427" s="238" t="str">
        <f t="shared" si="67"/>
        <v xml:space="preserve"> </v>
      </c>
      <c r="L1427" s="87" t="str">
        <f t="shared" si="68"/>
        <v xml:space="preserve"> </v>
      </c>
    </row>
    <row r="1428" spans="1:12" x14ac:dyDescent="0.25">
      <c r="A1428" s="72"/>
      <c r="B1428" s="82"/>
      <c r="C1428" s="82"/>
      <c r="D1428" s="79"/>
      <c r="E1428" s="83"/>
      <c r="F1428" s="83"/>
      <c r="G1428" s="81"/>
      <c r="H1428" s="126"/>
      <c r="I1428" s="238" t="str">
        <f>IF(ISNUMBER(F1428),_xlfn.IFS(RIGHT(H1428,3)="(b)",IF(AND(G1428&gt;=DATE('1. Informace o projektu'!$C$3,1,1),G1428&lt;=WORKDAY(DATE('1. Informace o projektu'!$C$3+1,1,31)-1,1)),"OK","!!"),RIGHT(H1428,3)="(a)",IF(AND(G1428&gt;=DATE('1. Informace o projektu'!$C$3,1,1),G1428&lt;=WORKDAY(DATE('1. Informace o projektu'!$C$3,12,31)-1,1,'6. Data'!$C$76:$C$89)),"OK","!!"),ISBLANK(G1428),"!",ISBLANK(H1428),"!!!",H1428='6. Data'!$B$3,"vyberte druh nákladu")," ")</f>
        <v xml:space="preserve"> </v>
      </c>
      <c r="J1428" s="261" t="str">
        <f t="shared" si="66"/>
        <v xml:space="preserve"> </v>
      </c>
      <c r="K1428" s="238" t="str">
        <f t="shared" si="67"/>
        <v xml:space="preserve"> </v>
      </c>
      <c r="L1428" s="87" t="str">
        <f t="shared" si="68"/>
        <v xml:space="preserve"> </v>
      </c>
    </row>
    <row r="1429" spans="1:12" x14ac:dyDescent="0.25">
      <c r="A1429" s="72"/>
      <c r="B1429" s="82"/>
      <c r="C1429" s="82"/>
      <c r="D1429" s="79"/>
      <c r="E1429" s="83"/>
      <c r="F1429" s="83"/>
      <c r="G1429" s="81"/>
      <c r="H1429" s="126"/>
      <c r="I1429" s="238" t="str">
        <f>IF(ISNUMBER(F1429),_xlfn.IFS(RIGHT(H1429,3)="(b)",IF(AND(G1429&gt;=DATE('1. Informace o projektu'!$C$3,1,1),G1429&lt;=WORKDAY(DATE('1. Informace o projektu'!$C$3+1,1,31)-1,1)),"OK","!!"),RIGHT(H1429,3)="(a)",IF(AND(G1429&gt;=DATE('1. Informace o projektu'!$C$3,1,1),G1429&lt;=WORKDAY(DATE('1. Informace o projektu'!$C$3,12,31)-1,1,'6. Data'!$C$76:$C$89)),"OK","!!"),ISBLANK(G1429),"!",ISBLANK(H1429),"!!!",H1429='6. Data'!$B$3,"vyberte druh nákladu")," ")</f>
        <v xml:space="preserve"> </v>
      </c>
      <c r="J1429" s="261" t="str">
        <f t="shared" si="66"/>
        <v xml:space="preserve"> </v>
      </c>
      <c r="K1429" s="238" t="str">
        <f t="shared" si="67"/>
        <v xml:space="preserve"> </v>
      </c>
      <c r="L1429" s="87" t="str">
        <f t="shared" si="68"/>
        <v xml:space="preserve"> </v>
      </c>
    </row>
    <row r="1430" spans="1:12" x14ac:dyDescent="0.25">
      <c r="A1430" s="72"/>
      <c r="B1430" s="82"/>
      <c r="C1430" s="82"/>
      <c r="D1430" s="79"/>
      <c r="E1430" s="83"/>
      <c r="F1430" s="83"/>
      <c r="G1430" s="81"/>
      <c r="H1430" s="126"/>
      <c r="I1430" s="238" t="str">
        <f>IF(ISNUMBER(F1430),_xlfn.IFS(RIGHT(H1430,3)="(b)",IF(AND(G1430&gt;=DATE('1. Informace o projektu'!$C$3,1,1),G1430&lt;=WORKDAY(DATE('1. Informace o projektu'!$C$3+1,1,31)-1,1)),"OK","!!"),RIGHT(H1430,3)="(a)",IF(AND(G1430&gt;=DATE('1. Informace o projektu'!$C$3,1,1),G1430&lt;=WORKDAY(DATE('1. Informace o projektu'!$C$3,12,31)-1,1,'6. Data'!$C$76:$C$89)),"OK","!!"),ISBLANK(G1430),"!",ISBLANK(H1430),"!!!",H1430='6. Data'!$B$3,"vyberte druh nákladu")," ")</f>
        <v xml:space="preserve"> </v>
      </c>
      <c r="J1430" s="261" t="str">
        <f t="shared" si="66"/>
        <v xml:space="preserve"> </v>
      </c>
      <c r="K1430" s="238" t="str">
        <f t="shared" si="67"/>
        <v xml:space="preserve"> </v>
      </c>
      <c r="L1430" s="87" t="str">
        <f t="shared" si="68"/>
        <v xml:space="preserve"> </v>
      </c>
    </row>
    <row r="1431" spans="1:12" x14ac:dyDescent="0.25">
      <c r="A1431" s="72"/>
      <c r="B1431" s="82"/>
      <c r="C1431" s="82"/>
      <c r="D1431" s="79"/>
      <c r="E1431" s="83"/>
      <c r="F1431" s="83"/>
      <c r="G1431" s="81"/>
      <c r="H1431" s="126"/>
      <c r="I1431" s="238" t="str">
        <f>IF(ISNUMBER(F1431),_xlfn.IFS(RIGHT(H1431,3)="(b)",IF(AND(G1431&gt;=DATE('1. Informace o projektu'!$C$3,1,1),G1431&lt;=WORKDAY(DATE('1. Informace o projektu'!$C$3+1,1,31)-1,1)),"OK","!!"),RIGHT(H1431,3)="(a)",IF(AND(G1431&gt;=DATE('1. Informace o projektu'!$C$3,1,1),G1431&lt;=WORKDAY(DATE('1. Informace o projektu'!$C$3,12,31)-1,1,'6. Data'!$C$76:$C$89)),"OK","!!"),ISBLANK(G1431),"!",ISBLANK(H1431),"!!!",H1431='6. Data'!$B$3,"vyberte druh nákladu")," ")</f>
        <v xml:space="preserve"> </v>
      </c>
      <c r="J1431" s="261" t="str">
        <f t="shared" si="66"/>
        <v xml:space="preserve"> </v>
      </c>
      <c r="K1431" s="238" t="str">
        <f t="shared" si="67"/>
        <v xml:space="preserve"> </v>
      </c>
      <c r="L1431" s="87" t="str">
        <f t="shared" si="68"/>
        <v xml:space="preserve"> </v>
      </c>
    </row>
    <row r="1432" spans="1:12" x14ac:dyDescent="0.25">
      <c r="A1432" s="72"/>
      <c r="B1432" s="82"/>
      <c r="C1432" s="82"/>
      <c r="D1432" s="79"/>
      <c r="E1432" s="83"/>
      <c r="F1432" s="83"/>
      <c r="G1432" s="81"/>
      <c r="H1432" s="126"/>
      <c r="I1432" s="238" t="str">
        <f>IF(ISNUMBER(F1432),_xlfn.IFS(RIGHT(H1432,3)="(b)",IF(AND(G1432&gt;=DATE('1. Informace o projektu'!$C$3,1,1),G1432&lt;=WORKDAY(DATE('1. Informace o projektu'!$C$3+1,1,31)-1,1)),"OK","!!"),RIGHT(H1432,3)="(a)",IF(AND(G1432&gt;=DATE('1. Informace o projektu'!$C$3,1,1),G1432&lt;=WORKDAY(DATE('1. Informace o projektu'!$C$3,12,31)-1,1,'6. Data'!$C$76:$C$89)),"OK","!!"),ISBLANK(G1432),"!",ISBLANK(H1432),"!!!",H1432='6. Data'!$B$3,"vyberte druh nákladu")," ")</f>
        <v xml:space="preserve"> </v>
      </c>
      <c r="J1432" s="261" t="str">
        <f t="shared" si="66"/>
        <v xml:space="preserve"> </v>
      </c>
      <c r="K1432" s="238" t="str">
        <f t="shared" si="67"/>
        <v xml:space="preserve"> </v>
      </c>
      <c r="L1432" s="87" t="str">
        <f t="shared" si="68"/>
        <v xml:space="preserve"> </v>
      </c>
    </row>
    <row r="1433" spans="1:12" x14ac:dyDescent="0.25">
      <c r="A1433" s="72"/>
      <c r="B1433" s="82"/>
      <c r="C1433" s="82"/>
      <c r="D1433" s="79"/>
      <c r="E1433" s="83"/>
      <c r="F1433" s="83"/>
      <c r="G1433" s="81"/>
      <c r="H1433" s="126"/>
      <c r="I1433" s="238" t="str">
        <f>IF(ISNUMBER(F1433),_xlfn.IFS(RIGHT(H1433,3)="(b)",IF(AND(G1433&gt;=DATE('1. Informace o projektu'!$C$3,1,1),G1433&lt;=WORKDAY(DATE('1. Informace o projektu'!$C$3+1,1,31)-1,1)),"OK","!!"),RIGHT(H1433,3)="(a)",IF(AND(G1433&gt;=DATE('1. Informace o projektu'!$C$3,1,1),G1433&lt;=WORKDAY(DATE('1. Informace o projektu'!$C$3,12,31)-1,1,'6. Data'!$C$76:$C$89)),"OK","!!"),ISBLANK(G1433),"!",ISBLANK(H1433),"!!!",H1433='6. Data'!$B$3,"vyberte druh nákladu")," ")</f>
        <v xml:space="preserve"> </v>
      </c>
      <c r="J1433" s="261" t="str">
        <f t="shared" si="66"/>
        <v xml:space="preserve"> </v>
      </c>
      <c r="K1433" s="238" t="str">
        <f t="shared" si="67"/>
        <v xml:space="preserve"> </v>
      </c>
      <c r="L1433" s="87" t="str">
        <f t="shared" si="68"/>
        <v xml:space="preserve"> </v>
      </c>
    </row>
    <row r="1434" spans="1:12" x14ac:dyDescent="0.25">
      <c r="A1434" s="72"/>
      <c r="B1434" s="82"/>
      <c r="C1434" s="82"/>
      <c r="D1434" s="79"/>
      <c r="E1434" s="83"/>
      <c r="F1434" s="83"/>
      <c r="G1434" s="81"/>
      <c r="H1434" s="126"/>
      <c r="I1434" s="238" t="str">
        <f>IF(ISNUMBER(F1434),_xlfn.IFS(RIGHT(H1434,3)="(b)",IF(AND(G1434&gt;=DATE('1. Informace o projektu'!$C$3,1,1),G1434&lt;=WORKDAY(DATE('1. Informace o projektu'!$C$3+1,1,31)-1,1)),"OK","!!"),RIGHT(H1434,3)="(a)",IF(AND(G1434&gt;=DATE('1. Informace o projektu'!$C$3,1,1),G1434&lt;=WORKDAY(DATE('1. Informace o projektu'!$C$3,12,31)-1,1,'6. Data'!$C$76:$C$89)),"OK","!!"),ISBLANK(G1434),"!",ISBLANK(H1434),"!!!",H1434='6. Data'!$B$3,"vyberte druh nákladu")," ")</f>
        <v xml:space="preserve"> </v>
      </c>
      <c r="J1434" s="261" t="str">
        <f t="shared" si="66"/>
        <v xml:space="preserve"> </v>
      </c>
      <c r="K1434" s="238" t="str">
        <f t="shared" si="67"/>
        <v xml:space="preserve"> </v>
      </c>
      <c r="L1434" s="87" t="str">
        <f t="shared" si="68"/>
        <v xml:space="preserve"> </v>
      </c>
    </row>
    <row r="1435" spans="1:12" x14ac:dyDescent="0.25">
      <c r="A1435" s="72"/>
      <c r="B1435" s="82"/>
      <c r="C1435" s="82"/>
      <c r="D1435" s="79"/>
      <c r="E1435" s="83"/>
      <c r="F1435" s="83"/>
      <c r="G1435" s="81"/>
      <c r="H1435" s="126"/>
      <c r="I1435" s="238" t="str">
        <f>IF(ISNUMBER(F1435),_xlfn.IFS(RIGHT(H1435,3)="(b)",IF(AND(G1435&gt;=DATE('1. Informace o projektu'!$C$3,1,1),G1435&lt;=WORKDAY(DATE('1. Informace o projektu'!$C$3+1,1,31)-1,1)),"OK","!!"),RIGHT(H1435,3)="(a)",IF(AND(G1435&gt;=DATE('1. Informace o projektu'!$C$3,1,1),G1435&lt;=WORKDAY(DATE('1. Informace o projektu'!$C$3,12,31)-1,1,'6. Data'!$C$76:$C$89)),"OK","!!"),ISBLANK(G1435),"!",ISBLANK(H1435),"!!!",H1435='6. Data'!$B$3,"vyberte druh nákladu")," ")</f>
        <v xml:space="preserve"> </v>
      </c>
      <c r="J1435" s="261" t="str">
        <f t="shared" si="66"/>
        <v xml:space="preserve"> </v>
      </c>
      <c r="K1435" s="238" t="str">
        <f t="shared" si="67"/>
        <v xml:space="preserve"> </v>
      </c>
      <c r="L1435" s="87" t="str">
        <f t="shared" si="68"/>
        <v xml:space="preserve"> </v>
      </c>
    </row>
    <row r="1436" spans="1:12" x14ac:dyDescent="0.25">
      <c r="A1436" s="72"/>
      <c r="B1436" s="82"/>
      <c r="C1436" s="82"/>
      <c r="D1436" s="79"/>
      <c r="E1436" s="83"/>
      <c r="F1436" s="83"/>
      <c r="G1436" s="81"/>
      <c r="H1436" s="126"/>
      <c r="I1436" s="238" t="str">
        <f>IF(ISNUMBER(F1436),_xlfn.IFS(RIGHT(H1436,3)="(b)",IF(AND(G1436&gt;=DATE('1. Informace o projektu'!$C$3,1,1),G1436&lt;=WORKDAY(DATE('1. Informace o projektu'!$C$3+1,1,31)-1,1)),"OK","!!"),RIGHT(H1436,3)="(a)",IF(AND(G1436&gt;=DATE('1. Informace o projektu'!$C$3,1,1),G1436&lt;=WORKDAY(DATE('1. Informace o projektu'!$C$3,12,31)-1,1,'6. Data'!$C$76:$C$89)),"OK","!!"),ISBLANK(G1436),"!",ISBLANK(H1436),"!!!",H1436='6. Data'!$B$3,"vyberte druh nákladu")," ")</f>
        <v xml:space="preserve"> </v>
      </c>
      <c r="J1436" s="261" t="str">
        <f t="shared" si="66"/>
        <v xml:space="preserve"> </v>
      </c>
      <c r="K1436" s="238" t="str">
        <f t="shared" si="67"/>
        <v xml:space="preserve"> </v>
      </c>
      <c r="L1436" s="87" t="str">
        <f t="shared" si="68"/>
        <v xml:space="preserve"> </v>
      </c>
    </row>
    <row r="1437" spans="1:12" x14ac:dyDescent="0.25">
      <c r="A1437" s="72"/>
      <c r="B1437" s="82"/>
      <c r="C1437" s="82"/>
      <c r="D1437" s="79"/>
      <c r="E1437" s="83"/>
      <c r="F1437" s="83"/>
      <c r="G1437" s="81"/>
      <c r="H1437" s="126"/>
      <c r="I1437" s="238" t="str">
        <f>IF(ISNUMBER(F1437),_xlfn.IFS(RIGHT(H1437,3)="(b)",IF(AND(G1437&gt;=DATE('1. Informace o projektu'!$C$3,1,1),G1437&lt;=WORKDAY(DATE('1. Informace o projektu'!$C$3+1,1,31)-1,1)),"OK","!!"),RIGHT(H1437,3)="(a)",IF(AND(G1437&gt;=DATE('1. Informace o projektu'!$C$3,1,1),G1437&lt;=WORKDAY(DATE('1. Informace o projektu'!$C$3,12,31)-1,1,'6. Data'!$C$76:$C$89)),"OK","!!"),ISBLANK(G1437),"!",ISBLANK(H1437),"!!!",H1437='6. Data'!$B$3,"vyberte druh nákladu")," ")</f>
        <v xml:space="preserve"> </v>
      </c>
      <c r="J1437" s="261" t="str">
        <f t="shared" si="66"/>
        <v xml:space="preserve"> </v>
      </c>
      <c r="K1437" s="238" t="str">
        <f t="shared" si="67"/>
        <v xml:space="preserve"> </v>
      </c>
      <c r="L1437" s="87" t="str">
        <f t="shared" si="68"/>
        <v xml:space="preserve"> </v>
      </c>
    </row>
    <row r="1438" spans="1:12" x14ac:dyDescent="0.25">
      <c r="A1438" s="72"/>
      <c r="B1438" s="82"/>
      <c r="C1438" s="82"/>
      <c r="D1438" s="79"/>
      <c r="E1438" s="83"/>
      <c r="F1438" s="83"/>
      <c r="G1438" s="81"/>
      <c r="H1438" s="126"/>
      <c r="I1438" s="238" t="str">
        <f>IF(ISNUMBER(F1438),_xlfn.IFS(RIGHT(H1438,3)="(b)",IF(AND(G1438&gt;=DATE('1. Informace o projektu'!$C$3,1,1),G1438&lt;=WORKDAY(DATE('1. Informace o projektu'!$C$3+1,1,31)-1,1)),"OK","!!"),RIGHT(H1438,3)="(a)",IF(AND(G1438&gt;=DATE('1. Informace o projektu'!$C$3,1,1),G1438&lt;=WORKDAY(DATE('1. Informace o projektu'!$C$3,12,31)-1,1,'6. Data'!$C$76:$C$89)),"OK","!!"),ISBLANK(G1438),"!",ISBLANK(H1438),"!!!",H1438='6. Data'!$B$3,"vyberte druh nákladu")," ")</f>
        <v xml:space="preserve"> </v>
      </c>
      <c r="J1438" s="261" t="str">
        <f t="shared" si="66"/>
        <v xml:space="preserve"> </v>
      </c>
      <c r="K1438" s="238" t="str">
        <f t="shared" si="67"/>
        <v xml:space="preserve"> </v>
      </c>
      <c r="L1438" s="87" t="str">
        <f t="shared" si="68"/>
        <v xml:space="preserve"> </v>
      </c>
    </row>
    <row r="1439" spans="1:12" x14ac:dyDescent="0.25">
      <c r="A1439" s="72"/>
      <c r="B1439" s="82"/>
      <c r="C1439" s="82"/>
      <c r="D1439" s="79"/>
      <c r="E1439" s="83"/>
      <c r="F1439" s="83"/>
      <c r="G1439" s="81"/>
      <c r="H1439" s="126"/>
      <c r="I1439" s="238" t="str">
        <f>IF(ISNUMBER(F1439),_xlfn.IFS(RIGHT(H1439,3)="(b)",IF(AND(G1439&gt;=DATE('1. Informace o projektu'!$C$3,1,1),G1439&lt;=WORKDAY(DATE('1. Informace o projektu'!$C$3+1,1,31)-1,1)),"OK","!!"),RIGHT(H1439,3)="(a)",IF(AND(G1439&gt;=DATE('1. Informace o projektu'!$C$3,1,1),G1439&lt;=WORKDAY(DATE('1. Informace o projektu'!$C$3,12,31)-1,1,'6. Data'!$C$76:$C$89)),"OK","!!"),ISBLANK(G1439),"!",ISBLANK(H1439),"!!!",H1439='6. Data'!$B$3,"vyberte druh nákladu")," ")</f>
        <v xml:space="preserve"> </v>
      </c>
      <c r="J1439" s="261" t="str">
        <f t="shared" si="66"/>
        <v xml:space="preserve"> </v>
      </c>
      <c r="K1439" s="238" t="str">
        <f t="shared" si="67"/>
        <v xml:space="preserve"> </v>
      </c>
      <c r="L1439" s="87" t="str">
        <f t="shared" si="68"/>
        <v xml:space="preserve"> </v>
      </c>
    </row>
    <row r="1440" spans="1:12" x14ac:dyDescent="0.25">
      <c r="A1440" s="72"/>
      <c r="B1440" s="82"/>
      <c r="C1440" s="82"/>
      <c r="D1440" s="79"/>
      <c r="E1440" s="83"/>
      <c r="F1440" s="83"/>
      <c r="G1440" s="81"/>
      <c r="H1440" s="126"/>
      <c r="I1440" s="238" t="str">
        <f>IF(ISNUMBER(F1440),_xlfn.IFS(RIGHT(H1440,3)="(b)",IF(AND(G1440&gt;=DATE('1. Informace o projektu'!$C$3,1,1),G1440&lt;=WORKDAY(DATE('1. Informace o projektu'!$C$3+1,1,31)-1,1)),"OK","!!"),RIGHT(H1440,3)="(a)",IF(AND(G1440&gt;=DATE('1. Informace o projektu'!$C$3,1,1),G1440&lt;=WORKDAY(DATE('1. Informace o projektu'!$C$3,12,31)-1,1,'6. Data'!$C$76:$C$89)),"OK","!!"),ISBLANK(G1440),"!",ISBLANK(H1440),"!!!",H1440='6. Data'!$B$3,"vyberte druh nákladu")," ")</f>
        <v xml:space="preserve"> </v>
      </c>
      <c r="J1440" s="261" t="str">
        <f t="shared" si="66"/>
        <v xml:space="preserve"> </v>
      </c>
      <c r="K1440" s="238" t="str">
        <f t="shared" si="67"/>
        <v xml:space="preserve"> </v>
      </c>
      <c r="L1440" s="87" t="str">
        <f t="shared" si="68"/>
        <v xml:space="preserve"> </v>
      </c>
    </row>
    <row r="1441" spans="1:12" x14ac:dyDescent="0.25">
      <c r="A1441" s="72"/>
      <c r="B1441" s="82"/>
      <c r="C1441" s="82"/>
      <c r="D1441" s="79"/>
      <c r="E1441" s="83"/>
      <c r="F1441" s="83"/>
      <c r="G1441" s="81"/>
      <c r="H1441" s="126"/>
      <c r="I1441" s="238" t="str">
        <f>IF(ISNUMBER(F1441),_xlfn.IFS(RIGHT(H1441,3)="(b)",IF(AND(G1441&gt;=DATE('1. Informace o projektu'!$C$3,1,1),G1441&lt;=WORKDAY(DATE('1. Informace o projektu'!$C$3+1,1,31)-1,1)),"OK","!!"),RIGHT(H1441,3)="(a)",IF(AND(G1441&gt;=DATE('1. Informace o projektu'!$C$3,1,1),G1441&lt;=WORKDAY(DATE('1. Informace o projektu'!$C$3,12,31)-1,1,'6. Data'!$C$76:$C$89)),"OK","!!"),ISBLANK(G1441),"!",ISBLANK(H1441),"!!!",H1441='6. Data'!$B$3,"vyberte druh nákladu")," ")</f>
        <v xml:space="preserve"> </v>
      </c>
      <c r="J1441" s="261" t="str">
        <f t="shared" si="66"/>
        <v xml:space="preserve"> </v>
      </c>
      <c r="K1441" s="238" t="str">
        <f t="shared" si="67"/>
        <v xml:space="preserve"> </v>
      </c>
      <c r="L1441" s="87" t="str">
        <f t="shared" si="68"/>
        <v xml:space="preserve"> </v>
      </c>
    </row>
    <row r="1442" spans="1:12" x14ac:dyDescent="0.25">
      <c r="A1442" s="72"/>
      <c r="B1442" s="82"/>
      <c r="C1442" s="82"/>
      <c r="D1442" s="79"/>
      <c r="E1442" s="83"/>
      <c r="F1442" s="83"/>
      <c r="G1442" s="81"/>
      <c r="H1442" s="126"/>
      <c r="I1442" s="238" t="str">
        <f>IF(ISNUMBER(F1442),_xlfn.IFS(RIGHT(H1442,3)="(b)",IF(AND(G1442&gt;=DATE('1. Informace o projektu'!$C$3,1,1),G1442&lt;=WORKDAY(DATE('1. Informace o projektu'!$C$3+1,1,31)-1,1)),"OK","!!"),RIGHT(H1442,3)="(a)",IF(AND(G1442&gt;=DATE('1. Informace o projektu'!$C$3,1,1),G1442&lt;=WORKDAY(DATE('1. Informace o projektu'!$C$3,12,31)-1,1,'6. Data'!$C$76:$C$89)),"OK","!!"),ISBLANK(G1442),"!",ISBLANK(H1442),"!!!",H1442='6. Data'!$B$3,"vyberte druh nákladu")," ")</f>
        <v xml:space="preserve"> </v>
      </c>
      <c r="J1442" s="261" t="str">
        <f t="shared" si="66"/>
        <v xml:space="preserve"> </v>
      </c>
      <c r="K1442" s="238" t="str">
        <f t="shared" si="67"/>
        <v xml:space="preserve"> </v>
      </c>
      <c r="L1442" s="87" t="str">
        <f t="shared" si="68"/>
        <v xml:space="preserve"> </v>
      </c>
    </row>
    <row r="1443" spans="1:12" x14ac:dyDescent="0.25">
      <c r="A1443" s="72"/>
      <c r="B1443" s="82"/>
      <c r="C1443" s="82"/>
      <c r="D1443" s="79"/>
      <c r="E1443" s="83"/>
      <c r="F1443" s="83"/>
      <c r="G1443" s="81"/>
      <c r="H1443" s="126"/>
      <c r="I1443" s="238" t="str">
        <f>IF(ISNUMBER(F1443),_xlfn.IFS(RIGHT(H1443,3)="(b)",IF(AND(G1443&gt;=DATE('1. Informace o projektu'!$C$3,1,1),G1443&lt;=WORKDAY(DATE('1. Informace o projektu'!$C$3+1,1,31)-1,1)),"OK","!!"),RIGHT(H1443,3)="(a)",IF(AND(G1443&gt;=DATE('1. Informace o projektu'!$C$3,1,1),G1443&lt;=WORKDAY(DATE('1. Informace o projektu'!$C$3,12,31)-1,1,'6. Data'!$C$76:$C$89)),"OK","!!"),ISBLANK(G1443),"!",ISBLANK(H1443),"!!!",H1443='6. Data'!$B$3,"vyberte druh nákladu")," ")</f>
        <v xml:space="preserve"> </v>
      </c>
      <c r="J1443" s="261" t="str">
        <f t="shared" si="66"/>
        <v xml:space="preserve"> </v>
      </c>
      <c r="K1443" s="238" t="str">
        <f t="shared" si="67"/>
        <v xml:space="preserve"> </v>
      </c>
      <c r="L1443" s="87" t="str">
        <f t="shared" si="68"/>
        <v xml:space="preserve"> </v>
      </c>
    </row>
    <row r="1444" spans="1:12" x14ac:dyDescent="0.25">
      <c r="A1444" s="72"/>
      <c r="B1444" s="82"/>
      <c r="C1444" s="82"/>
      <c r="D1444" s="79"/>
      <c r="E1444" s="83"/>
      <c r="F1444" s="83"/>
      <c r="G1444" s="81"/>
      <c r="H1444" s="126"/>
      <c r="I1444" s="238" t="str">
        <f>IF(ISNUMBER(F1444),_xlfn.IFS(RIGHT(H1444,3)="(b)",IF(AND(G1444&gt;=DATE('1. Informace o projektu'!$C$3,1,1),G1444&lt;=WORKDAY(DATE('1. Informace o projektu'!$C$3+1,1,31)-1,1)),"OK","!!"),RIGHT(H1444,3)="(a)",IF(AND(G1444&gt;=DATE('1. Informace o projektu'!$C$3,1,1),G1444&lt;=WORKDAY(DATE('1. Informace o projektu'!$C$3,12,31)-1,1,'6. Data'!$C$76:$C$89)),"OK","!!"),ISBLANK(G1444),"!",ISBLANK(H1444),"!!!",H1444='6. Data'!$B$3,"vyberte druh nákladu")," ")</f>
        <v xml:space="preserve"> </v>
      </c>
      <c r="J1444" s="261" t="str">
        <f t="shared" si="66"/>
        <v xml:space="preserve"> </v>
      </c>
      <c r="K1444" s="238" t="str">
        <f t="shared" si="67"/>
        <v xml:space="preserve"> </v>
      </c>
      <c r="L1444" s="87" t="str">
        <f t="shared" si="68"/>
        <v xml:space="preserve"> </v>
      </c>
    </row>
    <row r="1445" spans="1:12" x14ac:dyDescent="0.25">
      <c r="A1445" s="72"/>
      <c r="B1445" s="82"/>
      <c r="C1445" s="82"/>
      <c r="D1445" s="79"/>
      <c r="E1445" s="83"/>
      <c r="F1445" s="83"/>
      <c r="G1445" s="81"/>
      <c r="H1445" s="126"/>
      <c r="I1445" s="238" t="str">
        <f>IF(ISNUMBER(F1445),_xlfn.IFS(RIGHT(H1445,3)="(b)",IF(AND(G1445&gt;=DATE('1. Informace o projektu'!$C$3,1,1),G1445&lt;=WORKDAY(DATE('1. Informace o projektu'!$C$3+1,1,31)-1,1)),"OK","!!"),RIGHT(H1445,3)="(a)",IF(AND(G1445&gt;=DATE('1. Informace o projektu'!$C$3,1,1),G1445&lt;=WORKDAY(DATE('1. Informace o projektu'!$C$3,12,31)-1,1,'6. Data'!$C$76:$C$89)),"OK","!!"),ISBLANK(G1445),"!",ISBLANK(H1445),"!!!",H1445='6. Data'!$B$3,"vyberte druh nákladu")," ")</f>
        <v xml:space="preserve"> </v>
      </c>
      <c r="J1445" s="261" t="str">
        <f t="shared" si="66"/>
        <v xml:space="preserve"> </v>
      </c>
      <c r="K1445" s="238" t="str">
        <f t="shared" si="67"/>
        <v xml:space="preserve"> </v>
      </c>
      <c r="L1445" s="87" t="str">
        <f t="shared" si="68"/>
        <v xml:space="preserve"> </v>
      </c>
    </row>
    <row r="1446" spans="1:12" x14ac:dyDescent="0.25">
      <c r="A1446" s="72"/>
      <c r="B1446" s="82"/>
      <c r="C1446" s="82"/>
      <c r="D1446" s="79"/>
      <c r="E1446" s="83"/>
      <c r="F1446" s="83"/>
      <c r="G1446" s="81"/>
      <c r="H1446" s="126"/>
      <c r="I1446" s="238" t="str">
        <f>IF(ISNUMBER(F1446),_xlfn.IFS(RIGHT(H1446,3)="(b)",IF(AND(G1446&gt;=DATE('1. Informace o projektu'!$C$3,1,1),G1446&lt;=WORKDAY(DATE('1. Informace o projektu'!$C$3+1,1,31)-1,1)),"OK","!!"),RIGHT(H1446,3)="(a)",IF(AND(G1446&gt;=DATE('1. Informace o projektu'!$C$3,1,1),G1446&lt;=WORKDAY(DATE('1. Informace o projektu'!$C$3,12,31)-1,1,'6. Data'!$C$76:$C$89)),"OK","!!"),ISBLANK(G1446),"!",ISBLANK(H1446),"!!!",H1446='6. Data'!$B$3,"vyberte druh nákladu")," ")</f>
        <v xml:space="preserve"> </v>
      </c>
      <c r="J1446" s="261" t="str">
        <f t="shared" si="66"/>
        <v xml:space="preserve"> </v>
      </c>
      <c r="K1446" s="238" t="str">
        <f t="shared" si="67"/>
        <v xml:space="preserve"> </v>
      </c>
      <c r="L1446" s="87" t="str">
        <f t="shared" si="68"/>
        <v xml:space="preserve"> </v>
      </c>
    </row>
    <row r="1447" spans="1:12" x14ac:dyDescent="0.25">
      <c r="A1447" s="72"/>
      <c r="B1447" s="82"/>
      <c r="C1447" s="82"/>
      <c r="D1447" s="79"/>
      <c r="E1447" s="83"/>
      <c r="F1447" s="83"/>
      <c r="G1447" s="81"/>
      <c r="H1447" s="126"/>
      <c r="I1447" s="238" t="str">
        <f>IF(ISNUMBER(F1447),_xlfn.IFS(RIGHT(H1447,3)="(b)",IF(AND(G1447&gt;=DATE('1. Informace o projektu'!$C$3,1,1),G1447&lt;=WORKDAY(DATE('1. Informace o projektu'!$C$3+1,1,31)-1,1)),"OK","!!"),RIGHT(H1447,3)="(a)",IF(AND(G1447&gt;=DATE('1. Informace o projektu'!$C$3,1,1),G1447&lt;=WORKDAY(DATE('1. Informace o projektu'!$C$3,12,31)-1,1,'6. Data'!$C$76:$C$89)),"OK","!!"),ISBLANK(G1447),"!",ISBLANK(H1447),"!!!",H1447='6. Data'!$B$3,"vyberte druh nákladu")," ")</f>
        <v xml:space="preserve"> </v>
      </c>
      <c r="J1447" s="261" t="str">
        <f t="shared" si="66"/>
        <v xml:space="preserve"> </v>
      </c>
      <c r="K1447" s="238" t="str">
        <f t="shared" si="67"/>
        <v xml:space="preserve"> </v>
      </c>
      <c r="L1447" s="87" t="str">
        <f t="shared" si="68"/>
        <v xml:space="preserve"> </v>
      </c>
    </row>
    <row r="1448" spans="1:12" x14ac:dyDescent="0.25">
      <c r="A1448" s="72"/>
      <c r="B1448" s="82"/>
      <c r="C1448" s="82"/>
      <c r="D1448" s="79"/>
      <c r="E1448" s="83"/>
      <c r="F1448" s="83"/>
      <c r="G1448" s="81"/>
      <c r="H1448" s="126"/>
      <c r="I1448" s="238" t="str">
        <f>IF(ISNUMBER(F1448),_xlfn.IFS(RIGHT(H1448,3)="(b)",IF(AND(G1448&gt;=DATE('1. Informace o projektu'!$C$3,1,1),G1448&lt;=WORKDAY(DATE('1. Informace o projektu'!$C$3+1,1,31)-1,1)),"OK","!!"),RIGHT(H1448,3)="(a)",IF(AND(G1448&gt;=DATE('1. Informace o projektu'!$C$3,1,1),G1448&lt;=WORKDAY(DATE('1. Informace o projektu'!$C$3,12,31)-1,1,'6. Data'!$C$76:$C$89)),"OK","!!"),ISBLANK(G1448),"!",ISBLANK(H1448),"!!!",H1448='6. Data'!$B$3,"vyberte druh nákladu")," ")</f>
        <v xml:space="preserve"> </v>
      </c>
      <c r="J1448" s="261" t="str">
        <f t="shared" si="66"/>
        <v xml:space="preserve"> </v>
      </c>
      <c r="K1448" s="238" t="str">
        <f t="shared" si="67"/>
        <v xml:space="preserve"> </v>
      </c>
      <c r="L1448" s="87" t="str">
        <f t="shared" si="68"/>
        <v xml:space="preserve"> </v>
      </c>
    </row>
    <row r="1449" spans="1:12" x14ac:dyDescent="0.25">
      <c r="A1449" s="72"/>
      <c r="B1449" s="82"/>
      <c r="C1449" s="82"/>
      <c r="D1449" s="79"/>
      <c r="E1449" s="83"/>
      <c r="F1449" s="83"/>
      <c r="G1449" s="81"/>
      <c r="H1449" s="126"/>
      <c r="I1449" s="238" t="str">
        <f>IF(ISNUMBER(F1449),_xlfn.IFS(RIGHT(H1449,3)="(b)",IF(AND(G1449&gt;=DATE('1. Informace o projektu'!$C$3,1,1),G1449&lt;=WORKDAY(DATE('1. Informace o projektu'!$C$3+1,1,31)-1,1)),"OK","!!"),RIGHT(H1449,3)="(a)",IF(AND(G1449&gt;=DATE('1. Informace o projektu'!$C$3,1,1),G1449&lt;=WORKDAY(DATE('1. Informace o projektu'!$C$3,12,31)-1,1,'6. Data'!$C$76:$C$89)),"OK","!!"),ISBLANK(G1449),"!",ISBLANK(H1449),"!!!",H1449='6. Data'!$B$3,"vyberte druh nákladu")," ")</f>
        <v xml:space="preserve"> </v>
      </c>
      <c r="J1449" s="261" t="str">
        <f t="shared" si="66"/>
        <v xml:space="preserve"> </v>
      </c>
      <c r="K1449" s="238" t="str">
        <f t="shared" si="67"/>
        <v xml:space="preserve"> </v>
      </c>
      <c r="L1449" s="87" t="str">
        <f t="shared" si="68"/>
        <v xml:space="preserve"> </v>
      </c>
    </row>
    <row r="1450" spans="1:12" x14ac:dyDescent="0.25">
      <c r="A1450" s="72"/>
      <c r="B1450" s="82"/>
      <c r="C1450" s="82"/>
      <c r="D1450" s="79"/>
      <c r="E1450" s="83"/>
      <c r="F1450" s="83"/>
      <c r="G1450" s="81"/>
      <c r="H1450" s="126"/>
      <c r="I1450" s="238" t="str">
        <f>IF(ISNUMBER(F1450),_xlfn.IFS(RIGHT(H1450,3)="(b)",IF(AND(G1450&gt;=DATE('1. Informace o projektu'!$C$3,1,1),G1450&lt;=WORKDAY(DATE('1. Informace o projektu'!$C$3+1,1,31)-1,1)),"OK","!!"),RIGHT(H1450,3)="(a)",IF(AND(G1450&gt;=DATE('1. Informace o projektu'!$C$3,1,1),G1450&lt;=WORKDAY(DATE('1. Informace o projektu'!$C$3,12,31)-1,1,'6. Data'!$C$76:$C$89)),"OK","!!"),ISBLANK(G1450),"!",ISBLANK(H1450),"!!!",H1450='6. Data'!$B$3,"vyberte druh nákladu")," ")</f>
        <v xml:space="preserve"> </v>
      </c>
      <c r="J1450" s="261" t="str">
        <f t="shared" si="66"/>
        <v xml:space="preserve"> </v>
      </c>
      <c r="K1450" s="238" t="str">
        <f t="shared" si="67"/>
        <v xml:space="preserve"> </v>
      </c>
      <c r="L1450" s="87" t="str">
        <f t="shared" si="68"/>
        <v xml:space="preserve"> </v>
      </c>
    </row>
    <row r="1451" spans="1:12" x14ac:dyDescent="0.25">
      <c r="A1451" s="72"/>
      <c r="B1451" s="82"/>
      <c r="C1451" s="82"/>
      <c r="D1451" s="79"/>
      <c r="E1451" s="83"/>
      <c r="F1451" s="83"/>
      <c r="G1451" s="81"/>
      <c r="H1451" s="126"/>
      <c r="I1451" s="238" t="str">
        <f>IF(ISNUMBER(F1451),_xlfn.IFS(RIGHT(H1451,3)="(b)",IF(AND(G1451&gt;=DATE('1. Informace o projektu'!$C$3,1,1),G1451&lt;=WORKDAY(DATE('1. Informace o projektu'!$C$3+1,1,31)-1,1)),"OK","!!"),RIGHT(H1451,3)="(a)",IF(AND(G1451&gt;=DATE('1. Informace o projektu'!$C$3,1,1),G1451&lt;=WORKDAY(DATE('1. Informace o projektu'!$C$3,12,31)-1,1,'6. Data'!$C$76:$C$89)),"OK","!!"),ISBLANK(G1451),"!",ISBLANK(H1451),"!!!",H1451='6. Data'!$B$3,"vyberte druh nákladu")," ")</f>
        <v xml:space="preserve"> </v>
      </c>
      <c r="J1451" s="261" t="str">
        <f t="shared" si="66"/>
        <v xml:space="preserve"> </v>
      </c>
      <c r="K1451" s="238" t="str">
        <f t="shared" si="67"/>
        <v xml:space="preserve"> </v>
      </c>
      <c r="L1451" s="87" t="str">
        <f t="shared" si="68"/>
        <v xml:space="preserve"> </v>
      </c>
    </row>
    <row r="1452" spans="1:12" x14ac:dyDescent="0.25">
      <c r="A1452" s="72"/>
      <c r="B1452" s="82"/>
      <c r="C1452" s="82"/>
      <c r="D1452" s="79"/>
      <c r="E1452" s="83"/>
      <c r="F1452" s="83"/>
      <c r="G1452" s="81"/>
      <c r="H1452" s="126"/>
      <c r="I1452" s="238" t="str">
        <f>IF(ISNUMBER(F1452),_xlfn.IFS(RIGHT(H1452,3)="(b)",IF(AND(G1452&gt;=DATE('1. Informace o projektu'!$C$3,1,1),G1452&lt;=WORKDAY(DATE('1. Informace o projektu'!$C$3+1,1,31)-1,1)),"OK","!!"),RIGHT(H1452,3)="(a)",IF(AND(G1452&gt;=DATE('1. Informace o projektu'!$C$3,1,1),G1452&lt;=WORKDAY(DATE('1. Informace o projektu'!$C$3,12,31)-1,1,'6. Data'!$C$76:$C$89)),"OK","!!"),ISBLANK(G1452),"!",ISBLANK(H1452),"!!!",H1452='6. Data'!$B$3,"vyberte druh nákladu")," ")</f>
        <v xml:space="preserve"> </v>
      </c>
      <c r="J1452" s="261" t="str">
        <f t="shared" si="66"/>
        <v xml:space="preserve"> </v>
      </c>
      <c r="K1452" s="238" t="str">
        <f t="shared" si="67"/>
        <v xml:space="preserve"> </v>
      </c>
      <c r="L1452" s="87" t="str">
        <f t="shared" si="68"/>
        <v xml:space="preserve"> </v>
      </c>
    </row>
    <row r="1453" spans="1:12" x14ac:dyDescent="0.25">
      <c r="A1453" s="72"/>
      <c r="B1453" s="82"/>
      <c r="C1453" s="82"/>
      <c r="D1453" s="79"/>
      <c r="E1453" s="83"/>
      <c r="F1453" s="83"/>
      <c r="G1453" s="81"/>
      <c r="H1453" s="126"/>
      <c r="I1453" s="238" t="str">
        <f>IF(ISNUMBER(F1453),_xlfn.IFS(RIGHT(H1453,3)="(b)",IF(AND(G1453&gt;=DATE('1. Informace o projektu'!$C$3,1,1),G1453&lt;=WORKDAY(DATE('1. Informace o projektu'!$C$3+1,1,31)-1,1)),"OK","!!"),RIGHT(H1453,3)="(a)",IF(AND(G1453&gt;=DATE('1. Informace o projektu'!$C$3,1,1),G1453&lt;=WORKDAY(DATE('1. Informace o projektu'!$C$3,12,31)-1,1,'6. Data'!$C$76:$C$89)),"OK","!!"),ISBLANK(G1453),"!",ISBLANK(H1453),"!!!",H1453='6. Data'!$B$3,"vyberte druh nákladu")," ")</f>
        <v xml:space="preserve"> </v>
      </c>
      <c r="J1453" s="261" t="str">
        <f t="shared" si="66"/>
        <v xml:space="preserve"> </v>
      </c>
      <c r="K1453" s="238" t="str">
        <f t="shared" si="67"/>
        <v xml:space="preserve"> </v>
      </c>
      <c r="L1453" s="87" t="str">
        <f t="shared" si="68"/>
        <v xml:space="preserve"> </v>
      </c>
    </row>
    <row r="1454" spans="1:12" x14ac:dyDescent="0.25">
      <c r="A1454" s="72"/>
      <c r="B1454" s="82"/>
      <c r="C1454" s="82"/>
      <c r="D1454" s="79"/>
      <c r="E1454" s="83"/>
      <c r="F1454" s="83"/>
      <c r="G1454" s="81"/>
      <c r="H1454" s="126"/>
      <c r="I1454" s="238" t="str">
        <f>IF(ISNUMBER(F1454),_xlfn.IFS(RIGHT(H1454,3)="(b)",IF(AND(G1454&gt;=DATE('1. Informace o projektu'!$C$3,1,1),G1454&lt;=WORKDAY(DATE('1. Informace o projektu'!$C$3+1,1,31)-1,1)),"OK","!!"),RIGHT(H1454,3)="(a)",IF(AND(G1454&gt;=DATE('1. Informace o projektu'!$C$3,1,1),G1454&lt;=WORKDAY(DATE('1. Informace o projektu'!$C$3,12,31)-1,1,'6. Data'!$C$76:$C$89)),"OK","!!"),ISBLANK(G1454),"!",ISBLANK(H1454),"!!!",H1454='6. Data'!$B$3,"vyberte druh nákladu")," ")</f>
        <v xml:space="preserve"> </v>
      </c>
      <c r="J1454" s="261" t="str">
        <f t="shared" si="66"/>
        <v xml:space="preserve"> </v>
      </c>
      <c r="K1454" s="238" t="str">
        <f t="shared" si="67"/>
        <v xml:space="preserve"> </v>
      </c>
      <c r="L1454" s="87" t="str">
        <f t="shared" si="68"/>
        <v xml:space="preserve"> </v>
      </c>
    </row>
    <row r="1455" spans="1:12" x14ac:dyDescent="0.25">
      <c r="A1455" s="72"/>
      <c r="B1455" s="82"/>
      <c r="C1455" s="82"/>
      <c r="D1455" s="79"/>
      <c r="E1455" s="83"/>
      <c r="F1455" s="83"/>
      <c r="G1455" s="81"/>
      <c r="H1455" s="126"/>
      <c r="I1455" s="238" t="str">
        <f>IF(ISNUMBER(F1455),_xlfn.IFS(RIGHT(H1455,3)="(b)",IF(AND(G1455&gt;=DATE('1. Informace o projektu'!$C$3,1,1),G1455&lt;=WORKDAY(DATE('1. Informace o projektu'!$C$3+1,1,31)-1,1)),"OK","!!"),RIGHT(H1455,3)="(a)",IF(AND(G1455&gt;=DATE('1. Informace o projektu'!$C$3,1,1),G1455&lt;=WORKDAY(DATE('1. Informace o projektu'!$C$3,12,31)-1,1,'6. Data'!$C$76:$C$89)),"OK","!!"),ISBLANK(G1455),"!",ISBLANK(H1455),"!!!",H1455='6. Data'!$B$3,"vyberte druh nákladu")," ")</f>
        <v xml:space="preserve"> </v>
      </c>
      <c r="J1455" s="261" t="str">
        <f t="shared" si="66"/>
        <v xml:space="preserve"> </v>
      </c>
      <c r="K1455" s="238" t="str">
        <f t="shared" si="67"/>
        <v xml:space="preserve"> </v>
      </c>
      <c r="L1455" s="87" t="str">
        <f t="shared" si="68"/>
        <v xml:space="preserve"> </v>
      </c>
    </row>
    <row r="1456" spans="1:12" x14ac:dyDescent="0.25">
      <c r="A1456" s="72"/>
      <c r="B1456" s="82"/>
      <c r="C1456" s="82"/>
      <c r="D1456" s="79"/>
      <c r="E1456" s="83"/>
      <c r="F1456" s="83"/>
      <c r="G1456" s="81"/>
      <c r="H1456" s="126"/>
      <c r="I1456" s="238" t="str">
        <f>IF(ISNUMBER(F1456),_xlfn.IFS(RIGHT(H1456,3)="(b)",IF(AND(G1456&gt;=DATE('1. Informace o projektu'!$C$3,1,1),G1456&lt;=WORKDAY(DATE('1. Informace o projektu'!$C$3+1,1,31)-1,1)),"OK","!!"),RIGHT(H1456,3)="(a)",IF(AND(G1456&gt;=DATE('1. Informace o projektu'!$C$3,1,1),G1456&lt;=WORKDAY(DATE('1. Informace o projektu'!$C$3,12,31)-1,1,'6. Data'!$C$76:$C$89)),"OK","!!"),ISBLANK(G1456),"!",ISBLANK(H1456),"!!!",H1456='6. Data'!$B$3,"vyberte druh nákladu")," ")</f>
        <v xml:space="preserve"> </v>
      </c>
      <c r="J1456" s="261" t="str">
        <f t="shared" si="66"/>
        <v xml:space="preserve"> </v>
      </c>
      <c r="K1456" s="238" t="str">
        <f t="shared" si="67"/>
        <v xml:space="preserve"> </v>
      </c>
      <c r="L1456" s="87" t="str">
        <f t="shared" si="68"/>
        <v xml:space="preserve"> </v>
      </c>
    </row>
    <row r="1457" spans="1:12" x14ac:dyDescent="0.25">
      <c r="A1457" s="72"/>
      <c r="B1457" s="82"/>
      <c r="C1457" s="82"/>
      <c r="D1457" s="79"/>
      <c r="E1457" s="83"/>
      <c r="F1457" s="83"/>
      <c r="G1457" s="81"/>
      <c r="H1457" s="126"/>
      <c r="I1457" s="238" t="str">
        <f>IF(ISNUMBER(F1457),_xlfn.IFS(RIGHT(H1457,3)="(b)",IF(AND(G1457&gt;=DATE('1. Informace o projektu'!$C$3,1,1),G1457&lt;=WORKDAY(DATE('1. Informace o projektu'!$C$3+1,1,31)-1,1)),"OK","!!"),RIGHT(H1457,3)="(a)",IF(AND(G1457&gt;=DATE('1. Informace o projektu'!$C$3,1,1),G1457&lt;=WORKDAY(DATE('1. Informace o projektu'!$C$3,12,31)-1,1,'6. Data'!$C$76:$C$89)),"OK","!!"),ISBLANK(G1457),"!",ISBLANK(H1457),"!!!",H1457='6. Data'!$B$3,"vyberte druh nákladu")," ")</f>
        <v xml:space="preserve"> </v>
      </c>
      <c r="J1457" s="261" t="str">
        <f t="shared" si="66"/>
        <v xml:space="preserve"> </v>
      </c>
      <c r="K1457" s="238" t="str">
        <f t="shared" si="67"/>
        <v xml:space="preserve"> </v>
      </c>
      <c r="L1457" s="87" t="str">
        <f t="shared" si="68"/>
        <v xml:space="preserve"> </v>
      </c>
    </row>
    <row r="1458" spans="1:12" x14ac:dyDescent="0.25">
      <c r="A1458" s="72"/>
      <c r="B1458" s="82"/>
      <c r="C1458" s="82"/>
      <c r="D1458" s="79"/>
      <c r="E1458" s="83"/>
      <c r="F1458" s="83"/>
      <c r="G1458" s="81"/>
      <c r="H1458" s="126"/>
      <c r="I1458" s="238" t="str">
        <f>IF(ISNUMBER(F1458),_xlfn.IFS(RIGHT(H1458,3)="(b)",IF(AND(G1458&gt;=DATE('1. Informace o projektu'!$C$3,1,1),G1458&lt;=WORKDAY(DATE('1. Informace o projektu'!$C$3+1,1,31)-1,1)),"OK","!!"),RIGHT(H1458,3)="(a)",IF(AND(G1458&gt;=DATE('1. Informace o projektu'!$C$3,1,1),G1458&lt;=WORKDAY(DATE('1. Informace o projektu'!$C$3,12,31)-1,1,'6. Data'!$C$76:$C$89)),"OK","!!"),ISBLANK(G1458),"!",ISBLANK(H1458),"!!!",H1458='6. Data'!$B$3,"vyberte druh nákladu")," ")</f>
        <v xml:space="preserve"> </v>
      </c>
      <c r="J1458" s="261" t="str">
        <f t="shared" si="66"/>
        <v xml:space="preserve"> </v>
      </c>
      <c r="K1458" s="238" t="str">
        <f t="shared" si="67"/>
        <v xml:space="preserve"> </v>
      </c>
      <c r="L1458" s="87" t="str">
        <f t="shared" si="68"/>
        <v xml:space="preserve"> </v>
      </c>
    </row>
    <row r="1459" spans="1:12" x14ac:dyDescent="0.25">
      <c r="A1459" s="72"/>
      <c r="B1459" s="82"/>
      <c r="C1459" s="82"/>
      <c r="D1459" s="79"/>
      <c r="E1459" s="83"/>
      <c r="F1459" s="83"/>
      <c r="G1459" s="81"/>
      <c r="H1459" s="126"/>
      <c r="I1459" s="238" t="str">
        <f>IF(ISNUMBER(F1459),_xlfn.IFS(RIGHT(H1459,3)="(b)",IF(AND(G1459&gt;=DATE('1. Informace o projektu'!$C$3,1,1),G1459&lt;=WORKDAY(DATE('1. Informace o projektu'!$C$3+1,1,31)-1,1)),"OK","!!"),RIGHT(H1459,3)="(a)",IF(AND(G1459&gt;=DATE('1. Informace o projektu'!$C$3,1,1),G1459&lt;=WORKDAY(DATE('1. Informace o projektu'!$C$3,12,31)-1,1,'6. Data'!$C$76:$C$89)),"OK","!!"),ISBLANK(G1459),"!",ISBLANK(H1459),"!!!",H1459='6. Data'!$B$3,"vyberte druh nákladu")," ")</f>
        <v xml:space="preserve"> </v>
      </c>
      <c r="J1459" s="261" t="str">
        <f t="shared" si="66"/>
        <v xml:space="preserve"> </v>
      </c>
      <c r="K1459" s="238" t="str">
        <f t="shared" si="67"/>
        <v xml:space="preserve"> </v>
      </c>
      <c r="L1459" s="87" t="str">
        <f t="shared" si="68"/>
        <v xml:space="preserve"> </v>
      </c>
    </row>
    <row r="1460" spans="1:12" x14ac:dyDescent="0.25">
      <c r="A1460" s="72"/>
      <c r="B1460" s="82"/>
      <c r="C1460" s="82"/>
      <c r="D1460" s="79"/>
      <c r="E1460" s="83"/>
      <c r="F1460" s="83"/>
      <c r="G1460" s="81"/>
      <c r="H1460" s="126"/>
      <c r="I1460" s="238" t="str">
        <f>IF(ISNUMBER(F1460),_xlfn.IFS(RIGHT(H1460,3)="(b)",IF(AND(G1460&gt;=DATE('1. Informace o projektu'!$C$3,1,1),G1460&lt;=WORKDAY(DATE('1. Informace o projektu'!$C$3+1,1,31)-1,1)),"OK","!!"),RIGHT(H1460,3)="(a)",IF(AND(G1460&gt;=DATE('1. Informace o projektu'!$C$3,1,1),G1460&lt;=WORKDAY(DATE('1. Informace o projektu'!$C$3,12,31)-1,1,'6. Data'!$C$76:$C$89)),"OK","!!"),ISBLANK(G1460),"!",ISBLANK(H1460),"!!!",H1460='6. Data'!$B$3,"vyberte druh nákladu")," ")</f>
        <v xml:space="preserve"> </v>
      </c>
      <c r="J1460" s="261" t="str">
        <f t="shared" si="66"/>
        <v xml:space="preserve"> </v>
      </c>
      <c r="K1460" s="238" t="str">
        <f t="shared" si="67"/>
        <v xml:space="preserve"> </v>
      </c>
      <c r="L1460" s="87" t="str">
        <f t="shared" si="68"/>
        <v xml:space="preserve"> </v>
      </c>
    </row>
    <row r="1461" spans="1:12" x14ac:dyDescent="0.25">
      <c r="A1461" s="72"/>
      <c r="B1461" s="82"/>
      <c r="C1461" s="82"/>
      <c r="D1461" s="79"/>
      <c r="E1461" s="83"/>
      <c r="F1461" s="83"/>
      <c r="G1461" s="81"/>
      <c r="H1461" s="126"/>
      <c r="I1461" s="238" t="str">
        <f>IF(ISNUMBER(F1461),_xlfn.IFS(RIGHT(H1461,3)="(b)",IF(AND(G1461&gt;=DATE('1. Informace o projektu'!$C$3,1,1),G1461&lt;=WORKDAY(DATE('1. Informace o projektu'!$C$3+1,1,31)-1,1)),"OK","!!"),RIGHT(H1461,3)="(a)",IF(AND(G1461&gt;=DATE('1. Informace o projektu'!$C$3,1,1),G1461&lt;=WORKDAY(DATE('1. Informace o projektu'!$C$3,12,31)-1,1,'6. Data'!$C$76:$C$89)),"OK","!!"),ISBLANK(G1461),"!",ISBLANK(H1461),"!!!",H1461='6. Data'!$B$3,"vyberte druh nákladu")," ")</f>
        <v xml:space="preserve"> </v>
      </c>
      <c r="J1461" s="261" t="str">
        <f t="shared" si="66"/>
        <v xml:space="preserve"> </v>
      </c>
      <c r="K1461" s="238" t="str">
        <f t="shared" si="67"/>
        <v xml:space="preserve"> </v>
      </c>
      <c r="L1461" s="87" t="str">
        <f t="shared" si="68"/>
        <v xml:space="preserve"> </v>
      </c>
    </row>
    <row r="1462" spans="1:12" x14ac:dyDescent="0.25">
      <c r="A1462" s="72"/>
      <c r="B1462" s="82"/>
      <c r="C1462" s="82"/>
      <c r="D1462" s="79"/>
      <c r="E1462" s="83"/>
      <c r="F1462" s="83"/>
      <c r="G1462" s="81"/>
      <c r="H1462" s="126"/>
      <c r="I1462" s="238" t="str">
        <f>IF(ISNUMBER(F1462),_xlfn.IFS(RIGHT(H1462,3)="(b)",IF(AND(G1462&gt;=DATE('1. Informace o projektu'!$C$3,1,1),G1462&lt;=WORKDAY(DATE('1. Informace o projektu'!$C$3+1,1,31)-1,1)),"OK","!!"),RIGHT(H1462,3)="(a)",IF(AND(G1462&gt;=DATE('1. Informace o projektu'!$C$3,1,1),G1462&lt;=WORKDAY(DATE('1. Informace o projektu'!$C$3,12,31)-1,1,'6. Data'!$C$76:$C$89)),"OK","!!"),ISBLANK(G1462),"!",ISBLANK(H1462),"!!!",H1462='6. Data'!$B$3,"vyberte druh nákladu")," ")</f>
        <v xml:space="preserve"> </v>
      </c>
      <c r="J1462" s="261" t="str">
        <f t="shared" si="66"/>
        <v xml:space="preserve"> </v>
      </c>
      <c r="K1462" s="238" t="str">
        <f t="shared" si="67"/>
        <v xml:space="preserve"> </v>
      </c>
      <c r="L1462" s="87" t="str">
        <f t="shared" si="68"/>
        <v xml:space="preserve"> </v>
      </c>
    </row>
    <row r="1463" spans="1:12" x14ac:dyDescent="0.25">
      <c r="A1463" s="72"/>
      <c r="B1463" s="82"/>
      <c r="C1463" s="82"/>
      <c r="D1463" s="79"/>
      <c r="E1463" s="83"/>
      <c r="F1463" s="83"/>
      <c r="G1463" s="81"/>
      <c r="H1463" s="126"/>
      <c r="I1463" s="238" t="str">
        <f>IF(ISNUMBER(F1463),_xlfn.IFS(RIGHT(H1463,3)="(b)",IF(AND(G1463&gt;=DATE('1. Informace o projektu'!$C$3,1,1),G1463&lt;=WORKDAY(DATE('1. Informace o projektu'!$C$3+1,1,31)-1,1)),"OK","!!"),RIGHT(H1463,3)="(a)",IF(AND(G1463&gt;=DATE('1. Informace o projektu'!$C$3,1,1),G1463&lt;=WORKDAY(DATE('1. Informace o projektu'!$C$3,12,31)-1,1,'6. Data'!$C$76:$C$89)),"OK","!!"),ISBLANK(G1463),"!",ISBLANK(H1463),"!!!",H1463='6. Data'!$B$3,"vyberte druh nákladu")," ")</f>
        <v xml:space="preserve"> </v>
      </c>
      <c r="J1463" s="261" t="str">
        <f t="shared" si="66"/>
        <v xml:space="preserve"> </v>
      </c>
      <c r="K1463" s="238" t="str">
        <f t="shared" si="67"/>
        <v xml:space="preserve"> </v>
      </c>
      <c r="L1463" s="87" t="str">
        <f t="shared" si="68"/>
        <v xml:space="preserve"> </v>
      </c>
    </row>
    <row r="1464" spans="1:12" x14ac:dyDescent="0.25">
      <c r="A1464" s="72"/>
      <c r="B1464" s="82"/>
      <c r="C1464" s="82"/>
      <c r="D1464" s="79"/>
      <c r="E1464" s="83"/>
      <c r="F1464" s="83"/>
      <c r="G1464" s="81"/>
      <c r="H1464" s="126"/>
      <c r="I1464" s="238" t="str">
        <f>IF(ISNUMBER(F1464),_xlfn.IFS(RIGHT(H1464,3)="(b)",IF(AND(G1464&gt;=DATE('1. Informace o projektu'!$C$3,1,1),G1464&lt;=WORKDAY(DATE('1. Informace o projektu'!$C$3+1,1,31)-1,1)),"OK","!!"),RIGHT(H1464,3)="(a)",IF(AND(G1464&gt;=DATE('1. Informace o projektu'!$C$3,1,1),G1464&lt;=WORKDAY(DATE('1. Informace o projektu'!$C$3,12,31)-1,1,'6. Data'!$C$76:$C$89)),"OK","!!"),ISBLANK(G1464),"!",ISBLANK(H1464),"!!!",H1464='6. Data'!$B$3,"vyberte druh nákladu")," ")</f>
        <v xml:space="preserve"> </v>
      </c>
      <c r="J1464" s="261" t="str">
        <f t="shared" si="66"/>
        <v xml:space="preserve"> </v>
      </c>
      <c r="K1464" s="238" t="str">
        <f t="shared" si="67"/>
        <v xml:space="preserve"> </v>
      </c>
      <c r="L1464" s="87" t="str">
        <f t="shared" si="68"/>
        <v xml:space="preserve"> </v>
      </c>
    </row>
    <row r="1465" spans="1:12" x14ac:dyDescent="0.25">
      <c r="A1465" s="72"/>
      <c r="B1465" s="82"/>
      <c r="C1465" s="82"/>
      <c r="D1465" s="79"/>
      <c r="E1465" s="83"/>
      <c r="F1465" s="83"/>
      <c r="G1465" s="81"/>
      <c r="H1465" s="126"/>
      <c r="I1465" s="238" t="str">
        <f>IF(ISNUMBER(F1465),_xlfn.IFS(RIGHT(H1465,3)="(b)",IF(AND(G1465&gt;=DATE('1. Informace o projektu'!$C$3,1,1),G1465&lt;=WORKDAY(DATE('1. Informace o projektu'!$C$3+1,1,31)-1,1)),"OK","!!"),RIGHT(H1465,3)="(a)",IF(AND(G1465&gt;=DATE('1. Informace o projektu'!$C$3,1,1),G1465&lt;=WORKDAY(DATE('1. Informace o projektu'!$C$3,12,31)-1,1,'6. Data'!$C$76:$C$89)),"OK","!!"),ISBLANK(G1465),"!",ISBLANK(H1465),"!!!",H1465='6. Data'!$B$3,"vyberte druh nákladu")," ")</f>
        <v xml:space="preserve"> </v>
      </c>
      <c r="J1465" s="261" t="str">
        <f t="shared" si="66"/>
        <v xml:space="preserve"> </v>
      </c>
      <c r="K1465" s="238" t="str">
        <f t="shared" si="67"/>
        <v xml:space="preserve"> </v>
      </c>
      <c r="L1465" s="87" t="str">
        <f t="shared" si="68"/>
        <v xml:space="preserve"> </v>
      </c>
    </row>
    <row r="1466" spans="1:12" x14ac:dyDescent="0.25">
      <c r="A1466" s="72"/>
      <c r="B1466" s="82"/>
      <c r="C1466" s="82"/>
      <c r="D1466" s="79"/>
      <c r="E1466" s="83"/>
      <c r="F1466" s="83"/>
      <c r="G1466" s="81"/>
      <c r="H1466" s="126"/>
      <c r="I1466" s="238" t="str">
        <f>IF(ISNUMBER(F1466),_xlfn.IFS(RIGHT(H1466,3)="(b)",IF(AND(G1466&gt;=DATE('1. Informace o projektu'!$C$3,1,1),G1466&lt;=WORKDAY(DATE('1. Informace o projektu'!$C$3+1,1,31)-1,1)),"OK","!!"),RIGHT(H1466,3)="(a)",IF(AND(G1466&gt;=DATE('1. Informace o projektu'!$C$3,1,1),G1466&lt;=WORKDAY(DATE('1. Informace o projektu'!$C$3,12,31)-1,1,'6. Data'!$C$76:$C$89)),"OK","!!"),ISBLANK(G1466),"!",ISBLANK(H1466),"!!!",H1466='6. Data'!$B$3,"vyberte druh nákladu")," ")</f>
        <v xml:space="preserve"> </v>
      </c>
      <c r="J1466" s="261" t="str">
        <f t="shared" si="66"/>
        <v xml:space="preserve"> </v>
      </c>
      <c r="K1466" s="238" t="str">
        <f t="shared" si="67"/>
        <v xml:space="preserve"> </v>
      </c>
      <c r="L1466" s="87" t="str">
        <f t="shared" si="68"/>
        <v xml:space="preserve"> </v>
      </c>
    </row>
    <row r="1467" spans="1:12" x14ac:dyDescent="0.25">
      <c r="A1467" s="72"/>
      <c r="B1467" s="82"/>
      <c r="C1467" s="82"/>
      <c r="D1467" s="79"/>
      <c r="E1467" s="83"/>
      <c r="F1467" s="83"/>
      <c r="G1467" s="81"/>
      <c r="H1467" s="126"/>
      <c r="I1467" s="238" t="str">
        <f>IF(ISNUMBER(F1467),_xlfn.IFS(RIGHT(H1467,3)="(b)",IF(AND(G1467&gt;=DATE('1. Informace o projektu'!$C$3,1,1),G1467&lt;=WORKDAY(DATE('1. Informace o projektu'!$C$3+1,1,31)-1,1)),"OK","!!"),RIGHT(H1467,3)="(a)",IF(AND(G1467&gt;=DATE('1. Informace o projektu'!$C$3,1,1),G1467&lt;=WORKDAY(DATE('1. Informace o projektu'!$C$3,12,31)-1,1,'6. Data'!$C$76:$C$89)),"OK","!!"),ISBLANK(G1467),"!",ISBLANK(H1467),"!!!",H1467='6. Data'!$B$3,"vyberte druh nákladu")," ")</f>
        <v xml:space="preserve"> </v>
      </c>
      <c r="J1467" s="261" t="str">
        <f t="shared" si="66"/>
        <v xml:space="preserve"> </v>
      </c>
      <c r="K1467" s="238" t="str">
        <f t="shared" si="67"/>
        <v xml:space="preserve"> </v>
      </c>
      <c r="L1467" s="87" t="str">
        <f t="shared" si="68"/>
        <v xml:space="preserve"> </v>
      </c>
    </row>
    <row r="1468" spans="1:12" x14ac:dyDescent="0.25">
      <c r="A1468" s="72"/>
      <c r="B1468" s="82"/>
      <c r="C1468" s="82"/>
      <c r="D1468" s="79"/>
      <c r="E1468" s="83"/>
      <c r="F1468" s="83"/>
      <c r="G1468" s="81"/>
      <c r="H1468" s="126"/>
      <c r="I1468" s="238" t="str">
        <f>IF(ISNUMBER(F1468),_xlfn.IFS(RIGHT(H1468,3)="(b)",IF(AND(G1468&gt;=DATE('1. Informace o projektu'!$C$3,1,1),G1468&lt;=WORKDAY(DATE('1. Informace o projektu'!$C$3+1,1,31)-1,1)),"OK","!!"),RIGHT(H1468,3)="(a)",IF(AND(G1468&gt;=DATE('1. Informace o projektu'!$C$3,1,1),G1468&lt;=WORKDAY(DATE('1. Informace o projektu'!$C$3,12,31)-1,1,'6. Data'!$C$76:$C$89)),"OK","!!"),ISBLANK(G1468),"!",ISBLANK(H1468),"!!!",H1468='6. Data'!$B$3,"vyberte druh nákladu")," ")</f>
        <v xml:space="preserve"> </v>
      </c>
      <c r="J1468" s="261" t="str">
        <f t="shared" si="66"/>
        <v xml:space="preserve"> </v>
      </c>
      <c r="K1468" s="238" t="str">
        <f t="shared" si="67"/>
        <v xml:space="preserve"> </v>
      </c>
      <c r="L1468" s="87" t="str">
        <f t="shared" si="68"/>
        <v xml:space="preserve"> </v>
      </c>
    </row>
    <row r="1469" spans="1:12" x14ac:dyDescent="0.25">
      <c r="A1469" s="72"/>
      <c r="B1469" s="82"/>
      <c r="C1469" s="82"/>
      <c r="D1469" s="79"/>
      <c r="E1469" s="83"/>
      <c r="F1469" s="83"/>
      <c r="G1469" s="81"/>
      <c r="H1469" s="126"/>
      <c r="I1469" s="238" t="str">
        <f>IF(ISNUMBER(F1469),_xlfn.IFS(RIGHT(H1469,3)="(b)",IF(AND(G1469&gt;=DATE('1. Informace o projektu'!$C$3,1,1),G1469&lt;=WORKDAY(DATE('1. Informace o projektu'!$C$3+1,1,31)-1,1)),"OK","!!"),RIGHT(H1469,3)="(a)",IF(AND(G1469&gt;=DATE('1. Informace o projektu'!$C$3,1,1),G1469&lt;=WORKDAY(DATE('1. Informace o projektu'!$C$3,12,31)-1,1,'6. Data'!$C$76:$C$89)),"OK","!!"),ISBLANK(G1469),"!",ISBLANK(H1469),"!!!",H1469='6. Data'!$B$3,"vyberte druh nákladu")," ")</f>
        <v xml:space="preserve"> </v>
      </c>
      <c r="J1469" s="261" t="str">
        <f t="shared" si="66"/>
        <v xml:space="preserve"> </v>
      </c>
      <c r="K1469" s="238" t="str">
        <f t="shared" si="67"/>
        <v xml:space="preserve"> </v>
      </c>
      <c r="L1469" s="87" t="str">
        <f t="shared" si="68"/>
        <v xml:space="preserve"> </v>
      </c>
    </row>
    <row r="1470" spans="1:12" x14ac:dyDescent="0.25">
      <c r="A1470" s="72"/>
      <c r="B1470" s="82"/>
      <c r="C1470" s="82"/>
      <c r="D1470" s="79"/>
      <c r="E1470" s="83"/>
      <c r="F1470" s="83"/>
      <c r="G1470" s="81"/>
      <c r="H1470" s="126"/>
      <c r="I1470" s="238" t="str">
        <f>IF(ISNUMBER(F1470),_xlfn.IFS(RIGHT(H1470,3)="(b)",IF(AND(G1470&gt;=DATE('1. Informace o projektu'!$C$3,1,1),G1470&lt;=WORKDAY(DATE('1. Informace o projektu'!$C$3+1,1,31)-1,1)),"OK","!!"),RIGHT(H1470,3)="(a)",IF(AND(G1470&gt;=DATE('1. Informace o projektu'!$C$3,1,1),G1470&lt;=WORKDAY(DATE('1. Informace o projektu'!$C$3,12,31)-1,1,'6. Data'!$C$76:$C$89)),"OK","!!"),ISBLANK(G1470),"!",ISBLANK(H1470),"!!!",H1470='6. Data'!$B$3,"vyberte druh nákladu")," ")</f>
        <v xml:space="preserve"> </v>
      </c>
      <c r="J1470" s="261" t="str">
        <f t="shared" si="66"/>
        <v xml:space="preserve"> </v>
      </c>
      <c r="K1470" s="238" t="str">
        <f t="shared" si="67"/>
        <v xml:space="preserve"> </v>
      </c>
      <c r="L1470" s="87" t="str">
        <f t="shared" si="68"/>
        <v xml:space="preserve"> </v>
      </c>
    </row>
    <row r="1471" spans="1:12" x14ac:dyDescent="0.25">
      <c r="A1471" s="72"/>
      <c r="B1471" s="82"/>
      <c r="C1471" s="82"/>
      <c r="D1471" s="79"/>
      <c r="E1471" s="83"/>
      <c r="F1471" s="83"/>
      <c r="G1471" s="81"/>
      <c r="H1471" s="126"/>
      <c r="I1471" s="238" t="str">
        <f>IF(ISNUMBER(F1471),_xlfn.IFS(RIGHT(H1471,3)="(b)",IF(AND(G1471&gt;=DATE('1. Informace o projektu'!$C$3,1,1),G1471&lt;=WORKDAY(DATE('1. Informace o projektu'!$C$3+1,1,31)-1,1)),"OK","!!"),RIGHT(H1471,3)="(a)",IF(AND(G1471&gt;=DATE('1. Informace o projektu'!$C$3,1,1),G1471&lt;=WORKDAY(DATE('1. Informace o projektu'!$C$3,12,31)-1,1,'6. Data'!$C$76:$C$89)),"OK","!!"),ISBLANK(G1471),"!",ISBLANK(H1471),"!!!",H1471='6. Data'!$B$3,"vyberte druh nákladu")," ")</f>
        <v xml:space="preserve"> </v>
      </c>
      <c r="J1471" s="261" t="str">
        <f t="shared" si="66"/>
        <v xml:space="preserve"> </v>
      </c>
      <c r="K1471" s="238" t="str">
        <f t="shared" si="67"/>
        <v xml:space="preserve"> </v>
      </c>
      <c r="L1471" s="87" t="str">
        <f t="shared" si="68"/>
        <v xml:space="preserve"> </v>
      </c>
    </row>
    <row r="1472" spans="1:12" x14ac:dyDescent="0.25">
      <c r="A1472" s="72"/>
      <c r="B1472" s="82"/>
      <c r="C1472" s="82"/>
      <c r="D1472" s="79"/>
      <c r="E1472" s="83"/>
      <c r="F1472" s="83"/>
      <c r="G1472" s="81"/>
      <c r="H1472" s="126"/>
      <c r="I1472" s="238" t="str">
        <f>IF(ISNUMBER(F1472),_xlfn.IFS(RIGHT(H1472,3)="(b)",IF(AND(G1472&gt;=DATE('1. Informace o projektu'!$C$3,1,1),G1472&lt;=WORKDAY(DATE('1. Informace o projektu'!$C$3+1,1,31)-1,1)),"OK","!!"),RIGHT(H1472,3)="(a)",IF(AND(G1472&gt;=DATE('1. Informace o projektu'!$C$3,1,1),G1472&lt;=WORKDAY(DATE('1. Informace o projektu'!$C$3,12,31)-1,1,'6. Data'!$C$76:$C$89)),"OK","!!"),ISBLANK(G1472),"!",ISBLANK(H1472),"!!!",H1472='6. Data'!$B$3,"vyberte druh nákladu")," ")</f>
        <v xml:space="preserve"> </v>
      </c>
      <c r="J1472" s="261" t="str">
        <f t="shared" si="66"/>
        <v xml:space="preserve"> </v>
      </c>
      <c r="K1472" s="238" t="str">
        <f t="shared" si="67"/>
        <v xml:space="preserve"> </v>
      </c>
      <c r="L1472" s="87" t="str">
        <f t="shared" si="68"/>
        <v xml:space="preserve"> </v>
      </c>
    </row>
    <row r="1473" spans="1:12" x14ac:dyDescent="0.25">
      <c r="A1473" s="72"/>
      <c r="B1473" s="82"/>
      <c r="C1473" s="82"/>
      <c r="D1473" s="79"/>
      <c r="E1473" s="83"/>
      <c r="F1473" s="83"/>
      <c r="G1473" s="81"/>
      <c r="H1473" s="126"/>
      <c r="I1473" s="238" t="str">
        <f>IF(ISNUMBER(F1473),_xlfn.IFS(RIGHT(H1473,3)="(b)",IF(AND(G1473&gt;=DATE('1. Informace o projektu'!$C$3,1,1),G1473&lt;=WORKDAY(DATE('1. Informace o projektu'!$C$3+1,1,31)-1,1)),"OK","!!"),RIGHT(H1473,3)="(a)",IF(AND(G1473&gt;=DATE('1. Informace o projektu'!$C$3,1,1),G1473&lt;=WORKDAY(DATE('1. Informace o projektu'!$C$3,12,31)-1,1,'6. Data'!$C$76:$C$89)),"OK","!!"),ISBLANK(G1473),"!",ISBLANK(H1473),"!!!",H1473='6. Data'!$B$3,"vyberte druh nákladu")," ")</f>
        <v xml:space="preserve"> </v>
      </c>
      <c r="J1473" s="261" t="str">
        <f t="shared" si="66"/>
        <v xml:space="preserve"> </v>
      </c>
      <c r="K1473" s="238" t="str">
        <f t="shared" si="67"/>
        <v xml:space="preserve"> </v>
      </c>
      <c r="L1473" s="87" t="str">
        <f t="shared" si="68"/>
        <v xml:space="preserve"> </v>
      </c>
    </row>
    <row r="1474" spans="1:12" x14ac:dyDescent="0.25">
      <c r="A1474" s="72"/>
      <c r="B1474" s="82"/>
      <c r="C1474" s="82"/>
      <c r="D1474" s="79"/>
      <c r="E1474" s="83"/>
      <c r="F1474" s="83"/>
      <c r="G1474" s="81"/>
      <c r="H1474" s="126"/>
      <c r="I1474" s="238" t="str">
        <f>IF(ISNUMBER(F1474),_xlfn.IFS(RIGHT(H1474,3)="(b)",IF(AND(G1474&gt;=DATE('1. Informace o projektu'!$C$3,1,1),G1474&lt;=WORKDAY(DATE('1. Informace o projektu'!$C$3+1,1,31)-1,1)),"OK","!!"),RIGHT(H1474,3)="(a)",IF(AND(G1474&gt;=DATE('1. Informace o projektu'!$C$3,1,1),G1474&lt;=WORKDAY(DATE('1. Informace o projektu'!$C$3,12,31)-1,1,'6. Data'!$C$76:$C$89)),"OK","!!"),ISBLANK(G1474),"!",ISBLANK(H1474),"!!!",H1474='6. Data'!$B$3,"vyberte druh nákladu")," ")</f>
        <v xml:space="preserve"> </v>
      </c>
      <c r="J1474" s="261" t="str">
        <f t="shared" si="66"/>
        <v xml:space="preserve"> </v>
      </c>
      <c r="K1474" s="238" t="str">
        <f t="shared" si="67"/>
        <v xml:space="preserve"> </v>
      </c>
      <c r="L1474" s="87" t="str">
        <f t="shared" si="68"/>
        <v xml:space="preserve"> </v>
      </c>
    </row>
    <row r="1475" spans="1:12" x14ac:dyDescent="0.25">
      <c r="A1475" s="72"/>
      <c r="B1475" s="82"/>
      <c r="C1475" s="82"/>
      <c r="D1475" s="79"/>
      <c r="E1475" s="83"/>
      <c r="F1475" s="83"/>
      <c r="G1475" s="81"/>
      <c r="H1475" s="126"/>
      <c r="I1475" s="238" t="str">
        <f>IF(ISNUMBER(F1475),_xlfn.IFS(RIGHT(H1475,3)="(b)",IF(AND(G1475&gt;=DATE('1. Informace o projektu'!$C$3,1,1),G1475&lt;=WORKDAY(DATE('1. Informace o projektu'!$C$3+1,1,31)-1,1)),"OK","!!"),RIGHT(H1475,3)="(a)",IF(AND(G1475&gt;=DATE('1. Informace o projektu'!$C$3,1,1),G1475&lt;=WORKDAY(DATE('1. Informace o projektu'!$C$3,12,31)-1,1,'6. Data'!$C$76:$C$89)),"OK","!!"),ISBLANK(G1475),"!",ISBLANK(H1475),"!!!",H1475='6. Data'!$B$3,"vyberte druh nákladu")," ")</f>
        <v xml:space="preserve"> </v>
      </c>
      <c r="J1475" s="261" t="str">
        <f t="shared" si="66"/>
        <v xml:space="preserve"> </v>
      </c>
      <c r="K1475" s="238" t="str">
        <f t="shared" si="67"/>
        <v xml:space="preserve"> </v>
      </c>
      <c r="L1475" s="87" t="str">
        <f t="shared" si="68"/>
        <v xml:space="preserve"> </v>
      </c>
    </row>
    <row r="1476" spans="1:12" x14ac:dyDescent="0.25">
      <c r="A1476" s="72"/>
      <c r="B1476" s="82"/>
      <c r="C1476" s="82"/>
      <c r="D1476" s="79"/>
      <c r="E1476" s="83"/>
      <c r="F1476" s="83"/>
      <c r="G1476" s="81"/>
      <c r="H1476" s="126"/>
      <c r="I1476" s="238" t="str">
        <f>IF(ISNUMBER(F1476),_xlfn.IFS(RIGHT(H1476,3)="(b)",IF(AND(G1476&gt;=DATE('1. Informace o projektu'!$C$3,1,1),G1476&lt;=WORKDAY(DATE('1. Informace o projektu'!$C$3+1,1,31)-1,1)),"OK","!!"),RIGHT(H1476,3)="(a)",IF(AND(G1476&gt;=DATE('1. Informace o projektu'!$C$3,1,1),G1476&lt;=WORKDAY(DATE('1. Informace o projektu'!$C$3,12,31)-1,1,'6. Data'!$C$76:$C$89)),"OK","!!"),ISBLANK(G1476),"!",ISBLANK(H1476),"!!!",H1476='6. Data'!$B$3,"vyberte druh nákladu")," ")</f>
        <v xml:space="preserve"> </v>
      </c>
      <c r="J1476" s="261" t="str">
        <f t="shared" si="66"/>
        <v xml:space="preserve"> </v>
      </c>
      <c r="K1476" s="238" t="str">
        <f t="shared" si="67"/>
        <v xml:space="preserve"> </v>
      </c>
      <c r="L1476" s="87" t="str">
        <f t="shared" si="68"/>
        <v xml:space="preserve"> </v>
      </c>
    </row>
    <row r="1477" spans="1:12" x14ac:dyDescent="0.25">
      <c r="A1477" s="72"/>
      <c r="B1477" s="82"/>
      <c r="C1477" s="82"/>
      <c r="D1477" s="79"/>
      <c r="E1477" s="83"/>
      <c r="F1477" s="83"/>
      <c r="G1477" s="81"/>
      <c r="H1477" s="126"/>
      <c r="I1477" s="238" t="str">
        <f>IF(ISNUMBER(F1477),_xlfn.IFS(RIGHT(H1477,3)="(b)",IF(AND(G1477&gt;=DATE('1. Informace o projektu'!$C$3,1,1),G1477&lt;=WORKDAY(DATE('1. Informace o projektu'!$C$3+1,1,31)-1,1)),"OK","!!"),RIGHT(H1477,3)="(a)",IF(AND(G1477&gt;=DATE('1. Informace o projektu'!$C$3,1,1),G1477&lt;=WORKDAY(DATE('1. Informace o projektu'!$C$3,12,31)-1,1,'6. Data'!$C$76:$C$89)),"OK","!!"),ISBLANK(G1477),"!",ISBLANK(H1477),"!!!",H1477='6. Data'!$B$3,"vyberte druh nákladu")," ")</f>
        <v xml:space="preserve"> </v>
      </c>
      <c r="J1477" s="261" t="str">
        <f t="shared" si="66"/>
        <v xml:space="preserve"> </v>
      </c>
      <c r="K1477" s="238" t="str">
        <f t="shared" si="67"/>
        <v xml:space="preserve"> </v>
      </c>
      <c r="L1477" s="87" t="str">
        <f t="shared" si="68"/>
        <v xml:space="preserve"> </v>
      </c>
    </row>
    <row r="1478" spans="1:12" x14ac:dyDescent="0.25">
      <c r="A1478" s="72"/>
      <c r="B1478" s="82"/>
      <c r="C1478" s="82"/>
      <c r="D1478" s="79"/>
      <c r="E1478" s="83"/>
      <c r="F1478" s="83"/>
      <c r="G1478" s="81"/>
      <c r="H1478" s="126"/>
      <c r="I1478" s="238" t="str">
        <f>IF(ISNUMBER(F1478),_xlfn.IFS(RIGHT(H1478,3)="(b)",IF(AND(G1478&gt;=DATE('1. Informace o projektu'!$C$3,1,1),G1478&lt;=WORKDAY(DATE('1. Informace o projektu'!$C$3+1,1,31)-1,1)),"OK","!!"),RIGHT(H1478,3)="(a)",IF(AND(G1478&gt;=DATE('1. Informace o projektu'!$C$3,1,1),G1478&lt;=WORKDAY(DATE('1. Informace o projektu'!$C$3,12,31)-1,1,'6. Data'!$C$76:$C$89)),"OK","!!"),ISBLANK(G1478),"!",ISBLANK(H1478),"!!!",H1478='6. Data'!$B$3,"vyberte druh nákladu")," ")</f>
        <v xml:space="preserve"> </v>
      </c>
      <c r="J1478" s="261" t="str">
        <f t="shared" si="66"/>
        <v xml:space="preserve"> </v>
      </c>
      <c r="K1478" s="238" t="str">
        <f t="shared" si="67"/>
        <v xml:space="preserve"> </v>
      </c>
      <c r="L1478" s="87" t="str">
        <f t="shared" si="68"/>
        <v xml:space="preserve"> </v>
      </c>
    </row>
    <row r="1479" spans="1:12" x14ac:dyDescent="0.25">
      <c r="A1479" s="72"/>
      <c r="B1479" s="82"/>
      <c r="C1479" s="82"/>
      <c r="D1479" s="79"/>
      <c r="E1479" s="83"/>
      <c r="F1479" s="83"/>
      <c r="G1479" s="81"/>
      <c r="H1479" s="126"/>
      <c r="I1479" s="238" t="str">
        <f>IF(ISNUMBER(F1479),_xlfn.IFS(RIGHT(H1479,3)="(b)",IF(AND(G1479&gt;=DATE('1. Informace o projektu'!$C$3,1,1),G1479&lt;=WORKDAY(DATE('1. Informace o projektu'!$C$3+1,1,31)-1,1)),"OK","!!"),RIGHT(H1479,3)="(a)",IF(AND(G1479&gt;=DATE('1. Informace o projektu'!$C$3,1,1),G1479&lt;=WORKDAY(DATE('1. Informace o projektu'!$C$3,12,31)-1,1,'6. Data'!$C$76:$C$89)),"OK","!!"),ISBLANK(G1479),"!",ISBLANK(H1479),"!!!",H1479='6. Data'!$B$3,"vyberte druh nákladu")," ")</f>
        <v xml:space="preserve"> </v>
      </c>
      <c r="J1479" s="261" t="str">
        <f t="shared" ref="J1479:J1498" si="69">_xlfn.IFS(I1479="!","Zapište datum úhrady",I1479="ok"," ",I1479=" "," ",I1479="!!!","vyberte druh nákladu",I1479="!!","nepovolené datum úhrady",I1479="vyberte druh nákladu","vyberte druh nákladu")</f>
        <v xml:space="preserve"> </v>
      </c>
      <c r="K1479" s="238" t="str">
        <f t="shared" ref="K1479:K1498" si="70">IF(ISNUMBER(F1479),IF(E1479&gt;=F1479,"OK","!")," ")</f>
        <v xml:space="preserve"> </v>
      </c>
      <c r="L1479" s="87" t="str">
        <f t="shared" ref="L1479:L1498" si="71">_xlfn.IFS(K1479="!","Hrazeno z dotace je vyšší než fakturovaná částka",K1479="ok"," ",K1479=" "," ")</f>
        <v xml:space="preserve"> </v>
      </c>
    </row>
    <row r="1480" spans="1:12" x14ac:dyDescent="0.25">
      <c r="A1480" s="72"/>
      <c r="B1480" s="82"/>
      <c r="C1480" s="82"/>
      <c r="D1480" s="79"/>
      <c r="E1480" s="83"/>
      <c r="F1480" s="83"/>
      <c r="G1480" s="81"/>
      <c r="H1480" s="126"/>
      <c r="I1480" s="238" t="str">
        <f>IF(ISNUMBER(F1480),_xlfn.IFS(RIGHT(H1480,3)="(b)",IF(AND(G1480&gt;=DATE('1. Informace o projektu'!$C$3,1,1),G1480&lt;=WORKDAY(DATE('1. Informace o projektu'!$C$3+1,1,31)-1,1)),"OK","!!"),RIGHT(H1480,3)="(a)",IF(AND(G1480&gt;=DATE('1. Informace o projektu'!$C$3,1,1),G1480&lt;=WORKDAY(DATE('1. Informace o projektu'!$C$3,12,31)-1,1,'6. Data'!$C$76:$C$89)),"OK","!!"),ISBLANK(G1480),"!",ISBLANK(H1480),"!!!",H1480='6. Data'!$B$3,"vyberte druh nákladu")," ")</f>
        <v xml:space="preserve"> </v>
      </c>
      <c r="J1480" s="261" t="str">
        <f t="shared" si="69"/>
        <v xml:space="preserve"> </v>
      </c>
      <c r="K1480" s="238" t="str">
        <f t="shared" si="70"/>
        <v xml:space="preserve"> </v>
      </c>
      <c r="L1480" s="87" t="str">
        <f t="shared" si="71"/>
        <v xml:space="preserve"> </v>
      </c>
    </row>
    <row r="1481" spans="1:12" x14ac:dyDescent="0.25">
      <c r="A1481" s="72"/>
      <c r="B1481" s="82"/>
      <c r="C1481" s="82"/>
      <c r="D1481" s="79"/>
      <c r="E1481" s="83"/>
      <c r="F1481" s="83"/>
      <c r="G1481" s="81"/>
      <c r="H1481" s="126"/>
      <c r="I1481" s="238" t="str">
        <f>IF(ISNUMBER(F1481),_xlfn.IFS(RIGHT(H1481,3)="(b)",IF(AND(G1481&gt;=DATE('1. Informace o projektu'!$C$3,1,1),G1481&lt;=WORKDAY(DATE('1. Informace o projektu'!$C$3+1,1,31)-1,1)),"OK","!!"),RIGHT(H1481,3)="(a)",IF(AND(G1481&gt;=DATE('1. Informace o projektu'!$C$3,1,1),G1481&lt;=WORKDAY(DATE('1. Informace o projektu'!$C$3,12,31)-1,1,'6. Data'!$C$76:$C$89)),"OK","!!"),ISBLANK(G1481),"!",ISBLANK(H1481),"!!!",H1481='6. Data'!$B$3,"vyberte druh nákladu")," ")</f>
        <v xml:space="preserve"> </v>
      </c>
      <c r="J1481" s="261" t="str">
        <f t="shared" si="69"/>
        <v xml:space="preserve"> </v>
      </c>
      <c r="K1481" s="238" t="str">
        <f t="shared" si="70"/>
        <v xml:space="preserve"> </v>
      </c>
      <c r="L1481" s="87" t="str">
        <f t="shared" si="71"/>
        <v xml:space="preserve"> </v>
      </c>
    </row>
    <row r="1482" spans="1:12" x14ac:dyDescent="0.25">
      <c r="A1482" s="72"/>
      <c r="B1482" s="82"/>
      <c r="C1482" s="82"/>
      <c r="D1482" s="79"/>
      <c r="E1482" s="83"/>
      <c r="F1482" s="83"/>
      <c r="G1482" s="81"/>
      <c r="H1482" s="126"/>
      <c r="I1482" s="238" t="str">
        <f>IF(ISNUMBER(F1482),_xlfn.IFS(RIGHT(H1482,3)="(b)",IF(AND(G1482&gt;=DATE('1. Informace o projektu'!$C$3,1,1),G1482&lt;=WORKDAY(DATE('1. Informace o projektu'!$C$3+1,1,31)-1,1)),"OK","!!"),RIGHT(H1482,3)="(a)",IF(AND(G1482&gt;=DATE('1. Informace o projektu'!$C$3,1,1),G1482&lt;=WORKDAY(DATE('1. Informace o projektu'!$C$3,12,31)-1,1,'6. Data'!$C$76:$C$89)),"OK","!!"),ISBLANK(G1482),"!",ISBLANK(H1482),"!!!",H1482='6. Data'!$B$3,"vyberte druh nákladu")," ")</f>
        <v xml:space="preserve"> </v>
      </c>
      <c r="J1482" s="261" t="str">
        <f t="shared" si="69"/>
        <v xml:space="preserve"> </v>
      </c>
      <c r="K1482" s="238" t="str">
        <f t="shared" si="70"/>
        <v xml:space="preserve"> </v>
      </c>
      <c r="L1482" s="87" t="str">
        <f t="shared" si="71"/>
        <v xml:space="preserve"> </v>
      </c>
    </row>
    <row r="1483" spans="1:12" x14ac:dyDescent="0.25">
      <c r="A1483" s="72"/>
      <c r="B1483" s="82"/>
      <c r="C1483" s="82"/>
      <c r="D1483" s="79"/>
      <c r="E1483" s="83"/>
      <c r="F1483" s="83"/>
      <c r="G1483" s="81"/>
      <c r="H1483" s="126"/>
      <c r="I1483" s="238" t="str">
        <f>IF(ISNUMBER(F1483),_xlfn.IFS(RIGHT(H1483,3)="(b)",IF(AND(G1483&gt;=DATE('1. Informace o projektu'!$C$3,1,1),G1483&lt;=WORKDAY(DATE('1. Informace o projektu'!$C$3+1,1,31)-1,1)),"OK","!!"),RIGHT(H1483,3)="(a)",IF(AND(G1483&gt;=DATE('1. Informace o projektu'!$C$3,1,1),G1483&lt;=WORKDAY(DATE('1. Informace o projektu'!$C$3,12,31)-1,1,'6. Data'!$C$76:$C$89)),"OK","!!"),ISBLANK(G1483),"!",ISBLANK(H1483),"!!!",H1483='6. Data'!$B$3,"vyberte druh nákladu")," ")</f>
        <v xml:space="preserve"> </v>
      </c>
      <c r="J1483" s="261" t="str">
        <f t="shared" si="69"/>
        <v xml:space="preserve"> </v>
      </c>
      <c r="K1483" s="238" t="str">
        <f t="shared" si="70"/>
        <v xml:space="preserve"> </v>
      </c>
      <c r="L1483" s="87" t="str">
        <f t="shared" si="71"/>
        <v xml:space="preserve"> </v>
      </c>
    </row>
    <row r="1484" spans="1:12" x14ac:dyDescent="0.25">
      <c r="A1484" s="72"/>
      <c r="B1484" s="82"/>
      <c r="C1484" s="82"/>
      <c r="D1484" s="79"/>
      <c r="E1484" s="83"/>
      <c r="F1484" s="83"/>
      <c r="G1484" s="81"/>
      <c r="H1484" s="126"/>
      <c r="I1484" s="238" t="str">
        <f>IF(ISNUMBER(F1484),_xlfn.IFS(RIGHT(H1484,3)="(b)",IF(AND(G1484&gt;=DATE('1. Informace o projektu'!$C$3,1,1),G1484&lt;=WORKDAY(DATE('1. Informace o projektu'!$C$3+1,1,31)-1,1)),"OK","!!"),RIGHT(H1484,3)="(a)",IF(AND(G1484&gt;=DATE('1. Informace o projektu'!$C$3,1,1),G1484&lt;=WORKDAY(DATE('1. Informace o projektu'!$C$3,12,31)-1,1,'6. Data'!$C$76:$C$89)),"OK","!!"),ISBLANK(G1484),"!",ISBLANK(H1484),"!!!",H1484='6. Data'!$B$3,"vyberte druh nákladu")," ")</f>
        <v xml:space="preserve"> </v>
      </c>
      <c r="J1484" s="261" t="str">
        <f t="shared" si="69"/>
        <v xml:space="preserve"> </v>
      </c>
      <c r="K1484" s="238" t="str">
        <f t="shared" si="70"/>
        <v xml:space="preserve"> </v>
      </c>
      <c r="L1484" s="87" t="str">
        <f t="shared" si="71"/>
        <v xml:space="preserve"> </v>
      </c>
    </row>
    <row r="1485" spans="1:12" x14ac:dyDescent="0.25">
      <c r="A1485" s="72"/>
      <c r="B1485" s="82"/>
      <c r="C1485" s="82"/>
      <c r="D1485" s="79"/>
      <c r="E1485" s="83"/>
      <c r="F1485" s="83"/>
      <c r="G1485" s="81"/>
      <c r="H1485" s="126"/>
      <c r="I1485" s="238" t="str">
        <f>IF(ISNUMBER(F1485),_xlfn.IFS(RIGHT(H1485,3)="(b)",IF(AND(G1485&gt;=DATE('1. Informace o projektu'!$C$3,1,1),G1485&lt;=WORKDAY(DATE('1. Informace o projektu'!$C$3+1,1,31)-1,1)),"OK","!!"),RIGHT(H1485,3)="(a)",IF(AND(G1485&gt;=DATE('1. Informace o projektu'!$C$3,1,1),G1485&lt;=WORKDAY(DATE('1. Informace o projektu'!$C$3,12,31)-1,1,'6. Data'!$C$76:$C$89)),"OK","!!"),ISBLANK(G1485),"!",ISBLANK(H1485),"!!!",H1485='6. Data'!$B$3,"vyberte druh nákladu")," ")</f>
        <v xml:space="preserve"> </v>
      </c>
      <c r="J1485" s="261" t="str">
        <f t="shared" si="69"/>
        <v xml:space="preserve"> </v>
      </c>
      <c r="K1485" s="238" t="str">
        <f t="shared" si="70"/>
        <v xml:space="preserve"> </v>
      </c>
      <c r="L1485" s="87" t="str">
        <f t="shared" si="71"/>
        <v xml:space="preserve"> </v>
      </c>
    </row>
    <row r="1486" spans="1:12" x14ac:dyDescent="0.25">
      <c r="A1486" s="72"/>
      <c r="B1486" s="82"/>
      <c r="C1486" s="82"/>
      <c r="D1486" s="79"/>
      <c r="E1486" s="83"/>
      <c r="F1486" s="83"/>
      <c r="G1486" s="81"/>
      <c r="H1486" s="126"/>
      <c r="I1486" s="238" t="str">
        <f>IF(ISNUMBER(F1486),_xlfn.IFS(RIGHT(H1486,3)="(b)",IF(AND(G1486&gt;=DATE('1. Informace o projektu'!$C$3,1,1),G1486&lt;=WORKDAY(DATE('1. Informace o projektu'!$C$3+1,1,31)-1,1)),"OK","!!"),RIGHT(H1486,3)="(a)",IF(AND(G1486&gt;=DATE('1. Informace o projektu'!$C$3,1,1),G1486&lt;=WORKDAY(DATE('1. Informace o projektu'!$C$3,12,31)-1,1,'6. Data'!$C$76:$C$89)),"OK","!!"),ISBLANK(G1486),"!",ISBLANK(H1486),"!!!",H1486='6. Data'!$B$3,"vyberte druh nákladu")," ")</f>
        <v xml:space="preserve"> </v>
      </c>
      <c r="J1486" s="261" t="str">
        <f t="shared" si="69"/>
        <v xml:space="preserve"> </v>
      </c>
      <c r="K1486" s="238" t="str">
        <f t="shared" si="70"/>
        <v xml:space="preserve"> </v>
      </c>
      <c r="L1486" s="87" t="str">
        <f t="shared" si="71"/>
        <v xml:space="preserve"> </v>
      </c>
    </row>
    <row r="1487" spans="1:12" x14ac:dyDescent="0.25">
      <c r="A1487" s="72"/>
      <c r="B1487" s="82"/>
      <c r="C1487" s="82"/>
      <c r="D1487" s="79"/>
      <c r="E1487" s="83"/>
      <c r="F1487" s="83"/>
      <c r="G1487" s="81"/>
      <c r="H1487" s="126"/>
      <c r="I1487" s="238" t="str">
        <f>IF(ISNUMBER(F1487),_xlfn.IFS(RIGHT(H1487,3)="(b)",IF(AND(G1487&gt;=DATE('1. Informace o projektu'!$C$3,1,1),G1487&lt;=WORKDAY(DATE('1. Informace o projektu'!$C$3+1,1,31)-1,1)),"OK","!!"),RIGHT(H1487,3)="(a)",IF(AND(G1487&gt;=DATE('1. Informace o projektu'!$C$3,1,1),G1487&lt;=WORKDAY(DATE('1. Informace o projektu'!$C$3,12,31)-1,1,'6. Data'!$C$76:$C$89)),"OK","!!"),ISBLANK(G1487),"!",ISBLANK(H1487),"!!!",H1487='6. Data'!$B$3,"vyberte druh nákladu")," ")</f>
        <v xml:space="preserve"> </v>
      </c>
      <c r="J1487" s="261" t="str">
        <f t="shared" si="69"/>
        <v xml:space="preserve"> </v>
      </c>
      <c r="K1487" s="238" t="str">
        <f t="shared" si="70"/>
        <v xml:space="preserve"> </v>
      </c>
      <c r="L1487" s="87" t="str">
        <f t="shared" si="71"/>
        <v xml:space="preserve"> </v>
      </c>
    </row>
    <row r="1488" spans="1:12" x14ac:dyDescent="0.25">
      <c r="A1488" s="72"/>
      <c r="B1488" s="82"/>
      <c r="C1488" s="82"/>
      <c r="D1488" s="79"/>
      <c r="E1488" s="83"/>
      <c r="F1488" s="83"/>
      <c r="G1488" s="81"/>
      <c r="H1488" s="126"/>
      <c r="I1488" s="238" t="str">
        <f>IF(ISNUMBER(F1488),_xlfn.IFS(RIGHT(H1488,3)="(b)",IF(AND(G1488&gt;=DATE('1. Informace o projektu'!$C$3,1,1),G1488&lt;=WORKDAY(DATE('1. Informace o projektu'!$C$3+1,1,31)-1,1)),"OK","!!"),RIGHT(H1488,3)="(a)",IF(AND(G1488&gt;=DATE('1. Informace o projektu'!$C$3,1,1),G1488&lt;=WORKDAY(DATE('1. Informace o projektu'!$C$3,12,31)-1,1,'6. Data'!$C$76:$C$89)),"OK","!!"),ISBLANK(G1488),"!",ISBLANK(H1488),"!!!",H1488='6. Data'!$B$3,"vyberte druh nákladu")," ")</f>
        <v xml:space="preserve"> </v>
      </c>
      <c r="J1488" s="261" t="str">
        <f t="shared" si="69"/>
        <v xml:space="preserve"> </v>
      </c>
      <c r="K1488" s="238" t="str">
        <f t="shared" si="70"/>
        <v xml:space="preserve"> </v>
      </c>
      <c r="L1488" s="87" t="str">
        <f t="shared" si="71"/>
        <v xml:space="preserve"> </v>
      </c>
    </row>
    <row r="1489" spans="1:12" x14ac:dyDescent="0.25">
      <c r="A1489" s="72"/>
      <c r="B1489" s="82"/>
      <c r="C1489" s="82"/>
      <c r="D1489" s="79"/>
      <c r="E1489" s="83"/>
      <c r="F1489" s="83"/>
      <c r="G1489" s="81"/>
      <c r="H1489" s="126"/>
      <c r="I1489" s="238" t="str">
        <f>IF(ISNUMBER(F1489),_xlfn.IFS(RIGHT(H1489,3)="(b)",IF(AND(G1489&gt;=DATE('1. Informace o projektu'!$C$3,1,1),G1489&lt;=WORKDAY(DATE('1. Informace o projektu'!$C$3+1,1,31)-1,1)),"OK","!!"),RIGHT(H1489,3)="(a)",IF(AND(G1489&gt;=DATE('1. Informace o projektu'!$C$3,1,1),G1489&lt;=WORKDAY(DATE('1. Informace o projektu'!$C$3,12,31)-1,1,'6. Data'!$C$76:$C$89)),"OK","!!"),ISBLANK(G1489),"!",ISBLANK(H1489),"!!!",H1489='6. Data'!$B$3,"vyberte druh nákladu")," ")</f>
        <v xml:space="preserve"> </v>
      </c>
      <c r="J1489" s="261" t="str">
        <f t="shared" si="69"/>
        <v xml:space="preserve"> </v>
      </c>
      <c r="K1489" s="238" t="str">
        <f t="shared" si="70"/>
        <v xml:space="preserve"> </v>
      </c>
      <c r="L1489" s="87" t="str">
        <f t="shared" si="71"/>
        <v xml:space="preserve"> </v>
      </c>
    </row>
    <row r="1490" spans="1:12" x14ac:dyDescent="0.25">
      <c r="A1490" s="72"/>
      <c r="B1490" s="82"/>
      <c r="C1490" s="82"/>
      <c r="D1490" s="79"/>
      <c r="E1490" s="83"/>
      <c r="F1490" s="83"/>
      <c r="G1490" s="81"/>
      <c r="H1490" s="126"/>
      <c r="I1490" s="238" t="str">
        <f>IF(ISNUMBER(F1490),_xlfn.IFS(RIGHT(H1490,3)="(b)",IF(AND(G1490&gt;=DATE('1. Informace o projektu'!$C$3,1,1),G1490&lt;=WORKDAY(DATE('1. Informace o projektu'!$C$3+1,1,31)-1,1)),"OK","!!"),RIGHT(H1490,3)="(a)",IF(AND(G1490&gt;=DATE('1. Informace o projektu'!$C$3,1,1),G1490&lt;=WORKDAY(DATE('1. Informace o projektu'!$C$3,12,31)-1,1,'6. Data'!$C$76:$C$89)),"OK","!!"),ISBLANK(G1490),"!",ISBLANK(H1490),"!!!",H1490='6. Data'!$B$3,"vyberte druh nákladu")," ")</f>
        <v xml:space="preserve"> </v>
      </c>
      <c r="J1490" s="261" t="str">
        <f t="shared" si="69"/>
        <v xml:space="preserve"> </v>
      </c>
      <c r="K1490" s="238" t="str">
        <f t="shared" si="70"/>
        <v xml:space="preserve"> </v>
      </c>
      <c r="L1490" s="87" t="str">
        <f t="shared" si="71"/>
        <v xml:space="preserve"> </v>
      </c>
    </row>
    <row r="1491" spans="1:12" x14ac:dyDescent="0.25">
      <c r="A1491" s="72"/>
      <c r="B1491" s="82"/>
      <c r="C1491" s="82"/>
      <c r="D1491" s="79"/>
      <c r="E1491" s="83"/>
      <c r="F1491" s="83"/>
      <c r="G1491" s="81"/>
      <c r="H1491" s="126"/>
      <c r="I1491" s="238" t="str">
        <f>IF(ISNUMBER(F1491),_xlfn.IFS(RIGHT(H1491,3)="(b)",IF(AND(G1491&gt;=DATE('1. Informace o projektu'!$C$3,1,1),G1491&lt;=WORKDAY(DATE('1. Informace o projektu'!$C$3+1,1,31)-1,1)),"OK","!!"),RIGHT(H1491,3)="(a)",IF(AND(G1491&gt;=DATE('1. Informace o projektu'!$C$3,1,1),G1491&lt;=WORKDAY(DATE('1. Informace o projektu'!$C$3,12,31)-1,1,'6. Data'!$C$76:$C$89)),"OK","!!"),ISBLANK(G1491),"!",ISBLANK(H1491),"!!!",H1491='6. Data'!$B$3,"vyberte druh nákladu")," ")</f>
        <v xml:space="preserve"> </v>
      </c>
      <c r="J1491" s="261" t="str">
        <f t="shared" si="69"/>
        <v xml:space="preserve"> </v>
      </c>
      <c r="K1491" s="238" t="str">
        <f t="shared" si="70"/>
        <v xml:space="preserve"> </v>
      </c>
      <c r="L1491" s="87" t="str">
        <f t="shared" si="71"/>
        <v xml:space="preserve"> </v>
      </c>
    </row>
    <row r="1492" spans="1:12" x14ac:dyDescent="0.25">
      <c r="A1492" s="72"/>
      <c r="B1492" s="82"/>
      <c r="C1492" s="82"/>
      <c r="D1492" s="79"/>
      <c r="E1492" s="83"/>
      <c r="F1492" s="83"/>
      <c r="G1492" s="81"/>
      <c r="H1492" s="126"/>
      <c r="I1492" s="238" t="str">
        <f>IF(ISNUMBER(F1492),_xlfn.IFS(RIGHT(H1492,3)="(b)",IF(AND(G1492&gt;=DATE('1. Informace o projektu'!$C$3,1,1),G1492&lt;=WORKDAY(DATE('1. Informace o projektu'!$C$3+1,1,31)-1,1)),"OK","!!"),RIGHT(H1492,3)="(a)",IF(AND(G1492&gt;=DATE('1. Informace o projektu'!$C$3,1,1),G1492&lt;=WORKDAY(DATE('1. Informace o projektu'!$C$3,12,31)-1,1,'6. Data'!$C$76:$C$89)),"OK","!!"),ISBLANK(G1492),"!",ISBLANK(H1492),"!!!",H1492='6. Data'!$B$3,"vyberte druh nákladu")," ")</f>
        <v xml:space="preserve"> </v>
      </c>
      <c r="J1492" s="261" t="str">
        <f t="shared" si="69"/>
        <v xml:space="preserve"> </v>
      </c>
      <c r="K1492" s="238" t="str">
        <f t="shared" si="70"/>
        <v xml:space="preserve"> </v>
      </c>
      <c r="L1492" s="87" t="str">
        <f t="shared" si="71"/>
        <v xml:space="preserve"> </v>
      </c>
    </row>
    <row r="1493" spans="1:12" x14ac:dyDescent="0.25">
      <c r="A1493" s="72"/>
      <c r="B1493" s="82"/>
      <c r="C1493" s="82"/>
      <c r="D1493" s="79"/>
      <c r="E1493" s="83"/>
      <c r="F1493" s="83"/>
      <c r="G1493" s="81"/>
      <c r="H1493" s="126"/>
      <c r="I1493" s="238" t="str">
        <f>IF(ISNUMBER(F1493),_xlfn.IFS(RIGHT(H1493,3)="(b)",IF(AND(G1493&gt;=DATE('1. Informace o projektu'!$C$3,1,1),G1493&lt;=WORKDAY(DATE('1. Informace o projektu'!$C$3+1,1,31)-1,1)),"OK","!!"),RIGHT(H1493,3)="(a)",IF(AND(G1493&gt;=DATE('1. Informace o projektu'!$C$3,1,1),G1493&lt;=WORKDAY(DATE('1. Informace o projektu'!$C$3,12,31)-1,1,'6. Data'!$C$76:$C$89)),"OK","!!"),ISBLANK(G1493),"!",ISBLANK(H1493),"!!!",H1493='6. Data'!$B$3,"vyberte druh nákladu")," ")</f>
        <v xml:space="preserve"> </v>
      </c>
      <c r="J1493" s="261" t="str">
        <f t="shared" si="69"/>
        <v xml:space="preserve"> </v>
      </c>
      <c r="K1493" s="238" t="str">
        <f t="shared" si="70"/>
        <v xml:space="preserve"> </v>
      </c>
      <c r="L1493" s="87" t="str">
        <f t="shared" si="71"/>
        <v xml:space="preserve"> </v>
      </c>
    </row>
    <row r="1494" spans="1:12" x14ac:dyDescent="0.25">
      <c r="A1494" s="72"/>
      <c r="B1494" s="82"/>
      <c r="C1494" s="82"/>
      <c r="D1494" s="79"/>
      <c r="E1494" s="83"/>
      <c r="F1494" s="83"/>
      <c r="G1494" s="81"/>
      <c r="H1494" s="126"/>
      <c r="I1494" s="238" t="str">
        <f>IF(ISNUMBER(F1494),_xlfn.IFS(RIGHT(H1494,3)="(b)",IF(AND(G1494&gt;=DATE('1. Informace o projektu'!$C$3,1,1),G1494&lt;=WORKDAY(DATE('1. Informace o projektu'!$C$3+1,1,31)-1,1)),"OK","!!"),RIGHT(H1494,3)="(a)",IF(AND(G1494&gt;=DATE('1. Informace o projektu'!$C$3,1,1),G1494&lt;=WORKDAY(DATE('1. Informace o projektu'!$C$3,12,31)-1,1,'6. Data'!$C$76:$C$89)),"OK","!!"),ISBLANK(G1494),"!",ISBLANK(H1494),"!!!",H1494='6. Data'!$B$3,"vyberte druh nákladu")," ")</f>
        <v xml:space="preserve"> </v>
      </c>
      <c r="J1494" s="261" t="str">
        <f t="shared" si="69"/>
        <v xml:space="preserve"> </v>
      </c>
      <c r="K1494" s="238" t="str">
        <f t="shared" si="70"/>
        <v xml:space="preserve"> </v>
      </c>
      <c r="L1494" s="87" t="str">
        <f t="shared" si="71"/>
        <v xml:space="preserve"> </v>
      </c>
    </row>
    <row r="1495" spans="1:12" x14ac:dyDescent="0.25">
      <c r="A1495" s="72"/>
      <c r="B1495" s="82"/>
      <c r="C1495" s="82"/>
      <c r="D1495" s="79"/>
      <c r="E1495" s="83"/>
      <c r="F1495" s="83"/>
      <c r="G1495" s="81"/>
      <c r="H1495" s="126"/>
      <c r="I1495" s="238" t="str">
        <f>IF(ISNUMBER(F1495),_xlfn.IFS(RIGHT(H1495,3)="(b)",IF(AND(G1495&gt;=DATE('1. Informace o projektu'!$C$3,1,1),G1495&lt;=WORKDAY(DATE('1. Informace o projektu'!$C$3+1,1,31)-1,1)),"OK","!!"),RIGHT(H1495,3)="(a)",IF(AND(G1495&gt;=DATE('1. Informace o projektu'!$C$3,1,1),G1495&lt;=WORKDAY(DATE('1. Informace o projektu'!$C$3,12,31)-1,1,'6. Data'!$C$76:$C$89)),"OK","!!"),ISBLANK(G1495),"!",ISBLANK(H1495),"!!!",H1495='6. Data'!$B$3,"vyberte druh nákladu")," ")</f>
        <v xml:space="preserve"> </v>
      </c>
      <c r="J1495" s="261" t="str">
        <f t="shared" si="69"/>
        <v xml:space="preserve"> </v>
      </c>
      <c r="K1495" s="238" t="str">
        <f t="shared" si="70"/>
        <v xml:space="preserve"> </v>
      </c>
      <c r="L1495" s="87" t="str">
        <f t="shared" si="71"/>
        <v xml:space="preserve"> </v>
      </c>
    </row>
    <row r="1496" spans="1:12" x14ac:dyDescent="0.25">
      <c r="A1496" s="72"/>
      <c r="B1496" s="82"/>
      <c r="C1496" s="82"/>
      <c r="D1496" s="79"/>
      <c r="E1496" s="83"/>
      <c r="F1496" s="83"/>
      <c r="G1496" s="81"/>
      <c r="H1496" s="126"/>
      <c r="I1496" s="238" t="str">
        <f>IF(ISNUMBER(F1496),_xlfn.IFS(RIGHT(H1496,3)="(b)",IF(AND(G1496&gt;=DATE('1. Informace o projektu'!$C$3,1,1),G1496&lt;=WORKDAY(DATE('1. Informace o projektu'!$C$3+1,1,31)-1,1)),"OK","!!"),RIGHT(H1496,3)="(a)",IF(AND(G1496&gt;=DATE('1. Informace o projektu'!$C$3,1,1),G1496&lt;=WORKDAY(DATE('1. Informace o projektu'!$C$3,12,31)-1,1,'6. Data'!$C$76:$C$89)),"OK","!!"),ISBLANK(G1496),"!",ISBLANK(H1496),"!!!",H1496='6. Data'!$B$3,"vyberte druh nákladu")," ")</f>
        <v xml:space="preserve"> </v>
      </c>
      <c r="J1496" s="261" t="str">
        <f t="shared" si="69"/>
        <v xml:space="preserve"> </v>
      </c>
      <c r="K1496" s="238" t="str">
        <f t="shared" si="70"/>
        <v xml:space="preserve"> </v>
      </c>
      <c r="L1496" s="87" t="str">
        <f t="shared" si="71"/>
        <v xml:space="preserve"> </v>
      </c>
    </row>
    <row r="1497" spans="1:12" x14ac:dyDescent="0.25">
      <c r="A1497" s="72"/>
      <c r="B1497" s="82"/>
      <c r="C1497" s="82"/>
      <c r="D1497" s="79"/>
      <c r="E1497" s="83"/>
      <c r="F1497" s="83"/>
      <c r="G1497" s="81"/>
      <c r="H1497" s="126"/>
      <c r="I1497" s="238" t="str">
        <f>IF(ISNUMBER(F1497),_xlfn.IFS(RIGHT(H1497,3)="(b)",IF(AND(G1497&gt;=DATE('1. Informace o projektu'!$C$3,1,1),G1497&lt;=WORKDAY(DATE('1. Informace o projektu'!$C$3+1,1,31)-1,1)),"OK","!!"),RIGHT(H1497,3)="(a)",IF(AND(G1497&gt;=DATE('1. Informace o projektu'!$C$3,1,1),G1497&lt;=WORKDAY(DATE('1. Informace o projektu'!$C$3,12,31)-1,1,'6. Data'!$C$76:$C$89)),"OK","!!"),ISBLANK(G1497),"!",ISBLANK(H1497),"!!!",H1497='6. Data'!$B$3,"vyberte druh nákladu")," ")</f>
        <v xml:space="preserve"> </v>
      </c>
      <c r="J1497" s="261" t="str">
        <f t="shared" si="69"/>
        <v xml:space="preserve"> </v>
      </c>
      <c r="K1497" s="238" t="str">
        <f t="shared" si="70"/>
        <v xml:space="preserve"> </v>
      </c>
      <c r="L1497" s="87" t="str">
        <f t="shared" si="71"/>
        <v xml:space="preserve"> </v>
      </c>
    </row>
    <row r="1498" spans="1:12" ht="15.75" thickBot="1" x14ac:dyDescent="0.3">
      <c r="A1498" s="89"/>
      <c r="B1498" s="90"/>
      <c r="C1498" s="90"/>
      <c r="D1498" s="90"/>
      <c r="E1498" s="90"/>
      <c r="F1498" s="90"/>
      <c r="G1498" s="91"/>
      <c r="H1498" s="127"/>
      <c r="I1498" s="238" t="str">
        <f>IF(ISNUMBER(F1498),_xlfn.IFS(RIGHT(H1498,3)="(b)",IF(AND(G1498&gt;=DATE('1. Informace o projektu'!$C$3,1,1),G1498&lt;=WORKDAY(DATE('1. Informace o projektu'!$C$3+1,1,31)-1,1)),"OK","!!"),RIGHT(H1498,3)="(a)",IF(AND(G1498&gt;=DATE('1. Informace o projektu'!$C$3,1,1),G1498&lt;=WORKDAY(DATE('1. Informace o projektu'!$C$3,12,31)-1,1,'6. Data'!$C$76:$C$89)),"OK","!!"),ISBLANK(G1498),"!",ISBLANK(H1498),"!!!",H1498='6. Data'!$B$3,"vyberte druh nákladu")," ")</f>
        <v xml:space="preserve"> </v>
      </c>
      <c r="J1498" s="261" t="str">
        <f t="shared" si="69"/>
        <v xml:space="preserve"> </v>
      </c>
      <c r="K1498" s="238" t="str">
        <f t="shared" si="70"/>
        <v xml:space="preserve"> </v>
      </c>
      <c r="L1498" s="87" t="str">
        <f t="shared" si="71"/>
        <v xml:space="preserve"> </v>
      </c>
    </row>
    <row r="1499" spans="1:12" ht="16.5" thickBot="1" x14ac:dyDescent="0.3">
      <c r="A1499" s="374" t="s">
        <v>324</v>
      </c>
      <c r="B1499" s="375"/>
      <c r="C1499" s="375"/>
      <c r="D1499" s="376"/>
      <c r="E1499" s="85">
        <f>SUM(E6:E1498)</f>
        <v>0</v>
      </c>
      <c r="F1499" s="85">
        <f>SUM(F6:F1498)</f>
        <v>0</v>
      </c>
      <c r="G1499" s="208"/>
      <c r="H1499" s="85">
        <f>SUM(H6:H1498)</f>
        <v>0</v>
      </c>
    </row>
  </sheetData>
  <sheetProtection sheet="1" selectLockedCells="1"/>
  <mergeCells count="5">
    <mergeCell ref="J2:L2"/>
    <mergeCell ref="J1:L1"/>
    <mergeCell ref="A1499:D1499"/>
    <mergeCell ref="A3:D3"/>
    <mergeCell ref="C4:D4"/>
  </mergeCells>
  <conditionalFormatting sqref="K6:L1498">
    <cfRule type="cellIs" dxfId="11" priority="7" operator="equal">
      <formula>"ok"</formula>
    </cfRule>
  </conditionalFormatting>
  <conditionalFormatting sqref="I6:I1498">
    <cfRule type="cellIs" dxfId="10" priority="3" operator="equal">
      <formula>"ok"</formula>
    </cfRule>
  </conditionalFormatting>
  <conditionalFormatting sqref="I6:I1498">
    <cfRule type="cellIs" dxfId="9" priority="2" operator="equal">
      <formula>"ok"</formula>
    </cfRule>
  </conditionalFormatting>
  <conditionalFormatting sqref="J6:J1498">
    <cfRule type="cellIs" dxfId="8" priority="1" operator="equal">
      <formula>"ok"</formula>
    </cfRule>
  </conditionalFormatting>
  <printOptions horizontalCentered="1"/>
  <pageMargins left="0.11811023622047245" right="0.11811023622047245" top="0.78740157480314965" bottom="0.78740157480314965" header="0.31496062992125984" footer="0.31496062992125984"/>
  <pageSetup paperSize="9" scale="53" fitToHeight="0" orientation="portrait" r:id="rId1"/>
  <headerFooter>
    <oddFooter>&amp;CSeznam dokladů hrazených z dotace&amp;Rstrana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18C84CE-A786-4F3F-8295-8E7E561D55AE}">
          <x14:formula1>
            <xm:f>'6. Data'!$B$54:$B$62</xm:f>
          </x14:formula1>
          <xm:sqref>H6:H1498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3F4B6-7597-4A43-B7B0-599FE18C55AD}">
  <sheetPr>
    <pageSetUpPr fitToPage="1"/>
  </sheetPr>
  <dimension ref="A1:P1499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12.5703125" style="71" customWidth="1"/>
    <col min="2" max="2" width="11.5703125" style="71" customWidth="1"/>
    <col min="3" max="3" width="16.140625" style="71" customWidth="1"/>
    <col min="4" max="4" width="26.7109375" style="71" customWidth="1"/>
    <col min="5" max="5" width="15" style="71" customWidth="1"/>
    <col min="6" max="6" width="16" style="71" customWidth="1"/>
    <col min="7" max="7" width="12.42578125" style="71" customWidth="1"/>
    <col min="8" max="8" width="72.7109375" style="71" customWidth="1"/>
    <col min="9" max="9" width="5.28515625" style="71" customWidth="1"/>
    <col min="10" max="10" width="19" style="71" customWidth="1"/>
    <col min="11" max="11" width="5.28515625" style="71" customWidth="1"/>
    <col min="12" max="12" width="42.7109375" style="71" customWidth="1"/>
    <col min="13" max="16" width="9.140625" style="71"/>
    <col min="17" max="17" width="6" style="71" customWidth="1"/>
    <col min="18" max="16384" width="9.140625" style="71"/>
  </cols>
  <sheetData>
    <row r="1" spans="1:16" ht="18.75" thickBot="1" x14ac:dyDescent="0.3">
      <c r="A1" s="146" t="s">
        <v>308</v>
      </c>
      <c r="B1" s="146"/>
      <c r="C1" s="146"/>
      <c r="F1" s="199"/>
      <c r="G1" s="209" t="str">
        <f ca="1">MID(CELL("filename",G1),FIND("]",CELL("filename",G1))+1,LEN(CELL("filename",G1))-FIND("]",CELL("filename",G1)))</f>
        <v>3.6 Doklady II.6. Režijní nákl.</v>
      </c>
      <c r="H1" s="200"/>
      <c r="J1" s="371" t="s">
        <v>330</v>
      </c>
      <c r="K1" s="372"/>
      <c r="L1" s="373"/>
    </row>
    <row r="2" spans="1:16" ht="16.5" thickBot="1" x14ac:dyDescent="0.3">
      <c r="A2" s="147"/>
      <c r="B2" s="146"/>
      <c r="C2" s="146"/>
      <c r="G2" s="139"/>
      <c r="H2" s="139"/>
      <c r="J2" s="368" t="s">
        <v>358</v>
      </c>
      <c r="K2" s="369"/>
      <c r="L2" s="370"/>
    </row>
    <row r="3" spans="1:16" ht="15.75" customHeight="1" thickBot="1" x14ac:dyDescent="0.3">
      <c r="A3" s="377" t="s">
        <v>324</v>
      </c>
      <c r="B3" s="378"/>
      <c r="C3" s="378"/>
      <c r="D3" s="379"/>
      <c r="E3" s="86">
        <f>SUM(E6:E1498)</f>
        <v>0</v>
      </c>
      <c r="F3" s="86">
        <f>SUM(F6:F1498)</f>
        <v>0</v>
      </c>
      <c r="H3" s="139"/>
    </row>
    <row r="4" spans="1:16" ht="45.75" customHeight="1" thickBot="1" x14ac:dyDescent="0.3">
      <c r="A4" s="201" t="s">
        <v>309</v>
      </c>
      <c r="B4" s="201" t="s">
        <v>310</v>
      </c>
      <c r="C4" s="380" t="s">
        <v>311</v>
      </c>
      <c r="D4" s="382"/>
      <c r="E4" s="202" t="s">
        <v>312</v>
      </c>
      <c r="F4" s="202" t="s">
        <v>313</v>
      </c>
      <c r="G4" s="201" t="s">
        <v>314</v>
      </c>
      <c r="H4" s="202" t="s">
        <v>311</v>
      </c>
    </row>
    <row r="5" spans="1:16" ht="39.75" customHeight="1" thickBot="1" x14ac:dyDescent="0.3">
      <c r="A5" s="203" t="s">
        <v>315</v>
      </c>
      <c r="B5" s="203" t="s">
        <v>316</v>
      </c>
      <c r="C5" s="203" t="s">
        <v>317</v>
      </c>
      <c r="D5" s="203" t="s">
        <v>318</v>
      </c>
      <c r="E5" s="203" t="s">
        <v>319</v>
      </c>
      <c r="F5" s="203" t="s">
        <v>320</v>
      </c>
      <c r="G5" s="203" t="s">
        <v>321</v>
      </c>
      <c r="H5" s="204" t="s">
        <v>329</v>
      </c>
      <c r="I5" s="205"/>
      <c r="J5" s="206" t="s">
        <v>322</v>
      </c>
      <c r="K5" s="207"/>
      <c r="L5" s="206" t="s">
        <v>323</v>
      </c>
    </row>
    <row r="6" spans="1:16" x14ac:dyDescent="0.25">
      <c r="A6" s="77"/>
      <c r="B6" s="78"/>
      <c r="C6" s="78"/>
      <c r="D6" s="79"/>
      <c r="E6" s="80"/>
      <c r="F6" s="80"/>
      <c r="G6" s="81"/>
      <c r="H6" s="122"/>
      <c r="I6" s="238" t="str">
        <f>IF(ISNUMBER(F6),_xlfn.IFS(RIGHT(H6,3)="(b)",IF(AND(G6&gt;=DATE('1. Informace o projektu'!$C$3,1,1),G6&lt;=WORKDAY(DATE('1. Informace o projektu'!$C$3+1,1,31)-1,1)),"OK","!!"),RIGHT(H6,3)="(a)",IF(AND(G6&gt;=DATE('1. Informace o projektu'!$C$3,1,1),G6&lt;=WORKDAY(DATE('1. Informace o projektu'!$C$3,12,31)-1,1,'6. Data'!$C$76:$C$89)),"OK","!!"),ISBLANK(G6),"!",ISBLANK(H6),"!!!",H6='6. Data'!$B$3,"vyberte druh nákladu")," ")</f>
        <v xml:space="preserve"> </v>
      </c>
      <c r="J6" s="261" t="str">
        <f>_xlfn.IFS(I6="!","Zapište datum úhrady",I6="ok"," ",I6=" "," ",I6="!!!","vyberte druh nákladu",I6="!!","nepovolené datum úhrady",I6="vyberte druh nákladu","vyberte druh nákladu")</f>
        <v xml:space="preserve"> </v>
      </c>
      <c r="K6" s="238" t="str">
        <f>IF(ISNUMBER(F6),IF(E6&gt;=F6,"OK","!")," ")</f>
        <v xml:space="preserve"> </v>
      </c>
      <c r="L6" s="87" t="str">
        <f>_xlfn.IFS(K6="!","Hrazeno z dotace je vyšší než fakturovaná částka",K6="ok"," ",K6=" "," ")</f>
        <v xml:space="preserve"> </v>
      </c>
    </row>
    <row r="7" spans="1:16" x14ac:dyDescent="0.25">
      <c r="A7" s="72"/>
      <c r="B7" s="82"/>
      <c r="C7" s="82"/>
      <c r="D7" s="79"/>
      <c r="E7" s="83"/>
      <c r="F7" s="83"/>
      <c r="G7" s="81"/>
      <c r="H7" s="123"/>
      <c r="I7" s="238" t="str">
        <f>IF(ISNUMBER(F7),_xlfn.IFS(RIGHT(H7,3)="(b)",IF(AND(G7&gt;=DATE('1. Informace o projektu'!$C$3,1,1),G7&lt;=WORKDAY(DATE('1. Informace o projektu'!$C$3+1,1,31)-1,1)),"OK","!!"),RIGHT(H7,3)="(a)",IF(AND(G7&gt;=DATE('1. Informace o projektu'!$C$3,1,1),G7&lt;=WORKDAY(DATE('1. Informace o projektu'!$C$3,12,31)-1,1,'6. Data'!$C$76:$C$89)),"OK","!!"),ISBLANK(G7),"!",ISBLANK(H7),"!!!",H7='6. Data'!$B$3,"vyberte druh nákladu")," ")</f>
        <v xml:space="preserve"> </v>
      </c>
      <c r="J7" s="261" t="str">
        <f t="shared" ref="J7:J70" si="0">_xlfn.IFS(I7="!","Zapište datum úhrady",I7="ok"," ",I7=" "," ",I7="!!!","vyberte druh nákladu",I7="!!","nepovolené datum úhrady",I7="vyberte druh nákladu","vyberte druh nákladu")</f>
        <v xml:space="preserve"> </v>
      </c>
      <c r="K7" s="238" t="str">
        <f t="shared" ref="K7:K70" si="1">IF(ISNUMBER(F7),IF(E7&gt;=F7,"OK","!")," ")</f>
        <v xml:space="preserve"> </v>
      </c>
      <c r="L7" s="87" t="str">
        <f t="shared" ref="L7:L70" si="2">_xlfn.IFS(K7="!","Hrazeno z dotace je vyšší než fakturovaná částka",K7="ok"," ",K7=" "," ")</f>
        <v xml:space="preserve"> </v>
      </c>
    </row>
    <row r="8" spans="1:16" ht="15.75" x14ac:dyDescent="0.3">
      <c r="A8" s="72"/>
      <c r="B8" s="82"/>
      <c r="C8" s="82"/>
      <c r="D8" s="79"/>
      <c r="E8" s="83"/>
      <c r="F8" s="83"/>
      <c r="G8" s="81"/>
      <c r="H8" s="123"/>
      <c r="I8" s="238" t="str">
        <f>IF(ISNUMBER(F8),_xlfn.IFS(RIGHT(H8,3)="(b)",IF(AND(G8&gt;=DATE('1. Informace o projektu'!$C$3,1,1),G8&lt;=WORKDAY(DATE('1. Informace o projektu'!$C$3+1,1,31)-1,1)),"OK","!!"),RIGHT(H8,3)="(a)",IF(AND(G8&gt;=DATE('1. Informace o projektu'!$C$3,1,1),G8&lt;=WORKDAY(DATE('1. Informace o projektu'!$C$3,12,31)-1,1,'6. Data'!$C$76:$C$89)),"OK","!!"),ISBLANK(G8),"!",ISBLANK(H8),"!!!",H8='6. Data'!$B$3,"vyberte druh nákladu")," ")</f>
        <v xml:space="preserve"> </v>
      </c>
      <c r="J8" s="261" t="str">
        <f t="shared" si="0"/>
        <v xml:space="preserve"> </v>
      </c>
      <c r="K8" s="238" t="str">
        <f t="shared" si="1"/>
        <v xml:space="preserve"> </v>
      </c>
      <c r="L8" s="87" t="str">
        <f t="shared" si="2"/>
        <v xml:space="preserve"> </v>
      </c>
      <c r="M8" s="88"/>
    </row>
    <row r="9" spans="1:16" x14ac:dyDescent="0.25">
      <c r="A9" s="72"/>
      <c r="B9" s="82"/>
      <c r="C9" s="82"/>
      <c r="D9" s="79"/>
      <c r="E9" s="83"/>
      <c r="F9" s="83"/>
      <c r="G9" s="81"/>
      <c r="H9" s="123"/>
      <c r="I9" s="238" t="str">
        <f>IF(ISNUMBER(F9),_xlfn.IFS(RIGHT(H9,3)="(b)",IF(AND(G9&gt;=DATE('1. Informace o projektu'!$C$3,1,1),G9&lt;=WORKDAY(DATE('1. Informace o projektu'!$C$3+1,1,31)-1,1)),"OK","!!"),RIGHT(H9,3)="(a)",IF(AND(G9&gt;=DATE('1. Informace o projektu'!$C$3,1,1),G9&lt;=WORKDAY(DATE('1. Informace o projektu'!$C$3,12,31)-1,1,'6. Data'!$C$76:$C$89)),"OK","!!"),ISBLANK(G9),"!",ISBLANK(H9),"!!!",H9='6. Data'!$B$3,"vyberte druh nákladu")," ")</f>
        <v xml:space="preserve"> </v>
      </c>
      <c r="J9" s="261" t="str">
        <f t="shared" si="0"/>
        <v xml:space="preserve"> </v>
      </c>
      <c r="K9" s="238" t="str">
        <f t="shared" si="1"/>
        <v xml:space="preserve"> </v>
      </c>
      <c r="L9" s="87" t="str">
        <f t="shared" si="2"/>
        <v xml:space="preserve"> </v>
      </c>
    </row>
    <row r="10" spans="1:16" x14ac:dyDescent="0.25">
      <c r="A10" s="72"/>
      <c r="B10" s="82"/>
      <c r="C10" s="82"/>
      <c r="D10" s="79"/>
      <c r="E10" s="83"/>
      <c r="F10" s="83"/>
      <c r="G10" s="81"/>
      <c r="H10" s="123"/>
      <c r="I10" s="238" t="str">
        <f>IF(ISNUMBER(F10),_xlfn.IFS(RIGHT(H10,3)="(b)",IF(AND(G10&gt;=DATE('1. Informace o projektu'!$C$3,1,1),G10&lt;=WORKDAY(DATE('1. Informace o projektu'!$C$3+1,1,31)-1,1)),"OK","!!"),RIGHT(H10,3)="(a)",IF(AND(G10&gt;=DATE('1. Informace o projektu'!$C$3,1,1),G10&lt;=WORKDAY(DATE('1. Informace o projektu'!$C$3,12,31)-1,1,'6. Data'!$C$76:$C$89)),"OK","!!"),ISBLANK(G10),"!",ISBLANK(H10),"!!!",H10='6. Data'!$B$3,"vyberte druh nákladu")," ")</f>
        <v xml:space="preserve"> </v>
      </c>
      <c r="J10" s="261" t="str">
        <f t="shared" si="0"/>
        <v xml:space="preserve"> </v>
      </c>
      <c r="K10" s="238" t="str">
        <f t="shared" si="1"/>
        <v xml:space="preserve"> </v>
      </c>
      <c r="L10" s="87" t="str">
        <f t="shared" si="2"/>
        <v xml:space="preserve"> </v>
      </c>
    </row>
    <row r="11" spans="1:16" x14ac:dyDescent="0.25">
      <c r="A11" s="72"/>
      <c r="B11" s="82"/>
      <c r="C11" s="82"/>
      <c r="D11" s="79"/>
      <c r="E11" s="83"/>
      <c r="F11" s="83"/>
      <c r="G11" s="81"/>
      <c r="H11" s="123"/>
      <c r="I11" s="238" t="str">
        <f>IF(ISNUMBER(F11),_xlfn.IFS(RIGHT(H11,3)="(b)",IF(AND(G11&gt;=DATE('1. Informace o projektu'!$C$3,1,1),G11&lt;=WORKDAY(DATE('1. Informace o projektu'!$C$3+1,1,31)-1,1)),"OK","!!"),RIGHT(H11,3)="(a)",IF(AND(G11&gt;=DATE('1. Informace o projektu'!$C$3,1,1),G11&lt;=WORKDAY(DATE('1. Informace o projektu'!$C$3,12,31)-1,1,'6. Data'!$C$76:$C$89)),"OK","!!"),ISBLANK(G11),"!",ISBLANK(H11),"!!!",H11='6. Data'!$B$3,"vyberte druh nákladu")," ")</f>
        <v xml:space="preserve"> </v>
      </c>
      <c r="J11" s="261" t="str">
        <f t="shared" si="0"/>
        <v xml:space="preserve"> </v>
      </c>
      <c r="K11" s="238" t="str">
        <f t="shared" si="1"/>
        <v xml:space="preserve"> </v>
      </c>
      <c r="L11" s="87" t="str">
        <f t="shared" si="2"/>
        <v xml:space="preserve"> </v>
      </c>
    </row>
    <row r="12" spans="1:16" x14ac:dyDescent="0.25">
      <c r="A12" s="72"/>
      <c r="B12" s="82"/>
      <c r="C12" s="82"/>
      <c r="D12" s="79"/>
      <c r="E12" s="83"/>
      <c r="F12" s="83"/>
      <c r="G12" s="81"/>
      <c r="H12" s="123"/>
      <c r="I12" s="238" t="str">
        <f>IF(ISNUMBER(F12),_xlfn.IFS(RIGHT(H12,3)="(b)",IF(AND(G12&gt;=DATE('1. Informace o projektu'!$C$3,1,1),G12&lt;=WORKDAY(DATE('1. Informace o projektu'!$C$3+1,1,31)-1,1)),"OK","!!"),RIGHT(H12,3)="(a)",IF(AND(G12&gt;=DATE('1. Informace o projektu'!$C$3,1,1),G12&lt;=WORKDAY(DATE('1. Informace o projektu'!$C$3,12,31)-1,1,'6. Data'!$C$76:$C$89)),"OK","!!"),ISBLANK(G12),"!",ISBLANK(H12),"!!!",H12='6. Data'!$B$3,"vyberte druh nákladu")," ")</f>
        <v xml:space="preserve"> </v>
      </c>
      <c r="J12" s="261" t="str">
        <f t="shared" si="0"/>
        <v xml:space="preserve"> </v>
      </c>
      <c r="K12" s="238" t="str">
        <f t="shared" si="1"/>
        <v xml:space="preserve"> </v>
      </c>
      <c r="L12" s="87" t="str">
        <f t="shared" si="2"/>
        <v xml:space="preserve"> </v>
      </c>
    </row>
    <row r="13" spans="1:16" x14ac:dyDescent="0.25">
      <c r="A13" s="72"/>
      <c r="B13" s="82"/>
      <c r="C13" s="82"/>
      <c r="D13" s="79"/>
      <c r="E13" s="83"/>
      <c r="F13" s="83"/>
      <c r="G13" s="81"/>
      <c r="H13" s="123"/>
      <c r="I13" s="238" t="str">
        <f>IF(ISNUMBER(F13),_xlfn.IFS(RIGHT(H13,3)="(b)",IF(AND(G13&gt;=DATE('1. Informace o projektu'!$C$3,1,1),G13&lt;=WORKDAY(DATE('1. Informace o projektu'!$C$3+1,1,31)-1,1)),"OK","!!"),RIGHT(H13,3)="(a)",IF(AND(G13&gt;=DATE('1. Informace o projektu'!$C$3,1,1),G13&lt;=WORKDAY(DATE('1. Informace o projektu'!$C$3,12,31)-1,1,'6. Data'!$C$76:$C$89)),"OK","!!"),ISBLANK(G13),"!",ISBLANK(H13),"!!!",H13='6. Data'!$B$3,"vyberte druh nákladu")," ")</f>
        <v xml:space="preserve"> </v>
      </c>
      <c r="J13" s="261" t="str">
        <f t="shared" si="0"/>
        <v xml:space="preserve"> </v>
      </c>
      <c r="K13" s="238" t="str">
        <f t="shared" si="1"/>
        <v xml:space="preserve"> </v>
      </c>
      <c r="L13" s="87" t="str">
        <f t="shared" si="2"/>
        <v xml:space="preserve"> </v>
      </c>
      <c r="O13" s="84"/>
      <c r="P13" s="84"/>
    </row>
    <row r="14" spans="1:16" x14ac:dyDescent="0.25">
      <c r="A14" s="72"/>
      <c r="B14" s="82"/>
      <c r="C14" s="82"/>
      <c r="D14" s="79"/>
      <c r="E14" s="83"/>
      <c r="F14" s="83"/>
      <c r="G14" s="81"/>
      <c r="H14" s="123"/>
      <c r="I14" s="238" t="str">
        <f>IF(ISNUMBER(F14),_xlfn.IFS(RIGHT(H14,3)="(b)",IF(AND(G14&gt;=DATE('1. Informace o projektu'!$C$3,1,1),G14&lt;=WORKDAY(DATE('1. Informace o projektu'!$C$3+1,1,31)-1,1)),"OK","!!"),RIGHT(H14,3)="(a)",IF(AND(G14&gt;=DATE('1. Informace o projektu'!$C$3,1,1),G14&lt;=WORKDAY(DATE('1. Informace o projektu'!$C$3,12,31)-1,1,'6. Data'!$C$76:$C$89)),"OK","!!"),ISBLANK(G14),"!",ISBLANK(H14),"!!!",H14='6. Data'!$B$3,"vyberte druh nákladu")," ")</f>
        <v xml:space="preserve"> </v>
      </c>
      <c r="J14" s="261" t="str">
        <f t="shared" si="0"/>
        <v xml:space="preserve"> </v>
      </c>
      <c r="K14" s="238" t="str">
        <f t="shared" si="1"/>
        <v xml:space="preserve"> </v>
      </c>
      <c r="L14" s="87" t="str">
        <f t="shared" si="2"/>
        <v xml:space="preserve"> </v>
      </c>
    </row>
    <row r="15" spans="1:16" x14ac:dyDescent="0.25">
      <c r="A15" s="72"/>
      <c r="B15" s="82"/>
      <c r="C15" s="82"/>
      <c r="D15" s="79"/>
      <c r="E15" s="83"/>
      <c r="F15" s="83"/>
      <c r="G15" s="81"/>
      <c r="H15" s="123"/>
      <c r="I15" s="238" t="str">
        <f>IF(ISNUMBER(F15),_xlfn.IFS(RIGHT(H15,3)="(b)",IF(AND(G15&gt;=DATE('1. Informace o projektu'!$C$3,1,1),G15&lt;=WORKDAY(DATE('1. Informace o projektu'!$C$3+1,1,31)-1,1)),"OK","!!"),RIGHT(H15,3)="(a)",IF(AND(G15&gt;=DATE('1. Informace o projektu'!$C$3,1,1),G15&lt;=WORKDAY(DATE('1. Informace o projektu'!$C$3,12,31)-1,1,'6. Data'!$C$76:$C$89)),"OK","!!"),ISBLANK(G15),"!",ISBLANK(H15),"!!!",H15='6. Data'!$B$3,"vyberte druh nákladu")," ")</f>
        <v xml:space="preserve"> </v>
      </c>
      <c r="J15" s="261" t="str">
        <f t="shared" si="0"/>
        <v xml:space="preserve"> </v>
      </c>
      <c r="K15" s="238" t="str">
        <f t="shared" si="1"/>
        <v xml:space="preserve"> </v>
      </c>
      <c r="L15" s="87" t="str">
        <f t="shared" si="2"/>
        <v xml:space="preserve"> </v>
      </c>
    </row>
    <row r="16" spans="1:16" x14ac:dyDescent="0.25">
      <c r="A16" s="72"/>
      <c r="B16" s="82"/>
      <c r="C16" s="82"/>
      <c r="D16" s="79"/>
      <c r="E16" s="83"/>
      <c r="F16" s="83"/>
      <c r="G16" s="81"/>
      <c r="H16" s="123"/>
      <c r="I16" s="238" t="str">
        <f>IF(ISNUMBER(F16),_xlfn.IFS(RIGHT(H16,3)="(b)",IF(AND(G16&gt;=DATE('1. Informace o projektu'!$C$3,1,1),G16&lt;=WORKDAY(DATE('1. Informace o projektu'!$C$3+1,1,31)-1,1)),"OK","!!"),RIGHT(H16,3)="(a)",IF(AND(G16&gt;=DATE('1. Informace o projektu'!$C$3,1,1),G16&lt;=WORKDAY(DATE('1. Informace o projektu'!$C$3,12,31)-1,1,'6. Data'!$C$76:$C$89)),"OK","!!"),ISBLANK(G16),"!",ISBLANK(H16),"!!!",H16='6. Data'!$B$3,"vyberte druh nákladu")," ")</f>
        <v xml:space="preserve"> </v>
      </c>
      <c r="J16" s="261" t="str">
        <f t="shared" si="0"/>
        <v xml:space="preserve"> </v>
      </c>
      <c r="K16" s="238" t="str">
        <f t="shared" si="1"/>
        <v xml:space="preserve"> </v>
      </c>
      <c r="L16" s="87" t="str">
        <f t="shared" si="2"/>
        <v xml:space="preserve"> </v>
      </c>
    </row>
    <row r="17" spans="1:12" x14ac:dyDescent="0.25">
      <c r="A17" s="72"/>
      <c r="B17" s="82"/>
      <c r="C17" s="82"/>
      <c r="D17" s="79"/>
      <c r="E17" s="83"/>
      <c r="F17" s="83"/>
      <c r="G17" s="81"/>
      <c r="H17" s="123"/>
      <c r="I17" s="238" t="str">
        <f>IF(ISNUMBER(F17),_xlfn.IFS(RIGHT(H17,3)="(b)",IF(AND(G17&gt;=DATE('1. Informace o projektu'!$C$3,1,1),G17&lt;=WORKDAY(DATE('1. Informace o projektu'!$C$3+1,1,31)-1,1)),"OK","!!"),RIGHT(H17,3)="(a)",IF(AND(G17&gt;=DATE('1. Informace o projektu'!$C$3,1,1),G17&lt;=WORKDAY(DATE('1. Informace o projektu'!$C$3,12,31)-1,1,'6. Data'!$C$76:$C$89)),"OK","!!"),ISBLANK(G17),"!",ISBLANK(H17),"!!!",H17='6. Data'!$B$3,"vyberte druh nákladu")," ")</f>
        <v xml:space="preserve"> </v>
      </c>
      <c r="J17" s="261" t="str">
        <f t="shared" si="0"/>
        <v xml:space="preserve"> </v>
      </c>
      <c r="K17" s="238" t="str">
        <f t="shared" si="1"/>
        <v xml:space="preserve"> </v>
      </c>
      <c r="L17" s="87" t="str">
        <f t="shared" si="2"/>
        <v xml:space="preserve"> </v>
      </c>
    </row>
    <row r="18" spans="1:12" x14ac:dyDescent="0.25">
      <c r="A18" s="72"/>
      <c r="B18" s="82"/>
      <c r="C18" s="82"/>
      <c r="D18" s="79"/>
      <c r="E18" s="83"/>
      <c r="F18" s="83"/>
      <c r="G18" s="81"/>
      <c r="H18" s="123"/>
      <c r="I18" s="238" t="str">
        <f>IF(ISNUMBER(F18),_xlfn.IFS(RIGHT(H18,3)="(b)",IF(AND(G18&gt;=DATE('1. Informace o projektu'!$C$3,1,1),G18&lt;=WORKDAY(DATE('1. Informace o projektu'!$C$3+1,1,31)-1,1)),"OK","!!"),RIGHT(H18,3)="(a)",IF(AND(G18&gt;=DATE('1. Informace o projektu'!$C$3,1,1),G18&lt;=WORKDAY(DATE('1. Informace o projektu'!$C$3,12,31)-1,1,'6. Data'!$C$76:$C$89)),"OK","!!"),ISBLANK(G18),"!",ISBLANK(H18),"!!!",H18='6. Data'!$B$3,"vyberte druh nákladu")," ")</f>
        <v xml:space="preserve"> </v>
      </c>
      <c r="J18" s="261" t="str">
        <f t="shared" si="0"/>
        <v xml:space="preserve"> </v>
      </c>
      <c r="K18" s="238" t="str">
        <f t="shared" si="1"/>
        <v xml:space="preserve"> </v>
      </c>
      <c r="L18" s="87" t="str">
        <f t="shared" si="2"/>
        <v xml:space="preserve"> </v>
      </c>
    </row>
    <row r="19" spans="1:12" x14ac:dyDescent="0.25">
      <c r="A19" s="72"/>
      <c r="B19" s="82"/>
      <c r="C19" s="82"/>
      <c r="D19" s="79"/>
      <c r="E19" s="83"/>
      <c r="F19" s="83"/>
      <c r="G19" s="81"/>
      <c r="H19" s="123"/>
      <c r="I19" s="238" t="str">
        <f>IF(ISNUMBER(F19),_xlfn.IFS(RIGHT(H19,3)="(b)",IF(AND(G19&gt;=DATE('1. Informace o projektu'!$C$3,1,1),G19&lt;=WORKDAY(DATE('1. Informace o projektu'!$C$3+1,1,31)-1,1)),"OK","!!"),RIGHT(H19,3)="(a)",IF(AND(G19&gt;=DATE('1. Informace o projektu'!$C$3,1,1),G19&lt;=WORKDAY(DATE('1. Informace o projektu'!$C$3,12,31)-1,1,'6. Data'!$C$76:$C$89)),"OK","!!"),ISBLANK(G19),"!",ISBLANK(H19),"!!!",H19='6. Data'!$B$3,"vyberte druh nákladu")," ")</f>
        <v xml:space="preserve"> </v>
      </c>
      <c r="J19" s="261" t="str">
        <f t="shared" si="0"/>
        <v xml:space="preserve"> </v>
      </c>
      <c r="K19" s="238" t="str">
        <f t="shared" si="1"/>
        <v xml:space="preserve"> </v>
      </c>
      <c r="L19" s="87" t="str">
        <f t="shared" si="2"/>
        <v xml:space="preserve"> </v>
      </c>
    </row>
    <row r="20" spans="1:12" x14ac:dyDescent="0.25">
      <c r="A20" s="72"/>
      <c r="B20" s="82"/>
      <c r="C20" s="82"/>
      <c r="D20" s="79"/>
      <c r="E20" s="83"/>
      <c r="F20" s="83"/>
      <c r="G20" s="81"/>
      <c r="H20" s="123"/>
      <c r="I20" s="238" t="str">
        <f>IF(ISNUMBER(F20),_xlfn.IFS(RIGHT(H20,3)="(b)",IF(AND(G20&gt;=DATE('1. Informace o projektu'!$C$3,1,1),G20&lt;=WORKDAY(DATE('1. Informace o projektu'!$C$3+1,1,31)-1,1)),"OK","!!"),RIGHT(H20,3)="(a)",IF(AND(G20&gt;=DATE('1. Informace o projektu'!$C$3,1,1),G20&lt;=WORKDAY(DATE('1. Informace o projektu'!$C$3,12,31)-1,1,'6. Data'!$C$76:$C$89)),"OK","!!"),ISBLANK(G20),"!",ISBLANK(H20),"!!!",H20='6. Data'!$B$3,"vyberte druh nákladu")," ")</f>
        <v xml:space="preserve"> </v>
      </c>
      <c r="J20" s="261" t="str">
        <f t="shared" si="0"/>
        <v xml:space="preserve"> </v>
      </c>
      <c r="K20" s="238" t="str">
        <f t="shared" si="1"/>
        <v xml:space="preserve"> </v>
      </c>
      <c r="L20" s="87" t="str">
        <f t="shared" si="2"/>
        <v xml:space="preserve"> </v>
      </c>
    </row>
    <row r="21" spans="1:12" x14ac:dyDescent="0.25">
      <c r="A21" s="72"/>
      <c r="B21" s="82"/>
      <c r="C21" s="82"/>
      <c r="D21" s="79"/>
      <c r="E21" s="83"/>
      <c r="F21" s="83"/>
      <c r="G21" s="81"/>
      <c r="H21" s="123"/>
      <c r="I21" s="238" t="str">
        <f>IF(ISNUMBER(F21),_xlfn.IFS(RIGHT(H21,3)="(b)",IF(AND(G21&gt;=DATE('1. Informace o projektu'!$C$3,1,1),G21&lt;=WORKDAY(DATE('1. Informace o projektu'!$C$3+1,1,31)-1,1)),"OK","!!"),RIGHT(H21,3)="(a)",IF(AND(G21&gt;=DATE('1. Informace o projektu'!$C$3,1,1),G21&lt;=WORKDAY(DATE('1. Informace o projektu'!$C$3,12,31)-1,1,'6. Data'!$C$76:$C$89)),"OK","!!"),ISBLANK(G21),"!",ISBLANK(H21),"!!!",H21='6. Data'!$B$3,"vyberte druh nákladu")," ")</f>
        <v xml:space="preserve"> </v>
      </c>
      <c r="J21" s="261" t="str">
        <f t="shared" si="0"/>
        <v xml:space="preserve"> </v>
      </c>
      <c r="K21" s="238" t="str">
        <f t="shared" si="1"/>
        <v xml:space="preserve"> </v>
      </c>
      <c r="L21" s="87" t="str">
        <f t="shared" si="2"/>
        <v xml:space="preserve"> </v>
      </c>
    </row>
    <row r="22" spans="1:12" x14ac:dyDescent="0.25">
      <c r="A22" s="72"/>
      <c r="B22" s="82"/>
      <c r="C22" s="82"/>
      <c r="D22" s="79"/>
      <c r="E22" s="83"/>
      <c r="F22" s="83"/>
      <c r="G22" s="81"/>
      <c r="H22" s="123"/>
      <c r="I22" s="238" t="str">
        <f>IF(ISNUMBER(F22),_xlfn.IFS(RIGHT(H22,3)="(b)",IF(AND(G22&gt;=DATE('1. Informace o projektu'!$C$3,1,1),G22&lt;=WORKDAY(DATE('1. Informace o projektu'!$C$3+1,1,31)-1,1)),"OK","!!"),RIGHT(H22,3)="(a)",IF(AND(G22&gt;=DATE('1. Informace o projektu'!$C$3,1,1),G22&lt;=WORKDAY(DATE('1. Informace o projektu'!$C$3,12,31)-1,1,'6. Data'!$C$76:$C$89)),"OK","!!"),ISBLANK(G22),"!",ISBLANK(H22),"!!!",H22='6. Data'!$B$3,"vyberte druh nákladu")," ")</f>
        <v xml:space="preserve"> </v>
      </c>
      <c r="J22" s="261" t="str">
        <f t="shared" si="0"/>
        <v xml:space="preserve"> </v>
      </c>
      <c r="K22" s="238" t="str">
        <f t="shared" si="1"/>
        <v xml:space="preserve"> </v>
      </c>
      <c r="L22" s="87" t="str">
        <f t="shared" si="2"/>
        <v xml:space="preserve"> </v>
      </c>
    </row>
    <row r="23" spans="1:12" x14ac:dyDescent="0.25">
      <c r="A23" s="72"/>
      <c r="B23" s="82"/>
      <c r="C23" s="82"/>
      <c r="D23" s="79"/>
      <c r="E23" s="83"/>
      <c r="F23" s="83"/>
      <c r="G23" s="81"/>
      <c r="H23" s="123"/>
      <c r="I23" s="238" t="str">
        <f>IF(ISNUMBER(F23),_xlfn.IFS(RIGHT(H23,3)="(b)",IF(AND(G23&gt;=DATE('1. Informace o projektu'!$C$3,1,1),G23&lt;=WORKDAY(DATE('1. Informace o projektu'!$C$3+1,1,31)-1,1)),"OK","!!"),RIGHT(H23,3)="(a)",IF(AND(G23&gt;=DATE('1. Informace o projektu'!$C$3,1,1),G23&lt;=WORKDAY(DATE('1. Informace o projektu'!$C$3,12,31)-1,1,'6. Data'!$C$76:$C$89)),"OK","!!"),ISBLANK(G23),"!",ISBLANK(H23),"!!!",H23='6. Data'!$B$3,"vyberte druh nákladu")," ")</f>
        <v xml:space="preserve"> </v>
      </c>
      <c r="J23" s="261" t="str">
        <f t="shared" si="0"/>
        <v xml:space="preserve"> </v>
      </c>
      <c r="K23" s="238" t="str">
        <f t="shared" si="1"/>
        <v xml:space="preserve"> </v>
      </c>
      <c r="L23" s="87" t="str">
        <f t="shared" si="2"/>
        <v xml:space="preserve"> </v>
      </c>
    </row>
    <row r="24" spans="1:12" x14ac:dyDescent="0.25">
      <c r="A24" s="72"/>
      <c r="B24" s="82"/>
      <c r="C24" s="82"/>
      <c r="D24" s="79"/>
      <c r="E24" s="83"/>
      <c r="F24" s="83"/>
      <c r="G24" s="81"/>
      <c r="H24" s="123"/>
      <c r="I24" s="238" t="str">
        <f>IF(ISNUMBER(F24),_xlfn.IFS(RIGHT(H24,3)="(b)",IF(AND(G24&gt;=DATE('1. Informace o projektu'!$C$3,1,1),G24&lt;=WORKDAY(DATE('1. Informace o projektu'!$C$3+1,1,31)-1,1)),"OK","!!"),RIGHT(H24,3)="(a)",IF(AND(G24&gt;=DATE('1. Informace o projektu'!$C$3,1,1),G24&lt;=WORKDAY(DATE('1. Informace o projektu'!$C$3,12,31)-1,1,'6. Data'!$C$76:$C$89)),"OK","!!"),ISBLANK(G24),"!",ISBLANK(H24),"!!!",H24='6. Data'!$B$3,"vyberte druh nákladu")," ")</f>
        <v xml:space="preserve"> </v>
      </c>
      <c r="J24" s="261" t="str">
        <f t="shared" si="0"/>
        <v xml:space="preserve"> </v>
      </c>
      <c r="K24" s="238" t="str">
        <f t="shared" si="1"/>
        <v xml:space="preserve"> </v>
      </c>
      <c r="L24" s="87" t="str">
        <f t="shared" si="2"/>
        <v xml:space="preserve"> </v>
      </c>
    </row>
    <row r="25" spans="1:12" x14ac:dyDescent="0.25">
      <c r="A25" s="72"/>
      <c r="B25" s="82"/>
      <c r="C25" s="82"/>
      <c r="D25" s="79"/>
      <c r="E25" s="83"/>
      <c r="F25" s="83"/>
      <c r="G25" s="81"/>
      <c r="H25" s="123"/>
      <c r="I25" s="238" t="str">
        <f>IF(ISNUMBER(F25),_xlfn.IFS(RIGHT(H25,3)="(b)",IF(AND(G25&gt;=DATE('1. Informace o projektu'!$C$3,1,1),G25&lt;=WORKDAY(DATE('1. Informace o projektu'!$C$3+1,1,31)-1,1)),"OK","!!"),RIGHT(H25,3)="(a)",IF(AND(G25&gt;=DATE('1. Informace o projektu'!$C$3,1,1),G25&lt;=WORKDAY(DATE('1. Informace o projektu'!$C$3,12,31)-1,1,'6. Data'!$C$76:$C$89)),"OK","!!"),ISBLANK(G25),"!",ISBLANK(H25),"!!!",H25='6. Data'!$B$3,"vyberte druh nákladu")," ")</f>
        <v xml:space="preserve"> </v>
      </c>
      <c r="J25" s="261" t="str">
        <f t="shared" si="0"/>
        <v xml:space="preserve"> </v>
      </c>
      <c r="K25" s="238" t="str">
        <f t="shared" si="1"/>
        <v xml:space="preserve"> </v>
      </c>
      <c r="L25" s="87" t="str">
        <f t="shared" si="2"/>
        <v xml:space="preserve"> </v>
      </c>
    </row>
    <row r="26" spans="1:12" x14ac:dyDescent="0.25">
      <c r="A26" s="72"/>
      <c r="B26" s="82"/>
      <c r="C26" s="82"/>
      <c r="D26" s="79"/>
      <c r="E26" s="83"/>
      <c r="F26" s="83"/>
      <c r="G26" s="81"/>
      <c r="H26" s="123"/>
      <c r="I26" s="238" t="str">
        <f>IF(ISNUMBER(F26),_xlfn.IFS(RIGHT(H26,3)="(b)",IF(AND(G26&gt;=DATE('1. Informace o projektu'!$C$3,1,1),G26&lt;=WORKDAY(DATE('1. Informace o projektu'!$C$3+1,1,31)-1,1)),"OK","!!"),RIGHT(H26,3)="(a)",IF(AND(G26&gt;=DATE('1. Informace o projektu'!$C$3,1,1),G26&lt;=WORKDAY(DATE('1. Informace o projektu'!$C$3,12,31)-1,1,'6. Data'!$C$76:$C$89)),"OK","!!"),ISBLANK(G26),"!",ISBLANK(H26),"!!!",H26='6. Data'!$B$3,"vyberte druh nákladu")," ")</f>
        <v xml:space="preserve"> </v>
      </c>
      <c r="J26" s="261" t="str">
        <f t="shared" si="0"/>
        <v xml:space="preserve"> </v>
      </c>
      <c r="K26" s="238" t="str">
        <f t="shared" si="1"/>
        <v xml:space="preserve"> </v>
      </c>
      <c r="L26" s="87" t="str">
        <f t="shared" si="2"/>
        <v xml:space="preserve"> </v>
      </c>
    </row>
    <row r="27" spans="1:12" x14ac:dyDescent="0.25">
      <c r="A27" s="72"/>
      <c r="B27" s="82"/>
      <c r="C27" s="82"/>
      <c r="D27" s="79"/>
      <c r="E27" s="83"/>
      <c r="F27" s="83"/>
      <c r="G27" s="81"/>
      <c r="H27" s="123"/>
      <c r="I27" s="238" t="str">
        <f>IF(ISNUMBER(F27),_xlfn.IFS(RIGHT(H27,3)="(b)",IF(AND(G27&gt;=DATE('1. Informace o projektu'!$C$3,1,1),G27&lt;=WORKDAY(DATE('1. Informace o projektu'!$C$3+1,1,31)-1,1)),"OK","!!"),RIGHT(H27,3)="(a)",IF(AND(G27&gt;=DATE('1. Informace o projektu'!$C$3,1,1),G27&lt;=WORKDAY(DATE('1. Informace o projektu'!$C$3,12,31)-1,1,'6. Data'!$C$76:$C$89)),"OK","!!"),ISBLANK(G27),"!",ISBLANK(H27),"!!!",H27='6. Data'!$B$3,"vyberte druh nákladu")," ")</f>
        <v xml:space="preserve"> </v>
      </c>
      <c r="J27" s="261" t="str">
        <f t="shared" si="0"/>
        <v xml:space="preserve"> </v>
      </c>
      <c r="K27" s="238" t="str">
        <f t="shared" si="1"/>
        <v xml:space="preserve"> </v>
      </c>
      <c r="L27" s="87" t="str">
        <f t="shared" si="2"/>
        <v xml:space="preserve"> </v>
      </c>
    </row>
    <row r="28" spans="1:12" x14ac:dyDescent="0.25">
      <c r="A28" s="72"/>
      <c r="B28" s="82"/>
      <c r="C28" s="82"/>
      <c r="D28" s="79"/>
      <c r="E28" s="83"/>
      <c r="F28" s="83"/>
      <c r="G28" s="81"/>
      <c r="H28" s="123"/>
      <c r="I28" s="238" t="str">
        <f>IF(ISNUMBER(F28),_xlfn.IFS(RIGHT(H28,3)="(b)",IF(AND(G28&gt;=DATE('1. Informace o projektu'!$C$3,1,1),G28&lt;=WORKDAY(DATE('1. Informace o projektu'!$C$3+1,1,31)-1,1)),"OK","!!"),RIGHT(H28,3)="(a)",IF(AND(G28&gt;=DATE('1. Informace o projektu'!$C$3,1,1),G28&lt;=WORKDAY(DATE('1. Informace o projektu'!$C$3,12,31)-1,1,'6. Data'!$C$76:$C$89)),"OK","!!"),ISBLANK(G28),"!",ISBLANK(H28),"!!!",H28='6. Data'!$B$3,"vyberte druh nákladu")," ")</f>
        <v xml:space="preserve"> </v>
      </c>
      <c r="J28" s="261" t="str">
        <f t="shared" si="0"/>
        <v xml:space="preserve"> </v>
      </c>
      <c r="K28" s="238" t="str">
        <f t="shared" si="1"/>
        <v xml:space="preserve"> </v>
      </c>
      <c r="L28" s="87" t="str">
        <f t="shared" si="2"/>
        <v xml:space="preserve"> </v>
      </c>
    </row>
    <row r="29" spans="1:12" x14ac:dyDescent="0.25">
      <c r="A29" s="72"/>
      <c r="B29" s="82"/>
      <c r="C29" s="82"/>
      <c r="D29" s="79"/>
      <c r="E29" s="83"/>
      <c r="F29" s="83"/>
      <c r="G29" s="81"/>
      <c r="H29" s="123"/>
      <c r="I29" s="238" t="str">
        <f>IF(ISNUMBER(F29),_xlfn.IFS(RIGHT(H29,3)="(b)",IF(AND(G29&gt;=DATE('1. Informace o projektu'!$C$3,1,1),G29&lt;=WORKDAY(DATE('1. Informace o projektu'!$C$3+1,1,31)-1,1)),"OK","!!"),RIGHT(H29,3)="(a)",IF(AND(G29&gt;=DATE('1. Informace o projektu'!$C$3,1,1),G29&lt;=WORKDAY(DATE('1. Informace o projektu'!$C$3,12,31)-1,1,'6. Data'!$C$76:$C$89)),"OK","!!"),ISBLANK(G29),"!",ISBLANK(H29),"!!!",H29='6. Data'!$B$3,"vyberte druh nákladu")," ")</f>
        <v xml:space="preserve"> </v>
      </c>
      <c r="J29" s="261" t="str">
        <f t="shared" si="0"/>
        <v xml:space="preserve"> </v>
      </c>
      <c r="K29" s="238" t="str">
        <f t="shared" si="1"/>
        <v xml:space="preserve"> </v>
      </c>
      <c r="L29" s="87" t="str">
        <f t="shared" si="2"/>
        <v xml:space="preserve"> </v>
      </c>
    </row>
    <row r="30" spans="1:12" x14ac:dyDescent="0.25">
      <c r="A30" s="72"/>
      <c r="B30" s="82"/>
      <c r="C30" s="82"/>
      <c r="D30" s="79"/>
      <c r="E30" s="83"/>
      <c r="F30" s="83"/>
      <c r="G30" s="81"/>
      <c r="H30" s="123"/>
      <c r="I30" s="238" t="str">
        <f>IF(ISNUMBER(F30),_xlfn.IFS(RIGHT(H30,3)="(b)",IF(AND(G30&gt;=DATE('1. Informace o projektu'!$C$3,1,1),G30&lt;=WORKDAY(DATE('1. Informace o projektu'!$C$3+1,1,31)-1,1)),"OK","!!"),RIGHT(H30,3)="(a)",IF(AND(G30&gt;=DATE('1. Informace o projektu'!$C$3,1,1),G30&lt;=WORKDAY(DATE('1. Informace o projektu'!$C$3,12,31)-1,1,'6. Data'!$C$76:$C$89)),"OK","!!"),ISBLANK(G30),"!",ISBLANK(H30),"!!!",H30='6. Data'!$B$3,"vyberte druh nákladu")," ")</f>
        <v xml:space="preserve"> </v>
      </c>
      <c r="J30" s="261" t="str">
        <f t="shared" si="0"/>
        <v xml:space="preserve"> </v>
      </c>
      <c r="K30" s="238" t="str">
        <f t="shared" si="1"/>
        <v xml:space="preserve"> </v>
      </c>
      <c r="L30" s="87" t="str">
        <f t="shared" si="2"/>
        <v xml:space="preserve"> </v>
      </c>
    </row>
    <row r="31" spans="1:12" x14ac:dyDescent="0.25">
      <c r="A31" s="72"/>
      <c r="B31" s="82"/>
      <c r="C31" s="82"/>
      <c r="D31" s="79"/>
      <c r="E31" s="83"/>
      <c r="F31" s="83"/>
      <c r="G31" s="81"/>
      <c r="H31" s="123"/>
      <c r="I31" s="238" t="str">
        <f>IF(ISNUMBER(F31),_xlfn.IFS(RIGHT(H31,3)="(b)",IF(AND(G31&gt;=DATE('1. Informace o projektu'!$C$3,1,1),G31&lt;=WORKDAY(DATE('1. Informace o projektu'!$C$3+1,1,31)-1,1)),"OK","!!"),RIGHT(H31,3)="(a)",IF(AND(G31&gt;=DATE('1. Informace o projektu'!$C$3,1,1),G31&lt;=WORKDAY(DATE('1. Informace o projektu'!$C$3,12,31)-1,1,'6. Data'!$C$76:$C$89)),"OK","!!"),ISBLANK(G31),"!",ISBLANK(H31),"!!!",H31='6. Data'!$B$3,"vyberte druh nákladu")," ")</f>
        <v xml:space="preserve"> </v>
      </c>
      <c r="J31" s="261" t="str">
        <f t="shared" si="0"/>
        <v xml:space="preserve"> </v>
      </c>
      <c r="K31" s="238" t="str">
        <f t="shared" si="1"/>
        <v xml:space="preserve"> </v>
      </c>
      <c r="L31" s="87" t="str">
        <f t="shared" si="2"/>
        <v xml:space="preserve"> </v>
      </c>
    </row>
    <row r="32" spans="1:12" x14ac:dyDescent="0.25">
      <c r="A32" s="72"/>
      <c r="B32" s="82"/>
      <c r="C32" s="82"/>
      <c r="D32" s="79"/>
      <c r="E32" s="83"/>
      <c r="F32" s="83"/>
      <c r="G32" s="81"/>
      <c r="H32" s="123"/>
      <c r="I32" s="238" t="str">
        <f>IF(ISNUMBER(F32),_xlfn.IFS(RIGHT(H32,3)="(b)",IF(AND(G32&gt;=DATE('1. Informace o projektu'!$C$3,1,1),G32&lt;=WORKDAY(DATE('1. Informace o projektu'!$C$3+1,1,31)-1,1)),"OK","!!"),RIGHT(H32,3)="(a)",IF(AND(G32&gt;=DATE('1. Informace o projektu'!$C$3,1,1),G32&lt;=WORKDAY(DATE('1. Informace o projektu'!$C$3,12,31)-1,1,'6. Data'!$C$76:$C$89)),"OK","!!"),ISBLANK(G32),"!",ISBLANK(H32),"!!!",H32='6. Data'!$B$3,"vyberte druh nákladu")," ")</f>
        <v xml:space="preserve"> </v>
      </c>
      <c r="J32" s="261" t="str">
        <f t="shared" si="0"/>
        <v xml:space="preserve"> </v>
      </c>
      <c r="K32" s="238" t="str">
        <f t="shared" si="1"/>
        <v xml:space="preserve"> </v>
      </c>
      <c r="L32" s="87" t="str">
        <f t="shared" si="2"/>
        <v xml:space="preserve"> </v>
      </c>
    </row>
    <row r="33" spans="1:12" x14ac:dyDescent="0.25">
      <c r="A33" s="72"/>
      <c r="B33" s="82"/>
      <c r="C33" s="82"/>
      <c r="D33" s="79"/>
      <c r="E33" s="83"/>
      <c r="F33" s="83"/>
      <c r="G33" s="81"/>
      <c r="H33" s="123"/>
      <c r="I33" s="238" t="str">
        <f>IF(ISNUMBER(F33),_xlfn.IFS(RIGHT(H33,3)="(b)",IF(AND(G33&gt;=DATE('1. Informace o projektu'!$C$3,1,1),G33&lt;=WORKDAY(DATE('1. Informace o projektu'!$C$3+1,1,31)-1,1)),"OK","!!"),RIGHT(H33,3)="(a)",IF(AND(G33&gt;=DATE('1. Informace o projektu'!$C$3,1,1),G33&lt;=WORKDAY(DATE('1. Informace o projektu'!$C$3,12,31)-1,1,'6. Data'!$C$76:$C$89)),"OK","!!"),ISBLANK(G33),"!",ISBLANK(H33),"!!!",H33='6. Data'!$B$3,"vyberte druh nákladu")," ")</f>
        <v xml:space="preserve"> </v>
      </c>
      <c r="J33" s="261" t="str">
        <f t="shared" si="0"/>
        <v xml:space="preserve"> </v>
      </c>
      <c r="K33" s="238" t="str">
        <f t="shared" si="1"/>
        <v xml:space="preserve"> </v>
      </c>
      <c r="L33" s="87" t="str">
        <f t="shared" si="2"/>
        <v xml:space="preserve"> </v>
      </c>
    </row>
    <row r="34" spans="1:12" x14ac:dyDescent="0.25">
      <c r="A34" s="72"/>
      <c r="B34" s="82"/>
      <c r="C34" s="82"/>
      <c r="D34" s="79"/>
      <c r="E34" s="83"/>
      <c r="F34" s="83"/>
      <c r="G34" s="81"/>
      <c r="H34" s="123"/>
      <c r="I34" s="238" t="str">
        <f>IF(ISNUMBER(F34),_xlfn.IFS(RIGHT(H34,3)="(b)",IF(AND(G34&gt;=DATE('1. Informace o projektu'!$C$3,1,1),G34&lt;=WORKDAY(DATE('1. Informace o projektu'!$C$3+1,1,31)-1,1)),"OK","!!"),RIGHT(H34,3)="(a)",IF(AND(G34&gt;=DATE('1. Informace o projektu'!$C$3,1,1),G34&lt;=WORKDAY(DATE('1. Informace o projektu'!$C$3,12,31)-1,1,'6. Data'!$C$76:$C$89)),"OK","!!"),ISBLANK(G34),"!",ISBLANK(H34),"!!!",H34='6. Data'!$B$3,"vyberte druh nákladu")," ")</f>
        <v xml:space="preserve"> </v>
      </c>
      <c r="J34" s="261" t="str">
        <f t="shared" si="0"/>
        <v xml:space="preserve"> </v>
      </c>
      <c r="K34" s="238" t="str">
        <f t="shared" si="1"/>
        <v xml:space="preserve"> </v>
      </c>
      <c r="L34" s="87" t="str">
        <f t="shared" si="2"/>
        <v xml:space="preserve"> </v>
      </c>
    </row>
    <row r="35" spans="1:12" x14ac:dyDescent="0.25">
      <c r="A35" s="72"/>
      <c r="B35" s="82"/>
      <c r="C35" s="82"/>
      <c r="D35" s="79"/>
      <c r="E35" s="83"/>
      <c r="F35" s="83"/>
      <c r="G35" s="81"/>
      <c r="H35" s="123"/>
      <c r="I35" s="238" t="str">
        <f>IF(ISNUMBER(F35),_xlfn.IFS(RIGHT(H35,3)="(b)",IF(AND(G35&gt;=DATE('1. Informace o projektu'!$C$3,1,1),G35&lt;=WORKDAY(DATE('1. Informace o projektu'!$C$3+1,1,31)-1,1)),"OK","!!"),RIGHT(H35,3)="(a)",IF(AND(G35&gt;=DATE('1. Informace o projektu'!$C$3,1,1),G35&lt;=WORKDAY(DATE('1. Informace o projektu'!$C$3,12,31)-1,1,'6. Data'!$C$76:$C$89)),"OK","!!"),ISBLANK(G35),"!",ISBLANK(H35),"!!!",H35='6. Data'!$B$3,"vyberte druh nákladu")," ")</f>
        <v xml:space="preserve"> </v>
      </c>
      <c r="J35" s="261" t="str">
        <f t="shared" si="0"/>
        <v xml:space="preserve"> </v>
      </c>
      <c r="K35" s="238" t="str">
        <f t="shared" si="1"/>
        <v xml:space="preserve"> </v>
      </c>
      <c r="L35" s="87" t="str">
        <f t="shared" si="2"/>
        <v xml:space="preserve"> </v>
      </c>
    </row>
    <row r="36" spans="1:12" x14ac:dyDescent="0.25">
      <c r="A36" s="72"/>
      <c r="B36" s="82"/>
      <c r="C36" s="82"/>
      <c r="D36" s="79"/>
      <c r="E36" s="83"/>
      <c r="F36" s="83"/>
      <c r="G36" s="81"/>
      <c r="H36" s="123"/>
      <c r="I36" s="238" t="str">
        <f>IF(ISNUMBER(F36),_xlfn.IFS(RIGHT(H36,3)="(b)",IF(AND(G36&gt;=DATE('1. Informace o projektu'!$C$3,1,1),G36&lt;=WORKDAY(DATE('1. Informace o projektu'!$C$3+1,1,31)-1,1)),"OK","!!"),RIGHT(H36,3)="(a)",IF(AND(G36&gt;=DATE('1. Informace o projektu'!$C$3,1,1),G36&lt;=WORKDAY(DATE('1. Informace o projektu'!$C$3,12,31)-1,1,'6. Data'!$C$76:$C$89)),"OK","!!"),ISBLANK(G36),"!",ISBLANK(H36),"!!!",H36='6. Data'!$B$3,"vyberte druh nákladu")," ")</f>
        <v xml:space="preserve"> </v>
      </c>
      <c r="J36" s="261" t="str">
        <f t="shared" si="0"/>
        <v xml:space="preserve"> </v>
      </c>
      <c r="K36" s="238" t="str">
        <f t="shared" si="1"/>
        <v xml:space="preserve"> </v>
      </c>
      <c r="L36" s="87" t="str">
        <f t="shared" si="2"/>
        <v xml:space="preserve"> </v>
      </c>
    </row>
    <row r="37" spans="1:12" x14ac:dyDescent="0.25">
      <c r="A37" s="72"/>
      <c r="B37" s="82"/>
      <c r="C37" s="82"/>
      <c r="D37" s="79"/>
      <c r="E37" s="83"/>
      <c r="F37" s="83"/>
      <c r="G37" s="81"/>
      <c r="H37" s="123"/>
      <c r="I37" s="238" t="str">
        <f>IF(ISNUMBER(F37),_xlfn.IFS(RIGHT(H37,3)="(b)",IF(AND(G37&gt;=DATE('1. Informace o projektu'!$C$3,1,1),G37&lt;=WORKDAY(DATE('1. Informace o projektu'!$C$3+1,1,31)-1,1)),"OK","!!"),RIGHT(H37,3)="(a)",IF(AND(G37&gt;=DATE('1. Informace o projektu'!$C$3,1,1),G37&lt;=WORKDAY(DATE('1. Informace o projektu'!$C$3,12,31)-1,1,'6. Data'!$C$76:$C$89)),"OK","!!"),ISBLANK(G37),"!",ISBLANK(H37),"!!!",H37='6. Data'!$B$3,"vyberte druh nákladu")," ")</f>
        <v xml:space="preserve"> </v>
      </c>
      <c r="J37" s="261" t="str">
        <f t="shared" si="0"/>
        <v xml:space="preserve"> </v>
      </c>
      <c r="K37" s="238" t="str">
        <f t="shared" si="1"/>
        <v xml:space="preserve"> </v>
      </c>
      <c r="L37" s="87" t="str">
        <f t="shared" si="2"/>
        <v xml:space="preserve"> </v>
      </c>
    </row>
    <row r="38" spans="1:12" x14ac:dyDescent="0.25">
      <c r="A38" s="72"/>
      <c r="B38" s="82"/>
      <c r="C38" s="82"/>
      <c r="D38" s="79"/>
      <c r="E38" s="83"/>
      <c r="F38" s="83"/>
      <c r="G38" s="81"/>
      <c r="H38" s="123"/>
      <c r="I38" s="238" t="str">
        <f>IF(ISNUMBER(F38),_xlfn.IFS(RIGHT(H38,3)="(b)",IF(AND(G38&gt;=DATE('1. Informace o projektu'!$C$3,1,1),G38&lt;=WORKDAY(DATE('1. Informace o projektu'!$C$3+1,1,31)-1,1)),"OK","!!"),RIGHT(H38,3)="(a)",IF(AND(G38&gt;=DATE('1. Informace o projektu'!$C$3,1,1),G38&lt;=WORKDAY(DATE('1. Informace o projektu'!$C$3,12,31)-1,1,'6. Data'!$C$76:$C$89)),"OK","!!"),ISBLANK(G38),"!",ISBLANK(H38),"!!!",H38='6. Data'!$B$3,"vyberte druh nákladu")," ")</f>
        <v xml:space="preserve"> </v>
      </c>
      <c r="J38" s="261" t="str">
        <f t="shared" si="0"/>
        <v xml:space="preserve"> </v>
      </c>
      <c r="K38" s="238" t="str">
        <f t="shared" si="1"/>
        <v xml:space="preserve"> </v>
      </c>
      <c r="L38" s="87" t="str">
        <f t="shared" si="2"/>
        <v xml:space="preserve"> </v>
      </c>
    </row>
    <row r="39" spans="1:12" x14ac:dyDescent="0.25">
      <c r="A39" s="72"/>
      <c r="B39" s="82"/>
      <c r="C39" s="82"/>
      <c r="D39" s="79"/>
      <c r="E39" s="83"/>
      <c r="F39" s="83"/>
      <c r="G39" s="81"/>
      <c r="H39" s="123"/>
      <c r="I39" s="238" t="str">
        <f>IF(ISNUMBER(F39),_xlfn.IFS(RIGHT(H39,3)="(b)",IF(AND(G39&gt;=DATE('1. Informace o projektu'!$C$3,1,1),G39&lt;=WORKDAY(DATE('1. Informace o projektu'!$C$3+1,1,31)-1,1)),"OK","!!"),RIGHT(H39,3)="(a)",IF(AND(G39&gt;=DATE('1. Informace o projektu'!$C$3,1,1),G39&lt;=WORKDAY(DATE('1. Informace o projektu'!$C$3,12,31)-1,1,'6. Data'!$C$76:$C$89)),"OK","!!"),ISBLANK(G39),"!",ISBLANK(H39),"!!!",H39='6. Data'!$B$3,"vyberte druh nákladu")," ")</f>
        <v xml:space="preserve"> </v>
      </c>
      <c r="J39" s="261" t="str">
        <f t="shared" si="0"/>
        <v xml:space="preserve"> </v>
      </c>
      <c r="K39" s="238" t="str">
        <f t="shared" si="1"/>
        <v xml:space="preserve"> </v>
      </c>
      <c r="L39" s="87" t="str">
        <f t="shared" si="2"/>
        <v xml:space="preserve"> </v>
      </c>
    </row>
    <row r="40" spans="1:12" x14ac:dyDescent="0.25">
      <c r="A40" s="72"/>
      <c r="B40" s="82"/>
      <c r="C40" s="82"/>
      <c r="D40" s="79"/>
      <c r="E40" s="83"/>
      <c r="F40" s="83"/>
      <c r="G40" s="81"/>
      <c r="H40" s="123"/>
      <c r="I40" s="238" t="str">
        <f>IF(ISNUMBER(F40),_xlfn.IFS(RIGHT(H40,3)="(b)",IF(AND(G40&gt;=DATE('1. Informace o projektu'!$C$3,1,1),G40&lt;=WORKDAY(DATE('1. Informace o projektu'!$C$3+1,1,31)-1,1)),"OK","!!"),RIGHT(H40,3)="(a)",IF(AND(G40&gt;=DATE('1. Informace o projektu'!$C$3,1,1),G40&lt;=WORKDAY(DATE('1. Informace o projektu'!$C$3,12,31)-1,1,'6. Data'!$C$76:$C$89)),"OK","!!"),ISBLANK(G40),"!",ISBLANK(H40),"!!!",H40='6. Data'!$B$3,"vyberte druh nákladu")," ")</f>
        <v xml:space="preserve"> </v>
      </c>
      <c r="J40" s="261" t="str">
        <f t="shared" si="0"/>
        <v xml:space="preserve"> </v>
      </c>
      <c r="K40" s="238" t="str">
        <f t="shared" si="1"/>
        <v xml:space="preserve"> </v>
      </c>
      <c r="L40" s="87" t="str">
        <f t="shared" si="2"/>
        <v xml:space="preserve"> </v>
      </c>
    </row>
    <row r="41" spans="1:12" x14ac:dyDescent="0.25">
      <c r="A41" s="72"/>
      <c r="B41" s="82"/>
      <c r="C41" s="82"/>
      <c r="D41" s="79"/>
      <c r="E41" s="83"/>
      <c r="F41" s="83"/>
      <c r="G41" s="81"/>
      <c r="H41" s="123"/>
      <c r="I41" s="238" t="str">
        <f>IF(ISNUMBER(F41),_xlfn.IFS(RIGHT(H41,3)="(b)",IF(AND(G41&gt;=DATE('1. Informace o projektu'!$C$3,1,1),G41&lt;=WORKDAY(DATE('1. Informace o projektu'!$C$3+1,1,31)-1,1)),"OK","!!"),RIGHT(H41,3)="(a)",IF(AND(G41&gt;=DATE('1. Informace o projektu'!$C$3,1,1),G41&lt;=WORKDAY(DATE('1. Informace o projektu'!$C$3,12,31)-1,1,'6. Data'!$C$76:$C$89)),"OK","!!"),ISBLANK(G41),"!",ISBLANK(H41),"!!!",H41='6. Data'!$B$3,"vyberte druh nákladu")," ")</f>
        <v xml:space="preserve"> </v>
      </c>
      <c r="J41" s="261" t="str">
        <f t="shared" si="0"/>
        <v xml:space="preserve"> </v>
      </c>
      <c r="K41" s="238" t="str">
        <f t="shared" si="1"/>
        <v xml:space="preserve"> </v>
      </c>
      <c r="L41" s="87" t="str">
        <f t="shared" si="2"/>
        <v xml:space="preserve"> </v>
      </c>
    </row>
    <row r="42" spans="1:12" x14ac:dyDescent="0.25">
      <c r="A42" s="72"/>
      <c r="B42" s="82"/>
      <c r="C42" s="82"/>
      <c r="D42" s="79"/>
      <c r="E42" s="83"/>
      <c r="F42" s="83"/>
      <c r="G42" s="81"/>
      <c r="H42" s="123"/>
      <c r="I42" s="238" t="str">
        <f>IF(ISNUMBER(F42),_xlfn.IFS(RIGHT(H42,3)="(b)",IF(AND(G42&gt;=DATE('1. Informace o projektu'!$C$3,1,1),G42&lt;=WORKDAY(DATE('1. Informace o projektu'!$C$3+1,1,31)-1,1)),"OK","!!"),RIGHT(H42,3)="(a)",IF(AND(G42&gt;=DATE('1. Informace o projektu'!$C$3,1,1),G42&lt;=WORKDAY(DATE('1. Informace o projektu'!$C$3,12,31)-1,1,'6. Data'!$C$76:$C$89)),"OK","!!"),ISBLANK(G42),"!",ISBLANK(H42),"!!!",H42='6. Data'!$B$3,"vyberte druh nákladu")," ")</f>
        <v xml:space="preserve"> </v>
      </c>
      <c r="J42" s="261" t="str">
        <f t="shared" si="0"/>
        <v xml:space="preserve"> </v>
      </c>
      <c r="K42" s="238" t="str">
        <f t="shared" si="1"/>
        <v xml:space="preserve"> </v>
      </c>
      <c r="L42" s="87" t="str">
        <f t="shared" si="2"/>
        <v xml:space="preserve"> </v>
      </c>
    </row>
    <row r="43" spans="1:12" x14ac:dyDescent="0.25">
      <c r="A43" s="72"/>
      <c r="B43" s="82"/>
      <c r="C43" s="82"/>
      <c r="D43" s="79"/>
      <c r="E43" s="83"/>
      <c r="F43" s="83"/>
      <c r="G43" s="81"/>
      <c r="H43" s="123"/>
      <c r="I43" s="238" t="str">
        <f>IF(ISNUMBER(F43),_xlfn.IFS(RIGHT(H43,3)="(b)",IF(AND(G43&gt;=DATE('1. Informace o projektu'!$C$3,1,1),G43&lt;=WORKDAY(DATE('1. Informace o projektu'!$C$3+1,1,31)-1,1)),"OK","!!"),RIGHT(H43,3)="(a)",IF(AND(G43&gt;=DATE('1. Informace o projektu'!$C$3,1,1),G43&lt;=WORKDAY(DATE('1. Informace o projektu'!$C$3,12,31)-1,1,'6. Data'!$C$76:$C$89)),"OK","!!"),ISBLANK(G43),"!",ISBLANK(H43),"!!!",H43='6. Data'!$B$3,"vyberte druh nákladu")," ")</f>
        <v xml:space="preserve"> </v>
      </c>
      <c r="J43" s="261" t="str">
        <f t="shared" si="0"/>
        <v xml:space="preserve"> </v>
      </c>
      <c r="K43" s="238" t="str">
        <f t="shared" si="1"/>
        <v xml:space="preserve"> </v>
      </c>
      <c r="L43" s="87" t="str">
        <f t="shared" si="2"/>
        <v xml:space="preserve"> </v>
      </c>
    </row>
    <row r="44" spans="1:12" x14ac:dyDescent="0.25">
      <c r="A44" s="72"/>
      <c r="B44" s="82"/>
      <c r="C44" s="82"/>
      <c r="D44" s="79"/>
      <c r="E44" s="83"/>
      <c r="F44" s="83"/>
      <c r="G44" s="81"/>
      <c r="H44" s="123"/>
      <c r="I44" s="238" t="str">
        <f>IF(ISNUMBER(F44),_xlfn.IFS(RIGHT(H44,3)="(b)",IF(AND(G44&gt;=DATE('1. Informace o projektu'!$C$3,1,1),G44&lt;=WORKDAY(DATE('1. Informace o projektu'!$C$3+1,1,31)-1,1)),"OK","!!"),RIGHT(H44,3)="(a)",IF(AND(G44&gt;=DATE('1. Informace o projektu'!$C$3,1,1),G44&lt;=WORKDAY(DATE('1. Informace o projektu'!$C$3,12,31)-1,1,'6. Data'!$C$76:$C$89)),"OK","!!"),ISBLANK(G44),"!",ISBLANK(H44),"!!!",H44='6. Data'!$B$3,"vyberte druh nákladu")," ")</f>
        <v xml:space="preserve"> </v>
      </c>
      <c r="J44" s="261" t="str">
        <f t="shared" si="0"/>
        <v xml:space="preserve"> </v>
      </c>
      <c r="K44" s="238" t="str">
        <f t="shared" si="1"/>
        <v xml:space="preserve"> </v>
      </c>
      <c r="L44" s="87" t="str">
        <f t="shared" si="2"/>
        <v xml:space="preserve"> </v>
      </c>
    </row>
    <row r="45" spans="1:12" x14ac:dyDescent="0.25">
      <c r="A45" s="72"/>
      <c r="B45" s="82"/>
      <c r="C45" s="82"/>
      <c r="D45" s="79"/>
      <c r="E45" s="83"/>
      <c r="F45" s="83"/>
      <c r="G45" s="81"/>
      <c r="H45" s="123"/>
      <c r="I45" s="238" t="str">
        <f>IF(ISNUMBER(F45),_xlfn.IFS(RIGHT(H45,3)="(b)",IF(AND(G45&gt;=DATE('1. Informace o projektu'!$C$3,1,1),G45&lt;=WORKDAY(DATE('1. Informace o projektu'!$C$3+1,1,31)-1,1)),"OK","!!"),RIGHT(H45,3)="(a)",IF(AND(G45&gt;=DATE('1. Informace o projektu'!$C$3,1,1),G45&lt;=WORKDAY(DATE('1. Informace o projektu'!$C$3,12,31)-1,1,'6. Data'!$C$76:$C$89)),"OK","!!"),ISBLANK(G45),"!",ISBLANK(H45),"!!!",H45='6. Data'!$B$3,"vyberte druh nákladu")," ")</f>
        <v xml:space="preserve"> </v>
      </c>
      <c r="J45" s="261" t="str">
        <f t="shared" si="0"/>
        <v xml:space="preserve"> </v>
      </c>
      <c r="K45" s="238" t="str">
        <f t="shared" si="1"/>
        <v xml:space="preserve"> </v>
      </c>
      <c r="L45" s="87" t="str">
        <f t="shared" si="2"/>
        <v xml:space="preserve"> </v>
      </c>
    </row>
    <row r="46" spans="1:12" x14ac:dyDescent="0.25">
      <c r="A46" s="72"/>
      <c r="B46" s="82"/>
      <c r="C46" s="82"/>
      <c r="D46" s="79"/>
      <c r="E46" s="83"/>
      <c r="F46" s="83"/>
      <c r="G46" s="81"/>
      <c r="H46" s="123"/>
      <c r="I46" s="238" t="str">
        <f>IF(ISNUMBER(F46),_xlfn.IFS(RIGHT(H46,3)="(b)",IF(AND(G46&gt;=DATE('1. Informace o projektu'!$C$3,1,1),G46&lt;=WORKDAY(DATE('1. Informace o projektu'!$C$3+1,1,31)-1,1)),"OK","!!"),RIGHT(H46,3)="(a)",IF(AND(G46&gt;=DATE('1. Informace o projektu'!$C$3,1,1),G46&lt;=WORKDAY(DATE('1. Informace o projektu'!$C$3,12,31)-1,1,'6. Data'!$C$76:$C$89)),"OK","!!"),ISBLANK(G46),"!",ISBLANK(H46),"!!!",H46='6. Data'!$B$3,"vyberte druh nákladu")," ")</f>
        <v xml:space="preserve"> </v>
      </c>
      <c r="J46" s="261" t="str">
        <f t="shared" si="0"/>
        <v xml:space="preserve"> </v>
      </c>
      <c r="K46" s="238" t="str">
        <f t="shared" si="1"/>
        <v xml:space="preserve"> </v>
      </c>
      <c r="L46" s="87" t="str">
        <f t="shared" si="2"/>
        <v xml:space="preserve"> </v>
      </c>
    </row>
    <row r="47" spans="1:12" x14ac:dyDescent="0.25">
      <c r="A47" s="72"/>
      <c r="B47" s="82"/>
      <c r="C47" s="82"/>
      <c r="D47" s="79"/>
      <c r="E47" s="83"/>
      <c r="F47" s="83"/>
      <c r="G47" s="81"/>
      <c r="H47" s="123"/>
      <c r="I47" s="238" t="str">
        <f>IF(ISNUMBER(F47),_xlfn.IFS(RIGHT(H47,3)="(b)",IF(AND(G47&gt;=DATE('1. Informace o projektu'!$C$3,1,1),G47&lt;=WORKDAY(DATE('1. Informace o projektu'!$C$3+1,1,31)-1,1)),"OK","!!"),RIGHT(H47,3)="(a)",IF(AND(G47&gt;=DATE('1. Informace o projektu'!$C$3,1,1),G47&lt;=WORKDAY(DATE('1. Informace o projektu'!$C$3,12,31)-1,1,'6. Data'!$C$76:$C$89)),"OK","!!"),ISBLANK(G47),"!",ISBLANK(H47),"!!!",H47='6. Data'!$B$3,"vyberte druh nákladu")," ")</f>
        <v xml:space="preserve"> </v>
      </c>
      <c r="J47" s="261" t="str">
        <f t="shared" si="0"/>
        <v xml:space="preserve"> </v>
      </c>
      <c r="K47" s="238" t="str">
        <f t="shared" si="1"/>
        <v xml:space="preserve"> </v>
      </c>
      <c r="L47" s="87" t="str">
        <f t="shared" si="2"/>
        <v xml:space="preserve"> </v>
      </c>
    </row>
    <row r="48" spans="1:12" x14ac:dyDescent="0.25">
      <c r="A48" s="72"/>
      <c r="B48" s="82"/>
      <c r="C48" s="82"/>
      <c r="D48" s="79"/>
      <c r="E48" s="83"/>
      <c r="F48" s="83"/>
      <c r="G48" s="81"/>
      <c r="H48" s="123"/>
      <c r="I48" s="238" t="str">
        <f>IF(ISNUMBER(F48),_xlfn.IFS(RIGHT(H48,3)="(b)",IF(AND(G48&gt;=DATE('1. Informace o projektu'!$C$3,1,1),G48&lt;=WORKDAY(DATE('1. Informace o projektu'!$C$3+1,1,31)-1,1)),"OK","!!"),RIGHT(H48,3)="(a)",IF(AND(G48&gt;=DATE('1. Informace o projektu'!$C$3,1,1),G48&lt;=WORKDAY(DATE('1. Informace o projektu'!$C$3,12,31)-1,1,'6. Data'!$C$76:$C$89)),"OK","!!"),ISBLANK(G48),"!",ISBLANK(H48),"!!!",H48='6. Data'!$B$3,"vyberte druh nákladu")," ")</f>
        <v xml:space="preserve"> </v>
      </c>
      <c r="J48" s="261" t="str">
        <f t="shared" si="0"/>
        <v xml:space="preserve"> </v>
      </c>
      <c r="K48" s="238" t="str">
        <f t="shared" si="1"/>
        <v xml:space="preserve"> </v>
      </c>
      <c r="L48" s="87" t="str">
        <f t="shared" si="2"/>
        <v xml:space="preserve"> </v>
      </c>
    </row>
    <row r="49" spans="1:12" x14ac:dyDescent="0.25">
      <c r="A49" s="72"/>
      <c r="B49" s="82"/>
      <c r="C49" s="82"/>
      <c r="D49" s="79"/>
      <c r="E49" s="83"/>
      <c r="F49" s="83"/>
      <c r="G49" s="81"/>
      <c r="H49" s="123"/>
      <c r="I49" s="238" t="str">
        <f>IF(ISNUMBER(F49),_xlfn.IFS(RIGHT(H49,3)="(b)",IF(AND(G49&gt;=DATE('1. Informace o projektu'!$C$3,1,1),G49&lt;=WORKDAY(DATE('1. Informace o projektu'!$C$3+1,1,31)-1,1)),"OK","!!"),RIGHT(H49,3)="(a)",IF(AND(G49&gt;=DATE('1. Informace o projektu'!$C$3,1,1),G49&lt;=WORKDAY(DATE('1. Informace o projektu'!$C$3,12,31)-1,1,'6. Data'!$C$76:$C$89)),"OK","!!"),ISBLANK(G49),"!",ISBLANK(H49),"!!!",H49='6. Data'!$B$3,"vyberte druh nákladu")," ")</f>
        <v xml:space="preserve"> </v>
      </c>
      <c r="J49" s="261" t="str">
        <f t="shared" si="0"/>
        <v xml:space="preserve"> </v>
      </c>
      <c r="K49" s="238" t="str">
        <f t="shared" si="1"/>
        <v xml:space="preserve"> </v>
      </c>
      <c r="L49" s="87" t="str">
        <f t="shared" si="2"/>
        <v xml:space="preserve"> </v>
      </c>
    </row>
    <row r="50" spans="1:12" x14ac:dyDescent="0.25">
      <c r="A50" s="72"/>
      <c r="B50" s="82"/>
      <c r="C50" s="82"/>
      <c r="D50" s="79"/>
      <c r="E50" s="83"/>
      <c r="F50" s="83"/>
      <c r="G50" s="81"/>
      <c r="H50" s="123"/>
      <c r="I50" s="238" t="str">
        <f>IF(ISNUMBER(F50),_xlfn.IFS(RIGHT(H50,3)="(b)",IF(AND(G50&gt;=DATE('1. Informace o projektu'!$C$3,1,1),G50&lt;=WORKDAY(DATE('1. Informace o projektu'!$C$3+1,1,31)-1,1)),"OK","!!"),RIGHT(H50,3)="(a)",IF(AND(G50&gt;=DATE('1. Informace o projektu'!$C$3,1,1),G50&lt;=WORKDAY(DATE('1. Informace o projektu'!$C$3,12,31)-1,1,'6. Data'!$C$76:$C$89)),"OK","!!"),ISBLANK(G50),"!",ISBLANK(H50),"!!!",H50='6. Data'!$B$3,"vyberte druh nákladu")," ")</f>
        <v xml:space="preserve"> </v>
      </c>
      <c r="J50" s="261" t="str">
        <f t="shared" si="0"/>
        <v xml:space="preserve"> </v>
      </c>
      <c r="K50" s="238" t="str">
        <f t="shared" si="1"/>
        <v xml:space="preserve"> </v>
      </c>
      <c r="L50" s="87" t="str">
        <f t="shared" si="2"/>
        <v xml:space="preserve"> </v>
      </c>
    </row>
    <row r="51" spans="1:12" x14ac:dyDescent="0.25">
      <c r="A51" s="72"/>
      <c r="B51" s="82"/>
      <c r="C51" s="82"/>
      <c r="D51" s="79"/>
      <c r="E51" s="83"/>
      <c r="F51" s="83"/>
      <c r="G51" s="81"/>
      <c r="H51" s="123"/>
      <c r="I51" s="238" t="str">
        <f>IF(ISNUMBER(F51),_xlfn.IFS(RIGHT(H51,3)="(b)",IF(AND(G51&gt;=DATE('1. Informace o projektu'!$C$3,1,1),G51&lt;=WORKDAY(DATE('1. Informace o projektu'!$C$3+1,1,31)-1,1)),"OK","!!"),RIGHT(H51,3)="(a)",IF(AND(G51&gt;=DATE('1. Informace o projektu'!$C$3,1,1),G51&lt;=WORKDAY(DATE('1. Informace o projektu'!$C$3,12,31)-1,1,'6. Data'!$C$76:$C$89)),"OK","!!"),ISBLANK(G51),"!",ISBLANK(H51),"!!!",H51='6. Data'!$B$3,"vyberte druh nákladu")," ")</f>
        <v xml:space="preserve"> </v>
      </c>
      <c r="J51" s="261" t="str">
        <f t="shared" si="0"/>
        <v xml:space="preserve"> </v>
      </c>
      <c r="K51" s="238" t="str">
        <f t="shared" si="1"/>
        <v xml:space="preserve"> </v>
      </c>
      <c r="L51" s="87" t="str">
        <f t="shared" si="2"/>
        <v xml:space="preserve"> </v>
      </c>
    </row>
    <row r="52" spans="1:12" x14ac:dyDescent="0.25">
      <c r="A52" s="72"/>
      <c r="B52" s="82"/>
      <c r="C52" s="82"/>
      <c r="D52" s="79"/>
      <c r="E52" s="83"/>
      <c r="F52" s="83"/>
      <c r="G52" s="81"/>
      <c r="H52" s="123"/>
      <c r="I52" s="238" t="str">
        <f>IF(ISNUMBER(F52),_xlfn.IFS(RIGHT(H52,3)="(b)",IF(AND(G52&gt;=DATE('1. Informace o projektu'!$C$3,1,1),G52&lt;=WORKDAY(DATE('1. Informace o projektu'!$C$3+1,1,31)-1,1)),"OK","!!"),RIGHT(H52,3)="(a)",IF(AND(G52&gt;=DATE('1. Informace o projektu'!$C$3,1,1),G52&lt;=WORKDAY(DATE('1. Informace o projektu'!$C$3,12,31)-1,1,'6. Data'!$C$76:$C$89)),"OK","!!"),ISBLANK(G52),"!",ISBLANK(H52),"!!!",H52='6. Data'!$B$3,"vyberte druh nákladu")," ")</f>
        <v xml:space="preserve"> </v>
      </c>
      <c r="J52" s="261" t="str">
        <f t="shared" si="0"/>
        <v xml:space="preserve"> </v>
      </c>
      <c r="K52" s="238" t="str">
        <f t="shared" si="1"/>
        <v xml:space="preserve"> </v>
      </c>
      <c r="L52" s="87" t="str">
        <f t="shared" si="2"/>
        <v xml:space="preserve"> </v>
      </c>
    </row>
    <row r="53" spans="1:12" x14ac:dyDescent="0.25">
      <c r="A53" s="72"/>
      <c r="B53" s="82"/>
      <c r="C53" s="82"/>
      <c r="D53" s="79"/>
      <c r="E53" s="83"/>
      <c r="F53" s="83"/>
      <c r="G53" s="81"/>
      <c r="H53" s="123"/>
      <c r="I53" s="238" t="str">
        <f>IF(ISNUMBER(F53),_xlfn.IFS(RIGHT(H53,3)="(b)",IF(AND(G53&gt;=DATE('1. Informace o projektu'!$C$3,1,1),G53&lt;=WORKDAY(DATE('1. Informace o projektu'!$C$3+1,1,31)-1,1)),"OK","!!"),RIGHT(H53,3)="(a)",IF(AND(G53&gt;=DATE('1. Informace o projektu'!$C$3,1,1),G53&lt;=WORKDAY(DATE('1. Informace o projektu'!$C$3,12,31)-1,1,'6. Data'!$C$76:$C$89)),"OK","!!"),ISBLANK(G53),"!",ISBLANK(H53),"!!!",H53='6. Data'!$B$3,"vyberte druh nákladu")," ")</f>
        <v xml:space="preserve"> </v>
      </c>
      <c r="J53" s="261" t="str">
        <f t="shared" si="0"/>
        <v xml:space="preserve"> </v>
      </c>
      <c r="K53" s="238" t="str">
        <f t="shared" si="1"/>
        <v xml:space="preserve"> </v>
      </c>
      <c r="L53" s="87" t="str">
        <f t="shared" si="2"/>
        <v xml:space="preserve"> </v>
      </c>
    </row>
    <row r="54" spans="1:12" x14ac:dyDescent="0.25">
      <c r="A54" s="72"/>
      <c r="B54" s="82"/>
      <c r="C54" s="82"/>
      <c r="D54" s="79"/>
      <c r="E54" s="83"/>
      <c r="F54" s="83"/>
      <c r="G54" s="81"/>
      <c r="H54" s="123"/>
      <c r="I54" s="238" t="str">
        <f>IF(ISNUMBER(F54),_xlfn.IFS(RIGHT(H54,3)="(b)",IF(AND(G54&gt;=DATE('1. Informace o projektu'!$C$3,1,1),G54&lt;=WORKDAY(DATE('1. Informace o projektu'!$C$3+1,1,31)-1,1)),"OK","!!"),RIGHT(H54,3)="(a)",IF(AND(G54&gt;=DATE('1. Informace o projektu'!$C$3,1,1),G54&lt;=WORKDAY(DATE('1. Informace o projektu'!$C$3,12,31)-1,1,'6. Data'!$C$76:$C$89)),"OK","!!"),ISBLANK(G54),"!",ISBLANK(H54),"!!!",H54='6. Data'!$B$3,"vyberte druh nákladu")," ")</f>
        <v xml:space="preserve"> </v>
      </c>
      <c r="J54" s="261" t="str">
        <f t="shared" si="0"/>
        <v xml:space="preserve"> </v>
      </c>
      <c r="K54" s="238" t="str">
        <f t="shared" si="1"/>
        <v xml:space="preserve"> </v>
      </c>
      <c r="L54" s="87" t="str">
        <f t="shared" si="2"/>
        <v xml:space="preserve"> </v>
      </c>
    </row>
    <row r="55" spans="1:12" x14ac:dyDescent="0.25">
      <c r="A55" s="72"/>
      <c r="B55" s="82"/>
      <c r="C55" s="82"/>
      <c r="D55" s="79"/>
      <c r="E55" s="83"/>
      <c r="F55" s="83"/>
      <c r="G55" s="81"/>
      <c r="H55" s="123"/>
      <c r="I55" s="238" t="str">
        <f>IF(ISNUMBER(F55),_xlfn.IFS(RIGHT(H55,3)="(b)",IF(AND(G55&gt;=DATE('1. Informace o projektu'!$C$3,1,1),G55&lt;=WORKDAY(DATE('1. Informace o projektu'!$C$3+1,1,31)-1,1)),"OK","!!"),RIGHT(H55,3)="(a)",IF(AND(G55&gt;=DATE('1. Informace o projektu'!$C$3,1,1),G55&lt;=WORKDAY(DATE('1. Informace o projektu'!$C$3,12,31)-1,1,'6. Data'!$C$76:$C$89)),"OK","!!"),ISBLANK(G55),"!",ISBLANK(H55),"!!!",H55='6. Data'!$B$3,"vyberte druh nákladu")," ")</f>
        <v xml:space="preserve"> </v>
      </c>
      <c r="J55" s="261" t="str">
        <f t="shared" si="0"/>
        <v xml:space="preserve"> </v>
      </c>
      <c r="K55" s="238" t="str">
        <f t="shared" si="1"/>
        <v xml:space="preserve"> </v>
      </c>
      <c r="L55" s="87" t="str">
        <f t="shared" si="2"/>
        <v xml:space="preserve"> </v>
      </c>
    </row>
    <row r="56" spans="1:12" x14ac:dyDescent="0.25">
      <c r="A56" s="72"/>
      <c r="B56" s="82"/>
      <c r="C56" s="82"/>
      <c r="D56" s="79"/>
      <c r="E56" s="83"/>
      <c r="F56" s="83"/>
      <c r="G56" s="81"/>
      <c r="H56" s="123"/>
      <c r="I56" s="238" t="str">
        <f>IF(ISNUMBER(F56),_xlfn.IFS(RIGHT(H56,3)="(b)",IF(AND(G56&gt;=DATE('1. Informace o projektu'!$C$3,1,1),G56&lt;=WORKDAY(DATE('1. Informace o projektu'!$C$3+1,1,31)-1,1)),"OK","!!"),RIGHT(H56,3)="(a)",IF(AND(G56&gt;=DATE('1. Informace o projektu'!$C$3,1,1),G56&lt;=WORKDAY(DATE('1. Informace o projektu'!$C$3,12,31)-1,1,'6. Data'!$C$76:$C$89)),"OK","!!"),ISBLANK(G56),"!",ISBLANK(H56),"!!!",H56='6. Data'!$B$3,"vyberte druh nákladu")," ")</f>
        <v xml:space="preserve"> </v>
      </c>
      <c r="J56" s="261" t="str">
        <f t="shared" si="0"/>
        <v xml:space="preserve"> </v>
      </c>
      <c r="K56" s="238" t="str">
        <f t="shared" si="1"/>
        <v xml:space="preserve"> </v>
      </c>
      <c r="L56" s="87" t="str">
        <f t="shared" si="2"/>
        <v xml:space="preserve"> </v>
      </c>
    </row>
    <row r="57" spans="1:12" x14ac:dyDescent="0.25">
      <c r="A57" s="72"/>
      <c r="B57" s="82"/>
      <c r="C57" s="82"/>
      <c r="D57" s="79"/>
      <c r="E57" s="83"/>
      <c r="F57" s="83"/>
      <c r="G57" s="81"/>
      <c r="H57" s="123"/>
      <c r="I57" s="238" t="str">
        <f>IF(ISNUMBER(F57),_xlfn.IFS(RIGHT(H57,3)="(b)",IF(AND(G57&gt;=DATE('1. Informace o projektu'!$C$3,1,1),G57&lt;=WORKDAY(DATE('1. Informace o projektu'!$C$3+1,1,31)-1,1)),"OK","!!"),RIGHT(H57,3)="(a)",IF(AND(G57&gt;=DATE('1. Informace o projektu'!$C$3,1,1),G57&lt;=WORKDAY(DATE('1. Informace o projektu'!$C$3,12,31)-1,1,'6. Data'!$C$76:$C$89)),"OK","!!"),ISBLANK(G57),"!",ISBLANK(H57),"!!!",H57='6. Data'!$B$3,"vyberte druh nákladu")," ")</f>
        <v xml:space="preserve"> </v>
      </c>
      <c r="J57" s="261" t="str">
        <f t="shared" si="0"/>
        <v xml:space="preserve"> </v>
      </c>
      <c r="K57" s="238" t="str">
        <f t="shared" si="1"/>
        <v xml:space="preserve"> </v>
      </c>
      <c r="L57" s="87" t="str">
        <f t="shared" si="2"/>
        <v xml:space="preserve"> </v>
      </c>
    </row>
    <row r="58" spans="1:12" x14ac:dyDescent="0.25">
      <c r="A58" s="72"/>
      <c r="B58" s="82"/>
      <c r="C58" s="82"/>
      <c r="D58" s="79"/>
      <c r="E58" s="83"/>
      <c r="F58" s="83"/>
      <c r="G58" s="81"/>
      <c r="H58" s="123"/>
      <c r="I58" s="238" t="str">
        <f>IF(ISNUMBER(F58),_xlfn.IFS(RIGHT(H58,3)="(b)",IF(AND(G58&gt;=DATE('1. Informace o projektu'!$C$3,1,1),G58&lt;=WORKDAY(DATE('1. Informace o projektu'!$C$3+1,1,31)-1,1)),"OK","!!"),RIGHT(H58,3)="(a)",IF(AND(G58&gt;=DATE('1. Informace o projektu'!$C$3,1,1),G58&lt;=WORKDAY(DATE('1. Informace o projektu'!$C$3,12,31)-1,1,'6. Data'!$C$76:$C$89)),"OK","!!"),ISBLANK(G58),"!",ISBLANK(H58),"!!!",H58='6. Data'!$B$3,"vyberte druh nákladu")," ")</f>
        <v xml:space="preserve"> </v>
      </c>
      <c r="J58" s="261" t="str">
        <f t="shared" si="0"/>
        <v xml:space="preserve"> </v>
      </c>
      <c r="K58" s="238" t="str">
        <f t="shared" si="1"/>
        <v xml:space="preserve"> </v>
      </c>
      <c r="L58" s="87" t="str">
        <f t="shared" si="2"/>
        <v xml:space="preserve"> </v>
      </c>
    </row>
    <row r="59" spans="1:12" x14ac:dyDescent="0.25">
      <c r="A59" s="72"/>
      <c r="B59" s="82"/>
      <c r="C59" s="82"/>
      <c r="D59" s="79"/>
      <c r="E59" s="83"/>
      <c r="F59" s="83"/>
      <c r="G59" s="81"/>
      <c r="H59" s="123"/>
      <c r="I59" s="238" t="str">
        <f>IF(ISNUMBER(F59),_xlfn.IFS(RIGHT(H59,3)="(b)",IF(AND(G59&gt;=DATE('1. Informace o projektu'!$C$3,1,1),G59&lt;=WORKDAY(DATE('1. Informace o projektu'!$C$3+1,1,31)-1,1)),"OK","!!"),RIGHT(H59,3)="(a)",IF(AND(G59&gt;=DATE('1. Informace o projektu'!$C$3,1,1),G59&lt;=WORKDAY(DATE('1. Informace o projektu'!$C$3,12,31)-1,1,'6. Data'!$C$76:$C$89)),"OK","!!"),ISBLANK(G59),"!",ISBLANK(H59),"!!!",H59='6. Data'!$B$3,"vyberte druh nákladu")," ")</f>
        <v xml:space="preserve"> </v>
      </c>
      <c r="J59" s="261" t="str">
        <f t="shared" si="0"/>
        <v xml:space="preserve"> </v>
      </c>
      <c r="K59" s="238" t="str">
        <f t="shared" si="1"/>
        <v xml:space="preserve"> </v>
      </c>
      <c r="L59" s="87" t="str">
        <f t="shared" si="2"/>
        <v xml:space="preserve"> </v>
      </c>
    </row>
    <row r="60" spans="1:12" x14ac:dyDescent="0.25">
      <c r="A60" s="72"/>
      <c r="B60" s="82"/>
      <c r="C60" s="82"/>
      <c r="D60" s="79"/>
      <c r="E60" s="83"/>
      <c r="F60" s="83"/>
      <c r="G60" s="81"/>
      <c r="H60" s="123"/>
      <c r="I60" s="238" t="str">
        <f>IF(ISNUMBER(F60),_xlfn.IFS(RIGHT(H60,3)="(b)",IF(AND(G60&gt;=DATE('1. Informace o projektu'!$C$3,1,1),G60&lt;=WORKDAY(DATE('1. Informace o projektu'!$C$3+1,1,31)-1,1)),"OK","!!"),RIGHT(H60,3)="(a)",IF(AND(G60&gt;=DATE('1. Informace o projektu'!$C$3,1,1),G60&lt;=WORKDAY(DATE('1. Informace o projektu'!$C$3,12,31)-1,1,'6. Data'!$C$76:$C$89)),"OK","!!"),ISBLANK(G60),"!",ISBLANK(H60),"!!!",H60='6. Data'!$B$3,"vyberte druh nákladu")," ")</f>
        <v xml:space="preserve"> </v>
      </c>
      <c r="J60" s="261" t="str">
        <f t="shared" si="0"/>
        <v xml:space="preserve"> </v>
      </c>
      <c r="K60" s="238" t="str">
        <f t="shared" si="1"/>
        <v xml:space="preserve"> </v>
      </c>
      <c r="L60" s="87" t="str">
        <f t="shared" si="2"/>
        <v xml:space="preserve"> </v>
      </c>
    </row>
    <row r="61" spans="1:12" x14ac:dyDescent="0.25">
      <c r="A61" s="72"/>
      <c r="B61" s="82"/>
      <c r="C61" s="82"/>
      <c r="D61" s="79"/>
      <c r="E61" s="83"/>
      <c r="F61" s="83"/>
      <c r="G61" s="81"/>
      <c r="H61" s="123"/>
      <c r="I61" s="238" t="str">
        <f>IF(ISNUMBER(F61),_xlfn.IFS(RIGHT(H61,3)="(b)",IF(AND(G61&gt;=DATE('1. Informace o projektu'!$C$3,1,1),G61&lt;=WORKDAY(DATE('1. Informace o projektu'!$C$3+1,1,31)-1,1)),"OK","!!"),RIGHT(H61,3)="(a)",IF(AND(G61&gt;=DATE('1. Informace o projektu'!$C$3,1,1),G61&lt;=WORKDAY(DATE('1. Informace o projektu'!$C$3,12,31)-1,1,'6. Data'!$C$76:$C$89)),"OK","!!"),ISBLANK(G61),"!",ISBLANK(H61),"!!!",H61='6. Data'!$B$3,"vyberte druh nákladu")," ")</f>
        <v xml:space="preserve"> </v>
      </c>
      <c r="J61" s="261" t="str">
        <f t="shared" si="0"/>
        <v xml:space="preserve"> </v>
      </c>
      <c r="K61" s="238" t="str">
        <f t="shared" si="1"/>
        <v xml:space="preserve"> </v>
      </c>
      <c r="L61" s="87" t="str">
        <f t="shared" si="2"/>
        <v xml:space="preserve"> </v>
      </c>
    </row>
    <row r="62" spans="1:12" x14ac:dyDescent="0.25">
      <c r="A62" s="72"/>
      <c r="B62" s="82"/>
      <c r="C62" s="82"/>
      <c r="D62" s="79"/>
      <c r="E62" s="83"/>
      <c r="F62" s="83"/>
      <c r="G62" s="81"/>
      <c r="H62" s="123"/>
      <c r="I62" s="238" t="str">
        <f>IF(ISNUMBER(F62),_xlfn.IFS(RIGHT(H62,3)="(b)",IF(AND(G62&gt;=DATE('1. Informace o projektu'!$C$3,1,1),G62&lt;=WORKDAY(DATE('1. Informace o projektu'!$C$3+1,1,31)-1,1)),"OK","!!"),RIGHT(H62,3)="(a)",IF(AND(G62&gt;=DATE('1. Informace o projektu'!$C$3,1,1),G62&lt;=WORKDAY(DATE('1. Informace o projektu'!$C$3,12,31)-1,1,'6. Data'!$C$76:$C$89)),"OK","!!"),ISBLANK(G62),"!",ISBLANK(H62),"!!!",H62='6. Data'!$B$3,"vyberte druh nákladu")," ")</f>
        <v xml:space="preserve"> </v>
      </c>
      <c r="J62" s="261" t="str">
        <f t="shared" si="0"/>
        <v xml:space="preserve"> </v>
      </c>
      <c r="K62" s="238" t="str">
        <f t="shared" si="1"/>
        <v xml:space="preserve"> </v>
      </c>
      <c r="L62" s="87" t="str">
        <f t="shared" si="2"/>
        <v xml:space="preserve"> </v>
      </c>
    </row>
    <row r="63" spans="1:12" x14ac:dyDescent="0.25">
      <c r="A63" s="72"/>
      <c r="B63" s="82"/>
      <c r="C63" s="82"/>
      <c r="D63" s="79"/>
      <c r="E63" s="83"/>
      <c r="F63" s="83"/>
      <c r="G63" s="81"/>
      <c r="H63" s="123"/>
      <c r="I63" s="238" t="str">
        <f>IF(ISNUMBER(F63),_xlfn.IFS(RIGHT(H63,3)="(b)",IF(AND(G63&gt;=DATE('1. Informace o projektu'!$C$3,1,1),G63&lt;=WORKDAY(DATE('1. Informace o projektu'!$C$3+1,1,31)-1,1)),"OK","!!"),RIGHT(H63,3)="(a)",IF(AND(G63&gt;=DATE('1. Informace o projektu'!$C$3,1,1),G63&lt;=WORKDAY(DATE('1. Informace o projektu'!$C$3,12,31)-1,1,'6. Data'!$C$76:$C$89)),"OK","!!"),ISBLANK(G63),"!",ISBLANK(H63),"!!!",H63='6. Data'!$B$3,"vyberte druh nákladu")," ")</f>
        <v xml:space="preserve"> </v>
      </c>
      <c r="J63" s="261" t="str">
        <f t="shared" si="0"/>
        <v xml:space="preserve"> </v>
      </c>
      <c r="K63" s="238" t="str">
        <f t="shared" si="1"/>
        <v xml:space="preserve"> </v>
      </c>
      <c r="L63" s="87" t="str">
        <f t="shared" si="2"/>
        <v xml:space="preserve"> </v>
      </c>
    </row>
    <row r="64" spans="1:12" x14ac:dyDescent="0.25">
      <c r="A64" s="72"/>
      <c r="B64" s="82"/>
      <c r="C64" s="82"/>
      <c r="D64" s="79"/>
      <c r="E64" s="83"/>
      <c r="F64" s="83"/>
      <c r="G64" s="81"/>
      <c r="H64" s="123"/>
      <c r="I64" s="238" t="str">
        <f>IF(ISNUMBER(F64),_xlfn.IFS(RIGHT(H64,3)="(b)",IF(AND(G64&gt;=DATE('1. Informace o projektu'!$C$3,1,1),G64&lt;=WORKDAY(DATE('1. Informace o projektu'!$C$3+1,1,31)-1,1)),"OK","!!"),RIGHT(H64,3)="(a)",IF(AND(G64&gt;=DATE('1. Informace o projektu'!$C$3,1,1),G64&lt;=WORKDAY(DATE('1. Informace o projektu'!$C$3,12,31)-1,1,'6. Data'!$C$76:$C$89)),"OK","!!"),ISBLANK(G64),"!",ISBLANK(H64),"!!!",H64='6. Data'!$B$3,"vyberte druh nákladu")," ")</f>
        <v xml:space="preserve"> </v>
      </c>
      <c r="J64" s="261" t="str">
        <f t="shared" si="0"/>
        <v xml:space="preserve"> </v>
      </c>
      <c r="K64" s="238" t="str">
        <f t="shared" si="1"/>
        <v xml:space="preserve"> </v>
      </c>
      <c r="L64" s="87" t="str">
        <f t="shared" si="2"/>
        <v xml:space="preserve"> </v>
      </c>
    </row>
    <row r="65" spans="1:12" x14ac:dyDescent="0.25">
      <c r="A65" s="72"/>
      <c r="B65" s="82"/>
      <c r="C65" s="82"/>
      <c r="D65" s="79"/>
      <c r="E65" s="83"/>
      <c r="F65" s="83"/>
      <c r="G65" s="81"/>
      <c r="H65" s="123"/>
      <c r="I65" s="238" t="str">
        <f>IF(ISNUMBER(F65),_xlfn.IFS(RIGHT(H65,3)="(b)",IF(AND(G65&gt;=DATE('1. Informace o projektu'!$C$3,1,1),G65&lt;=WORKDAY(DATE('1. Informace o projektu'!$C$3+1,1,31)-1,1)),"OK","!!"),RIGHT(H65,3)="(a)",IF(AND(G65&gt;=DATE('1. Informace o projektu'!$C$3,1,1),G65&lt;=WORKDAY(DATE('1. Informace o projektu'!$C$3,12,31)-1,1,'6. Data'!$C$76:$C$89)),"OK","!!"),ISBLANK(G65),"!",ISBLANK(H65),"!!!",H65='6. Data'!$B$3,"vyberte druh nákladu")," ")</f>
        <v xml:space="preserve"> </v>
      </c>
      <c r="J65" s="261" t="str">
        <f t="shared" si="0"/>
        <v xml:space="preserve"> </v>
      </c>
      <c r="K65" s="238" t="str">
        <f t="shared" si="1"/>
        <v xml:space="preserve"> </v>
      </c>
      <c r="L65" s="87" t="str">
        <f t="shared" si="2"/>
        <v xml:space="preserve"> </v>
      </c>
    </row>
    <row r="66" spans="1:12" x14ac:dyDescent="0.25">
      <c r="A66" s="72"/>
      <c r="B66" s="82"/>
      <c r="C66" s="82"/>
      <c r="D66" s="79"/>
      <c r="E66" s="83"/>
      <c r="F66" s="83"/>
      <c r="G66" s="81"/>
      <c r="H66" s="123"/>
      <c r="I66" s="238" t="str">
        <f>IF(ISNUMBER(F66),_xlfn.IFS(RIGHT(H66,3)="(b)",IF(AND(G66&gt;=DATE('1. Informace o projektu'!$C$3,1,1),G66&lt;=WORKDAY(DATE('1. Informace o projektu'!$C$3+1,1,31)-1,1)),"OK","!!"),RIGHT(H66,3)="(a)",IF(AND(G66&gt;=DATE('1. Informace o projektu'!$C$3,1,1),G66&lt;=WORKDAY(DATE('1. Informace o projektu'!$C$3,12,31)-1,1,'6. Data'!$C$76:$C$89)),"OK","!!"),ISBLANK(G66),"!",ISBLANK(H66),"!!!",H66='6. Data'!$B$3,"vyberte druh nákladu")," ")</f>
        <v xml:space="preserve"> </v>
      </c>
      <c r="J66" s="261" t="str">
        <f t="shared" si="0"/>
        <v xml:space="preserve"> </v>
      </c>
      <c r="K66" s="238" t="str">
        <f t="shared" si="1"/>
        <v xml:space="preserve"> </v>
      </c>
      <c r="L66" s="87" t="str">
        <f t="shared" si="2"/>
        <v xml:space="preserve"> </v>
      </c>
    </row>
    <row r="67" spans="1:12" x14ac:dyDescent="0.25">
      <c r="A67" s="72"/>
      <c r="B67" s="82"/>
      <c r="C67" s="82"/>
      <c r="D67" s="79"/>
      <c r="E67" s="83"/>
      <c r="F67" s="83"/>
      <c r="G67" s="81"/>
      <c r="H67" s="123"/>
      <c r="I67" s="238" t="str">
        <f>IF(ISNUMBER(F67),_xlfn.IFS(RIGHT(H67,3)="(b)",IF(AND(G67&gt;=DATE('1. Informace o projektu'!$C$3,1,1),G67&lt;=WORKDAY(DATE('1. Informace o projektu'!$C$3+1,1,31)-1,1)),"OK","!!"),RIGHT(H67,3)="(a)",IF(AND(G67&gt;=DATE('1. Informace o projektu'!$C$3,1,1),G67&lt;=WORKDAY(DATE('1. Informace o projektu'!$C$3,12,31)-1,1,'6. Data'!$C$76:$C$89)),"OK","!!"),ISBLANK(G67),"!",ISBLANK(H67),"!!!",H67='6. Data'!$B$3,"vyberte druh nákladu")," ")</f>
        <v xml:space="preserve"> </v>
      </c>
      <c r="J67" s="261" t="str">
        <f t="shared" si="0"/>
        <v xml:space="preserve"> </v>
      </c>
      <c r="K67" s="238" t="str">
        <f t="shared" si="1"/>
        <v xml:space="preserve"> </v>
      </c>
      <c r="L67" s="87" t="str">
        <f t="shared" si="2"/>
        <v xml:space="preserve"> </v>
      </c>
    </row>
    <row r="68" spans="1:12" x14ac:dyDescent="0.25">
      <c r="A68" s="72"/>
      <c r="B68" s="82"/>
      <c r="C68" s="82"/>
      <c r="D68" s="79"/>
      <c r="E68" s="83"/>
      <c r="F68" s="83"/>
      <c r="G68" s="81"/>
      <c r="H68" s="123"/>
      <c r="I68" s="238" t="str">
        <f>IF(ISNUMBER(F68),_xlfn.IFS(RIGHT(H68,3)="(b)",IF(AND(G68&gt;=DATE('1. Informace o projektu'!$C$3,1,1),G68&lt;=WORKDAY(DATE('1. Informace o projektu'!$C$3+1,1,31)-1,1)),"OK","!!"),RIGHT(H68,3)="(a)",IF(AND(G68&gt;=DATE('1. Informace o projektu'!$C$3,1,1),G68&lt;=WORKDAY(DATE('1. Informace o projektu'!$C$3,12,31)-1,1,'6. Data'!$C$76:$C$89)),"OK","!!"),ISBLANK(G68),"!",ISBLANK(H68),"!!!",H68='6. Data'!$B$3,"vyberte druh nákladu")," ")</f>
        <v xml:space="preserve"> </v>
      </c>
      <c r="J68" s="261" t="str">
        <f t="shared" si="0"/>
        <v xml:space="preserve"> </v>
      </c>
      <c r="K68" s="238" t="str">
        <f t="shared" si="1"/>
        <v xml:space="preserve"> </v>
      </c>
      <c r="L68" s="87" t="str">
        <f t="shared" si="2"/>
        <v xml:space="preserve"> </v>
      </c>
    </row>
    <row r="69" spans="1:12" x14ac:dyDescent="0.25">
      <c r="A69" s="72"/>
      <c r="B69" s="82"/>
      <c r="C69" s="82"/>
      <c r="D69" s="79"/>
      <c r="E69" s="83"/>
      <c r="F69" s="83"/>
      <c r="G69" s="81"/>
      <c r="H69" s="123"/>
      <c r="I69" s="238" t="str">
        <f>IF(ISNUMBER(F69),_xlfn.IFS(RIGHT(H69,3)="(b)",IF(AND(G69&gt;=DATE('1. Informace o projektu'!$C$3,1,1),G69&lt;=WORKDAY(DATE('1. Informace o projektu'!$C$3+1,1,31)-1,1)),"OK","!!"),RIGHT(H69,3)="(a)",IF(AND(G69&gt;=DATE('1. Informace o projektu'!$C$3,1,1),G69&lt;=WORKDAY(DATE('1. Informace o projektu'!$C$3,12,31)-1,1,'6. Data'!$C$76:$C$89)),"OK","!!"),ISBLANK(G69),"!",ISBLANK(H69),"!!!",H69='6. Data'!$B$3,"vyberte druh nákladu")," ")</f>
        <v xml:space="preserve"> </v>
      </c>
      <c r="J69" s="261" t="str">
        <f t="shared" si="0"/>
        <v xml:space="preserve"> </v>
      </c>
      <c r="K69" s="238" t="str">
        <f t="shared" si="1"/>
        <v xml:space="preserve"> </v>
      </c>
      <c r="L69" s="87" t="str">
        <f t="shared" si="2"/>
        <v xml:space="preserve"> </v>
      </c>
    </row>
    <row r="70" spans="1:12" x14ac:dyDescent="0.25">
      <c r="A70" s="72"/>
      <c r="B70" s="82"/>
      <c r="C70" s="82"/>
      <c r="D70" s="79"/>
      <c r="E70" s="83"/>
      <c r="F70" s="83"/>
      <c r="G70" s="81"/>
      <c r="H70" s="123"/>
      <c r="I70" s="238" t="str">
        <f>IF(ISNUMBER(F70),_xlfn.IFS(RIGHT(H70,3)="(b)",IF(AND(G70&gt;=DATE('1. Informace o projektu'!$C$3,1,1),G70&lt;=WORKDAY(DATE('1. Informace o projektu'!$C$3+1,1,31)-1,1)),"OK","!!"),RIGHT(H70,3)="(a)",IF(AND(G70&gt;=DATE('1. Informace o projektu'!$C$3,1,1),G70&lt;=WORKDAY(DATE('1. Informace o projektu'!$C$3,12,31)-1,1,'6. Data'!$C$76:$C$89)),"OK","!!"),ISBLANK(G70),"!",ISBLANK(H70),"!!!",H70='6. Data'!$B$3,"vyberte druh nákladu")," ")</f>
        <v xml:space="preserve"> </v>
      </c>
      <c r="J70" s="261" t="str">
        <f t="shared" si="0"/>
        <v xml:space="preserve"> </v>
      </c>
      <c r="K70" s="238" t="str">
        <f t="shared" si="1"/>
        <v xml:space="preserve"> </v>
      </c>
      <c r="L70" s="87" t="str">
        <f t="shared" si="2"/>
        <v xml:space="preserve"> </v>
      </c>
    </row>
    <row r="71" spans="1:12" x14ac:dyDescent="0.25">
      <c r="A71" s="72"/>
      <c r="B71" s="82"/>
      <c r="C71" s="82"/>
      <c r="D71" s="79"/>
      <c r="E71" s="83"/>
      <c r="F71" s="83"/>
      <c r="G71" s="81"/>
      <c r="H71" s="123"/>
      <c r="I71" s="238" t="str">
        <f>IF(ISNUMBER(F71),_xlfn.IFS(RIGHT(H71,3)="(b)",IF(AND(G71&gt;=DATE('1. Informace o projektu'!$C$3,1,1),G71&lt;=WORKDAY(DATE('1. Informace o projektu'!$C$3+1,1,31)-1,1)),"OK","!!"),RIGHT(H71,3)="(a)",IF(AND(G71&gt;=DATE('1. Informace o projektu'!$C$3,1,1),G71&lt;=WORKDAY(DATE('1. Informace o projektu'!$C$3,12,31)-1,1,'6. Data'!$C$76:$C$89)),"OK","!!"),ISBLANK(G71),"!",ISBLANK(H71),"!!!",H71='6. Data'!$B$3,"vyberte druh nákladu")," ")</f>
        <v xml:space="preserve"> </v>
      </c>
      <c r="J71" s="261" t="str">
        <f t="shared" ref="J71:J134" si="3">_xlfn.IFS(I71="!","Zapište datum úhrady",I71="ok"," ",I71=" "," ",I71="!!!","vyberte druh nákladu",I71="!!","nepovolené datum úhrady",I71="vyberte druh nákladu","vyberte druh nákladu")</f>
        <v xml:space="preserve"> </v>
      </c>
      <c r="K71" s="238" t="str">
        <f t="shared" ref="K71:K134" si="4">IF(ISNUMBER(F71),IF(E71&gt;=F71,"OK","!")," ")</f>
        <v xml:space="preserve"> </v>
      </c>
      <c r="L71" s="87" t="str">
        <f t="shared" ref="L71:L134" si="5">_xlfn.IFS(K71="!","Hrazeno z dotace je vyšší než fakturovaná částka",K71="ok"," ",K71=" "," ")</f>
        <v xml:space="preserve"> </v>
      </c>
    </row>
    <row r="72" spans="1:12" x14ac:dyDescent="0.25">
      <c r="A72" s="72"/>
      <c r="B72" s="82"/>
      <c r="C72" s="82"/>
      <c r="D72" s="79"/>
      <c r="E72" s="83"/>
      <c r="F72" s="83"/>
      <c r="G72" s="81"/>
      <c r="H72" s="123"/>
      <c r="I72" s="238" t="str">
        <f>IF(ISNUMBER(F72),_xlfn.IFS(RIGHT(H72,3)="(b)",IF(AND(G72&gt;=DATE('1. Informace o projektu'!$C$3,1,1),G72&lt;=WORKDAY(DATE('1. Informace o projektu'!$C$3+1,1,31)-1,1)),"OK","!!"),RIGHT(H72,3)="(a)",IF(AND(G72&gt;=DATE('1. Informace o projektu'!$C$3,1,1),G72&lt;=WORKDAY(DATE('1. Informace o projektu'!$C$3,12,31)-1,1,'6. Data'!$C$76:$C$89)),"OK","!!"),ISBLANK(G72),"!",ISBLANK(H72),"!!!",H72='6. Data'!$B$3,"vyberte druh nákladu")," ")</f>
        <v xml:space="preserve"> </v>
      </c>
      <c r="J72" s="261" t="str">
        <f t="shared" si="3"/>
        <v xml:space="preserve"> </v>
      </c>
      <c r="K72" s="238" t="str">
        <f t="shared" si="4"/>
        <v xml:space="preserve"> </v>
      </c>
      <c r="L72" s="87" t="str">
        <f t="shared" si="5"/>
        <v xml:space="preserve"> </v>
      </c>
    </row>
    <row r="73" spans="1:12" x14ac:dyDescent="0.25">
      <c r="A73" s="72"/>
      <c r="B73" s="82"/>
      <c r="C73" s="82"/>
      <c r="D73" s="79"/>
      <c r="E73" s="83"/>
      <c r="F73" s="83"/>
      <c r="G73" s="81"/>
      <c r="H73" s="123"/>
      <c r="I73" s="238" t="str">
        <f>IF(ISNUMBER(F73),_xlfn.IFS(RIGHT(H73,3)="(b)",IF(AND(G73&gt;=DATE('1. Informace o projektu'!$C$3,1,1),G73&lt;=WORKDAY(DATE('1. Informace o projektu'!$C$3+1,1,31)-1,1)),"OK","!!"),RIGHT(H73,3)="(a)",IF(AND(G73&gt;=DATE('1. Informace o projektu'!$C$3,1,1),G73&lt;=WORKDAY(DATE('1. Informace o projektu'!$C$3,12,31)-1,1,'6. Data'!$C$76:$C$89)),"OK","!!"),ISBLANK(G73),"!",ISBLANK(H73),"!!!",H73='6. Data'!$B$3,"vyberte druh nákladu")," ")</f>
        <v xml:space="preserve"> </v>
      </c>
      <c r="J73" s="261" t="str">
        <f t="shared" si="3"/>
        <v xml:space="preserve"> </v>
      </c>
      <c r="K73" s="238" t="str">
        <f t="shared" si="4"/>
        <v xml:space="preserve"> </v>
      </c>
      <c r="L73" s="87" t="str">
        <f t="shared" si="5"/>
        <v xml:space="preserve"> </v>
      </c>
    </row>
    <row r="74" spans="1:12" x14ac:dyDescent="0.25">
      <c r="A74" s="72"/>
      <c r="B74" s="82"/>
      <c r="C74" s="82"/>
      <c r="D74" s="79"/>
      <c r="E74" s="83"/>
      <c r="F74" s="83"/>
      <c r="G74" s="81"/>
      <c r="H74" s="123"/>
      <c r="I74" s="238" t="str">
        <f>IF(ISNUMBER(F74),_xlfn.IFS(RIGHT(H74,3)="(b)",IF(AND(G74&gt;=DATE('1. Informace o projektu'!$C$3,1,1),G74&lt;=WORKDAY(DATE('1. Informace o projektu'!$C$3+1,1,31)-1,1)),"OK","!!"),RIGHT(H74,3)="(a)",IF(AND(G74&gt;=DATE('1. Informace o projektu'!$C$3,1,1),G74&lt;=WORKDAY(DATE('1. Informace o projektu'!$C$3,12,31)-1,1,'6. Data'!$C$76:$C$89)),"OK","!!"),ISBLANK(G74),"!",ISBLANK(H74),"!!!",H74='6. Data'!$B$3,"vyberte druh nákladu")," ")</f>
        <v xml:space="preserve"> </v>
      </c>
      <c r="J74" s="261" t="str">
        <f t="shared" si="3"/>
        <v xml:space="preserve"> </v>
      </c>
      <c r="K74" s="238" t="str">
        <f t="shared" si="4"/>
        <v xml:space="preserve"> </v>
      </c>
      <c r="L74" s="87" t="str">
        <f t="shared" si="5"/>
        <v xml:space="preserve"> </v>
      </c>
    </row>
    <row r="75" spans="1:12" x14ac:dyDescent="0.25">
      <c r="A75" s="72"/>
      <c r="B75" s="82"/>
      <c r="C75" s="82"/>
      <c r="D75" s="79"/>
      <c r="E75" s="83"/>
      <c r="F75" s="83"/>
      <c r="G75" s="81"/>
      <c r="H75" s="123"/>
      <c r="I75" s="238" t="str">
        <f>IF(ISNUMBER(F75),_xlfn.IFS(RIGHT(H75,3)="(b)",IF(AND(G75&gt;=DATE('1. Informace o projektu'!$C$3,1,1),G75&lt;=WORKDAY(DATE('1. Informace o projektu'!$C$3+1,1,31)-1,1)),"OK","!!"),RIGHT(H75,3)="(a)",IF(AND(G75&gt;=DATE('1. Informace o projektu'!$C$3,1,1),G75&lt;=WORKDAY(DATE('1. Informace o projektu'!$C$3,12,31)-1,1,'6. Data'!$C$76:$C$89)),"OK","!!"),ISBLANK(G75),"!",ISBLANK(H75),"!!!",H75='6. Data'!$B$3,"vyberte druh nákladu")," ")</f>
        <v xml:space="preserve"> </v>
      </c>
      <c r="J75" s="261" t="str">
        <f t="shared" si="3"/>
        <v xml:space="preserve"> </v>
      </c>
      <c r="K75" s="238" t="str">
        <f t="shared" si="4"/>
        <v xml:space="preserve"> </v>
      </c>
      <c r="L75" s="87" t="str">
        <f t="shared" si="5"/>
        <v xml:space="preserve"> </v>
      </c>
    </row>
    <row r="76" spans="1:12" x14ac:dyDescent="0.25">
      <c r="A76" s="72"/>
      <c r="B76" s="82"/>
      <c r="C76" s="82"/>
      <c r="D76" s="79"/>
      <c r="E76" s="83"/>
      <c r="F76" s="83"/>
      <c r="G76" s="81"/>
      <c r="H76" s="123"/>
      <c r="I76" s="238" t="str">
        <f>IF(ISNUMBER(F76),_xlfn.IFS(RIGHT(H76,3)="(b)",IF(AND(G76&gt;=DATE('1. Informace o projektu'!$C$3,1,1),G76&lt;=WORKDAY(DATE('1. Informace o projektu'!$C$3+1,1,31)-1,1)),"OK","!!"),RIGHT(H76,3)="(a)",IF(AND(G76&gt;=DATE('1. Informace o projektu'!$C$3,1,1),G76&lt;=WORKDAY(DATE('1. Informace o projektu'!$C$3,12,31)-1,1,'6. Data'!$C$76:$C$89)),"OK","!!"),ISBLANK(G76),"!",ISBLANK(H76),"!!!",H76='6. Data'!$B$3,"vyberte druh nákladu")," ")</f>
        <v xml:space="preserve"> </v>
      </c>
      <c r="J76" s="261" t="str">
        <f t="shared" si="3"/>
        <v xml:space="preserve"> </v>
      </c>
      <c r="K76" s="238" t="str">
        <f t="shared" si="4"/>
        <v xml:space="preserve"> </v>
      </c>
      <c r="L76" s="87" t="str">
        <f t="shared" si="5"/>
        <v xml:space="preserve"> </v>
      </c>
    </row>
    <row r="77" spans="1:12" x14ac:dyDescent="0.25">
      <c r="A77" s="72"/>
      <c r="B77" s="82"/>
      <c r="C77" s="82"/>
      <c r="D77" s="79"/>
      <c r="E77" s="83"/>
      <c r="F77" s="83"/>
      <c r="G77" s="81"/>
      <c r="H77" s="123"/>
      <c r="I77" s="238" t="str">
        <f>IF(ISNUMBER(F77),_xlfn.IFS(RIGHT(H77,3)="(b)",IF(AND(G77&gt;=DATE('1. Informace o projektu'!$C$3,1,1),G77&lt;=WORKDAY(DATE('1. Informace o projektu'!$C$3+1,1,31)-1,1)),"OK","!!"),RIGHT(H77,3)="(a)",IF(AND(G77&gt;=DATE('1. Informace o projektu'!$C$3,1,1),G77&lt;=WORKDAY(DATE('1. Informace o projektu'!$C$3,12,31)-1,1,'6. Data'!$C$76:$C$89)),"OK","!!"),ISBLANK(G77),"!",ISBLANK(H77),"!!!",H77='6. Data'!$B$3,"vyberte druh nákladu")," ")</f>
        <v xml:space="preserve"> </v>
      </c>
      <c r="J77" s="261" t="str">
        <f t="shared" si="3"/>
        <v xml:space="preserve"> </v>
      </c>
      <c r="K77" s="238" t="str">
        <f t="shared" si="4"/>
        <v xml:space="preserve"> </v>
      </c>
      <c r="L77" s="87" t="str">
        <f t="shared" si="5"/>
        <v xml:space="preserve"> </v>
      </c>
    </row>
    <row r="78" spans="1:12" x14ac:dyDescent="0.25">
      <c r="A78" s="72"/>
      <c r="B78" s="82"/>
      <c r="C78" s="82"/>
      <c r="D78" s="79"/>
      <c r="E78" s="83"/>
      <c r="F78" s="83"/>
      <c r="G78" s="81"/>
      <c r="H78" s="123"/>
      <c r="I78" s="238" t="str">
        <f>IF(ISNUMBER(F78),_xlfn.IFS(RIGHT(H78,3)="(b)",IF(AND(G78&gt;=DATE('1. Informace o projektu'!$C$3,1,1),G78&lt;=WORKDAY(DATE('1. Informace o projektu'!$C$3+1,1,31)-1,1)),"OK","!!"),RIGHT(H78,3)="(a)",IF(AND(G78&gt;=DATE('1. Informace o projektu'!$C$3,1,1),G78&lt;=WORKDAY(DATE('1. Informace o projektu'!$C$3,12,31)-1,1,'6. Data'!$C$76:$C$89)),"OK","!!"),ISBLANK(G78),"!",ISBLANK(H78),"!!!",H78='6. Data'!$B$3,"vyberte druh nákladu")," ")</f>
        <v xml:space="preserve"> </v>
      </c>
      <c r="J78" s="261" t="str">
        <f t="shared" si="3"/>
        <v xml:space="preserve"> </v>
      </c>
      <c r="K78" s="238" t="str">
        <f t="shared" si="4"/>
        <v xml:space="preserve"> </v>
      </c>
      <c r="L78" s="87" t="str">
        <f t="shared" si="5"/>
        <v xml:space="preserve"> </v>
      </c>
    </row>
    <row r="79" spans="1:12" x14ac:dyDescent="0.25">
      <c r="A79" s="72"/>
      <c r="B79" s="82"/>
      <c r="C79" s="82"/>
      <c r="D79" s="79"/>
      <c r="E79" s="83"/>
      <c r="F79" s="83"/>
      <c r="G79" s="81"/>
      <c r="H79" s="123"/>
      <c r="I79" s="238" t="str">
        <f>IF(ISNUMBER(F79),_xlfn.IFS(RIGHT(H79,3)="(b)",IF(AND(G79&gt;=DATE('1. Informace o projektu'!$C$3,1,1),G79&lt;=WORKDAY(DATE('1. Informace o projektu'!$C$3+1,1,31)-1,1)),"OK","!!"),RIGHT(H79,3)="(a)",IF(AND(G79&gt;=DATE('1. Informace o projektu'!$C$3,1,1),G79&lt;=WORKDAY(DATE('1. Informace o projektu'!$C$3,12,31)-1,1,'6. Data'!$C$76:$C$89)),"OK","!!"),ISBLANK(G79),"!",ISBLANK(H79),"!!!",H79='6. Data'!$B$3,"vyberte druh nákladu")," ")</f>
        <v xml:space="preserve"> </v>
      </c>
      <c r="J79" s="261" t="str">
        <f t="shared" si="3"/>
        <v xml:space="preserve"> </v>
      </c>
      <c r="K79" s="238" t="str">
        <f t="shared" si="4"/>
        <v xml:space="preserve"> </v>
      </c>
      <c r="L79" s="87" t="str">
        <f t="shared" si="5"/>
        <v xml:space="preserve"> </v>
      </c>
    </row>
    <row r="80" spans="1:12" x14ac:dyDescent="0.25">
      <c r="A80" s="72"/>
      <c r="B80" s="82"/>
      <c r="C80" s="82"/>
      <c r="D80" s="79"/>
      <c r="E80" s="83"/>
      <c r="F80" s="83"/>
      <c r="G80" s="81"/>
      <c r="H80" s="123"/>
      <c r="I80" s="238" t="str">
        <f>IF(ISNUMBER(F80),_xlfn.IFS(RIGHT(H80,3)="(b)",IF(AND(G80&gt;=DATE('1. Informace o projektu'!$C$3,1,1),G80&lt;=WORKDAY(DATE('1. Informace o projektu'!$C$3+1,1,31)-1,1)),"OK","!!"),RIGHT(H80,3)="(a)",IF(AND(G80&gt;=DATE('1. Informace o projektu'!$C$3,1,1),G80&lt;=WORKDAY(DATE('1. Informace o projektu'!$C$3,12,31)-1,1,'6. Data'!$C$76:$C$89)),"OK","!!"),ISBLANK(G80),"!",ISBLANK(H80),"!!!",H80='6. Data'!$B$3,"vyberte druh nákladu")," ")</f>
        <v xml:space="preserve"> </v>
      </c>
      <c r="J80" s="261" t="str">
        <f t="shared" si="3"/>
        <v xml:space="preserve"> </v>
      </c>
      <c r="K80" s="238" t="str">
        <f t="shared" si="4"/>
        <v xml:space="preserve"> </v>
      </c>
      <c r="L80" s="87" t="str">
        <f t="shared" si="5"/>
        <v xml:space="preserve"> </v>
      </c>
    </row>
    <row r="81" spans="1:12" x14ac:dyDescent="0.25">
      <c r="A81" s="72"/>
      <c r="B81" s="82"/>
      <c r="C81" s="82"/>
      <c r="D81" s="79"/>
      <c r="E81" s="83"/>
      <c r="F81" s="83"/>
      <c r="G81" s="81"/>
      <c r="H81" s="123"/>
      <c r="I81" s="238" t="str">
        <f>IF(ISNUMBER(F81),_xlfn.IFS(RIGHT(H81,3)="(b)",IF(AND(G81&gt;=DATE('1. Informace o projektu'!$C$3,1,1),G81&lt;=WORKDAY(DATE('1. Informace o projektu'!$C$3+1,1,31)-1,1)),"OK","!!"),RIGHT(H81,3)="(a)",IF(AND(G81&gt;=DATE('1. Informace o projektu'!$C$3,1,1),G81&lt;=WORKDAY(DATE('1. Informace o projektu'!$C$3,12,31)-1,1,'6. Data'!$C$76:$C$89)),"OK","!!"),ISBLANK(G81),"!",ISBLANK(H81),"!!!",H81='6. Data'!$B$3,"vyberte druh nákladu")," ")</f>
        <v xml:space="preserve"> </v>
      </c>
      <c r="J81" s="261" t="str">
        <f t="shared" si="3"/>
        <v xml:space="preserve"> </v>
      </c>
      <c r="K81" s="238" t="str">
        <f t="shared" si="4"/>
        <v xml:space="preserve"> </v>
      </c>
      <c r="L81" s="87" t="str">
        <f t="shared" si="5"/>
        <v xml:space="preserve"> </v>
      </c>
    </row>
    <row r="82" spans="1:12" x14ac:dyDescent="0.25">
      <c r="A82" s="72"/>
      <c r="B82" s="82"/>
      <c r="C82" s="82"/>
      <c r="D82" s="79"/>
      <c r="E82" s="83"/>
      <c r="F82" s="83"/>
      <c r="G82" s="81"/>
      <c r="H82" s="123"/>
      <c r="I82" s="238" t="str">
        <f>IF(ISNUMBER(F82),_xlfn.IFS(RIGHT(H82,3)="(b)",IF(AND(G82&gt;=DATE('1. Informace o projektu'!$C$3,1,1),G82&lt;=WORKDAY(DATE('1. Informace o projektu'!$C$3+1,1,31)-1,1)),"OK","!!"),RIGHT(H82,3)="(a)",IF(AND(G82&gt;=DATE('1. Informace o projektu'!$C$3,1,1),G82&lt;=WORKDAY(DATE('1. Informace o projektu'!$C$3,12,31)-1,1,'6. Data'!$C$76:$C$89)),"OK","!!"),ISBLANK(G82),"!",ISBLANK(H82),"!!!",H82='6. Data'!$B$3,"vyberte druh nákladu")," ")</f>
        <v xml:space="preserve"> </v>
      </c>
      <c r="J82" s="261" t="str">
        <f t="shared" si="3"/>
        <v xml:space="preserve"> </v>
      </c>
      <c r="K82" s="238" t="str">
        <f t="shared" si="4"/>
        <v xml:space="preserve"> </v>
      </c>
      <c r="L82" s="87" t="str">
        <f t="shared" si="5"/>
        <v xml:space="preserve"> </v>
      </c>
    </row>
    <row r="83" spans="1:12" x14ac:dyDescent="0.25">
      <c r="A83" s="72"/>
      <c r="B83" s="82"/>
      <c r="C83" s="82"/>
      <c r="D83" s="79"/>
      <c r="E83" s="83"/>
      <c r="F83" s="83"/>
      <c r="G83" s="81"/>
      <c r="H83" s="123"/>
      <c r="I83" s="238" t="str">
        <f>IF(ISNUMBER(F83),_xlfn.IFS(RIGHT(H83,3)="(b)",IF(AND(G83&gt;=DATE('1. Informace o projektu'!$C$3,1,1),G83&lt;=WORKDAY(DATE('1. Informace o projektu'!$C$3+1,1,31)-1,1)),"OK","!!"),RIGHT(H83,3)="(a)",IF(AND(G83&gt;=DATE('1. Informace o projektu'!$C$3,1,1),G83&lt;=WORKDAY(DATE('1. Informace o projektu'!$C$3,12,31)-1,1,'6. Data'!$C$76:$C$89)),"OK","!!"),ISBLANK(G83),"!",ISBLANK(H83),"!!!",H83='6. Data'!$B$3,"vyberte druh nákladu")," ")</f>
        <v xml:space="preserve"> </v>
      </c>
      <c r="J83" s="261" t="str">
        <f t="shared" si="3"/>
        <v xml:space="preserve"> </v>
      </c>
      <c r="K83" s="238" t="str">
        <f t="shared" si="4"/>
        <v xml:space="preserve"> </v>
      </c>
      <c r="L83" s="87" t="str">
        <f t="shared" si="5"/>
        <v xml:space="preserve"> </v>
      </c>
    </row>
    <row r="84" spans="1:12" x14ac:dyDescent="0.25">
      <c r="A84" s="72"/>
      <c r="B84" s="82"/>
      <c r="C84" s="82"/>
      <c r="D84" s="79"/>
      <c r="E84" s="83"/>
      <c r="F84" s="83"/>
      <c r="G84" s="81"/>
      <c r="H84" s="123"/>
      <c r="I84" s="238" t="str">
        <f>IF(ISNUMBER(F84),_xlfn.IFS(RIGHT(H84,3)="(b)",IF(AND(G84&gt;=DATE('1. Informace o projektu'!$C$3,1,1),G84&lt;=WORKDAY(DATE('1. Informace o projektu'!$C$3+1,1,31)-1,1)),"OK","!!"),RIGHT(H84,3)="(a)",IF(AND(G84&gt;=DATE('1. Informace o projektu'!$C$3,1,1),G84&lt;=WORKDAY(DATE('1. Informace o projektu'!$C$3,12,31)-1,1,'6. Data'!$C$76:$C$89)),"OK","!!"),ISBLANK(G84),"!",ISBLANK(H84),"!!!",H84='6. Data'!$B$3,"vyberte druh nákladu")," ")</f>
        <v xml:space="preserve"> </v>
      </c>
      <c r="J84" s="261" t="str">
        <f t="shared" si="3"/>
        <v xml:space="preserve"> </v>
      </c>
      <c r="K84" s="238" t="str">
        <f t="shared" si="4"/>
        <v xml:space="preserve"> </v>
      </c>
      <c r="L84" s="87" t="str">
        <f t="shared" si="5"/>
        <v xml:space="preserve"> </v>
      </c>
    </row>
    <row r="85" spans="1:12" x14ac:dyDescent="0.25">
      <c r="A85" s="72"/>
      <c r="B85" s="82"/>
      <c r="C85" s="82"/>
      <c r="D85" s="79"/>
      <c r="E85" s="83"/>
      <c r="F85" s="83"/>
      <c r="G85" s="81"/>
      <c r="H85" s="123"/>
      <c r="I85" s="238" t="str">
        <f>IF(ISNUMBER(F85),_xlfn.IFS(RIGHT(H85,3)="(b)",IF(AND(G85&gt;=DATE('1. Informace o projektu'!$C$3,1,1),G85&lt;=WORKDAY(DATE('1. Informace o projektu'!$C$3+1,1,31)-1,1)),"OK","!!"),RIGHT(H85,3)="(a)",IF(AND(G85&gt;=DATE('1. Informace o projektu'!$C$3,1,1),G85&lt;=WORKDAY(DATE('1. Informace o projektu'!$C$3,12,31)-1,1,'6. Data'!$C$76:$C$89)),"OK","!!"),ISBLANK(G85),"!",ISBLANK(H85),"!!!",H85='6. Data'!$B$3,"vyberte druh nákladu")," ")</f>
        <v xml:space="preserve"> </v>
      </c>
      <c r="J85" s="261" t="str">
        <f t="shared" si="3"/>
        <v xml:space="preserve"> </v>
      </c>
      <c r="K85" s="238" t="str">
        <f t="shared" si="4"/>
        <v xml:space="preserve"> </v>
      </c>
      <c r="L85" s="87" t="str">
        <f t="shared" si="5"/>
        <v xml:space="preserve"> </v>
      </c>
    </row>
    <row r="86" spans="1:12" x14ac:dyDescent="0.25">
      <c r="A86" s="72"/>
      <c r="B86" s="82"/>
      <c r="C86" s="82"/>
      <c r="D86" s="79"/>
      <c r="E86" s="83"/>
      <c r="F86" s="83"/>
      <c r="G86" s="81"/>
      <c r="H86" s="123"/>
      <c r="I86" s="238" t="str">
        <f>IF(ISNUMBER(F86),_xlfn.IFS(RIGHT(H86,3)="(b)",IF(AND(G86&gt;=DATE('1. Informace o projektu'!$C$3,1,1),G86&lt;=WORKDAY(DATE('1. Informace o projektu'!$C$3+1,1,31)-1,1)),"OK","!!"),RIGHT(H86,3)="(a)",IF(AND(G86&gt;=DATE('1. Informace o projektu'!$C$3,1,1),G86&lt;=WORKDAY(DATE('1. Informace o projektu'!$C$3,12,31)-1,1,'6. Data'!$C$76:$C$89)),"OK","!!"),ISBLANK(G86),"!",ISBLANK(H86),"!!!",H86='6. Data'!$B$3,"vyberte druh nákladu")," ")</f>
        <v xml:space="preserve"> </v>
      </c>
      <c r="J86" s="261" t="str">
        <f t="shared" si="3"/>
        <v xml:space="preserve"> </v>
      </c>
      <c r="K86" s="238" t="str">
        <f t="shared" si="4"/>
        <v xml:space="preserve"> </v>
      </c>
      <c r="L86" s="87" t="str">
        <f t="shared" si="5"/>
        <v xml:space="preserve"> </v>
      </c>
    </row>
    <row r="87" spans="1:12" x14ac:dyDescent="0.25">
      <c r="A87" s="72"/>
      <c r="B87" s="82"/>
      <c r="C87" s="82"/>
      <c r="D87" s="79"/>
      <c r="E87" s="83"/>
      <c r="F87" s="83"/>
      <c r="G87" s="81"/>
      <c r="H87" s="123"/>
      <c r="I87" s="238" t="str">
        <f>IF(ISNUMBER(F87),_xlfn.IFS(RIGHT(H87,3)="(b)",IF(AND(G87&gt;=DATE('1. Informace o projektu'!$C$3,1,1),G87&lt;=WORKDAY(DATE('1. Informace o projektu'!$C$3+1,1,31)-1,1)),"OK","!!"),RIGHT(H87,3)="(a)",IF(AND(G87&gt;=DATE('1. Informace o projektu'!$C$3,1,1),G87&lt;=WORKDAY(DATE('1. Informace o projektu'!$C$3,12,31)-1,1,'6. Data'!$C$76:$C$89)),"OK","!!"),ISBLANK(G87),"!",ISBLANK(H87),"!!!",H87='6. Data'!$B$3,"vyberte druh nákladu")," ")</f>
        <v xml:space="preserve"> </v>
      </c>
      <c r="J87" s="261" t="str">
        <f t="shared" si="3"/>
        <v xml:space="preserve"> </v>
      </c>
      <c r="K87" s="238" t="str">
        <f t="shared" si="4"/>
        <v xml:space="preserve"> </v>
      </c>
      <c r="L87" s="87" t="str">
        <f t="shared" si="5"/>
        <v xml:space="preserve"> </v>
      </c>
    </row>
    <row r="88" spans="1:12" x14ac:dyDescent="0.25">
      <c r="A88" s="72"/>
      <c r="B88" s="82"/>
      <c r="C88" s="82"/>
      <c r="D88" s="79"/>
      <c r="E88" s="83"/>
      <c r="F88" s="83"/>
      <c r="G88" s="81"/>
      <c r="H88" s="123"/>
      <c r="I88" s="238" t="str">
        <f>IF(ISNUMBER(F88),_xlfn.IFS(RIGHT(H88,3)="(b)",IF(AND(G88&gt;=DATE('1. Informace o projektu'!$C$3,1,1),G88&lt;=WORKDAY(DATE('1. Informace o projektu'!$C$3+1,1,31)-1,1)),"OK","!!"),RIGHT(H88,3)="(a)",IF(AND(G88&gt;=DATE('1. Informace o projektu'!$C$3,1,1),G88&lt;=WORKDAY(DATE('1. Informace o projektu'!$C$3,12,31)-1,1,'6. Data'!$C$76:$C$89)),"OK","!!"),ISBLANK(G88),"!",ISBLANK(H88),"!!!",H88='6. Data'!$B$3,"vyberte druh nákladu")," ")</f>
        <v xml:space="preserve"> </v>
      </c>
      <c r="J88" s="261" t="str">
        <f t="shared" si="3"/>
        <v xml:space="preserve"> </v>
      </c>
      <c r="K88" s="238" t="str">
        <f t="shared" si="4"/>
        <v xml:space="preserve"> </v>
      </c>
      <c r="L88" s="87" t="str">
        <f t="shared" si="5"/>
        <v xml:space="preserve"> </v>
      </c>
    </row>
    <row r="89" spans="1:12" x14ac:dyDescent="0.25">
      <c r="A89" s="72"/>
      <c r="B89" s="82"/>
      <c r="C89" s="82"/>
      <c r="D89" s="79"/>
      <c r="E89" s="83"/>
      <c r="F89" s="83"/>
      <c r="G89" s="81"/>
      <c r="H89" s="123"/>
      <c r="I89" s="238" t="str">
        <f>IF(ISNUMBER(F89),_xlfn.IFS(RIGHT(H89,3)="(b)",IF(AND(G89&gt;=DATE('1. Informace o projektu'!$C$3,1,1),G89&lt;=WORKDAY(DATE('1. Informace o projektu'!$C$3+1,1,31)-1,1)),"OK","!!"),RIGHT(H89,3)="(a)",IF(AND(G89&gt;=DATE('1. Informace o projektu'!$C$3,1,1),G89&lt;=WORKDAY(DATE('1. Informace o projektu'!$C$3,12,31)-1,1,'6. Data'!$C$76:$C$89)),"OK","!!"),ISBLANK(G89),"!",ISBLANK(H89),"!!!",H89='6. Data'!$B$3,"vyberte druh nákladu")," ")</f>
        <v xml:space="preserve"> </v>
      </c>
      <c r="J89" s="261" t="str">
        <f t="shared" si="3"/>
        <v xml:space="preserve"> </v>
      </c>
      <c r="K89" s="238" t="str">
        <f t="shared" si="4"/>
        <v xml:space="preserve"> </v>
      </c>
      <c r="L89" s="87" t="str">
        <f t="shared" si="5"/>
        <v xml:space="preserve"> </v>
      </c>
    </row>
    <row r="90" spans="1:12" x14ac:dyDescent="0.25">
      <c r="A90" s="72"/>
      <c r="B90" s="82"/>
      <c r="C90" s="82"/>
      <c r="D90" s="79"/>
      <c r="E90" s="83"/>
      <c r="F90" s="83"/>
      <c r="G90" s="81"/>
      <c r="H90" s="123"/>
      <c r="I90" s="238" t="str">
        <f>IF(ISNUMBER(F90),_xlfn.IFS(RIGHT(H90,3)="(b)",IF(AND(G90&gt;=DATE('1. Informace o projektu'!$C$3,1,1),G90&lt;=WORKDAY(DATE('1. Informace o projektu'!$C$3+1,1,31)-1,1)),"OK","!!"),RIGHT(H90,3)="(a)",IF(AND(G90&gt;=DATE('1. Informace o projektu'!$C$3,1,1),G90&lt;=WORKDAY(DATE('1. Informace o projektu'!$C$3,12,31)-1,1,'6. Data'!$C$76:$C$89)),"OK","!!"),ISBLANK(G90),"!",ISBLANK(H90),"!!!",H90='6. Data'!$B$3,"vyberte druh nákladu")," ")</f>
        <v xml:space="preserve"> </v>
      </c>
      <c r="J90" s="261" t="str">
        <f t="shared" si="3"/>
        <v xml:space="preserve"> </v>
      </c>
      <c r="K90" s="238" t="str">
        <f t="shared" si="4"/>
        <v xml:space="preserve"> </v>
      </c>
      <c r="L90" s="87" t="str">
        <f t="shared" si="5"/>
        <v xml:space="preserve"> </v>
      </c>
    </row>
    <row r="91" spans="1:12" x14ac:dyDescent="0.25">
      <c r="A91" s="72"/>
      <c r="B91" s="82"/>
      <c r="C91" s="82"/>
      <c r="D91" s="79"/>
      <c r="E91" s="83"/>
      <c r="F91" s="83"/>
      <c r="G91" s="81"/>
      <c r="H91" s="123"/>
      <c r="I91" s="238" t="str">
        <f>IF(ISNUMBER(F91),_xlfn.IFS(RIGHT(H91,3)="(b)",IF(AND(G91&gt;=DATE('1. Informace o projektu'!$C$3,1,1),G91&lt;=WORKDAY(DATE('1. Informace o projektu'!$C$3+1,1,31)-1,1)),"OK","!!"),RIGHT(H91,3)="(a)",IF(AND(G91&gt;=DATE('1. Informace o projektu'!$C$3,1,1),G91&lt;=WORKDAY(DATE('1. Informace o projektu'!$C$3,12,31)-1,1,'6. Data'!$C$76:$C$89)),"OK","!!"),ISBLANK(G91),"!",ISBLANK(H91),"!!!",H91='6. Data'!$B$3,"vyberte druh nákladu")," ")</f>
        <v xml:space="preserve"> </v>
      </c>
      <c r="J91" s="261" t="str">
        <f t="shared" si="3"/>
        <v xml:space="preserve"> </v>
      </c>
      <c r="K91" s="238" t="str">
        <f t="shared" si="4"/>
        <v xml:space="preserve"> </v>
      </c>
      <c r="L91" s="87" t="str">
        <f t="shared" si="5"/>
        <v xml:space="preserve"> </v>
      </c>
    </row>
    <row r="92" spans="1:12" x14ac:dyDescent="0.25">
      <c r="A92" s="72"/>
      <c r="B92" s="82"/>
      <c r="C92" s="82"/>
      <c r="D92" s="79"/>
      <c r="E92" s="83"/>
      <c r="F92" s="83"/>
      <c r="G92" s="81"/>
      <c r="H92" s="123"/>
      <c r="I92" s="238" t="str">
        <f>IF(ISNUMBER(F92),_xlfn.IFS(RIGHT(H92,3)="(b)",IF(AND(G92&gt;=DATE('1. Informace o projektu'!$C$3,1,1),G92&lt;=WORKDAY(DATE('1. Informace o projektu'!$C$3+1,1,31)-1,1)),"OK","!!"),RIGHT(H92,3)="(a)",IF(AND(G92&gt;=DATE('1. Informace o projektu'!$C$3,1,1),G92&lt;=WORKDAY(DATE('1. Informace o projektu'!$C$3,12,31)-1,1,'6. Data'!$C$76:$C$89)),"OK","!!"),ISBLANK(G92),"!",ISBLANK(H92),"!!!",H92='6. Data'!$B$3,"vyberte druh nákladu")," ")</f>
        <v xml:space="preserve"> </v>
      </c>
      <c r="J92" s="261" t="str">
        <f t="shared" si="3"/>
        <v xml:space="preserve"> </v>
      </c>
      <c r="K92" s="238" t="str">
        <f t="shared" si="4"/>
        <v xml:space="preserve"> </v>
      </c>
      <c r="L92" s="87" t="str">
        <f t="shared" si="5"/>
        <v xml:space="preserve"> </v>
      </c>
    </row>
    <row r="93" spans="1:12" x14ac:dyDescent="0.25">
      <c r="A93" s="72"/>
      <c r="B93" s="82"/>
      <c r="C93" s="82"/>
      <c r="D93" s="79"/>
      <c r="E93" s="83"/>
      <c r="F93" s="83"/>
      <c r="G93" s="81"/>
      <c r="H93" s="123"/>
      <c r="I93" s="238" t="str">
        <f>IF(ISNUMBER(F93),_xlfn.IFS(RIGHT(H93,3)="(b)",IF(AND(G93&gt;=DATE('1. Informace o projektu'!$C$3,1,1),G93&lt;=WORKDAY(DATE('1. Informace o projektu'!$C$3+1,1,31)-1,1)),"OK","!!"),RIGHT(H93,3)="(a)",IF(AND(G93&gt;=DATE('1. Informace o projektu'!$C$3,1,1),G93&lt;=WORKDAY(DATE('1. Informace o projektu'!$C$3,12,31)-1,1,'6. Data'!$C$76:$C$89)),"OK","!!"),ISBLANK(G93),"!",ISBLANK(H93),"!!!",H93='6. Data'!$B$3,"vyberte druh nákladu")," ")</f>
        <v xml:space="preserve"> </v>
      </c>
      <c r="J93" s="261" t="str">
        <f t="shared" si="3"/>
        <v xml:space="preserve"> </v>
      </c>
      <c r="K93" s="238" t="str">
        <f t="shared" si="4"/>
        <v xml:space="preserve"> </v>
      </c>
      <c r="L93" s="87" t="str">
        <f t="shared" si="5"/>
        <v xml:space="preserve"> </v>
      </c>
    </row>
    <row r="94" spans="1:12" x14ac:dyDescent="0.25">
      <c r="A94" s="72"/>
      <c r="B94" s="82"/>
      <c r="C94" s="82"/>
      <c r="D94" s="79"/>
      <c r="E94" s="83"/>
      <c r="F94" s="83"/>
      <c r="G94" s="81"/>
      <c r="H94" s="123"/>
      <c r="I94" s="238" t="str">
        <f>IF(ISNUMBER(F94),_xlfn.IFS(RIGHT(H94,3)="(b)",IF(AND(G94&gt;=DATE('1. Informace o projektu'!$C$3,1,1),G94&lt;=WORKDAY(DATE('1. Informace o projektu'!$C$3+1,1,31)-1,1)),"OK","!!"),RIGHT(H94,3)="(a)",IF(AND(G94&gt;=DATE('1. Informace o projektu'!$C$3,1,1),G94&lt;=WORKDAY(DATE('1. Informace o projektu'!$C$3,12,31)-1,1,'6. Data'!$C$76:$C$89)),"OK","!!"),ISBLANK(G94),"!",ISBLANK(H94),"!!!",H94='6. Data'!$B$3,"vyberte druh nákladu")," ")</f>
        <v xml:space="preserve"> </v>
      </c>
      <c r="J94" s="261" t="str">
        <f t="shared" si="3"/>
        <v xml:space="preserve"> </v>
      </c>
      <c r="K94" s="238" t="str">
        <f t="shared" si="4"/>
        <v xml:space="preserve"> </v>
      </c>
      <c r="L94" s="87" t="str">
        <f t="shared" si="5"/>
        <v xml:space="preserve"> </v>
      </c>
    </row>
    <row r="95" spans="1:12" x14ac:dyDescent="0.25">
      <c r="A95" s="72"/>
      <c r="B95" s="82"/>
      <c r="C95" s="82"/>
      <c r="D95" s="79"/>
      <c r="E95" s="83"/>
      <c r="F95" s="83"/>
      <c r="G95" s="81"/>
      <c r="H95" s="123"/>
      <c r="I95" s="238" t="str">
        <f>IF(ISNUMBER(F95),_xlfn.IFS(RIGHT(H95,3)="(b)",IF(AND(G95&gt;=DATE('1. Informace o projektu'!$C$3,1,1),G95&lt;=WORKDAY(DATE('1. Informace o projektu'!$C$3+1,1,31)-1,1)),"OK","!!"),RIGHT(H95,3)="(a)",IF(AND(G95&gt;=DATE('1. Informace o projektu'!$C$3,1,1),G95&lt;=WORKDAY(DATE('1. Informace o projektu'!$C$3,12,31)-1,1,'6. Data'!$C$76:$C$89)),"OK","!!"),ISBLANK(G95),"!",ISBLANK(H95),"!!!",H95='6. Data'!$B$3,"vyberte druh nákladu")," ")</f>
        <v xml:space="preserve"> </v>
      </c>
      <c r="J95" s="261" t="str">
        <f t="shared" si="3"/>
        <v xml:space="preserve"> </v>
      </c>
      <c r="K95" s="238" t="str">
        <f t="shared" si="4"/>
        <v xml:space="preserve"> </v>
      </c>
      <c r="L95" s="87" t="str">
        <f t="shared" si="5"/>
        <v xml:space="preserve"> </v>
      </c>
    </row>
    <row r="96" spans="1:12" x14ac:dyDescent="0.25">
      <c r="A96" s="72"/>
      <c r="B96" s="82"/>
      <c r="C96" s="82"/>
      <c r="D96" s="79"/>
      <c r="E96" s="83"/>
      <c r="F96" s="83"/>
      <c r="G96" s="81"/>
      <c r="H96" s="123"/>
      <c r="I96" s="238" t="str">
        <f>IF(ISNUMBER(F96),_xlfn.IFS(RIGHT(H96,3)="(b)",IF(AND(G96&gt;=DATE('1. Informace o projektu'!$C$3,1,1),G96&lt;=WORKDAY(DATE('1. Informace o projektu'!$C$3+1,1,31)-1,1)),"OK","!!"),RIGHT(H96,3)="(a)",IF(AND(G96&gt;=DATE('1. Informace o projektu'!$C$3,1,1),G96&lt;=WORKDAY(DATE('1. Informace o projektu'!$C$3,12,31)-1,1,'6. Data'!$C$76:$C$89)),"OK","!!"),ISBLANK(G96),"!",ISBLANK(H96),"!!!",H96='6. Data'!$B$3,"vyberte druh nákladu")," ")</f>
        <v xml:space="preserve"> </v>
      </c>
      <c r="J96" s="261" t="str">
        <f t="shared" si="3"/>
        <v xml:space="preserve"> </v>
      </c>
      <c r="K96" s="238" t="str">
        <f t="shared" si="4"/>
        <v xml:space="preserve"> </v>
      </c>
      <c r="L96" s="87" t="str">
        <f t="shared" si="5"/>
        <v xml:space="preserve"> </v>
      </c>
    </row>
    <row r="97" spans="1:12" x14ac:dyDescent="0.25">
      <c r="A97" s="72"/>
      <c r="B97" s="82"/>
      <c r="C97" s="82"/>
      <c r="D97" s="79"/>
      <c r="E97" s="83"/>
      <c r="F97" s="83"/>
      <c r="G97" s="81"/>
      <c r="H97" s="123"/>
      <c r="I97" s="238" t="str">
        <f>IF(ISNUMBER(F97),_xlfn.IFS(RIGHT(H97,3)="(b)",IF(AND(G97&gt;=DATE('1. Informace o projektu'!$C$3,1,1),G97&lt;=WORKDAY(DATE('1. Informace o projektu'!$C$3+1,1,31)-1,1)),"OK","!!"),RIGHT(H97,3)="(a)",IF(AND(G97&gt;=DATE('1. Informace o projektu'!$C$3,1,1),G97&lt;=WORKDAY(DATE('1. Informace o projektu'!$C$3,12,31)-1,1,'6. Data'!$C$76:$C$89)),"OK","!!"),ISBLANK(G97),"!",ISBLANK(H97),"!!!",H97='6. Data'!$B$3,"vyberte druh nákladu")," ")</f>
        <v xml:space="preserve"> </v>
      </c>
      <c r="J97" s="261" t="str">
        <f t="shared" si="3"/>
        <v xml:space="preserve"> </v>
      </c>
      <c r="K97" s="238" t="str">
        <f t="shared" si="4"/>
        <v xml:space="preserve"> </v>
      </c>
      <c r="L97" s="87" t="str">
        <f t="shared" si="5"/>
        <v xml:space="preserve"> </v>
      </c>
    </row>
    <row r="98" spans="1:12" x14ac:dyDescent="0.25">
      <c r="A98" s="72"/>
      <c r="B98" s="82"/>
      <c r="C98" s="82"/>
      <c r="D98" s="79"/>
      <c r="E98" s="83"/>
      <c r="F98" s="83"/>
      <c r="G98" s="81"/>
      <c r="H98" s="123"/>
      <c r="I98" s="238" t="str">
        <f>IF(ISNUMBER(F98),_xlfn.IFS(RIGHT(H98,3)="(b)",IF(AND(G98&gt;=DATE('1. Informace o projektu'!$C$3,1,1),G98&lt;=WORKDAY(DATE('1. Informace o projektu'!$C$3+1,1,31)-1,1)),"OK","!!"),RIGHT(H98,3)="(a)",IF(AND(G98&gt;=DATE('1. Informace o projektu'!$C$3,1,1),G98&lt;=WORKDAY(DATE('1. Informace o projektu'!$C$3,12,31)-1,1,'6. Data'!$C$76:$C$89)),"OK","!!"),ISBLANK(G98),"!",ISBLANK(H98),"!!!",H98='6. Data'!$B$3,"vyberte druh nákladu")," ")</f>
        <v xml:space="preserve"> </v>
      </c>
      <c r="J98" s="261" t="str">
        <f t="shared" si="3"/>
        <v xml:space="preserve"> </v>
      </c>
      <c r="K98" s="238" t="str">
        <f t="shared" si="4"/>
        <v xml:space="preserve"> </v>
      </c>
      <c r="L98" s="87" t="str">
        <f t="shared" si="5"/>
        <v xml:space="preserve"> </v>
      </c>
    </row>
    <row r="99" spans="1:12" x14ac:dyDescent="0.25">
      <c r="A99" s="72"/>
      <c r="B99" s="82"/>
      <c r="C99" s="82"/>
      <c r="D99" s="79"/>
      <c r="E99" s="83"/>
      <c r="F99" s="83"/>
      <c r="G99" s="81"/>
      <c r="H99" s="123"/>
      <c r="I99" s="238" t="str">
        <f>IF(ISNUMBER(F99),_xlfn.IFS(RIGHT(H99,3)="(b)",IF(AND(G99&gt;=DATE('1. Informace o projektu'!$C$3,1,1),G99&lt;=WORKDAY(DATE('1. Informace o projektu'!$C$3+1,1,31)-1,1)),"OK","!!"),RIGHT(H99,3)="(a)",IF(AND(G99&gt;=DATE('1. Informace o projektu'!$C$3,1,1),G99&lt;=WORKDAY(DATE('1. Informace o projektu'!$C$3,12,31)-1,1,'6. Data'!$C$76:$C$89)),"OK","!!"),ISBLANK(G99),"!",ISBLANK(H99),"!!!",H99='6. Data'!$B$3,"vyberte druh nákladu")," ")</f>
        <v xml:space="preserve"> </v>
      </c>
      <c r="J99" s="261" t="str">
        <f t="shared" si="3"/>
        <v xml:space="preserve"> </v>
      </c>
      <c r="K99" s="238" t="str">
        <f t="shared" si="4"/>
        <v xml:space="preserve"> </v>
      </c>
      <c r="L99" s="87" t="str">
        <f t="shared" si="5"/>
        <v xml:space="preserve"> </v>
      </c>
    </row>
    <row r="100" spans="1:12" x14ac:dyDescent="0.25">
      <c r="A100" s="72"/>
      <c r="B100" s="82"/>
      <c r="C100" s="82"/>
      <c r="D100" s="79"/>
      <c r="E100" s="83"/>
      <c r="F100" s="83"/>
      <c r="G100" s="81"/>
      <c r="H100" s="123"/>
      <c r="I100" s="238" t="str">
        <f>IF(ISNUMBER(F100),_xlfn.IFS(RIGHT(H100,3)="(b)",IF(AND(G100&gt;=DATE('1. Informace o projektu'!$C$3,1,1),G100&lt;=WORKDAY(DATE('1. Informace o projektu'!$C$3+1,1,31)-1,1)),"OK","!!"),RIGHT(H100,3)="(a)",IF(AND(G100&gt;=DATE('1. Informace o projektu'!$C$3,1,1),G100&lt;=WORKDAY(DATE('1. Informace o projektu'!$C$3,12,31)-1,1,'6. Data'!$C$76:$C$89)),"OK","!!"),ISBLANK(G100),"!",ISBLANK(H100),"!!!",H100='6. Data'!$B$3,"vyberte druh nákladu")," ")</f>
        <v xml:space="preserve"> </v>
      </c>
      <c r="J100" s="261" t="str">
        <f t="shared" si="3"/>
        <v xml:space="preserve"> </v>
      </c>
      <c r="K100" s="238" t="str">
        <f t="shared" si="4"/>
        <v xml:space="preserve"> </v>
      </c>
      <c r="L100" s="87" t="str">
        <f t="shared" si="5"/>
        <v xml:space="preserve"> </v>
      </c>
    </row>
    <row r="101" spans="1:12" x14ac:dyDescent="0.25">
      <c r="A101" s="72"/>
      <c r="B101" s="82"/>
      <c r="C101" s="82"/>
      <c r="D101" s="79"/>
      <c r="E101" s="83"/>
      <c r="F101" s="83"/>
      <c r="G101" s="81"/>
      <c r="H101" s="123"/>
      <c r="I101" s="238" t="str">
        <f>IF(ISNUMBER(F101),_xlfn.IFS(RIGHT(H101,3)="(b)",IF(AND(G101&gt;=DATE('1. Informace o projektu'!$C$3,1,1),G101&lt;=WORKDAY(DATE('1. Informace o projektu'!$C$3+1,1,31)-1,1)),"OK","!!"),RIGHT(H101,3)="(a)",IF(AND(G101&gt;=DATE('1. Informace o projektu'!$C$3,1,1),G101&lt;=WORKDAY(DATE('1. Informace o projektu'!$C$3,12,31)-1,1,'6. Data'!$C$76:$C$89)),"OK","!!"),ISBLANK(G101),"!",ISBLANK(H101),"!!!",H101='6. Data'!$B$3,"vyberte druh nákladu")," ")</f>
        <v xml:space="preserve"> </v>
      </c>
      <c r="J101" s="261" t="str">
        <f t="shared" si="3"/>
        <v xml:space="preserve"> </v>
      </c>
      <c r="K101" s="238" t="str">
        <f t="shared" si="4"/>
        <v xml:space="preserve"> </v>
      </c>
      <c r="L101" s="87" t="str">
        <f t="shared" si="5"/>
        <v xml:space="preserve"> </v>
      </c>
    </row>
    <row r="102" spans="1:12" x14ac:dyDescent="0.25">
      <c r="A102" s="72"/>
      <c r="B102" s="82"/>
      <c r="C102" s="82"/>
      <c r="D102" s="79"/>
      <c r="E102" s="83"/>
      <c r="F102" s="83"/>
      <c r="G102" s="81"/>
      <c r="H102" s="123"/>
      <c r="I102" s="238" t="str">
        <f>IF(ISNUMBER(F102),_xlfn.IFS(RIGHT(H102,3)="(b)",IF(AND(G102&gt;=DATE('1. Informace o projektu'!$C$3,1,1),G102&lt;=WORKDAY(DATE('1. Informace o projektu'!$C$3+1,1,31)-1,1)),"OK","!!"),RIGHT(H102,3)="(a)",IF(AND(G102&gt;=DATE('1. Informace o projektu'!$C$3,1,1),G102&lt;=WORKDAY(DATE('1. Informace o projektu'!$C$3,12,31)-1,1,'6. Data'!$C$76:$C$89)),"OK","!!"),ISBLANK(G102),"!",ISBLANK(H102),"!!!",H102='6. Data'!$B$3,"vyberte druh nákladu")," ")</f>
        <v xml:space="preserve"> </v>
      </c>
      <c r="J102" s="261" t="str">
        <f t="shared" si="3"/>
        <v xml:space="preserve"> </v>
      </c>
      <c r="K102" s="238" t="str">
        <f t="shared" si="4"/>
        <v xml:space="preserve"> </v>
      </c>
      <c r="L102" s="87" t="str">
        <f t="shared" si="5"/>
        <v xml:space="preserve"> </v>
      </c>
    </row>
    <row r="103" spans="1:12" x14ac:dyDescent="0.25">
      <c r="A103" s="72"/>
      <c r="B103" s="82"/>
      <c r="C103" s="82"/>
      <c r="D103" s="79"/>
      <c r="E103" s="83"/>
      <c r="F103" s="83"/>
      <c r="G103" s="81"/>
      <c r="H103" s="123"/>
      <c r="I103" s="238" t="str">
        <f>IF(ISNUMBER(F103),_xlfn.IFS(RIGHT(H103,3)="(b)",IF(AND(G103&gt;=DATE('1. Informace o projektu'!$C$3,1,1),G103&lt;=WORKDAY(DATE('1. Informace o projektu'!$C$3+1,1,31)-1,1)),"OK","!!"),RIGHT(H103,3)="(a)",IF(AND(G103&gt;=DATE('1. Informace o projektu'!$C$3,1,1),G103&lt;=WORKDAY(DATE('1. Informace o projektu'!$C$3,12,31)-1,1,'6. Data'!$C$76:$C$89)),"OK","!!"),ISBLANK(G103),"!",ISBLANK(H103),"!!!",H103='6. Data'!$B$3,"vyberte druh nákladu")," ")</f>
        <v xml:space="preserve"> </v>
      </c>
      <c r="J103" s="261" t="str">
        <f t="shared" si="3"/>
        <v xml:space="preserve"> </v>
      </c>
      <c r="K103" s="238" t="str">
        <f t="shared" si="4"/>
        <v xml:space="preserve"> </v>
      </c>
      <c r="L103" s="87" t="str">
        <f t="shared" si="5"/>
        <v xml:space="preserve"> </v>
      </c>
    </row>
    <row r="104" spans="1:12" x14ac:dyDescent="0.25">
      <c r="A104" s="72"/>
      <c r="B104" s="82"/>
      <c r="C104" s="82"/>
      <c r="D104" s="79"/>
      <c r="E104" s="83"/>
      <c r="F104" s="83"/>
      <c r="G104" s="81"/>
      <c r="H104" s="123"/>
      <c r="I104" s="238" t="str">
        <f>IF(ISNUMBER(F104),_xlfn.IFS(RIGHT(H104,3)="(b)",IF(AND(G104&gt;=DATE('1. Informace o projektu'!$C$3,1,1),G104&lt;=WORKDAY(DATE('1. Informace o projektu'!$C$3+1,1,31)-1,1)),"OK","!!"),RIGHT(H104,3)="(a)",IF(AND(G104&gt;=DATE('1. Informace o projektu'!$C$3,1,1),G104&lt;=WORKDAY(DATE('1. Informace o projektu'!$C$3,12,31)-1,1,'6. Data'!$C$76:$C$89)),"OK","!!"),ISBLANK(G104),"!",ISBLANK(H104),"!!!",H104='6. Data'!$B$3,"vyberte druh nákladu")," ")</f>
        <v xml:space="preserve"> </v>
      </c>
      <c r="J104" s="261" t="str">
        <f t="shared" si="3"/>
        <v xml:space="preserve"> </v>
      </c>
      <c r="K104" s="238" t="str">
        <f t="shared" si="4"/>
        <v xml:space="preserve"> </v>
      </c>
      <c r="L104" s="87" t="str">
        <f t="shared" si="5"/>
        <v xml:space="preserve"> </v>
      </c>
    </row>
    <row r="105" spans="1:12" x14ac:dyDescent="0.25">
      <c r="A105" s="72"/>
      <c r="B105" s="82"/>
      <c r="C105" s="82"/>
      <c r="D105" s="79"/>
      <c r="E105" s="83"/>
      <c r="F105" s="83"/>
      <c r="G105" s="81"/>
      <c r="H105" s="123"/>
      <c r="I105" s="238" t="str">
        <f>IF(ISNUMBER(F105),_xlfn.IFS(RIGHT(H105,3)="(b)",IF(AND(G105&gt;=DATE('1. Informace o projektu'!$C$3,1,1),G105&lt;=WORKDAY(DATE('1. Informace o projektu'!$C$3+1,1,31)-1,1)),"OK","!!"),RIGHT(H105,3)="(a)",IF(AND(G105&gt;=DATE('1. Informace o projektu'!$C$3,1,1),G105&lt;=WORKDAY(DATE('1. Informace o projektu'!$C$3,12,31)-1,1,'6. Data'!$C$76:$C$89)),"OK","!!"),ISBLANK(G105),"!",ISBLANK(H105),"!!!",H105='6. Data'!$B$3,"vyberte druh nákladu")," ")</f>
        <v xml:space="preserve"> </v>
      </c>
      <c r="J105" s="261" t="str">
        <f t="shared" si="3"/>
        <v xml:space="preserve"> </v>
      </c>
      <c r="K105" s="238" t="str">
        <f t="shared" si="4"/>
        <v xml:space="preserve"> </v>
      </c>
      <c r="L105" s="87" t="str">
        <f t="shared" si="5"/>
        <v xml:space="preserve"> </v>
      </c>
    </row>
    <row r="106" spans="1:12" x14ac:dyDescent="0.25">
      <c r="A106" s="72"/>
      <c r="B106" s="82"/>
      <c r="C106" s="82"/>
      <c r="D106" s="79"/>
      <c r="E106" s="83"/>
      <c r="F106" s="83"/>
      <c r="G106" s="81"/>
      <c r="H106" s="123"/>
      <c r="I106" s="238" t="str">
        <f>IF(ISNUMBER(F106),_xlfn.IFS(RIGHT(H106,3)="(b)",IF(AND(G106&gt;=DATE('1. Informace o projektu'!$C$3,1,1),G106&lt;=WORKDAY(DATE('1. Informace o projektu'!$C$3+1,1,31)-1,1)),"OK","!!"),RIGHT(H106,3)="(a)",IF(AND(G106&gt;=DATE('1. Informace o projektu'!$C$3,1,1),G106&lt;=WORKDAY(DATE('1. Informace o projektu'!$C$3,12,31)-1,1,'6. Data'!$C$76:$C$89)),"OK","!!"),ISBLANK(G106),"!",ISBLANK(H106),"!!!",H106='6. Data'!$B$3,"vyberte druh nákladu")," ")</f>
        <v xml:space="preserve"> </v>
      </c>
      <c r="J106" s="261" t="str">
        <f t="shared" si="3"/>
        <v xml:space="preserve"> </v>
      </c>
      <c r="K106" s="238" t="str">
        <f t="shared" si="4"/>
        <v xml:space="preserve"> </v>
      </c>
      <c r="L106" s="87" t="str">
        <f t="shared" si="5"/>
        <v xml:space="preserve"> </v>
      </c>
    </row>
    <row r="107" spans="1:12" x14ac:dyDescent="0.25">
      <c r="A107" s="72"/>
      <c r="B107" s="82"/>
      <c r="C107" s="82"/>
      <c r="D107" s="79"/>
      <c r="E107" s="83"/>
      <c r="F107" s="83"/>
      <c r="G107" s="81"/>
      <c r="H107" s="123"/>
      <c r="I107" s="238" t="str">
        <f>IF(ISNUMBER(F107),_xlfn.IFS(RIGHT(H107,3)="(b)",IF(AND(G107&gt;=DATE('1. Informace o projektu'!$C$3,1,1),G107&lt;=WORKDAY(DATE('1. Informace o projektu'!$C$3+1,1,31)-1,1)),"OK","!!"),RIGHT(H107,3)="(a)",IF(AND(G107&gt;=DATE('1. Informace o projektu'!$C$3,1,1),G107&lt;=WORKDAY(DATE('1. Informace o projektu'!$C$3,12,31)-1,1,'6. Data'!$C$76:$C$89)),"OK","!!"),ISBLANK(G107),"!",ISBLANK(H107),"!!!",H107='6. Data'!$B$3,"vyberte druh nákladu")," ")</f>
        <v xml:space="preserve"> </v>
      </c>
      <c r="J107" s="261" t="str">
        <f t="shared" si="3"/>
        <v xml:space="preserve"> </v>
      </c>
      <c r="K107" s="238" t="str">
        <f t="shared" si="4"/>
        <v xml:space="preserve"> </v>
      </c>
      <c r="L107" s="87" t="str">
        <f t="shared" si="5"/>
        <v xml:space="preserve"> </v>
      </c>
    </row>
    <row r="108" spans="1:12" x14ac:dyDescent="0.25">
      <c r="A108" s="72"/>
      <c r="B108" s="82"/>
      <c r="C108" s="82"/>
      <c r="D108" s="79"/>
      <c r="E108" s="83"/>
      <c r="F108" s="83"/>
      <c r="G108" s="81"/>
      <c r="H108" s="123"/>
      <c r="I108" s="238" t="str">
        <f>IF(ISNUMBER(F108),_xlfn.IFS(RIGHT(H108,3)="(b)",IF(AND(G108&gt;=DATE('1. Informace o projektu'!$C$3,1,1),G108&lt;=WORKDAY(DATE('1. Informace o projektu'!$C$3+1,1,31)-1,1)),"OK","!!"),RIGHT(H108,3)="(a)",IF(AND(G108&gt;=DATE('1. Informace o projektu'!$C$3,1,1),G108&lt;=WORKDAY(DATE('1. Informace o projektu'!$C$3,12,31)-1,1,'6. Data'!$C$76:$C$89)),"OK","!!"),ISBLANK(G108),"!",ISBLANK(H108),"!!!",H108='6. Data'!$B$3,"vyberte druh nákladu")," ")</f>
        <v xml:space="preserve"> </v>
      </c>
      <c r="J108" s="261" t="str">
        <f t="shared" si="3"/>
        <v xml:space="preserve"> </v>
      </c>
      <c r="K108" s="238" t="str">
        <f t="shared" si="4"/>
        <v xml:space="preserve"> </v>
      </c>
      <c r="L108" s="87" t="str">
        <f t="shared" si="5"/>
        <v xml:space="preserve"> </v>
      </c>
    </row>
    <row r="109" spans="1:12" x14ac:dyDescent="0.25">
      <c r="A109" s="72"/>
      <c r="B109" s="82"/>
      <c r="C109" s="82"/>
      <c r="D109" s="79"/>
      <c r="E109" s="83"/>
      <c r="F109" s="83"/>
      <c r="G109" s="81"/>
      <c r="H109" s="123"/>
      <c r="I109" s="238" t="str">
        <f>IF(ISNUMBER(F109),_xlfn.IFS(RIGHT(H109,3)="(b)",IF(AND(G109&gt;=DATE('1. Informace o projektu'!$C$3,1,1),G109&lt;=WORKDAY(DATE('1. Informace o projektu'!$C$3+1,1,31)-1,1)),"OK","!!"),RIGHT(H109,3)="(a)",IF(AND(G109&gt;=DATE('1. Informace o projektu'!$C$3,1,1),G109&lt;=WORKDAY(DATE('1. Informace o projektu'!$C$3,12,31)-1,1,'6. Data'!$C$76:$C$89)),"OK","!!"),ISBLANK(G109),"!",ISBLANK(H109),"!!!",H109='6. Data'!$B$3,"vyberte druh nákladu")," ")</f>
        <v xml:space="preserve"> </v>
      </c>
      <c r="J109" s="261" t="str">
        <f t="shared" si="3"/>
        <v xml:space="preserve"> </v>
      </c>
      <c r="K109" s="238" t="str">
        <f t="shared" si="4"/>
        <v xml:space="preserve"> </v>
      </c>
      <c r="L109" s="87" t="str">
        <f t="shared" si="5"/>
        <v xml:space="preserve"> </v>
      </c>
    </row>
    <row r="110" spans="1:12" x14ac:dyDescent="0.25">
      <c r="A110" s="72"/>
      <c r="B110" s="82"/>
      <c r="C110" s="82"/>
      <c r="D110" s="79"/>
      <c r="E110" s="83"/>
      <c r="F110" s="83"/>
      <c r="G110" s="81"/>
      <c r="H110" s="123"/>
      <c r="I110" s="238" t="str">
        <f>IF(ISNUMBER(F110),_xlfn.IFS(RIGHT(H110,3)="(b)",IF(AND(G110&gt;=DATE('1. Informace o projektu'!$C$3,1,1),G110&lt;=WORKDAY(DATE('1. Informace o projektu'!$C$3+1,1,31)-1,1)),"OK","!!"),RIGHT(H110,3)="(a)",IF(AND(G110&gt;=DATE('1. Informace o projektu'!$C$3,1,1),G110&lt;=WORKDAY(DATE('1. Informace o projektu'!$C$3,12,31)-1,1,'6. Data'!$C$76:$C$89)),"OK","!!"),ISBLANK(G110),"!",ISBLANK(H110),"!!!",H110='6. Data'!$B$3,"vyberte druh nákladu")," ")</f>
        <v xml:space="preserve"> </v>
      </c>
      <c r="J110" s="261" t="str">
        <f t="shared" si="3"/>
        <v xml:space="preserve"> </v>
      </c>
      <c r="K110" s="238" t="str">
        <f t="shared" si="4"/>
        <v xml:space="preserve"> </v>
      </c>
      <c r="L110" s="87" t="str">
        <f t="shared" si="5"/>
        <v xml:space="preserve"> </v>
      </c>
    </row>
    <row r="111" spans="1:12" x14ac:dyDescent="0.25">
      <c r="A111" s="72"/>
      <c r="B111" s="82"/>
      <c r="C111" s="82"/>
      <c r="D111" s="79"/>
      <c r="E111" s="83"/>
      <c r="F111" s="83"/>
      <c r="G111" s="81"/>
      <c r="H111" s="123"/>
      <c r="I111" s="238" t="str">
        <f>IF(ISNUMBER(F111),_xlfn.IFS(RIGHT(H111,3)="(b)",IF(AND(G111&gt;=DATE('1. Informace o projektu'!$C$3,1,1),G111&lt;=WORKDAY(DATE('1. Informace o projektu'!$C$3+1,1,31)-1,1)),"OK","!!"),RIGHT(H111,3)="(a)",IF(AND(G111&gt;=DATE('1. Informace o projektu'!$C$3,1,1),G111&lt;=WORKDAY(DATE('1. Informace o projektu'!$C$3,12,31)-1,1,'6. Data'!$C$76:$C$89)),"OK","!!"),ISBLANK(G111),"!",ISBLANK(H111),"!!!",H111='6. Data'!$B$3,"vyberte druh nákladu")," ")</f>
        <v xml:space="preserve"> </v>
      </c>
      <c r="J111" s="261" t="str">
        <f t="shared" si="3"/>
        <v xml:space="preserve"> </v>
      </c>
      <c r="K111" s="238" t="str">
        <f t="shared" si="4"/>
        <v xml:space="preserve"> </v>
      </c>
      <c r="L111" s="87" t="str">
        <f t="shared" si="5"/>
        <v xml:space="preserve"> </v>
      </c>
    </row>
    <row r="112" spans="1:12" x14ac:dyDescent="0.25">
      <c r="A112" s="72"/>
      <c r="B112" s="82"/>
      <c r="C112" s="82"/>
      <c r="D112" s="79"/>
      <c r="E112" s="83"/>
      <c r="F112" s="83"/>
      <c r="G112" s="81"/>
      <c r="H112" s="123"/>
      <c r="I112" s="238" t="str">
        <f>IF(ISNUMBER(F112),_xlfn.IFS(RIGHT(H112,3)="(b)",IF(AND(G112&gt;=DATE('1. Informace o projektu'!$C$3,1,1),G112&lt;=WORKDAY(DATE('1. Informace o projektu'!$C$3+1,1,31)-1,1)),"OK","!!"),RIGHT(H112,3)="(a)",IF(AND(G112&gt;=DATE('1. Informace o projektu'!$C$3,1,1),G112&lt;=WORKDAY(DATE('1. Informace o projektu'!$C$3,12,31)-1,1,'6. Data'!$C$76:$C$89)),"OK","!!"),ISBLANK(G112),"!",ISBLANK(H112),"!!!",H112='6. Data'!$B$3,"vyberte druh nákladu")," ")</f>
        <v xml:space="preserve"> </v>
      </c>
      <c r="J112" s="261" t="str">
        <f t="shared" si="3"/>
        <v xml:space="preserve"> </v>
      </c>
      <c r="K112" s="238" t="str">
        <f t="shared" si="4"/>
        <v xml:space="preserve"> </v>
      </c>
      <c r="L112" s="87" t="str">
        <f t="shared" si="5"/>
        <v xml:space="preserve"> </v>
      </c>
    </row>
    <row r="113" spans="1:12" x14ac:dyDescent="0.25">
      <c r="A113" s="72"/>
      <c r="B113" s="82"/>
      <c r="C113" s="82"/>
      <c r="D113" s="79"/>
      <c r="E113" s="83"/>
      <c r="F113" s="83"/>
      <c r="G113" s="81"/>
      <c r="H113" s="123"/>
      <c r="I113" s="238" t="str">
        <f>IF(ISNUMBER(F113),_xlfn.IFS(RIGHT(H113,3)="(b)",IF(AND(G113&gt;=DATE('1. Informace o projektu'!$C$3,1,1),G113&lt;=WORKDAY(DATE('1. Informace o projektu'!$C$3+1,1,31)-1,1)),"OK","!!"),RIGHT(H113,3)="(a)",IF(AND(G113&gt;=DATE('1. Informace o projektu'!$C$3,1,1),G113&lt;=WORKDAY(DATE('1. Informace o projektu'!$C$3,12,31)-1,1,'6. Data'!$C$76:$C$89)),"OK","!!"),ISBLANK(G113),"!",ISBLANK(H113),"!!!",H113='6. Data'!$B$3,"vyberte druh nákladu")," ")</f>
        <v xml:space="preserve"> </v>
      </c>
      <c r="J113" s="261" t="str">
        <f t="shared" si="3"/>
        <v xml:space="preserve"> </v>
      </c>
      <c r="K113" s="238" t="str">
        <f t="shared" si="4"/>
        <v xml:space="preserve"> </v>
      </c>
      <c r="L113" s="87" t="str">
        <f t="shared" si="5"/>
        <v xml:space="preserve"> </v>
      </c>
    </row>
    <row r="114" spans="1:12" x14ac:dyDescent="0.25">
      <c r="A114" s="72"/>
      <c r="B114" s="82"/>
      <c r="C114" s="82"/>
      <c r="D114" s="79"/>
      <c r="E114" s="83"/>
      <c r="F114" s="83"/>
      <c r="G114" s="81"/>
      <c r="H114" s="123"/>
      <c r="I114" s="238" t="str">
        <f>IF(ISNUMBER(F114),_xlfn.IFS(RIGHT(H114,3)="(b)",IF(AND(G114&gt;=DATE('1. Informace o projektu'!$C$3,1,1),G114&lt;=WORKDAY(DATE('1. Informace o projektu'!$C$3+1,1,31)-1,1)),"OK","!!"),RIGHT(H114,3)="(a)",IF(AND(G114&gt;=DATE('1. Informace o projektu'!$C$3,1,1),G114&lt;=WORKDAY(DATE('1. Informace o projektu'!$C$3,12,31)-1,1,'6. Data'!$C$76:$C$89)),"OK","!!"),ISBLANK(G114),"!",ISBLANK(H114),"!!!",H114='6. Data'!$B$3,"vyberte druh nákladu")," ")</f>
        <v xml:space="preserve"> </v>
      </c>
      <c r="J114" s="261" t="str">
        <f t="shared" si="3"/>
        <v xml:space="preserve"> </v>
      </c>
      <c r="K114" s="238" t="str">
        <f t="shared" si="4"/>
        <v xml:space="preserve"> </v>
      </c>
      <c r="L114" s="87" t="str">
        <f t="shared" si="5"/>
        <v xml:space="preserve"> </v>
      </c>
    </row>
    <row r="115" spans="1:12" x14ac:dyDescent="0.25">
      <c r="A115" s="72"/>
      <c r="B115" s="82"/>
      <c r="C115" s="82"/>
      <c r="D115" s="79"/>
      <c r="E115" s="83"/>
      <c r="F115" s="83"/>
      <c r="G115" s="81"/>
      <c r="H115" s="123"/>
      <c r="I115" s="238" t="str">
        <f>IF(ISNUMBER(F115),_xlfn.IFS(RIGHT(H115,3)="(b)",IF(AND(G115&gt;=DATE('1. Informace o projektu'!$C$3,1,1),G115&lt;=WORKDAY(DATE('1. Informace o projektu'!$C$3+1,1,31)-1,1)),"OK","!!"),RIGHT(H115,3)="(a)",IF(AND(G115&gt;=DATE('1. Informace o projektu'!$C$3,1,1),G115&lt;=WORKDAY(DATE('1. Informace o projektu'!$C$3,12,31)-1,1,'6. Data'!$C$76:$C$89)),"OK","!!"),ISBLANK(G115),"!",ISBLANK(H115),"!!!",H115='6. Data'!$B$3,"vyberte druh nákladu")," ")</f>
        <v xml:space="preserve"> </v>
      </c>
      <c r="J115" s="261" t="str">
        <f t="shared" si="3"/>
        <v xml:space="preserve"> </v>
      </c>
      <c r="K115" s="238" t="str">
        <f t="shared" si="4"/>
        <v xml:space="preserve"> </v>
      </c>
      <c r="L115" s="87" t="str">
        <f t="shared" si="5"/>
        <v xml:space="preserve"> </v>
      </c>
    </row>
    <row r="116" spans="1:12" x14ac:dyDescent="0.25">
      <c r="A116" s="72"/>
      <c r="B116" s="82"/>
      <c r="C116" s="82"/>
      <c r="D116" s="79"/>
      <c r="E116" s="83"/>
      <c r="F116" s="83"/>
      <c r="G116" s="81"/>
      <c r="H116" s="123"/>
      <c r="I116" s="238" t="str">
        <f>IF(ISNUMBER(F116),_xlfn.IFS(RIGHT(H116,3)="(b)",IF(AND(G116&gt;=DATE('1. Informace o projektu'!$C$3,1,1),G116&lt;=WORKDAY(DATE('1. Informace o projektu'!$C$3+1,1,31)-1,1)),"OK","!!"),RIGHT(H116,3)="(a)",IF(AND(G116&gt;=DATE('1. Informace o projektu'!$C$3,1,1),G116&lt;=WORKDAY(DATE('1. Informace o projektu'!$C$3,12,31)-1,1,'6. Data'!$C$76:$C$89)),"OK","!!"),ISBLANK(G116),"!",ISBLANK(H116),"!!!",H116='6. Data'!$B$3,"vyberte druh nákladu")," ")</f>
        <v xml:space="preserve"> </v>
      </c>
      <c r="J116" s="261" t="str">
        <f t="shared" si="3"/>
        <v xml:space="preserve"> </v>
      </c>
      <c r="K116" s="238" t="str">
        <f t="shared" si="4"/>
        <v xml:space="preserve"> </v>
      </c>
      <c r="L116" s="87" t="str">
        <f t="shared" si="5"/>
        <v xml:space="preserve"> </v>
      </c>
    </row>
    <row r="117" spans="1:12" x14ac:dyDescent="0.25">
      <c r="A117" s="72"/>
      <c r="B117" s="82"/>
      <c r="C117" s="82"/>
      <c r="D117" s="79"/>
      <c r="E117" s="83"/>
      <c r="F117" s="83"/>
      <c r="G117" s="81"/>
      <c r="H117" s="123"/>
      <c r="I117" s="238" t="str">
        <f>IF(ISNUMBER(F117),_xlfn.IFS(RIGHT(H117,3)="(b)",IF(AND(G117&gt;=DATE('1. Informace o projektu'!$C$3,1,1),G117&lt;=WORKDAY(DATE('1. Informace o projektu'!$C$3+1,1,31)-1,1)),"OK","!!"),RIGHT(H117,3)="(a)",IF(AND(G117&gt;=DATE('1. Informace o projektu'!$C$3,1,1),G117&lt;=WORKDAY(DATE('1. Informace o projektu'!$C$3,12,31)-1,1,'6. Data'!$C$76:$C$89)),"OK","!!"),ISBLANK(G117),"!",ISBLANK(H117),"!!!",H117='6. Data'!$B$3,"vyberte druh nákladu")," ")</f>
        <v xml:space="preserve"> </v>
      </c>
      <c r="J117" s="261" t="str">
        <f t="shared" si="3"/>
        <v xml:space="preserve"> </v>
      </c>
      <c r="K117" s="238" t="str">
        <f t="shared" si="4"/>
        <v xml:space="preserve"> </v>
      </c>
      <c r="L117" s="87" t="str">
        <f t="shared" si="5"/>
        <v xml:space="preserve"> </v>
      </c>
    </row>
    <row r="118" spans="1:12" x14ac:dyDescent="0.25">
      <c r="A118" s="72"/>
      <c r="B118" s="82"/>
      <c r="C118" s="82"/>
      <c r="D118" s="79"/>
      <c r="E118" s="83"/>
      <c r="F118" s="83"/>
      <c r="G118" s="81"/>
      <c r="H118" s="123"/>
      <c r="I118" s="238" t="str">
        <f>IF(ISNUMBER(F118),_xlfn.IFS(RIGHT(H118,3)="(b)",IF(AND(G118&gt;=DATE('1. Informace o projektu'!$C$3,1,1),G118&lt;=WORKDAY(DATE('1. Informace o projektu'!$C$3+1,1,31)-1,1)),"OK","!!"),RIGHT(H118,3)="(a)",IF(AND(G118&gt;=DATE('1. Informace o projektu'!$C$3,1,1),G118&lt;=WORKDAY(DATE('1. Informace o projektu'!$C$3,12,31)-1,1,'6. Data'!$C$76:$C$89)),"OK","!!"),ISBLANK(G118),"!",ISBLANK(H118),"!!!",H118='6. Data'!$B$3,"vyberte druh nákladu")," ")</f>
        <v xml:space="preserve"> </v>
      </c>
      <c r="J118" s="261" t="str">
        <f t="shared" si="3"/>
        <v xml:space="preserve"> </v>
      </c>
      <c r="K118" s="238" t="str">
        <f t="shared" si="4"/>
        <v xml:space="preserve"> </v>
      </c>
      <c r="L118" s="87" t="str">
        <f t="shared" si="5"/>
        <v xml:space="preserve"> </v>
      </c>
    </row>
    <row r="119" spans="1:12" x14ac:dyDescent="0.25">
      <c r="A119" s="72"/>
      <c r="B119" s="82"/>
      <c r="C119" s="82"/>
      <c r="D119" s="79"/>
      <c r="E119" s="83"/>
      <c r="F119" s="83"/>
      <c r="G119" s="81"/>
      <c r="H119" s="123"/>
      <c r="I119" s="238" t="str">
        <f>IF(ISNUMBER(F119),_xlfn.IFS(RIGHT(H119,3)="(b)",IF(AND(G119&gt;=DATE('1. Informace o projektu'!$C$3,1,1),G119&lt;=WORKDAY(DATE('1. Informace o projektu'!$C$3+1,1,31)-1,1)),"OK","!!"),RIGHT(H119,3)="(a)",IF(AND(G119&gt;=DATE('1. Informace o projektu'!$C$3,1,1),G119&lt;=WORKDAY(DATE('1. Informace o projektu'!$C$3,12,31)-1,1,'6. Data'!$C$76:$C$89)),"OK","!!"),ISBLANK(G119),"!",ISBLANK(H119),"!!!",H119='6. Data'!$B$3,"vyberte druh nákladu")," ")</f>
        <v xml:space="preserve"> </v>
      </c>
      <c r="J119" s="261" t="str">
        <f t="shared" si="3"/>
        <v xml:space="preserve"> </v>
      </c>
      <c r="K119" s="238" t="str">
        <f t="shared" si="4"/>
        <v xml:space="preserve"> </v>
      </c>
      <c r="L119" s="87" t="str">
        <f t="shared" si="5"/>
        <v xml:space="preserve"> </v>
      </c>
    </row>
    <row r="120" spans="1:12" x14ac:dyDescent="0.25">
      <c r="A120" s="72"/>
      <c r="B120" s="82"/>
      <c r="C120" s="82"/>
      <c r="D120" s="79"/>
      <c r="E120" s="83"/>
      <c r="F120" s="83"/>
      <c r="G120" s="81"/>
      <c r="H120" s="123"/>
      <c r="I120" s="238" t="str">
        <f>IF(ISNUMBER(F120),_xlfn.IFS(RIGHT(H120,3)="(b)",IF(AND(G120&gt;=DATE('1. Informace o projektu'!$C$3,1,1),G120&lt;=WORKDAY(DATE('1. Informace o projektu'!$C$3+1,1,31)-1,1)),"OK","!!"),RIGHT(H120,3)="(a)",IF(AND(G120&gt;=DATE('1. Informace o projektu'!$C$3,1,1),G120&lt;=WORKDAY(DATE('1. Informace o projektu'!$C$3,12,31)-1,1,'6. Data'!$C$76:$C$89)),"OK","!!"),ISBLANK(G120),"!",ISBLANK(H120),"!!!",H120='6. Data'!$B$3,"vyberte druh nákladu")," ")</f>
        <v xml:space="preserve"> </v>
      </c>
      <c r="J120" s="261" t="str">
        <f t="shared" si="3"/>
        <v xml:space="preserve"> </v>
      </c>
      <c r="K120" s="238" t="str">
        <f t="shared" si="4"/>
        <v xml:space="preserve"> </v>
      </c>
      <c r="L120" s="87" t="str">
        <f t="shared" si="5"/>
        <v xml:space="preserve"> </v>
      </c>
    </row>
    <row r="121" spans="1:12" x14ac:dyDescent="0.25">
      <c r="A121" s="72"/>
      <c r="B121" s="82"/>
      <c r="C121" s="82"/>
      <c r="D121" s="79"/>
      <c r="E121" s="83"/>
      <c r="F121" s="83"/>
      <c r="G121" s="81"/>
      <c r="H121" s="123"/>
      <c r="I121" s="238" t="str">
        <f>IF(ISNUMBER(F121),_xlfn.IFS(RIGHT(H121,3)="(b)",IF(AND(G121&gt;=DATE('1. Informace o projektu'!$C$3,1,1),G121&lt;=WORKDAY(DATE('1. Informace o projektu'!$C$3+1,1,31)-1,1)),"OK","!!"),RIGHT(H121,3)="(a)",IF(AND(G121&gt;=DATE('1. Informace o projektu'!$C$3,1,1),G121&lt;=WORKDAY(DATE('1. Informace o projektu'!$C$3,12,31)-1,1,'6. Data'!$C$76:$C$89)),"OK","!!"),ISBLANK(G121),"!",ISBLANK(H121),"!!!",H121='6. Data'!$B$3,"vyberte druh nákladu")," ")</f>
        <v xml:space="preserve"> </v>
      </c>
      <c r="J121" s="261" t="str">
        <f t="shared" si="3"/>
        <v xml:space="preserve"> </v>
      </c>
      <c r="K121" s="238" t="str">
        <f t="shared" si="4"/>
        <v xml:space="preserve"> </v>
      </c>
      <c r="L121" s="87" t="str">
        <f t="shared" si="5"/>
        <v xml:space="preserve"> </v>
      </c>
    </row>
    <row r="122" spans="1:12" x14ac:dyDescent="0.25">
      <c r="A122" s="72"/>
      <c r="B122" s="82"/>
      <c r="C122" s="82"/>
      <c r="D122" s="79"/>
      <c r="E122" s="83"/>
      <c r="F122" s="83"/>
      <c r="G122" s="81"/>
      <c r="H122" s="123"/>
      <c r="I122" s="238" t="str">
        <f>IF(ISNUMBER(F122),_xlfn.IFS(RIGHT(H122,3)="(b)",IF(AND(G122&gt;=DATE('1. Informace o projektu'!$C$3,1,1),G122&lt;=WORKDAY(DATE('1. Informace o projektu'!$C$3+1,1,31)-1,1)),"OK","!!"),RIGHT(H122,3)="(a)",IF(AND(G122&gt;=DATE('1. Informace o projektu'!$C$3,1,1),G122&lt;=WORKDAY(DATE('1. Informace o projektu'!$C$3,12,31)-1,1,'6. Data'!$C$76:$C$89)),"OK","!!"),ISBLANK(G122),"!",ISBLANK(H122),"!!!",H122='6. Data'!$B$3,"vyberte druh nákladu")," ")</f>
        <v xml:space="preserve"> </v>
      </c>
      <c r="J122" s="261" t="str">
        <f t="shared" si="3"/>
        <v xml:space="preserve"> </v>
      </c>
      <c r="K122" s="238" t="str">
        <f t="shared" si="4"/>
        <v xml:space="preserve"> </v>
      </c>
      <c r="L122" s="87" t="str">
        <f t="shared" si="5"/>
        <v xml:space="preserve"> </v>
      </c>
    </row>
    <row r="123" spans="1:12" x14ac:dyDescent="0.25">
      <c r="A123" s="72"/>
      <c r="B123" s="82"/>
      <c r="C123" s="82"/>
      <c r="D123" s="79"/>
      <c r="E123" s="83"/>
      <c r="F123" s="83"/>
      <c r="G123" s="81"/>
      <c r="H123" s="123"/>
      <c r="I123" s="238" t="str">
        <f>IF(ISNUMBER(F123),_xlfn.IFS(RIGHT(H123,3)="(b)",IF(AND(G123&gt;=DATE('1. Informace o projektu'!$C$3,1,1),G123&lt;=WORKDAY(DATE('1. Informace o projektu'!$C$3+1,1,31)-1,1)),"OK","!!"),RIGHT(H123,3)="(a)",IF(AND(G123&gt;=DATE('1. Informace o projektu'!$C$3,1,1),G123&lt;=WORKDAY(DATE('1. Informace o projektu'!$C$3,12,31)-1,1,'6. Data'!$C$76:$C$89)),"OK","!!"),ISBLANK(G123),"!",ISBLANK(H123),"!!!",H123='6. Data'!$B$3,"vyberte druh nákladu")," ")</f>
        <v xml:space="preserve"> </v>
      </c>
      <c r="J123" s="261" t="str">
        <f t="shared" si="3"/>
        <v xml:space="preserve"> </v>
      </c>
      <c r="K123" s="238" t="str">
        <f t="shared" si="4"/>
        <v xml:space="preserve"> </v>
      </c>
      <c r="L123" s="87" t="str">
        <f t="shared" si="5"/>
        <v xml:space="preserve"> </v>
      </c>
    </row>
    <row r="124" spans="1:12" x14ac:dyDescent="0.25">
      <c r="A124" s="72"/>
      <c r="B124" s="82"/>
      <c r="C124" s="82"/>
      <c r="D124" s="79"/>
      <c r="E124" s="83"/>
      <c r="F124" s="83"/>
      <c r="G124" s="81"/>
      <c r="H124" s="123"/>
      <c r="I124" s="238" t="str">
        <f>IF(ISNUMBER(F124),_xlfn.IFS(RIGHT(H124,3)="(b)",IF(AND(G124&gt;=DATE('1. Informace o projektu'!$C$3,1,1),G124&lt;=WORKDAY(DATE('1. Informace o projektu'!$C$3+1,1,31)-1,1)),"OK","!!"),RIGHT(H124,3)="(a)",IF(AND(G124&gt;=DATE('1. Informace o projektu'!$C$3,1,1),G124&lt;=WORKDAY(DATE('1. Informace o projektu'!$C$3,12,31)-1,1,'6. Data'!$C$76:$C$89)),"OK","!!"),ISBLANK(G124),"!",ISBLANK(H124),"!!!",H124='6. Data'!$B$3,"vyberte druh nákladu")," ")</f>
        <v xml:space="preserve"> </v>
      </c>
      <c r="J124" s="261" t="str">
        <f t="shared" si="3"/>
        <v xml:space="preserve"> </v>
      </c>
      <c r="K124" s="238" t="str">
        <f t="shared" si="4"/>
        <v xml:space="preserve"> </v>
      </c>
      <c r="L124" s="87" t="str">
        <f t="shared" si="5"/>
        <v xml:space="preserve"> </v>
      </c>
    </row>
    <row r="125" spans="1:12" x14ac:dyDescent="0.25">
      <c r="A125" s="72"/>
      <c r="B125" s="82"/>
      <c r="C125" s="82"/>
      <c r="D125" s="79"/>
      <c r="E125" s="83"/>
      <c r="F125" s="83"/>
      <c r="G125" s="81"/>
      <c r="H125" s="123"/>
      <c r="I125" s="238" t="str">
        <f>IF(ISNUMBER(F125),_xlfn.IFS(RIGHT(H125,3)="(b)",IF(AND(G125&gt;=DATE('1. Informace o projektu'!$C$3,1,1),G125&lt;=WORKDAY(DATE('1. Informace o projektu'!$C$3+1,1,31)-1,1)),"OK","!!"),RIGHT(H125,3)="(a)",IF(AND(G125&gt;=DATE('1. Informace o projektu'!$C$3,1,1),G125&lt;=WORKDAY(DATE('1. Informace o projektu'!$C$3,12,31)-1,1,'6. Data'!$C$76:$C$89)),"OK","!!"),ISBLANK(G125),"!",ISBLANK(H125),"!!!",H125='6. Data'!$B$3,"vyberte druh nákladu")," ")</f>
        <v xml:space="preserve"> </v>
      </c>
      <c r="J125" s="261" t="str">
        <f t="shared" si="3"/>
        <v xml:space="preserve"> </v>
      </c>
      <c r="K125" s="238" t="str">
        <f t="shared" si="4"/>
        <v xml:space="preserve"> </v>
      </c>
      <c r="L125" s="87" t="str">
        <f t="shared" si="5"/>
        <v xml:space="preserve"> </v>
      </c>
    </row>
    <row r="126" spans="1:12" x14ac:dyDescent="0.25">
      <c r="A126" s="72"/>
      <c r="B126" s="82"/>
      <c r="C126" s="82"/>
      <c r="D126" s="79"/>
      <c r="E126" s="83"/>
      <c r="F126" s="83"/>
      <c r="G126" s="81"/>
      <c r="H126" s="123"/>
      <c r="I126" s="238" t="str">
        <f>IF(ISNUMBER(F126),_xlfn.IFS(RIGHT(H126,3)="(b)",IF(AND(G126&gt;=DATE('1. Informace o projektu'!$C$3,1,1),G126&lt;=WORKDAY(DATE('1. Informace o projektu'!$C$3+1,1,31)-1,1)),"OK","!!"),RIGHT(H126,3)="(a)",IF(AND(G126&gt;=DATE('1. Informace o projektu'!$C$3,1,1),G126&lt;=WORKDAY(DATE('1. Informace o projektu'!$C$3,12,31)-1,1,'6. Data'!$C$76:$C$89)),"OK","!!"),ISBLANK(G126),"!",ISBLANK(H126),"!!!",H126='6. Data'!$B$3,"vyberte druh nákladu")," ")</f>
        <v xml:space="preserve"> </v>
      </c>
      <c r="J126" s="261" t="str">
        <f t="shared" si="3"/>
        <v xml:space="preserve"> </v>
      </c>
      <c r="K126" s="238" t="str">
        <f t="shared" si="4"/>
        <v xml:space="preserve"> </v>
      </c>
      <c r="L126" s="87" t="str">
        <f t="shared" si="5"/>
        <v xml:space="preserve"> </v>
      </c>
    </row>
    <row r="127" spans="1:12" x14ac:dyDescent="0.25">
      <c r="A127" s="72"/>
      <c r="B127" s="82"/>
      <c r="C127" s="82"/>
      <c r="D127" s="79"/>
      <c r="E127" s="83"/>
      <c r="F127" s="83"/>
      <c r="G127" s="81"/>
      <c r="H127" s="123"/>
      <c r="I127" s="238" t="str">
        <f>IF(ISNUMBER(F127),_xlfn.IFS(RIGHT(H127,3)="(b)",IF(AND(G127&gt;=DATE('1. Informace o projektu'!$C$3,1,1),G127&lt;=WORKDAY(DATE('1. Informace o projektu'!$C$3+1,1,31)-1,1)),"OK","!!"),RIGHT(H127,3)="(a)",IF(AND(G127&gt;=DATE('1. Informace o projektu'!$C$3,1,1),G127&lt;=WORKDAY(DATE('1. Informace o projektu'!$C$3,12,31)-1,1,'6. Data'!$C$76:$C$89)),"OK","!!"),ISBLANK(G127),"!",ISBLANK(H127),"!!!",H127='6. Data'!$B$3,"vyberte druh nákladu")," ")</f>
        <v xml:space="preserve"> </v>
      </c>
      <c r="J127" s="261" t="str">
        <f t="shared" si="3"/>
        <v xml:space="preserve"> </v>
      </c>
      <c r="K127" s="238" t="str">
        <f t="shared" si="4"/>
        <v xml:space="preserve"> </v>
      </c>
      <c r="L127" s="87" t="str">
        <f t="shared" si="5"/>
        <v xml:space="preserve"> </v>
      </c>
    </row>
    <row r="128" spans="1:12" x14ac:dyDescent="0.25">
      <c r="A128" s="72"/>
      <c r="B128" s="82"/>
      <c r="C128" s="82"/>
      <c r="D128" s="79"/>
      <c r="E128" s="83"/>
      <c r="F128" s="83"/>
      <c r="G128" s="81"/>
      <c r="H128" s="123"/>
      <c r="I128" s="238" t="str">
        <f>IF(ISNUMBER(F128),_xlfn.IFS(RIGHT(H128,3)="(b)",IF(AND(G128&gt;=DATE('1. Informace o projektu'!$C$3,1,1),G128&lt;=WORKDAY(DATE('1. Informace o projektu'!$C$3+1,1,31)-1,1)),"OK","!!"),RIGHT(H128,3)="(a)",IF(AND(G128&gt;=DATE('1. Informace o projektu'!$C$3,1,1),G128&lt;=WORKDAY(DATE('1. Informace o projektu'!$C$3,12,31)-1,1,'6. Data'!$C$76:$C$89)),"OK","!!"),ISBLANK(G128),"!",ISBLANK(H128),"!!!",H128='6. Data'!$B$3,"vyberte druh nákladu")," ")</f>
        <v xml:space="preserve"> </v>
      </c>
      <c r="J128" s="261" t="str">
        <f t="shared" si="3"/>
        <v xml:space="preserve"> </v>
      </c>
      <c r="K128" s="238" t="str">
        <f t="shared" si="4"/>
        <v xml:space="preserve"> </v>
      </c>
      <c r="L128" s="87" t="str">
        <f t="shared" si="5"/>
        <v xml:space="preserve"> </v>
      </c>
    </row>
    <row r="129" spans="1:12" x14ac:dyDescent="0.25">
      <c r="A129" s="72"/>
      <c r="B129" s="82"/>
      <c r="C129" s="82"/>
      <c r="D129" s="79"/>
      <c r="E129" s="83"/>
      <c r="F129" s="83"/>
      <c r="G129" s="81"/>
      <c r="H129" s="123"/>
      <c r="I129" s="238" t="str">
        <f>IF(ISNUMBER(F129),_xlfn.IFS(RIGHT(H129,3)="(b)",IF(AND(G129&gt;=DATE('1. Informace o projektu'!$C$3,1,1),G129&lt;=WORKDAY(DATE('1. Informace o projektu'!$C$3+1,1,31)-1,1)),"OK","!!"),RIGHT(H129,3)="(a)",IF(AND(G129&gt;=DATE('1. Informace o projektu'!$C$3,1,1),G129&lt;=WORKDAY(DATE('1. Informace o projektu'!$C$3,12,31)-1,1,'6. Data'!$C$76:$C$89)),"OK","!!"),ISBLANK(G129),"!",ISBLANK(H129),"!!!",H129='6. Data'!$B$3,"vyberte druh nákladu")," ")</f>
        <v xml:space="preserve"> </v>
      </c>
      <c r="J129" s="261" t="str">
        <f t="shared" si="3"/>
        <v xml:space="preserve"> </v>
      </c>
      <c r="K129" s="238" t="str">
        <f t="shared" si="4"/>
        <v xml:space="preserve"> </v>
      </c>
      <c r="L129" s="87" t="str">
        <f t="shared" si="5"/>
        <v xml:space="preserve"> </v>
      </c>
    </row>
    <row r="130" spans="1:12" x14ac:dyDescent="0.25">
      <c r="A130" s="72"/>
      <c r="B130" s="82"/>
      <c r="C130" s="82"/>
      <c r="D130" s="79"/>
      <c r="E130" s="83"/>
      <c r="F130" s="83"/>
      <c r="G130" s="81"/>
      <c r="H130" s="123"/>
      <c r="I130" s="238" t="str">
        <f>IF(ISNUMBER(F130),_xlfn.IFS(RIGHT(H130,3)="(b)",IF(AND(G130&gt;=DATE('1. Informace o projektu'!$C$3,1,1),G130&lt;=WORKDAY(DATE('1. Informace o projektu'!$C$3+1,1,31)-1,1)),"OK","!!"),RIGHT(H130,3)="(a)",IF(AND(G130&gt;=DATE('1. Informace o projektu'!$C$3,1,1),G130&lt;=WORKDAY(DATE('1. Informace o projektu'!$C$3,12,31)-1,1,'6. Data'!$C$76:$C$89)),"OK","!!"),ISBLANK(G130),"!",ISBLANK(H130),"!!!",H130='6. Data'!$B$3,"vyberte druh nákladu")," ")</f>
        <v xml:space="preserve"> </v>
      </c>
      <c r="J130" s="261" t="str">
        <f t="shared" si="3"/>
        <v xml:space="preserve"> </v>
      </c>
      <c r="K130" s="238" t="str">
        <f t="shared" si="4"/>
        <v xml:space="preserve"> </v>
      </c>
      <c r="L130" s="87" t="str">
        <f t="shared" si="5"/>
        <v xml:space="preserve"> </v>
      </c>
    </row>
    <row r="131" spans="1:12" x14ac:dyDescent="0.25">
      <c r="A131" s="72"/>
      <c r="B131" s="82"/>
      <c r="C131" s="82"/>
      <c r="D131" s="79"/>
      <c r="E131" s="83"/>
      <c r="F131" s="83"/>
      <c r="G131" s="81"/>
      <c r="H131" s="123"/>
      <c r="I131" s="238" t="str">
        <f>IF(ISNUMBER(F131),_xlfn.IFS(RIGHT(H131,3)="(b)",IF(AND(G131&gt;=DATE('1. Informace o projektu'!$C$3,1,1),G131&lt;=WORKDAY(DATE('1. Informace o projektu'!$C$3+1,1,31)-1,1)),"OK","!!"),RIGHT(H131,3)="(a)",IF(AND(G131&gt;=DATE('1. Informace o projektu'!$C$3,1,1),G131&lt;=WORKDAY(DATE('1. Informace o projektu'!$C$3,12,31)-1,1,'6. Data'!$C$76:$C$89)),"OK","!!"),ISBLANK(G131),"!",ISBLANK(H131),"!!!",H131='6. Data'!$B$3,"vyberte druh nákladu")," ")</f>
        <v xml:space="preserve"> </v>
      </c>
      <c r="J131" s="261" t="str">
        <f t="shared" si="3"/>
        <v xml:space="preserve"> </v>
      </c>
      <c r="K131" s="238" t="str">
        <f t="shared" si="4"/>
        <v xml:space="preserve"> </v>
      </c>
      <c r="L131" s="87" t="str">
        <f t="shared" si="5"/>
        <v xml:space="preserve"> </v>
      </c>
    </row>
    <row r="132" spans="1:12" x14ac:dyDescent="0.25">
      <c r="A132" s="72"/>
      <c r="B132" s="82"/>
      <c r="C132" s="82"/>
      <c r="D132" s="79"/>
      <c r="E132" s="83"/>
      <c r="F132" s="83"/>
      <c r="G132" s="81"/>
      <c r="H132" s="123"/>
      <c r="I132" s="238" t="str">
        <f>IF(ISNUMBER(F132),_xlfn.IFS(RIGHT(H132,3)="(b)",IF(AND(G132&gt;=DATE('1. Informace o projektu'!$C$3,1,1),G132&lt;=WORKDAY(DATE('1. Informace o projektu'!$C$3+1,1,31)-1,1)),"OK","!!"),RIGHT(H132,3)="(a)",IF(AND(G132&gt;=DATE('1. Informace o projektu'!$C$3,1,1),G132&lt;=WORKDAY(DATE('1. Informace o projektu'!$C$3,12,31)-1,1,'6. Data'!$C$76:$C$89)),"OK","!!"),ISBLANK(G132),"!",ISBLANK(H132),"!!!",H132='6. Data'!$B$3,"vyberte druh nákladu")," ")</f>
        <v xml:space="preserve"> </v>
      </c>
      <c r="J132" s="261" t="str">
        <f t="shared" si="3"/>
        <v xml:space="preserve"> </v>
      </c>
      <c r="K132" s="238" t="str">
        <f t="shared" si="4"/>
        <v xml:space="preserve"> </v>
      </c>
      <c r="L132" s="87" t="str">
        <f t="shared" si="5"/>
        <v xml:space="preserve"> </v>
      </c>
    </row>
    <row r="133" spans="1:12" x14ac:dyDescent="0.25">
      <c r="A133" s="72"/>
      <c r="B133" s="82"/>
      <c r="C133" s="82"/>
      <c r="D133" s="79"/>
      <c r="E133" s="83"/>
      <c r="F133" s="83"/>
      <c r="G133" s="81"/>
      <c r="H133" s="123"/>
      <c r="I133" s="238" t="str">
        <f>IF(ISNUMBER(F133),_xlfn.IFS(RIGHT(H133,3)="(b)",IF(AND(G133&gt;=DATE('1. Informace o projektu'!$C$3,1,1),G133&lt;=WORKDAY(DATE('1. Informace o projektu'!$C$3+1,1,31)-1,1)),"OK","!!"),RIGHT(H133,3)="(a)",IF(AND(G133&gt;=DATE('1. Informace o projektu'!$C$3,1,1),G133&lt;=WORKDAY(DATE('1. Informace o projektu'!$C$3,12,31)-1,1,'6. Data'!$C$76:$C$89)),"OK","!!"),ISBLANK(G133),"!",ISBLANK(H133),"!!!",H133='6. Data'!$B$3,"vyberte druh nákladu")," ")</f>
        <v xml:space="preserve"> </v>
      </c>
      <c r="J133" s="261" t="str">
        <f t="shared" si="3"/>
        <v xml:space="preserve"> </v>
      </c>
      <c r="K133" s="238" t="str">
        <f t="shared" si="4"/>
        <v xml:space="preserve"> </v>
      </c>
      <c r="L133" s="87" t="str">
        <f t="shared" si="5"/>
        <v xml:space="preserve"> </v>
      </c>
    </row>
    <row r="134" spans="1:12" x14ac:dyDescent="0.25">
      <c r="A134" s="72"/>
      <c r="B134" s="82"/>
      <c r="C134" s="82"/>
      <c r="D134" s="79"/>
      <c r="E134" s="83"/>
      <c r="F134" s="83"/>
      <c r="G134" s="81"/>
      <c r="H134" s="123"/>
      <c r="I134" s="238" t="str">
        <f>IF(ISNUMBER(F134),_xlfn.IFS(RIGHT(H134,3)="(b)",IF(AND(G134&gt;=DATE('1. Informace o projektu'!$C$3,1,1),G134&lt;=WORKDAY(DATE('1. Informace o projektu'!$C$3+1,1,31)-1,1)),"OK","!!"),RIGHT(H134,3)="(a)",IF(AND(G134&gt;=DATE('1. Informace o projektu'!$C$3,1,1),G134&lt;=WORKDAY(DATE('1. Informace o projektu'!$C$3,12,31)-1,1,'6. Data'!$C$76:$C$89)),"OK","!!"),ISBLANK(G134),"!",ISBLANK(H134),"!!!",H134='6. Data'!$B$3,"vyberte druh nákladu")," ")</f>
        <v xml:space="preserve"> </v>
      </c>
      <c r="J134" s="261" t="str">
        <f t="shared" si="3"/>
        <v xml:space="preserve"> </v>
      </c>
      <c r="K134" s="238" t="str">
        <f t="shared" si="4"/>
        <v xml:space="preserve"> </v>
      </c>
      <c r="L134" s="87" t="str">
        <f t="shared" si="5"/>
        <v xml:space="preserve"> </v>
      </c>
    </row>
    <row r="135" spans="1:12" x14ac:dyDescent="0.25">
      <c r="A135" s="72"/>
      <c r="B135" s="82"/>
      <c r="C135" s="82"/>
      <c r="D135" s="79"/>
      <c r="E135" s="83"/>
      <c r="F135" s="83"/>
      <c r="G135" s="81"/>
      <c r="H135" s="123"/>
      <c r="I135" s="238" t="str">
        <f>IF(ISNUMBER(F135),_xlfn.IFS(RIGHT(H135,3)="(b)",IF(AND(G135&gt;=DATE('1. Informace o projektu'!$C$3,1,1),G135&lt;=WORKDAY(DATE('1. Informace o projektu'!$C$3+1,1,31)-1,1)),"OK","!!"),RIGHT(H135,3)="(a)",IF(AND(G135&gt;=DATE('1. Informace o projektu'!$C$3,1,1),G135&lt;=WORKDAY(DATE('1. Informace o projektu'!$C$3,12,31)-1,1,'6. Data'!$C$76:$C$89)),"OK","!!"),ISBLANK(G135),"!",ISBLANK(H135),"!!!",H135='6. Data'!$B$3,"vyberte druh nákladu")," ")</f>
        <v xml:space="preserve"> </v>
      </c>
      <c r="J135" s="261" t="str">
        <f t="shared" ref="J135:J198" si="6">_xlfn.IFS(I135="!","Zapište datum úhrady",I135="ok"," ",I135=" "," ",I135="!!!","vyberte druh nákladu",I135="!!","nepovolené datum úhrady",I135="vyberte druh nákladu","vyberte druh nákladu")</f>
        <v xml:space="preserve"> </v>
      </c>
      <c r="K135" s="238" t="str">
        <f t="shared" ref="K135:K198" si="7">IF(ISNUMBER(F135),IF(E135&gt;=F135,"OK","!")," ")</f>
        <v xml:space="preserve"> </v>
      </c>
      <c r="L135" s="87" t="str">
        <f t="shared" ref="L135:L198" si="8">_xlfn.IFS(K135="!","Hrazeno z dotace je vyšší než fakturovaná částka",K135="ok"," ",K135=" "," ")</f>
        <v xml:space="preserve"> </v>
      </c>
    </row>
    <row r="136" spans="1:12" x14ac:dyDescent="0.25">
      <c r="A136" s="72"/>
      <c r="B136" s="82"/>
      <c r="C136" s="82"/>
      <c r="D136" s="79"/>
      <c r="E136" s="83"/>
      <c r="F136" s="83"/>
      <c r="G136" s="81"/>
      <c r="H136" s="123"/>
      <c r="I136" s="238" t="str">
        <f>IF(ISNUMBER(F136),_xlfn.IFS(RIGHT(H136,3)="(b)",IF(AND(G136&gt;=DATE('1. Informace o projektu'!$C$3,1,1),G136&lt;=WORKDAY(DATE('1. Informace o projektu'!$C$3+1,1,31)-1,1)),"OK","!!"),RIGHT(H136,3)="(a)",IF(AND(G136&gt;=DATE('1. Informace o projektu'!$C$3,1,1),G136&lt;=WORKDAY(DATE('1. Informace o projektu'!$C$3,12,31)-1,1,'6. Data'!$C$76:$C$89)),"OK","!!"),ISBLANK(G136),"!",ISBLANK(H136),"!!!",H136='6. Data'!$B$3,"vyberte druh nákladu")," ")</f>
        <v xml:space="preserve"> </v>
      </c>
      <c r="J136" s="261" t="str">
        <f t="shared" si="6"/>
        <v xml:space="preserve"> </v>
      </c>
      <c r="K136" s="238" t="str">
        <f t="shared" si="7"/>
        <v xml:space="preserve"> </v>
      </c>
      <c r="L136" s="87" t="str">
        <f t="shared" si="8"/>
        <v xml:space="preserve"> </v>
      </c>
    </row>
    <row r="137" spans="1:12" x14ac:dyDescent="0.25">
      <c r="A137" s="72"/>
      <c r="B137" s="82"/>
      <c r="C137" s="82"/>
      <c r="D137" s="79"/>
      <c r="E137" s="83"/>
      <c r="F137" s="83"/>
      <c r="G137" s="81"/>
      <c r="H137" s="123"/>
      <c r="I137" s="238" t="str">
        <f>IF(ISNUMBER(F137),_xlfn.IFS(RIGHT(H137,3)="(b)",IF(AND(G137&gt;=DATE('1. Informace o projektu'!$C$3,1,1),G137&lt;=WORKDAY(DATE('1. Informace o projektu'!$C$3+1,1,31)-1,1)),"OK","!!"),RIGHT(H137,3)="(a)",IF(AND(G137&gt;=DATE('1. Informace o projektu'!$C$3,1,1),G137&lt;=WORKDAY(DATE('1. Informace o projektu'!$C$3,12,31)-1,1,'6. Data'!$C$76:$C$89)),"OK","!!"),ISBLANK(G137),"!",ISBLANK(H137),"!!!",H137='6. Data'!$B$3,"vyberte druh nákladu")," ")</f>
        <v xml:space="preserve"> </v>
      </c>
      <c r="J137" s="261" t="str">
        <f t="shared" si="6"/>
        <v xml:space="preserve"> </v>
      </c>
      <c r="K137" s="238" t="str">
        <f t="shared" si="7"/>
        <v xml:space="preserve"> </v>
      </c>
      <c r="L137" s="87" t="str">
        <f t="shared" si="8"/>
        <v xml:space="preserve"> </v>
      </c>
    </row>
    <row r="138" spans="1:12" x14ac:dyDescent="0.25">
      <c r="A138" s="72"/>
      <c r="B138" s="82"/>
      <c r="C138" s="82"/>
      <c r="D138" s="79"/>
      <c r="E138" s="83"/>
      <c r="F138" s="83"/>
      <c r="G138" s="81"/>
      <c r="H138" s="123"/>
      <c r="I138" s="238" t="str">
        <f>IF(ISNUMBER(F138),_xlfn.IFS(RIGHT(H138,3)="(b)",IF(AND(G138&gt;=DATE('1. Informace o projektu'!$C$3,1,1),G138&lt;=WORKDAY(DATE('1. Informace o projektu'!$C$3+1,1,31)-1,1)),"OK","!!"),RIGHT(H138,3)="(a)",IF(AND(G138&gt;=DATE('1. Informace o projektu'!$C$3,1,1),G138&lt;=WORKDAY(DATE('1. Informace o projektu'!$C$3,12,31)-1,1,'6. Data'!$C$76:$C$89)),"OK","!!"),ISBLANK(G138),"!",ISBLANK(H138),"!!!",H138='6. Data'!$B$3,"vyberte druh nákladu")," ")</f>
        <v xml:space="preserve"> </v>
      </c>
      <c r="J138" s="261" t="str">
        <f t="shared" si="6"/>
        <v xml:space="preserve"> </v>
      </c>
      <c r="K138" s="238" t="str">
        <f t="shared" si="7"/>
        <v xml:space="preserve"> </v>
      </c>
      <c r="L138" s="87" t="str">
        <f t="shared" si="8"/>
        <v xml:space="preserve"> </v>
      </c>
    </row>
    <row r="139" spans="1:12" x14ac:dyDescent="0.25">
      <c r="A139" s="72"/>
      <c r="B139" s="82"/>
      <c r="C139" s="82"/>
      <c r="D139" s="79"/>
      <c r="E139" s="83"/>
      <c r="F139" s="83"/>
      <c r="G139" s="81"/>
      <c r="H139" s="123"/>
      <c r="I139" s="238" t="str">
        <f>IF(ISNUMBER(F139),_xlfn.IFS(RIGHT(H139,3)="(b)",IF(AND(G139&gt;=DATE('1. Informace o projektu'!$C$3,1,1),G139&lt;=WORKDAY(DATE('1. Informace o projektu'!$C$3+1,1,31)-1,1)),"OK","!!"),RIGHT(H139,3)="(a)",IF(AND(G139&gt;=DATE('1. Informace o projektu'!$C$3,1,1),G139&lt;=WORKDAY(DATE('1. Informace o projektu'!$C$3,12,31)-1,1,'6. Data'!$C$76:$C$89)),"OK","!!"),ISBLANK(G139),"!",ISBLANK(H139),"!!!",H139='6. Data'!$B$3,"vyberte druh nákladu")," ")</f>
        <v xml:space="preserve"> </v>
      </c>
      <c r="J139" s="261" t="str">
        <f t="shared" si="6"/>
        <v xml:space="preserve"> </v>
      </c>
      <c r="K139" s="238" t="str">
        <f t="shared" si="7"/>
        <v xml:space="preserve"> </v>
      </c>
      <c r="L139" s="87" t="str">
        <f t="shared" si="8"/>
        <v xml:space="preserve"> </v>
      </c>
    </row>
    <row r="140" spans="1:12" x14ac:dyDescent="0.25">
      <c r="A140" s="72"/>
      <c r="B140" s="82"/>
      <c r="C140" s="82"/>
      <c r="D140" s="79"/>
      <c r="E140" s="83"/>
      <c r="F140" s="83"/>
      <c r="G140" s="81"/>
      <c r="H140" s="123"/>
      <c r="I140" s="238" t="str">
        <f>IF(ISNUMBER(F140),_xlfn.IFS(RIGHT(H140,3)="(b)",IF(AND(G140&gt;=DATE('1. Informace o projektu'!$C$3,1,1),G140&lt;=WORKDAY(DATE('1. Informace o projektu'!$C$3+1,1,31)-1,1)),"OK","!!"),RIGHT(H140,3)="(a)",IF(AND(G140&gt;=DATE('1. Informace o projektu'!$C$3,1,1),G140&lt;=WORKDAY(DATE('1. Informace o projektu'!$C$3,12,31)-1,1,'6. Data'!$C$76:$C$89)),"OK","!!"),ISBLANK(G140),"!",ISBLANK(H140),"!!!",H140='6. Data'!$B$3,"vyberte druh nákladu")," ")</f>
        <v xml:space="preserve"> </v>
      </c>
      <c r="J140" s="261" t="str">
        <f t="shared" si="6"/>
        <v xml:space="preserve"> </v>
      </c>
      <c r="K140" s="238" t="str">
        <f t="shared" si="7"/>
        <v xml:space="preserve"> </v>
      </c>
      <c r="L140" s="87" t="str">
        <f t="shared" si="8"/>
        <v xml:space="preserve"> </v>
      </c>
    </row>
    <row r="141" spans="1:12" x14ac:dyDescent="0.25">
      <c r="A141" s="72"/>
      <c r="B141" s="82"/>
      <c r="C141" s="82"/>
      <c r="D141" s="79"/>
      <c r="E141" s="83"/>
      <c r="F141" s="83"/>
      <c r="G141" s="81"/>
      <c r="H141" s="123"/>
      <c r="I141" s="238" t="str">
        <f>IF(ISNUMBER(F141),_xlfn.IFS(RIGHT(H141,3)="(b)",IF(AND(G141&gt;=DATE('1. Informace o projektu'!$C$3,1,1),G141&lt;=WORKDAY(DATE('1. Informace o projektu'!$C$3+1,1,31)-1,1)),"OK","!!"),RIGHT(H141,3)="(a)",IF(AND(G141&gt;=DATE('1. Informace o projektu'!$C$3,1,1),G141&lt;=WORKDAY(DATE('1. Informace o projektu'!$C$3,12,31)-1,1,'6. Data'!$C$76:$C$89)),"OK","!!"),ISBLANK(G141),"!",ISBLANK(H141),"!!!",H141='6. Data'!$B$3,"vyberte druh nákladu")," ")</f>
        <v xml:space="preserve"> </v>
      </c>
      <c r="J141" s="261" t="str">
        <f t="shared" si="6"/>
        <v xml:space="preserve"> </v>
      </c>
      <c r="K141" s="238" t="str">
        <f t="shared" si="7"/>
        <v xml:space="preserve"> </v>
      </c>
      <c r="L141" s="87" t="str">
        <f t="shared" si="8"/>
        <v xml:space="preserve"> </v>
      </c>
    </row>
    <row r="142" spans="1:12" x14ac:dyDescent="0.25">
      <c r="A142" s="72"/>
      <c r="B142" s="82"/>
      <c r="C142" s="82"/>
      <c r="D142" s="79"/>
      <c r="E142" s="83"/>
      <c r="F142" s="83"/>
      <c r="G142" s="81"/>
      <c r="H142" s="123"/>
      <c r="I142" s="238" t="str">
        <f>IF(ISNUMBER(F142),_xlfn.IFS(RIGHT(H142,3)="(b)",IF(AND(G142&gt;=DATE('1. Informace o projektu'!$C$3,1,1),G142&lt;=WORKDAY(DATE('1. Informace o projektu'!$C$3+1,1,31)-1,1)),"OK","!!"),RIGHT(H142,3)="(a)",IF(AND(G142&gt;=DATE('1. Informace o projektu'!$C$3,1,1),G142&lt;=WORKDAY(DATE('1. Informace o projektu'!$C$3,12,31)-1,1,'6. Data'!$C$76:$C$89)),"OK","!!"),ISBLANK(G142),"!",ISBLANK(H142),"!!!",H142='6. Data'!$B$3,"vyberte druh nákladu")," ")</f>
        <v xml:space="preserve"> </v>
      </c>
      <c r="J142" s="261" t="str">
        <f t="shared" si="6"/>
        <v xml:space="preserve"> </v>
      </c>
      <c r="K142" s="238" t="str">
        <f t="shared" si="7"/>
        <v xml:space="preserve"> </v>
      </c>
      <c r="L142" s="87" t="str">
        <f t="shared" si="8"/>
        <v xml:space="preserve"> </v>
      </c>
    </row>
    <row r="143" spans="1:12" x14ac:dyDescent="0.25">
      <c r="A143" s="72"/>
      <c r="B143" s="82"/>
      <c r="C143" s="82"/>
      <c r="D143" s="79"/>
      <c r="E143" s="83"/>
      <c r="F143" s="83"/>
      <c r="G143" s="81"/>
      <c r="H143" s="123"/>
      <c r="I143" s="238" t="str">
        <f>IF(ISNUMBER(F143),_xlfn.IFS(RIGHT(H143,3)="(b)",IF(AND(G143&gt;=DATE('1. Informace o projektu'!$C$3,1,1),G143&lt;=WORKDAY(DATE('1. Informace o projektu'!$C$3+1,1,31)-1,1)),"OK","!!"),RIGHT(H143,3)="(a)",IF(AND(G143&gt;=DATE('1. Informace o projektu'!$C$3,1,1),G143&lt;=WORKDAY(DATE('1. Informace o projektu'!$C$3,12,31)-1,1,'6. Data'!$C$76:$C$89)),"OK","!!"),ISBLANK(G143),"!",ISBLANK(H143),"!!!",H143='6. Data'!$B$3,"vyberte druh nákladu")," ")</f>
        <v xml:space="preserve"> </v>
      </c>
      <c r="J143" s="261" t="str">
        <f t="shared" si="6"/>
        <v xml:space="preserve"> </v>
      </c>
      <c r="K143" s="238" t="str">
        <f t="shared" si="7"/>
        <v xml:space="preserve"> </v>
      </c>
      <c r="L143" s="87" t="str">
        <f t="shared" si="8"/>
        <v xml:space="preserve"> </v>
      </c>
    </row>
    <row r="144" spans="1:12" x14ac:dyDescent="0.25">
      <c r="A144" s="72"/>
      <c r="B144" s="82"/>
      <c r="C144" s="82"/>
      <c r="D144" s="79"/>
      <c r="E144" s="83"/>
      <c r="F144" s="83"/>
      <c r="G144" s="81"/>
      <c r="H144" s="123"/>
      <c r="I144" s="238" t="str">
        <f>IF(ISNUMBER(F144),_xlfn.IFS(RIGHT(H144,3)="(b)",IF(AND(G144&gt;=DATE('1. Informace o projektu'!$C$3,1,1),G144&lt;=WORKDAY(DATE('1. Informace o projektu'!$C$3+1,1,31)-1,1)),"OK","!!"),RIGHT(H144,3)="(a)",IF(AND(G144&gt;=DATE('1. Informace o projektu'!$C$3,1,1),G144&lt;=WORKDAY(DATE('1. Informace o projektu'!$C$3,12,31)-1,1,'6. Data'!$C$76:$C$89)),"OK","!!"),ISBLANK(G144),"!",ISBLANK(H144),"!!!",H144='6. Data'!$B$3,"vyberte druh nákladu")," ")</f>
        <v xml:space="preserve"> </v>
      </c>
      <c r="J144" s="261" t="str">
        <f t="shared" si="6"/>
        <v xml:space="preserve"> </v>
      </c>
      <c r="K144" s="238" t="str">
        <f t="shared" si="7"/>
        <v xml:space="preserve"> </v>
      </c>
      <c r="L144" s="87" t="str">
        <f t="shared" si="8"/>
        <v xml:space="preserve"> </v>
      </c>
    </row>
    <row r="145" spans="1:12" x14ac:dyDescent="0.25">
      <c r="A145" s="72"/>
      <c r="B145" s="82"/>
      <c r="C145" s="82"/>
      <c r="D145" s="79"/>
      <c r="E145" s="83"/>
      <c r="F145" s="83"/>
      <c r="G145" s="81"/>
      <c r="H145" s="123"/>
      <c r="I145" s="238" t="str">
        <f>IF(ISNUMBER(F145),_xlfn.IFS(RIGHT(H145,3)="(b)",IF(AND(G145&gt;=DATE('1. Informace o projektu'!$C$3,1,1),G145&lt;=WORKDAY(DATE('1. Informace o projektu'!$C$3+1,1,31)-1,1)),"OK","!!"),RIGHT(H145,3)="(a)",IF(AND(G145&gt;=DATE('1. Informace o projektu'!$C$3,1,1),G145&lt;=WORKDAY(DATE('1. Informace o projektu'!$C$3,12,31)-1,1,'6. Data'!$C$76:$C$89)),"OK","!!"),ISBLANK(G145),"!",ISBLANK(H145),"!!!",H145='6. Data'!$B$3,"vyberte druh nákladu")," ")</f>
        <v xml:space="preserve"> </v>
      </c>
      <c r="J145" s="261" t="str">
        <f t="shared" si="6"/>
        <v xml:space="preserve"> </v>
      </c>
      <c r="K145" s="238" t="str">
        <f t="shared" si="7"/>
        <v xml:space="preserve"> </v>
      </c>
      <c r="L145" s="87" t="str">
        <f t="shared" si="8"/>
        <v xml:space="preserve"> </v>
      </c>
    </row>
    <row r="146" spans="1:12" x14ac:dyDescent="0.25">
      <c r="A146" s="72"/>
      <c r="B146" s="82"/>
      <c r="C146" s="82"/>
      <c r="D146" s="79"/>
      <c r="E146" s="83"/>
      <c r="F146" s="83"/>
      <c r="G146" s="81"/>
      <c r="H146" s="123"/>
      <c r="I146" s="238" t="str">
        <f>IF(ISNUMBER(F146),_xlfn.IFS(RIGHT(H146,3)="(b)",IF(AND(G146&gt;=DATE('1. Informace o projektu'!$C$3,1,1),G146&lt;=WORKDAY(DATE('1. Informace o projektu'!$C$3+1,1,31)-1,1)),"OK","!!"),RIGHT(H146,3)="(a)",IF(AND(G146&gt;=DATE('1. Informace o projektu'!$C$3,1,1),G146&lt;=WORKDAY(DATE('1. Informace o projektu'!$C$3,12,31)-1,1,'6. Data'!$C$76:$C$89)),"OK","!!"),ISBLANK(G146),"!",ISBLANK(H146),"!!!",H146='6. Data'!$B$3,"vyberte druh nákladu")," ")</f>
        <v xml:space="preserve"> </v>
      </c>
      <c r="J146" s="261" t="str">
        <f t="shared" si="6"/>
        <v xml:space="preserve"> </v>
      </c>
      <c r="K146" s="238" t="str">
        <f t="shared" si="7"/>
        <v xml:space="preserve"> </v>
      </c>
      <c r="L146" s="87" t="str">
        <f t="shared" si="8"/>
        <v xml:space="preserve"> </v>
      </c>
    </row>
    <row r="147" spans="1:12" x14ac:dyDescent="0.25">
      <c r="A147" s="72"/>
      <c r="B147" s="82"/>
      <c r="C147" s="82"/>
      <c r="D147" s="79"/>
      <c r="E147" s="83"/>
      <c r="F147" s="83"/>
      <c r="G147" s="81"/>
      <c r="H147" s="123"/>
      <c r="I147" s="238" t="str">
        <f>IF(ISNUMBER(F147),_xlfn.IFS(RIGHT(H147,3)="(b)",IF(AND(G147&gt;=DATE('1. Informace o projektu'!$C$3,1,1),G147&lt;=WORKDAY(DATE('1. Informace o projektu'!$C$3+1,1,31)-1,1)),"OK","!!"),RIGHT(H147,3)="(a)",IF(AND(G147&gt;=DATE('1. Informace o projektu'!$C$3,1,1),G147&lt;=WORKDAY(DATE('1. Informace o projektu'!$C$3,12,31)-1,1,'6. Data'!$C$76:$C$89)),"OK","!!"),ISBLANK(G147),"!",ISBLANK(H147),"!!!",H147='6. Data'!$B$3,"vyberte druh nákladu")," ")</f>
        <v xml:space="preserve"> </v>
      </c>
      <c r="J147" s="261" t="str">
        <f t="shared" si="6"/>
        <v xml:space="preserve"> </v>
      </c>
      <c r="K147" s="238" t="str">
        <f t="shared" si="7"/>
        <v xml:space="preserve"> </v>
      </c>
      <c r="L147" s="87" t="str">
        <f t="shared" si="8"/>
        <v xml:space="preserve"> </v>
      </c>
    </row>
    <row r="148" spans="1:12" x14ac:dyDescent="0.25">
      <c r="A148" s="72"/>
      <c r="B148" s="82"/>
      <c r="C148" s="82"/>
      <c r="D148" s="79"/>
      <c r="E148" s="83"/>
      <c r="F148" s="83"/>
      <c r="G148" s="81"/>
      <c r="H148" s="123"/>
      <c r="I148" s="238" t="str">
        <f>IF(ISNUMBER(F148),_xlfn.IFS(RIGHT(H148,3)="(b)",IF(AND(G148&gt;=DATE('1. Informace o projektu'!$C$3,1,1),G148&lt;=WORKDAY(DATE('1. Informace o projektu'!$C$3+1,1,31)-1,1)),"OK","!!"),RIGHT(H148,3)="(a)",IF(AND(G148&gt;=DATE('1. Informace o projektu'!$C$3,1,1),G148&lt;=WORKDAY(DATE('1. Informace o projektu'!$C$3,12,31)-1,1,'6. Data'!$C$76:$C$89)),"OK","!!"),ISBLANK(G148),"!",ISBLANK(H148),"!!!",H148='6. Data'!$B$3,"vyberte druh nákladu")," ")</f>
        <v xml:space="preserve"> </v>
      </c>
      <c r="J148" s="261" t="str">
        <f t="shared" si="6"/>
        <v xml:space="preserve"> </v>
      </c>
      <c r="K148" s="238" t="str">
        <f t="shared" si="7"/>
        <v xml:space="preserve"> </v>
      </c>
      <c r="L148" s="87" t="str">
        <f t="shared" si="8"/>
        <v xml:space="preserve"> </v>
      </c>
    </row>
    <row r="149" spans="1:12" x14ac:dyDescent="0.25">
      <c r="A149" s="72"/>
      <c r="B149" s="82"/>
      <c r="C149" s="82"/>
      <c r="D149" s="79"/>
      <c r="E149" s="83"/>
      <c r="F149" s="83"/>
      <c r="G149" s="81"/>
      <c r="H149" s="123"/>
      <c r="I149" s="238" t="str">
        <f>IF(ISNUMBER(F149),_xlfn.IFS(RIGHT(H149,3)="(b)",IF(AND(G149&gt;=DATE('1. Informace o projektu'!$C$3,1,1),G149&lt;=WORKDAY(DATE('1. Informace o projektu'!$C$3+1,1,31)-1,1)),"OK","!!"),RIGHT(H149,3)="(a)",IF(AND(G149&gt;=DATE('1. Informace o projektu'!$C$3,1,1),G149&lt;=WORKDAY(DATE('1. Informace o projektu'!$C$3,12,31)-1,1,'6. Data'!$C$76:$C$89)),"OK","!!"),ISBLANK(G149),"!",ISBLANK(H149),"!!!",H149='6. Data'!$B$3,"vyberte druh nákladu")," ")</f>
        <v xml:space="preserve"> </v>
      </c>
      <c r="J149" s="261" t="str">
        <f t="shared" si="6"/>
        <v xml:space="preserve"> </v>
      </c>
      <c r="K149" s="238" t="str">
        <f t="shared" si="7"/>
        <v xml:space="preserve"> </v>
      </c>
      <c r="L149" s="87" t="str">
        <f t="shared" si="8"/>
        <v xml:space="preserve"> </v>
      </c>
    </row>
    <row r="150" spans="1:12" x14ac:dyDescent="0.25">
      <c r="A150" s="72"/>
      <c r="B150" s="82"/>
      <c r="C150" s="82"/>
      <c r="D150" s="79"/>
      <c r="E150" s="83"/>
      <c r="F150" s="83"/>
      <c r="G150" s="81"/>
      <c r="H150" s="123"/>
      <c r="I150" s="238" t="str">
        <f>IF(ISNUMBER(F150),_xlfn.IFS(RIGHT(H150,3)="(b)",IF(AND(G150&gt;=DATE('1. Informace o projektu'!$C$3,1,1),G150&lt;=WORKDAY(DATE('1. Informace o projektu'!$C$3+1,1,31)-1,1)),"OK","!!"),RIGHT(H150,3)="(a)",IF(AND(G150&gt;=DATE('1. Informace o projektu'!$C$3,1,1),G150&lt;=WORKDAY(DATE('1. Informace o projektu'!$C$3,12,31)-1,1,'6. Data'!$C$76:$C$89)),"OK","!!"),ISBLANK(G150),"!",ISBLANK(H150),"!!!",H150='6. Data'!$B$3,"vyberte druh nákladu")," ")</f>
        <v xml:space="preserve"> </v>
      </c>
      <c r="J150" s="261" t="str">
        <f t="shared" si="6"/>
        <v xml:space="preserve"> </v>
      </c>
      <c r="K150" s="238" t="str">
        <f t="shared" si="7"/>
        <v xml:space="preserve"> </v>
      </c>
      <c r="L150" s="87" t="str">
        <f t="shared" si="8"/>
        <v xml:space="preserve"> </v>
      </c>
    </row>
    <row r="151" spans="1:12" x14ac:dyDescent="0.25">
      <c r="A151" s="72"/>
      <c r="B151" s="82"/>
      <c r="C151" s="82"/>
      <c r="D151" s="79"/>
      <c r="E151" s="83"/>
      <c r="F151" s="83"/>
      <c r="G151" s="81"/>
      <c r="H151" s="123"/>
      <c r="I151" s="238" t="str">
        <f>IF(ISNUMBER(F151),_xlfn.IFS(RIGHT(H151,3)="(b)",IF(AND(G151&gt;=DATE('1. Informace o projektu'!$C$3,1,1),G151&lt;=WORKDAY(DATE('1. Informace o projektu'!$C$3+1,1,31)-1,1)),"OK","!!"),RIGHT(H151,3)="(a)",IF(AND(G151&gt;=DATE('1. Informace o projektu'!$C$3,1,1),G151&lt;=WORKDAY(DATE('1. Informace o projektu'!$C$3,12,31)-1,1,'6. Data'!$C$76:$C$89)),"OK","!!"),ISBLANK(G151),"!",ISBLANK(H151),"!!!",H151='6. Data'!$B$3,"vyberte druh nákladu")," ")</f>
        <v xml:space="preserve"> </v>
      </c>
      <c r="J151" s="261" t="str">
        <f t="shared" si="6"/>
        <v xml:space="preserve"> </v>
      </c>
      <c r="K151" s="238" t="str">
        <f t="shared" si="7"/>
        <v xml:space="preserve"> </v>
      </c>
      <c r="L151" s="87" t="str">
        <f t="shared" si="8"/>
        <v xml:space="preserve"> </v>
      </c>
    </row>
    <row r="152" spans="1:12" x14ac:dyDescent="0.25">
      <c r="A152" s="72"/>
      <c r="B152" s="82"/>
      <c r="C152" s="82"/>
      <c r="D152" s="79"/>
      <c r="E152" s="83"/>
      <c r="F152" s="83"/>
      <c r="G152" s="81"/>
      <c r="H152" s="123"/>
      <c r="I152" s="238" t="str">
        <f>IF(ISNUMBER(F152),_xlfn.IFS(RIGHT(H152,3)="(b)",IF(AND(G152&gt;=DATE('1. Informace o projektu'!$C$3,1,1),G152&lt;=WORKDAY(DATE('1. Informace o projektu'!$C$3+1,1,31)-1,1)),"OK","!!"),RIGHT(H152,3)="(a)",IF(AND(G152&gt;=DATE('1. Informace o projektu'!$C$3,1,1),G152&lt;=WORKDAY(DATE('1. Informace o projektu'!$C$3,12,31)-1,1,'6. Data'!$C$76:$C$89)),"OK","!!"),ISBLANK(G152),"!",ISBLANK(H152),"!!!",H152='6. Data'!$B$3,"vyberte druh nákladu")," ")</f>
        <v xml:space="preserve"> </v>
      </c>
      <c r="J152" s="261" t="str">
        <f t="shared" si="6"/>
        <v xml:space="preserve"> </v>
      </c>
      <c r="K152" s="238" t="str">
        <f t="shared" si="7"/>
        <v xml:space="preserve"> </v>
      </c>
      <c r="L152" s="87" t="str">
        <f t="shared" si="8"/>
        <v xml:space="preserve"> </v>
      </c>
    </row>
    <row r="153" spans="1:12" x14ac:dyDescent="0.25">
      <c r="A153" s="72"/>
      <c r="B153" s="82"/>
      <c r="C153" s="82"/>
      <c r="D153" s="79"/>
      <c r="E153" s="83"/>
      <c r="F153" s="83"/>
      <c r="G153" s="81"/>
      <c r="H153" s="123"/>
      <c r="I153" s="238" t="str">
        <f>IF(ISNUMBER(F153),_xlfn.IFS(RIGHT(H153,3)="(b)",IF(AND(G153&gt;=DATE('1. Informace o projektu'!$C$3,1,1),G153&lt;=WORKDAY(DATE('1. Informace o projektu'!$C$3+1,1,31)-1,1)),"OK","!!"),RIGHT(H153,3)="(a)",IF(AND(G153&gt;=DATE('1. Informace o projektu'!$C$3,1,1),G153&lt;=WORKDAY(DATE('1. Informace o projektu'!$C$3,12,31)-1,1,'6. Data'!$C$76:$C$89)),"OK","!!"),ISBLANK(G153),"!",ISBLANK(H153),"!!!",H153='6. Data'!$B$3,"vyberte druh nákladu")," ")</f>
        <v xml:space="preserve"> </v>
      </c>
      <c r="J153" s="261" t="str">
        <f t="shared" si="6"/>
        <v xml:space="preserve"> </v>
      </c>
      <c r="K153" s="238" t="str">
        <f t="shared" si="7"/>
        <v xml:space="preserve"> </v>
      </c>
      <c r="L153" s="87" t="str">
        <f t="shared" si="8"/>
        <v xml:space="preserve"> </v>
      </c>
    </row>
    <row r="154" spans="1:12" x14ac:dyDescent="0.25">
      <c r="A154" s="72"/>
      <c r="B154" s="82"/>
      <c r="C154" s="82"/>
      <c r="D154" s="79"/>
      <c r="E154" s="83"/>
      <c r="F154" s="83"/>
      <c r="G154" s="81"/>
      <c r="H154" s="123"/>
      <c r="I154" s="238" t="str">
        <f>IF(ISNUMBER(F154),_xlfn.IFS(RIGHT(H154,3)="(b)",IF(AND(G154&gt;=DATE('1. Informace o projektu'!$C$3,1,1),G154&lt;=WORKDAY(DATE('1. Informace o projektu'!$C$3+1,1,31)-1,1)),"OK","!!"),RIGHT(H154,3)="(a)",IF(AND(G154&gt;=DATE('1. Informace o projektu'!$C$3,1,1),G154&lt;=WORKDAY(DATE('1. Informace o projektu'!$C$3,12,31)-1,1,'6. Data'!$C$76:$C$89)),"OK","!!"),ISBLANK(G154),"!",ISBLANK(H154),"!!!",H154='6. Data'!$B$3,"vyberte druh nákladu")," ")</f>
        <v xml:space="preserve"> </v>
      </c>
      <c r="J154" s="261" t="str">
        <f t="shared" si="6"/>
        <v xml:space="preserve"> </v>
      </c>
      <c r="K154" s="238" t="str">
        <f t="shared" si="7"/>
        <v xml:space="preserve"> </v>
      </c>
      <c r="L154" s="87" t="str">
        <f t="shared" si="8"/>
        <v xml:space="preserve"> </v>
      </c>
    </row>
    <row r="155" spans="1:12" x14ac:dyDescent="0.25">
      <c r="A155" s="72"/>
      <c r="B155" s="82"/>
      <c r="C155" s="82"/>
      <c r="D155" s="79"/>
      <c r="E155" s="83"/>
      <c r="F155" s="83"/>
      <c r="G155" s="81"/>
      <c r="H155" s="123"/>
      <c r="I155" s="238" t="str">
        <f>IF(ISNUMBER(F155),_xlfn.IFS(RIGHT(H155,3)="(b)",IF(AND(G155&gt;=DATE('1. Informace o projektu'!$C$3,1,1),G155&lt;=WORKDAY(DATE('1. Informace o projektu'!$C$3+1,1,31)-1,1)),"OK","!!"),RIGHT(H155,3)="(a)",IF(AND(G155&gt;=DATE('1. Informace o projektu'!$C$3,1,1),G155&lt;=WORKDAY(DATE('1. Informace o projektu'!$C$3,12,31)-1,1,'6. Data'!$C$76:$C$89)),"OK","!!"),ISBLANK(G155),"!",ISBLANK(H155),"!!!",H155='6. Data'!$B$3,"vyberte druh nákladu")," ")</f>
        <v xml:space="preserve"> </v>
      </c>
      <c r="J155" s="261" t="str">
        <f t="shared" si="6"/>
        <v xml:space="preserve"> </v>
      </c>
      <c r="K155" s="238" t="str">
        <f t="shared" si="7"/>
        <v xml:space="preserve"> </v>
      </c>
      <c r="L155" s="87" t="str">
        <f t="shared" si="8"/>
        <v xml:space="preserve"> </v>
      </c>
    </row>
    <row r="156" spans="1:12" x14ac:dyDescent="0.25">
      <c r="A156" s="72"/>
      <c r="B156" s="82"/>
      <c r="C156" s="82"/>
      <c r="D156" s="79"/>
      <c r="E156" s="83"/>
      <c r="F156" s="83"/>
      <c r="G156" s="81"/>
      <c r="H156" s="123"/>
      <c r="I156" s="238" t="str">
        <f>IF(ISNUMBER(F156),_xlfn.IFS(RIGHT(H156,3)="(b)",IF(AND(G156&gt;=DATE('1. Informace o projektu'!$C$3,1,1),G156&lt;=WORKDAY(DATE('1. Informace o projektu'!$C$3+1,1,31)-1,1)),"OK","!!"),RIGHT(H156,3)="(a)",IF(AND(G156&gt;=DATE('1. Informace o projektu'!$C$3,1,1),G156&lt;=WORKDAY(DATE('1. Informace o projektu'!$C$3,12,31)-1,1,'6. Data'!$C$76:$C$89)),"OK","!!"),ISBLANK(G156),"!",ISBLANK(H156),"!!!",H156='6. Data'!$B$3,"vyberte druh nákladu")," ")</f>
        <v xml:space="preserve"> </v>
      </c>
      <c r="J156" s="261" t="str">
        <f t="shared" si="6"/>
        <v xml:space="preserve"> </v>
      </c>
      <c r="K156" s="238" t="str">
        <f t="shared" si="7"/>
        <v xml:space="preserve"> </v>
      </c>
      <c r="L156" s="87" t="str">
        <f t="shared" si="8"/>
        <v xml:space="preserve"> </v>
      </c>
    </row>
    <row r="157" spans="1:12" x14ac:dyDescent="0.25">
      <c r="A157" s="72"/>
      <c r="B157" s="82"/>
      <c r="C157" s="82"/>
      <c r="D157" s="79"/>
      <c r="E157" s="83"/>
      <c r="F157" s="83"/>
      <c r="G157" s="81"/>
      <c r="H157" s="123"/>
      <c r="I157" s="238" t="str">
        <f>IF(ISNUMBER(F157),_xlfn.IFS(RIGHT(H157,3)="(b)",IF(AND(G157&gt;=DATE('1. Informace o projektu'!$C$3,1,1),G157&lt;=WORKDAY(DATE('1. Informace o projektu'!$C$3+1,1,31)-1,1)),"OK","!!"),RIGHT(H157,3)="(a)",IF(AND(G157&gt;=DATE('1. Informace o projektu'!$C$3,1,1),G157&lt;=WORKDAY(DATE('1. Informace o projektu'!$C$3,12,31)-1,1,'6. Data'!$C$76:$C$89)),"OK","!!"),ISBLANK(G157),"!",ISBLANK(H157),"!!!",H157='6. Data'!$B$3,"vyberte druh nákladu")," ")</f>
        <v xml:space="preserve"> </v>
      </c>
      <c r="J157" s="261" t="str">
        <f t="shared" si="6"/>
        <v xml:space="preserve"> </v>
      </c>
      <c r="K157" s="238" t="str">
        <f t="shared" si="7"/>
        <v xml:space="preserve"> </v>
      </c>
      <c r="L157" s="87" t="str">
        <f t="shared" si="8"/>
        <v xml:space="preserve"> </v>
      </c>
    </row>
    <row r="158" spans="1:12" x14ac:dyDescent="0.25">
      <c r="A158" s="72"/>
      <c r="B158" s="82"/>
      <c r="C158" s="82"/>
      <c r="D158" s="79"/>
      <c r="E158" s="83"/>
      <c r="F158" s="83"/>
      <c r="G158" s="81"/>
      <c r="H158" s="123"/>
      <c r="I158" s="238" t="str">
        <f>IF(ISNUMBER(F158),_xlfn.IFS(RIGHT(H158,3)="(b)",IF(AND(G158&gt;=DATE('1. Informace o projektu'!$C$3,1,1),G158&lt;=WORKDAY(DATE('1. Informace o projektu'!$C$3+1,1,31)-1,1)),"OK","!!"),RIGHT(H158,3)="(a)",IF(AND(G158&gt;=DATE('1. Informace o projektu'!$C$3,1,1),G158&lt;=WORKDAY(DATE('1. Informace o projektu'!$C$3,12,31)-1,1,'6. Data'!$C$76:$C$89)),"OK","!!"),ISBLANK(G158),"!",ISBLANK(H158),"!!!",H158='6. Data'!$B$3,"vyberte druh nákladu")," ")</f>
        <v xml:space="preserve"> </v>
      </c>
      <c r="J158" s="261" t="str">
        <f t="shared" si="6"/>
        <v xml:space="preserve"> </v>
      </c>
      <c r="K158" s="238" t="str">
        <f t="shared" si="7"/>
        <v xml:space="preserve"> </v>
      </c>
      <c r="L158" s="87" t="str">
        <f t="shared" si="8"/>
        <v xml:space="preserve"> </v>
      </c>
    </row>
    <row r="159" spans="1:12" x14ac:dyDescent="0.25">
      <c r="A159" s="72"/>
      <c r="B159" s="82"/>
      <c r="C159" s="82"/>
      <c r="D159" s="79"/>
      <c r="E159" s="83"/>
      <c r="F159" s="83"/>
      <c r="G159" s="81"/>
      <c r="H159" s="123"/>
      <c r="I159" s="238" t="str">
        <f>IF(ISNUMBER(F159),_xlfn.IFS(RIGHT(H159,3)="(b)",IF(AND(G159&gt;=DATE('1. Informace o projektu'!$C$3,1,1),G159&lt;=WORKDAY(DATE('1. Informace o projektu'!$C$3+1,1,31)-1,1)),"OK","!!"),RIGHT(H159,3)="(a)",IF(AND(G159&gt;=DATE('1. Informace o projektu'!$C$3,1,1),G159&lt;=WORKDAY(DATE('1. Informace o projektu'!$C$3,12,31)-1,1,'6. Data'!$C$76:$C$89)),"OK","!!"),ISBLANK(G159),"!",ISBLANK(H159),"!!!",H159='6. Data'!$B$3,"vyberte druh nákladu")," ")</f>
        <v xml:space="preserve"> </v>
      </c>
      <c r="J159" s="261" t="str">
        <f t="shared" si="6"/>
        <v xml:space="preserve"> </v>
      </c>
      <c r="K159" s="238" t="str">
        <f t="shared" si="7"/>
        <v xml:space="preserve"> </v>
      </c>
      <c r="L159" s="87" t="str">
        <f t="shared" si="8"/>
        <v xml:space="preserve"> </v>
      </c>
    </row>
    <row r="160" spans="1:12" x14ac:dyDescent="0.25">
      <c r="A160" s="72"/>
      <c r="B160" s="82"/>
      <c r="C160" s="82"/>
      <c r="D160" s="79"/>
      <c r="E160" s="83"/>
      <c r="F160" s="83"/>
      <c r="G160" s="81"/>
      <c r="H160" s="123"/>
      <c r="I160" s="238" t="str">
        <f>IF(ISNUMBER(F160),_xlfn.IFS(RIGHT(H160,3)="(b)",IF(AND(G160&gt;=DATE('1. Informace o projektu'!$C$3,1,1),G160&lt;=WORKDAY(DATE('1. Informace o projektu'!$C$3+1,1,31)-1,1)),"OK","!!"),RIGHT(H160,3)="(a)",IF(AND(G160&gt;=DATE('1. Informace o projektu'!$C$3,1,1),G160&lt;=WORKDAY(DATE('1. Informace o projektu'!$C$3,12,31)-1,1,'6. Data'!$C$76:$C$89)),"OK","!!"),ISBLANK(G160),"!",ISBLANK(H160),"!!!",H160='6. Data'!$B$3,"vyberte druh nákladu")," ")</f>
        <v xml:space="preserve"> </v>
      </c>
      <c r="J160" s="261" t="str">
        <f t="shared" si="6"/>
        <v xml:space="preserve"> </v>
      </c>
      <c r="K160" s="238" t="str">
        <f t="shared" si="7"/>
        <v xml:space="preserve"> </v>
      </c>
      <c r="L160" s="87" t="str">
        <f t="shared" si="8"/>
        <v xml:space="preserve"> </v>
      </c>
    </row>
    <row r="161" spans="1:12" x14ac:dyDescent="0.25">
      <c r="A161" s="72"/>
      <c r="B161" s="82"/>
      <c r="C161" s="82"/>
      <c r="D161" s="79"/>
      <c r="E161" s="83"/>
      <c r="F161" s="83"/>
      <c r="G161" s="81"/>
      <c r="H161" s="123"/>
      <c r="I161" s="238" t="str">
        <f>IF(ISNUMBER(F161),_xlfn.IFS(RIGHT(H161,3)="(b)",IF(AND(G161&gt;=DATE('1. Informace o projektu'!$C$3,1,1),G161&lt;=WORKDAY(DATE('1. Informace o projektu'!$C$3+1,1,31)-1,1)),"OK","!!"),RIGHT(H161,3)="(a)",IF(AND(G161&gt;=DATE('1. Informace o projektu'!$C$3,1,1),G161&lt;=WORKDAY(DATE('1. Informace o projektu'!$C$3,12,31)-1,1,'6. Data'!$C$76:$C$89)),"OK","!!"),ISBLANK(G161),"!",ISBLANK(H161),"!!!",H161='6. Data'!$B$3,"vyberte druh nákladu")," ")</f>
        <v xml:space="preserve"> </v>
      </c>
      <c r="J161" s="261" t="str">
        <f t="shared" si="6"/>
        <v xml:space="preserve"> </v>
      </c>
      <c r="K161" s="238" t="str">
        <f t="shared" si="7"/>
        <v xml:space="preserve"> </v>
      </c>
      <c r="L161" s="87" t="str">
        <f t="shared" si="8"/>
        <v xml:space="preserve"> </v>
      </c>
    </row>
    <row r="162" spans="1:12" x14ac:dyDescent="0.25">
      <c r="A162" s="72"/>
      <c r="B162" s="82"/>
      <c r="C162" s="82"/>
      <c r="D162" s="79"/>
      <c r="E162" s="83"/>
      <c r="F162" s="83"/>
      <c r="G162" s="81"/>
      <c r="H162" s="123"/>
      <c r="I162" s="238" t="str">
        <f>IF(ISNUMBER(F162),_xlfn.IFS(RIGHT(H162,3)="(b)",IF(AND(G162&gt;=DATE('1. Informace o projektu'!$C$3,1,1),G162&lt;=WORKDAY(DATE('1. Informace o projektu'!$C$3+1,1,31)-1,1)),"OK","!!"),RIGHT(H162,3)="(a)",IF(AND(G162&gt;=DATE('1. Informace o projektu'!$C$3,1,1),G162&lt;=WORKDAY(DATE('1. Informace o projektu'!$C$3,12,31)-1,1,'6. Data'!$C$76:$C$89)),"OK","!!"),ISBLANK(G162),"!",ISBLANK(H162),"!!!",H162='6. Data'!$B$3,"vyberte druh nákladu")," ")</f>
        <v xml:space="preserve"> </v>
      </c>
      <c r="J162" s="261" t="str">
        <f t="shared" si="6"/>
        <v xml:space="preserve"> </v>
      </c>
      <c r="K162" s="238" t="str">
        <f t="shared" si="7"/>
        <v xml:space="preserve"> </v>
      </c>
      <c r="L162" s="87" t="str">
        <f t="shared" si="8"/>
        <v xml:space="preserve"> </v>
      </c>
    </row>
    <row r="163" spans="1:12" x14ac:dyDescent="0.25">
      <c r="A163" s="72"/>
      <c r="B163" s="82"/>
      <c r="C163" s="82"/>
      <c r="D163" s="79"/>
      <c r="E163" s="83"/>
      <c r="F163" s="83"/>
      <c r="G163" s="81"/>
      <c r="H163" s="123"/>
      <c r="I163" s="238" t="str">
        <f>IF(ISNUMBER(F163),_xlfn.IFS(RIGHT(H163,3)="(b)",IF(AND(G163&gt;=DATE('1. Informace o projektu'!$C$3,1,1),G163&lt;=WORKDAY(DATE('1. Informace o projektu'!$C$3+1,1,31)-1,1)),"OK","!!"),RIGHT(H163,3)="(a)",IF(AND(G163&gt;=DATE('1. Informace o projektu'!$C$3,1,1),G163&lt;=WORKDAY(DATE('1. Informace o projektu'!$C$3,12,31)-1,1,'6. Data'!$C$76:$C$89)),"OK","!!"),ISBLANK(G163),"!",ISBLANK(H163),"!!!",H163='6. Data'!$B$3,"vyberte druh nákladu")," ")</f>
        <v xml:space="preserve"> </v>
      </c>
      <c r="J163" s="261" t="str">
        <f t="shared" si="6"/>
        <v xml:space="preserve"> </v>
      </c>
      <c r="K163" s="238" t="str">
        <f t="shared" si="7"/>
        <v xml:space="preserve"> </v>
      </c>
      <c r="L163" s="87" t="str">
        <f t="shared" si="8"/>
        <v xml:space="preserve"> </v>
      </c>
    </row>
    <row r="164" spans="1:12" x14ac:dyDescent="0.25">
      <c r="A164" s="72"/>
      <c r="B164" s="82"/>
      <c r="C164" s="82"/>
      <c r="D164" s="79"/>
      <c r="E164" s="83"/>
      <c r="F164" s="83"/>
      <c r="G164" s="81"/>
      <c r="H164" s="123"/>
      <c r="I164" s="238" t="str">
        <f>IF(ISNUMBER(F164),_xlfn.IFS(RIGHT(H164,3)="(b)",IF(AND(G164&gt;=DATE('1. Informace o projektu'!$C$3,1,1),G164&lt;=WORKDAY(DATE('1. Informace o projektu'!$C$3+1,1,31)-1,1)),"OK","!!"),RIGHT(H164,3)="(a)",IF(AND(G164&gt;=DATE('1. Informace o projektu'!$C$3,1,1),G164&lt;=WORKDAY(DATE('1. Informace o projektu'!$C$3,12,31)-1,1,'6. Data'!$C$76:$C$89)),"OK","!!"),ISBLANK(G164),"!",ISBLANK(H164),"!!!",H164='6. Data'!$B$3,"vyberte druh nákladu")," ")</f>
        <v xml:space="preserve"> </v>
      </c>
      <c r="J164" s="261" t="str">
        <f t="shared" si="6"/>
        <v xml:space="preserve"> </v>
      </c>
      <c r="K164" s="238" t="str">
        <f t="shared" si="7"/>
        <v xml:space="preserve"> </v>
      </c>
      <c r="L164" s="87" t="str">
        <f t="shared" si="8"/>
        <v xml:space="preserve"> </v>
      </c>
    </row>
    <row r="165" spans="1:12" x14ac:dyDescent="0.25">
      <c r="A165" s="72"/>
      <c r="B165" s="82"/>
      <c r="C165" s="82"/>
      <c r="D165" s="79"/>
      <c r="E165" s="83"/>
      <c r="F165" s="83"/>
      <c r="G165" s="81"/>
      <c r="H165" s="123"/>
      <c r="I165" s="238" t="str">
        <f>IF(ISNUMBER(F165),_xlfn.IFS(RIGHT(H165,3)="(b)",IF(AND(G165&gt;=DATE('1. Informace o projektu'!$C$3,1,1),G165&lt;=WORKDAY(DATE('1. Informace o projektu'!$C$3+1,1,31)-1,1)),"OK","!!"),RIGHT(H165,3)="(a)",IF(AND(G165&gt;=DATE('1. Informace o projektu'!$C$3,1,1),G165&lt;=WORKDAY(DATE('1. Informace o projektu'!$C$3,12,31)-1,1,'6. Data'!$C$76:$C$89)),"OK","!!"),ISBLANK(G165),"!",ISBLANK(H165),"!!!",H165='6. Data'!$B$3,"vyberte druh nákladu")," ")</f>
        <v xml:space="preserve"> </v>
      </c>
      <c r="J165" s="261" t="str">
        <f t="shared" si="6"/>
        <v xml:space="preserve"> </v>
      </c>
      <c r="K165" s="238" t="str">
        <f t="shared" si="7"/>
        <v xml:space="preserve"> </v>
      </c>
      <c r="L165" s="87" t="str">
        <f t="shared" si="8"/>
        <v xml:space="preserve"> </v>
      </c>
    </row>
    <row r="166" spans="1:12" x14ac:dyDescent="0.25">
      <c r="A166" s="72"/>
      <c r="B166" s="82"/>
      <c r="C166" s="82"/>
      <c r="D166" s="79"/>
      <c r="E166" s="83"/>
      <c r="F166" s="83"/>
      <c r="G166" s="81"/>
      <c r="H166" s="123"/>
      <c r="I166" s="238" t="str">
        <f>IF(ISNUMBER(F166),_xlfn.IFS(RIGHT(H166,3)="(b)",IF(AND(G166&gt;=DATE('1. Informace o projektu'!$C$3,1,1),G166&lt;=WORKDAY(DATE('1. Informace o projektu'!$C$3+1,1,31)-1,1)),"OK","!!"),RIGHT(H166,3)="(a)",IF(AND(G166&gt;=DATE('1. Informace o projektu'!$C$3,1,1),G166&lt;=WORKDAY(DATE('1. Informace o projektu'!$C$3,12,31)-1,1,'6. Data'!$C$76:$C$89)),"OK","!!"),ISBLANK(G166),"!",ISBLANK(H166),"!!!",H166='6. Data'!$B$3,"vyberte druh nákladu")," ")</f>
        <v xml:space="preserve"> </v>
      </c>
      <c r="J166" s="261" t="str">
        <f t="shared" si="6"/>
        <v xml:space="preserve"> </v>
      </c>
      <c r="K166" s="238" t="str">
        <f t="shared" si="7"/>
        <v xml:space="preserve"> </v>
      </c>
      <c r="L166" s="87" t="str">
        <f t="shared" si="8"/>
        <v xml:space="preserve"> </v>
      </c>
    </row>
    <row r="167" spans="1:12" x14ac:dyDescent="0.25">
      <c r="A167" s="72"/>
      <c r="B167" s="82"/>
      <c r="C167" s="82"/>
      <c r="D167" s="79"/>
      <c r="E167" s="83"/>
      <c r="F167" s="83"/>
      <c r="G167" s="81"/>
      <c r="H167" s="123"/>
      <c r="I167" s="238" t="str">
        <f>IF(ISNUMBER(F167),_xlfn.IFS(RIGHT(H167,3)="(b)",IF(AND(G167&gt;=DATE('1. Informace o projektu'!$C$3,1,1),G167&lt;=WORKDAY(DATE('1. Informace o projektu'!$C$3+1,1,31)-1,1)),"OK","!!"),RIGHT(H167,3)="(a)",IF(AND(G167&gt;=DATE('1. Informace o projektu'!$C$3,1,1),G167&lt;=WORKDAY(DATE('1. Informace o projektu'!$C$3,12,31)-1,1,'6. Data'!$C$76:$C$89)),"OK","!!"),ISBLANK(G167),"!",ISBLANK(H167),"!!!",H167='6. Data'!$B$3,"vyberte druh nákladu")," ")</f>
        <v xml:space="preserve"> </v>
      </c>
      <c r="J167" s="261" t="str">
        <f t="shared" si="6"/>
        <v xml:space="preserve"> </v>
      </c>
      <c r="K167" s="238" t="str">
        <f t="shared" si="7"/>
        <v xml:space="preserve"> </v>
      </c>
      <c r="L167" s="87" t="str">
        <f t="shared" si="8"/>
        <v xml:space="preserve"> </v>
      </c>
    </row>
    <row r="168" spans="1:12" x14ac:dyDescent="0.25">
      <c r="A168" s="72"/>
      <c r="B168" s="82"/>
      <c r="C168" s="82"/>
      <c r="D168" s="79"/>
      <c r="E168" s="83"/>
      <c r="F168" s="83"/>
      <c r="G168" s="81"/>
      <c r="H168" s="123"/>
      <c r="I168" s="238" t="str">
        <f>IF(ISNUMBER(F168),_xlfn.IFS(RIGHT(H168,3)="(b)",IF(AND(G168&gt;=DATE('1. Informace o projektu'!$C$3,1,1),G168&lt;=WORKDAY(DATE('1. Informace o projektu'!$C$3+1,1,31)-1,1)),"OK","!!"),RIGHT(H168,3)="(a)",IF(AND(G168&gt;=DATE('1. Informace o projektu'!$C$3,1,1),G168&lt;=WORKDAY(DATE('1. Informace o projektu'!$C$3,12,31)-1,1,'6. Data'!$C$76:$C$89)),"OK","!!"),ISBLANK(G168),"!",ISBLANK(H168),"!!!",H168='6. Data'!$B$3,"vyberte druh nákladu")," ")</f>
        <v xml:space="preserve"> </v>
      </c>
      <c r="J168" s="261" t="str">
        <f t="shared" si="6"/>
        <v xml:space="preserve"> </v>
      </c>
      <c r="K168" s="238" t="str">
        <f t="shared" si="7"/>
        <v xml:space="preserve"> </v>
      </c>
      <c r="L168" s="87" t="str">
        <f t="shared" si="8"/>
        <v xml:space="preserve"> </v>
      </c>
    </row>
    <row r="169" spans="1:12" x14ac:dyDescent="0.25">
      <c r="A169" s="72"/>
      <c r="B169" s="82"/>
      <c r="C169" s="82"/>
      <c r="D169" s="79"/>
      <c r="E169" s="83"/>
      <c r="F169" s="83"/>
      <c r="G169" s="81"/>
      <c r="H169" s="123"/>
      <c r="I169" s="238" t="str">
        <f>IF(ISNUMBER(F169),_xlfn.IFS(RIGHT(H169,3)="(b)",IF(AND(G169&gt;=DATE('1. Informace o projektu'!$C$3,1,1),G169&lt;=WORKDAY(DATE('1. Informace o projektu'!$C$3+1,1,31)-1,1)),"OK","!!"),RIGHT(H169,3)="(a)",IF(AND(G169&gt;=DATE('1. Informace o projektu'!$C$3,1,1),G169&lt;=WORKDAY(DATE('1. Informace o projektu'!$C$3,12,31)-1,1,'6. Data'!$C$76:$C$89)),"OK","!!"),ISBLANK(G169),"!",ISBLANK(H169),"!!!",H169='6. Data'!$B$3,"vyberte druh nákladu")," ")</f>
        <v xml:space="preserve"> </v>
      </c>
      <c r="J169" s="261" t="str">
        <f t="shared" si="6"/>
        <v xml:space="preserve"> </v>
      </c>
      <c r="K169" s="238" t="str">
        <f t="shared" si="7"/>
        <v xml:space="preserve"> </v>
      </c>
      <c r="L169" s="87" t="str">
        <f t="shared" si="8"/>
        <v xml:space="preserve"> </v>
      </c>
    </row>
    <row r="170" spans="1:12" x14ac:dyDescent="0.25">
      <c r="A170" s="72"/>
      <c r="B170" s="82"/>
      <c r="C170" s="82"/>
      <c r="D170" s="79"/>
      <c r="E170" s="83"/>
      <c r="F170" s="83"/>
      <c r="G170" s="81"/>
      <c r="H170" s="123"/>
      <c r="I170" s="238" t="str">
        <f>IF(ISNUMBER(F170),_xlfn.IFS(RIGHT(H170,3)="(b)",IF(AND(G170&gt;=DATE('1. Informace o projektu'!$C$3,1,1),G170&lt;=WORKDAY(DATE('1. Informace o projektu'!$C$3+1,1,31)-1,1)),"OK","!!"),RIGHT(H170,3)="(a)",IF(AND(G170&gt;=DATE('1. Informace o projektu'!$C$3,1,1),G170&lt;=WORKDAY(DATE('1. Informace o projektu'!$C$3,12,31)-1,1,'6. Data'!$C$76:$C$89)),"OK","!!"),ISBLANK(G170),"!",ISBLANK(H170),"!!!",H170='6. Data'!$B$3,"vyberte druh nákladu")," ")</f>
        <v xml:space="preserve"> </v>
      </c>
      <c r="J170" s="261" t="str">
        <f t="shared" si="6"/>
        <v xml:space="preserve"> </v>
      </c>
      <c r="K170" s="238" t="str">
        <f t="shared" si="7"/>
        <v xml:space="preserve"> </v>
      </c>
      <c r="L170" s="87" t="str">
        <f t="shared" si="8"/>
        <v xml:space="preserve"> </v>
      </c>
    </row>
    <row r="171" spans="1:12" x14ac:dyDescent="0.25">
      <c r="A171" s="72"/>
      <c r="B171" s="82"/>
      <c r="C171" s="82"/>
      <c r="D171" s="79"/>
      <c r="E171" s="83"/>
      <c r="F171" s="83"/>
      <c r="G171" s="81"/>
      <c r="H171" s="123"/>
      <c r="I171" s="238" t="str">
        <f>IF(ISNUMBER(F171),_xlfn.IFS(RIGHT(H171,3)="(b)",IF(AND(G171&gt;=DATE('1. Informace o projektu'!$C$3,1,1),G171&lt;=WORKDAY(DATE('1. Informace o projektu'!$C$3+1,1,31)-1,1)),"OK","!!"),RIGHT(H171,3)="(a)",IF(AND(G171&gt;=DATE('1. Informace o projektu'!$C$3,1,1),G171&lt;=WORKDAY(DATE('1. Informace o projektu'!$C$3,12,31)-1,1,'6. Data'!$C$76:$C$89)),"OK","!!"),ISBLANK(G171),"!",ISBLANK(H171),"!!!",H171='6. Data'!$B$3,"vyberte druh nákladu")," ")</f>
        <v xml:space="preserve"> </v>
      </c>
      <c r="J171" s="261" t="str">
        <f t="shared" si="6"/>
        <v xml:space="preserve"> </v>
      </c>
      <c r="K171" s="238" t="str">
        <f t="shared" si="7"/>
        <v xml:space="preserve"> </v>
      </c>
      <c r="L171" s="87" t="str">
        <f t="shared" si="8"/>
        <v xml:space="preserve"> </v>
      </c>
    </row>
    <row r="172" spans="1:12" x14ac:dyDescent="0.25">
      <c r="A172" s="72"/>
      <c r="B172" s="82"/>
      <c r="C172" s="82"/>
      <c r="D172" s="79"/>
      <c r="E172" s="83"/>
      <c r="F172" s="83"/>
      <c r="G172" s="81"/>
      <c r="H172" s="123"/>
      <c r="I172" s="238" t="str">
        <f>IF(ISNUMBER(F172),_xlfn.IFS(RIGHT(H172,3)="(b)",IF(AND(G172&gt;=DATE('1. Informace o projektu'!$C$3,1,1),G172&lt;=WORKDAY(DATE('1. Informace o projektu'!$C$3+1,1,31)-1,1)),"OK","!!"),RIGHT(H172,3)="(a)",IF(AND(G172&gt;=DATE('1. Informace o projektu'!$C$3,1,1),G172&lt;=WORKDAY(DATE('1. Informace o projektu'!$C$3,12,31)-1,1,'6. Data'!$C$76:$C$89)),"OK","!!"),ISBLANK(G172),"!",ISBLANK(H172),"!!!",H172='6. Data'!$B$3,"vyberte druh nákladu")," ")</f>
        <v xml:space="preserve"> </v>
      </c>
      <c r="J172" s="261" t="str">
        <f t="shared" si="6"/>
        <v xml:space="preserve"> </v>
      </c>
      <c r="K172" s="238" t="str">
        <f t="shared" si="7"/>
        <v xml:space="preserve"> </v>
      </c>
      <c r="L172" s="87" t="str">
        <f t="shared" si="8"/>
        <v xml:space="preserve"> </v>
      </c>
    </row>
    <row r="173" spans="1:12" x14ac:dyDescent="0.25">
      <c r="A173" s="72"/>
      <c r="B173" s="82"/>
      <c r="C173" s="82"/>
      <c r="D173" s="79"/>
      <c r="E173" s="83"/>
      <c r="F173" s="83"/>
      <c r="G173" s="81"/>
      <c r="H173" s="123"/>
      <c r="I173" s="238" t="str">
        <f>IF(ISNUMBER(F173),_xlfn.IFS(RIGHT(H173,3)="(b)",IF(AND(G173&gt;=DATE('1. Informace o projektu'!$C$3,1,1),G173&lt;=WORKDAY(DATE('1. Informace o projektu'!$C$3+1,1,31)-1,1)),"OK","!!"),RIGHT(H173,3)="(a)",IF(AND(G173&gt;=DATE('1. Informace o projektu'!$C$3,1,1),G173&lt;=WORKDAY(DATE('1. Informace o projektu'!$C$3,12,31)-1,1,'6. Data'!$C$76:$C$89)),"OK","!!"),ISBLANK(G173),"!",ISBLANK(H173),"!!!",H173='6. Data'!$B$3,"vyberte druh nákladu")," ")</f>
        <v xml:space="preserve"> </v>
      </c>
      <c r="J173" s="261" t="str">
        <f t="shared" si="6"/>
        <v xml:space="preserve"> </v>
      </c>
      <c r="K173" s="238" t="str">
        <f t="shared" si="7"/>
        <v xml:space="preserve"> </v>
      </c>
      <c r="L173" s="87" t="str">
        <f t="shared" si="8"/>
        <v xml:space="preserve"> </v>
      </c>
    </row>
    <row r="174" spans="1:12" x14ac:dyDescent="0.25">
      <c r="A174" s="72"/>
      <c r="B174" s="82"/>
      <c r="C174" s="82"/>
      <c r="D174" s="79"/>
      <c r="E174" s="83"/>
      <c r="F174" s="83"/>
      <c r="G174" s="81"/>
      <c r="H174" s="123"/>
      <c r="I174" s="238" t="str">
        <f>IF(ISNUMBER(F174),_xlfn.IFS(RIGHT(H174,3)="(b)",IF(AND(G174&gt;=DATE('1. Informace o projektu'!$C$3,1,1),G174&lt;=WORKDAY(DATE('1. Informace o projektu'!$C$3+1,1,31)-1,1)),"OK","!!"),RIGHT(H174,3)="(a)",IF(AND(G174&gt;=DATE('1. Informace o projektu'!$C$3,1,1),G174&lt;=WORKDAY(DATE('1. Informace o projektu'!$C$3,12,31)-1,1,'6. Data'!$C$76:$C$89)),"OK","!!"),ISBLANK(G174),"!",ISBLANK(H174),"!!!",H174='6. Data'!$B$3,"vyberte druh nákladu")," ")</f>
        <v xml:space="preserve"> </v>
      </c>
      <c r="J174" s="261" t="str">
        <f t="shared" si="6"/>
        <v xml:space="preserve"> </v>
      </c>
      <c r="K174" s="238" t="str">
        <f t="shared" si="7"/>
        <v xml:space="preserve"> </v>
      </c>
      <c r="L174" s="87" t="str">
        <f t="shared" si="8"/>
        <v xml:space="preserve"> </v>
      </c>
    </row>
    <row r="175" spans="1:12" x14ac:dyDescent="0.25">
      <c r="A175" s="72"/>
      <c r="B175" s="82"/>
      <c r="C175" s="82"/>
      <c r="D175" s="79"/>
      <c r="E175" s="83"/>
      <c r="F175" s="83"/>
      <c r="G175" s="81"/>
      <c r="H175" s="123"/>
      <c r="I175" s="238" t="str">
        <f>IF(ISNUMBER(F175),_xlfn.IFS(RIGHT(H175,3)="(b)",IF(AND(G175&gt;=DATE('1. Informace o projektu'!$C$3,1,1),G175&lt;=WORKDAY(DATE('1. Informace o projektu'!$C$3+1,1,31)-1,1)),"OK","!!"),RIGHT(H175,3)="(a)",IF(AND(G175&gt;=DATE('1. Informace o projektu'!$C$3,1,1),G175&lt;=WORKDAY(DATE('1. Informace o projektu'!$C$3,12,31)-1,1,'6. Data'!$C$76:$C$89)),"OK","!!"),ISBLANK(G175),"!",ISBLANK(H175),"!!!",H175='6. Data'!$B$3,"vyberte druh nákladu")," ")</f>
        <v xml:space="preserve"> </v>
      </c>
      <c r="J175" s="261" t="str">
        <f t="shared" si="6"/>
        <v xml:space="preserve"> </v>
      </c>
      <c r="K175" s="238" t="str">
        <f t="shared" si="7"/>
        <v xml:space="preserve"> </v>
      </c>
      <c r="L175" s="87" t="str">
        <f t="shared" si="8"/>
        <v xml:space="preserve"> </v>
      </c>
    </row>
    <row r="176" spans="1:12" x14ac:dyDescent="0.25">
      <c r="A176" s="72"/>
      <c r="B176" s="82"/>
      <c r="C176" s="82"/>
      <c r="D176" s="79"/>
      <c r="E176" s="83"/>
      <c r="F176" s="83"/>
      <c r="G176" s="81"/>
      <c r="H176" s="123"/>
      <c r="I176" s="238" t="str">
        <f>IF(ISNUMBER(F176),_xlfn.IFS(RIGHT(H176,3)="(b)",IF(AND(G176&gt;=DATE('1. Informace o projektu'!$C$3,1,1),G176&lt;=WORKDAY(DATE('1. Informace o projektu'!$C$3+1,1,31)-1,1)),"OK","!!"),RIGHT(H176,3)="(a)",IF(AND(G176&gt;=DATE('1. Informace o projektu'!$C$3,1,1),G176&lt;=WORKDAY(DATE('1. Informace o projektu'!$C$3,12,31)-1,1,'6. Data'!$C$76:$C$89)),"OK","!!"),ISBLANK(G176),"!",ISBLANK(H176),"!!!",H176='6. Data'!$B$3,"vyberte druh nákladu")," ")</f>
        <v xml:space="preserve"> </v>
      </c>
      <c r="J176" s="261" t="str">
        <f t="shared" si="6"/>
        <v xml:space="preserve"> </v>
      </c>
      <c r="K176" s="238" t="str">
        <f t="shared" si="7"/>
        <v xml:space="preserve"> </v>
      </c>
      <c r="L176" s="87" t="str">
        <f t="shared" si="8"/>
        <v xml:space="preserve"> </v>
      </c>
    </row>
    <row r="177" spans="1:12" x14ac:dyDescent="0.25">
      <c r="A177" s="72"/>
      <c r="B177" s="82"/>
      <c r="C177" s="82"/>
      <c r="D177" s="79"/>
      <c r="E177" s="83"/>
      <c r="F177" s="83"/>
      <c r="G177" s="81"/>
      <c r="H177" s="123"/>
      <c r="I177" s="238" t="str">
        <f>IF(ISNUMBER(F177),_xlfn.IFS(RIGHT(H177,3)="(b)",IF(AND(G177&gt;=DATE('1. Informace o projektu'!$C$3,1,1),G177&lt;=WORKDAY(DATE('1. Informace o projektu'!$C$3+1,1,31)-1,1)),"OK","!!"),RIGHT(H177,3)="(a)",IF(AND(G177&gt;=DATE('1. Informace o projektu'!$C$3,1,1),G177&lt;=WORKDAY(DATE('1. Informace o projektu'!$C$3,12,31)-1,1,'6. Data'!$C$76:$C$89)),"OK","!!"),ISBLANK(G177),"!",ISBLANK(H177),"!!!",H177='6. Data'!$B$3,"vyberte druh nákladu")," ")</f>
        <v xml:space="preserve"> </v>
      </c>
      <c r="J177" s="261" t="str">
        <f t="shared" si="6"/>
        <v xml:space="preserve"> </v>
      </c>
      <c r="K177" s="238" t="str">
        <f t="shared" si="7"/>
        <v xml:space="preserve"> </v>
      </c>
      <c r="L177" s="87" t="str">
        <f t="shared" si="8"/>
        <v xml:space="preserve"> </v>
      </c>
    </row>
    <row r="178" spans="1:12" x14ac:dyDescent="0.25">
      <c r="A178" s="72"/>
      <c r="B178" s="82"/>
      <c r="C178" s="82"/>
      <c r="D178" s="79"/>
      <c r="E178" s="83"/>
      <c r="F178" s="83"/>
      <c r="G178" s="81"/>
      <c r="H178" s="123"/>
      <c r="I178" s="238" t="str">
        <f>IF(ISNUMBER(F178),_xlfn.IFS(RIGHT(H178,3)="(b)",IF(AND(G178&gt;=DATE('1. Informace o projektu'!$C$3,1,1),G178&lt;=WORKDAY(DATE('1. Informace o projektu'!$C$3+1,1,31)-1,1)),"OK","!!"),RIGHT(H178,3)="(a)",IF(AND(G178&gt;=DATE('1. Informace o projektu'!$C$3,1,1),G178&lt;=WORKDAY(DATE('1. Informace o projektu'!$C$3,12,31)-1,1,'6. Data'!$C$76:$C$89)),"OK","!!"),ISBLANK(G178),"!",ISBLANK(H178),"!!!",H178='6. Data'!$B$3,"vyberte druh nákladu")," ")</f>
        <v xml:space="preserve"> </v>
      </c>
      <c r="J178" s="261" t="str">
        <f t="shared" si="6"/>
        <v xml:space="preserve"> </v>
      </c>
      <c r="K178" s="238" t="str">
        <f t="shared" si="7"/>
        <v xml:space="preserve"> </v>
      </c>
      <c r="L178" s="87" t="str">
        <f t="shared" si="8"/>
        <v xml:space="preserve"> </v>
      </c>
    </row>
    <row r="179" spans="1:12" x14ac:dyDescent="0.25">
      <c r="A179" s="72"/>
      <c r="B179" s="82"/>
      <c r="C179" s="82"/>
      <c r="D179" s="79"/>
      <c r="E179" s="83"/>
      <c r="F179" s="83"/>
      <c r="G179" s="81"/>
      <c r="H179" s="123"/>
      <c r="I179" s="238" t="str">
        <f>IF(ISNUMBER(F179),_xlfn.IFS(RIGHT(H179,3)="(b)",IF(AND(G179&gt;=DATE('1. Informace o projektu'!$C$3,1,1),G179&lt;=WORKDAY(DATE('1. Informace o projektu'!$C$3+1,1,31)-1,1)),"OK","!!"),RIGHT(H179,3)="(a)",IF(AND(G179&gt;=DATE('1. Informace o projektu'!$C$3,1,1),G179&lt;=WORKDAY(DATE('1. Informace o projektu'!$C$3,12,31)-1,1,'6. Data'!$C$76:$C$89)),"OK","!!"),ISBLANK(G179),"!",ISBLANK(H179),"!!!",H179='6. Data'!$B$3,"vyberte druh nákladu")," ")</f>
        <v xml:space="preserve"> </v>
      </c>
      <c r="J179" s="261" t="str">
        <f t="shared" si="6"/>
        <v xml:space="preserve"> </v>
      </c>
      <c r="K179" s="238" t="str">
        <f t="shared" si="7"/>
        <v xml:space="preserve"> </v>
      </c>
      <c r="L179" s="87" t="str">
        <f t="shared" si="8"/>
        <v xml:space="preserve"> </v>
      </c>
    </row>
    <row r="180" spans="1:12" x14ac:dyDescent="0.25">
      <c r="A180" s="72"/>
      <c r="B180" s="82"/>
      <c r="C180" s="82"/>
      <c r="D180" s="79"/>
      <c r="E180" s="83"/>
      <c r="F180" s="83"/>
      <c r="G180" s="81"/>
      <c r="H180" s="123"/>
      <c r="I180" s="238" t="str">
        <f>IF(ISNUMBER(F180),_xlfn.IFS(RIGHT(H180,3)="(b)",IF(AND(G180&gt;=DATE('1. Informace o projektu'!$C$3,1,1),G180&lt;=WORKDAY(DATE('1. Informace o projektu'!$C$3+1,1,31)-1,1)),"OK","!!"),RIGHT(H180,3)="(a)",IF(AND(G180&gt;=DATE('1. Informace o projektu'!$C$3,1,1),G180&lt;=WORKDAY(DATE('1. Informace o projektu'!$C$3,12,31)-1,1,'6. Data'!$C$76:$C$89)),"OK","!!"),ISBLANK(G180),"!",ISBLANK(H180),"!!!",H180='6. Data'!$B$3,"vyberte druh nákladu")," ")</f>
        <v xml:space="preserve"> </v>
      </c>
      <c r="J180" s="261" t="str">
        <f t="shared" si="6"/>
        <v xml:space="preserve"> </v>
      </c>
      <c r="K180" s="238" t="str">
        <f t="shared" si="7"/>
        <v xml:space="preserve"> </v>
      </c>
      <c r="L180" s="87" t="str">
        <f t="shared" si="8"/>
        <v xml:space="preserve"> </v>
      </c>
    </row>
    <row r="181" spans="1:12" x14ac:dyDescent="0.25">
      <c r="A181" s="72"/>
      <c r="B181" s="82"/>
      <c r="C181" s="82"/>
      <c r="D181" s="79"/>
      <c r="E181" s="83"/>
      <c r="F181" s="83"/>
      <c r="G181" s="81"/>
      <c r="H181" s="123"/>
      <c r="I181" s="238" t="str">
        <f>IF(ISNUMBER(F181),_xlfn.IFS(RIGHT(H181,3)="(b)",IF(AND(G181&gt;=DATE('1. Informace o projektu'!$C$3,1,1),G181&lt;=WORKDAY(DATE('1. Informace o projektu'!$C$3+1,1,31)-1,1)),"OK","!!"),RIGHT(H181,3)="(a)",IF(AND(G181&gt;=DATE('1. Informace o projektu'!$C$3,1,1),G181&lt;=WORKDAY(DATE('1. Informace o projektu'!$C$3,12,31)-1,1,'6. Data'!$C$76:$C$89)),"OK","!!"),ISBLANK(G181),"!",ISBLANK(H181),"!!!",H181='6. Data'!$B$3,"vyberte druh nákladu")," ")</f>
        <v xml:space="preserve"> </v>
      </c>
      <c r="J181" s="261" t="str">
        <f t="shared" si="6"/>
        <v xml:space="preserve"> </v>
      </c>
      <c r="K181" s="238" t="str">
        <f t="shared" si="7"/>
        <v xml:space="preserve"> </v>
      </c>
      <c r="L181" s="87" t="str">
        <f t="shared" si="8"/>
        <v xml:space="preserve"> </v>
      </c>
    </row>
    <row r="182" spans="1:12" x14ac:dyDescent="0.25">
      <c r="A182" s="72"/>
      <c r="B182" s="82"/>
      <c r="C182" s="82"/>
      <c r="D182" s="79"/>
      <c r="E182" s="83"/>
      <c r="F182" s="83"/>
      <c r="G182" s="81"/>
      <c r="H182" s="123"/>
      <c r="I182" s="238" t="str">
        <f>IF(ISNUMBER(F182),_xlfn.IFS(RIGHT(H182,3)="(b)",IF(AND(G182&gt;=DATE('1. Informace o projektu'!$C$3,1,1),G182&lt;=WORKDAY(DATE('1. Informace o projektu'!$C$3+1,1,31)-1,1)),"OK","!!"),RIGHT(H182,3)="(a)",IF(AND(G182&gt;=DATE('1. Informace o projektu'!$C$3,1,1),G182&lt;=WORKDAY(DATE('1. Informace o projektu'!$C$3,12,31)-1,1,'6. Data'!$C$76:$C$89)),"OK","!!"),ISBLANK(G182),"!",ISBLANK(H182),"!!!",H182='6. Data'!$B$3,"vyberte druh nákladu")," ")</f>
        <v xml:space="preserve"> </v>
      </c>
      <c r="J182" s="261" t="str">
        <f t="shared" si="6"/>
        <v xml:space="preserve"> </v>
      </c>
      <c r="K182" s="238" t="str">
        <f t="shared" si="7"/>
        <v xml:space="preserve"> </v>
      </c>
      <c r="L182" s="87" t="str">
        <f t="shared" si="8"/>
        <v xml:space="preserve"> </v>
      </c>
    </row>
    <row r="183" spans="1:12" x14ac:dyDescent="0.25">
      <c r="A183" s="72"/>
      <c r="B183" s="82"/>
      <c r="C183" s="82"/>
      <c r="D183" s="79"/>
      <c r="E183" s="83"/>
      <c r="F183" s="83"/>
      <c r="G183" s="81"/>
      <c r="H183" s="123"/>
      <c r="I183" s="238" t="str">
        <f>IF(ISNUMBER(F183),_xlfn.IFS(RIGHT(H183,3)="(b)",IF(AND(G183&gt;=DATE('1. Informace o projektu'!$C$3,1,1),G183&lt;=WORKDAY(DATE('1. Informace o projektu'!$C$3+1,1,31)-1,1)),"OK","!!"),RIGHT(H183,3)="(a)",IF(AND(G183&gt;=DATE('1. Informace o projektu'!$C$3,1,1),G183&lt;=WORKDAY(DATE('1. Informace o projektu'!$C$3,12,31)-1,1,'6. Data'!$C$76:$C$89)),"OK","!!"),ISBLANK(G183),"!",ISBLANK(H183),"!!!",H183='6. Data'!$B$3,"vyberte druh nákladu")," ")</f>
        <v xml:space="preserve"> </v>
      </c>
      <c r="J183" s="261" t="str">
        <f t="shared" si="6"/>
        <v xml:space="preserve"> </v>
      </c>
      <c r="K183" s="238" t="str">
        <f t="shared" si="7"/>
        <v xml:space="preserve"> </v>
      </c>
      <c r="L183" s="87" t="str">
        <f t="shared" si="8"/>
        <v xml:space="preserve"> </v>
      </c>
    </row>
    <row r="184" spans="1:12" x14ac:dyDescent="0.25">
      <c r="A184" s="72"/>
      <c r="B184" s="82"/>
      <c r="C184" s="82"/>
      <c r="D184" s="79"/>
      <c r="E184" s="83"/>
      <c r="F184" s="83"/>
      <c r="G184" s="81"/>
      <c r="H184" s="123"/>
      <c r="I184" s="238" t="str">
        <f>IF(ISNUMBER(F184),_xlfn.IFS(RIGHT(H184,3)="(b)",IF(AND(G184&gt;=DATE('1. Informace o projektu'!$C$3,1,1),G184&lt;=WORKDAY(DATE('1. Informace o projektu'!$C$3+1,1,31)-1,1)),"OK","!!"),RIGHT(H184,3)="(a)",IF(AND(G184&gt;=DATE('1. Informace o projektu'!$C$3,1,1),G184&lt;=WORKDAY(DATE('1. Informace o projektu'!$C$3,12,31)-1,1,'6. Data'!$C$76:$C$89)),"OK","!!"),ISBLANK(G184),"!",ISBLANK(H184),"!!!",H184='6. Data'!$B$3,"vyberte druh nákladu")," ")</f>
        <v xml:space="preserve"> </v>
      </c>
      <c r="J184" s="261" t="str">
        <f t="shared" si="6"/>
        <v xml:space="preserve"> </v>
      </c>
      <c r="K184" s="238" t="str">
        <f t="shared" si="7"/>
        <v xml:space="preserve"> </v>
      </c>
      <c r="L184" s="87" t="str">
        <f t="shared" si="8"/>
        <v xml:space="preserve"> </v>
      </c>
    </row>
    <row r="185" spans="1:12" x14ac:dyDescent="0.25">
      <c r="A185" s="72"/>
      <c r="B185" s="82"/>
      <c r="C185" s="82"/>
      <c r="D185" s="79"/>
      <c r="E185" s="83"/>
      <c r="F185" s="83"/>
      <c r="G185" s="81"/>
      <c r="H185" s="123"/>
      <c r="I185" s="238" t="str">
        <f>IF(ISNUMBER(F185),_xlfn.IFS(RIGHT(H185,3)="(b)",IF(AND(G185&gt;=DATE('1. Informace o projektu'!$C$3,1,1),G185&lt;=WORKDAY(DATE('1. Informace o projektu'!$C$3+1,1,31)-1,1)),"OK","!!"),RIGHT(H185,3)="(a)",IF(AND(G185&gt;=DATE('1. Informace o projektu'!$C$3,1,1),G185&lt;=WORKDAY(DATE('1. Informace o projektu'!$C$3,12,31)-1,1,'6. Data'!$C$76:$C$89)),"OK","!!"),ISBLANK(G185),"!",ISBLANK(H185),"!!!",H185='6. Data'!$B$3,"vyberte druh nákladu")," ")</f>
        <v xml:space="preserve"> </v>
      </c>
      <c r="J185" s="261" t="str">
        <f t="shared" si="6"/>
        <v xml:space="preserve"> </v>
      </c>
      <c r="K185" s="238" t="str">
        <f t="shared" si="7"/>
        <v xml:space="preserve"> </v>
      </c>
      <c r="L185" s="87" t="str">
        <f t="shared" si="8"/>
        <v xml:space="preserve"> </v>
      </c>
    </row>
    <row r="186" spans="1:12" x14ac:dyDescent="0.25">
      <c r="A186" s="72"/>
      <c r="B186" s="82"/>
      <c r="C186" s="82"/>
      <c r="D186" s="79"/>
      <c r="E186" s="83"/>
      <c r="F186" s="83"/>
      <c r="G186" s="81"/>
      <c r="H186" s="123"/>
      <c r="I186" s="238" t="str">
        <f>IF(ISNUMBER(F186),_xlfn.IFS(RIGHT(H186,3)="(b)",IF(AND(G186&gt;=DATE('1. Informace o projektu'!$C$3,1,1),G186&lt;=WORKDAY(DATE('1. Informace o projektu'!$C$3+1,1,31)-1,1)),"OK","!!"),RIGHT(H186,3)="(a)",IF(AND(G186&gt;=DATE('1. Informace o projektu'!$C$3,1,1),G186&lt;=WORKDAY(DATE('1. Informace o projektu'!$C$3,12,31)-1,1,'6. Data'!$C$76:$C$89)),"OK","!!"),ISBLANK(G186),"!",ISBLANK(H186),"!!!",H186='6. Data'!$B$3,"vyberte druh nákladu")," ")</f>
        <v xml:space="preserve"> </v>
      </c>
      <c r="J186" s="261" t="str">
        <f t="shared" si="6"/>
        <v xml:space="preserve"> </v>
      </c>
      <c r="K186" s="238" t="str">
        <f t="shared" si="7"/>
        <v xml:space="preserve"> </v>
      </c>
      <c r="L186" s="87" t="str">
        <f t="shared" si="8"/>
        <v xml:space="preserve"> </v>
      </c>
    </row>
    <row r="187" spans="1:12" x14ac:dyDescent="0.25">
      <c r="A187" s="72"/>
      <c r="B187" s="82"/>
      <c r="C187" s="82"/>
      <c r="D187" s="79"/>
      <c r="E187" s="83"/>
      <c r="F187" s="83"/>
      <c r="G187" s="81"/>
      <c r="H187" s="123"/>
      <c r="I187" s="238" t="str">
        <f>IF(ISNUMBER(F187),_xlfn.IFS(RIGHT(H187,3)="(b)",IF(AND(G187&gt;=DATE('1. Informace o projektu'!$C$3,1,1),G187&lt;=WORKDAY(DATE('1. Informace o projektu'!$C$3+1,1,31)-1,1)),"OK","!!"),RIGHT(H187,3)="(a)",IF(AND(G187&gt;=DATE('1. Informace o projektu'!$C$3,1,1),G187&lt;=WORKDAY(DATE('1. Informace o projektu'!$C$3,12,31)-1,1,'6. Data'!$C$76:$C$89)),"OK","!!"),ISBLANK(G187),"!",ISBLANK(H187),"!!!",H187='6. Data'!$B$3,"vyberte druh nákladu")," ")</f>
        <v xml:space="preserve"> </v>
      </c>
      <c r="J187" s="261" t="str">
        <f t="shared" si="6"/>
        <v xml:space="preserve"> </v>
      </c>
      <c r="K187" s="238" t="str">
        <f t="shared" si="7"/>
        <v xml:space="preserve"> </v>
      </c>
      <c r="L187" s="87" t="str">
        <f t="shared" si="8"/>
        <v xml:space="preserve"> </v>
      </c>
    </row>
    <row r="188" spans="1:12" x14ac:dyDescent="0.25">
      <c r="A188" s="72"/>
      <c r="B188" s="82"/>
      <c r="C188" s="82"/>
      <c r="D188" s="79"/>
      <c r="E188" s="83"/>
      <c r="F188" s="83"/>
      <c r="G188" s="81"/>
      <c r="H188" s="123"/>
      <c r="I188" s="238" t="str">
        <f>IF(ISNUMBER(F188),_xlfn.IFS(RIGHT(H188,3)="(b)",IF(AND(G188&gt;=DATE('1. Informace o projektu'!$C$3,1,1),G188&lt;=WORKDAY(DATE('1. Informace o projektu'!$C$3+1,1,31)-1,1)),"OK","!!"),RIGHT(H188,3)="(a)",IF(AND(G188&gt;=DATE('1. Informace o projektu'!$C$3,1,1),G188&lt;=WORKDAY(DATE('1. Informace o projektu'!$C$3,12,31)-1,1,'6. Data'!$C$76:$C$89)),"OK","!!"),ISBLANK(G188),"!",ISBLANK(H188),"!!!",H188='6. Data'!$B$3,"vyberte druh nákladu")," ")</f>
        <v xml:space="preserve"> </v>
      </c>
      <c r="J188" s="261" t="str">
        <f t="shared" si="6"/>
        <v xml:space="preserve"> </v>
      </c>
      <c r="K188" s="238" t="str">
        <f t="shared" si="7"/>
        <v xml:space="preserve"> </v>
      </c>
      <c r="L188" s="87" t="str">
        <f t="shared" si="8"/>
        <v xml:space="preserve"> </v>
      </c>
    </row>
    <row r="189" spans="1:12" x14ac:dyDescent="0.25">
      <c r="A189" s="72"/>
      <c r="B189" s="82"/>
      <c r="C189" s="82"/>
      <c r="D189" s="79"/>
      <c r="E189" s="83"/>
      <c r="F189" s="83"/>
      <c r="G189" s="81"/>
      <c r="H189" s="123"/>
      <c r="I189" s="238" t="str">
        <f>IF(ISNUMBER(F189),_xlfn.IFS(RIGHT(H189,3)="(b)",IF(AND(G189&gt;=DATE('1. Informace o projektu'!$C$3,1,1),G189&lt;=WORKDAY(DATE('1. Informace o projektu'!$C$3+1,1,31)-1,1)),"OK","!!"),RIGHT(H189,3)="(a)",IF(AND(G189&gt;=DATE('1. Informace o projektu'!$C$3,1,1),G189&lt;=WORKDAY(DATE('1. Informace o projektu'!$C$3,12,31)-1,1,'6. Data'!$C$76:$C$89)),"OK","!!"),ISBLANK(G189),"!",ISBLANK(H189),"!!!",H189='6. Data'!$B$3,"vyberte druh nákladu")," ")</f>
        <v xml:space="preserve"> </v>
      </c>
      <c r="J189" s="261" t="str">
        <f t="shared" si="6"/>
        <v xml:space="preserve"> </v>
      </c>
      <c r="K189" s="238" t="str">
        <f t="shared" si="7"/>
        <v xml:space="preserve"> </v>
      </c>
      <c r="L189" s="87" t="str">
        <f t="shared" si="8"/>
        <v xml:space="preserve"> </v>
      </c>
    </row>
    <row r="190" spans="1:12" x14ac:dyDescent="0.25">
      <c r="A190" s="72"/>
      <c r="B190" s="82"/>
      <c r="C190" s="82"/>
      <c r="D190" s="79"/>
      <c r="E190" s="83"/>
      <c r="F190" s="83"/>
      <c r="G190" s="81"/>
      <c r="H190" s="123"/>
      <c r="I190" s="238" t="str">
        <f>IF(ISNUMBER(F190),_xlfn.IFS(RIGHT(H190,3)="(b)",IF(AND(G190&gt;=DATE('1. Informace o projektu'!$C$3,1,1),G190&lt;=WORKDAY(DATE('1. Informace o projektu'!$C$3+1,1,31)-1,1)),"OK","!!"),RIGHT(H190,3)="(a)",IF(AND(G190&gt;=DATE('1. Informace o projektu'!$C$3,1,1),G190&lt;=WORKDAY(DATE('1. Informace o projektu'!$C$3,12,31)-1,1,'6. Data'!$C$76:$C$89)),"OK","!!"),ISBLANK(G190),"!",ISBLANK(H190),"!!!",H190='6. Data'!$B$3,"vyberte druh nákladu")," ")</f>
        <v xml:space="preserve"> </v>
      </c>
      <c r="J190" s="261" t="str">
        <f t="shared" si="6"/>
        <v xml:space="preserve"> </v>
      </c>
      <c r="K190" s="238" t="str">
        <f t="shared" si="7"/>
        <v xml:space="preserve"> </v>
      </c>
      <c r="L190" s="87" t="str">
        <f t="shared" si="8"/>
        <v xml:space="preserve"> </v>
      </c>
    </row>
    <row r="191" spans="1:12" x14ac:dyDescent="0.25">
      <c r="A191" s="72"/>
      <c r="B191" s="82"/>
      <c r="C191" s="82"/>
      <c r="D191" s="79"/>
      <c r="E191" s="83"/>
      <c r="F191" s="83"/>
      <c r="G191" s="81"/>
      <c r="H191" s="123"/>
      <c r="I191" s="238" t="str">
        <f>IF(ISNUMBER(F191),_xlfn.IFS(RIGHT(H191,3)="(b)",IF(AND(G191&gt;=DATE('1. Informace o projektu'!$C$3,1,1),G191&lt;=WORKDAY(DATE('1. Informace o projektu'!$C$3+1,1,31)-1,1)),"OK","!!"),RIGHT(H191,3)="(a)",IF(AND(G191&gt;=DATE('1. Informace o projektu'!$C$3,1,1),G191&lt;=WORKDAY(DATE('1. Informace o projektu'!$C$3,12,31)-1,1,'6. Data'!$C$76:$C$89)),"OK","!!"),ISBLANK(G191),"!",ISBLANK(H191),"!!!",H191='6. Data'!$B$3,"vyberte druh nákladu")," ")</f>
        <v xml:space="preserve"> </v>
      </c>
      <c r="J191" s="261" t="str">
        <f t="shared" si="6"/>
        <v xml:space="preserve"> </v>
      </c>
      <c r="K191" s="238" t="str">
        <f t="shared" si="7"/>
        <v xml:space="preserve"> </v>
      </c>
      <c r="L191" s="87" t="str">
        <f t="shared" si="8"/>
        <v xml:space="preserve"> </v>
      </c>
    </row>
    <row r="192" spans="1:12" x14ac:dyDescent="0.25">
      <c r="A192" s="72"/>
      <c r="B192" s="82"/>
      <c r="C192" s="82"/>
      <c r="D192" s="79"/>
      <c r="E192" s="83"/>
      <c r="F192" s="83"/>
      <c r="G192" s="81"/>
      <c r="H192" s="123"/>
      <c r="I192" s="238" t="str">
        <f>IF(ISNUMBER(F192),_xlfn.IFS(RIGHT(H192,3)="(b)",IF(AND(G192&gt;=DATE('1. Informace o projektu'!$C$3,1,1),G192&lt;=WORKDAY(DATE('1. Informace o projektu'!$C$3+1,1,31)-1,1)),"OK","!!"),RIGHT(H192,3)="(a)",IF(AND(G192&gt;=DATE('1. Informace o projektu'!$C$3,1,1),G192&lt;=WORKDAY(DATE('1. Informace o projektu'!$C$3,12,31)-1,1,'6. Data'!$C$76:$C$89)),"OK","!!"),ISBLANK(G192),"!",ISBLANK(H192),"!!!",H192='6. Data'!$B$3,"vyberte druh nákladu")," ")</f>
        <v xml:space="preserve"> </v>
      </c>
      <c r="J192" s="261" t="str">
        <f t="shared" si="6"/>
        <v xml:space="preserve"> </v>
      </c>
      <c r="K192" s="238" t="str">
        <f t="shared" si="7"/>
        <v xml:space="preserve"> </v>
      </c>
      <c r="L192" s="87" t="str">
        <f t="shared" si="8"/>
        <v xml:space="preserve"> </v>
      </c>
    </row>
    <row r="193" spans="1:12" x14ac:dyDescent="0.25">
      <c r="A193" s="72"/>
      <c r="B193" s="82"/>
      <c r="C193" s="82"/>
      <c r="D193" s="79"/>
      <c r="E193" s="83"/>
      <c r="F193" s="83"/>
      <c r="G193" s="81"/>
      <c r="H193" s="123"/>
      <c r="I193" s="238" t="str">
        <f>IF(ISNUMBER(F193),_xlfn.IFS(RIGHT(H193,3)="(b)",IF(AND(G193&gt;=DATE('1. Informace o projektu'!$C$3,1,1),G193&lt;=WORKDAY(DATE('1. Informace o projektu'!$C$3+1,1,31)-1,1)),"OK","!!"),RIGHT(H193,3)="(a)",IF(AND(G193&gt;=DATE('1. Informace o projektu'!$C$3,1,1),G193&lt;=WORKDAY(DATE('1. Informace o projektu'!$C$3,12,31)-1,1,'6. Data'!$C$76:$C$89)),"OK","!!"),ISBLANK(G193),"!",ISBLANK(H193),"!!!",H193='6. Data'!$B$3,"vyberte druh nákladu")," ")</f>
        <v xml:space="preserve"> </v>
      </c>
      <c r="J193" s="261" t="str">
        <f t="shared" si="6"/>
        <v xml:space="preserve"> </v>
      </c>
      <c r="K193" s="238" t="str">
        <f t="shared" si="7"/>
        <v xml:space="preserve"> </v>
      </c>
      <c r="L193" s="87" t="str">
        <f t="shared" si="8"/>
        <v xml:space="preserve"> </v>
      </c>
    </row>
    <row r="194" spans="1:12" x14ac:dyDescent="0.25">
      <c r="A194" s="72"/>
      <c r="B194" s="82"/>
      <c r="C194" s="82"/>
      <c r="D194" s="79"/>
      <c r="E194" s="83"/>
      <c r="F194" s="83"/>
      <c r="G194" s="81"/>
      <c r="H194" s="123"/>
      <c r="I194" s="238" t="str">
        <f>IF(ISNUMBER(F194),_xlfn.IFS(RIGHT(H194,3)="(b)",IF(AND(G194&gt;=DATE('1. Informace o projektu'!$C$3,1,1),G194&lt;=WORKDAY(DATE('1. Informace o projektu'!$C$3+1,1,31)-1,1)),"OK","!!"),RIGHT(H194,3)="(a)",IF(AND(G194&gt;=DATE('1. Informace o projektu'!$C$3,1,1),G194&lt;=WORKDAY(DATE('1. Informace o projektu'!$C$3,12,31)-1,1,'6. Data'!$C$76:$C$89)),"OK","!!"),ISBLANK(G194),"!",ISBLANK(H194),"!!!",H194='6. Data'!$B$3,"vyberte druh nákladu")," ")</f>
        <v xml:space="preserve"> </v>
      </c>
      <c r="J194" s="261" t="str">
        <f t="shared" si="6"/>
        <v xml:space="preserve"> </v>
      </c>
      <c r="K194" s="238" t="str">
        <f t="shared" si="7"/>
        <v xml:space="preserve"> </v>
      </c>
      <c r="L194" s="87" t="str">
        <f t="shared" si="8"/>
        <v xml:space="preserve"> </v>
      </c>
    </row>
    <row r="195" spans="1:12" x14ac:dyDescent="0.25">
      <c r="A195" s="72"/>
      <c r="B195" s="82"/>
      <c r="C195" s="82"/>
      <c r="D195" s="79"/>
      <c r="E195" s="83"/>
      <c r="F195" s="83"/>
      <c r="G195" s="81"/>
      <c r="H195" s="123"/>
      <c r="I195" s="238" t="str">
        <f>IF(ISNUMBER(F195),_xlfn.IFS(RIGHT(H195,3)="(b)",IF(AND(G195&gt;=DATE('1. Informace o projektu'!$C$3,1,1),G195&lt;=WORKDAY(DATE('1. Informace o projektu'!$C$3+1,1,31)-1,1)),"OK","!!"),RIGHT(H195,3)="(a)",IF(AND(G195&gt;=DATE('1. Informace o projektu'!$C$3,1,1),G195&lt;=WORKDAY(DATE('1. Informace o projektu'!$C$3,12,31)-1,1,'6. Data'!$C$76:$C$89)),"OK","!!"),ISBLANK(G195),"!",ISBLANK(H195),"!!!",H195='6. Data'!$B$3,"vyberte druh nákladu")," ")</f>
        <v xml:space="preserve"> </v>
      </c>
      <c r="J195" s="261" t="str">
        <f t="shared" si="6"/>
        <v xml:space="preserve"> </v>
      </c>
      <c r="K195" s="238" t="str">
        <f t="shared" si="7"/>
        <v xml:space="preserve"> </v>
      </c>
      <c r="L195" s="87" t="str">
        <f t="shared" si="8"/>
        <v xml:space="preserve"> </v>
      </c>
    </row>
    <row r="196" spans="1:12" x14ac:dyDescent="0.25">
      <c r="A196" s="72"/>
      <c r="B196" s="82"/>
      <c r="C196" s="82"/>
      <c r="D196" s="79"/>
      <c r="E196" s="83"/>
      <c r="F196" s="83"/>
      <c r="G196" s="81"/>
      <c r="H196" s="123"/>
      <c r="I196" s="238" t="str">
        <f>IF(ISNUMBER(F196),_xlfn.IFS(RIGHT(H196,3)="(b)",IF(AND(G196&gt;=DATE('1. Informace o projektu'!$C$3,1,1),G196&lt;=WORKDAY(DATE('1. Informace o projektu'!$C$3+1,1,31)-1,1)),"OK","!!"),RIGHT(H196,3)="(a)",IF(AND(G196&gt;=DATE('1. Informace o projektu'!$C$3,1,1),G196&lt;=WORKDAY(DATE('1. Informace o projektu'!$C$3,12,31)-1,1,'6. Data'!$C$76:$C$89)),"OK","!!"),ISBLANK(G196),"!",ISBLANK(H196),"!!!",H196='6. Data'!$B$3,"vyberte druh nákladu")," ")</f>
        <v xml:space="preserve"> </v>
      </c>
      <c r="J196" s="261" t="str">
        <f t="shared" si="6"/>
        <v xml:space="preserve"> </v>
      </c>
      <c r="K196" s="238" t="str">
        <f t="shared" si="7"/>
        <v xml:space="preserve"> </v>
      </c>
      <c r="L196" s="87" t="str">
        <f t="shared" si="8"/>
        <v xml:space="preserve"> </v>
      </c>
    </row>
    <row r="197" spans="1:12" x14ac:dyDescent="0.25">
      <c r="A197" s="72"/>
      <c r="B197" s="82"/>
      <c r="C197" s="82"/>
      <c r="D197" s="79"/>
      <c r="E197" s="83"/>
      <c r="F197" s="83"/>
      <c r="G197" s="81"/>
      <c r="H197" s="123"/>
      <c r="I197" s="238" t="str">
        <f>IF(ISNUMBER(F197),_xlfn.IFS(RIGHT(H197,3)="(b)",IF(AND(G197&gt;=DATE('1. Informace o projektu'!$C$3,1,1),G197&lt;=WORKDAY(DATE('1. Informace o projektu'!$C$3+1,1,31)-1,1)),"OK","!!"),RIGHT(H197,3)="(a)",IF(AND(G197&gt;=DATE('1. Informace o projektu'!$C$3,1,1),G197&lt;=WORKDAY(DATE('1. Informace o projektu'!$C$3,12,31)-1,1,'6. Data'!$C$76:$C$89)),"OK","!!"),ISBLANK(G197),"!",ISBLANK(H197),"!!!",H197='6. Data'!$B$3,"vyberte druh nákladu")," ")</f>
        <v xml:space="preserve"> </v>
      </c>
      <c r="J197" s="261" t="str">
        <f t="shared" si="6"/>
        <v xml:space="preserve"> </v>
      </c>
      <c r="K197" s="238" t="str">
        <f t="shared" si="7"/>
        <v xml:space="preserve"> </v>
      </c>
      <c r="L197" s="87" t="str">
        <f t="shared" si="8"/>
        <v xml:space="preserve"> </v>
      </c>
    </row>
    <row r="198" spans="1:12" x14ac:dyDescent="0.25">
      <c r="A198" s="72"/>
      <c r="B198" s="82"/>
      <c r="C198" s="82"/>
      <c r="D198" s="79"/>
      <c r="E198" s="83"/>
      <c r="F198" s="83"/>
      <c r="G198" s="81"/>
      <c r="H198" s="123"/>
      <c r="I198" s="238" t="str">
        <f>IF(ISNUMBER(F198),_xlfn.IFS(RIGHT(H198,3)="(b)",IF(AND(G198&gt;=DATE('1. Informace o projektu'!$C$3,1,1),G198&lt;=WORKDAY(DATE('1. Informace o projektu'!$C$3+1,1,31)-1,1)),"OK","!!"),RIGHT(H198,3)="(a)",IF(AND(G198&gt;=DATE('1. Informace o projektu'!$C$3,1,1),G198&lt;=WORKDAY(DATE('1. Informace o projektu'!$C$3,12,31)-1,1,'6. Data'!$C$76:$C$89)),"OK","!!"),ISBLANK(G198),"!",ISBLANK(H198),"!!!",H198='6. Data'!$B$3,"vyberte druh nákladu")," ")</f>
        <v xml:space="preserve"> </v>
      </c>
      <c r="J198" s="261" t="str">
        <f t="shared" si="6"/>
        <v xml:space="preserve"> </v>
      </c>
      <c r="K198" s="238" t="str">
        <f t="shared" si="7"/>
        <v xml:space="preserve"> </v>
      </c>
      <c r="L198" s="87" t="str">
        <f t="shared" si="8"/>
        <v xml:space="preserve"> </v>
      </c>
    </row>
    <row r="199" spans="1:12" x14ac:dyDescent="0.25">
      <c r="A199" s="72"/>
      <c r="B199" s="82"/>
      <c r="C199" s="82"/>
      <c r="D199" s="79"/>
      <c r="E199" s="83"/>
      <c r="F199" s="83"/>
      <c r="G199" s="81"/>
      <c r="H199" s="123"/>
      <c r="I199" s="238" t="str">
        <f>IF(ISNUMBER(F199),_xlfn.IFS(RIGHT(H199,3)="(b)",IF(AND(G199&gt;=DATE('1. Informace o projektu'!$C$3,1,1),G199&lt;=WORKDAY(DATE('1. Informace o projektu'!$C$3+1,1,31)-1,1)),"OK","!!"),RIGHT(H199,3)="(a)",IF(AND(G199&gt;=DATE('1. Informace o projektu'!$C$3,1,1),G199&lt;=WORKDAY(DATE('1. Informace o projektu'!$C$3,12,31)-1,1,'6. Data'!$C$76:$C$89)),"OK","!!"),ISBLANK(G199),"!",ISBLANK(H199),"!!!",H199='6. Data'!$B$3,"vyberte druh nákladu")," ")</f>
        <v xml:space="preserve"> </v>
      </c>
      <c r="J199" s="261" t="str">
        <f t="shared" ref="J199:J262" si="9">_xlfn.IFS(I199="!","Zapište datum úhrady",I199="ok"," ",I199=" "," ",I199="!!!","vyberte druh nákladu",I199="!!","nepovolené datum úhrady",I199="vyberte druh nákladu","vyberte druh nákladu")</f>
        <v xml:space="preserve"> </v>
      </c>
      <c r="K199" s="238" t="str">
        <f t="shared" ref="K199:K262" si="10">IF(ISNUMBER(F199),IF(E199&gt;=F199,"OK","!")," ")</f>
        <v xml:space="preserve"> </v>
      </c>
      <c r="L199" s="87" t="str">
        <f t="shared" ref="L199:L262" si="11">_xlfn.IFS(K199="!","Hrazeno z dotace je vyšší než fakturovaná částka",K199="ok"," ",K199=" "," ")</f>
        <v xml:space="preserve"> </v>
      </c>
    </row>
    <row r="200" spans="1:12" x14ac:dyDescent="0.25">
      <c r="A200" s="72"/>
      <c r="B200" s="82"/>
      <c r="C200" s="82"/>
      <c r="D200" s="79"/>
      <c r="E200" s="83"/>
      <c r="F200" s="83"/>
      <c r="G200" s="81"/>
      <c r="H200" s="123"/>
      <c r="I200" s="238" t="str">
        <f>IF(ISNUMBER(F200),_xlfn.IFS(RIGHT(H200,3)="(b)",IF(AND(G200&gt;=DATE('1. Informace o projektu'!$C$3,1,1),G200&lt;=WORKDAY(DATE('1. Informace o projektu'!$C$3+1,1,31)-1,1)),"OK","!!"),RIGHT(H200,3)="(a)",IF(AND(G200&gt;=DATE('1. Informace o projektu'!$C$3,1,1),G200&lt;=WORKDAY(DATE('1. Informace o projektu'!$C$3,12,31)-1,1,'6. Data'!$C$76:$C$89)),"OK","!!"),ISBLANK(G200),"!",ISBLANK(H200),"!!!",H200='6. Data'!$B$3,"vyberte druh nákladu")," ")</f>
        <v xml:space="preserve"> </v>
      </c>
      <c r="J200" s="261" t="str">
        <f t="shared" si="9"/>
        <v xml:space="preserve"> </v>
      </c>
      <c r="K200" s="238" t="str">
        <f t="shared" si="10"/>
        <v xml:space="preserve"> </v>
      </c>
      <c r="L200" s="87" t="str">
        <f t="shared" si="11"/>
        <v xml:space="preserve"> </v>
      </c>
    </row>
    <row r="201" spans="1:12" x14ac:dyDescent="0.25">
      <c r="A201" s="72"/>
      <c r="B201" s="82"/>
      <c r="C201" s="82"/>
      <c r="D201" s="79"/>
      <c r="E201" s="83"/>
      <c r="F201" s="83"/>
      <c r="G201" s="81"/>
      <c r="H201" s="123"/>
      <c r="I201" s="238" t="str">
        <f>IF(ISNUMBER(F201),_xlfn.IFS(RIGHT(H201,3)="(b)",IF(AND(G201&gt;=DATE('1. Informace o projektu'!$C$3,1,1),G201&lt;=WORKDAY(DATE('1. Informace o projektu'!$C$3+1,1,31)-1,1)),"OK","!!"),RIGHT(H201,3)="(a)",IF(AND(G201&gt;=DATE('1. Informace o projektu'!$C$3,1,1),G201&lt;=WORKDAY(DATE('1. Informace o projektu'!$C$3,12,31)-1,1,'6. Data'!$C$76:$C$89)),"OK","!!"),ISBLANK(G201),"!",ISBLANK(H201),"!!!",H201='6. Data'!$B$3,"vyberte druh nákladu")," ")</f>
        <v xml:space="preserve"> </v>
      </c>
      <c r="J201" s="261" t="str">
        <f t="shared" si="9"/>
        <v xml:space="preserve"> </v>
      </c>
      <c r="K201" s="238" t="str">
        <f t="shared" si="10"/>
        <v xml:space="preserve"> </v>
      </c>
      <c r="L201" s="87" t="str">
        <f t="shared" si="11"/>
        <v xml:space="preserve"> </v>
      </c>
    </row>
    <row r="202" spans="1:12" x14ac:dyDescent="0.25">
      <c r="A202" s="72"/>
      <c r="B202" s="82"/>
      <c r="C202" s="82"/>
      <c r="D202" s="79"/>
      <c r="E202" s="83"/>
      <c r="F202" s="83"/>
      <c r="G202" s="81"/>
      <c r="H202" s="123"/>
      <c r="I202" s="238" t="str">
        <f>IF(ISNUMBER(F202),_xlfn.IFS(RIGHT(H202,3)="(b)",IF(AND(G202&gt;=DATE('1. Informace o projektu'!$C$3,1,1),G202&lt;=WORKDAY(DATE('1. Informace o projektu'!$C$3+1,1,31)-1,1)),"OK","!!"),RIGHT(H202,3)="(a)",IF(AND(G202&gt;=DATE('1. Informace o projektu'!$C$3,1,1),G202&lt;=WORKDAY(DATE('1. Informace o projektu'!$C$3,12,31)-1,1,'6. Data'!$C$76:$C$89)),"OK","!!"),ISBLANK(G202),"!",ISBLANK(H202),"!!!",H202='6. Data'!$B$3,"vyberte druh nákladu")," ")</f>
        <v xml:space="preserve"> </v>
      </c>
      <c r="J202" s="261" t="str">
        <f t="shared" si="9"/>
        <v xml:space="preserve"> </v>
      </c>
      <c r="K202" s="238" t="str">
        <f t="shared" si="10"/>
        <v xml:space="preserve"> </v>
      </c>
      <c r="L202" s="87" t="str">
        <f t="shared" si="11"/>
        <v xml:space="preserve"> </v>
      </c>
    </row>
    <row r="203" spans="1:12" x14ac:dyDescent="0.25">
      <c r="A203" s="72"/>
      <c r="B203" s="82"/>
      <c r="C203" s="82"/>
      <c r="D203" s="79"/>
      <c r="E203" s="83"/>
      <c r="F203" s="83"/>
      <c r="G203" s="81"/>
      <c r="H203" s="123"/>
      <c r="I203" s="238" t="str">
        <f>IF(ISNUMBER(F203),_xlfn.IFS(RIGHT(H203,3)="(b)",IF(AND(G203&gt;=DATE('1. Informace o projektu'!$C$3,1,1),G203&lt;=WORKDAY(DATE('1. Informace o projektu'!$C$3+1,1,31)-1,1)),"OK","!!"),RIGHT(H203,3)="(a)",IF(AND(G203&gt;=DATE('1. Informace o projektu'!$C$3,1,1),G203&lt;=WORKDAY(DATE('1. Informace o projektu'!$C$3,12,31)-1,1,'6. Data'!$C$76:$C$89)),"OK","!!"),ISBLANK(G203),"!",ISBLANK(H203),"!!!",H203='6. Data'!$B$3,"vyberte druh nákladu")," ")</f>
        <v xml:space="preserve"> </v>
      </c>
      <c r="J203" s="261" t="str">
        <f t="shared" si="9"/>
        <v xml:space="preserve"> </v>
      </c>
      <c r="K203" s="238" t="str">
        <f t="shared" si="10"/>
        <v xml:space="preserve"> </v>
      </c>
      <c r="L203" s="87" t="str">
        <f t="shared" si="11"/>
        <v xml:space="preserve"> </v>
      </c>
    </row>
    <row r="204" spans="1:12" x14ac:dyDescent="0.25">
      <c r="A204" s="72"/>
      <c r="B204" s="82"/>
      <c r="C204" s="82"/>
      <c r="D204" s="79"/>
      <c r="E204" s="83"/>
      <c r="F204" s="83"/>
      <c r="G204" s="81"/>
      <c r="H204" s="123"/>
      <c r="I204" s="238" t="str">
        <f>IF(ISNUMBER(F204),_xlfn.IFS(RIGHT(H204,3)="(b)",IF(AND(G204&gt;=DATE('1. Informace o projektu'!$C$3,1,1),G204&lt;=WORKDAY(DATE('1. Informace o projektu'!$C$3+1,1,31)-1,1)),"OK","!!"),RIGHT(H204,3)="(a)",IF(AND(G204&gt;=DATE('1. Informace o projektu'!$C$3,1,1),G204&lt;=WORKDAY(DATE('1. Informace o projektu'!$C$3,12,31)-1,1,'6. Data'!$C$76:$C$89)),"OK","!!"),ISBLANK(G204),"!",ISBLANK(H204),"!!!",H204='6. Data'!$B$3,"vyberte druh nákladu")," ")</f>
        <v xml:space="preserve"> </v>
      </c>
      <c r="J204" s="261" t="str">
        <f t="shared" si="9"/>
        <v xml:space="preserve"> </v>
      </c>
      <c r="K204" s="238" t="str">
        <f t="shared" si="10"/>
        <v xml:space="preserve"> </v>
      </c>
      <c r="L204" s="87" t="str">
        <f t="shared" si="11"/>
        <v xml:space="preserve"> </v>
      </c>
    </row>
    <row r="205" spans="1:12" x14ac:dyDescent="0.25">
      <c r="A205" s="72"/>
      <c r="B205" s="82"/>
      <c r="C205" s="82"/>
      <c r="D205" s="79"/>
      <c r="E205" s="83"/>
      <c r="F205" s="83"/>
      <c r="G205" s="81"/>
      <c r="H205" s="123"/>
      <c r="I205" s="238" t="str">
        <f>IF(ISNUMBER(F205),_xlfn.IFS(RIGHT(H205,3)="(b)",IF(AND(G205&gt;=DATE('1. Informace o projektu'!$C$3,1,1),G205&lt;=WORKDAY(DATE('1. Informace o projektu'!$C$3+1,1,31)-1,1)),"OK","!!"),RIGHT(H205,3)="(a)",IF(AND(G205&gt;=DATE('1. Informace o projektu'!$C$3,1,1),G205&lt;=WORKDAY(DATE('1. Informace o projektu'!$C$3,12,31)-1,1,'6. Data'!$C$76:$C$89)),"OK","!!"),ISBLANK(G205),"!",ISBLANK(H205),"!!!",H205='6. Data'!$B$3,"vyberte druh nákladu")," ")</f>
        <v xml:space="preserve"> </v>
      </c>
      <c r="J205" s="261" t="str">
        <f t="shared" si="9"/>
        <v xml:space="preserve"> </v>
      </c>
      <c r="K205" s="238" t="str">
        <f t="shared" si="10"/>
        <v xml:space="preserve"> </v>
      </c>
      <c r="L205" s="87" t="str">
        <f t="shared" si="11"/>
        <v xml:space="preserve"> </v>
      </c>
    </row>
    <row r="206" spans="1:12" x14ac:dyDescent="0.25">
      <c r="A206" s="72"/>
      <c r="B206" s="82"/>
      <c r="C206" s="82"/>
      <c r="D206" s="79"/>
      <c r="E206" s="83"/>
      <c r="F206" s="83"/>
      <c r="G206" s="81"/>
      <c r="H206" s="123"/>
      <c r="I206" s="238" t="str">
        <f>IF(ISNUMBER(F206),_xlfn.IFS(RIGHT(H206,3)="(b)",IF(AND(G206&gt;=DATE('1. Informace o projektu'!$C$3,1,1),G206&lt;=WORKDAY(DATE('1. Informace o projektu'!$C$3+1,1,31)-1,1)),"OK","!!"),RIGHT(H206,3)="(a)",IF(AND(G206&gt;=DATE('1. Informace o projektu'!$C$3,1,1),G206&lt;=WORKDAY(DATE('1. Informace o projektu'!$C$3,12,31)-1,1,'6. Data'!$C$76:$C$89)),"OK","!!"),ISBLANK(G206),"!",ISBLANK(H206),"!!!",H206='6. Data'!$B$3,"vyberte druh nákladu")," ")</f>
        <v xml:space="preserve"> </v>
      </c>
      <c r="J206" s="261" t="str">
        <f t="shared" si="9"/>
        <v xml:space="preserve"> </v>
      </c>
      <c r="K206" s="238" t="str">
        <f t="shared" si="10"/>
        <v xml:space="preserve"> </v>
      </c>
      <c r="L206" s="87" t="str">
        <f t="shared" si="11"/>
        <v xml:space="preserve"> </v>
      </c>
    </row>
    <row r="207" spans="1:12" x14ac:dyDescent="0.25">
      <c r="A207" s="72"/>
      <c r="B207" s="82"/>
      <c r="C207" s="82"/>
      <c r="D207" s="79"/>
      <c r="E207" s="83"/>
      <c r="F207" s="83"/>
      <c r="G207" s="81"/>
      <c r="H207" s="123"/>
      <c r="I207" s="238" t="str">
        <f>IF(ISNUMBER(F207),_xlfn.IFS(RIGHT(H207,3)="(b)",IF(AND(G207&gt;=DATE('1. Informace o projektu'!$C$3,1,1),G207&lt;=WORKDAY(DATE('1. Informace o projektu'!$C$3+1,1,31)-1,1)),"OK","!!"),RIGHT(H207,3)="(a)",IF(AND(G207&gt;=DATE('1. Informace o projektu'!$C$3,1,1),G207&lt;=WORKDAY(DATE('1. Informace o projektu'!$C$3,12,31)-1,1,'6. Data'!$C$76:$C$89)),"OK","!!"),ISBLANK(G207),"!",ISBLANK(H207),"!!!",H207='6. Data'!$B$3,"vyberte druh nákladu")," ")</f>
        <v xml:space="preserve"> </v>
      </c>
      <c r="J207" s="261" t="str">
        <f t="shared" si="9"/>
        <v xml:space="preserve"> </v>
      </c>
      <c r="K207" s="238" t="str">
        <f t="shared" si="10"/>
        <v xml:space="preserve"> </v>
      </c>
      <c r="L207" s="87" t="str">
        <f t="shared" si="11"/>
        <v xml:space="preserve"> </v>
      </c>
    </row>
    <row r="208" spans="1:12" x14ac:dyDescent="0.25">
      <c r="A208" s="72"/>
      <c r="B208" s="82"/>
      <c r="C208" s="82"/>
      <c r="D208" s="79"/>
      <c r="E208" s="83"/>
      <c r="F208" s="83"/>
      <c r="G208" s="81"/>
      <c r="H208" s="123"/>
      <c r="I208" s="238" t="str">
        <f>IF(ISNUMBER(F208),_xlfn.IFS(RIGHT(H208,3)="(b)",IF(AND(G208&gt;=DATE('1. Informace o projektu'!$C$3,1,1),G208&lt;=WORKDAY(DATE('1. Informace o projektu'!$C$3+1,1,31)-1,1)),"OK","!!"),RIGHT(H208,3)="(a)",IF(AND(G208&gt;=DATE('1. Informace o projektu'!$C$3,1,1),G208&lt;=WORKDAY(DATE('1. Informace o projektu'!$C$3,12,31)-1,1,'6. Data'!$C$76:$C$89)),"OK","!!"),ISBLANK(G208),"!",ISBLANK(H208),"!!!",H208='6. Data'!$B$3,"vyberte druh nákladu")," ")</f>
        <v xml:space="preserve"> </v>
      </c>
      <c r="J208" s="261" t="str">
        <f t="shared" si="9"/>
        <v xml:space="preserve"> </v>
      </c>
      <c r="K208" s="238" t="str">
        <f t="shared" si="10"/>
        <v xml:space="preserve"> </v>
      </c>
      <c r="L208" s="87" t="str">
        <f t="shared" si="11"/>
        <v xml:space="preserve"> </v>
      </c>
    </row>
    <row r="209" spans="1:12" x14ac:dyDescent="0.25">
      <c r="A209" s="72"/>
      <c r="B209" s="82"/>
      <c r="C209" s="82"/>
      <c r="D209" s="79"/>
      <c r="E209" s="83"/>
      <c r="F209" s="83"/>
      <c r="G209" s="81"/>
      <c r="H209" s="123"/>
      <c r="I209" s="238" t="str">
        <f>IF(ISNUMBER(F209),_xlfn.IFS(RIGHT(H209,3)="(b)",IF(AND(G209&gt;=DATE('1. Informace o projektu'!$C$3,1,1),G209&lt;=WORKDAY(DATE('1. Informace o projektu'!$C$3+1,1,31)-1,1)),"OK","!!"),RIGHT(H209,3)="(a)",IF(AND(G209&gt;=DATE('1. Informace o projektu'!$C$3,1,1),G209&lt;=WORKDAY(DATE('1. Informace o projektu'!$C$3,12,31)-1,1,'6. Data'!$C$76:$C$89)),"OK","!!"),ISBLANK(G209),"!",ISBLANK(H209),"!!!",H209='6. Data'!$B$3,"vyberte druh nákladu")," ")</f>
        <v xml:space="preserve"> </v>
      </c>
      <c r="J209" s="261" t="str">
        <f t="shared" si="9"/>
        <v xml:space="preserve"> </v>
      </c>
      <c r="K209" s="238" t="str">
        <f t="shared" si="10"/>
        <v xml:space="preserve"> </v>
      </c>
      <c r="L209" s="87" t="str">
        <f t="shared" si="11"/>
        <v xml:space="preserve"> </v>
      </c>
    </row>
    <row r="210" spans="1:12" x14ac:dyDescent="0.25">
      <c r="A210" s="72"/>
      <c r="B210" s="82"/>
      <c r="C210" s="82"/>
      <c r="D210" s="79"/>
      <c r="E210" s="83"/>
      <c r="F210" s="83"/>
      <c r="G210" s="81"/>
      <c r="H210" s="123"/>
      <c r="I210" s="238" t="str">
        <f>IF(ISNUMBER(F210),_xlfn.IFS(RIGHT(H210,3)="(b)",IF(AND(G210&gt;=DATE('1. Informace o projektu'!$C$3,1,1),G210&lt;=WORKDAY(DATE('1. Informace o projektu'!$C$3+1,1,31)-1,1)),"OK","!!"),RIGHT(H210,3)="(a)",IF(AND(G210&gt;=DATE('1. Informace o projektu'!$C$3,1,1),G210&lt;=WORKDAY(DATE('1. Informace o projektu'!$C$3,12,31)-1,1,'6. Data'!$C$76:$C$89)),"OK","!!"),ISBLANK(G210),"!",ISBLANK(H210),"!!!",H210='6. Data'!$B$3,"vyberte druh nákladu")," ")</f>
        <v xml:space="preserve"> </v>
      </c>
      <c r="J210" s="261" t="str">
        <f t="shared" si="9"/>
        <v xml:space="preserve"> </v>
      </c>
      <c r="K210" s="238" t="str">
        <f t="shared" si="10"/>
        <v xml:space="preserve"> </v>
      </c>
      <c r="L210" s="87" t="str">
        <f t="shared" si="11"/>
        <v xml:space="preserve"> </v>
      </c>
    </row>
    <row r="211" spans="1:12" x14ac:dyDescent="0.25">
      <c r="A211" s="72"/>
      <c r="B211" s="82"/>
      <c r="C211" s="82"/>
      <c r="D211" s="79"/>
      <c r="E211" s="83"/>
      <c r="F211" s="83"/>
      <c r="G211" s="81"/>
      <c r="H211" s="123"/>
      <c r="I211" s="238" t="str">
        <f>IF(ISNUMBER(F211),_xlfn.IFS(RIGHT(H211,3)="(b)",IF(AND(G211&gt;=DATE('1. Informace o projektu'!$C$3,1,1),G211&lt;=WORKDAY(DATE('1. Informace o projektu'!$C$3+1,1,31)-1,1)),"OK","!!"),RIGHT(H211,3)="(a)",IF(AND(G211&gt;=DATE('1. Informace o projektu'!$C$3,1,1),G211&lt;=WORKDAY(DATE('1. Informace o projektu'!$C$3,12,31)-1,1,'6. Data'!$C$76:$C$89)),"OK","!!"),ISBLANK(G211),"!",ISBLANK(H211),"!!!",H211='6. Data'!$B$3,"vyberte druh nákladu")," ")</f>
        <v xml:space="preserve"> </v>
      </c>
      <c r="J211" s="261" t="str">
        <f t="shared" si="9"/>
        <v xml:space="preserve"> </v>
      </c>
      <c r="K211" s="238" t="str">
        <f t="shared" si="10"/>
        <v xml:space="preserve"> </v>
      </c>
      <c r="L211" s="87" t="str">
        <f t="shared" si="11"/>
        <v xml:space="preserve"> </v>
      </c>
    </row>
    <row r="212" spans="1:12" x14ac:dyDescent="0.25">
      <c r="A212" s="72"/>
      <c r="B212" s="82"/>
      <c r="C212" s="82"/>
      <c r="D212" s="79"/>
      <c r="E212" s="83"/>
      <c r="F212" s="83"/>
      <c r="G212" s="81"/>
      <c r="H212" s="123"/>
      <c r="I212" s="238" t="str">
        <f>IF(ISNUMBER(F212),_xlfn.IFS(RIGHT(H212,3)="(b)",IF(AND(G212&gt;=DATE('1. Informace o projektu'!$C$3,1,1),G212&lt;=WORKDAY(DATE('1. Informace o projektu'!$C$3+1,1,31)-1,1)),"OK","!!"),RIGHT(H212,3)="(a)",IF(AND(G212&gt;=DATE('1. Informace o projektu'!$C$3,1,1),G212&lt;=WORKDAY(DATE('1. Informace o projektu'!$C$3,12,31)-1,1,'6. Data'!$C$76:$C$89)),"OK","!!"),ISBLANK(G212),"!",ISBLANK(H212),"!!!",H212='6. Data'!$B$3,"vyberte druh nákladu")," ")</f>
        <v xml:space="preserve"> </v>
      </c>
      <c r="J212" s="261" t="str">
        <f t="shared" si="9"/>
        <v xml:space="preserve"> </v>
      </c>
      <c r="K212" s="238" t="str">
        <f t="shared" si="10"/>
        <v xml:space="preserve"> </v>
      </c>
      <c r="L212" s="87" t="str">
        <f t="shared" si="11"/>
        <v xml:space="preserve"> </v>
      </c>
    </row>
    <row r="213" spans="1:12" x14ac:dyDescent="0.25">
      <c r="A213" s="72"/>
      <c r="B213" s="82"/>
      <c r="C213" s="82"/>
      <c r="D213" s="79"/>
      <c r="E213" s="83"/>
      <c r="F213" s="83"/>
      <c r="G213" s="81"/>
      <c r="H213" s="123"/>
      <c r="I213" s="238" t="str">
        <f>IF(ISNUMBER(F213),_xlfn.IFS(RIGHT(H213,3)="(b)",IF(AND(G213&gt;=DATE('1. Informace o projektu'!$C$3,1,1),G213&lt;=WORKDAY(DATE('1. Informace o projektu'!$C$3+1,1,31)-1,1)),"OK","!!"),RIGHT(H213,3)="(a)",IF(AND(G213&gt;=DATE('1. Informace o projektu'!$C$3,1,1),G213&lt;=WORKDAY(DATE('1. Informace o projektu'!$C$3,12,31)-1,1,'6. Data'!$C$76:$C$89)),"OK","!!"),ISBLANK(G213),"!",ISBLANK(H213),"!!!",H213='6. Data'!$B$3,"vyberte druh nákladu")," ")</f>
        <v xml:space="preserve"> </v>
      </c>
      <c r="J213" s="261" t="str">
        <f t="shared" si="9"/>
        <v xml:space="preserve"> </v>
      </c>
      <c r="K213" s="238" t="str">
        <f t="shared" si="10"/>
        <v xml:space="preserve"> </v>
      </c>
      <c r="L213" s="87" t="str">
        <f t="shared" si="11"/>
        <v xml:space="preserve"> </v>
      </c>
    </row>
    <row r="214" spans="1:12" x14ac:dyDescent="0.25">
      <c r="A214" s="72"/>
      <c r="B214" s="82"/>
      <c r="C214" s="82"/>
      <c r="D214" s="79"/>
      <c r="E214" s="83"/>
      <c r="F214" s="83"/>
      <c r="G214" s="81"/>
      <c r="H214" s="123"/>
      <c r="I214" s="238" t="str">
        <f>IF(ISNUMBER(F214),_xlfn.IFS(RIGHT(H214,3)="(b)",IF(AND(G214&gt;=DATE('1. Informace o projektu'!$C$3,1,1),G214&lt;=WORKDAY(DATE('1. Informace o projektu'!$C$3+1,1,31)-1,1)),"OK","!!"),RIGHT(H214,3)="(a)",IF(AND(G214&gt;=DATE('1. Informace o projektu'!$C$3,1,1),G214&lt;=WORKDAY(DATE('1. Informace o projektu'!$C$3,12,31)-1,1,'6. Data'!$C$76:$C$89)),"OK","!!"),ISBLANK(G214),"!",ISBLANK(H214),"!!!",H214='6. Data'!$B$3,"vyberte druh nákladu")," ")</f>
        <v xml:space="preserve"> </v>
      </c>
      <c r="J214" s="261" t="str">
        <f t="shared" si="9"/>
        <v xml:space="preserve"> </v>
      </c>
      <c r="K214" s="238" t="str">
        <f t="shared" si="10"/>
        <v xml:space="preserve"> </v>
      </c>
      <c r="L214" s="87" t="str">
        <f t="shared" si="11"/>
        <v xml:space="preserve"> </v>
      </c>
    </row>
    <row r="215" spans="1:12" x14ac:dyDescent="0.25">
      <c r="A215" s="72"/>
      <c r="B215" s="82"/>
      <c r="C215" s="82"/>
      <c r="D215" s="79"/>
      <c r="E215" s="83"/>
      <c r="F215" s="83"/>
      <c r="G215" s="81"/>
      <c r="H215" s="123"/>
      <c r="I215" s="238" t="str">
        <f>IF(ISNUMBER(F215),_xlfn.IFS(RIGHT(H215,3)="(b)",IF(AND(G215&gt;=DATE('1. Informace o projektu'!$C$3,1,1),G215&lt;=WORKDAY(DATE('1. Informace o projektu'!$C$3+1,1,31)-1,1)),"OK","!!"),RIGHT(H215,3)="(a)",IF(AND(G215&gt;=DATE('1. Informace o projektu'!$C$3,1,1),G215&lt;=WORKDAY(DATE('1. Informace o projektu'!$C$3,12,31)-1,1,'6. Data'!$C$76:$C$89)),"OK","!!"),ISBLANK(G215),"!",ISBLANK(H215),"!!!",H215='6. Data'!$B$3,"vyberte druh nákladu")," ")</f>
        <v xml:space="preserve"> </v>
      </c>
      <c r="J215" s="261" t="str">
        <f t="shared" si="9"/>
        <v xml:space="preserve"> </v>
      </c>
      <c r="K215" s="238" t="str">
        <f t="shared" si="10"/>
        <v xml:space="preserve"> </v>
      </c>
      <c r="L215" s="87" t="str">
        <f t="shared" si="11"/>
        <v xml:space="preserve"> </v>
      </c>
    </row>
    <row r="216" spans="1:12" x14ac:dyDescent="0.25">
      <c r="A216" s="72"/>
      <c r="B216" s="82"/>
      <c r="C216" s="82"/>
      <c r="D216" s="79"/>
      <c r="E216" s="83"/>
      <c r="F216" s="83"/>
      <c r="G216" s="81"/>
      <c r="H216" s="123"/>
      <c r="I216" s="238" t="str">
        <f>IF(ISNUMBER(F216),_xlfn.IFS(RIGHT(H216,3)="(b)",IF(AND(G216&gt;=DATE('1. Informace o projektu'!$C$3,1,1),G216&lt;=WORKDAY(DATE('1. Informace o projektu'!$C$3+1,1,31)-1,1)),"OK","!!"),RIGHT(H216,3)="(a)",IF(AND(G216&gt;=DATE('1. Informace o projektu'!$C$3,1,1),G216&lt;=WORKDAY(DATE('1. Informace o projektu'!$C$3,12,31)-1,1,'6. Data'!$C$76:$C$89)),"OK","!!"),ISBLANK(G216),"!",ISBLANK(H216),"!!!",H216='6. Data'!$B$3,"vyberte druh nákladu")," ")</f>
        <v xml:space="preserve"> </v>
      </c>
      <c r="J216" s="261" t="str">
        <f t="shared" si="9"/>
        <v xml:space="preserve"> </v>
      </c>
      <c r="K216" s="238" t="str">
        <f t="shared" si="10"/>
        <v xml:space="preserve"> </v>
      </c>
      <c r="L216" s="87" t="str">
        <f t="shared" si="11"/>
        <v xml:space="preserve"> </v>
      </c>
    </row>
    <row r="217" spans="1:12" x14ac:dyDescent="0.25">
      <c r="A217" s="72"/>
      <c r="B217" s="82"/>
      <c r="C217" s="82"/>
      <c r="D217" s="79"/>
      <c r="E217" s="83"/>
      <c r="F217" s="83"/>
      <c r="G217" s="81"/>
      <c r="H217" s="123"/>
      <c r="I217" s="238" t="str">
        <f>IF(ISNUMBER(F217),_xlfn.IFS(RIGHT(H217,3)="(b)",IF(AND(G217&gt;=DATE('1. Informace o projektu'!$C$3,1,1),G217&lt;=WORKDAY(DATE('1. Informace o projektu'!$C$3+1,1,31)-1,1)),"OK","!!"),RIGHT(H217,3)="(a)",IF(AND(G217&gt;=DATE('1. Informace o projektu'!$C$3,1,1),G217&lt;=WORKDAY(DATE('1. Informace o projektu'!$C$3,12,31)-1,1,'6. Data'!$C$76:$C$89)),"OK","!!"),ISBLANK(G217),"!",ISBLANK(H217),"!!!",H217='6. Data'!$B$3,"vyberte druh nákladu")," ")</f>
        <v xml:space="preserve"> </v>
      </c>
      <c r="J217" s="261" t="str">
        <f t="shared" si="9"/>
        <v xml:space="preserve"> </v>
      </c>
      <c r="K217" s="238" t="str">
        <f t="shared" si="10"/>
        <v xml:space="preserve"> </v>
      </c>
      <c r="L217" s="87" t="str">
        <f t="shared" si="11"/>
        <v xml:space="preserve"> </v>
      </c>
    </row>
    <row r="218" spans="1:12" x14ac:dyDescent="0.25">
      <c r="A218" s="72"/>
      <c r="B218" s="82"/>
      <c r="C218" s="82"/>
      <c r="D218" s="79"/>
      <c r="E218" s="83"/>
      <c r="F218" s="83"/>
      <c r="G218" s="81"/>
      <c r="H218" s="123"/>
      <c r="I218" s="238" t="str">
        <f>IF(ISNUMBER(F218),_xlfn.IFS(RIGHT(H218,3)="(b)",IF(AND(G218&gt;=DATE('1. Informace o projektu'!$C$3,1,1),G218&lt;=WORKDAY(DATE('1. Informace o projektu'!$C$3+1,1,31)-1,1)),"OK","!!"),RIGHT(H218,3)="(a)",IF(AND(G218&gt;=DATE('1. Informace o projektu'!$C$3,1,1),G218&lt;=WORKDAY(DATE('1. Informace o projektu'!$C$3,12,31)-1,1,'6. Data'!$C$76:$C$89)),"OK","!!"),ISBLANK(G218),"!",ISBLANK(H218),"!!!",H218='6. Data'!$B$3,"vyberte druh nákladu")," ")</f>
        <v xml:space="preserve"> </v>
      </c>
      <c r="J218" s="261" t="str">
        <f t="shared" si="9"/>
        <v xml:space="preserve"> </v>
      </c>
      <c r="K218" s="238" t="str">
        <f t="shared" si="10"/>
        <v xml:space="preserve"> </v>
      </c>
      <c r="L218" s="87" t="str">
        <f t="shared" si="11"/>
        <v xml:space="preserve"> </v>
      </c>
    </row>
    <row r="219" spans="1:12" x14ac:dyDescent="0.25">
      <c r="A219" s="72"/>
      <c r="B219" s="82"/>
      <c r="C219" s="82"/>
      <c r="D219" s="79"/>
      <c r="E219" s="83"/>
      <c r="F219" s="83"/>
      <c r="G219" s="81"/>
      <c r="H219" s="123"/>
      <c r="I219" s="238" t="str">
        <f>IF(ISNUMBER(F219),_xlfn.IFS(RIGHT(H219,3)="(b)",IF(AND(G219&gt;=DATE('1. Informace o projektu'!$C$3,1,1),G219&lt;=WORKDAY(DATE('1. Informace o projektu'!$C$3+1,1,31)-1,1)),"OK","!!"),RIGHT(H219,3)="(a)",IF(AND(G219&gt;=DATE('1. Informace o projektu'!$C$3,1,1),G219&lt;=WORKDAY(DATE('1. Informace o projektu'!$C$3,12,31)-1,1,'6. Data'!$C$76:$C$89)),"OK","!!"),ISBLANK(G219),"!",ISBLANK(H219),"!!!",H219='6. Data'!$B$3,"vyberte druh nákladu")," ")</f>
        <v xml:space="preserve"> </v>
      </c>
      <c r="J219" s="261" t="str">
        <f t="shared" si="9"/>
        <v xml:space="preserve"> </v>
      </c>
      <c r="K219" s="238" t="str">
        <f t="shared" si="10"/>
        <v xml:space="preserve"> </v>
      </c>
      <c r="L219" s="87" t="str">
        <f t="shared" si="11"/>
        <v xml:space="preserve"> </v>
      </c>
    </row>
    <row r="220" spans="1:12" x14ac:dyDescent="0.25">
      <c r="A220" s="72"/>
      <c r="B220" s="82"/>
      <c r="C220" s="82"/>
      <c r="D220" s="79"/>
      <c r="E220" s="83"/>
      <c r="F220" s="83"/>
      <c r="G220" s="81"/>
      <c r="H220" s="123"/>
      <c r="I220" s="238" t="str">
        <f>IF(ISNUMBER(F220),_xlfn.IFS(RIGHT(H220,3)="(b)",IF(AND(G220&gt;=DATE('1. Informace o projektu'!$C$3,1,1),G220&lt;=WORKDAY(DATE('1. Informace o projektu'!$C$3+1,1,31)-1,1)),"OK","!!"),RIGHT(H220,3)="(a)",IF(AND(G220&gt;=DATE('1. Informace o projektu'!$C$3,1,1),G220&lt;=WORKDAY(DATE('1. Informace o projektu'!$C$3,12,31)-1,1,'6. Data'!$C$76:$C$89)),"OK","!!"),ISBLANK(G220),"!",ISBLANK(H220),"!!!",H220='6. Data'!$B$3,"vyberte druh nákladu")," ")</f>
        <v xml:space="preserve"> </v>
      </c>
      <c r="J220" s="261" t="str">
        <f t="shared" si="9"/>
        <v xml:space="preserve"> </v>
      </c>
      <c r="K220" s="238" t="str">
        <f t="shared" si="10"/>
        <v xml:space="preserve"> </v>
      </c>
      <c r="L220" s="87" t="str">
        <f t="shared" si="11"/>
        <v xml:space="preserve"> </v>
      </c>
    </row>
    <row r="221" spans="1:12" x14ac:dyDescent="0.25">
      <c r="A221" s="72"/>
      <c r="B221" s="82"/>
      <c r="C221" s="82"/>
      <c r="D221" s="79"/>
      <c r="E221" s="83"/>
      <c r="F221" s="83"/>
      <c r="G221" s="81"/>
      <c r="H221" s="123"/>
      <c r="I221" s="238" t="str">
        <f>IF(ISNUMBER(F221),_xlfn.IFS(RIGHT(H221,3)="(b)",IF(AND(G221&gt;=DATE('1. Informace o projektu'!$C$3,1,1),G221&lt;=WORKDAY(DATE('1. Informace o projektu'!$C$3+1,1,31)-1,1)),"OK","!!"),RIGHT(H221,3)="(a)",IF(AND(G221&gt;=DATE('1. Informace o projektu'!$C$3,1,1),G221&lt;=WORKDAY(DATE('1. Informace o projektu'!$C$3,12,31)-1,1,'6. Data'!$C$76:$C$89)),"OK","!!"),ISBLANK(G221),"!",ISBLANK(H221),"!!!",H221='6. Data'!$B$3,"vyberte druh nákladu")," ")</f>
        <v xml:space="preserve"> </v>
      </c>
      <c r="J221" s="261" t="str">
        <f t="shared" si="9"/>
        <v xml:space="preserve"> </v>
      </c>
      <c r="K221" s="238" t="str">
        <f t="shared" si="10"/>
        <v xml:space="preserve"> </v>
      </c>
      <c r="L221" s="87" t="str">
        <f t="shared" si="11"/>
        <v xml:space="preserve"> </v>
      </c>
    </row>
    <row r="222" spans="1:12" x14ac:dyDescent="0.25">
      <c r="A222" s="72"/>
      <c r="B222" s="82"/>
      <c r="C222" s="82"/>
      <c r="D222" s="79"/>
      <c r="E222" s="83"/>
      <c r="F222" s="83"/>
      <c r="G222" s="81"/>
      <c r="H222" s="123"/>
      <c r="I222" s="238" t="str">
        <f>IF(ISNUMBER(F222),_xlfn.IFS(RIGHT(H222,3)="(b)",IF(AND(G222&gt;=DATE('1. Informace o projektu'!$C$3,1,1),G222&lt;=WORKDAY(DATE('1. Informace o projektu'!$C$3+1,1,31)-1,1)),"OK","!!"),RIGHT(H222,3)="(a)",IF(AND(G222&gt;=DATE('1. Informace o projektu'!$C$3,1,1),G222&lt;=WORKDAY(DATE('1. Informace o projektu'!$C$3,12,31)-1,1,'6. Data'!$C$76:$C$89)),"OK","!!"),ISBLANK(G222),"!",ISBLANK(H222),"!!!",H222='6. Data'!$B$3,"vyberte druh nákladu")," ")</f>
        <v xml:space="preserve"> </v>
      </c>
      <c r="J222" s="261" t="str">
        <f t="shared" si="9"/>
        <v xml:space="preserve"> </v>
      </c>
      <c r="K222" s="238" t="str">
        <f t="shared" si="10"/>
        <v xml:space="preserve"> </v>
      </c>
      <c r="L222" s="87" t="str">
        <f t="shared" si="11"/>
        <v xml:space="preserve"> </v>
      </c>
    </row>
    <row r="223" spans="1:12" x14ac:dyDescent="0.25">
      <c r="A223" s="72"/>
      <c r="B223" s="82"/>
      <c r="C223" s="82"/>
      <c r="D223" s="79"/>
      <c r="E223" s="83"/>
      <c r="F223" s="83"/>
      <c r="G223" s="81"/>
      <c r="H223" s="123"/>
      <c r="I223" s="238" t="str">
        <f>IF(ISNUMBER(F223),_xlfn.IFS(RIGHT(H223,3)="(b)",IF(AND(G223&gt;=DATE('1. Informace o projektu'!$C$3,1,1),G223&lt;=WORKDAY(DATE('1. Informace o projektu'!$C$3+1,1,31)-1,1)),"OK","!!"),RIGHT(H223,3)="(a)",IF(AND(G223&gt;=DATE('1. Informace o projektu'!$C$3,1,1),G223&lt;=WORKDAY(DATE('1. Informace o projektu'!$C$3,12,31)-1,1,'6. Data'!$C$76:$C$89)),"OK","!!"),ISBLANK(G223),"!",ISBLANK(H223),"!!!",H223='6. Data'!$B$3,"vyberte druh nákladu")," ")</f>
        <v xml:space="preserve"> </v>
      </c>
      <c r="J223" s="261" t="str">
        <f t="shared" si="9"/>
        <v xml:space="preserve"> </v>
      </c>
      <c r="K223" s="238" t="str">
        <f t="shared" si="10"/>
        <v xml:space="preserve"> </v>
      </c>
      <c r="L223" s="87" t="str">
        <f t="shared" si="11"/>
        <v xml:space="preserve"> </v>
      </c>
    </row>
    <row r="224" spans="1:12" x14ac:dyDescent="0.25">
      <c r="A224" s="72"/>
      <c r="B224" s="82"/>
      <c r="C224" s="82"/>
      <c r="D224" s="79"/>
      <c r="E224" s="83"/>
      <c r="F224" s="83"/>
      <c r="G224" s="81"/>
      <c r="H224" s="123"/>
      <c r="I224" s="238" t="str">
        <f>IF(ISNUMBER(F224),_xlfn.IFS(RIGHT(H224,3)="(b)",IF(AND(G224&gt;=DATE('1. Informace o projektu'!$C$3,1,1),G224&lt;=WORKDAY(DATE('1. Informace o projektu'!$C$3+1,1,31)-1,1)),"OK","!!"),RIGHT(H224,3)="(a)",IF(AND(G224&gt;=DATE('1. Informace o projektu'!$C$3,1,1),G224&lt;=WORKDAY(DATE('1. Informace o projektu'!$C$3,12,31)-1,1,'6. Data'!$C$76:$C$89)),"OK","!!"),ISBLANK(G224),"!",ISBLANK(H224),"!!!",H224='6. Data'!$B$3,"vyberte druh nákladu")," ")</f>
        <v xml:space="preserve"> </v>
      </c>
      <c r="J224" s="261" t="str">
        <f t="shared" si="9"/>
        <v xml:space="preserve"> </v>
      </c>
      <c r="K224" s="238" t="str">
        <f t="shared" si="10"/>
        <v xml:space="preserve"> </v>
      </c>
      <c r="L224" s="87" t="str">
        <f t="shared" si="11"/>
        <v xml:space="preserve"> </v>
      </c>
    </row>
    <row r="225" spans="1:12" x14ac:dyDescent="0.25">
      <c r="A225" s="72"/>
      <c r="B225" s="82"/>
      <c r="C225" s="82"/>
      <c r="D225" s="79"/>
      <c r="E225" s="83"/>
      <c r="F225" s="83"/>
      <c r="G225" s="81"/>
      <c r="H225" s="123"/>
      <c r="I225" s="238" t="str">
        <f>IF(ISNUMBER(F225),_xlfn.IFS(RIGHT(H225,3)="(b)",IF(AND(G225&gt;=DATE('1. Informace o projektu'!$C$3,1,1),G225&lt;=WORKDAY(DATE('1. Informace o projektu'!$C$3+1,1,31)-1,1)),"OK","!!"),RIGHT(H225,3)="(a)",IF(AND(G225&gt;=DATE('1. Informace o projektu'!$C$3,1,1),G225&lt;=WORKDAY(DATE('1. Informace o projektu'!$C$3,12,31)-1,1,'6. Data'!$C$76:$C$89)),"OK","!!"),ISBLANK(G225),"!",ISBLANK(H225),"!!!",H225='6. Data'!$B$3,"vyberte druh nákladu")," ")</f>
        <v xml:space="preserve"> </v>
      </c>
      <c r="J225" s="261" t="str">
        <f t="shared" si="9"/>
        <v xml:space="preserve"> </v>
      </c>
      <c r="K225" s="238" t="str">
        <f t="shared" si="10"/>
        <v xml:space="preserve"> </v>
      </c>
      <c r="L225" s="87" t="str">
        <f t="shared" si="11"/>
        <v xml:space="preserve"> </v>
      </c>
    </row>
    <row r="226" spans="1:12" x14ac:dyDescent="0.25">
      <c r="A226" s="72"/>
      <c r="B226" s="82"/>
      <c r="C226" s="82"/>
      <c r="D226" s="79"/>
      <c r="E226" s="83"/>
      <c r="F226" s="83"/>
      <c r="G226" s="81"/>
      <c r="H226" s="123"/>
      <c r="I226" s="238" t="str">
        <f>IF(ISNUMBER(F226),_xlfn.IFS(RIGHT(H226,3)="(b)",IF(AND(G226&gt;=DATE('1. Informace o projektu'!$C$3,1,1),G226&lt;=WORKDAY(DATE('1. Informace o projektu'!$C$3+1,1,31)-1,1)),"OK","!!"),RIGHT(H226,3)="(a)",IF(AND(G226&gt;=DATE('1. Informace o projektu'!$C$3,1,1),G226&lt;=WORKDAY(DATE('1. Informace o projektu'!$C$3,12,31)-1,1,'6. Data'!$C$76:$C$89)),"OK","!!"),ISBLANK(G226),"!",ISBLANK(H226),"!!!",H226='6. Data'!$B$3,"vyberte druh nákladu")," ")</f>
        <v xml:space="preserve"> </v>
      </c>
      <c r="J226" s="261" t="str">
        <f t="shared" si="9"/>
        <v xml:space="preserve"> </v>
      </c>
      <c r="K226" s="238" t="str">
        <f t="shared" si="10"/>
        <v xml:space="preserve"> </v>
      </c>
      <c r="L226" s="87" t="str">
        <f t="shared" si="11"/>
        <v xml:space="preserve"> </v>
      </c>
    </row>
    <row r="227" spans="1:12" x14ac:dyDescent="0.25">
      <c r="A227" s="72"/>
      <c r="B227" s="82"/>
      <c r="C227" s="82"/>
      <c r="D227" s="79"/>
      <c r="E227" s="83"/>
      <c r="F227" s="83"/>
      <c r="G227" s="81"/>
      <c r="H227" s="123"/>
      <c r="I227" s="238" t="str">
        <f>IF(ISNUMBER(F227),_xlfn.IFS(RIGHT(H227,3)="(b)",IF(AND(G227&gt;=DATE('1. Informace o projektu'!$C$3,1,1),G227&lt;=WORKDAY(DATE('1. Informace o projektu'!$C$3+1,1,31)-1,1)),"OK","!!"),RIGHT(H227,3)="(a)",IF(AND(G227&gt;=DATE('1. Informace o projektu'!$C$3,1,1),G227&lt;=WORKDAY(DATE('1. Informace o projektu'!$C$3,12,31)-1,1,'6. Data'!$C$76:$C$89)),"OK","!!"),ISBLANK(G227),"!",ISBLANK(H227),"!!!",H227='6. Data'!$B$3,"vyberte druh nákladu")," ")</f>
        <v xml:space="preserve"> </v>
      </c>
      <c r="J227" s="261" t="str">
        <f t="shared" si="9"/>
        <v xml:space="preserve"> </v>
      </c>
      <c r="K227" s="238" t="str">
        <f t="shared" si="10"/>
        <v xml:space="preserve"> </v>
      </c>
      <c r="L227" s="87" t="str">
        <f t="shared" si="11"/>
        <v xml:space="preserve"> </v>
      </c>
    </row>
    <row r="228" spans="1:12" x14ac:dyDescent="0.25">
      <c r="A228" s="72"/>
      <c r="B228" s="82"/>
      <c r="C228" s="82"/>
      <c r="D228" s="79"/>
      <c r="E228" s="83"/>
      <c r="F228" s="83"/>
      <c r="G228" s="81"/>
      <c r="H228" s="123"/>
      <c r="I228" s="238" t="str">
        <f>IF(ISNUMBER(F228),_xlfn.IFS(RIGHT(H228,3)="(b)",IF(AND(G228&gt;=DATE('1. Informace o projektu'!$C$3,1,1),G228&lt;=WORKDAY(DATE('1. Informace o projektu'!$C$3+1,1,31)-1,1)),"OK","!!"),RIGHT(H228,3)="(a)",IF(AND(G228&gt;=DATE('1. Informace o projektu'!$C$3,1,1),G228&lt;=WORKDAY(DATE('1. Informace o projektu'!$C$3,12,31)-1,1,'6. Data'!$C$76:$C$89)),"OK","!!"),ISBLANK(G228),"!",ISBLANK(H228),"!!!",H228='6. Data'!$B$3,"vyberte druh nákladu")," ")</f>
        <v xml:space="preserve"> </v>
      </c>
      <c r="J228" s="261" t="str">
        <f t="shared" si="9"/>
        <v xml:space="preserve"> </v>
      </c>
      <c r="K228" s="238" t="str">
        <f t="shared" si="10"/>
        <v xml:space="preserve"> </v>
      </c>
      <c r="L228" s="87" t="str">
        <f t="shared" si="11"/>
        <v xml:space="preserve"> </v>
      </c>
    </row>
    <row r="229" spans="1:12" x14ac:dyDescent="0.25">
      <c r="A229" s="72"/>
      <c r="B229" s="82"/>
      <c r="C229" s="82"/>
      <c r="D229" s="79"/>
      <c r="E229" s="83"/>
      <c r="F229" s="83"/>
      <c r="G229" s="81"/>
      <c r="H229" s="123"/>
      <c r="I229" s="238" t="str">
        <f>IF(ISNUMBER(F229),_xlfn.IFS(RIGHT(H229,3)="(b)",IF(AND(G229&gt;=DATE('1. Informace o projektu'!$C$3,1,1),G229&lt;=WORKDAY(DATE('1. Informace o projektu'!$C$3+1,1,31)-1,1)),"OK","!!"),RIGHT(H229,3)="(a)",IF(AND(G229&gt;=DATE('1. Informace o projektu'!$C$3,1,1),G229&lt;=WORKDAY(DATE('1. Informace o projektu'!$C$3,12,31)-1,1,'6. Data'!$C$76:$C$89)),"OK","!!"),ISBLANK(G229),"!",ISBLANK(H229),"!!!",H229='6. Data'!$B$3,"vyberte druh nákladu")," ")</f>
        <v xml:space="preserve"> </v>
      </c>
      <c r="J229" s="261" t="str">
        <f t="shared" si="9"/>
        <v xml:space="preserve"> </v>
      </c>
      <c r="K229" s="238" t="str">
        <f t="shared" si="10"/>
        <v xml:space="preserve"> </v>
      </c>
      <c r="L229" s="87" t="str">
        <f t="shared" si="11"/>
        <v xml:space="preserve"> </v>
      </c>
    </row>
    <row r="230" spans="1:12" x14ac:dyDescent="0.25">
      <c r="A230" s="72"/>
      <c r="B230" s="82"/>
      <c r="C230" s="82"/>
      <c r="D230" s="79"/>
      <c r="E230" s="83"/>
      <c r="F230" s="83"/>
      <c r="G230" s="81"/>
      <c r="H230" s="123"/>
      <c r="I230" s="238" t="str">
        <f>IF(ISNUMBER(F230),_xlfn.IFS(RIGHT(H230,3)="(b)",IF(AND(G230&gt;=DATE('1. Informace o projektu'!$C$3,1,1),G230&lt;=WORKDAY(DATE('1. Informace o projektu'!$C$3+1,1,31)-1,1)),"OK","!!"),RIGHT(H230,3)="(a)",IF(AND(G230&gt;=DATE('1. Informace o projektu'!$C$3,1,1),G230&lt;=WORKDAY(DATE('1. Informace o projektu'!$C$3,12,31)-1,1,'6. Data'!$C$76:$C$89)),"OK","!!"),ISBLANK(G230),"!",ISBLANK(H230),"!!!",H230='6. Data'!$B$3,"vyberte druh nákladu")," ")</f>
        <v xml:space="preserve"> </v>
      </c>
      <c r="J230" s="261" t="str">
        <f t="shared" si="9"/>
        <v xml:space="preserve"> </v>
      </c>
      <c r="K230" s="238" t="str">
        <f t="shared" si="10"/>
        <v xml:space="preserve"> </v>
      </c>
      <c r="L230" s="87" t="str">
        <f t="shared" si="11"/>
        <v xml:space="preserve"> </v>
      </c>
    </row>
    <row r="231" spans="1:12" x14ac:dyDescent="0.25">
      <c r="A231" s="72"/>
      <c r="B231" s="82"/>
      <c r="C231" s="82"/>
      <c r="D231" s="79"/>
      <c r="E231" s="83"/>
      <c r="F231" s="83"/>
      <c r="G231" s="81"/>
      <c r="H231" s="123"/>
      <c r="I231" s="238" t="str">
        <f>IF(ISNUMBER(F231),_xlfn.IFS(RIGHT(H231,3)="(b)",IF(AND(G231&gt;=DATE('1. Informace o projektu'!$C$3,1,1),G231&lt;=WORKDAY(DATE('1. Informace o projektu'!$C$3+1,1,31)-1,1)),"OK","!!"),RIGHT(H231,3)="(a)",IF(AND(G231&gt;=DATE('1. Informace o projektu'!$C$3,1,1),G231&lt;=WORKDAY(DATE('1. Informace o projektu'!$C$3,12,31)-1,1,'6. Data'!$C$76:$C$89)),"OK","!!"),ISBLANK(G231),"!",ISBLANK(H231),"!!!",H231='6. Data'!$B$3,"vyberte druh nákladu")," ")</f>
        <v xml:space="preserve"> </v>
      </c>
      <c r="J231" s="261" t="str">
        <f t="shared" si="9"/>
        <v xml:space="preserve"> </v>
      </c>
      <c r="K231" s="238" t="str">
        <f t="shared" si="10"/>
        <v xml:space="preserve"> </v>
      </c>
      <c r="L231" s="87" t="str">
        <f t="shared" si="11"/>
        <v xml:space="preserve"> </v>
      </c>
    </row>
    <row r="232" spans="1:12" x14ac:dyDescent="0.25">
      <c r="A232" s="72"/>
      <c r="B232" s="82"/>
      <c r="C232" s="82"/>
      <c r="D232" s="79"/>
      <c r="E232" s="83"/>
      <c r="F232" s="83"/>
      <c r="G232" s="81"/>
      <c r="H232" s="123"/>
      <c r="I232" s="238" t="str">
        <f>IF(ISNUMBER(F232),_xlfn.IFS(RIGHT(H232,3)="(b)",IF(AND(G232&gt;=DATE('1. Informace o projektu'!$C$3,1,1),G232&lt;=WORKDAY(DATE('1. Informace o projektu'!$C$3+1,1,31)-1,1)),"OK","!!"),RIGHT(H232,3)="(a)",IF(AND(G232&gt;=DATE('1. Informace o projektu'!$C$3,1,1),G232&lt;=WORKDAY(DATE('1. Informace o projektu'!$C$3,12,31)-1,1,'6. Data'!$C$76:$C$89)),"OK","!!"),ISBLANK(G232),"!",ISBLANK(H232),"!!!",H232='6. Data'!$B$3,"vyberte druh nákladu")," ")</f>
        <v xml:space="preserve"> </v>
      </c>
      <c r="J232" s="261" t="str">
        <f t="shared" si="9"/>
        <v xml:space="preserve"> </v>
      </c>
      <c r="K232" s="238" t="str">
        <f t="shared" si="10"/>
        <v xml:space="preserve"> </v>
      </c>
      <c r="L232" s="87" t="str">
        <f t="shared" si="11"/>
        <v xml:space="preserve"> </v>
      </c>
    </row>
    <row r="233" spans="1:12" x14ac:dyDescent="0.25">
      <c r="A233" s="72"/>
      <c r="B233" s="82"/>
      <c r="C233" s="82"/>
      <c r="D233" s="79"/>
      <c r="E233" s="83"/>
      <c r="F233" s="83"/>
      <c r="G233" s="81"/>
      <c r="H233" s="123"/>
      <c r="I233" s="238" t="str">
        <f>IF(ISNUMBER(F233),_xlfn.IFS(RIGHT(H233,3)="(b)",IF(AND(G233&gt;=DATE('1. Informace o projektu'!$C$3,1,1),G233&lt;=WORKDAY(DATE('1. Informace o projektu'!$C$3+1,1,31)-1,1)),"OK","!!"),RIGHT(H233,3)="(a)",IF(AND(G233&gt;=DATE('1. Informace o projektu'!$C$3,1,1),G233&lt;=WORKDAY(DATE('1. Informace o projektu'!$C$3,12,31)-1,1,'6. Data'!$C$76:$C$89)),"OK","!!"),ISBLANK(G233),"!",ISBLANK(H233),"!!!",H233='6. Data'!$B$3,"vyberte druh nákladu")," ")</f>
        <v xml:space="preserve"> </v>
      </c>
      <c r="J233" s="261" t="str">
        <f t="shared" si="9"/>
        <v xml:space="preserve"> </v>
      </c>
      <c r="K233" s="238" t="str">
        <f t="shared" si="10"/>
        <v xml:space="preserve"> </v>
      </c>
      <c r="L233" s="87" t="str">
        <f t="shared" si="11"/>
        <v xml:space="preserve"> </v>
      </c>
    </row>
    <row r="234" spans="1:12" x14ac:dyDescent="0.25">
      <c r="A234" s="72"/>
      <c r="B234" s="82"/>
      <c r="C234" s="82"/>
      <c r="D234" s="79"/>
      <c r="E234" s="83"/>
      <c r="F234" s="83"/>
      <c r="G234" s="81"/>
      <c r="H234" s="123"/>
      <c r="I234" s="238" t="str">
        <f>IF(ISNUMBER(F234),_xlfn.IFS(RIGHT(H234,3)="(b)",IF(AND(G234&gt;=DATE('1. Informace o projektu'!$C$3,1,1),G234&lt;=WORKDAY(DATE('1. Informace o projektu'!$C$3+1,1,31)-1,1)),"OK","!!"),RIGHT(H234,3)="(a)",IF(AND(G234&gt;=DATE('1. Informace o projektu'!$C$3,1,1),G234&lt;=WORKDAY(DATE('1. Informace o projektu'!$C$3,12,31)-1,1,'6. Data'!$C$76:$C$89)),"OK","!!"),ISBLANK(G234),"!",ISBLANK(H234),"!!!",H234='6. Data'!$B$3,"vyberte druh nákladu")," ")</f>
        <v xml:space="preserve"> </v>
      </c>
      <c r="J234" s="261" t="str">
        <f t="shared" si="9"/>
        <v xml:space="preserve"> </v>
      </c>
      <c r="K234" s="238" t="str">
        <f t="shared" si="10"/>
        <v xml:space="preserve"> </v>
      </c>
      <c r="L234" s="87" t="str">
        <f t="shared" si="11"/>
        <v xml:space="preserve"> </v>
      </c>
    </row>
    <row r="235" spans="1:12" x14ac:dyDescent="0.25">
      <c r="A235" s="72"/>
      <c r="B235" s="82"/>
      <c r="C235" s="82"/>
      <c r="D235" s="79"/>
      <c r="E235" s="83"/>
      <c r="F235" s="83"/>
      <c r="G235" s="81"/>
      <c r="H235" s="123"/>
      <c r="I235" s="238" t="str">
        <f>IF(ISNUMBER(F235),_xlfn.IFS(RIGHT(H235,3)="(b)",IF(AND(G235&gt;=DATE('1. Informace o projektu'!$C$3,1,1),G235&lt;=WORKDAY(DATE('1. Informace o projektu'!$C$3+1,1,31)-1,1)),"OK","!!"),RIGHT(H235,3)="(a)",IF(AND(G235&gt;=DATE('1. Informace o projektu'!$C$3,1,1),G235&lt;=WORKDAY(DATE('1. Informace o projektu'!$C$3,12,31)-1,1,'6. Data'!$C$76:$C$89)),"OK","!!"),ISBLANK(G235),"!",ISBLANK(H235),"!!!",H235='6. Data'!$B$3,"vyberte druh nákladu")," ")</f>
        <v xml:space="preserve"> </v>
      </c>
      <c r="J235" s="261" t="str">
        <f t="shared" si="9"/>
        <v xml:space="preserve"> </v>
      </c>
      <c r="K235" s="238" t="str">
        <f t="shared" si="10"/>
        <v xml:space="preserve"> </v>
      </c>
      <c r="L235" s="87" t="str">
        <f t="shared" si="11"/>
        <v xml:space="preserve"> </v>
      </c>
    </row>
    <row r="236" spans="1:12" x14ac:dyDescent="0.25">
      <c r="A236" s="72"/>
      <c r="B236" s="82"/>
      <c r="C236" s="82"/>
      <c r="D236" s="79"/>
      <c r="E236" s="83"/>
      <c r="F236" s="83"/>
      <c r="G236" s="81"/>
      <c r="H236" s="123"/>
      <c r="I236" s="238" t="str">
        <f>IF(ISNUMBER(F236),_xlfn.IFS(RIGHT(H236,3)="(b)",IF(AND(G236&gt;=DATE('1. Informace o projektu'!$C$3,1,1),G236&lt;=WORKDAY(DATE('1. Informace o projektu'!$C$3+1,1,31)-1,1)),"OK","!!"),RIGHT(H236,3)="(a)",IF(AND(G236&gt;=DATE('1. Informace o projektu'!$C$3,1,1),G236&lt;=WORKDAY(DATE('1. Informace o projektu'!$C$3,12,31)-1,1,'6. Data'!$C$76:$C$89)),"OK","!!"),ISBLANK(G236),"!",ISBLANK(H236),"!!!",H236='6. Data'!$B$3,"vyberte druh nákladu")," ")</f>
        <v xml:space="preserve"> </v>
      </c>
      <c r="J236" s="261" t="str">
        <f t="shared" si="9"/>
        <v xml:space="preserve"> </v>
      </c>
      <c r="K236" s="238" t="str">
        <f t="shared" si="10"/>
        <v xml:space="preserve"> </v>
      </c>
      <c r="L236" s="87" t="str">
        <f t="shared" si="11"/>
        <v xml:space="preserve"> </v>
      </c>
    </row>
    <row r="237" spans="1:12" x14ac:dyDescent="0.25">
      <c r="A237" s="72"/>
      <c r="B237" s="82"/>
      <c r="C237" s="82"/>
      <c r="D237" s="79"/>
      <c r="E237" s="83"/>
      <c r="F237" s="83"/>
      <c r="G237" s="81"/>
      <c r="H237" s="123"/>
      <c r="I237" s="238" t="str">
        <f>IF(ISNUMBER(F237),_xlfn.IFS(RIGHT(H237,3)="(b)",IF(AND(G237&gt;=DATE('1. Informace o projektu'!$C$3,1,1),G237&lt;=WORKDAY(DATE('1. Informace o projektu'!$C$3+1,1,31)-1,1)),"OK","!!"),RIGHT(H237,3)="(a)",IF(AND(G237&gt;=DATE('1. Informace o projektu'!$C$3,1,1),G237&lt;=WORKDAY(DATE('1. Informace o projektu'!$C$3,12,31)-1,1,'6. Data'!$C$76:$C$89)),"OK","!!"),ISBLANK(G237),"!",ISBLANK(H237),"!!!",H237='6. Data'!$B$3,"vyberte druh nákladu")," ")</f>
        <v xml:space="preserve"> </v>
      </c>
      <c r="J237" s="261" t="str">
        <f t="shared" si="9"/>
        <v xml:space="preserve"> </v>
      </c>
      <c r="K237" s="238" t="str">
        <f t="shared" si="10"/>
        <v xml:space="preserve"> </v>
      </c>
      <c r="L237" s="87" t="str">
        <f t="shared" si="11"/>
        <v xml:space="preserve"> </v>
      </c>
    </row>
    <row r="238" spans="1:12" x14ac:dyDescent="0.25">
      <c r="A238" s="72"/>
      <c r="B238" s="82"/>
      <c r="C238" s="82"/>
      <c r="D238" s="79"/>
      <c r="E238" s="83"/>
      <c r="F238" s="83"/>
      <c r="G238" s="81"/>
      <c r="H238" s="123"/>
      <c r="I238" s="238" t="str">
        <f>IF(ISNUMBER(F238),_xlfn.IFS(RIGHT(H238,3)="(b)",IF(AND(G238&gt;=DATE('1. Informace o projektu'!$C$3,1,1),G238&lt;=WORKDAY(DATE('1. Informace o projektu'!$C$3+1,1,31)-1,1)),"OK","!!"),RIGHT(H238,3)="(a)",IF(AND(G238&gt;=DATE('1. Informace o projektu'!$C$3,1,1),G238&lt;=WORKDAY(DATE('1. Informace o projektu'!$C$3,12,31)-1,1,'6. Data'!$C$76:$C$89)),"OK","!!"),ISBLANK(G238),"!",ISBLANK(H238),"!!!",H238='6. Data'!$B$3,"vyberte druh nákladu")," ")</f>
        <v xml:space="preserve"> </v>
      </c>
      <c r="J238" s="261" t="str">
        <f t="shared" si="9"/>
        <v xml:space="preserve"> </v>
      </c>
      <c r="K238" s="238" t="str">
        <f t="shared" si="10"/>
        <v xml:space="preserve"> </v>
      </c>
      <c r="L238" s="87" t="str">
        <f t="shared" si="11"/>
        <v xml:space="preserve"> </v>
      </c>
    </row>
    <row r="239" spans="1:12" x14ac:dyDescent="0.25">
      <c r="A239" s="72"/>
      <c r="B239" s="82"/>
      <c r="C239" s="82"/>
      <c r="D239" s="79"/>
      <c r="E239" s="83"/>
      <c r="F239" s="83"/>
      <c r="G239" s="81"/>
      <c r="H239" s="123"/>
      <c r="I239" s="238" t="str">
        <f>IF(ISNUMBER(F239),_xlfn.IFS(RIGHT(H239,3)="(b)",IF(AND(G239&gt;=DATE('1. Informace o projektu'!$C$3,1,1),G239&lt;=WORKDAY(DATE('1. Informace o projektu'!$C$3+1,1,31)-1,1)),"OK","!!"),RIGHT(H239,3)="(a)",IF(AND(G239&gt;=DATE('1. Informace o projektu'!$C$3,1,1),G239&lt;=WORKDAY(DATE('1. Informace o projektu'!$C$3,12,31)-1,1,'6. Data'!$C$76:$C$89)),"OK","!!"),ISBLANK(G239),"!",ISBLANK(H239),"!!!",H239='6. Data'!$B$3,"vyberte druh nákladu")," ")</f>
        <v xml:space="preserve"> </v>
      </c>
      <c r="J239" s="261" t="str">
        <f t="shared" si="9"/>
        <v xml:space="preserve"> </v>
      </c>
      <c r="K239" s="238" t="str">
        <f t="shared" si="10"/>
        <v xml:space="preserve"> </v>
      </c>
      <c r="L239" s="87" t="str">
        <f t="shared" si="11"/>
        <v xml:space="preserve"> </v>
      </c>
    </row>
    <row r="240" spans="1:12" x14ac:dyDescent="0.25">
      <c r="A240" s="72"/>
      <c r="B240" s="82"/>
      <c r="C240" s="82"/>
      <c r="D240" s="79"/>
      <c r="E240" s="83"/>
      <c r="F240" s="83"/>
      <c r="G240" s="81"/>
      <c r="H240" s="123"/>
      <c r="I240" s="238" t="str">
        <f>IF(ISNUMBER(F240),_xlfn.IFS(RIGHT(H240,3)="(b)",IF(AND(G240&gt;=DATE('1. Informace o projektu'!$C$3,1,1),G240&lt;=WORKDAY(DATE('1. Informace o projektu'!$C$3+1,1,31)-1,1)),"OK","!!"),RIGHT(H240,3)="(a)",IF(AND(G240&gt;=DATE('1. Informace o projektu'!$C$3,1,1),G240&lt;=WORKDAY(DATE('1. Informace o projektu'!$C$3,12,31)-1,1,'6. Data'!$C$76:$C$89)),"OK","!!"),ISBLANK(G240),"!",ISBLANK(H240),"!!!",H240='6. Data'!$B$3,"vyberte druh nákladu")," ")</f>
        <v xml:space="preserve"> </v>
      </c>
      <c r="J240" s="261" t="str">
        <f t="shared" si="9"/>
        <v xml:space="preserve"> </v>
      </c>
      <c r="K240" s="238" t="str">
        <f t="shared" si="10"/>
        <v xml:space="preserve"> </v>
      </c>
      <c r="L240" s="87" t="str">
        <f t="shared" si="11"/>
        <v xml:space="preserve"> </v>
      </c>
    </row>
    <row r="241" spans="1:12" x14ac:dyDescent="0.25">
      <c r="A241" s="72"/>
      <c r="B241" s="82"/>
      <c r="C241" s="82"/>
      <c r="D241" s="79"/>
      <c r="E241" s="83"/>
      <c r="F241" s="83"/>
      <c r="G241" s="81"/>
      <c r="H241" s="123"/>
      <c r="I241" s="238" t="str">
        <f>IF(ISNUMBER(F241),_xlfn.IFS(RIGHT(H241,3)="(b)",IF(AND(G241&gt;=DATE('1. Informace o projektu'!$C$3,1,1),G241&lt;=WORKDAY(DATE('1. Informace o projektu'!$C$3+1,1,31)-1,1)),"OK","!!"),RIGHT(H241,3)="(a)",IF(AND(G241&gt;=DATE('1. Informace o projektu'!$C$3,1,1),G241&lt;=WORKDAY(DATE('1. Informace o projektu'!$C$3,12,31)-1,1,'6. Data'!$C$76:$C$89)),"OK","!!"),ISBLANK(G241),"!",ISBLANK(H241),"!!!",H241='6. Data'!$B$3,"vyberte druh nákladu")," ")</f>
        <v xml:space="preserve"> </v>
      </c>
      <c r="J241" s="261" t="str">
        <f t="shared" si="9"/>
        <v xml:space="preserve"> </v>
      </c>
      <c r="K241" s="238" t="str">
        <f t="shared" si="10"/>
        <v xml:space="preserve"> </v>
      </c>
      <c r="L241" s="87" t="str">
        <f t="shared" si="11"/>
        <v xml:space="preserve"> </v>
      </c>
    </row>
    <row r="242" spans="1:12" x14ac:dyDescent="0.25">
      <c r="A242" s="72"/>
      <c r="B242" s="82"/>
      <c r="C242" s="82"/>
      <c r="D242" s="79"/>
      <c r="E242" s="83"/>
      <c r="F242" s="83"/>
      <c r="G242" s="81"/>
      <c r="H242" s="123"/>
      <c r="I242" s="238" t="str">
        <f>IF(ISNUMBER(F242),_xlfn.IFS(RIGHT(H242,3)="(b)",IF(AND(G242&gt;=DATE('1. Informace o projektu'!$C$3,1,1),G242&lt;=WORKDAY(DATE('1. Informace o projektu'!$C$3+1,1,31)-1,1)),"OK","!!"),RIGHT(H242,3)="(a)",IF(AND(G242&gt;=DATE('1. Informace o projektu'!$C$3,1,1),G242&lt;=WORKDAY(DATE('1. Informace o projektu'!$C$3,12,31)-1,1,'6. Data'!$C$76:$C$89)),"OK","!!"),ISBLANK(G242),"!",ISBLANK(H242),"!!!",H242='6. Data'!$B$3,"vyberte druh nákladu")," ")</f>
        <v xml:space="preserve"> </v>
      </c>
      <c r="J242" s="261" t="str">
        <f t="shared" si="9"/>
        <v xml:space="preserve"> </v>
      </c>
      <c r="K242" s="238" t="str">
        <f t="shared" si="10"/>
        <v xml:space="preserve"> </v>
      </c>
      <c r="L242" s="87" t="str">
        <f t="shared" si="11"/>
        <v xml:space="preserve"> </v>
      </c>
    </row>
    <row r="243" spans="1:12" x14ac:dyDescent="0.25">
      <c r="A243" s="72"/>
      <c r="B243" s="82"/>
      <c r="C243" s="82"/>
      <c r="D243" s="79"/>
      <c r="E243" s="83"/>
      <c r="F243" s="83"/>
      <c r="G243" s="81"/>
      <c r="H243" s="123"/>
      <c r="I243" s="238" t="str">
        <f>IF(ISNUMBER(F243),_xlfn.IFS(RIGHT(H243,3)="(b)",IF(AND(G243&gt;=DATE('1. Informace o projektu'!$C$3,1,1),G243&lt;=WORKDAY(DATE('1. Informace o projektu'!$C$3+1,1,31)-1,1)),"OK","!!"),RIGHT(H243,3)="(a)",IF(AND(G243&gt;=DATE('1. Informace o projektu'!$C$3,1,1),G243&lt;=WORKDAY(DATE('1. Informace o projektu'!$C$3,12,31)-1,1,'6. Data'!$C$76:$C$89)),"OK","!!"),ISBLANK(G243),"!",ISBLANK(H243),"!!!",H243='6. Data'!$B$3,"vyberte druh nákladu")," ")</f>
        <v xml:space="preserve"> </v>
      </c>
      <c r="J243" s="261" t="str">
        <f t="shared" si="9"/>
        <v xml:space="preserve"> </v>
      </c>
      <c r="K243" s="238" t="str">
        <f t="shared" si="10"/>
        <v xml:space="preserve"> </v>
      </c>
      <c r="L243" s="87" t="str">
        <f t="shared" si="11"/>
        <v xml:space="preserve"> </v>
      </c>
    </row>
    <row r="244" spans="1:12" x14ac:dyDescent="0.25">
      <c r="A244" s="72"/>
      <c r="B244" s="82"/>
      <c r="C244" s="82"/>
      <c r="D244" s="79"/>
      <c r="E244" s="83"/>
      <c r="F244" s="83"/>
      <c r="G244" s="81"/>
      <c r="H244" s="123"/>
      <c r="I244" s="238" t="str">
        <f>IF(ISNUMBER(F244),_xlfn.IFS(RIGHT(H244,3)="(b)",IF(AND(G244&gt;=DATE('1. Informace o projektu'!$C$3,1,1),G244&lt;=WORKDAY(DATE('1. Informace o projektu'!$C$3+1,1,31)-1,1)),"OK","!!"),RIGHT(H244,3)="(a)",IF(AND(G244&gt;=DATE('1. Informace o projektu'!$C$3,1,1),G244&lt;=WORKDAY(DATE('1. Informace o projektu'!$C$3,12,31)-1,1,'6. Data'!$C$76:$C$89)),"OK","!!"),ISBLANK(G244),"!",ISBLANK(H244),"!!!",H244='6. Data'!$B$3,"vyberte druh nákladu")," ")</f>
        <v xml:space="preserve"> </v>
      </c>
      <c r="J244" s="261" t="str">
        <f t="shared" si="9"/>
        <v xml:space="preserve"> </v>
      </c>
      <c r="K244" s="238" t="str">
        <f t="shared" si="10"/>
        <v xml:space="preserve"> </v>
      </c>
      <c r="L244" s="87" t="str">
        <f t="shared" si="11"/>
        <v xml:space="preserve"> </v>
      </c>
    </row>
    <row r="245" spans="1:12" x14ac:dyDescent="0.25">
      <c r="A245" s="72"/>
      <c r="B245" s="82"/>
      <c r="C245" s="82"/>
      <c r="D245" s="79"/>
      <c r="E245" s="83"/>
      <c r="F245" s="83"/>
      <c r="G245" s="81"/>
      <c r="H245" s="123"/>
      <c r="I245" s="238" t="str">
        <f>IF(ISNUMBER(F245),_xlfn.IFS(RIGHT(H245,3)="(b)",IF(AND(G245&gt;=DATE('1. Informace o projektu'!$C$3,1,1),G245&lt;=WORKDAY(DATE('1. Informace o projektu'!$C$3+1,1,31)-1,1)),"OK","!!"),RIGHT(H245,3)="(a)",IF(AND(G245&gt;=DATE('1. Informace o projektu'!$C$3,1,1),G245&lt;=WORKDAY(DATE('1. Informace o projektu'!$C$3,12,31)-1,1,'6. Data'!$C$76:$C$89)),"OK","!!"),ISBLANK(G245),"!",ISBLANK(H245),"!!!",H245='6. Data'!$B$3,"vyberte druh nákladu")," ")</f>
        <v xml:space="preserve"> </v>
      </c>
      <c r="J245" s="261" t="str">
        <f t="shared" si="9"/>
        <v xml:space="preserve"> </v>
      </c>
      <c r="K245" s="238" t="str">
        <f t="shared" si="10"/>
        <v xml:space="preserve"> </v>
      </c>
      <c r="L245" s="87" t="str">
        <f t="shared" si="11"/>
        <v xml:space="preserve"> </v>
      </c>
    </row>
    <row r="246" spans="1:12" x14ac:dyDescent="0.25">
      <c r="A246" s="72"/>
      <c r="B246" s="82"/>
      <c r="C246" s="82"/>
      <c r="D246" s="79"/>
      <c r="E246" s="83"/>
      <c r="F246" s="83"/>
      <c r="G246" s="81"/>
      <c r="H246" s="123"/>
      <c r="I246" s="238" t="str">
        <f>IF(ISNUMBER(F246),_xlfn.IFS(RIGHT(H246,3)="(b)",IF(AND(G246&gt;=DATE('1. Informace o projektu'!$C$3,1,1),G246&lt;=WORKDAY(DATE('1. Informace o projektu'!$C$3+1,1,31)-1,1)),"OK","!!"),RIGHT(H246,3)="(a)",IF(AND(G246&gt;=DATE('1. Informace o projektu'!$C$3,1,1),G246&lt;=WORKDAY(DATE('1. Informace o projektu'!$C$3,12,31)-1,1,'6. Data'!$C$76:$C$89)),"OK","!!"),ISBLANK(G246),"!",ISBLANK(H246),"!!!",H246='6. Data'!$B$3,"vyberte druh nákladu")," ")</f>
        <v xml:space="preserve"> </v>
      </c>
      <c r="J246" s="261" t="str">
        <f t="shared" si="9"/>
        <v xml:space="preserve"> </v>
      </c>
      <c r="K246" s="238" t="str">
        <f t="shared" si="10"/>
        <v xml:space="preserve"> </v>
      </c>
      <c r="L246" s="87" t="str">
        <f t="shared" si="11"/>
        <v xml:space="preserve"> </v>
      </c>
    </row>
    <row r="247" spans="1:12" x14ac:dyDescent="0.25">
      <c r="A247" s="72"/>
      <c r="B247" s="82"/>
      <c r="C247" s="82"/>
      <c r="D247" s="79"/>
      <c r="E247" s="83"/>
      <c r="F247" s="83"/>
      <c r="G247" s="81"/>
      <c r="H247" s="123"/>
      <c r="I247" s="238" t="str">
        <f>IF(ISNUMBER(F247),_xlfn.IFS(RIGHT(H247,3)="(b)",IF(AND(G247&gt;=DATE('1. Informace o projektu'!$C$3,1,1),G247&lt;=WORKDAY(DATE('1. Informace o projektu'!$C$3+1,1,31)-1,1)),"OK","!!"),RIGHT(H247,3)="(a)",IF(AND(G247&gt;=DATE('1. Informace o projektu'!$C$3,1,1),G247&lt;=WORKDAY(DATE('1. Informace o projektu'!$C$3,12,31)-1,1,'6. Data'!$C$76:$C$89)),"OK","!!"),ISBLANK(G247),"!",ISBLANK(H247),"!!!",H247='6. Data'!$B$3,"vyberte druh nákladu")," ")</f>
        <v xml:space="preserve"> </v>
      </c>
      <c r="J247" s="261" t="str">
        <f t="shared" si="9"/>
        <v xml:space="preserve"> </v>
      </c>
      <c r="K247" s="238" t="str">
        <f t="shared" si="10"/>
        <v xml:space="preserve"> </v>
      </c>
      <c r="L247" s="87" t="str">
        <f t="shared" si="11"/>
        <v xml:space="preserve"> </v>
      </c>
    </row>
    <row r="248" spans="1:12" x14ac:dyDescent="0.25">
      <c r="A248" s="72"/>
      <c r="B248" s="82"/>
      <c r="C248" s="82"/>
      <c r="D248" s="79"/>
      <c r="E248" s="83"/>
      <c r="F248" s="83"/>
      <c r="G248" s="81"/>
      <c r="H248" s="123"/>
      <c r="I248" s="238" t="str">
        <f>IF(ISNUMBER(F248),_xlfn.IFS(RIGHT(H248,3)="(b)",IF(AND(G248&gt;=DATE('1. Informace o projektu'!$C$3,1,1),G248&lt;=WORKDAY(DATE('1. Informace o projektu'!$C$3+1,1,31)-1,1)),"OK","!!"),RIGHT(H248,3)="(a)",IF(AND(G248&gt;=DATE('1. Informace o projektu'!$C$3,1,1),G248&lt;=WORKDAY(DATE('1. Informace o projektu'!$C$3,12,31)-1,1,'6. Data'!$C$76:$C$89)),"OK","!!"),ISBLANK(G248),"!",ISBLANK(H248),"!!!",H248='6. Data'!$B$3,"vyberte druh nákladu")," ")</f>
        <v xml:space="preserve"> </v>
      </c>
      <c r="J248" s="261" t="str">
        <f t="shared" si="9"/>
        <v xml:space="preserve"> </v>
      </c>
      <c r="K248" s="238" t="str">
        <f t="shared" si="10"/>
        <v xml:space="preserve"> </v>
      </c>
      <c r="L248" s="87" t="str">
        <f t="shared" si="11"/>
        <v xml:space="preserve"> </v>
      </c>
    </row>
    <row r="249" spans="1:12" x14ac:dyDescent="0.25">
      <c r="A249" s="72"/>
      <c r="B249" s="82"/>
      <c r="C249" s="82"/>
      <c r="D249" s="79"/>
      <c r="E249" s="83"/>
      <c r="F249" s="83"/>
      <c r="G249" s="81"/>
      <c r="H249" s="123"/>
      <c r="I249" s="238" t="str">
        <f>IF(ISNUMBER(F249),_xlfn.IFS(RIGHT(H249,3)="(b)",IF(AND(G249&gt;=DATE('1. Informace o projektu'!$C$3,1,1),G249&lt;=WORKDAY(DATE('1. Informace o projektu'!$C$3+1,1,31)-1,1)),"OK","!!"),RIGHT(H249,3)="(a)",IF(AND(G249&gt;=DATE('1. Informace o projektu'!$C$3,1,1),G249&lt;=WORKDAY(DATE('1. Informace o projektu'!$C$3,12,31)-1,1,'6. Data'!$C$76:$C$89)),"OK","!!"),ISBLANK(G249),"!",ISBLANK(H249),"!!!",H249='6. Data'!$B$3,"vyberte druh nákladu")," ")</f>
        <v xml:space="preserve"> </v>
      </c>
      <c r="J249" s="261" t="str">
        <f t="shared" si="9"/>
        <v xml:space="preserve"> </v>
      </c>
      <c r="K249" s="238" t="str">
        <f t="shared" si="10"/>
        <v xml:space="preserve"> </v>
      </c>
      <c r="L249" s="87" t="str">
        <f t="shared" si="11"/>
        <v xml:space="preserve"> </v>
      </c>
    </row>
    <row r="250" spans="1:12" x14ac:dyDescent="0.25">
      <c r="A250" s="72"/>
      <c r="B250" s="82"/>
      <c r="C250" s="82"/>
      <c r="D250" s="79"/>
      <c r="E250" s="83"/>
      <c r="F250" s="83"/>
      <c r="G250" s="81"/>
      <c r="H250" s="123"/>
      <c r="I250" s="238" t="str">
        <f>IF(ISNUMBER(F250),_xlfn.IFS(RIGHT(H250,3)="(b)",IF(AND(G250&gt;=DATE('1. Informace o projektu'!$C$3,1,1),G250&lt;=WORKDAY(DATE('1. Informace o projektu'!$C$3+1,1,31)-1,1)),"OK","!!"),RIGHT(H250,3)="(a)",IF(AND(G250&gt;=DATE('1. Informace o projektu'!$C$3,1,1),G250&lt;=WORKDAY(DATE('1. Informace o projektu'!$C$3,12,31)-1,1,'6. Data'!$C$76:$C$89)),"OK","!!"),ISBLANK(G250),"!",ISBLANK(H250),"!!!",H250='6. Data'!$B$3,"vyberte druh nákladu")," ")</f>
        <v xml:space="preserve"> </v>
      </c>
      <c r="J250" s="261" t="str">
        <f t="shared" si="9"/>
        <v xml:space="preserve"> </v>
      </c>
      <c r="K250" s="238" t="str">
        <f t="shared" si="10"/>
        <v xml:space="preserve"> </v>
      </c>
      <c r="L250" s="87" t="str">
        <f t="shared" si="11"/>
        <v xml:space="preserve"> </v>
      </c>
    </row>
    <row r="251" spans="1:12" x14ac:dyDescent="0.25">
      <c r="A251" s="72"/>
      <c r="B251" s="82"/>
      <c r="C251" s="82"/>
      <c r="D251" s="79"/>
      <c r="E251" s="83"/>
      <c r="F251" s="83"/>
      <c r="G251" s="81"/>
      <c r="H251" s="123"/>
      <c r="I251" s="238" t="str">
        <f>IF(ISNUMBER(F251),_xlfn.IFS(RIGHT(H251,3)="(b)",IF(AND(G251&gt;=DATE('1. Informace o projektu'!$C$3,1,1),G251&lt;=WORKDAY(DATE('1. Informace o projektu'!$C$3+1,1,31)-1,1)),"OK","!!"),RIGHT(H251,3)="(a)",IF(AND(G251&gt;=DATE('1. Informace o projektu'!$C$3,1,1),G251&lt;=WORKDAY(DATE('1. Informace o projektu'!$C$3,12,31)-1,1,'6. Data'!$C$76:$C$89)),"OK","!!"),ISBLANK(G251),"!",ISBLANK(H251),"!!!",H251='6. Data'!$B$3,"vyberte druh nákladu")," ")</f>
        <v xml:space="preserve"> </v>
      </c>
      <c r="J251" s="261" t="str">
        <f t="shared" si="9"/>
        <v xml:space="preserve"> </v>
      </c>
      <c r="K251" s="238" t="str">
        <f t="shared" si="10"/>
        <v xml:space="preserve"> </v>
      </c>
      <c r="L251" s="87" t="str">
        <f t="shared" si="11"/>
        <v xml:space="preserve"> </v>
      </c>
    </row>
    <row r="252" spans="1:12" x14ac:dyDescent="0.25">
      <c r="A252" s="72"/>
      <c r="B252" s="82"/>
      <c r="C252" s="82"/>
      <c r="D252" s="79"/>
      <c r="E252" s="83"/>
      <c r="F252" s="83"/>
      <c r="G252" s="81"/>
      <c r="H252" s="123"/>
      <c r="I252" s="238" t="str">
        <f>IF(ISNUMBER(F252),_xlfn.IFS(RIGHT(H252,3)="(b)",IF(AND(G252&gt;=DATE('1. Informace o projektu'!$C$3,1,1),G252&lt;=WORKDAY(DATE('1. Informace o projektu'!$C$3+1,1,31)-1,1)),"OK","!!"),RIGHT(H252,3)="(a)",IF(AND(G252&gt;=DATE('1. Informace o projektu'!$C$3,1,1),G252&lt;=WORKDAY(DATE('1. Informace o projektu'!$C$3,12,31)-1,1,'6. Data'!$C$76:$C$89)),"OK","!!"),ISBLANK(G252),"!",ISBLANK(H252),"!!!",H252='6. Data'!$B$3,"vyberte druh nákladu")," ")</f>
        <v xml:space="preserve"> </v>
      </c>
      <c r="J252" s="261" t="str">
        <f t="shared" si="9"/>
        <v xml:space="preserve"> </v>
      </c>
      <c r="K252" s="238" t="str">
        <f t="shared" si="10"/>
        <v xml:space="preserve"> </v>
      </c>
      <c r="L252" s="87" t="str">
        <f t="shared" si="11"/>
        <v xml:space="preserve"> </v>
      </c>
    </row>
    <row r="253" spans="1:12" x14ac:dyDescent="0.25">
      <c r="A253" s="72"/>
      <c r="B253" s="82"/>
      <c r="C253" s="82"/>
      <c r="D253" s="79"/>
      <c r="E253" s="83"/>
      <c r="F253" s="83"/>
      <c r="G253" s="81"/>
      <c r="H253" s="123"/>
      <c r="I253" s="238" t="str">
        <f>IF(ISNUMBER(F253),_xlfn.IFS(RIGHT(H253,3)="(b)",IF(AND(G253&gt;=DATE('1. Informace o projektu'!$C$3,1,1),G253&lt;=WORKDAY(DATE('1. Informace o projektu'!$C$3+1,1,31)-1,1)),"OK","!!"),RIGHT(H253,3)="(a)",IF(AND(G253&gt;=DATE('1. Informace o projektu'!$C$3,1,1),G253&lt;=WORKDAY(DATE('1. Informace o projektu'!$C$3,12,31)-1,1,'6. Data'!$C$76:$C$89)),"OK","!!"),ISBLANK(G253),"!",ISBLANK(H253),"!!!",H253='6. Data'!$B$3,"vyberte druh nákladu")," ")</f>
        <v xml:space="preserve"> </v>
      </c>
      <c r="J253" s="261" t="str">
        <f t="shared" si="9"/>
        <v xml:space="preserve"> </v>
      </c>
      <c r="K253" s="238" t="str">
        <f t="shared" si="10"/>
        <v xml:space="preserve"> </v>
      </c>
      <c r="L253" s="87" t="str">
        <f t="shared" si="11"/>
        <v xml:space="preserve"> </v>
      </c>
    </row>
    <row r="254" spans="1:12" x14ac:dyDescent="0.25">
      <c r="A254" s="72"/>
      <c r="B254" s="82"/>
      <c r="C254" s="82"/>
      <c r="D254" s="79"/>
      <c r="E254" s="83"/>
      <c r="F254" s="83"/>
      <c r="G254" s="81"/>
      <c r="H254" s="123"/>
      <c r="I254" s="238" t="str">
        <f>IF(ISNUMBER(F254),_xlfn.IFS(RIGHT(H254,3)="(b)",IF(AND(G254&gt;=DATE('1. Informace o projektu'!$C$3,1,1),G254&lt;=WORKDAY(DATE('1. Informace o projektu'!$C$3+1,1,31)-1,1)),"OK","!!"),RIGHT(H254,3)="(a)",IF(AND(G254&gt;=DATE('1. Informace o projektu'!$C$3,1,1),G254&lt;=WORKDAY(DATE('1. Informace o projektu'!$C$3,12,31)-1,1,'6. Data'!$C$76:$C$89)),"OK","!!"),ISBLANK(G254),"!",ISBLANK(H254),"!!!",H254='6. Data'!$B$3,"vyberte druh nákladu")," ")</f>
        <v xml:space="preserve"> </v>
      </c>
      <c r="J254" s="261" t="str">
        <f t="shared" si="9"/>
        <v xml:space="preserve"> </v>
      </c>
      <c r="K254" s="238" t="str">
        <f t="shared" si="10"/>
        <v xml:space="preserve"> </v>
      </c>
      <c r="L254" s="87" t="str">
        <f t="shared" si="11"/>
        <v xml:space="preserve"> </v>
      </c>
    </row>
    <row r="255" spans="1:12" x14ac:dyDescent="0.25">
      <c r="A255" s="72"/>
      <c r="B255" s="82"/>
      <c r="C255" s="82"/>
      <c r="D255" s="79"/>
      <c r="E255" s="83"/>
      <c r="F255" s="83"/>
      <c r="G255" s="81"/>
      <c r="H255" s="123"/>
      <c r="I255" s="238" t="str">
        <f>IF(ISNUMBER(F255),_xlfn.IFS(RIGHT(H255,3)="(b)",IF(AND(G255&gt;=DATE('1. Informace o projektu'!$C$3,1,1),G255&lt;=WORKDAY(DATE('1. Informace o projektu'!$C$3+1,1,31)-1,1)),"OK","!!"),RIGHT(H255,3)="(a)",IF(AND(G255&gt;=DATE('1. Informace o projektu'!$C$3,1,1),G255&lt;=WORKDAY(DATE('1. Informace o projektu'!$C$3,12,31)-1,1,'6. Data'!$C$76:$C$89)),"OK","!!"),ISBLANK(G255),"!",ISBLANK(H255),"!!!",H255='6. Data'!$B$3,"vyberte druh nákladu")," ")</f>
        <v xml:space="preserve"> </v>
      </c>
      <c r="J255" s="261" t="str">
        <f t="shared" si="9"/>
        <v xml:space="preserve"> </v>
      </c>
      <c r="K255" s="238" t="str">
        <f t="shared" si="10"/>
        <v xml:space="preserve"> </v>
      </c>
      <c r="L255" s="87" t="str">
        <f t="shared" si="11"/>
        <v xml:space="preserve"> </v>
      </c>
    </row>
    <row r="256" spans="1:12" x14ac:dyDescent="0.25">
      <c r="A256" s="72"/>
      <c r="B256" s="82"/>
      <c r="C256" s="82"/>
      <c r="D256" s="79"/>
      <c r="E256" s="83"/>
      <c r="F256" s="83"/>
      <c r="G256" s="81"/>
      <c r="H256" s="123"/>
      <c r="I256" s="238" t="str">
        <f>IF(ISNUMBER(F256),_xlfn.IFS(RIGHT(H256,3)="(b)",IF(AND(G256&gt;=DATE('1. Informace o projektu'!$C$3,1,1),G256&lt;=WORKDAY(DATE('1. Informace o projektu'!$C$3+1,1,31)-1,1)),"OK","!!"),RIGHT(H256,3)="(a)",IF(AND(G256&gt;=DATE('1. Informace o projektu'!$C$3,1,1),G256&lt;=WORKDAY(DATE('1. Informace o projektu'!$C$3,12,31)-1,1,'6. Data'!$C$76:$C$89)),"OK","!!"),ISBLANK(G256),"!",ISBLANK(H256),"!!!",H256='6. Data'!$B$3,"vyberte druh nákladu")," ")</f>
        <v xml:space="preserve"> </v>
      </c>
      <c r="J256" s="261" t="str">
        <f t="shared" si="9"/>
        <v xml:space="preserve"> </v>
      </c>
      <c r="K256" s="238" t="str">
        <f t="shared" si="10"/>
        <v xml:space="preserve"> </v>
      </c>
      <c r="L256" s="87" t="str">
        <f t="shared" si="11"/>
        <v xml:space="preserve"> </v>
      </c>
    </row>
    <row r="257" spans="1:12" x14ac:dyDescent="0.25">
      <c r="A257" s="72"/>
      <c r="B257" s="82"/>
      <c r="C257" s="82"/>
      <c r="D257" s="79"/>
      <c r="E257" s="83"/>
      <c r="F257" s="83"/>
      <c r="G257" s="81"/>
      <c r="H257" s="123"/>
      <c r="I257" s="238" t="str">
        <f>IF(ISNUMBER(F257),_xlfn.IFS(RIGHT(H257,3)="(b)",IF(AND(G257&gt;=DATE('1. Informace o projektu'!$C$3,1,1),G257&lt;=WORKDAY(DATE('1. Informace o projektu'!$C$3+1,1,31)-1,1)),"OK","!!"),RIGHT(H257,3)="(a)",IF(AND(G257&gt;=DATE('1. Informace o projektu'!$C$3,1,1),G257&lt;=WORKDAY(DATE('1. Informace o projektu'!$C$3,12,31)-1,1,'6. Data'!$C$76:$C$89)),"OK","!!"),ISBLANK(G257),"!",ISBLANK(H257),"!!!",H257='6. Data'!$B$3,"vyberte druh nákladu")," ")</f>
        <v xml:space="preserve"> </v>
      </c>
      <c r="J257" s="261" t="str">
        <f t="shared" si="9"/>
        <v xml:space="preserve"> </v>
      </c>
      <c r="K257" s="238" t="str">
        <f t="shared" si="10"/>
        <v xml:space="preserve"> </v>
      </c>
      <c r="L257" s="87" t="str">
        <f t="shared" si="11"/>
        <v xml:space="preserve"> </v>
      </c>
    </row>
    <row r="258" spans="1:12" x14ac:dyDescent="0.25">
      <c r="A258" s="72"/>
      <c r="B258" s="82"/>
      <c r="C258" s="82"/>
      <c r="D258" s="79"/>
      <c r="E258" s="83"/>
      <c r="F258" s="83"/>
      <c r="G258" s="81"/>
      <c r="H258" s="123"/>
      <c r="I258" s="238" t="str">
        <f>IF(ISNUMBER(F258),_xlfn.IFS(RIGHT(H258,3)="(b)",IF(AND(G258&gt;=DATE('1. Informace o projektu'!$C$3,1,1),G258&lt;=WORKDAY(DATE('1. Informace o projektu'!$C$3+1,1,31)-1,1)),"OK","!!"),RIGHT(H258,3)="(a)",IF(AND(G258&gt;=DATE('1. Informace o projektu'!$C$3,1,1),G258&lt;=WORKDAY(DATE('1. Informace o projektu'!$C$3,12,31)-1,1,'6. Data'!$C$76:$C$89)),"OK","!!"),ISBLANK(G258),"!",ISBLANK(H258),"!!!",H258='6. Data'!$B$3,"vyberte druh nákladu")," ")</f>
        <v xml:space="preserve"> </v>
      </c>
      <c r="J258" s="261" t="str">
        <f t="shared" si="9"/>
        <v xml:space="preserve"> </v>
      </c>
      <c r="K258" s="238" t="str">
        <f t="shared" si="10"/>
        <v xml:space="preserve"> </v>
      </c>
      <c r="L258" s="87" t="str">
        <f t="shared" si="11"/>
        <v xml:space="preserve"> </v>
      </c>
    </row>
    <row r="259" spans="1:12" x14ac:dyDescent="0.25">
      <c r="A259" s="72"/>
      <c r="B259" s="82"/>
      <c r="C259" s="82"/>
      <c r="D259" s="79"/>
      <c r="E259" s="83"/>
      <c r="F259" s="83"/>
      <c r="G259" s="81"/>
      <c r="H259" s="123"/>
      <c r="I259" s="238" t="str">
        <f>IF(ISNUMBER(F259),_xlfn.IFS(RIGHT(H259,3)="(b)",IF(AND(G259&gt;=DATE('1. Informace o projektu'!$C$3,1,1),G259&lt;=WORKDAY(DATE('1. Informace o projektu'!$C$3+1,1,31)-1,1)),"OK","!!"),RIGHT(H259,3)="(a)",IF(AND(G259&gt;=DATE('1. Informace o projektu'!$C$3,1,1),G259&lt;=WORKDAY(DATE('1. Informace o projektu'!$C$3,12,31)-1,1,'6. Data'!$C$76:$C$89)),"OK","!!"),ISBLANK(G259),"!",ISBLANK(H259),"!!!",H259='6. Data'!$B$3,"vyberte druh nákladu")," ")</f>
        <v xml:space="preserve"> </v>
      </c>
      <c r="J259" s="261" t="str">
        <f t="shared" si="9"/>
        <v xml:space="preserve"> </v>
      </c>
      <c r="K259" s="238" t="str">
        <f t="shared" si="10"/>
        <v xml:space="preserve"> </v>
      </c>
      <c r="L259" s="87" t="str">
        <f t="shared" si="11"/>
        <v xml:space="preserve"> </v>
      </c>
    </row>
    <row r="260" spans="1:12" x14ac:dyDescent="0.25">
      <c r="A260" s="72"/>
      <c r="B260" s="82"/>
      <c r="C260" s="82"/>
      <c r="D260" s="79"/>
      <c r="E260" s="83"/>
      <c r="F260" s="83"/>
      <c r="G260" s="81"/>
      <c r="H260" s="123"/>
      <c r="I260" s="238" t="str">
        <f>IF(ISNUMBER(F260),_xlfn.IFS(RIGHT(H260,3)="(b)",IF(AND(G260&gt;=DATE('1. Informace o projektu'!$C$3,1,1),G260&lt;=WORKDAY(DATE('1. Informace o projektu'!$C$3+1,1,31)-1,1)),"OK","!!"),RIGHT(H260,3)="(a)",IF(AND(G260&gt;=DATE('1. Informace o projektu'!$C$3,1,1),G260&lt;=WORKDAY(DATE('1. Informace o projektu'!$C$3,12,31)-1,1,'6. Data'!$C$76:$C$89)),"OK","!!"),ISBLANK(G260),"!",ISBLANK(H260),"!!!",H260='6. Data'!$B$3,"vyberte druh nákladu")," ")</f>
        <v xml:space="preserve"> </v>
      </c>
      <c r="J260" s="261" t="str">
        <f t="shared" si="9"/>
        <v xml:space="preserve"> </v>
      </c>
      <c r="K260" s="238" t="str">
        <f t="shared" si="10"/>
        <v xml:space="preserve"> </v>
      </c>
      <c r="L260" s="87" t="str">
        <f t="shared" si="11"/>
        <v xml:space="preserve"> </v>
      </c>
    </row>
    <row r="261" spans="1:12" x14ac:dyDescent="0.25">
      <c r="A261" s="72"/>
      <c r="B261" s="82"/>
      <c r="C261" s="82"/>
      <c r="D261" s="79"/>
      <c r="E261" s="83"/>
      <c r="F261" s="83"/>
      <c r="G261" s="81"/>
      <c r="H261" s="123"/>
      <c r="I261" s="238" t="str">
        <f>IF(ISNUMBER(F261),_xlfn.IFS(RIGHT(H261,3)="(b)",IF(AND(G261&gt;=DATE('1. Informace o projektu'!$C$3,1,1),G261&lt;=WORKDAY(DATE('1. Informace o projektu'!$C$3+1,1,31)-1,1)),"OK","!!"),RIGHT(H261,3)="(a)",IF(AND(G261&gt;=DATE('1. Informace o projektu'!$C$3,1,1),G261&lt;=WORKDAY(DATE('1. Informace o projektu'!$C$3,12,31)-1,1,'6. Data'!$C$76:$C$89)),"OK","!!"),ISBLANK(G261),"!",ISBLANK(H261),"!!!",H261='6. Data'!$B$3,"vyberte druh nákladu")," ")</f>
        <v xml:space="preserve"> </v>
      </c>
      <c r="J261" s="261" t="str">
        <f t="shared" si="9"/>
        <v xml:space="preserve"> </v>
      </c>
      <c r="K261" s="238" t="str">
        <f t="shared" si="10"/>
        <v xml:space="preserve"> </v>
      </c>
      <c r="L261" s="87" t="str">
        <f t="shared" si="11"/>
        <v xml:space="preserve"> </v>
      </c>
    </row>
    <row r="262" spans="1:12" x14ac:dyDescent="0.25">
      <c r="A262" s="72"/>
      <c r="B262" s="82"/>
      <c r="C262" s="82"/>
      <c r="D262" s="79"/>
      <c r="E262" s="83"/>
      <c r="F262" s="83"/>
      <c r="G262" s="81"/>
      <c r="H262" s="123"/>
      <c r="I262" s="238" t="str">
        <f>IF(ISNUMBER(F262),_xlfn.IFS(RIGHT(H262,3)="(b)",IF(AND(G262&gt;=DATE('1. Informace o projektu'!$C$3,1,1),G262&lt;=WORKDAY(DATE('1. Informace o projektu'!$C$3+1,1,31)-1,1)),"OK","!!"),RIGHT(H262,3)="(a)",IF(AND(G262&gt;=DATE('1. Informace o projektu'!$C$3,1,1),G262&lt;=WORKDAY(DATE('1. Informace o projektu'!$C$3,12,31)-1,1,'6. Data'!$C$76:$C$89)),"OK","!!"),ISBLANK(G262),"!",ISBLANK(H262),"!!!",H262='6. Data'!$B$3,"vyberte druh nákladu")," ")</f>
        <v xml:space="preserve"> </v>
      </c>
      <c r="J262" s="261" t="str">
        <f t="shared" si="9"/>
        <v xml:space="preserve"> </v>
      </c>
      <c r="K262" s="238" t="str">
        <f t="shared" si="10"/>
        <v xml:space="preserve"> </v>
      </c>
      <c r="L262" s="87" t="str">
        <f t="shared" si="11"/>
        <v xml:space="preserve"> </v>
      </c>
    </row>
    <row r="263" spans="1:12" x14ac:dyDescent="0.25">
      <c r="A263" s="72"/>
      <c r="B263" s="82"/>
      <c r="C263" s="82"/>
      <c r="D263" s="79"/>
      <c r="E263" s="83"/>
      <c r="F263" s="83"/>
      <c r="G263" s="81"/>
      <c r="H263" s="123"/>
      <c r="I263" s="238" t="str">
        <f>IF(ISNUMBER(F263),_xlfn.IFS(RIGHT(H263,3)="(b)",IF(AND(G263&gt;=DATE('1. Informace o projektu'!$C$3,1,1),G263&lt;=WORKDAY(DATE('1. Informace o projektu'!$C$3+1,1,31)-1,1)),"OK","!!"),RIGHT(H263,3)="(a)",IF(AND(G263&gt;=DATE('1. Informace o projektu'!$C$3,1,1),G263&lt;=WORKDAY(DATE('1. Informace o projektu'!$C$3,12,31)-1,1,'6. Data'!$C$76:$C$89)),"OK","!!"),ISBLANK(G263),"!",ISBLANK(H263),"!!!",H263='6. Data'!$B$3,"vyberte druh nákladu")," ")</f>
        <v xml:space="preserve"> </v>
      </c>
      <c r="J263" s="261" t="str">
        <f t="shared" ref="J263:J326" si="12">_xlfn.IFS(I263="!","Zapište datum úhrady",I263="ok"," ",I263=" "," ",I263="!!!","vyberte druh nákladu",I263="!!","nepovolené datum úhrady",I263="vyberte druh nákladu","vyberte druh nákladu")</f>
        <v xml:space="preserve"> </v>
      </c>
      <c r="K263" s="238" t="str">
        <f t="shared" ref="K263:K326" si="13">IF(ISNUMBER(F263),IF(E263&gt;=F263,"OK","!")," ")</f>
        <v xml:space="preserve"> </v>
      </c>
      <c r="L263" s="87" t="str">
        <f t="shared" ref="L263:L326" si="14">_xlfn.IFS(K263="!","Hrazeno z dotace je vyšší než fakturovaná částka",K263="ok"," ",K263=" "," ")</f>
        <v xml:space="preserve"> </v>
      </c>
    </row>
    <row r="264" spans="1:12" x14ac:dyDescent="0.25">
      <c r="A264" s="72"/>
      <c r="B264" s="82"/>
      <c r="C264" s="82"/>
      <c r="D264" s="79"/>
      <c r="E264" s="83"/>
      <c r="F264" s="83"/>
      <c r="G264" s="81"/>
      <c r="H264" s="123"/>
      <c r="I264" s="238" t="str">
        <f>IF(ISNUMBER(F264),_xlfn.IFS(RIGHT(H264,3)="(b)",IF(AND(G264&gt;=DATE('1. Informace o projektu'!$C$3,1,1),G264&lt;=WORKDAY(DATE('1. Informace o projektu'!$C$3+1,1,31)-1,1)),"OK","!!"),RIGHT(H264,3)="(a)",IF(AND(G264&gt;=DATE('1. Informace o projektu'!$C$3,1,1),G264&lt;=WORKDAY(DATE('1. Informace o projektu'!$C$3,12,31)-1,1,'6. Data'!$C$76:$C$89)),"OK","!!"),ISBLANK(G264),"!",ISBLANK(H264),"!!!",H264='6. Data'!$B$3,"vyberte druh nákladu")," ")</f>
        <v xml:space="preserve"> </v>
      </c>
      <c r="J264" s="261" t="str">
        <f t="shared" si="12"/>
        <v xml:space="preserve"> </v>
      </c>
      <c r="K264" s="238" t="str">
        <f t="shared" si="13"/>
        <v xml:space="preserve"> </v>
      </c>
      <c r="L264" s="87" t="str">
        <f t="shared" si="14"/>
        <v xml:space="preserve"> </v>
      </c>
    </row>
    <row r="265" spans="1:12" x14ac:dyDescent="0.25">
      <c r="A265" s="72"/>
      <c r="B265" s="82"/>
      <c r="C265" s="82"/>
      <c r="D265" s="79"/>
      <c r="E265" s="83"/>
      <c r="F265" s="83"/>
      <c r="G265" s="81"/>
      <c r="H265" s="123"/>
      <c r="I265" s="238" t="str">
        <f>IF(ISNUMBER(F265),_xlfn.IFS(RIGHT(H265,3)="(b)",IF(AND(G265&gt;=DATE('1. Informace o projektu'!$C$3,1,1),G265&lt;=WORKDAY(DATE('1. Informace o projektu'!$C$3+1,1,31)-1,1)),"OK","!!"),RIGHT(H265,3)="(a)",IF(AND(G265&gt;=DATE('1. Informace o projektu'!$C$3,1,1),G265&lt;=WORKDAY(DATE('1. Informace o projektu'!$C$3,12,31)-1,1,'6. Data'!$C$76:$C$89)),"OK","!!"),ISBLANK(G265),"!",ISBLANK(H265),"!!!",H265='6. Data'!$B$3,"vyberte druh nákladu")," ")</f>
        <v xml:space="preserve"> </v>
      </c>
      <c r="J265" s="261" t="str">
        <f t="shared" si="12"/>
        <v xml:space="preserve"> </v>
      </c>
      <c r="K265" s="238" t="str">
        <f t="shared" si="13"/>
        <v xml:space="preserve"> </v>
      </c>
      <c r="L265" s="87" t="str">
        <f t="shared" si="14"/>
        <v xml:space="preserve"> </v>
      </c>
    </row>
    <row r="266" spans="1:12" x14ac:dyDescent="0.25">
      <c r="A266" s="72"/>
      <c r="B266" s="82"/>
      <c r="C266" s="82"/>
      <c r="D266" s="79"/>
      <c r="E266" s="83"/>
      <c r="F266" s="83"/>
      <c r="G266" s="81"/>
      <c r="H266" s="123"/>
      <c r="I266" s="238" t="str">
        <f>IF(ISNUMBER(F266),_xlfn.IFS(RIGHT(H266,3)="(b)",IF(AND(G266&gt;=DATE('1. Informace o projektu'!$C$3,1,1),G266&lt;=WORKDAY(DATE('1. Informace o projektu'!$C$3+1,1,31)-1,1)),"OK","!!"),RIGHT(H266,3)="(a)",IF(AND(G266&gt;=DATE('1. Informace o projektu'!$C$3,1,1),G266&lt;=WORKDAY(DATE('1. Informace o projektu'!$C$3,12,31)-1,1,'6. Data'!$C$76:$C$89)),"OK","!!"),ISBLANK(G266),"!",ISBLANK(H266),"!!!",H266='6. Data'!$B$3,"vyberte druh nákladu")," ")</f>
        <v xml:space="preserve"> </v>
      </c>
      <c r="J266" s="261" t="str">
        <f t="shared" si="12"/>
        <v xml:space="preserve"> </v>
      </c>
      <c r="K266" s="238" t="str">
        <f t="shared" si="13"/>
        <v xml:space="preserve"> </v>
      </c>
      <c r="L266" s="87" t="str">
        <f t="shared" si="14"/>
        <v xml:space="preserve"> </v>
      </c>
    </row>
    <row r="267" spans="1:12" x14ac:dyDescent="0.25">
      <c r="A267" s="72"/>
      <c r="B267" s="82"/>
      <c r="C267" s="82"/>
      <c r="D267" s="79"/>
      <c r="E267" s="83"/>
      <c r="F267" s="83"/>
      <c r="G267" s="81"/>
      <c r="H267" s="123"/>
      <c r="I267" s="238" t="str">
        <f>IF(ISNUMBER(F267),_xlfn.IFS(RIGHT(H267,3)="(b)",IF(AND(G267&gt;=DATE('1. Informace o projektu'!$C$3,1,1),G267&lt;=WORKDAY(DATE('1. Informace o projektu'!$C$3+1,1,31)-1,1)),"OK","!!"),RIGHT(H267,3)="(a)",IF(AND(G267&gt;=DATE('1. Informace o projektu'!$C$3,1,1),G267&lt;=WORKDAY(DATE('1. Informace o projektu'!$C$3,12,31)-1,1,'6. Data'!$C$76:$C$89)),"OK","!!"),ISBLANK(G267),"!",ISBLANK(H267),"!!!",H267='6. Data'!$B$3,"vyberte druh nákladu")," ")</f>
        <v xml:space="preserve"> </v>
      </c>
      <c r="J267" s="261" t="str">
        <f t="shared" si="12"/>
        <v xml:space="preserve"> </v>
      </c>
      <c r="K267" s="238" t="str">
        <f t="shared" si="13"/>
        <v xml:space="preserve"> </v>
      </c>
      <c r="L267" s="87" t="str">
        <f t="shared" si="14"/>
        <v xml:space="preserve"> </v>
      </c>
    </row>
    <row r="268" spans="1:12" x14ac:dyDescent="0.25">
      <c r="A268" s="72"/>
      <c r="B268" s="82"/>
      <c r="C268" s="82"/>
      <c r="D268" s="79"/>
      <c r="E268" s="83"/>
      <c r="F268" s="83"/>
      <c r="G268" s="81"/>
      <c r="H268" s="123"/>
      <c r="I268" s="238" t="str">
        <f>IF(ISNUMBER(F268),_xlfn.IFS(RIGHT(H268,3)="(b)",IF(AND(G268&gt;=DATE('1. Informace o projektu'!$C$3,1,1),G268&lt;=WORKDAY(DATE('1. Informace o projektu'!$C$3+1,1,31)-1,1)),"OK","!!"),RIGHT(H268,3)="(a)",IF(AND(G268&gt;=DATE('1. Informace o projektu'!$C$3,1,1),G268&lt;=WORKDAY(DATE('1. Informace o projektu'!$C$3,12,31)-1,1,'6. Data'!$C$76:$C$89)),"OK","!!"),ISBLANK(G268),"!",ISBLANK(H268),"!!!",H268='6. Data'!$B$3,"vyberte druh nákladu")," ")</f>
        <v xml:space="preserve"> </v>
      </c>
      <c r="J268" s="261" t="str">
        <f t="shared" si="12"/>
        <v xml:space="preserve"> </v>
      </c>
      <c r="K268" s="238" t="str">
        <f t="shared" si="13"/>
        <v xml:space="preserve"> </v>
      </c>
      <c r="L268" s="87" t="str">
        <f t="shared" si="14"/>
        <v xml:space="preserve"> </v>
      </c>
    </row>
    <row r="269" spans="1:12" x14ac:dyDescent="0.25">
      <c r="A269" s="72"/>
      <c r="B269" s="82"/>
      <c r="C269" s="82"/>
      <c r="D269" s="79"/>
      <c r="E269" s="83"/>
      <c r="F269" s="83"/>
      <c r="G269" s="81"/>
      <c r="H269" s="123"/>
      <c r="I269" s="238" t="str">
        <f>IF(ISNUMBER(F269),_xlfn.IFS(RIGHT(H269,3)="(b)",IF(AND(G269&gt;=DATE('1. Informace o projektu'!$C$3,1,1),G269&lt;=WORKDAY(DATE('1. Informace o projektu'!$C$3+1,1,31)-1,1)),"OK","!!"),RIGHT(H269,3)="(a)",IF(AND(G269&gt;=DATE('1. Informace o projektu'!$C$3,1,1),G269&lt;=WORKDAY(DATE('1. Informace o projektu'!$C$3,12,31)-1,1,'6. Data'!$C$76:$C$89)),"OK","!!"),ISBLANK(G269),"!",ISBLANK(H269),"!!!",H269='6. Data'!$B$3,"vyberte druh nákladu")," ")</f>
        <v xml:space="preserve"> </v>
      </c>
      <c r="J269" s="261" t="str">
        <f t="shared" si="12"/>
        <v xml:space="preserve"> </v>
      </c>
      <c r="K269" s="238" t="str">
        <f t="shared" si="13"/>
        <v xml:space="preserve"> </v>
      </c>
      <c r="L269" s="87" t="str">
        <f t="shared" si="14"/>
        <v xml:space="preserve"> </v>
      </c>
    </row>
    <row r="270" spans="1:12" x14ac:dyDescent="0.25">
      <c r="A270" s="72"/>
      <c r="B270" s="82"/>
      <c r="C270" s="82"/>
      <c r="D270" s="79"/>
      <c r="E270" s="83"/>
      <c r="F270" s="83"/>
      <c r="G270" s="81"/>
      <c r="H270" s="123"/>
      <c r="I270" s="238" t="str">
        <f>IF(ISNUMBER(F270),_xlfn.IFS(RIGHT(H270,3)="(b)",IF(AND(G270&gt;=DATE('1. Informace o projektu'!$C$3,1,1),G270&lt;=WORKDAY(DATE('1. Informace o projektu'!$C$3+1,1,31)-1,1)),"OK","!!"),RIGHT(H270,3)="(a)",IF(AND(G270&gt;=DATE('1. Informace o projektu'!$C$3,1,1),G270&lt;=WORKDAY(DATE('1. Informace o projektu'!$C$3,12,31)-1,1,'6. Data'!$C$76:$C$89)),"OK","!!"),ISBLANK(G270),"!",ISBLANK(H270),"!!!",H270='6. Data'!$B$3,"vyberte druh nákladu")," ")</f>
        <v xml:space="preserve"> </v>
      </c>
      <c r="J270" s="261" t="str">
        <f t="shared" si="12"/>
        <v xml:space="preserve"> </v>
      </c>
      <c r="K270" s="238" t="str">
        <f t="shared" si="13"/>
        <v xml:space="preserve"> </v>
      </c>
      <c r="L270" s="87" t="str">
        <f t="shared" si="14"/>
        <v xml:space="preserve"> </v>
      </c>
    </row>
    <row r="271" spans="1:12" x14ac:dyDescent="0.25">
      <c r="A271" s="72"/>
      <c r="B271" s="82"/>
      <c r="C271" s="82"/>
      <c r="D271" s="79"/>
      <c r="E271" s="83"/>
      <c r="F271" s="83"/>
      <c r="G271" s="81"/>
      <c r="H271" s="123"/>
      <c r="I271" s="238" t="str">
        <f>IF(ISNUMBER(F271),_xlfn.IFS(RIGHT(H271,3)="(b)",IF(AND(G271&gt;=DATE('1. Informace o projektu'!$C$3,1,1),G271&lt;=WORKDAY(DATE('1. Informace o projektu'!$C$3+1,1,31)-1,1)),"OK","!!"),RIGHT(H271,3)="(a)",IF(AND(G271&gt;=DATE('1. Informace o projektu'!$C$3,1,1),G271&lt;=WORKDAY(DATE('1. Informace o projektu'!$C$3,12,31)-1,1,'6. Data'!$C$76:$C$89)),"OK","!!"),ISBLANK(G271),"!",ISBLANK(H271),"!!!",H271='6. Data'!$B$3,"vyberte druh nákladu")," ")</f>
        <v xml:space="preserve"> </v>
      </c>
      <c r="J271" s="261" t="str">
        <f t="shared" si="12"/>
        <v xml:space="preserve"> </v>
      </c>
      <c r="K271" s="238" t="str">
        <f t="shared" si="13"/>
        <v xml:space="preserve"> </v>
      </c>
      <c r="L271" s="87" t="str">
        <f t="shared" si="14"/>
        <v xml:space="preserve"> </v>
      </c>
    </row>
    <row r="272" spans="1:12" x14ac:dyDescent="0.25">
      <c r="A272" s="72"/>
      <c r="B272" s="82"/>
      <c r="C272" s="82"/>
      <c r="D272" s="79"/>
      <c r="E272" s="83"/>
      <c r="F272" s="83"/>
      <c r="G272" s="81"/>
      <c r="H272" s="123"/>
      <c r="I272" s="238" t="str">
        <f>IF(ISNUMBER(F272),_xlfn.IFS(RIGHT(H272,3)="(b)",IF(AND(G272&gt;=DATE('1. Informace o projektu'!$C$3,1,1),G272&lt;=WORKDAY(DATE('1. Informace o projektu'!$C$3+1,1,31)-1,1)),"OK","!!"),RIGHT(H272,3)="(a)",IF(AND(G272&gt;=DATE('1. Informace o projektu'!$C$3,1,1),G272&lt;=WORKDAY(DATE('1. Informace o projektu'!$C$3,12,31)-1,1,'6. Data'!$C$76:$C$89)),"OK","!!"),ISBLANK(G272),"!",ISBLANK(H272),"!!!",H272='6. Data'!$B$3,"vyberte druh nákladu")," ")</f>
        <v xml:space="preserve"> </v>
      </c>
      <c r="J272" s="261" t="str">
        <f t="shared" si="12"/>
        <v xml:space="preserve"> </v>
      </c>
      <c r="K272" s="238" t="str">
        <f t="shared" si="13"/>
        <v xml:space="preserve"> </v>
      </c>
      <c r="L272" s="87" t="str">
        <f t="shared" si="14"/>
        <v xml:space="preserve"> </v>
      </c>
    </row>
    <row r="273" spans="1:12" x14ac:dyDescent="0.25">
      <c r="A273" s="72"/>
      <c r="B273" s="82"/>
      <c r="C273" s="82"/>
      <c r="D273" s="79"/>
      <c r="E273" s="83"/>
      <c r="F273" s="83"/>
      <c r="G273" s="81"/>
      <c r="H273" s="123"/>
      <c r="I273" s="238" t="str">
        <f>IF(ISNUMBER(F273),_xlfn.IFS(RIGHT(H273,3)="(b)",IF(AND(G273&gt;=DATE('1. Informace o projektu'!$C$3,1,1),G273&lt;=WORKDAY(DATE('1. Informace o projektu'!$C$3+1,1,31)-1,1)),"OK","!!"),RIGHT(H273,3)="(a)",IF(AND(G273&gt;=DATE('1. Informace o projektu'!$C$3,1,1),G273&lt;=WORKDAY(DATE('1. Informace o projektu'!$C$3,12,31)-1,1,'6. Data'!$C$76:$C$89)),"OK","!!"),ISBLANK(G273),"!",ISBLANK(H273),"!!!",H273='6. Data'!$B$3,"vyberte druh nákladu")," ")</f>
        <v xml:space="preserve"> </v>
      </c>
      <c r="J273" s="261" t="str">
        <f t="shared" si="12"/>
        <v xml:space="preserve"> </v>
      </c>
      <c r="K273" s="238" t="str">
        <f t="shared" si="13"/>
        <v xml:space="preserve"> </v>
      </c>
      <c r="L273" s="87" t="str">
        <f t="shared" si="14"/>
        <v xml:space="preserve"> </v>
      </c>
    </row>
    <row r="274" spans="1:12" x14ac:dyDescent="0.25">
      <c r="A274" s="72"/>
      <c r="B274" s="82"/>
      <c r="C274" s="82"/>
      <c r="D274" s="79"/>
      <c r="E274" s="83"/>
      <c r="F274" s="83"/>
      <c r="G274" s="81"/>
      <c r="H274" s="123"/>
      <c r="I274" s="238" t="str">
        <f>IF(ISNUMBER(F274),_xlfn.IFS(RIGHT(H274,3)="(b)",IF(AND(G274&gt;=DATE('1. Informace o projektu'!$C$3,1,1),G274&lt;=WORKDAY(DATE('1. Informace o projektu'!$C$3+1,1,31)-1,1)),"OK","!!"),RIGHT(H274,3)="(a)",IF(AND(G274&gt;=DATE('1. Informace o projektu'!$C$3,1,1),G274&lt;=WORKDAY(DATE('1. Informace o projektu'!$C$3,12,31)-1,1,'6. Data'!$C$76:$C$89)),"OK","!!"),ISBLANK(G274),"!",ISBLANK(H274),"!!!",H274='6. Data'!$B$3,"vyberte druh nákladu")," ")</f>
        <v xml:space="preserve"> </v>
      </c>
      <c r="J274" s="261" t="str">
        <f t="shared" si="12"/>
        <v xml:space="preserve"> </v>
      </c>
      <c r="K274" s="238" t="str">
        <f t="shared" si="13"/>
        <v xml:space="preserve"> </v>
      </c>
      <c r="L274" s="87" t="str">
        <f t="shared" si="14"/>
        <v xml:space="preserve"> </v>
      </c>
    </row>
    <row r="275" spans="1:12" x14ac:dyDescent="0.25">
      <c r="A275" s="72"/>
      <c r="B275" s="82"/>
      <c r="C275" s="82"/>
      <c r="D275" s="79"/>
      <c r="E275" s="83"/>
      <c r="F275" s="83"/>
      <c r="G275" s="81"/>
      <c r="H275" s="123"/>
      <c r="I275" s="238" t="str">
        <f>IF(ISNUMBER(F275),_xlfn.IFS(RIGHT(H275,3)="(b)",IF(AND(G275&gt;=DATE('1. Informace o projektu'!$C$3,1,1),G275&lt;=WORKDAY(DATE('1. Informace o projektu'!$C$3+1,1,31)-1,1)),"OK","!!"),RIGHT(H275,3)="(a)",IF(AND(G275&gt;=DATE('1. Informace o projektu'!$C$3,1,1),G275&lt;=WORKDAY(DATE('1. Informace o projektu'!$C$3,12,31)-1,1,'6. Data'!$C$76:$C$89)),"OK","!!"),ISBLANK(G275),"!",ISBLANK(H275),"!!!",H275='6. Data'!$B$3,"vyberte druh nákladu")," ")</f>
        <v xml:space="preserve"> </v>
      </c>
      <c r="J275" s="261" t="str">
        <f t="shared" si="12"/>
        <v xml:space="preserve"> </v>
      </c>
      <c r="K275" s="238" t="str">
        <f t="shared" si="13"/>
        <v xml:space="preserve"> </v>
      </c>
      <c r="L275" s="87" t="str">
        <f t="shared" si="14"/>
        <v xml:space="preserve"> </v>
      </c>
    </row>
    <row r="276" spans="1:12" x14ac:dyDescent="0.25">
      <c r="A276" s="72"/>
      <c r="B276" s="82"/>
      <c r="C276" s="82"/>
      <c r="D276" s="79"/>
      <c r="E276" s="83"/>
      <c r="F276" s="83"/>
      <c r="G276" s="81"/>
      <c r="H276" s="123"/>
      <c r="I276" s="238" t="str">
        <f>IF(ISNUMBER(F276),_xlfn.IFS(RIGHT(H276,3)="(b)",IF(AND(G276&gt;=DATE('1. Informace o projektu'!$C$3,1,1),G276&lt;=WORKDAY(DATE('1. Informace o projektu'!$C$3+1,1,31)-1,1)),"OK","!!"),RIGHT(H276,3)="(a)",IF(AND(G276&gt;=DATE('1. Informace o projektu'!$C$3,1,1),G276&lt;=WORKDAY(DATE('1. Informace o projektu'!$C$3,12,31)-1,1,'6. Data'!$C$76:$C$89)),"OK","!!"),ISBLANK(G276),"!",ISBLANK(H276),"!!!",H276='6. Data'!$B$3,"vyberte druh nákladu")," ")</f>
        <v xml:space="preserve"> </v>
      </c>
      <c r="J276" s="261" t="str">
        <f t="shared" si="12"/>
        <v xml:space="preserve"> </v>
      </c>
      <c r="K276" s="238" t="str">
        <f t="shared" si="13"/>
        <v xml:space="preserve"> </v>
      </c>
      <c r="L276" s="87" t="str">
        <f t="shared" si="14"/>
        <v xml:space="preserve"> </v>
      </c>
    </row>
    <row r="277" spans="1:12" x14ac:dyDescent="0.25">
      <c r="A277" s="72"/>
      <c r="B277" s="82"/>
      <c r="C277" s="82"/>
      <c r="D277" s="79"/>
      <c r="E277" s="83"/>
      <c r="F277" s="83"/>
      <c r="G277" s="81"/>
      <c r="H277" s="123"/>
      <c r="I277" s="238" t="str">
        <f>IF(ISNUMBER(F277),_xlfn.IFS(RIGHT(H277,3)="(b)",IF(AND(G277&gt;=DATE('1. Informace o projektu'!$C$3,1,1),G277&lt;=WORKDAY(DATE('1. Informace o projektu'!$C$3+1,1,31)-1,1)),"OK","!!"),RIGHT(H277,3)="(a)",IF(AND(G277&gt;=DATE('1. Informace o projektu'!$C$3,1,1),G277&lt;=WORKDAY(DATE('1. Informace o projektu'!$C$3,12,31)-1,1,'6. Data'!$C$76:$C$89)),"OK","!!"),ISBLANK(G277),"!",ISBLANK(H277),"!!!",H277='6. Data'!$B$3,"vyberte druh nákladu")," ")</f>
        <v xml:space="preserve"> </v>
      </c>
      <c r="J277" s="261" t="str">
        <f t="shared" si="12"/>
        <v xml:space="preserve"> </v>
      </c>
      <c r="K277" s="238" t="str">
        <f t="shared" si="13"/>
        <v xml:space="preserve"> </v>
      </c>
      <c r="L277" s="87" t="str">
        <f t="shared" si="14"/>
        <v xml:space="preserve"> </v>
      </c>
    </row>
    <row r="278" spans="1:12" x14ac:dyDescent="0.25">
      <c r="A278" s="72"/>
      <c r="B278" s="82"/>
      <c r="C278" s="82"/>
      <c r="D278" s="79"/>
      <c r="E278" s="83"/>
      <c r="F278" s="83"/>
      <c r="G278" s="81"/>
      <c r="H278" s="123"/>
      <c r="I278" s="238" t="str">
        <f>IF(ISNUMBER(F278),_xlfn.IFS(RIGHT(H278,3)="(b)",IF(AND(G278&gt;=DATE('1. Informace o projektu'!$C$3,1,1),G278&lt;=WORKDAY(DATE('1. Informace o projektu'!$C$3+1,1,31)-1,1)),"OK","!!"),RIGHT(H278,3)="(a)",IF(AND(G278&gt;=DATE('1. Informace o projektu'!$C$3,1,1),G278&lt;=WORKDAY(DATE('1. Informace o projektu'!$C$3,12,31)-1,1,'6. Data'!$C$76:$C$89)),"OK","!!"),ISBLANK(G278),"!",ISBLANK(H278),"!!!",H278='6. Data'!$B$3,"vyberte druh nákladu")," ")</f>
        <v xml:space="preserve"> </v>
      </c>
      <c r="J278" s="261" t="str">
        <f t="shared" si="12"/>
        <v xml:space="preserve"> </v>
      </c>
      <c r="K278" s="238" t="str">
        <f t="shared" si="13"/>
        <v xml:space="preserve"> </v>
      </c>
      <c r="L278" s="87" t="str">
        <f t="shared" si="14"/>
        <v xml:space="preserve"> </v>
      </c>
    </row>
    <row r="279" spans="1:12" x14ac:dyDescent="0.25">
      <c r="A279" s="72"/>
      <c r="B279" s="82"/>
      <c r="C279" s="82"/>
      <c r="D279" s="79"/>
      <c r="E279" s="83"/>
      <c r="F279" s="83"/>
      <c r="G279" s="81"/>
      <c r="H279" s="123"/>
      <c r="I279" s="238" t="str">
        <f>IF(ISNUMBER(F279),_xlfn.IFS(RIGHT(H279,3)="(b)",IF(AND(G279&gt;=DATE('1. Informace o projektu'!$C$3,1,1),G279&lt;=WORKDAY(DATE('1. Informace o projektu'!$C$3+1,1,31)-1,1)),"OK","!!"),RIGHT(H279,3)="(a)",IF(AND(G279&gt;=DATE('1. Informace o projektu'!$C$3,1,1),G279&lt;=WORKDAY(DATE('1. Informace o projektu'!$C$3,12,31)-1,1,'6. Data'!$C$76:$C$89)),"OK","!!"),ISBLANK(G279),"!",ISBLANK(H279),"!!!",H279='6. Data'!$B$3,"vyberte druh nákladu")," ")</f>
        <v xml:space="preserve"> </v>
      </c>
      <c r="J279" s="261" t="str">
        <f t="shared" si="12"/>
        <v xml:space="preserve"> </v>
      </c>
      <c r="K279" s="238" t="str">
        <f t="shared" si="13"/>
        <v xml:space="preserve"> </v>
      </c>
      <c r="L279" s="87" t="str">
        <f t="shared" si="14"/>
        <v xml:space="preserve"> </v>
      </c>
    </row>
    <row r="280" spans="1:12" x14ac:dyDescent="0.25">
      <c r="A280" s="72"/>
      <c r="B280" s="82"/>
      <c r="C280" s="82"/>
      <c r="D280" s="79"/>
      <c r="E280" s="83"/>
      <c r="F280" s="83"/>
      <c r="G280" s="81"/>
      <c r="H280" s="123"/>
      <c r="I280" s="238" t="str">
        <f>IF(ISNUMBER(F280),_xlfn.IFS(RIGHT(H280,3)="(b)",IF(AND(G280&gt;=DATE('1. Informace o projektu'!$C$3,1,1),G280&lt;=WORKDAY(DATE('1. Informace o projektu'!$C$3+1,1,31)-1,1)),"OK","!!"),RIGHT(H280,3)="(a)",IF(AND(G280&gt;=DATE('1. Informace o projektu'!$C$3,1,1),G280&lt;=WORKDAY(DATE('1. Informace o projektu'!$C$3,12,31)-1,1,'6. Data'!$C$76:$C$89)),"OK","!!"),ISBLANK(G280),"!",ISBLANK(H280),"!!!",H280='6. Data'!$B$3,"vyberte druh nákladu")," ")</f>
        <v xml:space="preserve"> </v>
      </c>
      <c r="J280" s="261" t="str">
        <f t="shared" si="12"/>
        <v xml:space="preserve"> </v>
      </c>
      <c r="K280" s="238" t="str">
        <f t="shared" si="13"/>
        <v xml:space="preserve"> </v>
      </c>
      <c r="L280" s="87" t="str">
        <f t="shared" si="14"/>
        <v xml:space="preserve"> </v>
      </c>
    </row>
    <row r="281" spans="1:12" x14ac:dyDescent="0.25">
      <c r="A281" s="72"/>
      <c r="B281" s="82"/>
      <c r="C281" s="82"/>
      <c r="D281" s="79"/>
      <c r="E281" s="83"/>
      <c r="F281" s="83"/>
      <c r="G281" s="81"/>
      <c r="H281" s="123"/>
      <c r="I281" s="238" t="str">
        <f>IF(ISNUMBER(F281),_xlfn.IFS(RIGHT(H281,3)="(b)",IF(AND(G281&gt;=DATE('1. Informace o projektu'!$C$3,1,1),G281&lt;=WORKDAY(DATE('1. Informace o projektu'!$C$3+1,1,31)-1,1)),"OK","!!"),RIGHT(H281,3)="(a)",IF(AND(G281&gt;=DATE('1. Informace o projektu'!$C$3,1,1),G281&lt;=WORKDAY(DATE('1. Informace o projektu'!$C$3,12,31)-1,1,'6. Data'!$C$76:$C$89)),"OK","!!"),ISBLANK(G281),"!",ISBLANK(H281),"!!!",H281='6. Data'!$B$3,"vyberte druh nákladu")," ")</f>
        <v xml:space="preserve"> </v>
      </c>
      <c r="J281" s="261" t="str">
        <f t="shared" si="12"/>
        <v xml:space="preserve"> </v>
      </c>
      <c r="K281" s="238" t="str">
        <f t="shared" si="13"/>
        <v xml:space="preserve"> </v>
      </c>
      <c r="L281" s="87" t="str">
        <f t="shared" si="14"/>
        <v xml:space="preserve"> </v>
      </c>
    </row>
    <row r="282" spans="1:12" x14ac:dyDescent="0.25">
      <c r="A282" s="72"/>
      <c r="B282" s="82"/>
      <c r="C282" s="82"/>
      <c r="D282" s="79"/>
      <c r="E282" s="83"/>
      <c r="F282" s="83"/>
      <c r="G282" s="81"/>
      <c r="H282" s="123"/>
      <c r="I282" s="238" t="str">
        <f>IF(ISNUMBER(F282),_xlfn.IFS(RIGHT(H282,3)="(b)",IF(AND(G282&gt;=DATE('1. Informace o projektu'!$C$3,1,1),G282&lt;=WORKDAY(DATE('1. Informace o projektu'!$C$3+1,1,31)-1,1)),"OK","!!"),RIGHT(H282,3)="(a)",IF(AND(G282&gt;=DATE('1. Informace o projektu'!$C$3,1,1),G282&lt;=WORKDAY(DATE('1. Informace o projektu'!$C$3,12,31)-1,1,'6. Data'!$C$76:$C$89)),"OK","!!"),ISBLANK(G282),"!",ISBLANK(H282),"!!!",H282='6. Data'!$B$3,"vyberte druh nákladu")," ")</f>
        <v xml:space="preserve"> </v>
      </c>
      <c r="J282" s="261" t="str">
        <f t="shared" si="12"/>
        <v xml:space="preserve"> </v>
      </c>
      <c r="K282" s="238" t="str">
        <f t="shared" si="13"/>
        <v xml:space="preserve"> </v>
      </c>
      <c r="L282" s="87" t="str">
        <f t="shared" si="14"/>
        <v xml:space="preserve"> </v>
      </c>
    </row>
    <row r="283" spans="1:12" x14ac:dyDescent="0.25">
      <c r="A283" s="72"/>
      <c r="B283" s="82"/>
      <c r="C283" s="82"/>
      <c r="D283" s="79"/>
      <c r="E283" s="83"/>
      <c r="F283" s="83"/>
      <c r="G283" s="81"/>
      <c r="H283" s="123"/>
      <c r="I283" s="238" t="str">
        <f>IF(ISNUMBER(F283),_xlfn.IFS(RIGHT(H283,3)="(b)",IF(AND(G283&gt;=DATE('1. Informace o projektu'!$C$3,1,1),G283&lt;=WORKDAY(DATE('1. Informace o projektu'!$C$3+1,1,31)-1,1)),"OK","!!"),RIGHT(H283,3)="(a)",IF(AND(G283&gt;=DATE('1. Informace o projektu'!$C$3,1,1),G283&lt;=WORKDAY(DATE('1. Informace o projektu'!$C$3,12,31)-1,1,'6. Data'!$C$76:$C$89)),"OK","!!"),ISBLANK(G283),"!",ISBLANK(H283),"!!!",H283='6. Data'!$B$3,"vyberte druh nákladu")," ")</f>
        <v xml:space="preserve"> </v>
      </c>
      <c r="J283" s="261" t="str">
        <f t="shared" si="12"/>
        <v xml:space="preserve"> </v>
      </c>
      <c r="K283" s="238" t="str">
        <f t="shared" si="13"/>
        <v xml:space="preserve"> </v>
      </c>
      <c r="L283" s="87" t="str">
        <f t="shared" si="14"/>
        <v xml:space="preserve"> </v>
      </c>
    </row>
    <row r="284" spans="1:12" x14ac:dyDescent="0.25">
      <c r="A284" s="72"/>
      <c r="B284" s="82"/>
      <c r="C284" s="82"/>
      <c r="D284" s="79"/>
      <c r="E284" s="83"/>
      <c r="F284" s="83"/>
      <c r="G284" s="81"/>
      <c r="H284" s="123"/>
      <c r="I284" s="238" t="str">
        <f>IF(ISNUMBER(F284),_xlfn.IFS(RIGHT(H284,3)="(b)",IF(AND(G284&gt;=DATE('1. Informace o projektu'!$C$3,1,1),G284&lt;=WORKDAY(DATE('1. Informace o projektu'!$C$3+1,1,31)-1,1)),"OK","!!"),RIGHT(H284,3)="(a)",IF(AND(G284&gt;=DATE('1. Informace o projektu'!$C$3,1,1),G284&lt;=WORKDAY(DATE('1. Informace o projektu'!$C$3,12,31)-1,1,'6. Data'!$C$76:$C$89)),"OK","!!"),ISBLANK(G284),"!",ISBLANK(H284),"!!!",H284='6. Data'!$B$3,"vyberte druh nákladu")," ")</f>
        <v xml:space="preserve"> </v>
      </c>
      <c r="J284" s="261" t="str">
        <f t="shared" si="12"/>
        <v xml:space="preserve"> </v>
      </c>
      <c r="K284" s="238" t="str">
        <f t="shared" si="13"/>
        <v xml:space="preserve"> </v>
      </c>
      <c r="L284" s="87" t="str">
        <f t="shared" si="14"/>
        <v xml:space="preserve"> </v>
      </c>
    </row>
    <row r="285" spans="1:12" x14ac:dyDescent="0.25">
      <c r="A285" s="72"/>
      <c r="B285" s="82"/>
      <c r="C285" s="82"/>
      <c r="D285" s="79"/>
      <c r="E285" s="83"/>
      <c r="F285" s="83"/>
      <c r="G285" s="81"/>
      <c r="H285" s="123"/>
      <c r="I285" s="238" t="str">
        <f>IF(ISNUMBER(F285),_xlfn.IFS(RIGHT(H285,3)="(b)",IF(AND(G285&gt;=DATE('1. Informace o projektu'!$C$3,1,1),G285&lt;=WORKDAY(DATE('1. Informace o projektu'!$C$3+1,1,31)-1,1)),"OK","!!"),RIGHT(H285,3)="(a)",IF(AND(G285&gt;=DATE('1. Informace o projektu'!$C$3,1,1),G285&lt;=WORKDAY(DATE('1. Informace o projektu'!$C$3,12,31)-1,1,'6. Data'!$C$76:$C$89)),"OK","!!"),ISBLANK(G285),"!",ISBLANK(H285),"!!!",H285='6. Data'!$B$3,"vyberte druh nákladu")," ")</f>
        <v xml:space="preserve"> </v>
      </c>
      <c r="J285" s="261" t="str">
        <f t="shared" si="12"/>
        <v xml:space="preserve"> </v>
      </c>
      <c r="K285" s="238" t="str">
        <f t="shared" si="13"/>
        <v xml:space="preserve"> </v>
      </c>
      <c r="L285" s="87" t="str">
        <f t="shared" si="14"/>
        <v xml:space="preserve"> </v>
      </c>
    </row>
    <row r="286" spans="1:12" x14ac:dyDescent="0.25">
      <c r="A286" s="72"/>
      <c r="B286" s="82"/>
      <c r="C286" s="82"/>
      <c r="D286" s="79"/>
      <c r="E286" s="83"/>
      <c r="F286" s="83"/>
      <c r="G286" s="81"/>
      <c r="H286" s="123"/>
      <c r="I286" s="238" t="str">
        <f>IF(ISNUMBER(F286),_xlfn.IFS(RIGHT(H286,3)="(b)",IF(AND(G286&gt;=DATE('1. Informace o projektu'!$C$3,1,1),G286&lt;=WORKDAY(DATE('1. Informace o projektu'!$C$3+1,1,31)-1,1)),"OK","!!"),RIGHT(H286,3)="(a)",IF(AND(G286&gt;=DATE('1. Informace o projektu'!$C$3,1,1),G286&lt;=WORKDAY(DATE('1. Informace o projektu'!$C$3,12,31)-1,1,'6. Data'!$C$76:$C$89)),"OK","!!"),ISBLANK(G286),"!",ISBLANK(H286),"!!!",H286='6. Data'!$B$3,"vyberte druh nákladu")," ")</f>
        <v xml:space="preserve"> </v>
      </c>
      <c r="J286" s="261" t="str">
        <f t="shared" si="12"/>
        <v xml:space="preserve"> </v>
      </c>
      <c r="K286" s="238" t="str">
        <f t="shared" si="13"/>
        <v xml:space="preserve"> </v>
      </c>
      <c r="L286" s="87" t="str">
        <f t="shared" si="14"/>
        <v xml:space="preserve"> </v>
      </c>
    </row>
    <row r="287" spans="1:12" x14ac:dyDescent="0.25">
      <c r="A287" s="72"/>
      <c r="B287" s="82"/>
      <c r="C287" s="82"/>
      <c r="D287" s="79"/>
      <c r="E287" s="83"/>
      <c r="F287" s="83"/>
      <c r="G287" s="81"/>
      <c r="H287" s="123"/>
      <c r="I287" s="238" t="str">
        <f>IF(ISNUMBER(F287),_xlfn.IFS(RIGHT(H287,3)="(b)",IF(AND(G287&gt;=DATE('1. Informace o projektu'!$C$3,1,1),G287&lt;=WORKDAY(DATE('1. Informace o projektu'!$C$3+1,1,31)-1,1)),"OK","!!"),RIGHT(H287,3)="(a)",IF(AND(G287&gt;=DATE('1. Informace o projektu'!$C$3,1,1),G287&lt;=WORKDAY(DATE('1. Informace o projektu'!$C$3,12,31)-1,1,'6. Data'!$C$76:$C$89)),"OK","!!"),ISBLANK(G287),"!",ISBLANK(H287),"!!!",H287='6. Data'!$B$3,"vyberte druh nákladu")," ")</f>
        <v xml:space="preserve"> </v>
      </c>
      <c r="J287" s="261" t="str">
        <f t="shared" si="12"/>
        <v xml:space="preserve"> </v>
      </c>
      <c r="K287" s="238" t="str">
        <f t="shared" si="13"/>
        <v xml:space="preserve"> </v>
      </c>
      <c r="L287" s="87" t="str">
        <f t="shared" si="14"/>
        <v xml:space="preserve"> </v>
      </c>
    </row>
    <row r="288" spans="1:12" x14ac:dyDescent="0.25">
      <c r="A288" s="72"/>
      <c r="B288" s="82"/>
      <c r="C288" s="82"/>
      <c r="D288" s="79"/>
      <c r="E288" s="83"/>
      <c r="F288" s="83"/>
      <c r="G288" s="81"/>
      <c r="H288" s="123"/>
      <c r="I288" s="238" t="str">
        <f>IF(ISNUMBER(F288),_xlfn.IFS(RIGHT(H288,3)="(b)",IF(AND(G288&gt;=DATE('1. Informace o projektu'!$C$3,1,1),G288&lt;=WORKDAY(DATE('1. Informace o projektu'!$C$3+1,1,31)-1,1)),"OK","!!"),RIGHT(H288,3)="(a)",IF(AND(G288&gt;=DATE('1. Informace o projektu'!$C$3,1,1),G288&lt;=WORKDAY(DATE('1. Informace o projektu'!$C$3,12,31)-1,1,'6. Data'!$C$76:$C$89)),"OK","!!"),ISBLANK(G288),"!",ISBLANK(H288),"!!!",H288='6. Data'!$B$3,"vyberte druh nákladu")," ")</f>
        <v xml:space="preserve"> </v>
      </c>
      <c r="J288" s="261" t="str">
        <f t="shared" si="12"/>
        <v xml:space="preserve"> </v>
      </c>
      <c r="K288" s="238" t="str">
        <f t="shared" si="13"/>
        <v xml:space="preserve"> </v>
      </c>
      <c r="L288" s="87" t="str">
        <f t="shared" si="14"/>
        <v xml:space="preserve"> </v>
      </c>
    </row>
    <row r="289" spans="1:12" x14ac:dyDescent="0.25">
      <c r="A289" s="72"/>
      <c r="B289" s="82"/>
      <c r="C289" s="82"/>
      <c r="D289" s="79"/>
      <c r="E289" s="83"/>
      <c r="F289" s="83"/>
      <c r="G289" s="81"/>
      <c r="H289" s="123"/>
      <c r="I289" s="238" t="str">
        <f>IF(ISNUMBER(F289),_xlfn.IFS(RIGHT(H289,3)="(b)",IF(AND(G289&gt;=DATE('1. Informace o projektu'!$C$3,1,1),G289&lt;=WORKDAY(DATE('1. Informace o projektu'!$C$3+1,1,31)-1,1)),"OK","!!"),RIGHT(H289,3)="(a)",IF(AND(G289&gt;=DATE('1. Informace o projektu'!$C$3,1,1),G289&lt;=WORKDAY(DATE('1. Informace o projektu'!$C$3,12,31)-1,1,'6. Data'!$C$76:$C$89)),"OK","!!"),ISBLANK(G289),"!",ISBLANK(H289),"!!!",H289='6. Data'!$B$3,"vyberte druh nákladu")," ")</f>
        <v xml:space="preserve"> </v>
      </c>
      <c r="J289" s="261" t="str">
        <f t="shared" si="12"/>
        <v xml:space="preserve"> </v>
      </c>
      <c r="K289" s="238" t="str">
        <f t="shared" si="13"/>
        <v xml:space="preserve"> </v>
      </c>
      <c r="L289" s="87" t="str">
        <f t="shared" si="14"/>
        <v xml:space="preserve"> </v>
      </c>
    </row>
    <row r="290" spans="1:12" x14ac:dyDescent="0.25">
      <c r="A290" s="72"/>
      <c r="B290" s="82"/>
      <c r="C290" s="82"/>
      <c r="D290" s="79"/>
      <c r="E290" s="83"/>
      <c r="F290" s="83"/>
      <c r="G290" s="81"/>
      <c r="H290" s="123"/>
      <c r="I290" s="238" t="str">
        <f>IF(ISNUMBER(F290),_xlfn.IFS(RIGHT(H290,3)="(b)",IF(AND(G290&gt;=DATE('1. Informace o projektu'!$C$3,1,1),G290&lt;=WORKDAY(DATE('1. Informace o projektu'!$C$3+1,1,31)-1,1)),"OK","!!"),RIGHT(H290,3)="(a)",IF(AND(G290&gt;=DATE('1. Informace o projektu'!$C$3,1,1),G290&lt;=WORKDAY(DATE('1. Informace o projektu'!$C$3,12,31)-1,1,'6. Data'!$C$76:$C$89)),"OK","!!"),ISBLANK(G290),"!",ISBLANK(H290),"!!!",H290='6. Data'!$B$3,"vyberte druh nákladu")," ")</f>
        <v xml:space="preserve"> </v>
      </c>
      <c r="J290" s="261" t="str">
        <f t="shared" si="12"/>
        <v xml:space="preserve"> </v>
      </c>
      <c r="K290" s="238" t="str">
        <f t="shared" si="13"/>
        <v xml:space="preserve"> </v>
      </c>
      <c r="L290" s="87" t="str">
        <f t="shared" si="14"/>
        <v xml:space="preserve"> </v>
      </c>
    </row>
    <row r="291" spans="1:12" x14ac:dyDescent="0.25">
      <c r="A291" s="72"/>
      <c r="B291" s="82"/>
      <c r="C291" s="82"/>
      <c r="D291" s="79"/>
      <c r="E291" s="83"/>
      <c r="F291" s="83"/>
      <c r="G291" s="81"/>
      <c r="H291" s="123"/>
      <c r="I291" s="238" t="str">
        <f>IF(ISNUMBER(F291),_xlfn.IFS(RIGHT(H291,3)="(b)",IF(AND(G291&gt;=DATE('1. Informace o projektu'!$C$3,1,1),G291&lt;=WORKDAY(DATE('1. Informace o projektu'!$C$3+1,1,31)-1,1)),"OK","!!"),RIGHT(H291,3)="(a)",IF(AND(G291&gt;=DATE('1. Informace o projektu'!$C$3,1,1),G291&lt;=WORKDAY(DATE('1. Informace o projektu'!$C$3,12,31)-1,1,'6. Data'!$C$76:$C$89)),"OK","!!"),ISBLANK(G291),"!",ISBLANK(H291),"!!!",H291='6. Data'!$B$3,"vyberte druh nákladu")," ")</f>
        <v xml:space="preserve"> </v>
      </c>
      <c r="J291" s="261" t="str">
        <f t="shared" si="12"/>
        <v xml:space="preserve"> </v>
      </c>
      <c r="K291" s="238" t="str">
        <f t="shared" si="13"/>
        <v xml:space="preserve"> </v>
      </c>
      <c r="L291" s="87" t="str">
        <f t="shared" si="14"/>
        <v xml:space="preserve"> </v>
      </c>
    </row>
    <row r="292" spans="1:12" x14ac:dyDescent="0.25">
      <c r="A292" s="72"/>
      <c r="B292" s="82"/>
      <c r="C292" s="82"/>
      <c r="D292" s="79"/>
      <c r="E292" s="83"/>
      <c r="F292" s="83"/>
      <c r="G292" s="81"/>
      <c r="H292" s="123"/>
      <c r="I292" s="238" t="str">
        <f>IF(ISNUMBER(F292),_xlfn.IFS(RIGHT(H292,3)="(b)",IF(AND(G292&gt;=DATE('1. Informace o projektu'!$C$3,1,1),G292&lt;=WORKDAY(DATE('1. Informace o projektu'!$C$3+1,1,31)-1,1)),"OK","!!"),RIGHT(H292,3)="(a)",IF(AND(G292&gt;=DATE('1. Informace o projektu'!$C$3,1,1),G292&lt;=WORKDAY(DATE('1. Informace o projektu'!$C$3,12,31)-1,1,'6. Data'!$C$76:$C$89)),"OK","!!"),ISBLANK(G292),"!",ISBLANK(H292),"!!!",H292='6. Data'!$B$3,"vyberte druh nákladu")," ")</f>
        <v xml:space="preserve"> </v>
      </c>
      <c r="J292" s="261" t="str">
        <f t="shared" si="12"/>
        <v xml:space="preserve"> </v>
      </c>
      <c r="K292" s="238" t="str">
        <f t="shared" si="13"/>
        <v xml:space="preserve"> </v>
      </c>
      <c r="L292" s="87" t="str">
        <f t="shared" si="14"/>
        <v xml:space="preserve"> </v>
      </c>
    </row>
    <row r="293" spans="1:12" x14ac:dyDescent="0.25">
      <c r="A293" s="72"/>
      <c r="B293" s="82"/>
      <c r="C293" s="82"/>
      <c r="D293" s="79"/>
      <c r="E293" s="83"/>
      <c r="F293" s="83"/>
      <c r="G293" s="81"/>
      <c r="H293" s="123"/>
      <c r="I293" s="238" t="str">
        <f>IF(ISNUMBER(F293),_xlfn.IFS(RIGHT(H293,3)="(b)",IF(AND(G293&gt;=DATE('1. Informace o projektu'!$C$3,1,1),G293&lt;=WORKDAY(DATE('1. Informace o projektu'!$C$3+1,1,31)-1,1)),"OK","!!"),RIGHT(H293,3)="(a)",IF(AND(G293&gt;=DATE('1. Informace o projektu'!$C$3,1,1),G293&lt;=WORKDAY(DATE('1. Informace o projektu'!$C$3,12,31)-1,1,'6. Data'!$C$76:$C$89)),"OK","!!"),ISBLANK(G293),"!",ISBLANK(H293),"!!!",H293='6. Data'!$B$3,"vyberte druh nákladu")," ")</f>
        <v xml:space="preserve"> </v>
      </c>
      <c r="J293" s="261" t="str">
        <f t="shared" si="12"/>
        <v xml:space="preserve"> </v>
      </c>
      <c r="K293" s="238" t="str">
        <f t="shared" si="13"/>
        <v xml:space="preserve"> </v>
      </c>
      <c r="L293" s="87" t="str">
        <f t="shared" si="14"/>
        <v xml:space="preserve"> </v>
      </c>
    </row>
    <row r="294" spans="1:12" x14ac:dyDescent="0.25">
      <c r="A294" s="72"/>
      <c r="B294" s="82"/>
      <c r="C294" s="82"/>
      <c r="D294" s="79"/>
      <c r="E294" s="83"/>
      <c r="F294" s="83"/>
      <c r="G294" s="81"/>
      <c r="H294" s="123"/>
      <c r="I294" s="238" t="str">
        <f>IF(ISNUMBER(F294),_xlfn.IFS(RIGHT(H294,3)="(b)",IF(AND(G294&gt;=DATE('1. Informace o projektu'!$C$3,1,1),G294&lt;=WORKDAY(DATE('1. Informace o projektu'!$C$3+1,1,31)-1,1)),"OK","!!"),RIGHT(H294,3)="(a)",IF(AND(G294&gt;=DATE('1. Informace o projektu'!$C$3,1,1),G294&lt;=WORKDAY(DATE('1. Informace o projektu'!$C$3,12,31)-1,1,'6. Data'!$C$76:$C$89)),"OK","!!"),ISBLANK(G294),"!",ISBLANK(H294),"!!!",H294='6. Data'!$B$3,"vyberte druh nákladu")," ")</f>
        <v xml:space="preserve"> </v>
      </c>
      <c r="J294" s="261" t="str">
        <f t="shared" si="12"/>
        <v xml:space="preserve"> </v>
      </c>
      <c r="K294" s="238" t="str">
        <f t="shared" si="13"/>
        <v xml:space="preserve"> </v>
      </c>
      <c r="L294" s="87" t="str">
        <f t="shared" si="14"/>
        <v xml:space="preserve"> </v>
      </c>
    </row>
    <row r="295" spans="1:12" x14ac:dyDescent="0.25">
      <c r="A295" s="72"/>
      <c r="B295" s="82"/>
      <c r="C295" s="82"/>
      <c r="D295" s="79"/>
      <c r="E295" s="83"/>
      <c r="F295" s="83"/>
      <c r="G295" s="81"/>
      <c r="H295" s="123"/>
      <c r="I295" s="238" t="str">
        <f>IF(ISNUMBER(F295),_xlfn.IFS(RIGHT(H295,3)="(b)",IF(AND(G295&gt;=DATE('1. Informace o projektu'!$C$3,1,1),G295&lt;=WORKDAY(DATE('1. Informace o projektu'!$C$3+1,1,31)-1,1)),"OK","!!"),RIGHT(H295,3)="(a)",IF(AND(G295&gt;=DATE('1. Informace o projektu'!$C$3,1,1),G295&lt;=WORKDAY(DATE('1. Informace o projektu'!$C$3,12,31)-1,1,'6. Data'!$C$76:$C$89)),"OK","!!"),ISBLANK(G295),"!",ISBLANK(H295),"!!!",H295='6. Data'!$B$3,"vyberte druh nákladu")," ")</f>
        <v xml:space="preserve"> </v>
      </c>
      <c r="J295" s="261" t="str">
        <f t="shared" si="12"/>
        <v xml:space="preserve"> </v>
      </c>
      <c r="K295" s="238" t="str">
        <f t="shared" si="13"/>
        <v xml:space="preserve"> </v>
      </c>
      <c r="L295" s="87" t="str">
        <f t="shared" si="14"/>
        <v xml:space="preserve"> </v>
      </c>
    </row>
    <row r="296" spans="1:12" x14ac:dyDescent="0.25">
      <c r="A296" s="72"/>
      <c r="B296" s="82"/>
      <c r="C296" s="82"/>
      <c r="D296" s="79"/>
      <c r="E296" s="83"/>
      <c r="F296" s="83"/>
      <c r="G296" s="81"/>
      <c r="H296" s="123"/>
      <c r="I296" s="238" t="str">
        <f>IF(ISNUMBER(F296),_xlfn.IFS(RIGHT(H296,3)="(b)",IF(AND(G296&gt;=DATE('1. Informace o projektu'!$C$3,1,1),G296&lt;=WORKDAY(DATE('1. Informace o projektu'!$C$3+1,1,31)-1,1)),"OK","!!"),RIGHT(H296,3)="(a)",IF(AND(G296&gt;=DATE('1. Informace o projektu'!$C$3,1,1),G296&lt;=WORKDAY(DATE('1. Informace o projektu'!$C$3,12,31)-1,1,'6. Data'!$C$76:$C$89)),"OK","!!"),ISBLANK(G296),"!",ISBLANK(H296),"!!!",H296='6. Data'!$B$3,"vyberte druh nákladu")," ")</f>
        <v xml:space="preserve"> </v>
      </c>
      <c r="J296" s="261" t="str">
        <f t="shared" si="12"/>
        <v xml:space="preserve"> </v>
      </c>
      <c r="K296" s="238" t="str">
        <f t="shared" si="13"/>
        <v xml:space="preserve"> </v>
      </c>
      <c r="L296" s="87" t="str">
        <f t="shared" si="14"/>
        <v xml:space="preserve"> </v>
      </c>
    </row>
    <row r="297" spans="1:12" x14ac:dyDescent="0.25">
      <c r="A297" s="72"/>
      <c r="B297" s="82"/>
      <c r="C297" s="82"/>
      <c r="D297" s="79"/>
      <c r="E297" s="83"/>
      <c r="F297" s="83"/>
      <c r="G297" s="81"/>
      <c r="H297" s="123"/>
      <c r="I297" s="238" t="str">
        <f>IF(ISNUMBER(F297),_xlfn.IFS(RIGHT(H297,3)="(b)",IF(AND(G297&gt;=DATE('1. Informace o projektu'!$C$3,1,1),G297&lt;=WORKDAY(DATE('1. Informace o projektu'!$C$3+1,1,31)-1,1)),"OK","!!"),RIGHT(H297,3)="(a)",IF(AND(G297&gt;=DATE('1. Informace o projektu'!$C$3,1,1),G297&lt;=WORKDAY(DATE('1. Informace o projektu'!$C$3,12,31)-1,1,'6. Data'!$C$76:$C$89)),"OK","!!"),ISBLANK(G297),"!",ISBLANK(H297),"!!!",H297='6. Data'!$B$3,"vyberte druh nákladu")," ")</f>
        <v xml:space="preserve"> </v>
      </c>
      <c r="J297" s="261" t="str">
        <f t="shared" si="12"/>
        <v xml:space="preserve"> </v>
      </c>
      <c r="K297" s="238" t="str">
        <f t="shared" si="13"/>
        <v xml:space="preserve"> </v>
      </c>
      <c r="L297" s="87" t="str">
        <f t="shared" si="14"/>
        <v xml:space="preserve"> </v>
      </c>
    </row>
    <row r="298" spans="1:12" x14ac:dyDescent="0.25">
      <c r="A298" s="72"/>
      <c r="B298" s="82"/>
      <c r="C298" s="82"/>
      <c r="D298" s="79"/>
      <c r="E298" s="83"/>
      <c r="F298" s="83"/>
      <c r="G298" s="81"/>
      <c r="H298" s="123"/>
      <c r="I298" s="238" t="str">
        <f>IF(ISNUMBER(F298),_xlfn.IFS(RIGHT(H298,3)="(b)",IF(AND(G298&gt;=DATE('1. Informace o projektu'!$C$3,1,1),G298&lt;=WORKDAY(DATE('1. Informace o projektu'!$C$3+1,1,31)-1,1)),"OK","!!"),RIGHT(H298,3)="(a)",IF(AND(G298&gt;=DATE('1. Informace o projektu'!$C$3,1,1),G298&lt;=WORKDAY(DATE('1. Informace o projektu'!$C$3,12,31)-1,1,'6. Data'!$C$76:$C$89)),"OK","!!"),ISBLANK(G298),"!",ISBLANK(H298),"!!!",H298='6. Data'!$B$3,"vyberte druh nákladu")," ")</f>
        <v xml:space="preserve"> </v>
      </c>
      <c r="J298" s="261" t="str">
        <f t="shared" si="12"/>
        <v xml:space="preserve"> </v>
      </c>
      <c r="K298" s="238" t="str">
        <f t="shared" si="13"/>
        <v xml:space="preserve"> </v>
      </c>
      <c r="L298" s="87" t="str">
        <f t="shared" si="14"/>
        <v xml:space="preserve"> </v>
      </c>
    </row>
    <row r="299" spans="1:12" x14ac:dyDescent="0.25">
      <c r="A299" s="72"/>
      <c r="B299" s="82"/>
      <c r="C299" s="82"/>
      <c r="D299" s="79"/>
      <c r="E299" s="83"/>
      <c r="F299" s="83"/>
      <c r="G299" s="81"/>
      <c r="H299" s="123"/>
      <c r="I299" s="238" t="str">
        <f>IF(ISNUMBER(F299),_xlfn.IFS(RIGHT(H299,3)="(b)",IF(AND(G299&gt;=DATE('1. Informace o projektu'!$C$3,1,1),G299&lt;=WORKDAY(DATE('1. Informace o projektu'!$C$3+1,1,31)-1,1)),"OK","!!"),RIGHT(H299,3)="(a)",IF(AND(G299&gt;=DATE('1. Informace o projektu'!$C$3,1,1),G299&lt;=WORKDAY(DATE('1. Informace o projektu'!$C$3,12,31)-1,1,'6. Data'!$C$76:$C$89)),"OK","!!"),ISBLANK(G299),"!",ISBLANK(H299),"!!!",H299='6. Data'!$B$3,"vyberte druh nákladu")," ")</f>
        <v xml:space="preserve"> </v>
      </c>
      <c r="J299" s="261" t="str">
        <f t="shared" si="12"/>
        <v xml:space="preserve"> </v>
      </c>
      <c r="K299" s="238" t="str">
        <f t="shared" si="13"/>
        <v xml:space="preserve"> </v>
      </c>
      <c r="L299" s="87" t="str">
        <f t="shared" si="14"/>
        <v xml:space="preserve"> </v>
      </c>
    </row>
    <row r="300" spans="1:12" x14ac:dyDescent="0.25">
      <c r="A300" s="72"/>
      <c r="B300" s="82"/>
      <c r="C300" s="82"/>
      <c r="D300" s="79"/>
      <c r="E300" s="83"/>
      <c r="F300" s="83"/>
      <c r="G300" s="81"/>
      <c r="H300" s="123"/>
      <c r="I300" s="238" t="str">
        <f>IF(ISNUMBER(F300),_xlfn.IFS(RIGHT(H300,3)="(b)",IF(AND(G300&gt;=DATE('1. Informace o projektu'!$C$3,1,1),G300&lt;=WORKDAY(DATE('1. Informace o projektu'!$C$3+1,1,31)-1,1)),"OK","!!"),RIGHT(H300,3)="(a)",IF(AND(G300&gt;=DATE('1. Informace o projektu'!$C$3,1,1),G300&lt;=WORKDAY(DATE('1. Informace o projektu'!$C$3,12,31)-1,1,'6. Data'!$C$76:$C$89)),"OK","!!"),ISBLANK(G300),"!",ISBLANK(H300),"!!!",H300='6. Data'!$B$3,"vyberte druh nákladu")," ")</f>
        <v xml:space="preserve"> </v>
      </c>
      <c r="J300" s="261" t="str">
        <f t="shared" si="12"/>
        <v xml:space="preserve"> </v>
      </c>
      <c r="K300" s="238" t="str">
        <f t="shared" si="13"/>
        <v xml:space="preserve"> </v>
      </c>
      <c r="L300" s="87" t="str">
        <f t="shared" si="14"/>
        <v xml:space="preserve"> </v>
      </c>
    </row>
    <row r="301" spans="1:12" x14ac:dyDescent="0.25">
      <c r="A301" s="72"/>
      <c r="B301" s="82"/>
      <c r="C301" s="82"/>
      <c r="D301" s="79"/>
      <c r="E301" s="83"/>
      <c r="F301" s="83"/>
      <c r="G301" s="81"/>
      <c r="H301" s="123"/>
      <c r="I301" s="238" t="str">
        <f>IF(ISNUMBER(F301),_xlfn.IFS(RIGHT(H301,3)="(b)",IF(AND(G301&gt;=DATE('1. Informace o projektu'!$C$3,1,1),G301&lt;=WORKDAY(DATE('1. Informace o projektu'!$C$3+1,1,31)-1,1)),"OK","!!"),RIGHT(H301,3)="(a)",IF(AND(G301&gt;=DATE('1. Informace o projektu'!$C$3,1,1),G301&lt;=WORKDAY(DATE('1. Informace o projektu'!$C$3,12,31)-1,1,'6. Data'!$C$76:$C$89)),"OK","!!"),ISBLANK(G301),"!",ISBLANK(H301),"!!!",H301='6. Data'!$B$3,"vyberte druh nákladu")," ")</f>
        <v xml:space="preserve"> </v>
      </c>
      <c r="J301" s="261" t="str">
        <f t="shared" si="12"/>
        <v xml:space="preserve"> </v>
      </c>
      <c r="K301" s="238" t="str">
        <f t="shared" si="13"/>
        <v xml:space="preserve"> </v>
      </c>
      <c r="L301" s="87" t="str">
        <f t="shared" si="14"/>
        <v xml:space="preserve"> </v>
      </c>
    </row>
    <row r="302" spans="1:12" x14ac:dyDescent="0.25">
      <c r="A302" s="72"/>
      <c r="B302" s="82"/>
      <c r="C302" s="82"/>
      <c r="D302" s="79"/>
      <c r="E302" s="83"/>
      <c r="F302" s="83"/>
      <c r="G302" s="81"/>
      <c r="H302" s="123"/>
      <c r="I302" s="238" t="str">
        <f>IF(ISNUMBER(F302),_xlfn.IFS(RIGHT(H302,3)="(b)",IF(AND(G302&gt;=DATE('1. Informace o projektu'!$C$3,1,1),G302&lt;=WORKDAY(DATE('1. Informace o projektu'!$C$3+1,1,31)-1,1)),"OK","!!"),RIGHT(H302,3)="(a)",IF(AND(G302&gt;=DATE('1. Informace o projektu'!$C$3,1,1),G302&lt;=WORKDAY(DATE('1. Informace o projektu'!$C$3,12,31)-1,1,'6. Data'!$C$76:$C$89)),"OK","!!"),ISBLANK(G302),"!",ISBLANK(H302),"!!!",H302='6. Data'!$B$3,"vyberte druh nákladu")," ")</f>
        <v xml:space="preserve"> </v>
      </c>
      <c r="J302" s="261" t="str">
        <f t="shared" si="12"/>
        <v xml:space="preserve"> </v>
      </c>
      <c r="K302" s="238" t="str">
        <f t="shared" si="13"/>
        <v xml:space="preserve"> </v>
      </c>
      <c r="L302" s="87" t="str">
        <f t="shared" si="14"/>
        <v xml:space="preserve"> </v>
      </c>
    </row>
    <row r="303" spans="1:12" x14ac:dyDescent="0.25">
      <c r="A303" s="72"/>
      <c r="B303" s="82"/>
      <c r="C303" s="82"/>
      <c r="D303" s="79"/>
      <c r="E303" s="83"/>
      <c r="F303" s="83"/>
      <c r="G303" s="81"/>
      <c r="H303" s="123"/>
      <c r="I303" s="238" t="str">
        <f>IF(ISNUMBER(F303),_xlfn.IFS(RIGHT(H303,3)="(b)",IF(AND(G303&gt;=DATE('1. Informace o projektu'!$C$3,1,1),G303&lt;=WORKDAY(DATE('1. Informace o projektu'!$C$3+1,1,31)-1,1)),"OK","!!"),RIGHT(H303,3)="(a)",IF(AND(G303&gt;=DATE('1. Informace o projektu'!$C$3,1,1),G303&lt;=WORKDAY(DATE('1. Informace o projektu'!$C$3,12,31)-1,1,'6. Data'!$C$76:$C$89)),"OK","!!"),ISBLANK(G303),"!",ISBLANK(H303),"!!!",H303='6. Data'!$B$3,"vyberte druh nákladu")," ")</f>
        <v xml:space="preserve"> </v>
      </c>
      <c r="J303" s="261" t="str">
        <f t="shared" si="12"/>
        <v xml:space="preserve"> </v>
      </c>
      <c r="K303" s="238" t="str">
        <f t="shared" si="13"/>
        <v xml:space="preserve"> </v>
      </c>
      <c r="L303" s="87" t="str">
        <f t="shared" si="14"/>
        <v xml:space="preserve"> </v>
      </c>
    </row>
    <row r="304" spans="1:12" x14ac:dyDescent="0.25">
      <c r="A304" s="72"/>
      <c r="B304" s="82"/>
      <c r="C304" s="82"/>
      <c r="D304" s="79"/>
      <c r="E304" s="83"/>
      <c r="F304" s="83"/>
      <c r="G304" s="81"/>
      <c r="H304" s="123"/>
      <c r="I304" s="238" t="str">
        <f>IF(ISNUMBER(F304),_xlfn.IFS(RIGHT(H304,3)="(b)",IF(AND(G304&gt;=DATE('1. Informace o projektu'!$C$3,1,1),G304&lt;=WORKDAY(DATE('1. Informace o projektu'!$C$3+1,1,31)-1,1)),"OK","!!"),RIGHT(H304,3)="(a)",IF(AND(G304&gt;=DATE('1. Informace o projektu'!$C$3,1,1),G304&lt;=WORKDAY(DATE('1. Informace o projektu'!$C$3,12,31)-1,1,'6. Data'!$C$76:$C$89)),"OK","!!"),ISBLANK(G304),"!",ISBLANK(H304),"!!!",H304='6. Data'!$B$3,"vyberte druh nákladu")," ")</f>
        <v xml:space="preserve"> </v>
      </c>
      <c r="J304" s="261" t="str">
        <f t="shared" si="12"/>
        <v xml:space="preserve"> </v>
      </c>
      <c r="K304" s="238" t="str">
        <f t="shared" si="13"/>
        <v xml:space="preserve"> </v>
      </c>
      <c r="L304" s="87" t="str">
        <f t="shared" si="14"/>
        <v xml:space="preserve"> </v>
      </c>
    </row>
    <row r="305" spans="1:12" x14ac:dyDescent="0.25">
      <c r="A305" s="72"/>
      <c r="B305" s="82"/>
      <c r="C305" s="82"/>
      <c r="D305" s="79"/>
      <c r="E305" s="83"/>
      <c r="F305" s="83"/>
      <c r="G305" s="81"/>
      <c r="H305" s="123"/>
      <c r="I305" s="238" t="str">
        <f>IF(ISNUMBER(F305),_xlfn.IFS(RIGHT(H305,3)="(b)",IF(AND(G305&gt;=DATE('1. Informace o projektu'!$C$3,1,1),G305&lt;=WORKDAY(DATE('1. Informace o projektu'!$C$3+1,1,31)-1,1)),"OK","!!"),RIGHT(H305,3)="(a)",IF(AND(G305&gt;=DATE('1. Informace o projektu'!$C$3,1,1),G305&lt;=WORKDAY(DATE('1. Informace o projektu'!$C$3,12,31)-1,1,'6. Data'!$C$76:$C$89)),"OK","!!"),ISBLANK(G305),"!",ISBLANK(H305),"!!!",H305='6. Data'!$B$3,"vyberte druh nákladu")," ")</f>
        <v xml:space="preserve"> </v>
      </c>
      <c r="J305" s="261" t="str">
        <f t="shared" si="12"/>
        <v xml:space="preserve"> </v>
      </c>
      <c r="K305" s="238" t="str">
        <f t="shared" si="13"/>
        <v xml:space="preserve"> </v>
      </c>
      <c r="L305" s="87" t="str">
        <f t="shared" si="14"/>
        <v xml:space="preserve"> </v>
      </c>
    </row>
    <row r="306" spans="1:12" x14ac:dyDescent="0.25">
      <c r="A306" s="72"/>
      <c r="B306" s="82"/>
      <c r="C306" s="82"/>
      <c r="D306" s="79"/>
      <c r="E306" s="83"/>
      <c r="F306" s="83"/>
      <c r="G306" s="81"/>
      <c r="H306" s="123"/>
      <c r="I306" s="238" t="str">
        <f>IF(ISNUMBER(F306),_xlfn.IFS(RIGHT(H306,3)="(b)",IF(AND(G306&gt;=DATE('1. Informace o projektu'!$C$3,1,1),G306&lt;=WORKDAY(DATE('1. Informace o projektu'!$C$3+1,1,31)-1,1)),"OK","!!"),RIGHT(H306,3)="(a)",IF(AND(G306&gt;=DATE('1. Informace o projektu'!$C$3,1,1),G306&lt;=WORKDAY(DATE('1. Informace o projektu'!$C$3,12,31)-1,1,'6. Data'!$C$76:$C$89)),"OK","!!"),ISBLANK(G306),"!",ISBLANK(H306),"!!!",H306='6. Data'!$B$3,"vyberte druh nákladu")," ")</f>
        <v xml:space="preserve"> </v>
      </c>
      <c r="J306" s="261" t="str">
        <f t="shared" si="12"/>
        <v xml:space="preserve"> </v>
      </c>
      <c r="K306" s="238" t="str">
        <f t="shared" si="13"/>
        <v xml:space="preserve"> </v>
      </c>
      <c r="L306" s="87" t="str">
        <f t="shared" si="14"/>
        <v xml:space="preserve"> </v>
      </c>
    </row>
    <row r="307" spans="1:12" x14ac:dyDescent="0.25">
      <c r="A307" s="72"/>
      <c r="B307" s="82"/>
      <c r="C307" s="82"/>
      <c r="D307" s="79"/>
      <c r="E307" s="83"/>
      <c r="F307" s="83"/>
      <c r="G307" s="81"/>
      <c r="H307" s="123"/>
      <c r="I307" s="238" t="str">
        <f>IF(ISNUMBER(F307),_xlfn.IFS(RIGHT(H307,3)="(b)",IF(AND(G307&gt;=DATE('1. Informace o projektu'!$C$3,1,1),G307&lt;=WORKDAY(DATE('1. Informace o projektu'!$C$3+1,1,31)-1,1)),"OK","!!"),RIGHT(H307,3)="(a)",IF(AND(G307&gt;=DATE('1. Informace o projektu'!$C$3,1,1),G307&lt;=WORKDAY(DATE('1. Informace o projektu'!$C$3,12,31)-1,1,'6. Data'!$C$76:$C$89)),"OK","!!"),ISBLANK(G307),"!",ISBLANK(H307),"!!!",H307='6. Data'!$B$3,"vyberte druh nákladu")," ")</f>
        <v xml:space="preserve"> </v>
      </c>
      <c r="J307" s="261" t="str">
        <f t="shared" si="12"/>
        <v xml:space="preserve"> </v>
      </c>
      <c r="K307" s="238" t="str">
        <f t="shared" si="13"/>
        <v xml:space="preserve"> </v>
      </c>
      <c r="L307" s="87" t="str">
        <f t="shared" si="14"/>
        <v xml:space="preserve"> </v>
      </c>
    </row>
    <row r="308" spans="1:12" x14ac:dyDescent="0.25">
      <c r="A308" s="72"/>
      <c r="B308" s="82"/>
      <c r="C308" s="82"/>
      <c r="D308" s="79"/>
      <c r="E308" s="83"/>
      <c r="F308" s="83"/>
      <c r="G308" s="81"/>
      <c r="H308" s="123"/>
      <c r="I308" s="238" t="str">
        <f>IF(ISNUMBER(F308),_xlfn.IFS(RIGHT(H308,3)="(b)",IF(AND(G308&gt;=DATE('1. Informace o projektu'!$C$3,1,1),G308&lt;=WORKDAY(DATE('1. Informace o projektu'!$C$3+1,1,31)-1,1)),"OK","!!"),RIGHT(H308,3)="(a)",IF(AND(G308&gt;=DATE('1. Informace o projektu'!$C$3,1,1),G308&lt;=WORKDAY(DATE('1. Informace o projektu'!$C$3,12,31)-1,1,'6. Data'!$C$76:$C$89)),"OK","!!"),ISBLANK(G308),"!",ISBLANK(H308),"!!!",H308='6. Data'!$B$3,"vyberte druh nákladu")," ")</f>
        <v xml:space="preserve"> </v>
      </c>
      <c r="J308" s="261" t="str">
        <f t="shared" si="12"/>
        <v xml:space="preserve"> </v>
      </c>
      <c r="K308" s="238" t="str">
        <f t="shared" si="13"/>
        <v xml:space="preserve"> </v>
      </c>
      <c r="L308" s="87" t="str">
        <f t="shared" si="14"/>
        <v xml:space="preserve"> </v>
      </c>
    </row>
    <row r="309" spans="1:12" x14ac:dyDescent="0.25">
      <c r="A309" s="72"/>
      <c r="B309" s="82"/>
      <c r="C309" s="82"/>
      <c r="D309" s="79"/>
      <c r="E309" s="83"/>
      <c r="F309" s="83"/>
      <c r="G309" s="81"/>
      <c r="H309" s="123"/>
      <c r="I309" s="238" t="str">
        <f>IF(ISNUMBER(F309),_xlfn.IFS(RIGHT(H309,3)="(b)",IF(AND(G309&gt;=DATE('1. Informace o projektu'!$C$3,1,1),G309&lt;=WORKDAY(DATE('1. Informace o projektu'!$C$3+1,1,31)-1,1)),"OK","!!"),RIGHT(H309,3)="(a)",IF(AND(G309&gt;=DATE('1. Informace o projektu'!$C$3,1,1),G309&lt;=WORKDAY(DATE('1. Informace o projektu'!$C$3,12,31)-1,1,'6. Data'!$C$76:$C$89)),"OK","!!"),ISBLANK(G309),"!",ISBLANK(H309),"!!!",H309='6. Data'!$B$3,"vyberte druh nákladu")," ")</f>
        <v xml:space="preserve"> </v>
      </c>
      <c r="J309" s="261" t="str">
        <f t="shared" si="12"/>
        <v xml:space="preserve"> </v>
      </c>
      <c r="K309" s="238" t="str">
        <f t="shared" si="13"/>
        <v xml:space="preserve"> </v>
      </c>
      <c r="L309" s="87" t="str">
        <f t="shared" si="14"/>
        <v xml:space="preserve"> </v>
      </c>
    </row>
    <row r="310" spans="1:12" x14ac:dyDescent="0.25">
      <c r="A310" s="72"/>
      <c r="B310" s="82"/>
      <c r="C310" s="82"/>
      <c r="D310" s="79"/>
      <c r="E310" s="83"/>
      <c r="F310" s="83"/>
      <c r="G310" s="81"/>
      <c r="H310" s="123"/>
      <c r="I310" s="238" t="str">
        <f>IF(ISNUMBER(F310),_xlfn.IFS(RIGHT(H310,3)="(b)",IF(AND(G310&gt;=DATE('1. Informace o projektu'!$C$3,1,1),G310&lt;=WORKDAY(DATE('1. Informace o projektu'!$C$3+1,1,31)-1,1)),"OK","!!"),RIGHT(H310,3)="(a)",IF(AND(G310&gt;=DATE('1. Informace o projektu'!$C$3,1,1),G310&lt;=WORKDAY(DATE('1. Informace o projektu'!$C$3,12,31)-1,1,'6. Data'!$C$76:$C$89)),"OK","!!"),ISBLANK(G310),"!",ISBLANK(H310),"!!!",H310='6. Data'!$B$3,"vyberte druh nákladu")," ")</f>
        <v xml:space="preserve"> </v>
      </c>
      <c r="J310" s="261" t="str">
        <f t="shared" si="12"/>
        <v xml:space="preserve"> </v>
      </c>
      <c r="K310" s="238" t="str">
        <f t="shared" si="13"/>
        <v xml:space="preserve"> </v>
      </c>
      <c r="L310" s="87" t="str">
        <f t="shared" si="14"/>
        <v xml:space="preserve"> </v>
      </c>
    </row>
    <row r="311" spans="1:12" x14ac:dyDescent="0.25">
      <c r="A311" s="72"/>
      <c r="B311" s="82"/>
      <c r="C311" s="82"/>
      <c r="D311" s="79"/>
      <c r="E311" s="83"/>
      <c r="F311" s="83"/>
      <c r="G311" s="81"/>
      <c r="H311" s="123"/>
      <c r="I311" s="238" t="str">
        <f>IF(ISNUMBER(F311),_xlfn.IFS(RIGHT(H311,3)="(b)",IF(AND(G311&gt;=DATE('1. Informace o projektu'!$C$3,1,1),G311&lt;=WORKDAY(DATE('1. Informace o projektu'!$C$3+1,1,31)-1,1)),"OK","!!"),RIGHT(H311,3)="(a)",IF(AND(G311&gt;=DATE('1. Informace o projektu'!$C$3,1,1),G311&lt;=WORKDAY(DATE('1. Informace o projektu'!$C$3,12,31)-1,1,'6. Data'!$C$76:$C$89)),"OK","!!"),ISBLANK(G311),"!",ISBLANK(H311),"!!!",H311='6. Data'!$B$3,"vyberte druh nákladu")," ")</f>
        <v xml:space="preserve"> </v>
      </c>
      <c r="J311" s="261" t="str">
        <f t="shared" si="12"/>
        <v xml:space="preserve"> </v>
      </c>
      <c r="K311" s="238" t="str">
        <f t="shared" si="13"/>
        <v xml:space="preserve"> </v>
      </c>
      <c r="L311" s="87" t="str">
        <f t="shared" si="14"/>
        <v xml:space="preserve"> </v>
      </c>
    </row>
    <row r="312" spans="1:12" x14ac:dyDescent="0.25">
      <c r="A312" s="72"/>
      <c r="B312" s="82"/>
      <c r="C312" s="82"/>
      <c r="D312" s="79"/>
      <c r="E312" s="83"/>
      <c r="F312" s="83"/>
      <c r="G312" s="81"/>
      <c r="H312" s="123"/>
      <c r="I312" s="238" t="str">
        <f>IF(ISNUMBER(F312),_xlfn.IFS(RIGHT(H312,3)="(b)",IF(AND(G312&gt;=DATE('1. Informace o projektu'!$C$3,1,1),G312&lt;=WORKDAY(DATE('1. Informace o projektu'!$C$3+1,1,31)-1,1)),"OK","!!"),RIGHT(H312,3)="(a)",IF(AND(G312&gt;=DATE('1. Informace o projektu'!$C$3,1,1),G312&lt;=WORKDAY(DATE('1. Informace o projektu'!$C$3,12,31)-1,1,'6. Data'!$C$76:$C$89)),"OK","!!"),ISBLANK(G312),"!",ISBLANK(H312),"!!!",H312='6. Data'!$B$3,"vyberte druh nákladu")," ")</f>
        <v xml:space="preserve"> </v>
      </c>
      <c r="J312" s="261" t="str">
        <f t="shared" si="12"/>
        <v xml:space="preserve"> </v>
      </c>
      <c r="K312" s="238" t="str">
        <f t="shared" si="13"/>
        <v xml:space="preserve"> </v>
      </c>
      <c r="L312" s="87" t="str">
        <f t="shared" si="14"/>
        <v xml:space="preserve"> </v>
      </c>
    </row>
    <row r="313" spans="1:12" x14ac:dyDescent="0.25">
      <c r="A313" s="72"/>
      <c r="B313" s="82"/>
      <c r="C313" s="82"/>
      <c r="D313" s="79"/>
      <c r="E313" s="83"/>
      <c r="F313" s="83"/>
      <c r="G313" s="81"/>
      <c r="H313" s="123"/>
      <c r="I313" s="238" t="str">
        <f>IF(ISNUMBER(F313),_xlfn.IFS(RIGHT(H313,3)="(b)",IF(AND(G313&gt;=DATE('1. Informace o projektu'!$C$3,1,1),G313&lt;=WORKDAY(DATE('1. Informace o projektu'!$C$3+1,1,31)-1,1)),"OK","!!"),RIGHT(H313,3)="(a)",IF(AND(G313&gt;=DATE('1. Informace o projektu'!$C$3,1,1),G313&lt;=WORKDAY(DATE('1. Informace o projektu'!$C$3,12,31)-1,1,'6. Data'!$C$76:$C$89)),"OK","!!"),ISBLANK(G313),"!",ISBLANK(H313),"!!!",H313='6. Data'!$B$3,"vyberte druh nákladu")," ")</f>
        <v xml:space="preserve"> </v>
      </c>
      <c r="J313" s="261" t="str">
        <f t="shared" si="12"/>
        <v xml:space="preserve"> </v>
      </c>
      <c r="K313" s="238" t="str">
        <f t="shared" si="13"/>
        <v xml:space="preserve"> </v>
      </c>
      <c r="L313" s="87" t="str">
        <f t="shared" si="14"/>
        <v xml:space="preserve"> </v>
      </c>
    </row>
    <row r="314" spans="1:12" x14ac:dyDescent="0.25">
      <c r="A314" s="72"/>
      <c r="B314" s="82"/>
      <c r="C314" s="82"/>
      <c r="D314" s="79"/>
      <c r="E314" s="83"/>
      <c r="F314" s="83"/>
      <c r="G314" s="81"/>
      <c r="H314" s="123"/>
      <c r="I314" s="238" t="str">
        <f>IF(ISNUMBER(F314),_xlfn.IFS(RIGHT(H314,3)="(b)",IF(AND(G314&gt;=DATE('1. Informace o projektu'!$C$3,1,1),G314&lt;=WORKDAY(DATE('1. Informace o projektu'!$C$3+1,1,31)-1,1)),"OK","!!"),RIGHT(H314,3)="(a)",IF(AND(G314&gt;=DATE('1. Informace o projektu'!$C$3,1,1),G314&lt;=WORKDAY(DATE('1. Informace o projektu'!$C$3,12,31)-1,1,'6. Data'!$C$76:$C$89)),"OK","!!"),ISBLANK(G314),"!",ISBLANK(H314),"!!!",H314='6. Data'!$B$3,"vyberte druh nákladu")," ")</f>
        <v xml:space="preserve"> </v>
      </c>
      <c r="J314" s="261" t="str">
        <f t="shared" si="12"/>
        <v xml:space="preserve"> </v>
      </c>
      <c r="K314" s="238" t="str">
        <f t="shared" si="13"/>
        <v xml:space="preserve"> </v>
      </c>
      <c r="L314" s="87" t="str">
        <f t="shared" si="14"/>
        <v xml:space="preserve"> </v>
      </c>
    </row>
    <row r="315" spans="1:12" x14ac:dyDescent="0.25">
      <c r="A315" s="72"/>
      <c r="B315" s="82"/>
      <c r="C315" s="82"/>
      <c r="D315" s="79"/>
      <c r="E315" s="83"/>
      <c r="F315" s="83"/>
      <c r="G315" s="81"/>
      <c r="H315" s="123"/>
      <c r="I315" s="238" t="str">
        <f>IF(ISNUMBER(F315),_xlfn.IFS(RIGHT(H315,3)="(b)",IF(AND(G315&gt;=DATE('1. Informace o projektu'!$C$3,1,1),G315&lt;=WORKDAY(DATE('1. Informace o projektu'!$C$3+1,1,31)-1,1)),"OK","!!"),RIGHT(H315,3)="(a)",IF(AND(G315&gt;=DATE('1. Informace o projektu'!$C$3,1,1),G315&lt;=WORKDAY(DATE('1. Informace o projektu'!$C$3,12,31)-1,1,'6. Data'!$C$76:$C$89)),"OK","!!"),ISBLANK(G315),"!",ISBLANK(H315),"!!!",H315='6. Data'!$B$3,"vyberte druh nákladu")," ")</f>
        <v xml:space="preserve"> </v>
      </c>
      <c r="J315" s="261" t="str">
        <f t="shared" si="12"/>
        <v xml:space="preserve"> </v>
      </c>
      <c r="K315" s="238" t="str">
        <f t="shared" si="13"/>
        <v xml:space="preserve"> </v>
      </c>
      <c r="L315" s="87" t="str">
        <f t="shared" si="14"/>
        <v xml:space="preserve"> </v>
      </c>
    </row>
    <row r="316" spans="1:12" x14ac:dyDescent="0.25">
      <c r="A316" s="72"/>
      <c r="B316" s="82"/>
      <c r="C316" s="82"/>
      <c r="D316" s="79"/>
      <c r="E316" s="83"/>
      <c r="F316" s="83"/>
      <c r="G316" s="81"/>
      <c r="H316" s="123"/>
      <c r="I316" s="238" t="str">
        <f>IF(ISNUMBER(F316),_xlfn.IFS(RIGHT(H316,3)="(b)",IF(AND(G316&gt;=DATE('1. Informace o projektu'!$C$3,1,1),G316&lt;=WORKDAY(DATE('1. Informace o projektu'!$C$3+1,1,31)-1,1)),"OK","!!"),RIGHT(H316,3)="(a)",IF(AND(G316&gt;=DATE('1. Informace o projektu'!$C$3,1,1),G316&lt;=WORKDAY(DATE('1. Informace o projektu'!$C$3,12,31)-1,1,'6. Data'!$C$76:$C$89)),"OK","!!"),ISBLANK(G316),"!",ISBLANK(H316),"!!!",H316='6. Data'!$B$3,"vyberte druh nákladu")," ")</f>
        <v xml:space="preserve"> </v>
      </c>
      <c r="J316" s="261" t="str">
        <f t="shared" si="12"/>
        <v xml:space="preserve"> </v>
      </c>
      <c r="K316" s="238" t="str">
        <f t="shared" si="13"/>
        <v xml:space="preserve"> </v>
      </c>
      <c r="L316" s="87" t="str">
        <f t="shared" si="14"/>
        <v xml:space="preserve"> </v>
      </c>
    </row>
    <row r="317" spans="1:12" x14ac:dyDescent="0.25">
      <c r="A317" s="72"/>
      <c r="B317" s="82"/>
      <c r="C317" s="82"/>
      <c r="D317" s="79"/>
      <c r="E317" s="83"/>
      <c r="F317" s="83"/>
      <c r="G317" s="81"/>
      <c r="H317" s="123"/>
      <c r="I317" s="238" t="str">
        <f>IF(ISNUMBER(F317),_xlfn.IFS(RIGHT(H317,3)="(b)",IF(AND(G317&gt;=DATE('1. Informace o projektu'!$C$3,1,1),G317&lt;=WORKDAY(DATE('1. Informace o projektu'!$C$3+1,1,31)-1,1)),"OK","!!"),RIGHT(H317,3)="(a)",IF(AND(G317&gt;=DATE('1. Informace o projektu'!$C$3,1,1),G317&lt;=WORKDAY(DATE('1. Informace o projektu'!$C$3,12,31)-1,1,'6. Data'!$C$76:$C$89)),"OK","!!"),ISBLANK(G317),"!",ISBLANK(H317),"!!!",H317='6. Data'!$B$3,"vyberte druh nákladu")," ")</f>
        <v xml:space="preserve"> </v>
      </c>
      <c r="J317" s="261" t="str">
        <f t="shared" si="12"/>
        <v xml:space="preserve"> </v>
      </c>
      <c r="K317" s="238" t="str">
        <f t="shared" si="13"/>
        <v xml:space="preserve"> </v>
      </c>
      <c r="L317" s="87" t="str">
        <f t="shared" si="14"/>
        <v xml:space="preserve"> </v>
      </c>
    </row>
    <row r="318" spans="1:12" x14ac:dyDescent="0.25">
      <c r="A318" s="72"/>
      <c r="B318" s="82"/>
      <c r="C318" s="82"/>
      <c r="D318" s="79"/>
      <c r="E318" s="83"/>
      <c r="F318" s="83"/>
      <c r="G318" s="81"/>
      <c r="H318" s="123"/>
      <c r="I318" s="238" t="str">
        <f>IF(ISNUMBER(F318),_xlfn.IFS(RIGHT(H318,3)="(b)",IF(AND(G318&gt;=DATE('1. Informace o projektu'!$C$3,1,1),G318&lt;=WORKDAY(DATE('1. Informace o projektu'!$C$3+1,1,31)-1,1)),"OK","!!"),RIGHT(H318,3)="(a)",IF(AND(G318&gt;=DATE('1. Informace o projektu'!$C$3,1,1),G318&lt;=WORKDAY(DATE('1. Informace o projektu'!$C$3,12,31)-1,1,'6. Data'!$C$76:$C$89)),"OK","!!"),ISBLANK(G318),"!",ISBLANK(H318),"!!!",H318='6. Data'!$B$3,"vyberte druh nákladu")," ")</f>
        <v xml:space="preserve"> </v>
      </c>
      <c r="J318" s="261" t="str">
        <f t="shared" si="12"/>
        <v xml:space="preserve"> </v>
      </c>
      <c r="K318" s="238" t="str">
        <f t="shared" si="13"/>
        <v xml:space="preserve"> </v>
      </c>
      <c r="L318" s="87" t="str">
        <f t="shared" si="14"/>
        <v xml:space="preserve"> </v>
      </c>
    </row>
    <row r="319" spans="1:12" x14ac:dyDescent="0.25">
      <c r="A319" s="72"/>
      <c r="B319" s="82"/>
      <c r="C319" s="82"/>
      <c r="D319" s="79"/>
      <c r="E319" s="83"/>
      <c r="F319" s="83"/>
      <c r="G319" s="81"/>
      <c r="H319" s="123"/>
      <c r="I319" s="238" t="str">
        <f>IF(ISNUMBER(F319),_xlfn.IFS(RIGHT(H319,3)="(b)",IF(AND(G319&gt;=DATE('1. Informace o projektu'!$C$3,1,1),G319&lt;=WORKDAY(DATE('1. Informace o projektu'!$C$3+1,1,31)-1,1)),"OK","!!"),RIGHT(H319,3)="(a)",IF(AND(G319&gt;=DATE('1. Informace o projektu'!$C$3,1,1),G319&lt;=WORKDAY(DATE('1. Informace o projektu'!$C$3,12,31)-1,1,'6. Data'!$C$76:$C$89)),"OK","!!"),ISBLANK(G319),"!",ISBLANK(H319),"!!!",H319='6. Data'!$B$3,"vyberte druh nákladu")," ")</f>
        <v xml:space="preserve"> </v>
      </c>
      <c r="J319" s="261" t="str">
        <f t="shared" si="12"/>
        <v xml:space="preserve"> </v>
      </c>
      <c r="K319" s="238" t="str">
        <f t="shared" si="13"/>
        <v xml:space="preserve"> </v>
      </c>
      <c r="L319" s="87" t="str">
        <f t="shared" si="14"/>
        <v xml:space="preserve"> </v>
      </c>
    </row>
    <row r="320" spans="1:12" x14ac:dyDescent="0.25">
      <c r="A320" s="72"/>
      <c r="B320" s="82"/>
      <c r="C320" s="82"/>
      <c r="D320" s="79"/>
      <c r="E320" s="83"/>
      <c r="F320" s="83"/>
      <c r="G320" s="81"/>
      <c r="H320" s="123"/>
      <c r="I320" s="238" t="str">
        <f>IF(ISNUMBER(F320),_xlfn.IFS(RIGHT(H320,3)="(b)",IF(AND(G320&gt;=DATE('1. Informace o projektu'!$C$3,1,1),G320&lt;=WORKDAY(DATE('1. Informace o projektu'!$C$3+1,1,31)-1,1)),"OK","!!"),RIGHT(H320,3)="(a)",IF(AND(G320&gt;=DATE('1. Informace o projektu'!$C$3,1,1),G320&lt;=WORKDAY(DATE('1. Informace o projektu'!$C$3,12,31)-1,1,'6. Data'!$C$76:$C$89)),"OK","!!"),ISBLANK(G320),"!",ISBLANK(H320),"!!!",H320='6. Data'!$B$3,"vyberte druh nákladu")," ")</f>
        <v xml:space="preserve"> </v>
      </c>
      <c r="J320" s="261" t="str">
        <f t="shared" si="12"/>
        <v xml:space="preserve"> </v>
      </c>
      <c r="K320" s="238" t="str">
        <f t="shared" si="13"/>
        <v xml:space="preserve"> </v>
      </c>
      <c r="L320" s="87" t="str">
        <f t="shared" si="14"/>
        <v xml:space="preserve"> </v>
      </c>
    </row>
    <row r="321" spans="1:12" x14ac:dyDescent="0.25">
      <c r="A321" s="72"/>
      <c r="B321" s="82"/>
      <c r="C321" s="82"/>
      <c r="D321" s="79"/>
      <c r="E321" s="83"/>
      <c r="F321" s="83"/>
      <c r="G321" s="81"/>
      <c r="H321" s="123"/>
      <c r="I321" s="238" t="str">
        <f>IF(ISNUMBER(F321),_xlfn.IFS(RIGHT(H321,3)="(b)",IF(AND(G321&gt;=DATE('1. Informace o projektu'!$C$3,1,1),G321&lt;=WORKDAY(DATE('1. Informace o projektu'!$C$3+1,1,31)-1,1)),"OK","!!"),RIGHT(H321,3)="(a)",IF(AND(G321&gt;=DATE('1. Informace o projektu'!$C$3,1,1),G321&lt;=WORKDAY(DATE('1. Informace o projektu'!$C$3,12,31)-1,1,'6. Data'!$C$76:$C$89)),"OK","!!"),ISBLANK(G321),"!",ISBLANK(H321),"!!!",H321='6. Data'!$B$3,"vyberte druh nákladu")," ")</f>
        <v xml:space="preserve"> </v>
      </c>
      <c r="J321" s="261" t="str">
        <f t="shared" si="12"/>
        <v xml:space="preserve"> </v>
      </c>
      <c r="K321" s="238" t="str">
        <f t="shared" si="13"/>
        <v xml:space="preserve"> </v>
      </c>
      <c r="L321" s="87" t="str">
        <f t="shared" si="14"/>
        <v xml:space="preserve"> </v>
      </c>
    </row>
    <row r="322" spans="1:12" x14ac:dyDescent="0.25">
      <c r="A322" s="72"/>
      <c r="B322" s="82"/>
      <c r="C322" s="82"/>
      <c r="D322" s="79"/>
      <c r="E322" s="83"/>
      <c r="F322" s="83"/>
      <c r="G322" s="81"/>
      <c r="H322" s="123"/>
      <c r="I322" s="238" t="str">
        <f>IF(ISNUMBER(F322),_xlfn.IFS(RIGHT(H322,3)="(b)",IF(AND(G322&gt;=DATE('1. Informace o projektu'!$C$3,1,1),G322&lt;=WORKDAY(DATE('1. Informace o projektu'!$C$3+1,1,31)-1,1)),"OK","!!"),RIGHT(H322,3)="(a)",IF(AND(G322&gt;=DATE('1. Informace o projektu'!$C$3,1,1),G322&lt;=WORKDAY(DATE('1. Informace o projektu'!$C$3,12,31)-1,1,'6. Data'!$C$76:$C$89)),"OK","!!"),ISBLANK(G322),"!",ISBLANK(H322),"!!!",H322='6. Data'!$B$3,"vyberte druh nákladu")," ")</f>
        <v xml:space="preserve"> </v>
      </c>
      <c r="J322" s="261" t="str">
        <f t="shared" si="12"/>
        <v xml:space="preserve"> </v>
      </c>
      <c r="K322" s="238" t="str">
        <f t="shared" si="13"/>
        <v xml:space="preserve"> </v>
      </c>
      <c r="L322" s="87" t="str">
        <f t="shared" si="14"/>
        <v xml:space="preserve"> </v>
      </c>
    </row>
    <row r="323" spans="1:12" x14ac:dyDescent="0.25">
      <c r="A323" s="72"/>
      <c r="B323" s="82"/>
      <c r="C323" s="82"/>
      <c r="D323" s="79"/>
      <c r="E323" s="83"/>
      <c r="F323" s="83"/>
      <c r="G323" s="81"/>
      <c r="H323" s="123"/>
      <c r="I323" s="238" t="str">
        <f>IF(ISNUMBER(F323),_xlfn.IFS(RIGHT(H323,3)="(b)",IF(AND(G323&gt;=DATE('1. Informace o projektu'!$C$3,1,1),G323&lt;=WORKDAY(DATE('1. Informace o projektu'!$C$3+1,1,31)-1,1)),"OK","!!"),RIGHT(H323,3)="(a)",IF(AND(G323&gt;=DATE('1. Informace o projektu'!$C$3,1,1),G323&lt;=WORKDAY(DATE('1. Informace o projektu'!$C$3,12,31)-1,1,'6. Data'!$C$76:$C$89)),"OK","!!"),ISBLANK(G323),"!",ISBLANK(H323),"!!!",H323='6. Data'!$B$3,"vyberte druh nákladu")," ")</f>
        <v xml:space="preserve"> </v>
      </c>
      <c r="J323" s="261" t="str">
        <f t="shared" si="12"/>
        <v xml:space="preserve"> </v>
      </c>
      <c r="K323" s="238" t="str">
        <f t="shared" si="13"/>
        <v xml:space="preserve"> </v>
      </c>
      <c r="L323" s="87" t="str">
        <f t="shared" si="14"/>
        <v xml:space="preserve"> </v>
      </c>
    </row>
    <row r="324" spans="1:12" x14ac:dyDescent="0.25">
      <c r="A324" s="72"/>
      <c r="B324" s="82"/>
      <c r="C324" s="82"/>
      <c r="D324" s="79"/>
      <c r="E324" s="83"/>
      <c r="F324" s="83"/>
      <c r="G324" s="81"/>
      <c r="H324" s="123"/>
      <c r="I324" s="238" t="str">
        <f>IF(ISNUMBER(F324),_xlfn.IFS(RIGHT(H324,3)="(b)",IF(AND(G324&gt;=DATE('1. Informace o projektu'!$C$3,1,1),G324&lt;=WORKDAY(DATE('1. Informace o projektu'!$C$3+1,1,31)-1,1)),"OK","!!"),RIGHT(H324,3)="(a)",IF(AND(G324&gt;=DATE('1. Informace o projektu'!$C$3,1,1),G324&lt;=WORKDAY(DATE('1. Informace o projektu'!$C$3,12,31)-1,1,'6. Data'!$C$76:$C$89)),"OK","!!"),ISBLANK(G324),"!",ISBLANK(H324),"!!!",H324='6. Data'!$B$3,"vyberte druh nákladu")," ")</f>
        <v xml:space="preserve"> </v>
      </c>
      <c r="J324" s="261" t="str">
        <f t="shared" si="12"/>
        <v xml:space="preserve"> </v>
      </c>
      <c r="K324" s="238" t="str">
        <f t="shared" si="13"/>
        <v xml:space="preserve"> </v>
      </c>
      <c r="L324" s="87" t="str">
        <f t="shared" si="14"/>
        <v xml:space="preserve"> </v>
      </c>
    </row>
    <row r="325" spans="1:12" x14ac:dyDescent="0.25">
      <c r="A325" s="72"/>
      <c r="B325" s="82"/>
      <c r="C325" s="82"/>
      <c r="D325" s="79"/>
      <c r="E325" s="83"/>
      <c r="F325" s="83"/>
      <c r="G325" s="81"/>
      <c r="H325" s="123"/>
      <c r="I325" s="238" t="str">
        <f>IF(ISNUMBER(F325),_xlfn.IFS(RIGHT(H325,3)="(b)",IF(AND(G325&gt;=DATE('1. Informace o projektu'!$C$3,1,1),G325&lt;=WORKDAY(DATE('1. Informace o projektu'!$C$3+1,1,31)-1,1)),"OK","!!"),RIGHT(H325,3)="(a)",IF(AND(G325&gt;=DATE('1. Informace o projektu'!$C$3,1,1),G325&lt;=WORKDAY(DATE('1. Informace o projektu'!$C$3,12,31)-1,1,'6. Data'!$C$76:$C$89)),"OK","!!"),ISBLANK(G325),"!",ISBLANK(H325),"!!!",H325='6. Data'!$B$3,"vyberte druh nákladu")," ")</f>
        <v xml:space="preserve"> </v>
      </c>
      <c r="J325" s="261" t="str">
        <f t="shared" si="12"/>
        <v xml:space="preserve"> </v>
      </c>
      <c r="K325" s="238" t="str">
        <f t="shared" si="13"/>
        <v xml:space="preserve"> </v>
      </c>
      <c r="L325" s="87" t="str">
        <f t="shared" si="14"/>
        <v xml:space="preserve"> </v>
      </c>
    </row>
    <row r="326" spans="1:12" x14ac:dyDescent="0.25">
      <c r="A326" s="72"/>
      <c r="B326" s="82"/>
      <c r="C326" s="82"/>
      <c r="D326" s="79"/>
      <c r="E326" s="83"/>
      <c r="F326" s="83"/>
      <c r="G326" s="81"/>
      <c r="H326" s="123"/>
      <c r="I326" s="238" t="str">
        <f>IF(ISNUMBER(F326),_xlfn.IFS(RIGHT(H326,3)="(b)",IF(AND(G326&gt;=DATE('1. Informace o projektu'!$C$3,1,1),G326&lt;=WORKDAY(DATE('1. Informace o projektu'!$C$3+1,1,31)-1,1)),"OK","!!"),RIGHT(H326,3)="(a)",IF(AND(G326&gt;=DATE('1. Informace o projektu'!$C$3,1,1),G326&lt;=WORKDAY(DATE('1. Informace o projektu'!$C$3,12,31)-1,1,'6. Data'!$C$76:$C$89)),"OK","!!"),ISBLANK(G326),"!",ISBLANK(H326),"!!!",H326='6. Data'!$B$3,"vyberte druh nákladu")," ")</f>
        <v xml:space="preserve"> </v>
      </c>
      <c r="J326" s="261" t="str">
        <f t="shared" si="12"/>
        <v xml:space="preserve"> </v>
      </c>
      <c r="K326" s="238" t="str">
        <f t="shared" si="13"/>
        <v xml:space="preserve"> </v>
      </c>
      <c r="L326" s="87" t="str">
        <f t="shared" si="14"/>
        <v xml:space="preserve"> </v>
      </c>
    </row>
    <row r="327" spans="1:12" x14ac:dyDescent="0.25">
      <c r="A327" s="72"/>
      <c r="B327" s="82"/>
      <c r="C327" s="82"/>
      <c r="D327" s="79"/>
      <c r="E327" s="83"/>
      <c r="F327" s="83"/>
      <c r="G327" s="81"/>
      <c r="H327" s="123"/>
      <c r="I327" s="238" t="str">
        <f>IF(ISNUMBER(F327),_xlfn.IFS(RIGHT(H327,3)="(b)",IF(AND(G327&gt;=DATE('1. Informace o projektu'!$C$3,1,1),G327&lt;=WORKDAY(DATE('1. Informace o projektu'!$C$3+1,1,31)-1,1)),"OK","!!"),RIGHT(H327,3)="(a)",IF(AND(G327&gt;=DATE('1. Informace o projektu'!$C$3,1,1),G327&lt;=WORKDAY(DATE('1. Informace o projektu'!$C$3,12,31)-1,1,'6. Data'!$C$76:$C$89)),"OK","!!"),ISBLANK(G327),"!",ISBLANK(H327),"!!!",H327='6. Data'!$B$3,"vyberte druh nákladu")," ")</f>
        <v xml:space="preserve"> </v>
      </c>
      <c r="J327" s="261" t="str">
        <f t="shared" ref="J327:J390" si="15">_xlfn.IFS(I327="!","Zapište datum úhrady",I327="ok"," ",I327=" "," ",I327="!!!","vyberte druh nákladu",I327="!!","nepovolené datum úhrady",I327="vyberte druh nákladu","vyberte druh nákladu")</f>
        <v xml:space="preserve"> </v>
      </c>
      <c r="K327" s="238" t="str">
        <f t="shared" ref="K327:K390" si="16">IF(ISNUMBER(F327),IF(E327&gt;=F327,"OK","!")," ")</f>
        <v xml:space="preserve"> </v>
      </c>
      <c r="L327" s="87" t="str">
        <f t="shared" ref="L327:L390" si="17">_xlfn.IFS(K327="!","Hrazeno z dotace je vyšší než fakturovaná částka",K327="ok"," ",K327=" "," ")</f>
        <v xml:space="preserve"> </v>
      </c>
    </row>
    <row r="328" spans="1:12" x14ac:dyDescent="0.25">
      <c r="A328" s="72"/>
      <c r="B328" s="82"/>
      <c r="C328" s="82"/>
      <c r="D328" s="79"/>
      <c r="E328" s="83"/>
      <c r="F328" s="83"/>
      <c r="G328" s="81"/>
      <c r="H328" s="123"/>
      <c r="I328" s="238" t="str">
        <f>IF(ISNUMBER(F328),_xlfn.IFS(RIGHT(H328,3)="(b)",IF(AND(G328&gt;=DATE('1. Informace o projektu'!$C$3,1,1),G328&lt;=WORKDAY(DATE('1. Informace o projektu'!$C$3+1,1,31)-1,1)),"OK","!!"),RIGHT(H328,3)="(a)",IF(AND(G328&gt;=DATE('1. Informace o projektu'!$C$3,1,1),G328&lt;=WORKDAY(DATE('1. Informace o projektu'!$C$3,12,31)-1,1,'6. Data'!$C$76:$C$89)),"OK","!!"),ISBLANK(G328),"!",ISBLANK(H328),"!!!",H328='6. Data'!$B$3,"vyberte druh nákladu")," ")</f>
        <v xml:space="preserve"> </v>
      </c>
      <c r="J328" s="261" t="str">
        <f t="shared" si="15"/>
        <v xml:space="preserve"> </v>
      </c>
      <c r="K328" s="238" t="str">
        <f t="shared" si="16"/>
        <v xml:space="preserve"> </v>
      </c>
      <c r="L328" s="87" t="str">
        <f t="shared" si="17"/>
        <v xml:space="preserve"> </v>
      </c>
    </row>
    <row r="329" spans="1:12" x14ac:dyDescent="0.25">
      <c r="A329" s="72"/>
      <c r="B329" s="82"/>
      <c r="C329" s="82"/>
      <c r="D329" s="79"/>
      <c r="E329" s="83"/>
      <c r="F329" s="83"/>
      <c r="G329" s="81"/>
      <c r="H329" s="123"/>
      <c r="I329" s="238" t="str">
        <f>IF(ISNUMBER(F329),_xlfn.IFS(RIGHT(H329,3)="(b)",IF(AND(G329&gt;=DATE('1. Informace o projektu'!$C$3,1,1),G329&lt;=WORKDAY(DATE('1. Informace o projektu'!$C$3+1,1,31)-1,1)),"OK","!!"),RIGHT(H329,3)="(a)",IF(AND(G329&gt;=DATE('1. Informace o projektu'!$C$3,1,1),G329&lt;=WORKDAY(DATE('1. Informace o projektu'!$C$3,12,31)-1,1,'6. Data'!$C$76:$C$89)),"OK","!!"),ISBLANK(G329),"!",ISBLANK(H329),"!!!",H329='6. Data'!$B$3,"vyberte druh nákladu")," ")</f>
        <v xml:space="preserve"> </v>
      </c>
      <c r="J329" s="261" t="str">
        <f t="shared" si="15"/>
        <v xml:space="preserve"> </v>
      </c>
      <c r="K329" s="238" t="str">
        <f t="shared" si="16"/>
        <v xml:space="preserve"> </v>
      </c>
      <c r="L329" s="87" t="str">
        <f t="shared" si="17"/>
        <v xml:space="preserve"> </v>
      </c>
    </row>
    <row r="330" spans="1:12" x14ac:dyDescent="0.25">
      <c r="A330" s="72"/>
      <c r="B330" s="82"/>
      <c r="C330" s="82"/>
      <c r="D330" s="79"/>
      <c r="E330" s="83"/>
      <c r="F330" s="83"/>
      <c r="G330" s="81"/>
      <c r="H330" s="123"/>
      <c r="I330" s="238" t="str">
        <f>IF(ISNUMBER(F330),_xlfn.IFS(RIGHT(H330,3)="(b)",IF(AND(G330&gt;=DATE('1. Informace o projektu'!$C$3,1,1),G330&lt;=WORKDAY(DATE('1. Informace o projektu'!$C$3+1,1,31)-1,1)),"OK","!!"),RIGHT(H330,3)="(a)",IF(AND(G330&gt;=DATE('1. Informace o projektu'!$C$3,1,1),G330&lt;=WORKDAY(DATE('1. Informace o projektu'!$C$3,12,31)-1,1,'6. Data'!$C$76:$C$89)),"OK","!!"),ISBLANK(G330),"!",ISBLANK(H330),"!!!",H330='6. Data'!$B$3,"vyberte druh nákladu")," ")</f>
        <v xml:space="preserve"> </v>
      </c>
      <c r="J330" s="261" t="str">
        <f t="shared" si="15"/>
        <v xml:space="preserve"> </v>
      </c>
      <c r="K330" s="238" t="str">
        <f t="shared" si="16"/>
        <v xml:space="preserve"> </v>
      </c>
      <c r="L330" s="87" t="str">
        <f t="shared" si="17"/>
        <v xml:space="preserve"> </v>
      </c>
    </row>
    <row r="331" spans="1:12" x14ac:dyDescent="0.25">
      <c r="A331" s="72"/>
      <c r="B331" s="82"/>
      <c r="C331" s="82"/>
      <c r="D331" s="79"/>
      <c r="E331" s="83"/>
      <c r="F331" s="83"/>
      <c r="G331" s="81"/>
      <c r="H331" s="123"/>
      <c r="I331" s="238" t="str">
        <f>IF(ISNUMBER(F331),_xlfn.IFS(RIGHT(H331,3)="(b)",IF(AND(G331&gt;=DATE('1. Informace o projektu'!$C$3,1,1),G331&lt;=WORKDAY(DATE('1. Informace o projektu'!$C$3+1,1,31)-1,1)),"OK","!!"),RIGHT(H331,3)="(a)",IF(AND(G331&gt;=DATE('1. Informace o projektu'!$C$3,1,1),G331&lt;=WORKDAY(DATE('1. Informace o projektu'!$C$3,12,31)-1,1,'6. Data'!$C$76:$C$89)),"OK","!!"),ISBLANK(G331),"!",ISBLANK(H331),"!!!",H331='6. Data'!$B$3,"vyberte druh nákladu")," ")</f>
        <v xml:space="preserve"> </v>
      </c>
      <c r="J331" s="261" t="str">
        <f t="shared" si="15"/>
        <v xml:space="preserve"> </v>
      </c>
      <c r="K331" s="238" t="str">
        <f t="shared" si="16"/>
        <v xml:space="preserve"> </v>
      </c>
      <c r="L331" s="87" t="str">
        <f t="shared" si="17"/>
        <v xml:space="preserve"> </v>
      </c>
    </row>
    <row r="332" spans="1:12" x14ac:dyDescent="0.25">
      <c r="A332" s="72"/>
      <c r="B332" s="82"/>
      <c r="C332" s="82"/>
      <c r="D332" s="79"/>
      <c r="E332" s="83"/>
      <c r="F332" s="83"/>
      <c r="G332" s="81"/>
      <c r="H332" s="123"/>
      <c r="I332" s="238" t="str">
        <f>IF(ISNUMBER(F332),_xlfn.IFS(RIGHT(H332,3)="(b)",IF(AND(G332&gt;=DATE('1. Informace o projektu'!$C$3,1,1),G332&lt;=WORKDAY(DATE('1. Informace o projektu'!$C$3+1,1,31)-1,1)),"OK","!!"),RIGHT(H332,3)="(a)",IF(AND(G332&gt;=DATE('1. Informace o projektu'!$C$3,1,1),G332&lt;=WORKDAY(DATE('1. Informace o projektu'!$C$3,12,31)-1,1,'6. Data'!$C$76:$C$89)),"OK","!!"),ISBLANK(G332),"!",ISBLANK(H332),"!!!",H332='6. Data'!$B$3,"vyberte druh nákladu")," ")</f>
        <v xml:space="preserve"> </v>
      </c>
      <c r="J332" s="261" t="str">
        <f t="shared" si="15"/>
        <v xml:space="preserve"> </v>
      </c>
      <c r="K332" s="238" t="str">
        <f t="shared" si="16"/>
        <v xml:space="preserve"> </v>
      </c>
      <c r="L332" s="87" t="str">
        <f t="shared" si="17"/>
        <v xml:space="preserve"> </v>
      </c>
    </row>
    <row r="333" spans="1:12" x14ac:dyDescent="0.25">
      <c r="A333" s="72"/>
      <c r="B333" s="82"/>
      <c r="C333" s="82"/>
      <c r="D333" s="79"/>
      <c r="E333" s="83"/>
      <c r="F333" s="83"/>
      <c r="G333" s="81"/>
      <c r="H333" s="123"/>
      <c r="I333" s="238" t="str">
        <f>IF(ISNUMBER(F333),_xlfn.IFS(RIGHT(H333,3)="(b)",IF(AND(G333&gt;=DATE('1. Informace o projektu'!$C$3,1,1),G333&lt;=WORKDAY(DATE('1. Informace o projektu'!$C$3+1,1,31)-1,1)),"OK","!!"),RIGHT(H333,3)="(a)",IF(AND(G333&gt;=DATE('1. Informace o projektu'!$C$3,1,1),G333&lt;=WORKDAY(DATE('1. Informace o projektu'!$C$3,12,31)-1,1,'6. Data'!$C$76:$C$89)),"OK","!!"),ISBLANK(G333),"!",ISBLANK(H333),"!!!",H333='6. Data'!$B$3,"vyberte druh nákladu")," ")</f>
        <v xml:space="preserve"> </v>
      </c>
      <c r="J333" s="261" t="str">
        <f t="shared" si="15"/>
        <v xml:space="preserve"> </v>
      </c>
      <c r="K333" s="238" t="str">
        <f t="shared" si="16"/>
        <v xml:space="preserve"> </v>
      </c>
      <c r="L333" s="87" t="str">
        <f t="shared" si="17"/>
        <v xml:space="preserve"> </v>
      </c>
    </row>
    <row r="334" spans="1:12" x14ac:dyDescent="0.25">
      <c r="A334" s="72"/>
      <c r="B334" s="82"/>
      <c r="C334" s="82"/>
      <c r="D334" s="79"/>
      <c r="E334" s="83"/>
      <c r="F334" s="83"/>
      <c r="G334" s="81"/>
      <c r="H334" s="123"/>
      <c r="I334" s="238" t="str">
        <f>IF(ISNUMBER(F334),_xlfn.IFS(RIGHT(H334,3)="(b)",IF(AND(G334&gt;=DATE('1. Informace o projektu'!$C$3,1,1),G334&lt;=WORKDAY(DATE('1. Informace o projektu'!$C$3+1,1,31)-1,1)),"OK","!!"),RIGHT(H334,3)="(a)",IF(AND(G334&gt;=DATE('1. Informace o projektu'!$C$3,1,1),G334&lt;=WORKDAY(DATE('1. Informace o projektu'!$C$3,12,31)-1,1,'6. Data'!$C$76:$C$89)),"OK","!!"),ISBLANK(G334),"!",ISBLANK(H334),"!!!",H334='6. Data'!$B$3,"vyberte druh nákladu")," ")</f>
        <v xml:space="preserve"> </v>
      </c>
      <c r="J334" s="261" t="str">
        <f t="shared" si="15"/>
        <v xml:space="preserve"> </v>
      </c>
      <c r="K334" s="238" t="str">
        <f t="shared" si="16"/>
        <v xml:space="preserve"> </v>
      </c>
      <c r="L334" s="87" t="str">
        <f t="shared" si="17"/>
        <v xml:space="preserve"> </v>
      </c>
    </row>
    <row r="335" spans="1:12" x14ac:dyDescent="0.25">
      <c r="A335" s="72"/>
      <c r="B335" s="82"/>
      <c r="C335" s="82"/>
      <c r="D335" s="79"/>
      <c r="E335" s="83"/>
      <c r="F335" s="83"/>
      <c r="G335" s="81"/>
      <c r="H335" s="123"/>
      <c r="I335" s="238" t="str">
        <f>IF(ISNUMBER(F335),_xlfn.IFS(RIGHT(H335,3)="(b)",IF(AND(G335&gt;=DATE('1. Informace o projektu'!$C$3,1,1),G335&lt;=WORKDAY(DATE('1. Informace o projektu'!$C$3+1,1,31)-1,1)),"OK","!!"),RIGHT(H335,3)="(a)",IF(AND(G335&gt;=DATE('1. Informace o projektu'!$C$3,1,1),G335&lt;=WORKDAY(DATE('1. Informace o projektu'!$C$3,12,31)-1,1,'6. Data'!$C$76:$C$89)),"OK","!!"),ISBLANK(G335),"!",ISBLANK(H335),"!!!",H335='6. Data'!$B$3,"vyberte druh nákladu")," ")</f>
        <v xml:space="preserve"> </v>
      </c>
      <c r="J335" s="261" t="str">
        <f t="shared" si="15"/>
        <v xml:space="preserve"> </v>
      </c>
      <c r="K335" s="238" t="str">
        <f t="shared" si="16"/>
        <v xml:space="preserve"> </v>
      </c>
      <c r="L335" s="87" t="str">
        <f t="shared" si="17"/>
        <v xml:space="preserve"> </v>
      </c>
    </row>
    <row r="336" spans="1:12" x14ac:dyDescent="0.25">
      <c r="A336" s="72"/>
      <c r="B336" s="82"/>
      <c r="C336" s="82"/>
      <c r="D336" s="79"/>
      <c r="E336" s="83"/>
      <c r="F336" s="83"/>
      <c r="G336" s="81"/>
      <c r="H336" s="123"/>
      <c r="I336" s="238" t="str">
        <f>IF(ISNUMBER(F336),_xlfn.IFS(RIGHT(H336,3)="(b)",IF(AND(G336&gt;=DATE('1. Informace o projektu'!$C$3,1,1),G336&lt;=WORKDAY(DATE('1. Informace o projektu'!$C$3+1,1,31)-1,1)),"OK","!!"),RIGHT(H336,3)="(a)",IF(AND(G336&gt;=DATE('1. Informace o projektu'!$C$3,1,1),G336&lt;=WORKDAY(DATE('1. Informace o projektu'!$C$3,12,31)-1,1,'6. Data'!$C$76:$C$89)),"OK","!!"),ISBLANK(G336),"!",ISBLANK(H336),"!!!",H336='6. Data'!$B$3,"vyberte druh nákladu")," ")</f>
        <v xml:space="preserve"> </v>
      </c>
      <c r="J336" s="261" t="str">
        <f t="shared" si="15"/>
        <v xml:space="preserve"> </v>
      </c>
      <c r="K336" s="238" t="str">
        <f t="shared" si="16"/>
        <v xml:space="preserve"> </v>
      </c>
      <c r="L336" s="87" t="str">
        <f t="shared" si="17"/>
        <v xml:space="preserve"> </v>
      </c>
    </row>
    <row r="337" spans="1:12" x14ac:dyDescent="0.25">
      <c r="A337" s="72"/>
      <c r="B337" s="82"/>
      <c r="C337" s="82"/>
      <c r="D337" s="79"/>
      <c r="E337" s="83"/>
      <c r="F337" s="83"/>
      <c r="G337" s="81"/>
      <c r="H337" s="123"/>
      <c r="I337" s="238" t="str">
        <f>IF(ISNUMBER(F337),_xlfn.IFS(RIGHT(H337,3)="(b)",IF(AND(G337&gt;=DATE('1. Informace o projektu'!$C$3,1,1),G337&lt;=WORKDAY(DATE('1. Informace o projektu'!$C$3+1,1,31)-1,1)),"OK","!!"),RIGHT(H337,3)="(a)",IF(AND(G337&gt;=DATE('1. Informace o projektu'!$C$3,1,1),G337&lt;=WORKDAY(DATE('1. Informace o projektu'!$C$3,12,31)-1,1,'6. Data'!$C$76:$C$89)),"OK","!!"),ISBLANK(G337),"!",ISBLANK(H337),"!!!",H337='6. Data'!$B$3,"vyberte druh nákladu")," ")</f>
        <v xml:space="preserve"> </v>
      </c>
      <c r="J337" s="261" t="str">
        <f t="shared" si="15"/>
        <v xml:space="preserve"> </v>
      </c>
      <c r="K337" s="238" t="str">
        <f t="shared" si="16"/>
        <v xml:space="preserve"> </v>
      </c>
      <c r="L337" s="87" t="str">
        <f t="shared" si="17"/>
        <v xml:space="preserve"> </v>
      </c>
    </row>
    <row r="338" spans="1:12" x14ac:dyDescent="0.25">
      <c r="A338" s="72"/>
      <c r="B338" s="82"/>
      <c r="C338" s="82"/>
      <c r="D338" s="79"/>
      <c r="E338" s="83"/>
      <c r="F338" s="83"/>
      <c r="G338" s="81"/>
      <c r="H338" s="123"/>
      <c r="I338" s="238" t="str">
        <f>IF(ISNUMBER(F338),_xlfn.IFS(RIGHT(H338,3)="(b)",IF(AND(G338&gt;=DATE('1. Informace o projektu'!$C$3,1,1),G338&lt;=WORKDAY(DATE('1. Informace o projektu'!$C$3+1,1,31)-1,1)),"OK","!!"),RIGHT(H338,3)="(a)",IF(AND(G338&gt;=DATE('1. Informace o projektu'!$C$3,1,1),G338&lt;=WORKDAY(DATE('1. Informace o projektu'!$C$3,12,31)-1,1,'6. Data'!$C$76:$C$89)),"OK","!!"),ISBLANK(G338),"!",ISBLANK(H338),"!!!",H338='6. Data'!$B$3,"vyberte druh nákladu")," ")</f>
        <v xml:space="preserve"> </v>
      </c>
      <c r="J338" s="261" t="str">
        <f t="shared" si="15"/>
        <v xml:space="preserve"> </v>
      </c>
      <c r="K338" s="238" t="str">
        <f t="shared" si="16"/>
        <v xml:space="preserve"> </v>
      </c>
      <c r="L338" s="87" t="str">
        <f t="shared" si="17"/>
        <v xml:space="preserve"> </v>
      </c>
    </row>
    <row r="339" spans="1:12" x14ac:dyDescent="0.25">
      <c r="A339" s="72"/>
      <c r="B339" s="82"/>
      <c r="C339" s="82"/>
      <c r="D339" s="79"/>
      <c r="E339" s="83"/>
      <c r="F339" s="83"/>
      <c r="G339" s="81"/>
      <c r="H339" s="123"/>
      <c r="I339" s="238" t="str">
        <f>IF(ISNUMBER(F339),_xlfn.IFS(RIGHT(H339,3)="(b)",IF(AND(G339&gt;=DATE('1. Informace o projektu'!$C$3,1,1),G339&lt;=WORKDAY(DATE('1. Informace o projektu'!$C$3+1,1,31)-1,1)),"OK","!!"),RIGHT(H339,3)="(a)",IF(AND(G339&gt;=DATE('1. Informace o projektu'!$C$3,1,1),G339&lt;=WORKDAY(DATE('1. Informace o projektu'!$C$3,12,31)-1,1,'6. Data'!$C$76:$C$89)),"OK","!!"),ISBLANK(G339),"!",ISBLANK(H339),"!!!",H339='6. Data'!$B$3,"vyberte druh nákladu")," ")</f>
        <v xml:space="preserve"> </v>
      </c>
      <c r="J339" s="261" t="str">
        <f t="shared" si="15"/>
        <v xml:space="preserve"> </v>
      </c>
      <c r="K339" s="238" t="str">
        <f t="shared" si="16"/>
        <v xml:space="preserve"> </v>
      </c>
      <c r="L339" s="87" t="str">
        <f t="shared" si="17"/>
        <v xml:space="preserve"> </v>
      </c>
    </row>
    <row r="340" spans="1:12" x14ac:dyDescent="0.25">
      <c r="A340" s="72"/>
      <c r="B340" s="82"/>
      <c r="C340" s="82"/>
      <c r="D340" s="79"/>
      <c r="E340" s="83"/>
      <c r="F340" s="83"/>
      <c r="G340" s="81"/>
      <c r="H340" s="123"/>
      <c r="I340" s="238" t="str">
        <f>IF(ISNUMBER(F340),_xlfn.IFS(RIGHT(H340,3)="(b)",IF(AND(G340&gt;=DATE('1. Informace o projektu'!$C$3,1,1),G340&lt;=WORKDAY(DATE('1. Informace o projektu'!$C$3+1,1,31)-1,1)),"OK","!!"),RIGHT(H340,3)="(a)",IF(AND(G340&gt;=DATE('1. Informace o projektu'!$C$3,1,1),G340&lt;=WORKDAY(DATE('1. Informace o projektu'!$C$3,12,31)-1,1,'6. Data'!$C$76:$C$89)),"OK","!!"),ISBLANK(G340),"!",ISBLANK(H340),"!!!",H340='6. Data'!$B$3,"vyberte druh nákladu")," ")</f>
        <v xml:space="preserve"> </v>
      </c>
      <c r="J340" s="261" t="str">
        <f t="shared" si="15"/>
        <v xml:space="preserve"> </v>
      </c>
      <c r="K340" s="238" t="str">
        <f t="shared" si="16"/>
        <v xml:space="preserve"> </v>
      </c>
      <c r="L340" s="87" t="str">
        <f t="shared" si="17"/>
        <v xml:space="preserve"> </v>
      </c>
    </row>
    <row r="341" spans="1:12" x14ac:dyDescent="0.25">
      <c r="A341" s="72"/>
      <c r="B341" s="82"/>
      <c r="C341" s="82"/>
      <c r="D341" s="79"/>
      <c r="E341" s="83"/>
      <c r="F341" s="83"/>
      <c r="G341" s="81"/>
      <c r="H341" s="123"/>
      <c r="I341" s="238" t="str">
        <f>IF(ISNUMBER(F341),_xlfn.IFS(RIGHT(H341,3)="(b)",IF(AND(G341&gt;=DATE('1. Informace o projektu'!$C$3,1,1),G341&lt;=WORKDAY(DATE('1. Informace o projektu'!$C$3+1,1,31)-1,1)),"OK","!!"),RIGHT(H341,3)="(a)",IF(AND(G341&gt;=DATE('1. Informace o projektu'!$C$3,1,1),G341&lt;=WORKDAY(DATE('1. Informace o projektu'!$C$3,12,31)-1,1,'6. Data'!$C$76:$C$89)),"OK","!!"),ISBLANK(G341),"!",ISBLANK(H341),"!!!",H341='6. Data'!$B$3,"vyberte druh nákladu")," ")</f>
        <v xml:space="preserve"> </v>
      </c>
      <c r="J341" s="261" t="str">
        <f t="shared" si="15"/>
        <v xml:space="preserve"> </v>
      </c>
      <c r="K341" s="238" t="str">
        <f t="shared" si="16"/>
        <v xml:space="preserve"> </v>
      </c>
      <c r="L341" s="87" t="str">
        <f t="shared" si="17"/>
        <v xml:space="preserve"> </v>
      </c>
    </row>
    <row r="342" spans="1:12" x14ac:dyDescent="0.25">
      <c r="A342" s="72"/>
      <c r="B342" s="82"/>
      <c r="C342" s="82"/>
      <c r="D342" s="79"/>
      <c r="E342" s="83"/>
      <c r="F342" s="83"/>
      <c r="G342" s="81"/>
      <c r="H342" s="123"/>
      <c r="I342" s="238" t="str">
        <f>IF(ISNUMBER(F342),_xlfn.IFS(RIGHT(H342,3)="(b)",IF(AND(G342&gt;=DATE('1. Informace o projektu'!$C$3,1,1),G342&lt;=WORKDAY(DATE('1. Informace o projektu'!$C$3+1,1,31)-1,1)),"OK","!!"),RIGHT(H342,3)="(a)",IF(AND(G342&gt;=DATE('1. Informace o projektu'!$C$3,1,1),G342&lt;=WORKDAY(DATE('1. Informace o projektu'!$C$3,12,31)-1,1,'6. Data'!$C$76:$C$89)),"OK","!!"),ISBLANK(G342),"!",ISBLANK(H342),"!!!",H342='6. Data'!$B$3,"vyberte druh nákladu")," ")</f>
        <v xml:space="preserve"> </v>
      </c>
      <c r="J342" s="261" t="str">
        <f t="shared" si="15"/>
        <v xml:space="preserve"> </v>
      </c>
      <c r="K342" s="238" t="str">
        <f t="shared" si="16"/>
        <v xml:space="preserve"> </v>
      </c>
      <c r="L342" s="87" t="str">
        <f t="shared" si="17"/>
        <v xml:space="preserve"> </v>
      </c>
    </row>
    <row r="343" spans="1:12" x14ac:dyDescent="0.25">
      <c r="A343" s="72"/>
      <c r="B343" s="82"/>
      <c r="C343" s="82"/>
      <c r="D343" s="79"/>
      <c r="E343" s="83"/>
      <c r="F343" s="83"/>
      <c r="G343" s="81"/>
      <c r="H343" s="123"/>
      <c r="I343" s="238" t="str">
        <f>IF(ISNUMBER(F343),_xlfn.IFS(RIGHT(H343,3)="(b)",IF(AND(G343&gt;=DATE('1. Informace o projektu'!$C$3,1,1),G343&lt;=WORKDAY(DATE('1. Informace o projektu'!$C$3+1,1,31)-1,1)),"OK","!!"),RIGHT(H343,3)="(a)",IF(AND(G343&gt;=DATE('1. Informace o projektu'!$C$3,1,1),G343&lt;=WORKDAY(DATE('1. Informace o projektu'!$C$3,12,31)-1,1,'6. Data'!$C$76:$C$89)),"OK","!!"),ISBLANK(G343),"!",ISBLANK(H343),"!!!",H343='6. Data'!$B$3,"vyberte druh nákladu")," ")</f>
        <v xml:space="preserve"> </v>
      </c>
      <c r="J343" s="261" t="str">
        <f t="shared" si="15"/>
        <v xml:space="preserve"> </v>
      </c>
      <c r="K343" s="238" t="str">
        <f t="shared" si="16"/>
        <v xml:space="preserve"> </v>
      </c>
      <c r="L343" s="87" t="str">
        <f t="shared" si="17"/>
        <v xml:space="preserve"> </v>
      </c>
    </row>
    <row r="344" spans="1:12" x14ac:dyDescent="0.25">
      <c r="A344" s="72"/>
      <c r="B344" s="82"/>
      <c r="C344" s="82"/>
      <c r="D344" s="79"/>
      <c r="E344" s="83"/>
      <c r="F344" s="83"/>
      <c r="G344" s="81"/>
      <c r="H344" s="123"/>
      <c r="I344" s="238" t="str">
        <f>IF(ISNUMBER(F344),_xlfn.IFS(RIGHT(H344,3)="(b)",IF(AND(G344&gt;=DATE('1. Informace o projektu'!$C$3,1,1),G344&lt;=WORKDAY(DATE('1. Informace o projektu'!$C$3+1,1,31)-1,1)),"OK","!!"),RIGHT(H344,3)="(a)",IF(AND(G344&gt;=DATE('1. Informace o projektu'!$C$3,1,1),G344&lt;=WORKDAY(DATE('1. Informace o projektu'!$C$3,12,31)-1,1,'6. Data'!$C$76:$C$89)),"OK","!!"),ISBLANK(G344),"!",ISBLANK(H344),"!!!",H344='6. Data'!$B$3,"vyberte druh nákladu")," ")</f>
        <v xml:space="preserve"> </v>
      </c>
      <c r="J344" s="261" t="str">
        <f t="shared" si="15"/>
        <v xml:space="preserve"> </v>
      </c>
      <c r="K344" s="238" t="str">
        <f t="shared" si="16"/>
        <v xml:space="preserve"> </v>
      </c>
      <c r="L344" s="87" t="str">
        <f t="shared" si="17"/>
        <v xml:space="preserve"> </v>
      </c>
    </row>
    <row r="345" spans="1:12" x14ac:dyDescent="0.25">
      <c r="A345" s="72"/>
      <c r="B345" s="82"/>
      <c r="C345" s="82"/>
      <c r="D345" s="79"/>
      <c r="E345" s="83"/>
      <c r="F345" s="83"/>
      <c r="G345" s="81"/>
      <c r="H345" s="123"/>
      <c r="I345" s="238" t="str">
        <f>IF(ISNUMBER(F345),_xlfn.IFS(RIGHT(H345,3)="(b)",IF(AND(G345&gt;=DATE('1. Informace o projektu'!$C$3,1,1),G345&lt;=WORKDAY(DATE('1. Informace o projektu'!$C$3+1,1,31)-1,1)),"OK","!!"),RIGHT(H345,3)="(a)",IF(AND(G345&gt;=DATE('1. Informace o projektu'!$C$3,1,1),G345&lt;=WORKDAY(DATE('1. Informace o projektu'!$C$3,12,31)-1,1,'6. Data'!$C$76:$C$89)),"OK","!!"),ISBLANK(G345),"!",ISBLANK(H345),"!!!",H345='6. Data'!$B$3,"vyberte druh nákladu")," ")</f>
        <v xml:space="preserve"> </v>
      </c>
      <c r="J345" s="261" t="str">
        <f t="shared" si="15"/>
        <v xml:space="preserve"> </v>
      </c>
      <c r="K345" s="238" t="str">
        <f t="shared" si="16"/>
        <v xml:space="preserve"> </v>
      </c>
      <c r="L345" s="87" t="str">
        <f t="shared" si="17"/>
        <v xml:space="preserve"> </v>
      </c>
    </row>
    <row r="346" spans="1:12" x14ac:dyDescent="0.25">
      <c r="A346" s="72"/>
      <c r="B346" s="82"/>
      <c r="C346" s="82"/>
      <c r="D346" s="79"/>
      <c r="E346" s="83"/>
      <c r="F346" s="83"/>
      <c r="G346" s="81"/>
      <c r="H346" s="123"/>
      <c r="I346" s="238" t="str">
        <f>IF(ISNUMBER(F346),_xlfn.IFS(RIGHT(H346,3)="(b)",IF(AND(G346&gt;=DATE('1. Informace o projektu'!$C$3,1,1),G346&lt;=WORKDAY(DATE('1. Informace o projektu'!$C$3+1,1,31)-1,1)),"OK","!!"),RIGHT(H346,3)="(a)",IF(AND(G346&gt;=DATE('1. Informace o projektu'!$C$3,1,1),G346&lt;=WORKDAY(DATE('1. Informace o projektu'!$C$3,12,31)-1,1,'6. Data'!$C$76:$C$89)),"OK","!!"),ISBLANK(G346),"!",ISBLANK(H346),"!!!",H346='6. Data'!$B$3,"vyberte druh nákladu")," ")</f>
        <v xml:space="preserve"> </v>
      </c>
      <c r="J346" s="261" t="str">
        <f t="shared" si="15"/>
        <v xml:space="preserve"> </v>
      </c>
      <c r="K346" s="238" t="str">
        <f t="shared" si="16"/>
        <v xml:space="preserve"> </v>
      </c>
      <c r="L346" s="87" t="str">
        <f t="shared" si="17"/>
        <v xml:space="preserve"> </v>
      </c>
    </row>
    <row r="347" spans="1:12" x14ac:dyDescent="0.25">
      <c r="A347" s="72"/>
      <c r="B347" s="82"/>
      <c r="C347" s="82"/>
      <c r="D347" s="79"/>
      <c r="E347" s="83"/>
      <c r="F347" s="83"/>
      <c r="G347" s="81"/>
      <c r="H347" s="123"/>
      <c r="I347" s="238" t="str">
        <f>IF(ISNUMBER(F347),_xlfn.IFS(RIGHT(H347,3)="(b)",IF(AND(G347&gt;=DATE('1. Informace o projektu'!$C$3,1,1),G347&lt;=WORKDAY(DATE('1. Informace o projektu'!$C$3+1,1,31)-1,1)),"OK","!!"),RIGHT(H347,3)="(a)",IF(AND(G347&gt;=DATE('1. Informace o projektu'!$C$3,1,1),G347&lt;=WORKDAY(DATE('1. Informace o projektu'!$C$3,12,31)-1,1,'6. Data'!$C$76:$C$89)),"OK","!!"),ISBLANK(G347),"!",ISBLANK(H347),"!!!",H347='6. Data'!$B$3,"vyberte druh nákladu")," ")</f>
        <v xml:space="preserve"> </v>
      </c>
      <c r="J347" s="261" t="str">
        <f t="shared" si="15"/>
        <v xml:space="preserve"> </v>
      </c>
      <c r="K347" s="238" t="str">
        <f t="shared" si="16"/>
        <v xml:space="preserve"> </v>
      </c>
      <c r="L347" s="87" t="str">
        <f t="shared" si="17"/>
        <v xml:space="preserve"> </v>
      </c>
    </row>
    <row r="348" spans="1:12" x14ac:dyDescent="0.25">
      <c r="A348" s="72"/>
      <c r="B348" s="82"/>
      <c r="C348" s="82"/>
      <c r="D348" s="79"/>
      <c r="E348" s="83"/>
      <c r="F348" s="83"/>
      <c r="G348" s="81"/>
      <c r="H348" s="123"/>
      <c r="I348" s="238" t="str">
        <f>IF(ISNUMBER(F348),_xlfn.IFS(RIGHT(H348,3)="(b)",IF(AND(G348&gt;=DATE('1. Informace o projektu'!$C$3,1,1),G348&lt;=WORKDAY(DATE('1. Informace o projektu'!$C$3+1,1,31)-1,1)),"OK","!!"),RIGHT(H348,3)="(a)",IF(AND(G348&gt;=DATE('1. Informace o projektu'!$C$3,1,1),G348&lt;=WORKDAY(DATE('1. Informace o projektu'!$C$3,12,31)-1,1,'6. Data'!$C$76:$C$89)),"OK","!!"),ISBLANK(G348),"!",ISBLANK(H348),"!!!",H348='6. Data'!$B$3,"vyberte druh nákladu")," ")</f>
        <v xml:space="preserve"> </v>
      </c>
      <c r="J348" s="261" t="str">
        <f t="shared" si="15"/>
        <v xml:space="preserve"> </v>
      </c>
      <c r="K348" s="238" t="str">
        <f t="shared" si="16"/>
        <v xml:space="preserve"> </v>
      </c>
      <c r="L348" s="87" t="str">
        <f t="shared" si="17"/>
        <v xml:space="preserve"> </v>
      </c>
    </row>
    <row r="349" spans="1:12" x14ac:dyDescent="0.25">
      <c r="A349" s="72"/>
      <c r="B349" s="82"/>
      <c r="C349" s="82"/>
      <c r="D349" s="79"/>
      <c r="E349" s="83"/>
      <c r="F349" s="83"/>
      <c r="G349" s="81"/>
      <c r="H349" s="123"/>
      <c r="I349" s="238" t="str">
        <f>IF(ISNUMBER(F349),_xlfn.IFS(RIGHT(H349,3)="(b)",IF(AND(G349&gt;=DATE('1. Informace o projektu'!$C$3,1,1),G349&lt;=WORKDAY(DATE('1. Informace o projektu'!$C$3+1,1,31)-1,1)),"OK","!!"),RIGHT(H349,3)="(a)",IF(AND(G349&gt;=DATE('1. Informace o projektu'!$C$3,1,1),G349&lt;=WORKDAY(DATE('1. Informace o projektu'!$C$3,12,31)-1,1,'6. Data'!$C$76:$C$89)),"OK","!!"),ISBLANK(G349),"!",ISBLANK(H349),"!!!",H349='6. Data'!$B$3,"vyberte druh nákladu")," ")</f>
        <v xml:space="preserve"> </v>
      </c>
      <c r="J349" s="261" t="str">
        <f t="shared" si="15"/>
        <v xml:space="preserve"> </v>
      </c>
      <c r="K349" s="238" t="str">
        <f t="shared" si="16"/>
        <v xml:space="preserve"> </v>
      </c>
      <c r="L349" s="87" t="str">
        <f t="shared" si="17"/>
        <v xml:space="preserve"> </v>
      </c>
    </row>
    <row r="350" spans="1:12" x14ac:dyDescent="0.25">
      <c r="A350" s="72"/>
      <c r="B350" s="82"/>
      <c r="C350" s="82"/>
      <c r="D350" s="79"/>
      <c r="E350" s="83"/>
      <c r="F350" s="83"/>
      <c r="G350" s="81"/>
      <c r="H350" s="123"/>
      <c r="I350" s="238" t="str">
        <f>IF(ISNUMBER(F350),_xlfn.IFS(RIGHT(H350,3)="(b)",IF(AND(G350&gt;=DATE('1. Informace o projektu'!$C$3,1,1),G350&lt;=WORKDAY(DATE('1. Informace o projektu'!$C$3+1,1,31)-1,1)),"OK","!!"),RIGHT(H350,3)="(a)",IF(AND(G350&gt;=DATE('1. Informace o projektu'!$C$3,1,1),G350&lt;=WORKDAY(DATE('1. Informace o projektu'!$C$3,12,31)-1,1,'6. Data'!$C$76:$C$89)),"OK","!!"),ISBLANK(G350),"!",ISBLANK(H350),"!!!",H350='6. Data'!$B$3,"vyberte druh nákladu")," ")</f>
        <v xml:space="preserve"> </v>
      </c>
      <c r="J350" s="261" t="str">
        <f t="shared" si="15"/>
        <v xml:space="preserve"> </v>
      </c>
      <c r="K350" s="238" t="str">
        <f t="shared" si="16"/>
        <v xml:space="preserve"> </v>
      </c>
      <c r="L350" s="87" t="str">
        <f t="shared" si="17"/>
        <v xml:space="preserve"> </v>
      </c>
    </row>
    <row r="351" spans="1:12" x14ac:dyDescent="0.25">
      <c r="A351" s="72"/>
      <c r="B351" s="82"/>
      <c r="C351" s="82"/>
      <c r="D351" s="79"/>
      <c r="E351" s="83"/>
      <c r="F351" s="83"/>
      <c r="G351" s="81"/>
      <c r="H351" s="123"/>
      <c r="I351" s="238" t="str">
        <f>IF(ISNUMBER(F351),_xlfn.IFS(RIGHT(H351,3)="(b)",IF(AND(G351&gt;=DATE('1. Informace o projektu'!$C$3,1,1),G351&lt;=WORKDAY(DATE('1. Informace o projektu'!$C$3+1,1,31)-1,1)),"OK","!!"),RIGHT(H351,3)="(a)",IF(AND(G351&gt;=DATE('1. Informace o projektu'!$C$3,1,1),G351&lt;=WORKDAY(DATE('1. Informace o projektu'!$C$3,12,31)-1,1,'6. Data'!$C$76:$C$89)),"OK","!!"),ISBLANK(G351),"!",ISBLANK(H351),"!!!",H351='6. Data'!$B$3,"vyberte druh nákladu")," ")</f>
        <v xml:space="preserve"> </v>
      </c>
      <c r="J351" s="261" t="str">
        <f t="shared" si="15"/>
        <v xml:space="preserve"> </v>
      </c>
      <c r="K351" s="238" t="str">
        <f t="shared" si="16"/>
        <v xml:space="preserve"> </v>
      </c>
      <c r="L351" s="87" t="str">
        <f t="shared" si="17"/>
        <v xml:space="preserve"> </v>
      </c>
    </row>
    <row r="352" spans="1:12" x14ac:dyDescent="0.25">
      <c r="A352" s="72"/>
      <c r="B352" s="82"/>
      <c r="C352" s="82"/>
      <c r="D352" s="79"/>
      <c r="E352" s="83"/>
      <c r="F352" s="83"/>
      <c r="G352" s="81"/>
      <c r="H352" s="123"/>
      <c r="I352" s="238" t="str">
        <f>IF(ISNUMBER(F352),_xlfn.IFS(RIGHT(H352,3)="(b)",IF(AND(G352&gt;=DATE('1. Informace o projektu'!$C$3,1,1),G352&lt;=WORKDAY(DATE('1. Informace o projektu'!$C$3+1,1,31)-1,1)),"OK","!!"),RIGHT(H352,3)="(a)",IF(AND(G352&gt;=DATE('1. Informace o projektu'!$C$3,1,1),G352&lt;=WORKDAY(DATE('1. Informace o projektu'!$C$3,12,31)-1,1,'6. Data'!$C$76:$C$89)),"OK","!!"),ISBLANK(G352),"!",ISBLANK(H352),"!!!",H352='6. Data'!$B$3,"vyberte druh nákladu")," ")</f>
        <v xml:space="preserve"> </v>
      </c>
      <c r="J352" s="261" t="str">
        <f t="shared" si="15"/>
        <v xml:space="preserve"> </v>
      </c>
      <c r="K352" s="238" t="str">
        <f t="shared" si="16"/>
        <v xml:space="preserve"> </v>
      </c>
      <c r="L352" s="87" t="str">
        <f t="shared" si="17"/>
        <v xml:space="preserve"> </v>
      </c>
    </row>
    <row r="353" spans="1:12" x14ac:dyDescent="0.25">
      <c r="A353" s="72"/>
      <c r="B353" s="82"/>
      <c r="C353" s="82"/>
      <c r="D353" s="79"/>
      <c r="E353" s="83"/>
      <c r="F353" s="83"/>
      <c r="G353" s="81"/>
      <c r="H353" s="123"/>
      <c r="I353" s="238" t="str">
        <f>IF(ISNUMBER(F353),_xlfn.IFS(RIGHT(H353,3)="(b)",IF(AND(G353&gt;=DATE('1. Informace o projektu'!$C$3,1,1),G353&lt;=WORKDAY(DATE('1. Informace o projektu'!$C$3+1,1,31)-1,1)),"OK","!!"),RIGHT(H353,3)="(a)",IF(AND(G353&gt;=DATE('1. Informace o projektu'!$C$3,1,1),G353&lt;=WORKDAY(DATE('1. Informace o projektu'!$C$3,12,31)-1,1,'6. Data'!$C$76:$C$89)),"OK","!!"),ISBLANK(G353),"!",ISBLANK(H353),"!!!",H353='6. Data'!$B$3,"vyberte druh nákladu")," ")</f>
        <v xml:space="preserve"> </v>
      </c>
      <c r="J353" s="261" t="str">
        <f t="shared" si="15"/>
        <v xml:space="preserve"> </v>
      </c>
      <c r="K353" s="238" t="str">
        <f t="shared" si="16"/>
        <v xml:space="preserve"> </v>
      </c>
      <c r="L353" s="87" t="str">
        <f t="shared" si="17"/>
        <v xml:space="preserve"> </v>
      </c>
    </row>
    <row r="354" spans="1:12" x14ac:dyDescent="0.25">
      <c r="A354" s="72"/>
      <c r="B354" s="82"/>
      <c r="C354" s="82"/>
      <c r="D354" s="79"/>
      <c r="E354" s="83"/>
      <c r="F354" s="83"/>
      <c r="G354" s="81"/>
      <c r="H354" s="123"/>
      <c r="I354" s="238" t="str">
        <f>IF(ISNUMBER(F354),_xlfn.IFS(RIGHT(H354,3)="(b)",IF(AND(G354&gt;=DATE('1. Informace o projektu'!$C$3,1,1),G354&lt;=WORKDAY(DATE('1. Informace o projektu'!$C$3+1,1,31)-1,1)),"OK","!!"),RIGHT(H354,3)="(a)",IF(AND(G354&gt;=DATE('1. Informace o projektu'!$C$3,1,1),G354&lt;=WORKDAY(DATE('1. Informace o projektu'!$C$3,12,31)-1,1,'6. Data'!$C$76:$C$89)),"OK","!!"),ISBLANK(G354),"!",ISBLANK(H354),"!!!",H354='6. Data'!$B$3,"vyberte druh nákladu")," ")</f>
        <v xml:space="preserve"> </v>
      </c>
      <c r="J354" s="261" t="str">
        <f t="shared" si="15"/>
        <v xml:space="preserve"> </v>
      </c>
      <c r="K354" s="238" t="str">
        <f t="shared" si="16"/>
        <v xml:space="preserve"> </v>
      </c>
      <c r="L354" s="87" t="str">
        <f t="shared" si="17"/>
        <v xml:space="preserve"> </v>
      </c>
    </row>
    <row r="355" spans="1:12" x14ac:dyDescent="0.25">
      <c r="A355" s="72"/>
      <c r="B355" s="82"/>
      <c r="C355" s="82"/>
      <c r="D355" s="79"/>
      <c r="E355" s="83"/>
      <c r="F355" s="83"/>
      <c r="G355" s="81"/>
      <c r="H355" s="123"/>
      <c r="I355" s="238" t="str">
        <f>IF(ISNUMBER(F355),_xlfn.IFS(RIGHT(H355,3)="(b)",IF(AND(G355&gt;=DATE('1. Informace o projektu'!$C$3,1,1),G355&lt;=WORKDAY(DATE('1. Informace o projektu'!$C$3+1,1,31)-1,1)),"OK","!!"),RIGHT(H355,3)="(a)",IF(AND(G355&gt;=DATE('1. Informace o projektu'!$C$3,1,1),G355&lt;=WORKDAY(DATE('1. Informace o projektu'!$C$3,12,31)-1,1,'6. Data'!$C$76:$C$89)),"OK","!!"),ISBLANK(G355),"!",ISBLANK(H355),"!!!",H355='6. Data'!$B$3,"vyberte druh nákladu")," ")</f>
        <v xml:space="preserve"> </v>
      </c>
      <c r="J355" s="261" t="str">
        <f t="shared" si="15"/>
        <v xml:space="preserve"> </v>
      </c>
      <c r="K355" s="238" t="str">
        <f t="shared" si="16"/>
        <v xml:space="preserve"> </v>
      </c>
      <c r="L355" s="87" t="str">
        <f t="shared" si="17"/>
        <v xml:space="preserve"> </v>
      </c>
    </row>
    <row r="356" spans="1:12" x14ac:dyDescent="0.25">
      <c r="A356" s="72"/>
      <c r="B356" s="82"/>
      <c r="C356" s="82"/>
      <c r="D356" s="79"/>
      <c r="E356" s="83"/>
      <c r="F356" s="83"/>
      <c r="G356" s="81"/>
      <c r="H356" s="123"/>
      <c r="I356" s="238" t="str">
        <f>IF(ISNUMBER(F356),_xlfn.IFS(RIGHT(H356,3)="(b)",IF(AND(G356&gt;=DATE('1. Informace o projektu'!$C$3,1,1),G356&lt;=WORKDAY(DATE('1. Informace o projektu'!$C$3+1,1,31)-1,1)),"OK","!!"),RIGHT(H356,3)="(a)",IF(AND(G356&gt;=DATE('1. Informace o projektu'!$C$3,1,1),G356&lt;=WORKDAY(DATE('1. Informace o projektu'!$C$3,12,31)-1,1,'6. Data'!$C$76:$C$89)),"OK","!!"),ISBLANK(G356),"!",ISBLANK(H356),"!!!",H356='6. Data'!$B$3,"vyberte druh nákladu")," ")</f>
        <v xml:space="preserve"> </v>
      </c>
      <c r="J356" s="261" t="str">
        <f t="shared" si="15"/>
        <v xml:space="preserve"> </v>
      </c>
      <c r="K356" s="238" t="str">
        <f t="shared" si="16"/>
        <v xml:space="preserve"> </v>
      </c>
      <c r="L356" s="87" t="str">
        <f t="shared" si="17"/>
        <v xml:space="preserve"> </v>
      </c>
    </row>
    <row r="357" spans="1:12" x14ac:dyDescent="0.25">
      <c r="A357" s="72"/>
      <c r="B357" s="82"/>
      <c r="C357" s="82"/>
      <c r="D357" s="79"/>
      <c r="E357" s="83"/>
      <c r="F357" s="83"/>
      <c r="G357" s="81"/>
      <c r="H357" s="123"/>
      <c r="I357" s="238" t="str">
        <f>IF(ISNUMBER(F357),_xlfn.IFS(RIGHT(H357,3)="(b)",IF(AND(G357&gt;=DATE('1. Informace o projektu'!$C$3,1,1),G357&lt;=WORKDAY(DATE('1. Informace o projektu'!$C$3+1,1,31)-1,1)),"OK","!!"),RIGHT(H357,3)="(a)",IF(AND(G357&gt;=DATE('1. Informace o projektu'!$C$3,1,1),G357&lt;=WORKDAY(DATE('1. Informace o projektu'!$C$3,12,31)-1,1,'6. Data'!$C$76:$C$89)),"OK","!!"),ISBLANK(G357),"!",ISBLANK(H357),"!!!",H357='6. Data'!$B$3,"vyberte druh nákladu")," ")</f>
        <v xml:space="preserve"> </v>
      </c>
      <c r="J357" s="261" t="str">
        <f t="shared" si="15"/>
        <v xml:space="preserve"> </v>
      </c>
      <c r="K357" s="238" t="str">
        <f t="shared" si="16"/>
        <v xml:space="preserve"> </v>
      </c>
      <c r="L357" s="87" t="str">
        <f t="shared" si="17"/>
        <v xml:space="preserve"> </v>
      </c>
    </row>
    <row r="358" spans="1:12" x14ac:dyDescent="0.25">
      <c r="A358" s="72"/>
      <c r="B358" s="82"/>
      <c r="C358" s="82"/>
      <c r="D358" s="79"/>
      <c r="E358" s="83"/>
      <c r="F358" s="83"/>
      <c r="G358" s="81"/>
      <c r="H358" s="123"/>
      <c r="I358" s="238" t="str">
        <f>IF(ISNUMBER(F358),_xlfn.IFS(RIGHT(H358,3)="(b)",IF(AND(G358&gt;=DATE('1. Informace o projektu'!$C$3,1,1),G358&lt;=WORKDAY(DATE('1. Informace o projektu'!$C$3+1,1,31)-1,1)),"OK","!!"),RIGHT(H358,3)="(a)",IF(AND(G358&gt;=DATE('1. Informace o projektu'!$C$3,1,1),G358&lt;=WORKDAY(DATE('1. Informace o projektu'!$C$3,12,31)-1,1,'6. Data'!$C$76:$C$89)),"OK","!!"),ISBLANK(G358),"!",ISBLANK(H358),"!!!",H358='6. Data'!$B$3,"vyberte druh nákladu")," ")</f>
        <v xml:space="preserve"> </v>
      </c>
      <c r="J358" s="261" t="str">
        <f t="shared" si="15"/>
        <v xml:space="preserve"> </v>
      </c>
      <c r="K358" s="238" t="str">
        <f t="shared" si="16"/>
        <v xml:space="preserve"> </v>
      </c>
      <c r="L358" s="87" t="str">
        <f t="shared" si="17"/>
        <v xml:space="preserve"> </v>
      </c>
    </row>
    <row r="359" spans="1:12" x14ac:dyDescent="0.25">
      <c r="A359" s="72"/>
      <c r="B359" s="82"/>
      <c r="C359" s="82"/>
      <c r="D359" s="79"/>
      <c r="E359" s="83"/>
      <c r="F359" s="83"/>
      <c r="G359" s="81"/>
      <c r="H359" s="123"/>
      <c r="I359" s="238" t="str">
        <f>IF(ISNUMBER(F359),_xlfn.IFS(RIGHT(H359,3)="(b)",IF(AND(G359&gt;=DATE('1. Informace o projektu'!$C$3,1,1),G359&lt;=WORKDAY(DATE('1. Informace o projektu'!$C$3+1,1,31)-1,1)),"OK","!!"),RIGHT(H359,3)="(a)",IF(AND(G359&gt;=DATE('1. Informace o projektu'!$C$3,1,1),G359&lt;=WORKDAY(DATE('1. Informace o projektu'!$C$3,12,31)-1,1,'6. Data'!$C$76:$C$89)),"OK","!!"),ISBLANK(G359),"!",ISBLANK(H359),"!!!",H359='6. Data'!$B$3,"vyberte druh nákladu")," ")</f>
        <v xml:space="preserve"> </v>
      </c>
      <c r="J359" s="261" t="str">
        <f t="shared" si="15"/>
        <v xml:space="preserve"> </v>
      </c>
      <c r="K359" s="238" t="str">
        <f t="shared" si="16"/>
        <v xml:space="preserve"> </v>
      </c>
      <c r="L359" s="87" t="str">
        <f t="shared" si="17"/>
        <v xml:space="preserve"> </v>
      </c>
    </row>
    <row r="360" spans="1:12" x14ac:dyDescent="0.25">
      <c r="A360" s="72"/>
      <c r="B360" s="82"/>
      <c r="C360" s="82"/>
      <c r="D360" s="79"/>
      <c r="E360" s="83"/>
      <c r="F360" s="83"/>
      <c r="G360" s="81"/>
      <c r="H360" s="123"/>
      <c r="I360" s="238" t="str">
        <f>IF(ISNUMBER(F360),_xlfn.IFS(RIGHT(H360,3)="(b)",IF(AND(G360&gt;=DATE('1. Informace o projektu'!$C$3,1,1),G360&lt;=WORKDAY(DATE('1. Informace o projektu'!$C$3+1,1,31)-1,1)),"OK","!!"),RIGHT(H360,3)="(a)",IF(AND(G360&gt;=DATE('1. Informace o projektu'!$C$3,1,1),G360&lt;=WORKDAY(DATE('1. Informace o projektu'!$C$3,12,31)-1,1,'6. Data'!$C$76:$C$89)),"OK","!!"),ISBLANK(G360),"!",ISBLANK(H360),"!!!",H360='6. Data'!$B$3,"vyberte druh nákladu")," ")</f>
        <v xml:space="preserve"> </v>
      </c>
      <c r="J360" s="261" t="str">
        <f t="shared" si="15"/>
        <v xml:space="preserve"> </v>
      </c>
      <c r="K360" s="238" t="str">
        <f t="shared" si="16"/>
        <v xml:space="preserve"> </v>
      </c>
      <c r="L360" s="87" t="str">
        <f t="shared" si="17"/>
        <v xml:space="preserve"> </v>
      </c>
    </row>
    <row r="361" spans="1:12" x14ac:dyDescent="0.25">
      <c r="A361" s="72"/>
      <c r="B361" s="82"/>
      <c r="C361" s="82"/>
      <c r="D361" s="79"/>
      <c r="E361" s="83"/>
      <c r="F361" s="83"/>
      <c r="G361" s="81"/>
      <c r="H361" s="123"/>
      <c r="I361" s="238" t="str">
        <f>IF(ISNUMBER(F361),_xlfn.IFS(RIGHT(H361,3)="(b)",IF(AND(G361&gt;=DATE('1. Informace o projektu'!$C$3,1,1),G361&lt;=WORKDAY(DATE('1. Informace o projektu'!$C$3+1,1,31)-1,1)),"OK","!!"),RIGHT(H361,3)="(a)",IF(AND(G361&gt;=DATE('1. Informace o projektu'!$C$3,1,1),G361&lt;=WORKDAY(DATE('1. Informace o projektu'!$C$3,12,31)-1,1,'6. Data'!$C$76:$C$89)),"OK","!!"),ISBLANK(G361),"!",ISBLANK(H361),"!!!",H361='6. Data'!$B$3,"vyberte druh nákladu")," ")</f>
        <v xml:space="preserve"> </v>
      </c>
      <c r="J361" s="261" t="str">
        <f t="shared" si="15"/>
        <v xml:space="preserve"> </v>
      </c>
      <c r="K361" s="238" t="str">
        <f t="shared" si="16"/>
        <v xml:space="preserve"> </v>
      </c>
      <c r="L361" s="87" t="str">
        <f t="shared" si="17"/>
        <v xml:space="preserve"> </v>
      </c>
    </row>
    <row r="362" spans="1:12" x14ac:dyDescent="0.25">
      <c r="A362" s="72"/>
      <c r="B362" s="82"/>
      <c r="C362" s="82"/>
      <c r="D362" s="79"/>
      <c r="E362" s="83"/>
      <c r="F362" s="83"/>
      <c r="G362" s="81"/>
      <c r="H362" s="123"/>
      <c r="I362" s="238" t="str">
        <f>IF(ISNUMBER(F362),_xlfn.IFS(RIGHT(H362,3)="(b)",IF(AND(G362&gt;=DATE('1. Informace o projektu'!$C$3,1,1),G362&lt;=WORKDAY(DATE('1. Informace o projektu'!$C$3+1,1,31)-1,1)),"OK","!!"),RIGHT(H362,3)="(a)",IF(AND(G362&gt;=DATE('1. Informace o projektu'!$C$3,1,1),G362&lt;=WORKDAY(DATE('1. Informace o projektu'!$C$3,12,31)-1,1,'6. Data'!$C$76:$C$89)),"OK","!!"),ISBLANK(G362),"!",ISBLANK(H362),"!!!",H362='6. Data'!$B$3,"vyberte druh nákladu")," ")</f>
        <v xml:space="preserve"> </v>
      </c>
      <c r="J362" s="261" t="str">
        <f t="shared" si="15"/>
        <v xml:space="preserve"> </v>
      </c>
      <c r="K362" s="238" t="str">
        <f t="shared" si="16"/>
        <v xml:space="preserve"> </v>
      </c>
      <c r="L362" s="87" t="str">
        <f t="shared" si="17"/>
        <v xml:space="preserve"> </v>
      </c>
    </row>
    <row r="363" spans="1:12" x14ac:dyDescent="0.25">
      <c r="A363" s="72"/>
      <c r="B363" s="82"/>
      <c r="C363" s="82"/>
      <c r="D363" s="79"/>
      <c r="E363" s="83"/>
      <c r="F363" s="83"/>
      <c r="G363" s="81"/>
      <c r="H363" s="123"/>
      <c r="I363" s="238" t="str">
        <f>IF(ISNUMBER(F363),_xlfn.IFS(RIGHT(H363,3)="(b)",IF(AND(G363&gt;=DATE('1. Informace o projektu'!$C$3,1,1),G363&lt;=WORKDAY(DATE('1. Informace o projektu'!$C$3+1,1,31)-1,1)),"OK","!!"),RIGHT(H363,3)="(a)",IF(AND(G363&gt;=DATE('1. Informace o projektu'!$C$3,1,1),G363&lt;=WORKDAY(DATE('1. Informace o projektu'!$C$3,12,31)-1,1,'6. Data'!$C$76:$C$89)),"OK","!!"),ISBLANK(G363),"!",ISBLANK(H363),"!!!",H363='6. Data'!$B$3,"vyberte druh nákladu")," ")</f>
        <v xml:space="preserve"> </v>
      </c>
      <c r="J363" s="261" t="str">
        <f t="shared" si="15"/>
        <v xml:space="preserve"> </v>
      </c>
      <c r="K363" s="238" t="str">
        <f t="shared" si="16"/>
        <v xml:space="preserve"> </v>
      </c>
      <c r="L363" s="87" t="str">
        <f t="shared" si="17"/>
        <v xml:space="preserve"> </v>
      </c>
    </row>
    <row r="364" spans="1:12" x14ac:dyDescent="0.25">
      <c r="A364" s="72"/>
      <c r="B364" s="82"/>
      <c r="C364" s="82"/>
      <c r="D364" s="79"/>
      <c r="E364" s="83"/>
      <c r="F364" s="83"/>
      <c r="G364" s="81"/>
      <c r="H364" s="123"/>
      <c r="I364" s="238" t="str">
        <f>IF(ISNUMBER(F364),_xlfn.IFS(RIGHT(H364,3)="(b)",IF(AND(G364&gt;=DATE('1. Informace o projektu'!$C$3,1,1),G364&lt;=WORKDAY(DATE('1. Informace o projektu'!$C$3+1,1,31)-1,1)),"OK","!!"),RIGHT(H364,3)="(a)",IF(AND(G364&gt;=DATE('1. Informace o projektu'!$C$3,1,1),G364&lt;=WORKDAY(DATE('1. Informace o projektu'!$C$3,12,31)-1,1,'6. Data'!$C$76:$C$89)),"OK","!!"),ISBLANK(G364),"!",ISBLANK(H364),"!!!",H364='6. Data'!$B$3,"vyberte druh nákladu")," ")</f>
        <v xml:space="preserve"> </v>
      </c>
      <c r="J364" s="261" t="str">
        <f t="shared" si="15"/>
        <v xml:space="preserve"> </v>
      </c>
      <c r="K364" s="238" t="str">
        <f t="shared" si="16"/>
        <v xml:space="preserve"> </v>
      </c>
      <c r="L364" s="87" t="str">
        <f t="shared" si="17"/>
        <v xml:space="preserve"> </v>
      </c>
    </row>
    <row r="365" spans="1:12" x14ac:dyDescent="0.25">
      <c r="A365" s="72"/>
      <c r="B365" s="82"/>
      <c r="C365" s="82"/>
      <c r="D365" s="79"/>
      <c r="E365" s="83"/>
      <c r="F365" s="83"/>
      <c r="G365" s="81"/>
      <c r="H365" s="123"/>
      <c r="I365" s="238" t="str">
        <f>IF(ISNUMBER(F365),_xlfn.IFS(RIGHT(H365,3)="(b)",IF(AND(G365&gt;=DATE('1. Informace o projektu'!$C$3,1,1),G365&lt;=WORKDAY(DATE('1. Informace o projektu'!$C$3+1,1,31)-1,1)),"OK","!!"),RIGHT(H365,3)="(a)",IF(AND(G365&gt;=DATE('1. Informace o projektu'!$C$3,1,1),G365&lt;=WORKDAY(DATE('1. Informace o projektu'!$C$3,12,31)-1,1,'6. Data'!$C$76:$C$89)),"OK","!!"),ISBLANK(G365),"!",ISBLANK(H365),"!!!",H365='6. Data'!$B$3,"vyberte druh nákladu")," ")</f>
        <v xml:space="preserve"> </v>
      </c>
      <c r="J365" s="261" t="str">
        <f t="shared" si="15"/>
        <v xml:space="preserve"> </v>
      </c>
      <c r="K365" s="238" t="str">
        <f t="shared" si="16"/>
        <v xml:space="preserve"> </v>
      </c>
      <c r="L365" s="87" t="str">
        <f t="shared" si="17"/>
        <v xml:space="preserve"> </v>
      </c>
    </row>
    <row r="366" spans="1:12" x14ac:dyDescent="0.25">
      <c r="A366" s="72"/>
      <c r="B366" s="82"/>
      <c r="C366" s="82"/>
      <c r="D366" s="79"/>
      <c r="E366" s="83"/>
      <c r="F366" s="83"/>
      <c r="G366" s="81"/>
      <c r="H366" s="123"/>
      <c r="I366" s="238" t="str">
        <f>IF(ISNUMBER(F366),_xlfn.IFS(RIGHT(H366,3)="(b)",IF(AND(G366&gt;=DATE('1. Informace o projektu'!$C$3,1,1),G366&lt;=WORKDAY(DATE('1. Informace o projektu'!$C$3+1,1,31)-1,1)),"OK","!!"),RIGHT(H366,3)="(a)",IF(AND(G366&gt;=DATE('1. Informace o projektu'!$C$3,1,1),G366&lt;=WORKDAY(DATE('1. Informace o projektu'!$C$3,12,31)-1,1,'6. Data'!$C$76:$C$89)),"OK","!!"),ISBLANK(G366),"!",ISBLANK(H366),"!!!",H366='6. Data'!$B$3,"vyberte druh nákladu")," ")</f>
        <v xml:space="preserve"> </v>
      </c>
      <c r="J366" s="261" t="str">
        <f t="shared" si="15"/>
        <v xml:space="preserve"> </v>
      </c>
      <c r="K366" s="238" t="str">
        <f t="shared" si="16"/>
        <v xml:space="preserve"> </v>
      </c>
      <c r="L366" s="87" t="str">
        <f t="shared" si="17"/>
        <v xml:space="preserve"> </v>
      </c>
    </row>
    <row r="367" spans="1:12" x14ac:dyDescent="0.25">
      <c r="A367" s="72"/>
      <c r="B367" s="82"/>
      <c r="C367" s="82"/>
      <c r="D367" s="79"/>
      <c r="E367" s="83"/>
      <c r="F367" s="83"/>
      <c r="G367" s="81"/>
      <c r="H367" s="123"/>
      <c r="I367" s="238" t="str">
        <f>IF(ISNUMBER(F367),_xlfn.IFS(RIGHT(H367,3)="(b)",IF(AND(G367&gt;=DATE('1. Informace o projektu'!$C$3,1,1),G367&lt;=WORKDAY(DATE('1. Informace o projektu'!$C$3+1,1,31)-1,1)),"OK","!!"),RIGHT(H367,3)="(a)",IF(AND(G367&gt;=DATE('1. Informace o projektu'!$C$3,1,1),G367&lt;=WORKDAY(DATE('1. Informace o projektu'!$C$3,12,31)-1,1,'6. Data'!$C$76:$C$89)),"OK","!!"),ISBLANK(G367),"!",ISBLANK(H367),"!!!",H367='6. Data'!$B$3,"vyberte druh nákladu")," ")</f>
        <v xml:space="preserve"> </v>
      </c>
      <c r="J367" s="261" t="str">
        <f t="shared" si="15"/>
        <v xml:space="preserve"> </v>
      </c>
      <c r="K367" s="238" t="str">
        <f t="shared" si="16"/>
        <v xml:space="preserve"> </v>
      </c>
      <c r="L367" s="87" t="str">
        <f t="shared" si="17"/>
        <v xml:space="preserve"> </v>
      </c>
    </row>
    <row r="368" spans="1:12" x14ac:dyDescent="0.25">
      <c r="A368" s="72"/>
      <c r="B368" s="82"/>
      <c r="C368" s="82"/>
      <c r="D368" s="79"/>
      <c r="E368" s="83"/>
      <c r="F368" s="83"/>
      <c r="G368" s="81"/>
      <c r="H368" s="123"/>
      <c r="I368" s="238" t="str">
        <f>IF(ISNUMBER(F368),_xlfn.IFS(RIGHT(H368,3)="(b)",IF(AND(G368&gt;=DATE('1. Informace o projektu'!$C$3,1,1),G368&lt;=WORKDAY(DATE('1. Informace o projektu'!$C$3+1,1,31)-1,1)),"OK","!!"),RIGHT(H368,3)="(a)",IF(AND(G368&gt;=DATE('1. Informace o projektu'!$C$3,1,1),G368&lt;=WORKDAY(DATE('1. Informace o projektu'!$C$3,12,31)-1,1,'6. Data'!$C$76:$C$89)),"OK","!!"),ISBLANK(G368),"!",ISBLANK(H368),"!!!",H368='6. Data'!$B$3,"vyberte druh nákladu")," ")</f>
        <v xml:space="preserve"> </v>
      </c>
      <c r="J368" s="261" t="str">
        <f t="shared" si="15"/>
        <v xml:space="preserve"> </v>
      </c>
      <c r="K368" s="238" t="str">
        <f t="shared" si="16"/>
        <v xml:space="preserve"> </v>
      </c>
      <c r="L368" s="87" t="str">
        <f t="shared" si="17"/>
        <v xml:space="preserve"> </v>
      </c>
    </row>
    <row r="369" spans="1:12" x14ac:dyDescent="0.25">
      <c r="A369" s="72"/>
      <c r="B369" s="82"/>
      <c r="C369" s="82"/>
      <c r="D369" s="79"/>
      <c r="E369" s="83"/>
      <c r="F369" s="83"/>
      <c r="G369" s="81"/>
      <c r="H369" s="123"/>
      <c r="I369" s="238" t="str">
        <f>IF(ISNUMBER(F369),_xlfn.IFS(RIGHT(H369,3)="(b)",IF(AND(G369&gt;=DATE('1. Informace o projektu'!$C$3,1,1),G369&lt;=WORKDAY(DATE('1. Informace o projektu'!$C$3+1,1,31)-1,1)),"OK","!!"),RIGHT(H369,3)="(a)",IF(AND(G369&gt;=DATE('1. Informace o projektu'!$C$3,1,1),G369&lt;=WORKDAY(DATE('1. Informace o projektu'!$C$3,12,31)-1,1,'6. Data'!$C$76:$C$89)),"OK","!!"),ISBLANK(G369),"!",ISBLANK(H369),"!!!",H369='6. Data'!$B$3,"vyberte druh nákladu")," ")</f>
        <v xml:space="preserve"> </v>
      </c>
      <c r="J369" s="261" t="str">
        <f t="shared" si="15"/>
        <v xml:space="preserve"> </v>
      </c>
      <c r="K369" s="238" t="str">
        <f t="shared" si="16"/>
        <v xml:space="preserve"> </v>
      </c>
      <c r="L369" s="87" t="str">
        <f t="shared" si="17"/>
        <v xml:space="preserve"> </v>
      </c>
    </row>
    <row r="370" spans="1:12" x14ac:dyDescent="0.25">
      <c r="A370" s="72"/>
      <c r="B370" s="82"/>
      <c r="C370" s="82"/>
      <c r="D370" s="79"/>
      <c r="E370" s="83"/>
      <c r="F370" s="83"/>
      <c r="G370" s="81"/>
      <c r="H370" s="123"/>
      <c r="I370" s="238" t="str">
        <f>IF(ISNUMBER(F370),_xlfn.IFS(RIGHT(H370,3)="(b)",IF(AND(G370&gt;=DATE('1. Informace o projektu'!$C$3,1,1),G370&lt;=WORKDAY(DATE('1. Informace o projektu'!$C$3+1,1,31)-1,1)),"OK","!!"),RIGHT(H370,3)="(a)",IF(AND(G370&gt;=DATE('1. Informace o projektu'!$C$3,1,1),G370&lt;=WORKDAY(DATE('1. Informace o projektu'!$C$3,12,31)-1,1,'6. Data'!$C$76:$C$89)),"OK","!!"),ISBLANK(G370),"!",ISBLANK(H370),"!!!",H370='6. Data'!$B$3,"vyberte druh nákladu")," ")</f>
        <v xml:space="preserve"> </v>
      </c>
      <c r="J370" s="261" t="str">
        <f t="shared" si="15"/>
        <v xml:space="preserve"> </v>
      </c>
      <c r="K370" s="238" t="str">
        <f t="shared" si="16"/>
        <v xml:space="preserve"> </v>
      </c>
      <c r="L370" s="87" t="str">
        <f t="shared" si="17"/>
        <v xml:space="preserve"> </v>
      </c>
    </row>
    <row r="371" spans="1:12" x14ac:dyDescent="0.25">
      <c r="A371" s="72"/>
      <c r="B371" s="82"/>
      <c r="C371" s="82"/>
      <c r="D371" s="79"/>
      <c r="E371" s="83"/>
      <c r="F371" s="83"/>
      <c r="G371" s="81"/>
      <c r="H371" s="123"/>
      <c r="I371" s="238" t="str">
        <f>IF(ISNUMBER(F371),_xlfn.IFS(RIGHT(H371,3)="(b)",IF(AND(G371&gt;=DATE('1. Informace o projektu'!$C$3,1,1),G371&lt;=WORKDAY(DATE('1. Informace o projektu'!$C$3+1,1,31)-1,1)),"OK","!!"),RIGHT(H371,3)="(a)",IF(AND(G371&gt;=DATE('1. Informace o projektu'!$C$3,1,1),G371&lt;=WORKDAY(DATE('1. Informace o projektu'!$C$3,12,31)-1,1,'6. Data'!$C$76:$C$89)),"OK","!!"),ISBLANK(G371),"!",ISBLANK(H371),"!!!",H371='6. Data'!$B$3,"vyberte druh nákladu")," ")</f>
        <v xml:space="preserve"> </v>
      </c>
      <c r="J371" s="261" t="str">
        <f t="shared" si="15"/>
        <v xml:space="preserve"> </v>
      </c>
      <c r="K371" s="238" t="str">
        <f t="shared" si="16"/>
        <v xml:space="preserve"> </v>
      </c>
      <c r="L371" s="87" t="str">
        <f t="shared" si="17"/>
        <v xml:space="preserve"> </v>
      </c>
    </row>
    <row r="372" spans="1:12" x14ac:dyDescent="0.25">
      <c r="A372" s="72"/>
      <c r="B372" s="82"/>
      <c r="C372" s="82"/>
      <c r="D372" s="79"/>
      <c r="E372" s="83"/>
      <c r="F372" s="83"/>
      <c r="G372" s="81"/>
      <c r="H372" s="123"/>
      <c r="I372" s="238" t="str">
        <f>IF(ISNUMBER(F372),_xlfn.IFS(RIGHT(H372,3)="(b)",IF(AND(G372&gt;=DATE('1. Informace o projektu'!$C$3,1,1),G372&lt;=WORKDAY(DATE('1. Informace o projektu'!$C$3+1,1,31)-1,1)),"OK","!!"),RIGHT(H372,3)="(a)",IF(AND(G372&gt;=DATE('1. Informace o projektu'!$C$3,1,1),G372&lt;=WORKDAY(DATE('1. Informace o projektu'!$C$3,12,31)-1,1,'6. Data'!$C$76:$C$89)),"OK","!!"),ISBLANK(G372),"!",ISBLANK(H372),"!!!",H372='6. Data'!$B$3,"vyberte druh nákladu")," ")</f>
        <v xml:space="preserve"> </v>
      </c>
      <c r="J372" s="261" t="str">
        <f t="shared" si="15"/>
        <v xml:space="preserve"> </v>
      </c>
      <c r="K372" s="238" t="str">
        <f t="shared" si="16"/>
        <v xml:space="preserve"> </v>
      </c>
      <c r="L372" s="87" t="str">
        <f t="shared" si="17"/>
        <v xml:space="preserve"> </v>
      </c>
    </row>
    <row r="373" spans="1:12" x14ac:dyDescent="0.25">
      <c r="A373" s="72"/>
      <c r="B373" s="82"/>
      <c r="C373" s="82"/>
      <c r="D373" s="79"/>
      <c r="E373" s="83"/>
      <c r="F373" s="83"/>
      <c r="G373" s="81"/>
      <c r="H373" s="123"/>
      <c r="I373" s="238" t="str">
        <f>IF(ISNUMBER(F373),_xlfn.IFS(RIGHT(H373,3)="(b)",IF(AND(G373&gt;=DATE('1. Informace o projektu'!$C$3,1,1),G373&lt;=WORKDAY(DATE('1. Informace o projektu'!$C$3+1,1,31)-1,1)),"OK","!!"),RIGHT(H373,3)="(a)",IF(AND(G373&gt;=DATE('1. Informace o projektu'!$C$3,1,1),G373&lt;=WORKDAY(DATE('1. Informace o projektu'!$C$3,12,31)-1,1,'6. Data'!$C$76:$C$89)),"OK","!!"),ISBLANK(G373),"!",ISBLANK(H373),"!!!",H373='6. Data'!$B$3,"vyberte druh nákladu")," ")</f>
        <v xml:space="preserve"> </v>
      </c>
      <c r="J373" s="261" t="str">
        <f t="shared" si="15"/>
        <v xml:space="preserve"> </v>
      </c>
      <c r="K373" s="238" t="str">
        <f t="shared" si="16"/>
        <v xml:space="preserve"> </v>
      </c>
      <c r="L373" s="87" t="str">
        <f t="shared" si="17"/>
        <v xml:space="preserve"> </v>
      </c>
    </row>
    <row r="374" spans="1:12" x14ac:dyDescent="0.25">
      <c r="A374" s="72"/>
      <c r="B374" s="82"/>
      <c r="C374" s="82"/>
      <c r="D374" s="79"/>
      <c r="E374" s="83"/>
      <c r="F374" s="83"/>
      <c r="G374" s="81"/>
      <c r="H374" s="123"/>
      <c r="I374" s="238" t="str">
        <f>IF(ISNUMBER(F374),_xlfn.IFS(RIGHT(H374,3)="(b)",IF(AND(G374&gt;=DATE('1. Informace o projektu'!$C$3,1,1),G374&lt;=WORKDAY(DATE('1. Informace o projektu'!$C$3+1,1,31)-1,1)),"OK","!!"),RIGHT(H374,3)="(a)",IF(AND(G374&gt;=DATE('1. Informace o projektu'!$C$3,1,1),G374&lt;=WORKDAY(DATE('1. Informace o projektu'!$C$3,12,31)-1,1,'6. Data'!$C$76:$C$89)),"OK","!!"),ISBLANK(G374),"!",ISBLANK(H374),"!!!",H374='6. Data'!$B$3,"vyberte druh nákladu")," ")</f>
        <v xml:space="preserve"> </v>
      </c>
      <c r="J374" s="261" t="str">
        <f t="shared" si="15"/>
        <v xml:space="preserve"> </v>
      </c>
      <c r="K374" s="238" t="str">
        <f t="shared" si="16"/>
        <v xml:space="preserve"> </v>
      </c>
      <c r="L374" s="87" t="str">
        <f t="shared" si="17"/>
        <v xml:space="preserve"> </v>
      </c>
    </row>
    <row r="375" spans="1:12" x14ac:dyDescent="0.25">
      <c r="A375" s="72"/>
      <c r="B375" s="82"/>
      <c r="C375" s="82"/>
      <c r="D375" s="79"/>
      <c r="E375" s="83"/>
      <c r="F375" s="83"/>
      <c r="G375" s="81"/>
      <c r="H375" s="123"/>
      <c r="I375" s="238" t="str">
        <f>IF(ISNUMBER(F375),_xlfn.IFS(RIGHT(H375,3)="(b)",IF(AND(G375&gt;=DATE('1. Informace o projektu'!$C$3,1,1),G375&lt;=WORKDAY(DATE('1. Informace o projektu'!$C$3+1,1,31)-1,1)),"OK","!!"),RIGHT(H375,3)="(a)",IF(AND(G375&gt;=DATE('1. Informace o projektu'!$C$3,1,1),G375&lt;=WORKDAY(DATE('1. Informace o projektu'!$C$3,12,31)-1,1,'6. Data'!$C$76:$C$89)),"OK","!!"),ISBLANK(G375),"!",ISBLANK(H375),"!!!",H375='6. Data'!$B$3,"vyberte druh nákladu")," ")</f>
        <v xml:space="preserve"> </v>
      </c>
      <c r="J375" s="261" t="str">
        <f t="shared" si="15"/>
        <v xml:space="preserve"> </v>
      </c>
      <c r="K375" s="238" t="str">
        <f t="shared" si="16"/>
        <v xml:space="preserve"> </v>
      </c>
      <c r="L375" s="87" t="str">
        <f t="shared" si="17"/>
        <v xml:space="preserve"> </v>
      </c>
    </row>
    <row r="376" spans="1:12" x14ac:dyDescent="0.25">
      <c r="A376" s="72"/>
      <c r="B376" s="82"/>
      <c r="C376" s="82"/>
      <c r="D376" s="79"/>
      <c r="E376" s="83"/>
      <c r="F376" s="83"/>
      <c r="G376" s="81"/>
      <c r="H376" s="123"/>
      <c r="I376" s="238" t="str">
        <f>IF(ISNUMBER(F376),_xlfn.IFS(RIGHT(H376,3)="(b)",IF(AND(G376&gt;=DATE('1. Informace o projektu'!$C$3,1,1),G376&lt;=WORKDAY(DATE('1. Informace o projektu'!$C$3+1,1,31)-1,1)),"OK","!!"),RIGHT(H376,3)="(a)",IF(AND(G376&gt;=DATE('1. Informace o projektu'!$C$3,1,1),G376&lt;=WORKDAY(DATE('1. Informace o projektu'!$C$3,12,31)-1,1,'6. Data'!$C$76:$C$89)),"OK","!!"),ISBLANK(G376),"!",ISBLANK(H376),"!!!",H376='6. Data'!$B$3,"vyberte druh nákladu")," ")</f>
        <v xml:space="preserve"> </v>
      </c>
      <c r="J376" s="261" t="str">
        <f t="shared" si="15"/>
        <v xml:space="preserve"> </v>
      </c>
      <c r="K376" s="238" t="str">
        <f t="shared" si="16"/>
        <v xml:space="preserve"> </v>
      </c>
      <c r="L376" s="87" t="str">
        <f t="shared" si="17"/>
        <v xml:space="preserve"> </v>
      </c>
    </row>
    <row r="377" spans="1:12" x14ac:dyDescent="0.25">
      <c r="A377" s="72"/>
      <c r="B377" s="82"/>
      <c r="C377" s="82"/>
      <c r="D377" s="79"/>
      <c r="E377" s="83"/>
      <c r="F377" s="83"/>
      <c r="G377" s="81"/>
      <c r="H377" s="123"/>
      <c r="I377" s="238" t="str">
        <f>IF(ISNUMBER(F377),_xlfn.IFS(RIGHT(H377,3)="(b)",IF(AND(G377&gt;=DATE('1. Informace o projektu'!$C$3,1,1),G377&lt;=WORKDAY(DATE('1. Informace o projektu'!$C$3+1,1,31)-1,1)),"OK","!!"),RIGHT(H377,3)="(a)",IF(AND(G377&gt;=DATE('1. Informace o projektu'!$C$3,1,1),G377&lt;=WORKDAY(DATE('1. Informace o projektu'!$C$3,12,31)-1,1,'6. Data'!$C$76:$C$89)),"OK","!!"),ISBLANK(G377),"!",ISBLANK(H377),"!!!",H377='6. Data'!$B$3,"vyberte druh nákladu")," ")</f>
        <v xml:space="preserve"> </v>
      </c>
      <c r="J377" s="261" t="str">
        <f t="shared" si="15"/>
        <v xml:space="preserve"> </v>
      </c>
      <c r="K377" s="238" t="str">
        <f t="shared" si="16"/>
        <v xml:space="preserve"> </v>
      </c>
      <c r="L377" s="87" t="str">
        <f t="shared" si="17"/>
        <v xml:space="preserve"> </v>
      </c>
    </row>
    <row r="378" spans="1:12" x14ac:dyDescent="0.25">
      <c r="A378" s="72"/>
      <c r="B378" s="82"/>
      <c r="C378" s="82"/>
      <c r="D378" s="79"/>
      <c r="E378" s="83"/>
      <c r="F378" s="83"/>
      <c r="G378" s="81"/>
      <c r="H378" s="123"/>
      <c r="I378" s="238" t="str">
        <f>IF(ISNUMBER(F378),_xlfn.IFS(RIGHT(H378,3)="(b)",IF(AND(G378&gt;=DATE('1. Informace o projektu'!$C$3,1,1),G378&lt;=WORKDAY(DATE('1. Informace o projektu'!$C$3+1,1,31)-1,1)),"OK","!!"),RIGHT(H378,3)="(a)",IF(AND(G378&gt;=DATE('1. Informace o projektu'!$C$3,1,1),G378&lt;=WORKDAY(DATE('1. Informace o projektu'!$C$3,12,31)-1,1,'6. Data'!$C$76:$C$89)),"OK","!!"),ISBLANK(G378),"!",ISBLANK(H378),"!!!",H378='6. Data'!$B$3,"vyberte druh nákladu")," ")</f>
        <v xml:space="preserve"> </v>
      </c>
      <c r="J378" s="261" t="str">
        <f t="shared" si="15"/>
        <v xml:space="preserve"> </v>
      </c>
      <c r="K378" s="238" t="str">
        <f t="shared" si="16"/>
        <v xml:space="preserve"> </v>
      </c>
      <c r="L378" s="87" t="str">
        <f t="shared" si="17"/>
        <v xml:space="preserve"> </v>
      </c>
    </row>
    <row r="379" spans="1:12" x14ac:dyDescent="0.25">
      <c r="A379" s="72"/>
      <c r="B379" s="82"/>
      <c r="C379" s="82"/>
      <c r="D379" s="79"/>
      <c r="E379" s="83"/>
      <c r="F379" s="83"/>
      <c r="G379" s="81"/>
      <c r="H379" s="123"/>
      <c r="I379" s="238" t="str">
        <f>IF(ISNUMBER(F379),_xlfn.IFS(RIGHT(H379,3)="(b)",IF(AND(G379&gt;=DATE('1. Informace o projektu'!$C$3,1,1),G379&lt;=WORKDAY(DATE('1. Informace o projektu'!$C$3+1,1,31)-1,1)),"OK","!!"),RIGHT(H379,3)="(a)",IF(AND(G379&gt;=DATE('1. Informace o projektu'!$C$3,1,1),G379&lt;=WORKDAY(DATE('1. Informace o projektu'!$C$3,12,31)-1,1,'6. Data'!$C$76:$C$89)),"OK","!!"),ISBLANK(G379),"!",ISBLANK(H379),"!!!",H379='6. Data'!$B$3,"vyberte druh nákladu")," ")</f>
        <v xml:space="preserve"> </v>
      </c>
      <c r="J379" s="261" t="str">
        <f t="shared" si="15"/>
        <v xml:space="preserve"> </v>
      </c>
      <c r="K379" s="238" t="str">
        <f t="shared" si="16"/>
        <v xml:space="preserve"> </v>
      </c>
      <c r="L379" s="87" t="str">
        <f t="shared" si="17"/>
        <v xml:space="preserve"> </v>
      </c>
    </row>
    <row r="380" spans="1:12" x14ac:dyDescent="0.25">
      <c r="A380" s="72"/>
      <c r="B380" s="82"/>
      <c r="C380" s="82"/>
      <c r="D380" s="79"/>
      <c r="E380" s="83"/>
      <c r="F380" s="83"/>
      <c r="G380" s="81"/>
      <c r="H380" s="123"/>
      <c r="I380" s="238" t="str">
        <f>IF(ISNUMBER(F380),_xlfn.IFS(RIGHT(H380,3)="(b)",IF(AND(G380&gt;=DATE('1. Informace o projektu'!$C$3,1,1),G380&lt;=WORKDAY(DATE('1. Informace o projektu'!$C$3+1,1,31)-1,1)),"OK","!!"),RIGHT(H380,3)="(a)",IF(AND(G380&gt;=DATE('1. Informace o projektu'!$C$3,1,1),G380&lt;=WORKDAY(DATE('1. Informace o projektu'!$C$3,12,31)-1,1,'6. Data'!$C$76:$C$89)),"OK","!!"),ISBLANK(G380),"!",ISBLANK(H380),"!!!",H380='6. Data'!$B$3,"vyberte druh nákladu")," ")</f>
        <v xml:space="preserve"> </v>
      </c>
      <c r="J380" s="261" t="str">
        <f t="shared" si="15"/>
        <v xml:space="preserve"> </v>
      </c>
      <c r="K380" s="238" t="str">
        <f t="shared" si="16"/>
        <v xml:space="preserve"> </v>
      </c>
      <c r="L380" s="87" t="str">
        <f t="shared" si="17"/>
        <v xml:space="preserve"> </v>
      </c>
    </row>
    <row r="381" spans="1:12" x14ac:dyDescent="0.25">
      <c r="A381" s="72"/>
      <c r="B381" s="82"/>
      <c r="C381" s="82"/>
      <c r="D381" s="79"/>
      <c r="E381" s="83"/>
      <c r="F381" s="83"/>
      <c r="G381" s="81"/>
      <c r="H381" s="123"/>
      <c r="I381" s="238" t="str">
        <f>IF(ISNUMBER(F381),_xlfn.IFS(RIGHT(H381,3)="(b)",IF(AND(G381&gt;=DATE('1. Informace o projektu'!$C$3,1,1),G381&lt;=WORKDAY(DATE('1. Informace o projektu'!$C$3+1,1,31)-1,1)),"OK","!!"),RIGHT(H381,3)="(a)",IF(AND(G381&gt;=DATE('1. Informace o projektu'!$C$3,1,1),G381&lt;=WORKDAY(DATE('1. Informace o projektu'!$C$3,12,31)-1,1,'6. Data'!$C$76:$C$89)),"OK","!!"),ISBLANK(G381),"!",ISBLANK(H381),"!!!",H381='6. Data'!$B$3,"vyberte druh nákladu")," ")</f>
        <v xml:space="preserve"> </v>
      </c>
      <c r="J381" s="261" t="str">
        <f t="shared" si="15"/>
        <v xml:space="preserve"> </v>
      </c>
      <c r="K381" s="238" t="str">
        <f t="shared" si="16"/>
        <v xml:space="preserve"> </v>
      </c>
      <c r="L381" s="87" t="str">
        <f t="shared" si="17"/>
        <v xml:space="preserve"> </v>
      </c>
    </row>
    <row r="382" spans="1:12" x14ac:dyDescent="0.25">
      <c r="A382" s="72"/>
      <c r="B382" s="82"/>
      <c r="C382" s="82"/>
      <c r="D382" s="79"/>
      <c r="E382" s="83"/>
      <c r="F382" s="83"/>
      <c r="G382" s="81"/>
      <c r="H382" s="123"/>
      <c r="I382" s="238" t="str">
        <f>IF(ISNUMBER(F382),_xlfn.IFS(RIGHT(H382,3)="(b)",IF(AND(G382&gt;=DATE('1. Informace o projektu'!$C$3,1,1),G382&lt;=WORKDAY(DATE('1. Informace o projektu'!$C$3+1,1,31)-1,1)),"OK","!!"),RIGHT(H382,3)="(a)",IF(AND(G382&gt;=DATE('1. Informace o projektu'!$C$3,1,1),G382&lt;=WORKDAY(DATE('1. Informace o projektu'!$C$3,12,31)-1,1,'6. Data'!$C$76:$C$89)),"OK","!!"),ISBLANK(G382),"!",ISBLANK(H382),"!!!",H382='6. Data'!$B$3,"vyberte druh nákladu")," ")</f>
        <v xml:space="preserve"> </v>
      </c>
      <c r="J382" s="261" t="str">
        <f t="shared" si="15"/>
        <v xml:space="preserve"> </v>
      </c>
      <c r="K382" s="238" t="str">
        <f t="shared" si="16"/>
        <v xml:space="preserve"> </v>
      </c>
      <c r="L382" s="87" t="str">
        <f t="shared" si="17"/>
        <v xml:space="preserve"> </v>
      </c>
    </row>
    <row r="383" spans="1:12" x14ac:dyDescent="0.25">
      <c r="A383" s="72"/>
      <c r="B383" s="82"/>
      <c r="C383" s="82"/>
      <c r="D383" s="79"/>
      <c r="E383" s="83"/>
      <c r="F383" s="83"/>
      <c r="G383" s="81"/>
      <c r="H383" s="123"/>
      <c r="I383" s="238" t="str">
        <f>IF(ISNUMBER(F383),_xlfn.IFS(RIGHT(H383,3)="(b)",IF(AND(G383&gt;=DATE('1. Informace o projektu'!$C$3,1,1),G383&lt;=WORKDAY(DATE('1. Informace o projektu'!$C$3+1,1,31)-1,1)),"OK","!!"),RIGHT(H383,3)="(a)",IF(AND(G383&gt;=DATE('1. Informace o projektu'!$C$3,1,1),G383&lt;=WORKDAY(DATE('1. Informace o projektu'!$C$3,12,31)-1,1,'6. Data'!$C$76:$C$89)),"OK","!!"),ISBLANK(G383),"!",ISBLANK(H383),"!!!",H383='6. Data'!$B$3,"vyberte druh nákladu")," ")</f>
        <v xml:space="preserve"> </v>
      </c>
      <c r="J383" s="261" t="str">
        <f t="shared" si="15"/>
        <v xml:space="preserve"> </v>
      </c>
      <c r="K383" s="238" t="str">
        <f t="shared" si="16"/>
        <v xml:space="preserve"> </v>
      </c>
      <c r="L383" s="87" t="str">
        <f t="shared" si="17"/>
        <v xml:space="preserve"> </v>
      </c>
    </row>
    <row r="384" spans="1:12" x14ac:dyDescent="0.25">
      <c r="A384" s="72"/>
      <c r="B384" s="82"/>
      <c r="C384" s="82"/>
      <c r="D384" s="79"/>
      <c r="E384" s="83"/>
      <c r="F384" s="83"/>
      <c r="G384" s="81"/>
      <c r="H384" s="123"/>
      <c r="I384" s="238" t="str">
        <f>IF(ISNUMBER(F384),_xlfn.IFS(RIGHT(H384,3)="(b)",IF(AND(G384&gt;=DATE('1. Informace o projektu'!$C$3,1,1),G384&lt;=WORKDAY(DATE('1. Informace o projektu'!$C$3+1,1,31)-1,1)),"OK","!!"),RIGHT(H384,3)="(a)",IF(AND(G384&gt;=DATE('1. Informace o projektu'!$C$3,1,1),G384&lt;=WORKDAY(DATE('1. Informace o projektu'!$C$3,12,31)-1,1,'6. Data'!$C$76:$C$89)),"OK","!!"),ISBLANK(G384),"!",ISBLANK(H384),"!!!",H384='6. Data'!$B$3,"vyberte druh nákladu")," ")</f>
        <v xml:space="preserve"> </v>
      </c>
      <c r="J384" s="261" t="str">
        <f t="shared" si="15"/>
        <v xml:space="preserve"> </v>
      </c>
      <c r="K384" s="238" t="str">
        <f t="shared" si="16"/>
        <v xml:space="preserve"> </v>
      </c>
      <c r="L384" s="87" t="str">
        <f t="shared" si="17"/>
        <v xml:space="preserve"> </v>
      </c>
    </row>
    <row r="385" spans="1:12" x14ac:dyDescent="0.25">
      <c r="A385" s="72"/>
      <c r="B385" s="82"/>
      <c r="C385" s="82"/>
      <c r="D385" s="79"/>
      <c r="E385" s="83"/>
      <c r="F385" s="83"/>
      <c r="G385" s="81"/>
      <c r="H385" s="123"/>
      <c r="I385" s="238" t="str">
        <f>IF(ISNUMBER(F385),_xlfn.IFS(RIGHT(H385,3)="(b)",IF(AND(G385&gt;=DATE('1. Informace o projektu'!$C$3,1,1),G385&lt;=WORKDAY(DATE('1. Informace o projektu'!$C$3+1,1,31)-1,1)),"OK","!!"),RIGHT(H385,3)="(a)",IF(AND(G385&gt;=DATE('1. Informace o projektu'!$C$3,1,1),G385&lt;=WORKDAY(DATE('1. Informace o projektu'!$C$3,12,31)-1,1,'6. Data'!$C$76:$C$89)),"OK","!!"),ISBLANK(G385),"!",ISBLANK(H385),"!!!",H385='6. Data'!$B$3,"vyberte druh nákladu")," ")</f>
        <v xml:space="preserve"> </v>
      </c>
      <c r="J385" s="261" t="str">
        <f t="shared" si="15"/>
        <v xml:space="preserve"> </v>
      </c>
      <c r="K385" s="238" t="str">
        <f t="shared" si="16"/>
        <v xml:space="preserve"> </v>
      </c>
      <c r="L385" s="87" t="str">
        <f t="shared" si="17"/>
        <v xml:space="preserve"> </v>
      </c>
    </row>
    <row r="386" spans="1:12" x14ac:dyDescent="0.25">
      <c r="A386" s="72"/>
      <c r="B386" s="82"/>
      <c r="C386" s="82"/>
      <c r="D386" s="79"/>
      <c r="E386" s="83"/>
      <c r="F386" s="83"/>
      <c r="G386" s="81"/>
      <c r="H386" s="123"/>
      <c r="I386" s="238" t="str">
        <f>IF(ISNUMBER(F386),_xlfn.IFS(RIGHT(H386,3)="(b)",IF(AND(G386&gt;=DATE('1. Informace o projektu'!$C$3,1,1),G386&lt;=WORKDAY(DATE('1. Informace o projektu'!$C$3+1,1,31)-1,1)),"OK","!!"),RIGHT(H386,3)="(a)",IF(AND(G386&gt;=DATE('1. Informace o projektu'!$C$3,1,1),G386&lt;=WORKDAY(DATE('1. Informace o projektu'!$C$3,12,31)-1,1,'6. Data'!$C$76:$C$89)),"OK","!!"),ISBLANK(G386),"!",ISBLANK(H386),"!!!",H386='6. Data'!$B$3,"vyberte druh nákladu")," ")</f>
        <v xml:space="preserve"> </v>
      </c>
      <c r="J386" s="261" t="str">
        <f t="shared" si="15"/>
        <v xml:space="preserve"> </v>
      </c>
      <c r="K386" s="238" t="str">
        <f t="shared" si="16"/>
        <v xml:space="preserve"> </v>
      </c>
      <c r="L386" s="87" t="str">
        <f t="shared" si="17"/>
        <v xml:space="preserve"> </v>
      </c>
    </row>
    <row r="387" spans="1:12" x14ac:dyDescent="0.25">
      <c r="A387" s="72"/>
      <c r="B387" s="82"/>
      <c r="C387" s="82"/>
      <c r="D387" s="79"/>
      <c r="E387" s="83"/>
      <c r="F387" s="83"/>
      <c r="G387" s="81"/>
      <c r="H387" s="123"/>
      <c r="I387" s="238" t="str">
        <f>IF(ISNUMBER(F387),_xlfn.IFS(RIGHT(H387,3)="(b)",IF(AND(G387&gt;=DATE('1. Informace o projektu'!$C$3,1,1),G387&lt;=WORKDAY(DATE('1. Informace o projektu'!$C$3+1,1,31)-1,1)),"OK","!!"),RIGHT(H387,3)="(a)",IF(AND(G387&gt;=DATE('1. Informace o projektu'!$C$3,1,1),G387&lt;=WORKDAY(DATE('1. Informace o projektu'!$C$3,12,31)-1,1,'6. Data'!$C$76:$C$89)),"OK","!!"),ISBLANK(G387),"!",ISBLANK(H387),"!!!",H387='6. Data'!$B$3,"vyberte druh nákladu")," ")</f>
        <v xml:space="preserve"> </v>
      </c>
      <c r="J387" s="261" t="str">
        <f t="shared" si="15"/>
        <v xml:space="preserve"> </v>
      </c>
      <c r="K387" s="238" t="str">
        <f t="shared" si="16"/>
        <v xml:space="preserve"> </v>
      </c>
      <c r="L387" s="87" t="str">
        <f t="shared" si="17"/>
        <v xml:space="preserve"> </v>
      </c>
    </row>
    <row r="388" spans="1:12" x14ac:dyDescent="0.25">
      <c r="A388" s="72"/>
      <c r="B388" s="82"/>
      <c r="C388" s="82"/>
      <c r="D388" s="79"/>
      <c r="E388" s="83"/>
      <c r="F388" s="83"/>
      <c r="G388" s="81"/>
      <c r="H388" s="123"/>
      <c r="I388" s="238" t="str">
        <f>IF(ISNUMBER(F388),_xlfn.IFS(RIGHT(H388,3)="(b)",IF(AND(G388&gt;=DATE('1. Informace o projektu'!$C$3,1,1),G388&lt;=WORKDAY(DATE('1. Informace o projektu'!$C$3+1,1,31)-1,1)),"OK","!!"),RIGHT(H388,3)="(a)",IF(AND(G388&gt;=DATE('1. Informace o projektu'!$C$3,1,1),G388&lt;=WORKDAY(DATE('1. Informace o projektu'!$C$3,12,31)-1,1,'6. Data'!$C$76:$C$89)),"OK","!!"),ISBLANK(G388),"!",ISBLANK(H388),"!!!",H388='6. Data'!$B$3,"vyberte druh nákladu")," ")</f>
        <v xml:space="preserve"> </v>
      </c>
      <c r="J388" s="261" t="str">
        <f t="shared" si="15"/>
        <v xml:space="preserve"> </v>
      </c>
      <c r="K388" s="238" t="str">
        <f t="shared" si="16"/>
        <v xml:space="preserve"> </v>
      </c>
      <c r="L388" s="87" t="str">
        <f t="shared" si="17"/>
        <v xml:space="preserve"> </v>
      </c>
    </row>
    <row r="389" spans="1:12" x14ac:dyDescent="0.25">
      <c r="A389" s="72"/>
      <c r="B389" s="82"/>
      <c r="C389" s="82"/>
      <c r="D389" s="79"/>
      <c r="E389" s="83"/>
      <c r="F389" s="83"/>
      <c r="G389" s="81"/>
      <c r="H389" s="123"/>
      <c r="I389" s="238" t="str">
        <f>IF(ISNUMBER(F389),_xlfn.IFS(RIGHT(H389,3)="(b)",IF(AND(G389&gt;=DATE('1. Informace o projektu'!$C$3,1,1),G389&lt;=WORKDAY(DATE('1. Informace o projektu'!$C$3+1,1,31)-1,1)),"OK","!!"),RIGHT(H389,3)="(a)",IF(AND(G389&gt;=DATE('1. Informace o projektu'!$C$3,1,1),G389&lt;=WORKDAY(DATE('1. Informace o projektu'!$C$3,12,31)-1,1,'6. Data'!$C$76:$C$89)),"OK","!!"),ISBLANK(G389),"!",ISBLANK(H389),"!!!",H389='6. Data'!$B$3,"vyberte druh nákladu")," ")</f>
        <v xml:space="preserve"> </v>
      </c>
      <c r="J389" s="261" t="str">
        <f t="shared" si="15"/>
        <v xml:space="preserve"> </v>
      </c>
      <c r="K389" s="238" t="str">
        <f t="shared" si="16"/>
        <v xml:space="preserve"> </v>
      </c>
      <c r="L389" s="87" t="str">
        <f t="shared" si="17"/>
        <v xml:space="preserve"> </v>
      </c>
    </row>
    <row r="390" spans="1:12" x14ac:dyDescent="0.25">
      <c r="A390" s="72"/>
      <c r="B390" s="82"/>
      <c r="C390" s="82"/>
      <c r="D390" s="79"/>
      <c r="E390" s="83"/>
      <c r="F390" s="83"/>
      <c r="G390" s="81"/>
      <c r="H390" s="123"/>
      <c r="I390" s="238" t="str">
        <f>IF(ISNUMBER(F390),_xlfn.IFS(RIGHT(H390,3)="(b)",IF(AND(G390&gt;=DATE('1. Informace o projektu'!$C$3,1,1),G390&lt;=WORKDAY(DATE('1. Informace o projektu'!$C$3+1,1,31)-1,1)),"OK","!!"),RIGHT(H390,3)="(a)",IF(AND(G390&gt;=DATE('1. Informace o projektu'!$C$3,1,1),G390&lt;=WORKDAY(DATE('1. Informace o projektu'!$C$3,12,31)-1,1,'6. Data'!$C$76:$C$89)),"OK","!!"),ISBLANK(G390),"!",ISBLANK(H390),"!!!",H390='6. Data'!$B$3,"vyberte druh nákladu")," ")</f>
        <v xml:space="preserve"> </v>
      </c>
      <c r="J390" s="261" t="str">
        <f t="shared" si="15"/>
        <v xml:space="preserve"> </v>
      </c>
      <c r="K390" s="238" t="str">
        <f t="shared" si="16"/>
        <v xml:space="preserve"> </v>
      </c>
      <c r="L390" s="87" t="str">
        <f t="shared" si="17"/>
        <v xml:space="preserve"> </v>
      </c>
    </row>
    <row r="391" spans="1:12" x14ac:dyDescent="0.25">
      <c r="A391" s="72"/>
      <c r="B391" s="82"/>
      <c r="C391" s="82"/>
      <c r="D391" s="79"/>
      <c r="E391" s="83"/>
      <c r="F391" s="83"/>
      <c r="G391" s="81"/>
      <c r="H391" s="123"/>
      <c r="I391" s="238" t="str">
        <f>IF(ISNUMBER(F391),_xlfn.IFS(RIGHT(H391,3)="(b)",IF(AND(G391&gt;=DATE('1. Informace o projektu'!$C$3,1,1),G391&lt;=WORKDAY(DATE('1. Informace o projektu'!$C$3+1,1,31)-1,1)),"OK","!!"),RIGHT(H391,3)="(a)",IF(AND(G391&gt;=DATE('1. Informace o projektu'!$C$3,1,1),G391&lt;=WORKDAY(DATE('1. Informace o projektu'!$C$3,12,31)-1,1,'6. Data'!$C$76:$C$89)),"OK","!!"),ISBLANK(G391),"!",ISBLANK(H391),"!!!",H391='6. Data'!$B$3,"vyberte druh nákladu")," ")</f>
        <v xml:space="preserve"> </v>
      </c>
      <c r="J391" s="261" t="str">
        <f t="shared" ref="J391:J454" si="18">_xlfn.IFS(I391="!","Zapište datum úhrady",I391="ok"," ",I391=" "," ",I391="!!!","vyberte druh nákladu",I391="!!","nepovolené datum úhrady",I391="vyberte druh nákladu","vyberte druh nákladu")</f>
        <v xml:space="preserve"> </v>
      </c>
      <c r="K391" s="238" t="str">
        <f t="shared" ref="K391:K454" si="19">IF(ISNUMBER(F391),IF(E391&gt;=F391,"OK","!")," ")</f>
        <v xml:space="preserve"> </v>
      </c>
      <c r="L391" s="87" t="str">
        <f t="shared" ref="L391:L454" si="20">_xlfn.IFS(K391="!","Hrazeno z dotace je vyšší než fakturovaná částka",K391="ok"," ",K391=" "," ")</f>
        <v xml:space="preserve"> </v>
      </c>
    </row>
    <row r="392" spans="1:12" x14ac:dyDescent="0.25">
      <c r="A392" s="72"/>
      <c r="B392" s="82"/>
      <c r="C392" s="82"/>
      <c r="D392" s="79"/>
      <c r="E392" s="83"/>
      <c r="F392" s="83"/>
      <c r="G392" s="81"/>
      <c r="H392" s="123"/>
      <c r="I392" s="238" t="str">
        <f>IF(ISNUMBER(F392),_xlfn.IFS(RIGHT(H392,3)="(b)",IF(AND(G392&gt;=DATE('1. Informace o projektu'!$C$3,1,1),G392&lt;=WORKDAY(DATE('1. Informace o projektu'!$C$3+1,1,31)-1,1)),"OK","!!"),RIGHT(H392,3)="(a)",IF(AND(G392&gt;=DATE('1. Informace o projektu'!$C$3,1,1),G392&lt;=WORKDAY(DATE('1. Informace o projektu'!$C$3,12,31)-1,1,'6. Data'!$C$76:$C$89)),"OK","!!"),ISBLANK(G392),"!",ISBLANK(H392),"!!!",H392='6. Data'!$B$3,"vyberte druh nákladu")," ")</f>
        <v xml:space="preserve"> </v>
      </c>
      <c r="J392" s="261" t="str">
        <f t="shared" si="18"/>
        <v xml:space="preserve"> </v>
      </c>
      <c r="K392" s="238" t="str">
        <f t="shared" si="19"/>
        <v xml:space="preserve"> </v>
      </c>
      <c r="L392" s="87" t="str">
        <f t="shared" si="20"/>
        <v xml:space="preserve"> </v>
      </c>
    </row>
    <row r="393" spans="1:12" x14ac:dyDescent="0.25">
      <c r="A393" s="72"/>
      <c r="B393" s="82"/>
      <c r="C393" s="82"/>
      <c r="D393" s="79"/>
      <c r="E393" s="83"/>
      <c r="F393" s="83"/>
      <c r="G393" s="81"/>
      <c r="H393" s="123"/>
      <c r="I393" s="238" t="str">
        <f>IF(ISNUMBER(F393),_xlfn.IFS(RIGHT(H393,3)="(b)",IF(AND(G393&gt;=DATE('1. Informace o projektu'!$C$3,1,1),G393&lt;=WORKDAY(DATE('1. Informace o projektu'!$C$3+1,1,31)-1,1)),"OK","!!"),RIGHT(H393,3)="(a)",IF(AND(G393&gt;=DATE('1. Informace o projektu'!$C$3,1,1),G393&lt;=WORKDAY(DATE('1. Informace o projektu'!$C$3,12,31)-1,1,'6. Data'!$C$76:$C$89)),"OK","!!"),ISBLANK(G393),"!",ISBLANK(H393),"!!!",H393='6. Data'!$B$3,"vyberte druh nákladu")," ")</f>
        <v xml:space="preserve"> </v>
      </c>
      <c r="J393" s="261" t="str">
        <f t="shared" si="18"/>
        <v xml:space="preserve"> </v>
      </c>
      <c r="K393" s="238" t="str">
        <f t="shared" si="19"/>
        <v xml:space="preserve"> </v>
      </c>
      <c r="L393" s="87" t="str">
        <f t="shared" si="20"/>
        <v xml:space="preserve"> </v>
      </c>
    </row>
    <row r="394" spans="1:12" x14ac:dyDescent="0.25">
      <c r="A394" s="72"/>
      <c r="B394" s="82"/>
      <c r="C394" s="82"/>
      <c r="D394" s="79"/>
      <c r="E394" s="83"/>
      <c r="F394" s="83"/>
      <c r="G394" s="81"/>
      <c r="H394" s="123"/>
      <c r="I394" s="238" t="str">
        <f>IF(ISNUMBER(F394),_xlfn.IFS(RIGHT(H394,3)="(b)",IF(AND(G394&gt;=DATE('1. Informace o projektu'!$C$3,1,1),G394&lt;=WORKDAY(DATE('1. Informace o projektu'!$C$3+1,1,31)-1,1)),"OK","!!"),RIGHT(H394,3)="(a)",IF(AND(G394&gt;=DATE('1. Informace o projektu'!$C$3,1,1),G394&lt;=WORKDAY(DATE('1. Informace o projektu'!$C$3,12,31)-1,1,'6. Data'!$C$76:$C$89)),"OK","!!"),ISBLANK(G394),"!",ISBLANK(H394),"!!!",H394='6. Data'!$B$3,"vyberte druh nákladu")," ")</f>
        <v xml:space="preserve"> </v>
      </c>
      <c r="J394" s="261" t="str">
        <f t="shared" si="18"/>
        <v xml:space="preserve"> </v>
      </c>
      <c r="K394" s="238" t="str">
        <f t="shared" si="19"/>
        <v xml:space="preserve"> </v>
      </c>
      <c r="L394" s="87" t="str">
        <f t="shared" si="20"/>
        <v xml:space="preserve"> </v>
      </c>
    </row>
    <row r="395" spans="1:12" x14ac:dyDescent="0.25">
      <c r="A395" s="72"/>
      <c r="B395" s="82"/>
      <c r="C395" s="82"/>
      <c r="D395" s="79"/>
      <c r="E395" s="83"/>
      <c r="F395" s="83"/>
      <c r="G395" s="81"/>
      <c r="H395" s="123"/>
      <c r="I395" s="238" t="str">
        <f>IF(ISNUMBER(F395),_xlfn.IFS(RIGHT(H395,3)="(b)",IF(AND(G395&gt;=DATE('1. Informace o projektu'!$C$3,1,1),G395&lt;=WORKDAY(DATE('1. Informace o projektu'!$C$3+1,1,31)-1,1)),"OK","!!"),RIGHT(H395,3)="(a)",IF(AND(G395&gt;=DATE('1. Informace o projektu'!$C$3,1,1),G395&lt;=WORKDAY(DATE('1. Informace o projektu'!$C$3,12,31)-1,1,'6. Data'!$C$76:$C$89)),"OK","!!"),ISBLANK(G395),"!",ISBLANK(H395),"!!!",H395='6. Data'!$B$3,"vyberte druh nákladu")," ")</f>
        <v xml:space="preserve"> </v>
      </c>
      <c r="J395" s="261" t="str">
        <f t="shared" si="18"/>
        <v xml:space="preserve"> </v>
      </c>
      <c r="K395" s="238" t="str">
        <f t="shared" si="19"/>
        <v xml:space="preserve"> </v>
      </c>
      <c r="L395" s="87" t="str">
        <f t="shared" si="20"/>
        <v xml:space="preserve"> </v>
      </c>
    </row>
    <row r="396" spans="1:12" x14ac:dyDescent="0.25">
      <c r="A396" s="72"/>
      <c r="B396" s="82"/>
      <c r="C396" s="82"/>
      <c r="D396" s="79"/>
      <c r="E396" s="83"/>
      <c r="F396" s="83"/>
      <c r="G396" s="81"/>
      <c r="H396" s="123"/>
      <c r="I396" s="238" t="str">
        <f>IF(ISNUMBER(F396),_xlfn.IFS(RIGHT(H396,3)="(b)",IF(AND(G396&gt;=DATE('1. Informace o projektu'!$C$3,1,1),G396&lt;=WORKDAY(DATE('1. Informace o projektu'!$C$3+1,1,31)-1,1)),"OK","!!"),RIGHT(H396,3)="(a)",IF(AND(G396&gt;=DATE('1. Informace o projektu'!$C$3,1,1),G396&lt;=WORKDAY(DATE('1. Informace o projektu'!$C$3,12,31)-1,1,'6. Data'!$C$76:$C$89)),"OK","!!"),ISBLANK(G396),"!",ISBLANK(H396),"!!!",H396='6. Data'!$B$3,"vyberte druh nákladu")," ")</f>
        <v xml:space="preserve"> </v>
      </c>
      <c r="J396" s="261" t="str">
        <f t="shared" si="18"/>
        <v xml:space="preserve"> </v>
      </c>
      <c r="K396" s="238" t="str">
        <f t="shared" si="19"/>
        <v xml:space="preserve"> </v>
      </c>
      <c r="L396" s="87" t="str">
        <f t="shared" si="20"/>
        <v xml:space="preserve"> </v>
      </c>
    </row>
    <row r="397" spans="1:12" x14ac:dyDescent="0.25">
      <c r="A397" s="72"/>
      <c r="B397" s="82"/>
      <c r="C397" s="82"/>
      <c r="D397" s="79"/>
      <c r="E397" s="83"/>
      <c r="F397" s="83"/>
      <c r="G397" s="81"/>
      <c r="H397" s="123"/>
      <c r="I397" s="238" t="str">
        <f>IF(ISNUMBER(F397),_xlfn.IFS(RIGHT(H397,3)="(b)",IF(AND(G397&gt;=DATE('1. Informace o projektu'!$C$3,1,1),G397&lt;=WORKDAY(DATE('1. Informace o projektu'!$C$3+1,1,31)-1,1)),"OK","!!"),RIGHT(H397,3)="(a)",IF(AND(G397&gt;=DATE('1. Informace o projektu'!$C$3,1,1),G397&lt;=WORKDAY(DATE('1. Informace o projektu'!$C$3,12,31)-1,1,'6. Data'!$C$76:$C$89)),"OK","!!"),ISBLANK(G397),"!",ISBLANK(H397),"!!!",H397='6. Data'!$B$3,"vyberte druh nákladu")," ")</f>
        <v xml:space="preserve"> </v>
      </c>
      <c r="J397" s="261" t="str">
        <f t="shared" si="18"/>
        <v xml:space="preserve"> </v>
      </c>
      <c r="K397" s="238" t="str">
        <f t="shared" si="19"/>
        <v xml:space="preserve"> </v>
      </c>
      <c r="L397" s="87" t="str">
        <f t="shared" si="20"/>
        <v xml:space="preserve"> </v>
      </c>
    </row>
    <row r="398" spans="1:12" x14ac:dyDescent="0.25">
      <c r="A398" s="72"/>
      <c r="B398" s="82"/>
      <c r="C398" s="82"/>
      <c r="D398" s="79"/>
      <c r="E398" s="83"/>
      <c r="F398" s="83"/>
      <c r="G398" s="81"/>
      <c r="H398" s="123"/>
      <c r="I398" s="238" t="str">
        <f>IF(ISNUMBER(F398),_xlfn.IFS(RIGHT(H398,3)="(b)",IF(AND(G398&gt;=DATE('1. Informace o projektu'!$C$3,1,1),G398&lt;=WORKDAY(DATE('1. Informace o projektu'!$C$3+1,1,31)-1,1)),"OK","!!"),RIGHT(H398,3)="(a)",IF(AND(G398&gt;=DATE('1. Informace o projektu'!$C$3,1,1),G398&lt;=WORKDAY(DATE('1. Informace o projektu'!$C$3,12,31)-1,1,'6. Data'!$C$76:$C$89)),"OK","!!"),ISBLANK(G398),"!",ISBLANK(H398),"!!!",H398='6. Data'!$B$3,"vyberte druh nákladu")," ")</f>
        <v xml:space="preserve"> </v>
      </c>
      <c r="J398" s="261" t="str">
        <f t="shared" si="18"/>
        <v xml:space="preserve"> </v>
      </c>
      <c r="K398" s="238" t="str">
        <f t="shared" si="19"/>
        <v xml:space="preserve"> </v>
      </c>
      <c r="L398" s="87" t="str">
        <f t="shared" si="20"/>
        <v xml:space="preserve"> </v>
      </c>
    </row>
    <row r="399" spans="1:12" x14ac:dyDescent="0.25">
      <c r="A399" s="72"/>
      <c r="B399" s="82"/>
      <c r="C399" s="82"/>
      <c r="D399" s="79"/>
      <c r="E399" s="83"/>
      <c r="F399" s="83"/>
      <c r="G399" s="81"/>
      <c r="H399" s="123"/>
      <c r="I399" s="238" t="str">
        <f>IF(ISNUMBER(F399),_xlfn.IFS(RIGHT(H399,3)="(b)",IF(AND(G399&gt;=DATE('1. Informace o projektu'!$C$3,1,1),G399&lt;=WORKDAY(DATE('1. Informace o projektu'!$C$3+1,1,31)-1,1)),"OK","!!"),RIGHT(H399,3)="(a)",IF(AND(G399&gt;=DATE('1. Informace o projektu'!$C$3,1,1),G399&lt;=WORKDAY(DATE('1. Informace o projektu'!$C$3,12,31)-1,1,'6. Data'!$C$76:$C$89)),"OK","!!"),ISBLANK(G399),"!",ISBLANK(H399),"!!!",H399='6. Data'!$B$3,"vyberte druh nákladu")," ")</f>
        <v xml:space="preserve"> </v>
      </c>
      <c r="J399" s="261" t="str">
        <f t="shared" si="18"/>
        <v xml:space="preserve"> </v>
      </c>
      <c r="K399" s="238" t="str">
        <f t="shared" si="19"/>
        <v xml:space="preserve"> </v>
      </c>
      <c r="L399" s="87" t="str">
        <f t="shared" si="20"/>
        <v xml:space="preserve"> </v>
      </c>
    </row>
    <row r="400" spans="1:12" x14ac:dyDescent="0.25">
      <c r="A400" s="72"/>
      <c r="B400" s="82"/>
      <c r="C400" s="82"/>
      <c r="D400" s="79"/>
      <c r="E400" s="83"/>
      <c r="F400" s="83"/>
      <c r="G400" s="81"/>
      <c r="H400" s="123"/>
      <c r="I400" s="238" t="str">
        <f>IF(ISNUMBER(F400),_xlfn.IFS(RIGHT(H400,3)="(b)",IF(AND(G400&gt;=DATE('1. Informace o projektu'!$C$3,1,1),G400&lt;=WORKDAY(DATE('1. Informace o projektu'!$C$3+1,1,31)-1,1)),"OK","!!"),RIGHT(H400,3)="(a)",IF(AND(G400&gt;=DATE('1. Informace o projektu'!$C$3,1,1),G400&lt;=WORKDAY(DATE('1. Informace o projektu'!$C$3,12,31)-1,1,'6. Data'!$C$76:$C$89)),"OK","!!"),ISBLANK(G400),"!",ISBLANK(H400),"!!!",H400='6. Data'!$B$3,"vyberte druh nákladu")," ")</f>
        <v xml:space="preserve"> </v>
      </c>
      <c r="J400" s="261" t="str">
        <f t="shared" si="18"/>
        <v xml:space="preserve"> </v>
      </c>
      <c r="K400" s="238" t="str">
        <f t="shared" si="19"/>
        <v xml:space="preserve"> </v>
      </c>
      <c r="L400" s="87" t="str">
        <f t="shared" si="20"/>
        <v xml:space="preserve"> </v>
      </c>
    </row>
    <row r="401" spans="1:12" x14ac:dyDescent="0.25">
      <c r="A401" s="72"/>
      <c r="B401" s="82"/>
      <c r="C401" s="82"/>
      <c r="D401" s="79"/>
      <c r="E401" s="83"/>
      <c r="F401" s="83"/>
      <c r="G401" s="81"/>
      <c r="H401" s="123"/>
      <c r="I401" s="238" t="str">
        <f>IF(ISNUMBER(F401),_xlfn.IFS(RIGHT(H401,3)="(b)",IF(AND(G401&gt;=DATE('1. Informace o projektu'!$C$3,1,1),G401&lt;=WORKDAY(DATE('1. Informace o projektu'!$C$3+1,1,31)-1,1)),"OK","!!"),RIGHT(H401,3)="(a)",IF(AND(G401&gt;=DATE('1. Informace o projektu'!$C$3,1,1),G401&lt;=WORKDAY(DATE('1. Informace o projektu'!$C$3,12,31)-1,1,'6. Data'!$C$76:$C$89)),"OK","!!"),ISBLANK(G401),"!",ISBLANK(H401),"!!!",H401='6. Data'!$B$3,"vyberte druh nákladu")," ")</f>
        <v xml:space="preserve"> </v>
      </c>
      <c r="J401" s="261" t="str">
        <f t="shared" si="18"/>
        <v xml:space="preserve"> </v>
      </c>
      <c r="K401" s="238" t="str">
        <f t="shared" si="19"/>
        <v xml:space="preserve"> </v>
      </c>
      <c r="L401" s="87" t="str">
        <f t="shared" si="20"/>
        <v xml:space="preserve"> </v>
      </c>
    </row>
    <row r="402" spans="1:12" x14ac:dyDescent="0.25">
      <c r="A402" s="72"/>
      <c r="B402" s="82"/>
      <c r="C402" s="82"/>
      <c r="D402" s="79"/>
      <c r="E402" s="83"/>
      <c r="F402" s="83"/>
      <c r="G402" s="81"/>
      <c r="H402" s="123"/>
      <c r="I402" s="238" t="str">
        <f>IF(ISNUMBER(F402),_xlfn.IFS(RIGHT(H402,3)="(b)",IF(AND(G402&gt;=DATE('1. Informace o projektu'!$C$3,1,1),G402&lt;=WORKDAY(DATE('1. Informace o projektu'!$C$3+1,1,31)-1,1)),"OK","!!"),RIGHT(H402,3)="(a)",IF(AND(G402&gt;=DATE('1. Informace o projektu'!$C$3,1,1),G402&lt;=WORKDAY(DATE('1. Informace o projektu'!$C$3,12,31)-1,1,'6. Data'!$C$76:$C$89)),"OK","!!"),ISBLANK(G402),"!",ISBLANK(H402),"!!!",H402='6. Data'!$B$3,"vyberte druh nákladu")," ")</f>
        <v xml:space="preserve"> </v>
      </c>
      <c r="J402" s="261" t="str">
        <f t="shared" si="18"/>
        <v xml:space="preserve"> </v>
      </c>
      <c r="K402" s="238" t="str">
        <f t="shared" si="19"/>
        <v xml:space="preserve"> </v>
      </c>
      <c r="L402" s="87" t="str">
        <f t="shared" si="20"/>
        <v xml:space="preserve"> </v>
      </c>
    </row>
    <row r="403" spans="1:12" x14ac:dyDescent="0.25">
      <c r="A403" s="72"/>
      <c r="B403" s="82"/>
      <c r="C403" s="82"/>
      <c r="D403" s="79"/>
      <c r="E403" s="83"/>
      <c r="F403" s="83"/>
      <c r="G403" s="81"/>
      <c r="H403" s="123"/>
      <c r="I403" s="238" t="str">
        <f>IF(ISNUMBER(F403),_xlfn.IFS(RIGHT(H403,3)="(b)",IF(AND(G403&gt;=DATE('1. Informace o projektu'!$C$3,1,1),G403&lt;=WORKDAY(DATE('1. Informace o projektu'!$C$3+1,1,31)-1,1)),"OK","!!"),RIGHT(H403,3)="(a)",IF(AND(G403&gt;=DATE('1. Informace o projektu'!$C$3,1,1),G403&lt;=WORKDAY(DATE('1. Informace o projektu'!$C$3,12,31)-1,1,'6. Data'!$C$76:$C$89)),"OK","!!"),ISBLANK(G403),"!",ISBLANK(H403),"!!!",H403='6. Data'!$B$3,"vyberte druh nákladu")," ")</f>
        <v xml:space="preserve"> </v>
      </c>
      <c r="J403" s="261" t="str">
        <f t="shared" si="18"/>
        <v xml:space="preserve"> </v>
      </c>
      <c r="K403" s="238" t="str">
        <f t="shared" si="19"/>
        <v xml:space="preserve"> </v>
      </c>
      <c r="L403" s="87" t="str">
        <f t="shared" si="20"/>
        <v xml:space="preserve"> </v>
      </c>
    </row>
    <row r="404" spans="1:12" x14ac:dyDescent="0.25">
      <c r="A404" s="72"/>
      <c r="B404" s="82"/>
      <c r="C404" s="82"/>
      <c r="D404" s="79"/>
      <c r="E404" s="83"/>
      <c r="F404" s="83"/>
      <c r="G404" s="81"/>
      <c r="H404" s="123"/>
      <c r="I404" s="238" t="str">
        <f>IF(ISNUMBER(F404),_xlfn.IFS(RIGHT(H404,3)="(b)",IF(AND(G404&gt;=DATE('1. Informace o projektu'!$C$3,1,1),G404&lt;=WORKDAY(DATE('1. Informace o projektu'!$C$3+1,1,31)-1,1)),"OK","!!"),RIGHT(H404,3)="(a)",IF(AND(G404&gt;=DATE('1. Informace o projektu'!$C$3,1,1),G404&lt;=WORKDAY(DATE('1. Informace o projektu'!$C$3,12,31)-1,1,'6. Data'!$C$76:$C$89)),"OK","!!"),ISBLANK(G404),"!",ISBLANK(H404),"!!!",H404='6. Data'!$B$3,"vyberte druh nákladu")," ")</f>
        <v xml:space="preserve"> </v>
      </c>
      <c r="J404" s="261" t="str">
        <f t="shared" si="18"/>
        <v xml:space="preserve"> </v>
      </c>
      <c r="K404" s="238" t="str">
        <f t="shared" si="19"/>
        <v xml:space="preserve"> </v>
      </c>
      <c r="L404" s="87" t="str">
        <f t="shared" si="20"/>
        <v xml:space="preserve"> </v>
      </c>
    </row>
    <row r="405" spans="1:12" x14ac:dyDescent="0.25">
      <c r="A405" s="72"/>
      <c r="B405" s="82"/>
      <c r="C405" s="82"/>
      <c r="D405" s="79"/>
      <c r="E405" s="83"/>
      <c r="F405" s="83"/>
      <c r="G405" s="81"/>
      <c r="H405" s="123"/>
      <c r="I405" s="238" t="str">
        <f>IF(ISNUMBER(F405),_xlfn.IFS(RIGHT(H405,3)="(b)",IF(AND(G405&gt;=DATE('1. Informace o projektu'!$C$3,1,1),G405&lt;=WORKDAY(DATE('1. Informace o projektu'!$C$3+1,1,31)-1,1)),"OK","!!"),RIGHT(H405,3)="(a)",IF(AND(G405&gt;=DATE('1. Informace o projektu'!$C$3,1,1),G405&lt;=WORKDAY(DATE('1. Informace o projektu'!$C$3,12,31)-1,1,'6. Data'!$C$76:$C$89)),"OK","!!"),ISBLANK(G405),"!",ISBLANK(H405),"!!!",H405='6. Data'!$B$3,"vyberte druh nákladu")," ")</f>
        <v xml:space="preserve"> </v>
      </c>
      <c r="J405" s="261" t="str">
        <f t="shared" si="18"/>
        <v xml:space="preserve"> </v>
      </c>
      <c r="K405" s="238" t="str">
        <f t="shared" si="19"/>
        <v xml:space="preserve"> </v>
      </c>
      <c r="L405" s="87" t="str">
        <f t="shared" si="20"/>
        <v xml:space="preserve"> </v>
      </c>
    </row>
    <row r="406" spans="1:12" x14ac:dyDescent="0.25">
      <c r="A406" s="72"/>
      <c r="B406" s="82"/>
      <c r="C406" s="82"/>
      <c r="D406" s="79"/>
      <c r="E406" s="83"/>
      <c r="F406" s="83"/>
      <c r="G406" s="81"/>
      <c r="H406" s="123"/>
      <c r="I406" s="238" t="str">
        <f>IF(ISNUMBER(F406),_xlfn.IFS(RIGHT(H406,3)="(b)",IF(AND(G406&gt;=DATE('1. Informace o projektu'!$C$3,1,1),G406&lt;=WORKDAY(DATE('1. Informace o projektu'!$C$3+1,1,31)-1,1)),"OK","!!"),RIGHT(H406,3)="(a)",IF(AND(G406&gt;=DATE('1. Informace o projektu'!$C$3,1,1),G406&lt;=WORKDAY(DATE('1. Informace o projektu'!$C$3,12,31)-1,1,'6. Data'!$C$76:$C$89)),"OK","!!"),ISBLANK(G406),"!",ISBLANK(H406),"!!!",H406='6. Data'!$B$3,"vyberte druh nákladu")," ")</f>
        <v xml:space="preserve"> </v>
      </c>
      <c r="J406" s="261" t="str">
        <f t="shared" si="18"/>
        <v xml:space="preserve"> </v>
      </c>
      <c r="K406" s="238" t="str">
        <f t="shared" si="19"/>
        <v xml:space="preserve"> </v>
      </c>
      <c r="L406" s="87" t="str">
        <f t="shared" si="20"/>
        <v xml:space="preserve"> </v>
      </c>
    </row>
    <row r="407" spans="1:12" x14ac:dyDescent="0.25">
      <c r="A407" s="72"/>
      <c r="B407" s="82"/>
      <c r="C407" s="82"/>
      <c r="D407" s="79"/>
      <c r="E407" s="83"/>
      <c r="F407" s="83"/>
      <c r="G407" s="81"/>
      <c r="H407" s="123"/>
      <c r="I407" s="238" t="str">
        <f>IF(ISNUMBER(F407),_xlfn.IFS(RIGHT(H407,3)="(b)",IF(AND(G407&gt;=DATE('1. Informace o projektu'!$C$3,1,1),G407&lt;=WORKDAY(DATE('1. Informace o projektu'!$C$3+1,1,31)-1,1)),"OK","!!"),RIGHT(H407,3)="(a)",IF(AND(G407&gt;=DATE('1. Informace o projektu'!$C$3,1,1),G407&lt;=WORKDAY(DATE('1. Informace o projektu'!$C$3,12,31)-1,1,'6. Data'!$C$76:$C$89)),"OK","!!"),ISBLANK(G407),"!",ISBLANK(H407),"!!!",H407='6. Data'!$B$3,"vyberte druh nákladu")," ")</f>
        <v xml:space="preserve"> </v>
      </c>
      <c r="J407" s="261" t="str">
        <f t="shared" si="18"/>
        <v xml:space="preserve"> </v>
      </c>
      <c r="K407" s="238" t="str">
        <f t="shared" si="19"/>
        <v xml:space="preserve"> </v>
      </c>
      <c r="L407" s="87" t="str">
        <f t="shared" si="20"/>
        <v xml:space="preserve"> </v>
      </c>
    </row>
    <row r="408" spans="1:12" x14ac:dyDescent="0.25">
      <c r="A408" s="72"/>
      <c r="B408" s="82"/>
      <c r="C408" s="82"/>
      <c r="D408" s="79"/>
      <c r="E408" s="83"/>
      <c r="F408" s="83"/>
      <c r="G408" s="81"/>
      <c r="H408" s="123"/>
      <c r="I408" s="238" t="str">
        <f>IF(ISNUMBER(F408),_xlfn.IFS(RIGHT(H408,3)="(b)",IF(AND(G408&gt;=DATE('1. Informace o projektu'!$C$3,1,1),G408&lt;=WORKDAY(DATE('1. Informace o projektu'!$C$3+1,1,31)-1,1)),"OK","!!"),RIGHT(H408,3)="(a)",IF(AND(G408&gt;=DATE('1. Informace o projektu'!$C$3,1,1),G408&lt;=WORKDAY(DATE('1. Informace o projektu'!$C$3,12,31)-1,1,'6. Data'!$C$76:$C$89)),"OK","!!"),ISBLANK(G408),"!",ISBLANK(H408),"!!!",H408='6. Data'!$B$3,"vyberte druh nákladu")," ")</f>
        <v xml:space="preserve"> </v>
      </c>
      <c r="J408" s="261" t="str">
        <f t="shared" si="18"/>
        <v xml:space="preserve"> </v>
      </c>
      <c r="K408" s="238" t="str">
        <f t="shared" si="19"/>
        <v xml:space="preserve"> </v>
      </c>
      <c r="L408" s="87" t="str">
        <f t="shared" si="20"/>
        <v xml:space="preserve"> </v>
      </c>
    </row>
    <row r="409" spans="1:12" x14ac:dyDescent="0.25">
      <c r="A409" s="72"/>
      <c r="B409" s="82"/>
      <c r="C409" s="82"/>
      <c r="D409" s="79"/>
      <c r="E409" s="83"/>
      <c r="F409" s="83"/>
      <c r="G409" s="81"/>
      <c r="H409" s="123"/>
      <c r="I409" s="238" t="str">
        <f>IF(ISNUMBER(F409),_xlfn.IFS(RIGHT(H409,3)="(b)",IF(AND(G409&gt;=DATE('1. Informace o projektu'!$C$3,1,1),G409&lt;=WORKDAY(DATE('1. Informace o projektu'!$C$3+1,1,31)-1,1)),"OK","!!"),RIGHT(H409,3)="(a)",IF(AND(G409&gt;=DATE('1. Informace o projektu'!$C$3,1,1),G409&lt;=WORKDAY(DATE('1. Informace o projektu'!$C$3,12,31)-1,1,'6. Data'!$C$76:$C$89)),"OK","!!"),ISBLANK(G409),"!",ISBLANK(H409),"!!!",H409='6. Data'!$B$3,"vyberte druh nákladu")," ")</f>
        <v xml:space="preserve"> </v>
      </c>
      <c r="J409" s="261" t="str">
        <f t="shared" si="18"/>
        <v xml:space="preserve"> </v>
      </c>
      <c r="K409" s="238" t="str">
        <f t="shared" si="19"/>
        <v xml:space="preserve"> </v>
      </c>
      <c r="L409" s="87" t="str">
        <f t="shared" si="20"/>
        <v xml:space="preserve"> </v>
      </c>
    </row>
    <row r="410" spans="1:12" x14ac:dyDescent="0.25">
      <c r="A410" s="72"/>
      <c r="B410" s="82"/>
      <c r="C410" s="82"/>
      <c r="D410" s="79"/>
      <c r="E410" s="83"/>
      <c r="F410" s="83"/>
      <c r="G410" s="81"/>
      <c r="H410" s="123"/>
      <c r="I410" s="238" t="str">
        <f>IF(ISNUMBER(F410),_xlfn.IFS(RIGHT(H410,3)="(b)",IF(AND(G410&gt;=DATE('1. Informace o projektu'!$C$3,1,1),G410&lt;=WORKDAY(DATE('1. Informace o projektu'!$C$3+1,1,31)-1,1)),"OK","!!"),RIGHT(H410,3)="(a)",IF(AND(G410&gt;=DATE('1. Informace o projektu'!$C$3,1,1),G410&lt;=WORKDAY(DATE('1. Informace o projektu'!$C$3,12,31)-1,1,'6. Data'!$C$76:$C$89)),"OK","!!"),ISBLANK(G410),"!",ISBLANK(H410),"!!!",H410='6. Data'!$B$3,"vyberte druh nákladu")," ")</f>
        <v xml:space="preserve"> </v>
      </c>
      <c r="J410" s="261" t="str">
        <f t="shared" si="18"/>
        <v xml:space="preserve"> </v>
      </c>
      <c r="K410" s="238" t="str">
        <f t="shared" si="19"/>
        <v xml:space="preserve"> </v>
      </c>
      <c r="L410" s="87" t="str">
        <f t="shared" si="20"/>
        <v xml:space="preserve"> </v>
      </c>
    </row>
    <row r="411" spans="1:12" x14ac:dyDescent="0.25">
      <c r="A411" s="72"/>
      <c r="B411" s="82"/>
      <c r="C411" s="82"/>
      <c r="D411" s="79"/>
      <c r="E411" s="83"/>
      <c r="F411" s="83"/>
      <c r="G411" s="81"/>
      <c r="H411" s="123"/>
      <c r="I411" s="238" t="str">
        <f>IF(ISNUMBER(F411),_xlfn.IFS(RIGHT(H411,3)="(b)",IF(AND(G411&gt;=DATE('1. Informace o projektu'!$C$3,1,1),G411&lt;=WORKDAY(DATE('1. Informace o projektu'!$C$3+1,1,31)-1,1)),"OK","!!"),RIGHT(H411,3)="(a)",IF(AND(G411&gt;=DATE('1. Informace o projektu'!$C$3,1,1),G411&lt;=WORKDAY(DATE('1. Informace o projektu'!$C$3,12,31)-1,1,'6. Data'!$C$76:$C$89)),"OK","!!"),ISBLANK(G411),"!",ISBLANK(H411),"!!!",H411='6. Data'!$B$3,"vyberte druh nákladu")," ")</f>
        <v xml:space="preserve"> </v>
      </c>
      <c r="J411" s="261" t="str">
        <f t="shared" si="18"/>
        <v xml:space="preserve"> </v>
      </c>
      <c r="K411" s="238" t="str">
        <f t="shared" si="19"/>
        <v xml:space="preserve"> </v>
      </c>
      <c r="L411" s="87" t="str">
        <f t="shared" si="20"/>
        <v xml:space="preserve"> </v>
      </c>
    </row>
    <row r="412" spans="1:12" x14ac:dyDescent="0.25">
      <c r="A412" s="72"/>
      <c r="B412" s="82"/>
      <c r="C412" s="82"/>
      <c r="D412" s="79"/>
      <c r="E412" s="83"/>
      <c r="F412" s="83"/>
      <c r="G412" s="81"/>
      <c r="H412" s="123"/>
      <c r="I412" s="238" t="str">
        <f>IF(ISNUMBER(F412),_xlfn.IFS(RIGHT(H412,3)="(b)",IF(AND(G412&gt;=DATE('1. Informace o projektu'!$C$3,1,1),G412&lt;=WORKDAY(DATE('1. Informace o projektu'!$C$3+1,1,31)-1,1)),"OK","!!"),RIGHT(H412,3)="(a)",IF(AND(G412&gt;=DATE('1. Informace o projektu'!$C$3,1,1),G412&lt;=WORKDAY(DATE('1. Informace o projektu'!$C$3,12,31)-1,1,'6. Data'!$C$76:$C$89)),"OK","!!"),ISBLANK(G412),"!",ISBLANK(H412),"!!!",H412='6. Data'!$B$3,"vyberte druh nákladu")," ")</f>
        <v xml:space="preserve"> </v>
      </c>
      <c r="J412" s="261" t="str">
        <f t="shared" si="18"/>
        <v xml:space="preserve"> </v>
      </c>
      <c r="K412" s="238" t="str">
        <f t="shared" si="19"/>
        <v xml:space="preserve"> </v>
      </c>
      <c r="L412" s="87" t="str">
        <f t="shared" si="20"/>
        <v xml:space="preserve"> </v>
      </c>
    </row>
    <row r="413" spans="1:12" x14ac:dyDescent="0.25">
      <c r="A413" s="72"/>
      <c r="B413" s="82"/>
      <c r="C413" s="82"/>
      <c r="D413" s="79"/>
      <c r="E413" s="83"/>
      <c r="F413" s="83"/>
      <c r="G413" s="81"/>
      <c r="H413" s="123"/>
      <c r="I413" s="238" t="str">
        <f>IF(ISNUMBER(F413),_xlfn.IFS(RIGHT(H413,3)="(b)",IF(AND(G413&gt;=DATE('1. Informace o projektu'!$C$3,1,1),G413&lt;=WORKDAY(DATE('1. Informace o projektu'!$C$3+1,1,31)-1,1)),"OK","!!"),RIGHT(H413,3)="(a)",IF(AND(G413&gt;=DATE('1. Informace o projektu'!$C$3,1,1),G413&lt;=WORKDAY(DATE('1. Informace o projektu'!$C$3,12,31)-1,1,'6. Data'!$C$76:$C$89)),"OK","!!"),ISBLANK(G413),"!",ISBLANK(H413),"!!!",H413='6. Data'!$B$3,"vyberte druh nákladu")," ")</f>
        <v xml:space="preserve"> </v>
      </c>
      <c r="J413" s="261" t="str">
        <f t="shared" si="18"/>
        <v xml:space="preserve"> </v>
      </c>
      <c r="K413" s="238" t="str">
        <f t="shared" si="19"/>
        <v xml:space="preserve"> </v>
      </c>
      <c r="L413" s="87" t="str">
        <f t="shared" si="20"/>
        <v xml:space="preserve"> </v>
      </c>
    </row>
    <row r="414" spans="1:12" x14ac:dyDescent="0.25">
      <c r="A414" s="72"/>
      <c r="B414" s="82"/>
      <c r="C414" s="82"/>
      <c r="D414" s="79"/>
      <c r="E414" s="83"/>
      <c r="F414" s="83"/>
      <c r="G414" s="81"/>
      <c r="H414" s="123"/>
      <c r="I414" s="238" t="str">
        <f>IF(ISNUMBER(F414),_xlfn.IFS(RIGHT(H414,3)="(b)",IF(AND(G414&gt;=DATE('1. Informace o projektu'!$C$3,1,1),G414&lt;=WORKDAY(DATE('1. Informace o projektu'!$C$3+1,1,31)-1,1)),"OK","!!"),RIGHT(H414,3)="(a)",IF(AND(G414&gt;=DATE('1. Informace o projektu'!$C$3,1,1),G414&lt;=WORKDAY(DATE('1. Informace o projektu'!$C$3,12,31)-1,1,'6. Data'!$C$76:$C$89)),"OK","!!"),ISBLANK(G414),"!",ISBLANK(H414),"!!!",H414='6. Data'!$B$3,"vyberte druh nákladu")," ")</f>
        <v xml:space="preserve"> </v>
      </c>
      <c r="J414" s="261" t="str">
        <f t="shared" si="18"/>
        <v xml:space="preserve"> </v>
      </c>
      <c r="K414" s="238" t="str">
        <f t="shared" si="19"/>
        <v xml:space="preserve"> </v>
      </c>
      <c r="L414" s="87" t="str">
        <f t="shared" si="20"/>
        <v xml:space="preserve"> </v>
      </c>
    </row>
    <row r="415" spans="1:12" x14ac:dyDescent="0.25">
      <c r="A415" s="72"/>
      <c r="B415" s="82"/>
      <c r="C415" s="82"/>
      <c r="D415" s="79"/>
      <c r="E415" s="83"/>
      <c r="F415" s="83"/>
      <c r="G415" s="81"/>
      <c r="H415" s="123"/>
      <c r="I415" s="238" t="str">
        <f>IF(ISNUMBER(F415),_xlfn.IFS(RIGHT(H415,3)="(b)",IF(AND(G415&gt;=DATE('1. Informace o projektu'!$C$3,1,1),G415&lt;=WORKDAY(DATE('1. Informace o projektu'!$C$3+1,1,31)-1,1)),"OK","!!"),RIGHT(H415,3)="(a)",IF(AND(G415&gt;=DATE('1. Informace o projektu'!$C$3,1,1),G415&lt;=WORKDAY(DATE('1. Informace o projektu'!$C$3,12,31)-1,1,'6. Data'!$C$76:$C$89)),"OK","!!"),ISBLANK(G415),"!",ISBLANK(H415),"!!!",H415='6. Data'!$B$3,"vyberte druh nákladu")," ")</f>
        <v xml:space="preserve"> </v>
      </c>
      <c r="J415" s="261" t="str">
        <f t="shared" si="18"/>
        <v xml:space="preserve"> </v>
      </c>
      <c r="K415" s="238" t="str">
        <f t="shared" si="19"/>
        <v xml:space="preserve"> </v>
      </c>
      <c r="L415" s="87" t="str">
        <f t="shared" si="20"/>
        <v xml:space="preserve"> </v>
      </c>
    </row>
    <row r="416" spans="1:12" x14ac:dyDescent="0.25">
      <c r="A416" s="72"/>
      <c r="B416" s="82"/>
      <c r="C416" s="82"/>
      <c r="D416" s="79"/>
      <c r="E416" s="83"/>
      <c r="F416" s="83"/>
      <c r="G416" s="81"/>
      <c r="H416" s="123"/>
      <c r="I416" s="238" t="str">
        <f>IF(ISNUMBER(F416),_xlfn.IFS(RIGHT(H416,3)="(b)",IF(AND(G416&gt;=DATE('1. Informace o projektu'!$C$3,1,1),G416&lt;=WORKDAY(DATE('1. Informace o projektu'!$C$3+1,1,31)-1,1)),"OK","!!"),RIGHT(H416,3)="(a)",IF(AND(G416&gt;=DATE('1. Informace o projektu'!$C$3,1,1),G416&lt;=WORKDAY(DATE('1. Informace o projektu'!$C$3,12,31)-1,1,'6. Data'!$C$76:$C$89)),"OK","!!"),ISBLANK(G416),"!",ISBLANK(H416),"!!!",H416='6. Data'!$B$3,"vyberte druh nákladu")," ")</f>
        <v xml:space="preserve"> </v>
      </c>
      <c r="J416" s="261" t="str">
        <f t="shared" si="18"/>
        <v xml:space="preserve"> </v>
      </c>
      <c r="K416" s="238" t="str">
        <f t="shared" si="19"/>
        <v xml:space="preserve"> </v>
      </c>
      <c r="L416" s="87" t="str">
        <f t="shared" si="20"/>
        <v xml:space="preserve"> </v>
      </c>
    </row>
    <row r="417" spans="1:12" x14ac:dyDescent="0.25">
      <c r="A417" s="72"/>
      <c r="B417" s="82"/>
      <c r="C417" s="82"/>
      <c r="D417" s="79"/>
      <c r="E417" s="83"/>
      <c r="F417" s="83"/>
      <c r="G417" s="81"/>
      <c r="H417" s="123"/>
      <c r="I417" s="238" t="str">
        <f>IF(ISNUMBER(F417),_xlfn.IFS(RIGHT(H417,3)="(b)",IF(AND(G417&gt;=DATE('1. Informace o projektu'!$C$3,1,1),G417&lt;=WORKDAY(DATE('1. Informace o projektu'!$C$3+1,1,31)-1,1)),"OK","!!"),RIGHT(H417,3)="(a)",IF(AND(G417&gt;=DATE('1. Informace o projektu'!$C$3,1,1),G417&lt;=WORKDAY(DATE('1. Informace o projektu'!$C$3,12,31)-1,1,'6. Data'!$C$76:$C$89)),"OK","!!"),ISBLANK(G417),"!",ISBLANK(H417),"!!!",H417='6. Data'!$B$3,"vyberte druh nákladu")," ")</f>
        <v xml:space="preserve"> </v>
      </c>
      <c r="J417" s="261" t="str">
        <f t="shared" si="18"/>
        <v xml:space="preserve"> </v>
      </c>
      <c r="K417" s="238" t="str">
        <f t="shared" si="19"/>
        <v xml:space="preserve"> </v>
      </c>
      <c r="L417" s="87" t="str">
        <f t="shared" si="20"/>
        <v xml:space="preserve"> </v>
      </c>
    </row>
    <row r="418" spans="1:12" x14ac:dyDescent="0.25">
      <c r="A418" s="72"/>
      <c r="B418" s="82"/>
      <c r="C418" s="82"/>
      <c r="D418" s="79"/>
      <c r="E418" s="83"/>
      <c r="F418" s="83"/>
      <c r="G418" s="81"/>
      <c r="H418" s="123"/>
      <c r="I418" s="238" t="str">
        <f>IF(ISNUMBER(F418),_xlfn.IFS(RIGHT(H418,3)="(b)",IF(AND(G418&gt;=DATE('1. Informace o projektu'!$C$3,1,1),G418&lt;=WORKDAY(DATE('1. Informace o projektu'!$C$3+1,1,31)-1,1)),"OK","!!"),RIGHT(H418,3)="(a)",IF(AND(G418&gt;=DATE('1. Informace o projektu'!$C$3,1,1),G418&lt;=WORKDAY(DATE('1. Informace o projektu'!$C$3,12,31)-1,1,'6. Data'!$C$76:$C$89)),"OK","!!"),ISBLANK(G418),"!",ISBLANK(H418),"!!!",H418='6. Data'!$B$3,"vyberte druh nákladu")," ")</f>
        <v xml:space="preserve"> </v>
      </c>
      <c r="J418" s="261" t="str">
        <f t="shared" si="18"/>
        <v xml:space="preserve"> </v>
      </c>
      <c r="K418" s="238" t="str">
        <f t="shared" si="19"/>
        <v xml:space="preserve"> </v>
      </c>
      <c r="L418" s="87" t="str">
        <f t="shared" si="20"/>
        <v xml:space="preserve"> </v>
      </c>
    </row>
    <row r="419" spans="1:12" x14ac:dyDescent="0.25">
      <c r="A419" s="72"/>
      <c r="B419" s="82"/>
      <c r="C419" s="82"/>
      <c r="D419" s="79"/>
      <c r="E419" s="83"/>
      <c r="F419" s="83"/>
      <c r="G419" s="81"/>
      <c r="H419" s="123"/>
      <c r="I419" s="238" t="str">
        <f>IF(ISNUMBER(F419),_xlfn.IFS(RIGHT(H419,3)="(b)",IF(AND(G419&gt;=DATE('1. Informace o projektu'!$C$3,1,1),G419&lt;=WORKDAY(DATE('1. Informace o projektu'!$C$3+1,1,31)-1,1)),"OK","!!"),RIGHT(H419,3)="(a)",IF(AND(G419&gt;=DATE('1. Informace o projektu'!$C$3,1,1),G419&lt;=WORKDAY(DATE('1. Informace o projektu'!$C$3,12,31)-1,1,'6. Data'!$C$76:$C$89)),"OK","!!"),ISBLANK(G419),"!",ISBLANK(H419),"!!!",H419='6. Data'!$B$3,"vyberte druh nákladu")," ")</f>
        <v xml:space="preserve"> </v>
      </c>
      <c r="J419" s="261" t="str">
        <f t="shared" si="18"/>
        <v xml:space="preserve"> </v>
      </c>
      <c r="K419" s="238" t="str">
        <f t="shared" si="19"/>
        <v xml:space="preserve"> </v>
      </c>
      <c r="L419" s="87" t="str">
        <f t="shared" si="20"/>
        <v xml:space="preserve"> </v>
      </c>
    </row>
    <row r="420" spans="1:12" x14ac:dyDescent="0.25">
      <c r="A420" s="72"/>
      <c r="B420" s="82"/>
      <c r="C420" s="82"/>
      <c r="D420" s="79"/>
      <c r="E420" s="83"/>
      <c r="F420" s="83"/>
      <c r="G420" s="81"/>
      <c r="H420" s="123"/>
      <c r="I420" s="238" t="str">
        <f>IF(ISNUMBER(F420),_xlfn.IFS(RIGHT(H420,3)="(b)",IF(AND(G420&gt;=DATE('1. Informace o projektu'!$C$3,1,1),G420&lt;=WORKDAY(DATE('1. Informace o projektu'!$C$3+1,1,31)-1,1)),"OK","!!"),RIGHT(H420,3)="(a)",IF(AND(G420&gt;=DATE('1. Informace o projektu'!$C$3,1,1),G420&lt;=WORKDAY(DATE('1. Informace o projektu'!$C$3,12,31)-1,1,'6. Data'!$C$76:$C$89)),"OK","!!"),ISBLANK(G420),"!",ISBLANK(H420),"!!!",H420='6. Data'!$B$3,"vyberte druh nákladu")," ")</f>
        <v xml:space="preserve"> </v>
      </c>
      <c r="J420" s="261" t="str">
        <f t="shared" si="18"/>
        <v xml:space="preserve"> </v>
      </c>
      <c r="K420" s="238" t="str">
        <f t="shared" si="19"/>
        <v xml:space="preserve"> </v>
      </c>
      <c r="L420" s="87" t="str">
        <f t="shared" si="20"/>
        <v xml:space="preserve"> </v>
      </c>
    </row>
    <row r="421" spans="1:12" x14ac:dyDescent="0.25">
      <c r="A421" s="72"/>
      <c r="B421" s="82"/>
      <c r="C421" s="82"/>
      <c r="D421" s="79"/>
      <c r="E421" s="83"/>
      <c r="F421" s="83"/>
      <c r="G421" s="81"/>
      <c r="H421" s="123"/>
      <c r="I421" s="238" t="str">
        <f>IF(ISNUMBER(F421),_xlfn.IFS(RIGHT(H421,3)="(b)",IF(AND(G421&gt;=DATE('1. Informace o projektu'!$C$3,1,1),G421&lt;=WORKDAY(DATE('1. Informace o projektu'!$C$3+1,1,31)-1,1)),"OK","!!"),RIGHT(H421,3)="(a)",IF(AND(G421&gt;=DATE('1. Informace o projektu'!$C$3,1,1),G421&lt;=WORKDAY(DATE('1. Informace o projektu'!$C$3,12,31)-1,1,'6. Data'!$C$76:$C$89)),"OK","!!"),ISBLANK(G421),"!",ISBLANK(H421),"!!!",H421='6. Data'!$B$3,"vyberte druh nákladu")," ")</f>
        <v xml:space="preserve"> </v>
      </c>
      <c r="J421" s="261" t="str">
        <f t="shared" si="18"/>
        <v xml:space="preserve"> </v>
      </c>
      <c r="K421" s="238" t="str">
        <f t="shared" si="19"/>
        <v xml:space="preserve"> </v>
      </c>
      <c r="L421" s="87" t="str">
        <f t="shared" si="20"/>
        <v xml:space="preserve"> </v>
      </c>
    </row>
    <row r="422" spans="1:12" x14ac:dyDescent="0.25">
      <c r="A422" s="72"/>
      <c r="B422" s="82"/>
      <c r="C422" s="82"/>
      <c r="D422" s="79"/>
      <c r="E422" s="83"/>
      <c r="F422" s="83"/>
      <c r="G422" s="81"/>
      <c r="H422" s="123"/>
      <c r="I422" s="238" t="str">
        <f>IF(ISNUMBER(F422),_xlfn.IFS(RIGHT(H422,3)="(b)",IF(AND(G422&gt;=DATE('1. Informace o projektu'!$C$3,1,1),G422&lt;=WORKDAY(DATE('1. Informace o projektu'!$C$3+1,1,31)-1,1)),"OK","!!"),RIGHT(H422,3)="(a)",IF(AND(G422&gt;=DATE('1. Informace o projektu'!$C$3,1,1),G422&lt;=WORKDAY(DATE('1. Informace o projektu'!$C$3,12,31)-1,1,'6. Data'!$C$76:$C$89)),"OK","!!"),ISBLANK(G422),"!",ISBLANK(H422),"!!!",H422='6. Data'!$B$3,"vyberte druh nákladu")," ")</f>
        <v xml:space="preserve"> </v>
      </c>
      <c r="J422" s="261" t="str">
        <f t="shared" si="18"/>
        <v xml:space="preserve"> </v>
      </c>
      <c r="K422" s="238" t="str">
        <f t="shared" si="19"/>
        <v xml:space="preserve"> </v>
      </c>
      <c r="L422" s="87" t="str">
        <f t="shared" si="20"/>
        <v xml:space="preserve"> </v>
      </c>
    </row>
    <row r="423" spans="1:12" x14ac:dyDescent="0.25">
      <c r="A423" s="72"/>
      <c r="B423" s="82"/>
      <c r="C423" s="82"/>
      <c r="D423" s="79"/>
      <c r="E423" s="83"/>
      <c r="F423" s="83"/>
      <c r="G423" s="81"/>
      <c r="H423" s="123"/>
      <c r="I423" s="238" t="str">
        <f>IF(ISNUMBER(F423),_xlfn.IFS(RIGHT(H423,3)="(b)",IF(AND(G423&gt;=DATE('1. Informace o projektu'!$C$3,1,1),G423&lt;=WORKDAY(DATE('1. Informace o projektu'!$C$3+1,1,31)-1,1)),"OK","!!"),RIGHT(H423,3)="(a)",IF(AND(G423&gt;=DATE('1. Informace o projektu'!$C$3,1,1),G423&lt;=WORKDAY(DATE('1. Informace o projektu'!$C$3,12,31)-1,1,'6. Data'!$C$76:$C$89)),"OK","!!"),ISBLANK(G423),"!",ISBLANK(H423),"!!!",H423='6. Data'!$B$3,"vyberte druh nákladu")," ")</f>
        <v xml:space="preserve"> </v>
      </c>
      <c r="J423" s="261" t="str">
        <f t="shared" si="18"/>
        <v xml:space="preserve"> </v>
      </c>
      <c r="K423" s="238" t="str">
        <f t="shared" si="19"/>
        <v xml:space="preserve"> </v>
      </c>
      <c r="L423" s="87" t="str">
        <f t="shared" si="20"/>
        <v xml:space="preserve"> </v>
      </c>
    </row>
    <row r="424" spans="1:12" x14ac:dyDescent="0.25">
      <c r="A424" s="72"/>
      <c r="B424" s="82"/>
      <c r="C424" s="82"/>
      <c r="D424" s="79"/>
      <c r="E424" s="83"/>
      <c r="F424" s="83"/>
      <c r="G424" s="81"/>
      <c r="H424" s="123"/>
      <c r="I424" s="238" t="str">
        <f>IF(ISNUMBER(F424),_xlfn.IFS(RIGHT(H424,3)="(b)",IF(AND(G424&gt;=DATE('1. Informace o projektu'!$C$3,1,1),G424&lt;=WORKDAY(DATE('1. Informace o projektu'!$C$3+1,1,31)-1,1)),"OK","!!"),RIGHT(H424,3)="(a)",IF(AND(G424&gt;=DATE('1. Informace o projektu'!$C$3,1,1),G424&lt;=WORKDAY(DATE('1. Informace o projektu'!$C$3,12,31)-1,1,'6. Data'!$C$76:$C$89)),"OK","!!"),ISBLANK(G424),"!",ISBLANK(H424),"!!!",H424='6. Data'!$B$3,"vyberte druh nákladu")," ")</f>
        <v xml:space="preserve"> </v>
      </c>
      <c r="J424" s="261" t="str">
        <f t="shared" si="18"/>
        <v xml:space="preserve"> </v>
      </c>
      <c r="K424" s="238" t="str">
        <f t="shared" si="19"/>
        <v xml:space="preserve"> </v>
      </c>
      <c r="L424" s="87" t="str">
        <f t="shared" si="20"/>
        <v xml:space="preserve"> </v>
      </c>
    </row>
    <row r="425" spans="1:12" x14ac:dyDescent="0.25">
      <c r="A425" s="72"/>
      <c r="B425" s="82"/>
      <c r="C425" s="82"/>
      <c r="D425" s="79"/>
      <c r="E425" s="83"/>
      <c r="F425" s="83"/>
      <c r="G425" s="81"/>
      <c r="H425" s="123"/>
      <c r="I425" s="238" t="str">
        <f>IF(ISNUMBER(F425),_xlfn.IFS(RIGHT(H425,3)="(b)",IF(AND(G425&gt;=DATE('1. Informace o projektu'!$C$3,1,1),G425&lt;=WORKDAY(DATE('1. Informace o projektu'!$C$3+1,1,31)-1,1)),"OK","!!"),RIGHT(H425,3)="(a)",IF(AND(G425&gt;=DATE('1. Informace o projektu'!$C$3,1,1),G425&lt;=WORKDAY(DATE('1. Informace o projektu'!$C$3,12,31)-1,1,'6. Data'!$C$76:$C$89)),"OK","!!"),ISBLANK(G425),"!",ISBLANK(H425),"!!!",H425='6. Data'!$B$3,"vyberte druh nákladu")," ")</f>
        <v xml:space="preserve"> </v>
      </c>
      <c r="J425" s="261" t="str">
        <f t="shared" si="18"/>
        <v xml:space="preserve"> </v>
      </c>
      <c r="K425" s="238" t="str">
        <f t="shared" si="19"/>
        <v xml:space="preserve"> </v>
      </c>
      <c r="L425" s="87" t="str">
        <f t="shared" si="20"/>
        <v xml:space="preserve"> </v>
      </c>
    </row>
    <row r="426" spans="1:12" x14ac:dyDescent="0.25">
      <c r="A426" s="72"/>
      <c r="B426" s="82"/>
      <c r="C426" s="82"/>
      <c r="D426" s="79"/>
      <c r="E426" s="83"/>
      <c r="F426" s="83"/>
      <c r="G426" s="81"/>
      <c r="H426" s="123"/>
      <c r="I426" s="238" t="str">
        <f>IF(ISNUMBER(F426),_xlfn.IFS(RIGHT(H426,3)="(b)",IF(AND(G426&gt;=DATE('1. Informace o projektu'!$C$3,1,1),G426&lt;=WORKDAY(DATE('1. Informace o projektu'!$C$3+1,1,31)-1,1)),"OK","!!"),RIGHT(H426,3)="(a)",IF(AND(G426&gt;=DATE('1. Informace o projektu'!$C$3,1,1),G426&lt;=WORKDAY(DATE('1. Informace o projektu'!$C$3,12,31)-1,1,'6. Data'!$C$76:$C$89)),"OK","!!"),ISBLANK(G426),"!",ISBLANK(H426),"!!!",H426='6. Data'!$B$3,"vyberte druh nákladu")," ")</f>
        <v xml:space="preserve"> </v>
      </c>
      <c r="J426" s="261" t="str">
        <f t="shared" si="18"/>
        <v xml:space="preserve"> </v>
      </c>
      <c r="K426" s="238" t="str">
        <f t="shared" si="19"/>
        <v xml:space="preserve"> </v>
      </c>
      <c r="L426" s="87" t="str">
        <f t="shared" si="20"/>
        <v xml:space="preserve"> </v>
      </c>
    </row>
    <row r="427" spans="1:12" x14ac:dyDescent="0.25">
      <c r="A427" s="72"/>
      <c r="B427" s="82"/>
      <c r="C427" s="82"/>
      <c r="D427" s="79"/>
      <c r="E427" s="83"/>
      <c r="F427" s="83"/>
      <c r="G427" s="81"/>
      <c r="H427" s="123"/>
      <c r="I427" s="238" t="str">
        <f>IF(ISNUMBER(F427),_xlfn.IFS(RIGHT(H427,3)="(b)",IF(AND(G427&gt;=DATE('1. Informace o projektu'!$C$3,1,1),G427&lt;=WORKDAY(DATE('1. Informace o projektu'!$C$3+1,1,31)-1,1)),"OK","!!"),RIGHT(H427,3)="(a)",IF(AND(G427&gt;=DATE('1. Informace o projektu'!$C$3,1,1),G427&lt;=WORKDAY(DATE('1. Informace o projektu'!$C$3,12,31)-1,1,'6. Data'!$C$76:$C$89)),"OK","!!"),ISBLANK(G427),"!",ISBLANK(H427),"!!!",H427='6. Data'!$B$3,"vyberte druh nákladu")," ")</f>
        <v xml:space="preserve"> </v>
      </c>
      <c r="J427" s="261" t="str">
        <f t="shared" si="18"/>
        <v xml:space="preserve"> </v>
      </c>
      <c r="K427" s="238" t="str">
        <f t="shared" si="19"/>
        <v xml:space="preserve"> </v>
      </c>
      <c r="L427" s="87" t="str">
        <f t="shared" si="20"/>
        <v xml:space="preserve"> </v>
      </c>
    </row>
    <row r="428" spans="1:12" x14ac:dyDescent="0.25">
      <c r="A428" s="72"/>
      <c r="B428" s="82"/>
      <c r="C428" s="82"/>
      <c r="D428" s="79"/>
      <c r="E428" s="83"/>
      <c r="F428" s="83"/>
      <c r="G428" s="81"/>
      <c r="H428" s="123"/>
      <c r="I428" s="238" t="str">
        <f>IF(ISNUMBER(F428),_xlfn.IFS(RIGHT(H428,3)="(b)",IF(AND(G428&gt;=DATE('1. Informace o projektu'!$C$3,1,1),G428&lt;=WORKDAY(DATE('1. Informace o projektu'!$C$3+1,1,31)-1,1)),"OK","!!"),RIGHT(H428,3)="(a)",IF(AND(G428&gt;=DATE('1. Informace o projektu'!$C$3,1,1),G428&lt;=WORKDAY(DATE('1. Informace o projektu'!$C$3,12,31)-1,1,'6. Data'!$C$76:$C$89)),"OK","!!"),ISBLANK(G428),"!",ISBLANK(H428),"!!!",H428='6. Data'!$B$3,"vyberte druh nákladu")," ")</f>
        <v xml:space="preserve"> </v>
      </c>
      <c r="J428" s="261" t="str">
        <f t="shared" si="18"/>
        <v xml:space="preserve"> </v>
      </c>
      <c r="K428" s="238" t="str">
        <f t="shared" si="19"/>
        <v xml:space="preserve"> </v>
      </c>
      <c r="L428" s="87" t="str">
        <f t="shared" si="20"/>
        <v xml:space="preserve"> </v>
      </c>
    </row>
    <row r="429" spans="1:12" x14ac:dyDescent="0.25">
      <c r="A429" s="72"/>
      <c r="B429" s="82"/>
      <c r="C429" s="82"/>
      <c r="D429" s="79"/>
      <c r="E429" s="83"/>
      <c r="F429" s="83"/>
      <c r="G429" s="81"/>
      <c r="H429" s="123"/>
      <c r="I429" s="238" t="str">
        <f>IF(ISNUMBER(F429),_xlfn.IFS(RIGHT(H429,3)="(b)",IF(AND(G429&gt;=DATE('1. Informace o projektu'!$C$3,1,1),G429&lt;=WORKDAY(DATE('1. Informace o projektu'!$C$3+1,1,31)-1,1)),"OK","!!"),RIGHT(H429,3)="(a)",IF(AND(G429&gt;=DATE('1. Informace o projektu'!$C$3,1,1),G429&lt;=WORKDAY(DATE('1. Informace o projektu'!$C$3,12,31)-1,1,'6. Data'!$C$76:$C$89)),"OK","!!"),ISBLANK(G429),"!",ISBLANK(H429),"!!!",H429='6. Data'!$B$3,"vyberte druh nákladu")," ")</f>
        <v xml:space="preserve"> </v>
      </c>
      <c r="J429" s="261" t="str">
        <f t="shared" si="18"/>
        <v xml:space="preserve"> </v>
      </c>
      <c r="K429" s="238" t="str">
        <f t="shared" si="19"/>
        <v xml:space="preserve"> </v>
      </c>
      <c r="L429" s="87" t="str">
        <f t="shared" si="20"/>
        <v xml:space="preserve"> </v>
      </c>
    </row>
    <row r="430" spans="1:12" x14ac:dyDescent="0.25">
      <c r="A430" s="72"/>
      <c r="B430" s="82"/>
      <c r="C430" s="82"/>
      <c r="D430" s="79"/>
      <c r="E430" s="83"/>
      <c r="F430" s="83"/>
      <c r="G430" s="81"/>
      <c r="H430" s="123"/>
      <c r="I430" s="238" t="str">
        <f>IF(ISNUMBER(F430),_xlfn.IFS(RIGHT(H430,3)="(b)",IF(AND(G430&gt;=DATE('1. Informace o projektu'!$C$3,1,1),G430&lt;=WORKDAY(DATE('1. Informace o projektu'!$C$3+1,1,31)-1,1)),"OK","!!"),RIGHT(H430,3)="(a)",IF(AND(G430&gt;=DATE('1. Informace o projektu'!$C$3,1,1),G430&lt;=WORKDAY(DATE('1. Informace o projektu'!$C$3,12,31)-1,1,'6. Data'!$C$76:$C$89)),"OK","!!"),ISBLANK(G430),"!",ISBLANK(H430),"!!!",H430='6. Data'!$B$3,"vyberte druh nákladu")," ")</f>
        <v xml:space="preserve"> </v>
      </c>
      <c r="J430" s="261" t="str">
        <f t="shared" si="18"/>
        <v xml:space="preserve"> </v>
      </c>
      <c r="K430" s="238" t="str">
        <f t="shared" si="19"/>
        <v xml:space="preserve"> </v>
      </c>
      <c r="L430" s="87" t="str">
        <f t="shared" si="20"/>
        <v xml:space="preserve"> </v>
      </c>
    </row>
    <row r="431" spans="1:12" x14ac:dyDescent="0.25">
      <c r="A431" s="72"/>
      <c r="B431" s="82"/>
      <c r="C431" s="82"/>
      <c r="D431" s="79"/>
      <c r="E431" s="83"/>
      <c r="F431" s="83"/>
      <c r="G431" s="81"/>
      <c r="H431" s="123"/>
      <c r="I431" s="238" t="str">
        <f>IF(ISNUMBER(F431),_xlfn.IFS(RIGHT(H431,3)="(b)",IF(AND(G431&gt;=DATE('1. Informace o projektu'!$C$3,1,1),G431&lt;=WORKDAY(DATE('1. Informace o projektu'!$C$3+1,1,31)-1,1)),"OK","!!"),RIGHT(H431,3)="(a)",IF(AND(G431&gt;=DATE('1. Informace o projektu'!$C$3,1,1),G431&lt;=WORKDAY(DATE('1. Informace o projektu'!$C$3,12,31)-1,1,'6. Data'!$C$76:$C$89)),"OK","!!"),ISBLANK(G431),"!",ISBLANK(H431),"!!!",H431='6. Data'!$B$3,"vyberte druh nákladu")," ")</f>
        <v xml:space="preserve"> </v>
      </c>
      <c r="J431" s="261" t="str">
        <f t="shared" si="18"/>
        <v xml:space="preserve"> </v>
      </c>
      <c r="K431" s="238" t="str">
        <f t="shared" si="19"/>
        <v xml:space="preserve"> </v>
      </c>
      <c r="L431" s="87" t="str">
        <f t="shared" si="20"/>
        <v xml:space="preserve"> </v>
      </c>
    </row>
    <row r="432" spans="1:12" x14ac:dyDescent="0.25">
      <c r="A432" s="72"/>
      <c r="B432" s="82"/>
      <c r="C432" s="82"/>
      <c r="D432" s="79"/>
      <c r="E432" s="83"/>
      <c r="F432" s="83"/>
      <c r="G432" s="81"/>
      <c r="H432" s="123"/>
      <c r="I432" s="238" t="str">
        <f>IF(ISNUMBER(F432),_xlfn.IFS(RIGHT(H432,3)="(b)",IF(AND(G432&gt;=DATE('1. Informace o projektu'!$C$3,1,1),G432&lt;=WORKDAY(DATE('1. Informace o projektu'!$C$3+1,1,31)-1,1)),"OK","!!"),RIGHT(H432,3)="(a)",IF(AND(G432&gt;=DATE('1. Informace o projektu'!$C$3,1,1),G432&lt;=WORKDAY(DATE('1. Informace o projektu'!$C$3,12,31)-1,1,'6. Data'!$C$76:$C$89)),"OK","!!"),ISBLANK(G432),"!",ISBLANK(H432),"!!!",H432='6. Data'!$B$3,"vyberte druh nákladu")," ")</f>
        <v xml:space="preserve"> </v>
      </c>
      <c r="J432" s="261" t="str">
        <f t="shared" si="18"/>
        <v xml:space="preserve"> </v>
      </c>
      <c r="K432" s="238" t="str">
        <f t="shared" si="19"/>
        <v xml:space="preserve"> </v>
      </c>
      <c r="L432" s="87" t="str">
        <f t="shared" si="20"/>
        <v xml:space="preserve"> </v>
      </c>
    </row>
    <row r="433" spans="1:12" x14ac:dyDescent="0.25">
      <c r="A433" s="72"/>
      <c r="B433" s="82"/>
      <c r="C433" s="82"/>
      <c r="D433" s="79"/>
      <c r="E433" s="83"/>
      <c r="F433" s="83"/>
      <c r="G433" s="81"/>
      <c r="H433" s="123"/>
      <c r="I433" s="238" t="str">
        <f>IF(ISNUMBER(F433),_xlfn.IFS(RIGHT(H433,3)="(b)",IF(AND(G433&gt;=DATE('1. Informace o projektu'!$C$3,1,1),G433&lt;=WORKDAY(DATE('1. Informace o projektu'!$C$3+1,1,31)-1,1)),"OK","!!"),RIGHT(H433,3)="(a)",IF(AND(G433&gt;=DATE('1. Informace o projektu'!$C$3,1,1),G433&lt;=WORKDAY(DATE('1. Informace o projektu'!$C$3,12,31)-1,1,'6. Data'!$C$76:$C$89)),"OK","!!"),ISBLANK(G433),"!",ISBLANK(H433),"!!!",H433='6. Data'!$B$3,"vyberte druh nákladu")," ")</f>
        <v xml:space="preserve"> </v>
      </c>
      <c r="J433" s="261" t="str">
        <f t="shared" si="18"/>
        <v xml:space="preserve"> </v>
      </c>
      <c r="K433" s="238" t="str">
        <f t="shared" si="19"/>
        <v xml:space="preserve"> </v>
      </c>
      <c r="L433" s="87" t="str">
        <f t="shared" si="20"/>
        <v xml:space="preserve"> </v>
      </c>
    </row>
    <row r="434" spans="1:12" x14ac:dyDescent="0.25">
      <c r="A434" s="72"/>
      <c r="B434" s="82"/>
      <c r="C434" s="82"/>
      <c r="D434" s="79"/>
      <c r="E434" s="83"/>
      <c r="F434" s="83"/>
      <c r="G434" s="81"/>
      <c r="H434" s="123"/>
      <c r="I434" s="238" t="str">
        <f>IF(ISNUMBER(F434),_xlfn.IFS(RIGHT(H434,3)="(b)",IF(AND(G434&gt;=DATE('1. Informace o projektu'!$C$3,1,1),G434&lt;=WORKDAY(DATE('1. Informace o projektu'!$C$3+1,1,31)-1,1)),"OK","!!"),RIGHT(H434,3)="(a)",IF(AND(G434&gt;=DATE('1. Informace o projektu'!$C$3,1,1),G434&lt;=WORKDAY(DATE('1. Informace o projektu'!$C$3,12,31)-1,1,'6. Data'!$C$76:$C$89)),"OK","!!"),ISBLANK(G434),"!",ISBLANK(H434),"!!!",H434='6. Data'!$B$3,"vyberte druh nákladu")," ")</f>
        <v xml:space="preserve"> </v>
      </c>
      <c r="J434" s="261" t="str">
        <f t="shared" si="18"/>
        <v xml:space="preserve"> </v>
      </c>
      <c r="K434" s="238" t="str">
        <f t="shared" si="19"/>
        <v xml:space="preserve"> </v>
      </c>
      <c r="L434" s="87" t="str">
        <f t="shared" si="20"/>
        <v xml:space="preserve"> </v>
      </c>
    </row>
    <row r="435" spans="1:12" x14ac:dyDescent="0.25">
      <c r="A435" s="72"/>
      <c r="B435" s="82"/>
      <c r="C435" s="82"/>
      <c r="D435" s="79"/>
      <c r="E435" s="83"/>
      <c r="F435" s="83"/>
      <c r="G435" s="81"/>
      <c r="H435" s="123"/>
      <c r="I435" s="238" t="str">
        <f>IF(ISNUMBER(F435),_xlfn.IFS(RIGHT(H435,3)="(b)",IF(AND(G435&gt;=DATE('1. Informace o projektu'!$C$3,1,1),G435&lt;=WORKDAY(DATE('1. Informace o projektu'!$C$3+1,1,31)-1,1)),"OK","!!"),RIGHT(H435,3)="(a)",IF(AND(G435&gt;=DATE('1. Informace o projektu'!$C$3,1,1),G435&lt;=WORKDAY(DATE('1. Informace o projektu'!$C$3,12,31)-1,1,'6. Data'!$C$76:$C$89)),"OK","!!"),ISBLANK(G435),"!",ISBLANK(H435),"!!!",H435='6. Data'!$B$3,"vyberte druh nákladu")," ")</f>
        <v xml:space="preserve"> </v>
      </c>
      <c r="J435" s="261" t="str">
        <f t="shared" si="18"/>
        <v xml:space="preserve"> </v>
      </c>
      <c r="K435" s="238" t="str">
        <f t="shared" si="19"/>
        <v xml:space="preserve"> </v>
      </c>
      <c r="L435" s="87" t="str">
        <f t="shared" si="20"/>
        <v xml:space="preserve"> </v>
      </c>
    </row>
    <row r="436" spans="1:12" x14ac:dyDescent="0.25">
      <c r="A436" s="72"/>
      <c r="B436" s="82"/>
      <c r="C436" s="82"/>
      <c r="D436" s="79"/>
      <c r="E436" s="83"/>
      <c r="F436" s="83"/>
      <c r="G436" s="81"/>
      <c r="H436" s="123"/>
      <c r="I436" s="238" t="str">
        <f>IF(ISNUMBER(F436),_xlfn.IFS(RIGHT(H436,3)="(b)",IF(AND(G436&gt;=DATE('1. Informace o projektu'!$C$3,1,1),G436&lt;=WORKDAY(DATE('1. Informace o projektu'!$C$3+1,1,31)-1,1)),"OK","!!"),RIGHT(H436,3)="(a)",IF(AND(G436&gt;=DATE('1. Informace o projektu'!$C$3,1,1),G436&lt;=WORKDAY(DATE('1. Informace o projektu'!$C$3,12,31)-1,1,'6. Data'!$C$76:$C$89)),"OK","!!"),ISBLANK(G436),"!",ISBLANK(H436),"!!!",H436='6. Data'!$B$3,"vyberte druh nákladu")," ")</f>
        <v xml:space="preserve"> </v>
      </c>
      <c r="J436" s="261" t="str">
        <f t="shared" si="18"/>
        <v xml:space="preserve"> </v>
      </c>
      <c r="K436" s="238" t="str">
        <f t="shared" si="19"/>
        <v xml:space="preserve"> </v>
      </c>
      <c r="L436" s="87" t="str">
        <f t="shared" si="20"/>
        <v xml:space="preserve"> </v>
      </c>
    </row>
    <row r="437" spans="1:12" x14ac:dyDescent="0.25">
      <c r="A437" s="72"/>
      <c r="B437" s="82"/>
      <c r="C437" s="82"/>
      <c r="D437" s="79"/>
      <c r="E437" s="83"/>
      <c r="F437" s="83"/>
      <c r="G437" s="81"/>
      <c r="H437" s="123"/>
      <c r="I437" s="238" t="str">
        <f>IF(ISNUMBER(F437),_xlfn.IFS(RIGHT(H437,3)="(b)",IF(AND(G437&gt;=DATE('1. Informace o projektu'!$C$3,1,1),G437&lt;=WORKDAY(DATE('1. Informace o projektu'!$C$3+1,1,31)-1,1)),"OK","!!"),RIGHT(H437,3)="(a)",IF(AND(G437&gt;=DATE('1. Informace o projektu'!$C$3,1,1),G437&lt;=WORKDAY(DATE('1. Informace o projektu'!$C$3,12,31)-1,1,'6. Data'!$C$76:$C$89)),"OK","!!"),ISBLANK(G437),"!",ISBLANK(H437),"!!!",H437='6. Data'!$B$3,"vyberte druh nákladu")," ")</f>
        <v xml:space="preserve"> </v>
      </c>
      <c r="J437" s="261" t="str">
        <f t="shared" si="18"/>
        <v xml:space="preserve"> </v>
      </c>
      <c r="K437" s="238" t="str">
        <f t="shared" si="19"/>
        <v xml:space="preserve"> </v>
      </c>
      <c r="L437" s="87" t="str">
        <f t="shared" si="20"/>
        <v xml:space="preserve"> </v>
      </c>
    </row>
    <row r="438" spans="1:12" x14ac:dyDescent="0.25">
      <c r="A438" s="72"/>
      <c r="B438" s="82"/>
      <c r="C438" s="82"/>
      <c r="D438" s="79"/>
      <c r="E438" s="83"/>
      <c r="F438" s="83"/>
      <c r="G438" s="81"/>
      <c r="H438" s="123"/>
      <c r="I438" s="238" t="str">
        <f>IF(ISNUMBER(F438),_xlfn.IFS(RIGHT(H438,3)="(b)",IF(AND(G438&gt;=DATE('1. Informace o projektu'!$C$3,1,1),G438&lt;=WORKDAY(DATE('1. Informace o projektu'!$C$3+1,1,31)-1,1)),"OK","!!"),RIGHT(H438,3)="(a)",IF(AND(G438&gt;=DATE('1. Informace o projektu'!$C$3,1,1),G438&lt;=WORKDAY(DATE('1. Informace o projektu'!$C$3,12,31)-1,1,'6. Data'!$C$76:$C$89)),"OK","!!"),ISBLANK(G438),"!",ISBLANK(H438),"!!!",H438='6. Data'!$B$3,"vyberte druh nákladu")," ")</f>
        <v xml:space="preserve"> </v>
      </c>
      <c r="J438" s="261" t="str">
        <f t="shared" si="18"/>
        <v xml:space="preserve"> </v>
      </c>
      <c r="K438" s="238" t="str">
        <f t="shared" si="19"/>
        <v xml:space="preserve"> </v>
      </c>
      <c r="L438" s="87" t="str">
        <f t="shared" si="20"/>
        <v xml:space="preserve"> </v>
      </c>
    </row>
    <row r="439" spans="1:12" x14ac:dyDescent="0.25">
      <c r="A439" s="72"/>
      <c r="B439" s="82"/>
      <c r="C439" s="82"/>
      <c r="D439" s="79"/>
      <c r="E439" s="83"/>
      <c r="F439" s="83"/>
      <c r="G439" s="81"/>
      <c r="H439" s="123"/>
      <c r="I439" s="238" t="str">
        <f>IF(ISNUMBER(F439),_xlfn.IFS(RIGHT(H439,3)="(b)",IF(AND(G439&gt;=DATE('1. Informace o projektu'!$C$3,1,1),G439&lt;=WORKDAY(DATE('1. Informace o projektu'!$C$3+1,1,31)-1,1)),"OK","!!"),RIGHT(H439,3)="(a)",IF(AND(G439&gt;=DATE('1. Informace o projektu'!$C$3,1,1),G439&lt;=WORKDAY(DATE('1. Informace o projektu'!$C$3,12,31)-1,1,'6. Data'!$C$76:$C$89)),"OK","!!"),ISBLANK(G439),"!",ISBLANK(H439),"!!!",H439='6. Data'!$B$3,"vyberte druh nákladu")," ")</f>
        <v xml:space="preserve"> </v>
      </c>
      <c r="J439" s="261" t="str">
        <f t="shared" si="18"/>
        <v xml:space="preserve"> </v>
      </c>
      <c r="K439" s="238" t="str">
        <f t="shared" si="19"/>
        <v xml:space="preserve"> </v>
      </c>
      <c r="L439" s="87" t="str">
        <f t="shared" si="20"/>
        <v xml:space="preserve"> </v>
      </c>
    </row>
    <row r="440" spans="1:12" x14ac:dyDescent="0.25">
      <c r="A440" s="72"/>
      <c r="B440" s="82"/>
      <c r="C440" s="82"/>
      <c r="D440" s="79"/>
      <c r="E440" s="83"/>
      <c r="F440" s="83"/>
      <c r="G440" s="81"/>
      <c r="H440" s="123"/>
      <c r="I440" s="238" t="str">
        <f>IF(ISNUMBER(F440),_xlfn.IFS(RIGHT(H440,3)="(b)",IF(AND(G440&gt;=DATE('1. Informace o projektu'!$C$3,1,1),G440&lt;=WORKDAY(DATE('1. Informace o projektu'!$C$3+1,1,31)-1,1)),"OK","!!"),RIGHT(H440,3)="(a)",IF(AND(G440&gt;=DATE('1. Informace o projektu'!$C$3,1,1),G440&lt;=WORKDAY(DATE('1. Informace o projektu'!$C$3,12,31)-1,1,'6. Data'!$C$76:$C$89)),"OK","!!"),ISBLANK(G440),"!",ISBLANK(H440),"!!!",H440='6. Data'!$B$3,"vyberte druh nákladu")," ")</f>
        <v xml:space="preserve"> </v>
      </c>
      <c r="J440" s="261" t="str">
        <f t="shared" si="18"/>
        <v xml:space="preserve"> </v>
      </c>
      <c r="K440" s="238" t="str">
        <f t="shared" si="19"/>
        <v xml:space="preserve"> </v>
      </c>
      <c r="L440" s="87" t="str">
        <f t="shared" si="20"/>
        <v xml:space="preserve"> </v>
      </c>
    </row>
    <row r="441" spans="1:12" x14ac:dyDescent="0.25">
      <c r="A441" s="72"/>
      <c r="B441" s="82"/>
      <c r="C441" s="82"/>
      <c r="D441" s="79"/>
      <c r="E441" s="83"/>
      <c r="F441" s="83"/>
      <c r="G441" s="81"/>
      <c r="H441" s="123"/>
      <c r="I441" s="238" t="str">
        <f>IF(ISNUMBER(F441),_xlfn.IFS(RIGHT(H441,3)="(b)",IF(AND(G441&gt;=DATE('1. Informace o projektu'!$C$3,1,1),G441&lt;=WORKDAY(DATE('1. Informace o projektu'!$C$3+1,1,31)-1,1)),"OK","!!"),RIGHT(H441,3)="(a)",IF(AND(G441&gt;=DATE('1. Informace o projektu'!$C$3,1,1),G441&lt;=WORKDAY(DATE('1. Informace o projektu'!$C$3,12,31)-1,1,'6. Data'!$C$76:$C$89)),"OK","!!"),ISBLANK(G441),"!",ISBLANK(H441),"!!!",H441='6. Data'!$B$3,"vyberte druh nákladu")," ")</f>
        <v xml:space="preserve"> </v>
      </c>
      <c r="J441" s="261" t="str">
        <f t="shared" si="18"/>
        <v xml:space="preserve"> </v>
      </c>
      <c r="K441" s="238" t="str">
        <f t="shared" si="19"/>
        <v xml:space="preserve"> </v>
      </c>
      <c r="L441" s="87" t="str">
        <f t="shared" si="20"/>
        <v xml:space="preserve"> </v>
      </c>
    </row>
    <row r="442" spans="1:12" x14ac:dyDescent="0.25">
      <c r="A442" s="72"/>
      <c r="B442" s="82"/>
      <c r="C442" s="82"/>
      <c r="D442" s="79"/>
      <c r="E442" s="83"/>
      <c r="F442" s="83"/>
      <c r="G442" s="81"/>
      <c r="H442" s="123"/>
      <c r="I442" s="238" t="str">
        <f>IF(ISNUMBER(F442),_xlfn.IFS(RIGHT(H442,3)="(b)",IF(AND(G442&gt;=DATE('1. Informace o projektu'!$C$3,1,1),G442&lt;=WORKDAY(DATE('1. Informace o projektu'!$C$3+1,1,31)-1,1)),"OK","!!"),RIGHT(H442,3)="(a)",IF(AND(G442&gt;=DATE('1. Informace o projektu'!$C$3,1,1),G442&lt;=WORKDAY(DATE('1. Informace o projektu'!$C$3,12,31)-1,1,'6. Data'!$C$76:$C$89)),"OK","!!"),ISBLANK(G442),"!",ISBLANK(H442),"!!!",H442='6. Data'!$B$3,"vyberte druh nákladu")," ")</f>
        <v xml:space="preserve"> </v>
      </c>
      <c r="J442" s="261" t="str">
        <f t="shared" si="18"/>
        <v xml:space="preserve"> </v>
      </c>
      <c r="K442" s="238" t="str">
        <f t="shared" si="19"/>
        <v xml:space="preserve"> </v>
      </c>
      <c r="L442" s="87" t="str">
        <f t="shared" si="20"/>
        <v xml:space="preserve"> </v>
      </c>
    </row>
    <row r="443" spans="1:12" x14ac:dyDescent="0.25">
      <c r="A443" s="72"/>
      <c r="B443" s="82"/>
      <c r="C443" s="82"/>
      <c r="D443" s="79"/>
      <c r="E443" s="83"/>
      <c r="F443" s="83"/>
      <c r="G443" s="81"/>
      <c r="H443" s="123"/>
      <c r="I443" s="238" t="str">
        <f>IF(ISNUMBER(F443),_xlfn.IFS(RIGHT(H443,3)="(b)",IF(AND(G443&gt;=DATE('1. Informace o projektu'!$C$3,1,1),G443&lt;=WORKDAY(DATE('1. Informace o projektu'!$C$3+1,1,31)-1,1)),"OK","!!"),RIGHT(H443,3)="(a)",IF(AND(G443&gt;=DATE('1. Informace o projektu'!$C$3,1,1),G443&lt;=WORKDAY(DATE('1. Informace o projektu'!$C$3,12,31)-1,1,'6. Data'!$C$76:$C$89)),"OK","!!"),ISBLANK(G443),"!",ISBLANK(H443),"!!!",H443='6. Data'!$B$3,"vyberte druh nákladu")," ")</f>
        <v xml:space="preserve"> </v>
      </c>
      <c r="J443" s="261" t="str">
        <f t="shared" si="18"/>
        <v xml:space="preserve"> </v>
      </c>
      <c r="K443" s="238" t="str">
        <f t="shared" si="19"/>
        <v xml:space="preserve"> </v>
      </c>
      <c r="L443" s="87" t="str">
        <f t="shared" si="20"/>
        <v xml:space="preserve"> </v>
      </c>
    </row>
    <row r="444" spans="1:12" x14ac:dyDescent="0.25">
      <c r="A444" s="72"/>
      <c r="B444" s="82"/>
      <c r="C444" s="82"/>
      <c r="D444" s="79"/>
      <c r="E444" s="83"/>
      <c r="F444" s="83"/>
      <c r="G444" s="81"/>
      <c r="H444" s="123"/>
      <c r="I444" s="238" t="str">
        <f>IF(ISNUMBER(F444),_xlfn.IFS(RIGHT(H444,3)="(b)",IF(AND(G444&gt;=DATE('1. Informace o projektu'!$C$3,1,1),G444&lt;=WORKDAY(DATE('1. Informace o projektu'!$C$3+1,1,31)-1,1)),"OK","!!"),RIGHT(H444,3)="(a)",IF(AND(G444&gt;=DATE('1. Informace o projektu'!$C$3,1,1),G444&lt;=WORKDAY(DATE('1. Informace o projektu'!$C$3,12,31)-1,1,'6. Data'!$C$76:$C$89)),"OK","!!"),ISBLANK(G444),"!",ISBLANK(H444),"!!!",H444='6. Data'!$B$3,"vyberte druh nákladu")," ")</f>
        <v xml:space="preserve"> </v>
      </c>
      <c r="J444" s="261" t="str">
        <f t="shared" si="18"/>
        <v xml:space="preserve"> </v>
      </c>
      <c r="K444" s="238" t="str">
        <f t="shared" si="19"/>
        <v xml:space="preserve"> </v>
      </c>
      <c r="L444" s="87" t="str">
        <f t="shared" si="20"/>
        <v xml:space="preserve"> </v>
      </c>
    </row>
    <row r="445" spans="1:12" x14ac:dyDescent="0.25">
      <c r="A445" s="72"/>
      <c r="B445" s="82"/>
      <c r="C445" s="82"/>
      <c r="D445" s="79"/>
      <c r="E445" s="83"/>
      <c r="F445" s="83"/>
      <c r="G445" s="81"/>
      <c r="H445" s="123"/>
      <c r="I445" s="238" t="str">
        <f>IF(ISNUMBER(F445),_xlfn.IFS(RIGHT(H445,3)="(b)",IF(AND(G445&gt;=DATE('1. Informace o projektu'!$C$3,1,1),G445&lt;=WORKDAY(DATE('1. Informace o projektu'!$C$3+1,1,31)-1,1)),"OK","!!"),RIGHT(H445,3)="(a)",IF(AND(G445&gt;=DATE('1. Informace o projektu'!$C$3,1,1),G445&lt;=WORKDAY(DATE('1. Informace o projektu'!$C$3,12,31)-1,1,'6. Data'!$C$76:$C$89)),"OK","!!"),ISBLANK(G445),"!",ISBLANK(H445),"!!!",H445='6. Data'!$B$3,"vyberte druh nákladu")," ")</f>
        <v xml:space="preserve"> </v>
      </c>
      <c r="J445" s="261" t="str">
        <f t="shared" si="18"/>
        <v xml:space="preserve"> </v>
      </c>
      <c r="K445" s="238" t="str">
        <f t="shared" si="19"/>
        <v xml:space="preserve"> </v>
      </c>
      <c r="L445" s="87" t="str">
        <f t="shared" si="20"/>
        <v xml:space="preserve"> </v>
      </c>
    </row>
    <row r="446" spans="1:12" x14ac:dyDescent="0.25">
      <c r="A446" s="72"/>
      <c r="B446" s="82"/>
      <c r="C446" s="82"/>
      <c r="D446" s="79"/>
      <c r="E446" s="83"/>
      <c r="F446" s="83"/>
      <c r="G446" s="81"/>
      <c r="H446" s="123"/>
      <c r="I446" s="238" t="str">
        <f>IF(ISNUMBER(F446),_xlfn.IFS(RIGHT(H446,3)="(b)",IF(AND(G446&gt;=DATE('1. Informace o projektu'!$C$3,1,1),G446&lt;=WORKDAY(DATE('1. Informace o projektu'!$C$3+1,1,31)-1,1)),"OK","!!"),RIGHT(H446,3)="(a)",IF(AND(G446&gt;=DATE('1. Informace o projektu'!$C$3,1,1),G446&lt;=WORKDAY(DATE('1. Informace o projektu'!$C$3,12,31)-1,1,'6. Data'!$C$76:$C$89)),"OK","!!"),ISBLANK(G446),"!",ISBLANK(H446),"!!!",H446='6. Data'!$B$3,"vyberte druh nákladu")," ")</f>
        <v xml:space="preserve"> </v>
      </c>
      <c r="J446" s="261" t="str">
        <f t="shared" si="18"/>
        <v xml:space="preserve"> </v>
      </c>
      <c r="K446" s="238" t="str">
        <f t="shared" si="19"/>
        <v xml:space="preserve"> </v>
      </c>
      <c r="L446" s="87" t="str">
        <f t="shared" si="20"/>
        <v xml:space="preserve"> </v>
      </c>
    </row>
    <row r="447" spans="1:12" x14ac:dyDescent="0.25">
      <c r="A447" s="72"/>
      <c r="B447" s="82"/>
      <c r="C447" s="82"/>
      <c r="D447" s="79"/>
      <c r="E447" s="83"/>
      <c r="F447" s="83"/>
      <c r="G447" s="81"/>
      <c r="H447" s="123"/>
      <c r="I447" s="238" t="str">
        <f>IF(ISNUMBER(F447),_xlfn.IFS(RIGHT(H447,3)="(b)",IF(AND(G447&gt;=DATE('1. Informace o projektu'!$C$3,1,1),G447&lt;=WORKDAY(DATE('1. Informace o projektu'!$C$3+1,1,31)-1,1)),"OK","!!"),RIGHT(H447,3)="(a)",IF(AND(G447&gt;=DATE('1. Informace o projektu'!$C$3,1,1),G447&lt;=WORKDAY(DATE('1. Informace o projektu'!$C$3,12,31)-1,1,'6. Data'!$C$76:$C$89)),"OK","!!"),ISBLANK(G447),"!",ISBLANK(H447),"!!!",H447='6. Data'!$B$3,"vyberte druh nákladu")," ")</f>
        <v xml:space="preserve"> </v>
      </c>
      <c r="J447" s="261" t="str">
        <f t="shared" si="18"/>
        <v xml:space="preserve"> </v>
      </c>
      <c r="K447" s="238" t="str">
        <f t="shared" si="19"/>
        <v xml:space="preserve"> </v>
      </c>
      <c r="L447" s="87" t="str">
        <f t="shared" si="20"/>
        <v xml:space="preserve"> </v>
      </c>
    </row>
    <row r="448" spans="1:12" x14ac:dyDescent="0.25">
      <c r="A448" s="72"/>
      <c r="B448" s="82"/>
      <c r="C448" s="82"/>
      <c r="D448" s="79"/>
      <c r="E448" s="83"/>
      <c r="F448" s="83"/>
      <c r="G448" s="81"/>
      <c r="H448" s="123"/>
      <c r="I448" s="238" t="str">
        <f>IF(ISNUMBER(F448),_xlfn.IFS(RIGHT(H448,3)="(b)",IF(AND(G448&gt;=DATE('1. Informace o projektu'!$C$3,1,1),G448&lt;=WORKDAY(DATE('1. Informace o projektu'!$C$3+1,1,31)-1,1)),"OK","!!"),RIGHT(H448,3)="(a)",IF(AND(G448&gt;=DATE('1. Informace o projektu'!$C$3,1,1),G448&lt;=WORKDAY(DATE('1. Informace o projektu'!$C$3,12,31)-1,1,'6. Data'!$C$76:$C$89)),"OK","!!"),ISBLANK(G448),"!",ISBLANK(H448),"!!!",H448='6. Data'!$B$3,"vyberte druh nákladu")," ")</f>
        <v xml:space="preserve"> </v>
      </c>
      <c r="J448" s="261" t="str">
        <f t="shared" si="18"/>
        <v xml:space="preserve"> </v>
      </c>
      <c r="K448" s="238" t="str">
        <f t="shared" si="19"/>
        <v xml:space="preserve"> </v>
      </c>
      <c r="L448" s="87" t="str">
        <f t="shared" si="20"/>
        <v xml:space="preserve"> </v>
      </c>
    </row>
    <row r="449" spans="1:12" x14ac:dyDescent="0.25">
      <c r="A449" s="72"/>
      <c r="B449" s="82"/>
      <c r="C449" s="82"/>
      <c r="D449" s="79"/>
      <c r="E449" s="83"/>
      <c r="F449" s="83"/>
      <c r="G449" s="81"/>
      <c r="H449" s="123"/>
      <c r="I449" s="238" t="str">
        <f>IF(ISNUMBER(F449),_xlfn.IFS(RIGHT(H449,3)="(b)",IF(AND(G449&gt;=DATE('1. Informace o projektu'!$C$3,1,1),G449&lt;=WORKDAY(DATE('1. Informace o projektu'!$C$3+1,1,31)-1,1)),"OK","!!"),RIGHT(H449,3)="(a)",IF(AND(G449&gt;=DATE('1. Informace o projektu'!$C$3,1,1),G449&lt;=WORKDAY(DATE('1. Informace o projektu'!$C$3,12,31)-1,1,'6. Data'!$C$76:$C$89)),"OK","!!"),ISBLANK(G449),"!",ISBLANK(H449),"!!!",H449='6. Data'!$B$3,"vyberte druh nákladu")," ")</f>
        <v xml:space="preserve"> </v>
      </c>
      <c r="J449" s="261" t="str">
        <f t="shared" si="18"/>
        <v xml:space="preserve"> </v>
      </c>
      <c r="K449" s="238" t="str">
        <f t="shared" si="19"/>
        <v xml:space="preserve"> </v>
      </c>
      <c r="L449" s="87" t="str">
        <f t="shared" si="20"/>
        <v xml:space="preserve"> </v>
      </c>
    </row>
    <row r="450" spans="1:12" x14ac:dyDescent="0.25">
      <c r="A450" s="72"/>
      <c r="B450" s="82"/>
      <c r="C450" s="82"/>
      <c r="D450" s="79"/>
      <c r="E450" s="83"/>
      <c r="F450" s="83"/>
      <c r="G450" s="81"/>
      <c r="H450" s="123"/>
      <c r="I450" s="238" t="str">
        <f>IF(ISNUMBER(F450),_xlfn.IFS(RIGHT(H450,3)="(b)",IF(AND(G450&gt;=DATE('1. Informace o projektu'!$C$3,1,1),G450&lt;=WORKDAY(DATE('1. Informace o projektu'!$C$3+1,1,31)-1,1)),"OK","!!"),RIGHT(H450,3)="(a)",IF(AND(G450&gt;=DATE('1. Informace o projektu'!$C$3,1,1),G450&lt;=WORKDAY(DATE('1. Informace o projektu'!$C$3,12,31)-1,1,'6. Data'!$C$76:$C$89)),"OK","!!"),ISBLANK(G450),"!",ISBLANK(H450),"!!!",H450='6. Data'!$B$3,"vyberte druh nákladu")," ")</f>
        <v xml:space="preserve"> </v>
      </c>
      <c r="J450" s="261" t="str">
        <f t="shared" si="18"/>
        <v xml:space="preserve"> </v>
      </c>
      <c r="K450" s="238" t="str">
        <f t="shared" si="19"/>
        <v xml:space="preserve"> </v>
      </c>
      <c r="L450" s="87" t="str">
        <f t="shared" si="20"/>
        <v xml:space="preserve"> </v>
      </c>
    </row>
    <row r="451" spans="1:12" x14ac:dyDescent="0.25">
      <c r="A451" s="72"/>
      <c r="B451" s="82"/>
      <c r="C451" s="82"/>
      <c r="D451" s="79"/>
      <c r="E451" s="83"/>
      <c r="F451" s="83"/>
      <c r="G451" s="81"/>
      <c r="H451" s="123"/>
      <c r="I451" s="238" t="str">
        <f>IF(ISNUMBER(F451),_xlfn.IFS(RIGHT(H451,3)="(b)",IF(AND(G451&gt;=DATE('1. Informace o projektu'!$C$3,1,1),G451&lt;=WORKDAY(DATE('1. Informace o projektu'!$C$3+1,1,31)-1,1)),"OK","!!"),RIGHT(H451,3)="(a)",IF(AND(G451&gt;=DATE('1. Informace o projektu'!$C$3,1,1),G451&lt;=WORKDAY(DATE('1. Informace o projektu'!$C$3,12,31)-1,1,'6. Data'!$C$76:$C$89)),"OK","!!"),ISBLANK(G451),"!",ISBLANK(H451),"!!!",H451='6. Data'!$B$3,"vyberte druh nákladu")," ")</f>
        <v xml:space="preserve"> </v>
      </c>
      <c r="J451" s="261" t="str">
        <f t="shared" si="18"/>
        <v xml:space="preserve"> </v>
      </c>
      <c r="K451" s="238" t="str">
        <f t="shared" si="19"/>
        <v xml:space="preserve"> </v>
      </c>
      <c r="L451" s="87" t="str">
        <f t="shared" si="20"/>
        <v xml:space="preserve"> </v>
      </c>
    </row>
    <row r="452" spans="1:12" x14ac:dyDescent="0.25">
      <c r="A452" s="72"/>
      <c r="B452" s="82"/>
      <c r="C452" s="82"/>
      <c r="D452" s="79"/>
      <c r="E452" s="83"/>
      <c r="F452" s="83"/>
      <c r="G452" s="81"/>
      <c r="H452" s="123"/>
      <c r="I452" s="238" t="str">
        <f>IF(ISNUMBER(F452),_xlfn.IFS(RIGHT(H452,3)="(b)",IF(AND(G452&gt;=DATE('1. Informace o projektu'!$C$3,1,1),G452&lt;=WORKDAY(DATE('1. Informace o projektu'!$C$3+1,1,31)-1,1)),"OK","!!"),RIGHT(H452,3)="(a)",IF(AND(G452&gt;=DATE('1. Informace o projektu'!$C$3,1,1),G452&lt;=WORKDAY(DATE('1. Informace o projektu'!$C$3,12,31)-1,1,'6. Data'!$C$76:$C$89)),"OK","!!"),ISBLANK(G452),"!",ISBLANK(H452),"!!!",H452='6. Data'!$B$3,"vyberte druh nákladu")," ")</f>
        <v xml:space="preserve"> </v>
      </c>
      <c r="J452" s="261" t="str">
        <f t="shared" si="18"/>
        <v xml:space="preserve"> </v>
      </c>
      <c r="K452" s="238" t="str">
        <f t="shared" si="19"/>
        <v xml:space="preserve"> </v>
      </c>
      <c r="L452" s="87" t="str">
        <f t="shared" si="20"/>
        <v xml:space="preserve"> </v>
      </c>
    </row>
    <row r="453" spans="1:12" x14ac:dyDescent="0.25">
      <c r="A453" s="72"/>
      <c r="B453" s="82"/>
      <c r="C453" s="82"/>
      <c r="D453" s="79"/>
      <c r="E453" s="83"/>
      <c r="F453" s="83"/>
      <c r="G453" s="81"/>
      <c r="H453" s="123"/>
      <c r="I453" s="238" t="str">
        <f>IF(ISNUMBER(F453),_xlfn.IFS(RIGHT(H453,3)="(b)",IF(AND(G453&gt;=DATE('1. Informace o projektu'!$C$3,1,1),G453&lt;=WORKDAY(DATE('1. Informace o projektu'!$C$3+1,1,31)-1,1)),"OK","!!"),RIGHT(H453,3)="(a)",IF(AND(G453&gt;=DATE('1. Informace o projektu'!$C$3,1,1),G453&lt;=WORKDAY(DATE('1. Informace o projektu'!$C$3,12,31)-1,1,'6. Data'!$C$76:$C$89)),"OK","!!"),ISBLANK(G453),"!",ISBLANK(H453),"!!!",H453='6. Data'!$B$3,"vyberte druh nákladu")," ")</f>
        <v xml:space="preserve"> </v>
      </c>
      <c r="J453" s="261" t="str">
        <f t="shared" si="18"/>
        <v xml:space="preserve"> </v>
      </c>
      <c r="K453" s="238" t="str">
        <f t="shared" si="19"/>
        <v xml:space="preserve"> </v>
      </c>
      <c r="L453" s="87" t="str">
        <f t="shared" si="20"/>
        <v xml:space="preserve"> </v>
      </c>
    </row>
    <row r="454" spans="1:12" x14ac:dyDescent="0.25">
      <c r="A454" s="72"/>
      <c r="B454" s="82"/>
      <c r="C454" s="82"/>
      <c r="D454" s="79"/>
      <c r="E454" s="83"/>
      <c r="F454" s="83"/>
      <c r="G454" s="81"/>
      <c r="H454" s="123"/>
      <c r="I454" s="238" t="str">
        <f>IF(ISNUMBER(F454),_xlfn.IFS(RIGHT(H454,3)="(b)",IF(AND(G454&gt;=DATE('1. Informace o projektu'!$C$3,1,1),G454&lt;=WORKDAY(DATE('1. Informace o projektu'!$C$3+1,1,31)-1,1)),"OK","!!"),RIGHT(H454,3)="(a)",IF(AND(G454&gt;=DATE('1. Informace o projektu'!$C$3,1,1),G454&lt;=WORKDAY(DATE('1. Informace o projektu'!$C$3,12,31)-1,1,'6. Data'!$C$76:$C$89)),"OK","!!"),ISBLANK(G454),"!",ISBLANK(H454),"!!!",H454='6. Data'!$B$3,"vyberte druh nákladu")," ")</f>
        <v xml:space="preserve"> </v>
      </c>
      <c r="J454" s="261" t="str">
        <f t="shared" si="18"/>
        <v xml:space="preserve"> </v>
      </c>
      <c r="K454" s="238" t="str">
        <f t="shared" si="19"/>
        <v xml:space="preserve"> </v>
      </c>
      <c r="L454" s="87" t="str">
        <f t="shared" si="20"/>
        <v xml:space="preserve"> </v>
      </c>
    </row>
    <row r="455" spans="1:12" x14ac:dyDescent="0.25">
      <c r="A455" s="72"/>
      <c r="B455" s="82"/>
      <c r="C455" s="82"/>
      <c r="D455" s="79"/>
      <c r="E455" s="83"/>
      <c r="F455" s="83"/>
      <c r="G455" s="81"/>
      <c r="H455" s="123"/>
      <c r="I455" s="238" t="str">
        <f>IF(ISNUMBER(F455),_xlfn.IFS(RIGHT(H455,3)="(b)",IF(AND(G455&gt;=DATE('1. Informace o projektu'!$C$3,1,1),G455&lt;=WORKDAY(DATE('1. Informace o projektu'!$C$3+1,1,31)-1,1)),"OK","!!"),RIGHT(H455,3)="(a)",IF(AND(G455&gt;=DATE('1. Informace o projektu'!$C$3,1,1),G455&lt;=WORKDAY(DATE('1. Informace o projektu'!$C$3,12,31)-1,1,'6. Data'!$C$76:$C$89)),"OK","!!"),ISBLANK(G455),"!",ISBLANK(H455),"!!!",H455='6. Data'!$B$3,"vyberte druh nákladu")," ")</f>
        <v xml:space="preserve"> </v>
      </c>
      <c r="J455" s="261" t="str">
        <f t="shared" ref="J455:J518" si="21">_xlfn.IFS(I455="!","Zapište datum úhrady",I455="ok"," ",I455=" "," ",I455="!!!","vyberte druh nákladu",I455="!!","nepovolené datum úhrady",I455="vyberte druh nákladu","vyberte druh nákladu")</f>
        <v xml:space="preserve"> </v>
      </c>
      <c r="K455" s="238" t="str">
        <f t="shared" ref="K455:K518" si="22">IF(ISNUMBER(F455),IF(E455&gt;=F455,"OK","!")," ")</f>
        <v xml:space="preserve"> </v>
      </c>
      <c r="L455" s="87" t="str">
        <f t="shared" ref="L455:L518" si="23">_xlfn.IFS(K455="!","Hrazeno z dotace je vyšší než fakturovaná částka",K455="ok"," ",K455=" "," ")</f>
        <v xml:space="preserve"> </v>
      </c>
    </row>
    <row r="456" spans="1:12" x14ac:dyDescent="0.25">
      <c r="A456" s="72"/>
      <c r="B456" s="82"/>
      <c r="C456" s="82"/>
      <c r="D456" s="79"/>
      <c r="E456" s="83"/>
      <c r="F456" s="83"/>
      <c r="G456" s="81"/>
      <c r="H456" s="123"/>
      <c r="I456" s="238" t="str">
        <f>IF(ISNUMBER(F456),_xlfn.IFS(RIGHT(H456,3)="(b)",IF(AND(G456&gt;=DATE('1. Informace o projektu'!$C$3,1,1),G456&lt;=WORKDAY(DATE('1. Informace o projektu'!$C$3+1,1,31)-1,1)),"OK","!!"),RIGHT(H456,3)="(a)",IF(AND(G456&gt;=DATE('1. Informace o projektu'!$C$3,1,1),G456&lt;=WORKDAY(DATE('1. Informace o projektu'!$C$3,12,31)-1,1,'6. Data'!$C$76:$C$89)),"OK","!!"),ISBLANK(G456),"!",ISBLANK(H456),"!!!",H456='6. Data'!$B$3,"vyberte druh nákladu")," ")</f>
        <v xml:space="preserve"> </v>
      </c>
      <c r="J456" s="261" t="str">
        <f t="shared" si="21"/>
        <v xml:space="preserve"> </v>
      </c>
      <c r="K456" s="238" t="str">
        <f t="shared" si="22"/>
        <v xml:space="preserve"> </v>
      </c>
      <c r="L456" s="87" t="str">
        <f t="shared" si="23"/>
        <v xml:space="preserve"> </v>
      </c>
    </row>
    <row r="457" spans="1:12" x14ac:dyDescent="0.25">
      <c r="A457" s="72"/>
      <c r="B457" s="82"/>
      <c r="C457" s="82"/>
      <c r="D457" s="79"/>
      <c r="E457" s="83"/>
      <c r="F457" s="83"/>
      <c r="G457" s="81"/>
      <c r="H457" s="123"/>
      <c r="I457" s="238" t="str">
        <f>IF(ISNUMBER(F457),_xlfn.IFS(RIGHT(H457,3)="(b)",IF(AND(G457&gt;=DATE('1. Informace o projektu'!$C$3,1,1),G457&lt;=WORKDAY(DATE('1. Informace o projektu'!$C$3+1,1,31)-1,1)),"OK","!!"),RIGHT(H457,3)="(a)",IF(AND(G457&gt;=DATE('1. Informace o projektu'!$C$3,1,1),G457&lt;=WORKDAY(DATE('1. Informace o projektu'!$C$3,12,31)-1,1,'6. Data'!$C$76:$C$89)),"OK","!!"),ISBLANK(G457),"!",ISBLANK(H457),"!!!",H457='6. Data'!$B$3,"vyberte druh nákladu")," ")</f>
        <v xml:space="preserve"> </v>
      </c>
      <c r="J457" s="261" t="str">
        <f t="shared" si="21"/>
        <v xml:space="preserve"> </v>
      </c>
      <c r="K457" s="238" t="str">
        <f t="shared" si="22"/>
        <v xml:space="preserve"> </v>
      </c>
      <c r="L457" s="87" t="str">
        <f t="shared" si="23"/>
        <v xml:space="preserve"> </v>
      </c>
    </row>
    <row r="458" spans="1:12" x14ac:dyDescent="0.25">
      <c r="A458" s="72"/>
      <c r="B458" s="82"/>
      <c r="C458" s="82"/>
      <c r="D458" s="79"/>
      <c r="E458" s="83"/>
      <c r="F458" s="83"/>
      <c r="G458" s="81"/>
      <c r="H458" s="123"/>
      <c r="I458" s="238" t="str">
        <f>IF(ISNUMBER(F458),_xlfn.IFS(RIGHT(H458,3)="(b)",IF(AND(G458&gt;=DATE('1. Informace o projektu'!$C$3,1,1),G458&lt;=WORKDAY(DATE('1. Informace o projektu'!$C$3+1,1,31)-1,1)),"OK","!!"),RIGHT(H458,3)="(a)",IF(AND(G458&gt;=DATE('1. Informace o projektu'!$C$3,1,1),G458&lt;=WORKDAY(DATE('1. Informace o projektu'!$C$3,12,31)-1,1,'6. Data'!$C$76:$C$89)),"OK","!!"),ISBLANK(G458),"!",ISBLANK(H458),"!!!",H458='6. Data'!$B$3,"vyberte druh nákladu")," ")</f>
        <v xml:space="preserve"> </v>
      </c>
      <c r="J458" s="261" t="str">
        <f t="shared" si="21"/>
        <v xml:space="preserve"> </v>
      </c>
      <c r="K458" s="238" t="str">
        <f t="shared" si="22"/>
        <v xml:space="preserve"> </v>
      </c>
      <c r="L458" s="87" t="str">
        <f t="shared" si="23"/>
        <v xml:space="preserve"> </v>
      </c>
    </row>
    <row r="459" spans="1:12" x14ac:dyDescent="0.25">
      <c r="A459" s="72"/>
      <c r="B459" s="82"/>
      <c r="C459" s="82"/>
      <c r="D459" s="79"/>
      <c r="E459" s="83"/>
      <c r="F459" s="83"/>
      <c r="G459" s="81"/>
      <c r="H459" s="123"/>
      <c r="I459" s="238" t="str">
        <f>IF(ISNUMBER(F459),_xlfn.IFS(RIGHT(H459,3)="(b)",IF(AND(G459&gt;=DATE('1. Informace o projektu'!$C$3,1,1),G459&lt;=WORKDAY(DATE('1. Informace o projektu'!$C$3+1,1,31)-1,1)),"OK","!!"),RIGHT(H459,3)="(a)",IF(AND(G459&gt;=DATE('1. Informace o projektu'!$C$3,1,1),G459&lt;=WORKDAY(DATE('1. Informace o projektu'!$C$3,12,31)-1,1,'6. Data'!$C$76:$C$89)),"OK","!!"),ISBLANK(G459),"!",ISBLANK(H459),"!!!",H459='6. Data'!$B$3,"vyberte druh nákladu")," ")</f>
        <v xml:space="preserve"> </v>
      </c>
      <c r="J459" s="261" t="str">
        <f t="shared" si="21"/>
        <v xml:space="preserve"> </v>
      </c>
      <c r="K459" s="238" t="str">
        <f t="shared" si="22"/>
        <v xml:space="preserve"> </v>
      </c>
      <c r="L459" s="87" t="str">
        <f t="shared" si="23"/>
        <v xml:space="preserve"> </v>
      </c>
    </row>
    <row r="460" spans="1:12" x14ac:dyDescent="0.25">
      <c r="A460" s="72"/>
      <c r="B460" s="82"/>
      <c r="C460" s="82"/>
      <c r="D460" s="79"/>
      <c r="E460" s="83"/>
      <c r="F460" s="83"/>
      <c r="G460" s="81"/>
      <c r="H460" s="123"/>
      <c r="I460" s="238" t="str">
        <f>IF(ISNUMBER(F460),_xlfn.IFS(RIGHT(H460,3)="(b)",IF(AND(G460&gt;=DATE('1. Informace o projektu'!$C$3,1,1),G460&lt;=WORKDAY(DATE('1. Informace o projektu'!$C$3+1,1,31)-1,1)),"OK","!!"),RIGHT(H460,3)="(a)",IF(AND(G460&gt;=DATE('1. Informace o projektu'!$C$3,1,1),G460&lt;=WORKDAY(DATE('1. Informace o projektu'!$C$3,12,31)-1,1,'6. Data'!$C$76:$C$89)),"OK","!!"),ISBLANK(G460),"!",ISBLANK(H460),"!!!",H460='6. Data'!$B$3,"vyberte druh nákladu")," ")</f>
        <v xml:space="preserve"> </v>
      </c>
      <c r="J460" s="261" t="str">
        <f t="shared" si="21"/>
        <v xml:space="preserve"> </v>
      </c>
      <c r="K460" s="238" t="str">
        <f t="shared" si="22"/>
        <v xml:space="preserve"> </v>
      </c>
      <c r="L460" s="87" t="str">
        <f t="shared" si="23"/>
        <v xml:space="preserve"> </v>
      </c>
    </row>
    <row r="461" spans="1:12" x14ac:dyDescent="0.25">
      <c r="A461" s="72"/>
      <c r="B461" s="82"/>
      <c r="C461" s="82"/>
      <c r="D461" s="79"/>
      <c r="E461" s="83"/>
      <c r="F461" s="83"/>
      <c r="G461" s="81"/>
      <c r="H461" s="123"/>
      <c r="I461" s="238" t="str">
        <f>IF(ISNUMBER(F461),_xlfn.IFS(RIGHT(H461,3)="(b)",IF(AND(G461&gt;=DATE('1. Informace o projektu'!$C$3,1,1),G461&lt;=WORKDAY(DATE('1. Informace o projektu'!$C$3+1,1,31)-1,1)),"OK","!!"),RIGHT(H461,3)="(a)",IF(AND(G461&gt;=DATE('1. Informace o projektu'!$C$3,1,1),G461&lt;=WORKDAY(DATE('1. Informace o projektu'!$C$3,12,31)-1,1,'6. Data'!$C$76:$C$89)),"OK","!!"),ISBLANK(G461),"!",ISBLANK(H461),"!!!",H461='6. Data'!$B$3,"vyberte druh nákladu")," ")</f>
        <v xml:space="preserve"> </v>
      </c>
      <c r="J461" s="261" t="str">
        <f t="shared" si="21"/>
        <v xml:space="preserve"> </v>
      </c>
      <c r="K461" s="238" t="str">
        <f t="shared" si="22"/>
        <v xml:space="preserve"> </v>
      </c>
      <c r="L461" s="87" t="str">
        <f t="shared" si="23"/>
        <v xml:space="preserve"> </v>
      </c>
    </row>
    <row r="462" spans="1:12" x14ac:dyDescent="0.25">
      <c r="A462" s="72"/>
      <c r="B462" s="82"/>
      <c r="C462" s="82"/>
      <c r="D462" s="79"/>
      <c r="E462" s="83"/>
      <c r="F462" s="83"/>
      <c r="G462" s="81"/>
      <c r="H462" s="123"/>
      <c r="I462" s="238" t="str">
        <f>IF(ISNUMBER(F462),_xlfn.IFS(RIGHT(H462,3)="(b)",IF(AND(G462&gt;=DATE('1. Informace o projektu'!$C$3,1,1),G462&lt;=WORKDAY(DATE('1. Informace o projektu'!$C$3+1,1,31)-1,1)),"OK","!!"),RIGHT(H462,3)="(a)",IF(AND(G462&gt;=DATE('1. Informace o projektu'!$C$3,1,1),G462&lt;=WORKDAY(DATE('1. Informace o projektu'!$C$3,12,31)-1,1,'6. Data'!$C$76:$C$89)),"OK","!!"),ISBLANK(G462),"!",ISBLANK(H462),"!!!",H462='6. Data'!$B$3,"vyberte druh nákladu")," ")</f>
        <v xml:space="preserve"> </v>
      </c>
      <c r="J462" s="261" t="str">
        <f t="shared" si="21"/>
        <v xml:space="preserve"> </v>
      </c>
      <c r="K462" s="238" t="str">
        <f t="shared" si="22"/>
        <v xml:space="preserve"> </v>
      </c>
      <c r="L462" s="87" t="str">
        <f t="shared" si="23"/>
        <v xml:space="preserve"> </v>
      </c>
    </row>
    <row r="463" spans="1:12" x14ac:dyDescent="0.25">
      <c r="A463" s="72"/>
      <c r="B463" s="82"/>
      <c r="C463" s="82"/>
      <c r="D463" s="79"/>
      <c r="E463" s="83"/>
      <c r="F463" s="83"/>
      <c r="G463" s="81"/>
      <c r="H463" s="123"/>
      <c r="I463" s="238" t="str">
        <f>IF(ISNUMBER(F463),_xlfn.IFS(RIGHT(H463,3)="(b)",IF(AND(G463&gt;=DATE('1. Informace o projektu'!$C$3,1,1),G463&lt;=WORKDAY(DATE('1. Informace o projektu'!$C$3+1,1,31)-1,1)),"OK","!!"),RIGHT(H463,3)="(a)",IF(AND(G463&gt;=DATE('1. Informace o projektu'!$C$3,1,1),G463&lt;=WORKDAY(DATE('1. Informace o projektu'!$C$3,12,31)-1,1,'6. Data'!$C$76:$C$89)),"OK","!!"),ISBLANK(G463),"!",ISBLANK(H463),"!!!",H463='6. Data'!$B$3,"vyberte druh nákladu")," ")</f>
        <v xml:space="preserve"> </v>
      </c>
      <c r="J463" s="261" t="str">
        <f t="shared" si="21"/>
        <v xml:space="preserve"> </v>
      </c>
      <c r="K463" s="238" t="str">
        <f t="shared" si="22"/>
        <v xml:space="preserve"> </v>
      </c>
      <c r="L463" s="87" t="str">
        <f t="shared" si="23"/>
        <v xml:space="preserve"> </v>
      </c>
    </row>
    <row r="464" spans="1:12" x14ac:dyDescent="0.25">
      <c r="A464" s="72"/>
      <c r="B464" s="82"/>
      <c r="C464" s="82"/>
      <c r="D464" s="79"/>
      <c r="E464" s="83"/>
      <c r="F464" s="83"/>
      <c r="G464" s="81"/>
      <c r="H464" s="123"/>
      <c r="I464" s="238" t="str">
        <f>IF(ISNUMBER(F464),_xlfn.IFS(RIGHT(H464,3)="(b)",IF(AND(G464&gt;=DATE('1. Informace o projektu'!$C$3,1,1),G464&lt;=WORKDAY(DATE('1. Informace o projektu'!$C$3+1,1,31)-1,1)),"OK","!!"),RIGHT(H464,3)="(a)",IF(AND(G464&gt;=DATE('1. Informace o projektu'!$C$3,1,1),G464&lt;=WORKDAY(DATE('1. Informace o projektu'!$C$3,12,31)-1,1,'6. Data'!$C$76:$C$89)),"OK","!!"),ISBLANK(G464),"!",ISBLANK(H464),"!!!",H464='6. Data'!$B$3,"vyberte druh nákladu")," ")</f>
        <v xml:space="preserve"> </v>
      </c>
      <c r="J464" s="261" t="str">
        <f t="shared" si="21"/>
        <v xml:space="preserve"> </v>
      </c>
      <c r="K464" s="238" t="str">
        <f t="shared" si="22"/>
        <v xml:space="preserve"> </v>
      </c>
      <c r="L464" s="87" t="str">
        <f t="shared" si="23"/>
        <v xml:space="preserve"> </v>
      </c>
    </row>
    <row r="465" spans="1:12" x14ac:dyDescent="0.25">
      <c r="A465" s="72"/>
      <c r="B465" s="82"/>
      <c r="C465" s="82"/>
      <c r="D465" s="79"/>
      <c r="E465" s="83"/>
      <c r="F465" s="83"/>
      <c r="G465" s="81"/>
      <c r="H465" s="123"/>
      <c r="I465" s="238" t="str">
        <f>IF(ISNUMBER(F465),_xlfn.IFS(RIGHT(H465,3)="(b)",IF(AND(G465&gt;=DATE('1. Informace o projektu'!$C$3,1,1),G465&lt;=WORKDAY(DATE('1. Informace o projektu'!$C$3+1,1,31)-1,1)),"OK","!!"),RIGHT(H465,3)="(a)",IF(AND(G465&gt;=DATE('1. Informace o projektu'!$C$3,1,1),G465&lt;=WORKDAY(DATE('1. Informace o projektu'!$C$3,12,31)-1,1,'6. Data'!$C$76:$C$89)),"OK","!!"),ISBLANK(G465),"!",ISBLANK(H465),"!!!",H465='6. Data'!$B$3,"vyberte druh nákladu")," ")</f>
        <v xml:space="preserve"> </v>
      </c>
      <c r="J465" s="261" t="str">
        <f t="shared" si="21"/>
        <v xml:space="preserve"> </v>
      </c>
      <c r="K465" s="238" t="str">
        <f t="shared" si="22"/>
        <v xml:space="preserve"> </v>
      </c>
      <c r="L465" s="87" t="str">
        <f t="shared" si="23"/>
        <v xml:space="preserve"> </v>
      </c>
    </row>
    <row r="466" spans="1:12" x14ac:dyDescent="0.25">
      <c r="A466" s="72"/>
      <c r="B466" s="82"/>
      <c r="C466" s="82"/>
      <c r="D466" s="79"/>
      <c r="E466" s="83"/>
      <c r="F466" s="83"/>
      <c r="G466" s="81"/>
      <c r="H466" s="123"/>
      <c r="I466" s="238" t="str">
        <f>IF(ISNUMBER(F466),_xlfn.IFS(RIGHT(H466,3)="(b)",IF(AND(G466&gt;=DATE('1. Informace o projektu'!$C$3,1,1),G466&lt;=WORKDAY(DATE('1. Informace o projektu'!$C$3+1,1,31)-1,1)),"OK","!!"),RIGHT(H466,3)="(a)",IF(AND(G466&gt;=DATE('1. Informace o projektu'!$C$3,1,1),G466&lt;=WORKDAY(DATE('1. Informace o projektu'!$C$3,12,31)-1,1,'6. Data'!$C$76:$C$89)),"OK","!!"),ISBLANK(G466),"!",ISBLANK(H466),"!!!",H466='6. Data'!$B$3,"vyberte druh nákladu")," ")</f>
        <v xml:space="preserve"> </v>
      </c>
      <c r="J466" s="261" t="str">
        <f t="shared" si="21"/>
        <v xml:space="preserve"> </v>
      </c>
      <c r="K466" s="238" t="str">
        <f t="shared" si="22"/>
        <v xml:space="preserve"> </v>
      </c>
      <c r="L466" s="87" t="str">
        <f t="shared" si="23"/>
        <v xml:space="preserve"> </v>
      </c>
    </row>
    <row r="467" spans="1:12" x14ac:dyDescent="0.25">
      <c r="A467" s="72"/>
      <c r="B467" s="82"/>
      <c r="C467" s="82"/>
      <c r="D467" s="79"/>
      <c r="E467" s="83"/>
      <c r="F467" s="83"/>
      <c r="G467" s="81"/>
      <c r="H467" s="123"/>
      <c r="I467" s="238" t="str">
        <f>IF(ISNUMBER(F467),_xlfn.IFS(RIGHT(H467,3)="(b)",IF(AND(G467&gt;=DATE('1. Informace o projektu'!$C$3,1,1),G467&lt;=WORKDAY(DATE('1. Informace o projektu'!$C$3+1,1,31)-1,1)),"OK","!!"),RIGHT(H467,3)="(a)",IF(AND(G467&gt;=DATE('1. Informace o projektu'!$C$3,1,1),G467&lt;=WORKDAY(DATE('1. Informace o projektu'!$C$3,12,31)-1,1,'6. Data'!$C$76:$C$89)),"OK","!!"),ISBLANK(G467),"!",ISBLANK(H467),"!!!",H467='6. Data'!$B$3,"vyberte druh nákladu")," ")</f>
        <v xml:space="preserve"> </v>
      </c>
      <c r="J467" s="261" t="str">
        <f t="shared" si="21"/>
        <v xml:space="preserve"> </v>
      </c>
      <c r="K467" s="238" t="str">
        <f t="shared" si="22"/>
        <v xml:space="preserve"> </v>
      </c>
      <c r="L467" s="87" t="str">
        <f t="shared" si="23"/>
        <v xml:space="preserve"> </v>
      </c>
    </row>
    <row r="468" spans="1:12" x14ac:dyDescent="0.25">
      <c r="A468" s="72"/>
      <c r="B468" s="82"/>
      <c r="C468" s="82"/>
      <c r="D468" s="79"/>
      <c r="E468" s="83"/>
      <c r="F468" s="83"/>
      <c r="G468" s="81"/>
      <c r="H468" s="123"/>
      <c r="I468" s="238" t="str">
        <f>IF(ISNUMBER(F468),_xlfn.IFS(RIGHT(H468,3)="(b)",IF(AND(G468&gt;=DATE('1. Informace o projektu'!$C$3,1,1),G468&lt;=WORKDAY(DATE('1. Informace o projektu'!$C$3+1,1,31)-1,1)),"OK","!!"),RIGHT(H468,3)="(a)",IF(AND(G468&gt;=DATE('1. Informace o projektu'!$C$3,1,1),G468&lt;=WORKDAY(DATE('1. Informace o projektu'!$C$3,12,31)-1,1,'6. Data'!$C$76:$C$89)),"OK","!!"),ISBLANK(G468),"!",ISBLANK(H468),"!!!",H468='6. Data'!$B$3,"vyberte druh nákladu")," ")</f>
        <v xml:space="preserve"> </v>
      </c>
      <c r="J468" s="261" t="str">
        <f t="shared" si="21"/>
        <v xml:space="preserve"> </v>
      </c>
      <c r="K468" s="238" t="str">
        <f t="shared" si="22"/>
        <v xml:space="preserve"> </v>
      </c>
      <c r="L468" s="87" t="str">
        <f t="shared" si="23"/>
        <v xml:space="preserve"> </v>
      </c>
    </row>
    <row r="469" spans="1:12" x14ac:dyDescent="0.25">
      <c r="A469" s="72"/>
      <c r="B469" s="82"/>
      <c r="C469" s="82"/>
      <c r="D469" s="79"/>
      <c r="E469" s="83"/>
      <c r="F469" s="83"/>
      <c r="G469" s="81"/>
      <c r="H469" s="123"/>
      <c r="I469" s="238" t="str">
        <f>IF(ISNUMBER(F469),_xlfn.IFS(RIGHT(H469,3)="(b)",IF(AND(G469&gt;=DATE('1. Informace o projektu'!$C$3,1,1),G469&lt;=WORKDAY(DATE('1. Informace o projektu'!$C$3+1,1,31)-1,1)),"OK","!!"),RIGHT(H469,3)="(a)",IF(AND(G469&gt;=DATE('1. Informace o projektu'!$C$3,1,1),G469&lt;=WORKDAY(DATE('1. Informace o projektu'!$C$3,12,31)-1,1,'6. Data'!$C$76:$C$89)),"OK","!!"),ISBLANK(G469),"!",ISBLANK(H469),"!!!",H469='6. Data'!$B$3,"vyberte druh nákladu")," ")</f>
        <v xml:space="preserve"> </v>
      </c>
      <c r="J469" s="261" t="str">
        <f t="shared" si="21"/>
        <v xml:space="preserve"> </v>
      </c>
      <c r="K469" s="238" t="str">
        <f t="shared" si="22"/>
        <v xml:space="preserve"> </v>
      </c>
      <c r="L469" s="87" t="str">
        <f t="shared" si="23"/>
        <v xml:space="preserve"> </v>
      </c>
    </row>
    <row r="470" spans="1:12" x14ac:dyDescent="0.25">
      <c r="A470" s="72"/>
      <c r="B470" s="82"/>
      <c r="C470" s="82"/>
      <c r="D470" s="79"/>
      <c r="E470" s="83"/>
      <c r="F470" s="83"/>
      <c r="G470" s="81"/>
      <c r="H470" s="123"/>
      <c r="I470" s="238" t="str">
        <f>IF(ISNUMBER(F470),_xlfn.IFS(RIGHT(H470,3)="(b)",IF(AND(G470&gt;=DATE('1. Informace o projektu'!$C$3,1,1),G470&lt;=WORKDAY(DATE('1. Informace o projektu'!$C$3+1,1,31)-1,1)),"OK","!!"),RIGHT(H470,3)="(a)",IF(AND(G470&gt;=DATE('1. Informace o projektu'!$C$3,1,1),G470&lt;=WORKDAY(DATE('1. Informace o projektu'!$C$3,12,31)-1,1,'6. Data'!$C$76:$C$89)),"OK","!!"),ISBLANK(G470),"!",ISBLANK(H470),"!!!",H470='6. Data'!$B$3,"vyberte druh nákladu")," ")</f>
        <v xml:space="preserve"> </v>
      </c>
      <c r="J470" s="261" t="str">
        <f t="shared" si="21"/>
        <v xml:space="preserve"> </v>
      </c>
      <c r="K470" s="238" t="str">
        <f t="shared" si="22"/>
        <v xml:space="preserve"> </v>
      </c>
      <c r="L470" s="87" t="str">
        <f t="shared" si="23"/>
        <v xml:space="preserve"> </v>
      </c>
    </row>
    <row r="471" spans="1:12" x14ac:dyDescent="0.25">
      <c r="A471" s="72"/>
      <c r="B471" s="82"/>
      <c r="C471" s="82"/>
      <c r="D471" s="79"/>
      <c r="E471" s="83"/>
      <c r="F471" s="83"/>
      <c r="G471" s="81"/>
      <c r="H471" s="123"/>
      <c r="I471" s="238" t="str">
        <f>IF(ISNUMBER(F471),_xlfn.IFS(RIGHT(H471,3)="(b)",IF(AND(G471&gt;=DATE('1. Informace o projektu'!$C$3,1,1),G471&lt;=WORKDAY(DATE('1. Informace o projektu'!$C$3+1,1,31)-1,1)),"OK","!!"),RIGHT(H471,3)="(a)",IF(AND(G471&gt;=DATE('1. Informace o projektu'!$C$3,1,1),G471&lt;=WORKDAY(DATE('1. Informace o projektu'!$C$3,12,31)-1,1,'6. Data'!$C$76:$C$89)),"OK","!!"),ISBLANK(G471),"!",ISBLANK(H471),"!!!",H471='6. Data'!$B$3,"vyberte druh nákladu")," ")</f>
        <v xml:space="preserve"> </v>
      </c>
      <c r="J471" s="261" t="str">
        <f t="shared" si="21"/>
        <v xml:space="preserve"> </v>
      </c>
      <c r="K471" s="238" t="str">
        <f t="shared" si="22"/>
        <v xml:space="preserve"> </v>
      </c>
      <c r="L471" s="87" t="str">
        <f t="shared" si="23"/>
        <v xml:space="preserve"> </v>
      </c>
    </row>
    <row r="472" spans="1:12" x14ac:dyDescent="0.25">
      <c r="A472" s="72"/>
      <c r="B472" s="82"/>
      <c r="C472" s="82"/>
      <c r="D472" s="79"/>
      <c r="E472" s="83"/>
      <c r="F472" s="83"/>
      <c r="G472" s="81"/>
      <c r="H472" s="123"/>
      <c r="I472" s="238" t="str">
        <f>IF(ISNUMBER(F472),_xlfn.IFS(RIGHT(H472,3)="(b)",IF(AND(G472&gt;=DATE('1. Informace o projektu'!$C$3,1,1),G472&lt;=WORKDAY(DATE('1. Informace o projektu'!$C$3+1,1,31)-1,1)),"OK","!!"),RIGHT(H472,3)="(a)",IF(AND(G472&gt;=DATE('1. Informace o projektu'!$C$3,1,1),G472&lt;=WORKDAY(DATE('1. Informace o projektu'!$C$3,12,31)-1,1,'6. Data'!$C$76:$C$89)),"OK","!!"),ISBLANK(G472),"!",ISBLANK(H472),"!!!",H472='6. Data'!$B$3,"vyberte druh nákladu")," ")</f>
        <v xml:space="preserve"> </v>
      </c>
      <c r="J472" s="261" t="str">
        <f t="shared" si="21"/>
        <v xml:space="preserve"> </v>
      </c>
      <c r="K472" s="238" t="str">
        <f t="shared" si="22"/>
        <v xml:space="preserve"> </v>
      </c>
      <c r="L472" s="87" t="str">
        <f t="shared" si="23"/>
        <v xml:space="preserve"> </v>
      </c>
    </row>
    <row r="473" spans="1:12" x14ac:dyDescent="0.25">
      <c r="A473" s="72"/>
      <c r="B473" s="82"/>
      <c r="C473" s="82"/>
      <c r="D473" s="79"/>
      <c r="E473" s="83"/>
      <c r="F473" s="83"/>
      <c r="G473" s="81"/>
      <c r="H473" s="123"/>
      <c r="I473" s="238" t="str">
        <f>IF(ISNUMBER(F473),_xlfn.IFS(RIGHT(H473,3)="(b)",IF(AND(G473&gt;=DATE('1. Informace o projektu'!$C$3,1,1),G473&lt;=WORKDAY(DATE('1. Informace o projektu'!$C$3+1,1,31)-1,1)),"OK","!!"),RIGHT(H473,3)="(a)",IF(AND(G473&gt;=DATE('1. Informace o projektu'!$C$3,1,1),G473&lt;=WORKDAY(DATE('1. Informace o projektu'!$C$3,12,31)-1,1,'6. Data'!$C$76:$C$89)),"OK","!!"),ISBLANK(G473),"!",ISBLANK(H473),"!!!",H473='6. Data'!$B$3,"vyberte druh nákladu")," ")</f>
        <v xml:space="preserve"> </v>
      </c>
      <c r="J473" s="261" t="str">
        <f t="shared" si="21"/>
        <v xml:space="preserve"> </v>
      </c>
      <c r="K473" s="238" t="str">
        <f t="shared" si="22"/>
        <v xml:space="preserve"> </v>
      </c>
      <c r="L473" s="87" t="str">
        <f t="shared" si="23"/>
        <v xml:space="preserve"> </v>
      </c>
    </row>
    <row r="474" spans="1:12" x14ac:dyDescent="0.25">
      <c r="A474" s="72"/>
      <c r="B474" s="82"/>
      <c r="C474" s="82"/>
      <c r="D474" s="79"/>
      <c r="E474" s="83"/>
      <c r="F474" s="83"/>
      <c r="G474" s="81"/>
      <c r="H474" s="123"/>
      <c r="I474" s="238" t="str">
        <f>IF(ISNUMBER(F474),_xlfn.IFS(RIGHT(H474,3)="(b)",IF(AND(G474&gt;=DATE('1. Informace o projektu'!$C$3,1,1),G474&lt;=WORKDAY(DATE('1. Informace o projektu'!$C$3+1,1,31)-1,1)),"OK","!!"),RIGHT(H474,3)="(a)",IF(AND(G474&gt;=DATE('1. Informace o projektu'!$C$3,1,1),G474&lt;=WORKDAY(DATE('1. Informace o projektu'!$C$3,12,31)-1,1,'6. Data'!$C$76:$C$89)),"OK","!!"),ISBLANK(G474),"!",ISBLANK(H474),"!!!",H474='6. Data'!$B$3,"vyberte druh nákladu")," ")</f>
        <v xml:space="preserve"> </v>
      </c>
      <c r="J474" s="261" t="str">
        <f t="shared" si="21"/>
        <v xml:space="preserve"> </v>
      </c>
      <c r="K474" s="238" t="str">
        <f t="shared" si="22"/>
        <v xml:space="preserve"> </v>
      </c>
      <c r="L474" s="87" t="str">
        <f t="shared" si="23"/>
        <v xml:space="preserve"> </v>
      </c>
    </row>
    <row r="475" spans="1:12" x14ac:dyDescent="0.25">
      <c r="A475" s="72"/>
      <c r="B475" s="82"/>
      <c r="C475" s="82"/>
      <c r="D475" s="79"/>
      <c r="E475" s="83"/>
      <c r="F475" s="83"/>
      <c r="G475" s="81"/>
      <c r="H475" s="123"/>
      <c r="I475" s="238" t="str">
        <f>IF(ISNUMBER(F475),_xlfn.IFS(RIGHT(H475,3)="(b)",IF(AND(G475&gt;=DATE('1. Informace o projektu'!$C$3,1,1),G475&lt;=WORKDAY(DATE('1. Informace o projektu'!$C$3+1,1,31)-1,1)),"OK","!!"),RIGHT(H475,3)="(a)",IF(AND(G475&gt;=DATE('1. Informace o projektu'!$C$3,1,1),G475&lt;=WORKDAY(DATE('1. Informace o projektu'!$C$3,12,31)-1,1,'6. Data'!$C$76:$C$89)),"OK","!!"),ISBLANK(G475),"!",ISBLANK(H475),"!!!",H475='6. Data'!$B$3,"vyberte druh nákladu")," ")</f>
        <v xml:space="preserve"> </v>
      </c>
      <c r="J475" s="261" t="str">
        <f t="shared" si="21"/>
        <v xml:space="preserve"> </v>
      </c>
      <c r="K475" s="238" t="str">
        <f t="shared" si="22"/>
        <v xml:space="preserve"> </v>
      </c>
      <c r="L475" s="87" t="str">
        <f t="shared" si="23"/>
        <v xml:space="preserve"> </v>
      </c>
    </row>
    <row r="476" spans="1:12" x14ac:dyDescent="0.25">
      <c r="A476" s="72"/>
      <c r="B476" s="82"/>
      <c r="C476" s="82"/>
      <c r="D476" s="79"/>
      <c r="E476" s="83"/>
      <c r="F476" s="83"/>
      <c r="G476" s="81"/>
      <c r="H476" s="123"/>
      <c r="I476" s="238" t="str">
        <f>IF(ISNUMBER(F476),_xlfn.IFS(RIGHT(H476,3)="(b)",IF(AND(G476&gt;=DATE('1. Informace o projektu'!$C$3,1,1),G476&lt;=WORKDAY(DATE('1. Informace o projektu'!$C$3+1,1,31)-1,1)),"OK","!!"),RIGHT(H476,3)="(a)",IF(AND(G476&gt;=DATE('1. Informace o projektu'!$C$3,1,1),G476&lt;=WORKDAY(DATE('1. Informace o projektu'!$C$3,12,31)-1,1,'6. Data'!$C$76:$C$89)),"OK","!!"),ISBLANK(G476),"!",ISBLANK(H476),"!!!",H476='6. Data'!$B$3,"vyberte druh nákladu")," ")</f>
        <v xml:space="preserve"> </v>
      </c>
      <c r="J476" s="261" t="str">
        <f t="shared" si="21"/>
        <v xml:space="preserve"> </v>
      </c>
      <c r="K476" s="238" t="str">
        <f t="shared" si="22"/>
        <v xml:space="preserve"> </v>
      </c>
      <c r="L476" s="87" t="str">
        <f t="shared" si="23"/>
        <v xml:space="preserve"> </v>
      </c>
    </row>
    <row r="477" spans="1:12" x14ac:dyDescent="0.25">
      <c r="A477" s="72"/>
      <c r="B477" s="82"/>
      <c r="C477" s="82"/>
      <c r="D477" s="79"/>
      <c r="E477" s="83"/>
      <c r="F477" s="83"/>
      <c r="G477" s="81"/>
      <c r="H477" s="123"/>
      <c r="I477" s="238" t="str">
        <f>IF(ISNUMBER(F477),_xlfn.IFS(RIGHT(H477,3)="(b)",IF(AND(G477&gt;=DATE('1. Informace o projektu'!$C$3,1,1),G477&lt;=WORKDAY(DATE('1. Informace o projektu'!$C$3+1,1,31)-1,1)),"OK","!!"),RIGHT(H477,3)="(a)",IF(AND(G477&gt;=DATE('1. Informace o projektu'!$C$3,1,1),G477&lt;=WORKDAY(DATE('1. Informace o projektu'!$C$3,12,31)-1,1,'6. Data'!$C$76:$C$89)),"OK","!!"),ISBLANK(G477),"!",ISBLANK(H477),"!!!",H477='6. Data'!$B$3,"vyberte druh nákladu")," ")</f>
        <v xml:space="preserve"> </v>
      </c>
      <c r="J477" s="261" t="str">
        <f t="shared" si="21"/>
        <v xml:space="preserve"> </v>
      </c>
      <c r="K477" s="238" t="str">
        <f t="shared" si="22"/>
        <v xml:space="preserve"> </v>
      </c>
      <c r="L477" s="87" t="str">
        <f t="shared" si="23"/>
        <v xml:space="preserve"> </v>
      </c>
    </row>
    <row r="478" spans="1:12" x14ac:dyDescent="0.25">
      <c r="A478" s="72"/>
      <c r="B478" s="82"/>
      <c r="C478" s="82"/>
      <c r="D478" s="79"/>
      <c r="E478" s="83"/>
      <c r="F478" s="83"/>
      <c r="G478" s="81"/>
      <c r="H478" s="123"/>
      <c r="I478" s="238" t="str">
        <f>IF(ISNUMBER(F478),_xlfn.IFS(RIGHT(H478,3)="(b)",IF(AND(G478&gt;=DATE('1. Informace o projektu'!$C$3,1,1),G478&lt;=WORKDAY(DATE('1. Informace o projektu'!$C$3+1,1,31)-1,1)),"OK","!!"),RIGHT(H478,3)="(a)",IF(AND(G478&gt;=DATE('1. Informace o projektu'!$C$3,1,1),G478&lt;=WORKDAY(DATE('1. Informace o projektu'!$C$3,12,31)-1,1,'6. Data'!$C$76:$C$89)),"OK","!!"),ISBLANK(G478),"!",ISBLANK(H478),"!!!",H478='6. Data'!$B$3,"vyberte druh nákladu")," ")</f>
        <v xml:space="preserve"> </v>
      </c>
      <c r="J478" s="261" t="str">
        <f t="shared" si="21"/>
        <v xml:space="preserve"> </v>
      </c>
      <c r="K478" s="238" t="str">
        <f t="shared" si="22"/>
        <v xml:space="preserve"> </v>
      </c>
      <c r="L478" s="87" t="str">
        <f t="shared" si="23"/>
        <v xml:space="preserve"> </v>
      </c>
    </row>
    <row r="479" spans="1:12" x14ac:dyDescent="0.25">
      <c r="A479" s="72"/>
      <c r="B479" s="82"/>
      <c r="C479" s="82"/>
      <c r="D479" s="79"/>
      <c r="E479" s="83"/>
      <c r="F479" s="83"/>
      <c r="G479" s="81"/>
      <c r="H479" s="123"/>
      <c r="I479" s="238" t="str">
        <f>IF(ISNUMBER(F479),_xlfn.IFS(RIGHT(H479,3)="(b)",IF(AND(G479&gt;=DATE('1. Informace o projektu'!$C$3,1,1),G479&lt;=WORKDAY(DATE('1. Informace o projektu'!$C$3+1,1,31)-1,1)),"OK","!!"),RIGHT(H479,3)="(a)",IF(AND(G479&gt;=DATE('1. Informace o projektu'!$C$3,1,1),G479&lt;=WORKDAY(DATE('1. Informace o projektu'!$C$3,12,31)-1,1,'6. Data'!$C$76:$C$89)),"OK","!!"),ISBLANK(G479),"!",ISBLANK(H479),"!!!",H479='6. Data'!$B$3,"vyberte druh nákladu")," ")</f>
        <v xml:space="preserve"> </v>
      </c>
      <c r="J479" s="261" t="str">
        <f t="shared" si="21"/>
        <v xml:space="preserve"> </v>
      </c>
      <c r="K479" s="238" t="str">
        <f t="shared" si="22"/>
        <v xml:space="preserve"> </v>
      </c>
      <c r="L479" s="87" t="str">
        <f t="shared" si="23"/>
        <v xml:space="preserve"> </v>
      </c>
    </row>
    <row r="480" spans="1:12" x14ac:dyDescent="0.25">
      <c r="A480" s="72"/>
      <c r="B480" s="82"/>
      <c r="C480" s="82"/>
      <c r="D480" s="79"/>
      <c r="E480" s="83"/>
      <c r="F480" s="83"/>
      <c r="G480" s="81"/>
      <c r="H480" s="123"/>
      <c r="I480" s="238" t="str">
        <f>IF(ISNUMBER(F480),_xlfn.IFS(RIGHT(H480,3)="(b)",IF(AND(G480&gt;=DATE('1. Informace o projektu'!$C$3,1,1),G480&lt;=WORKDAY(DATE('1. Informace o projektu'!$C$3+1,1,31)-1,1)),"OK","!!"),RIGHT(H480,3)="(a)",IF(AND(G480&gt;=DATE('1. Informace o projektu'!$C$3,1,1),G480&lt;=WORKDAY(DATE('1. Informace o projektu'!$C$3,12,31)-1,1,'6. Data'!$C$76:$C$89)),"OK","!!"),ISBLANK(G480),"!",ISBLANK(H480),"!!!",H480='6. Data'!$B$3,"vyberte druh nákladu")," ")</f>
        <v xml:space="preserve"> </v>
      </c>
      <c r="J480" s="261" t="str">
        <f t="shared" si="21"/>
        <v xml:space="preserve"> </v>
      </c>
      <c r="K480" s="238" t="str">
        <f t="shared" si="22"/>
        <v xml:space="preserve"> </v>
      </c>
      <c r="L480" s="87" t="str">
        <f t="shared" si="23"/>
        <v xml:space="preserve"> </v>
      </c>
    </row>
    <row r="481" spans="1:12" x14ac:dyDescent="0.25">
      <c r="A481" s="72"/>
      <c r="B481" s="82"/>
      <c r="C481" s="82"/>
      <c r="D481" s="79"/>
      <c r="E481" s="83"/>
      <c r="F481" s="83"/>
      <c r="G481" s="81"/>
      <c r="H481" s="124"/>
      <c r="I481" s="238" t="str">
        <f>IF(ISNUMBER(F481),_xlfn.IFS(RIGHT(H481,3)="(b)",IF(AND(G481&gt;=DATE('1. Informace o projektu'!$C$3,1,1),G481&lt;=WORKDAY(DATE('1. Informace o projektu'!$C$3+1,1,31)-1,1)),"OK","!!"),RIGHT(H481,3)="(a)",IF(AND(G481&gt;=DATE('1. Informace o projektu'!$C$3,1,1),G481&lt;=WORKDAY(DATE('1. Informace o projektu'!$C$3,12,31)-1,1,'6. Data'!$C$76:$C$89)),"OK","!!"),ISBLANK(G481),"!",ISBLANK(H481),"!!!",H481='6. Data'!$B$3,"vyberte druh nákladu")," ")</f>
        <v xml:space="preserve"> </v>
      </c>
      <c r="J481" s="261" t="str">
        <f t="shared" si="21"/>
        <v xml:space="preserve"> </v>
      </c>
      <c r="K481" s="238" t="str">
        <f t="shared" si="22"/>
        <v xml:space="preserve"> </v>
      </c>
      <c r="L481" s="87" t="str">
        <f t="shared" si="23"/>
        <v xml:space="preserve"> </v>
      </c>
    </row>
    <row r="482" spans="1:12" x14ac:dyDescent="0.25">
      <c r="A482" s="72"/>
      <c r="B482" s="82"/>
      <c r="C482" s="82"/>
      <c r="D482" s="79"/>
      <c r="E482" s="83"/>
      <c r="F482" s="83"/>
      <c r="G482" s="81"/>
      <c r="H482" s="123"/>
      <c r="I482" s="238" t="str">
        <f>IF(ISNUMBER(F482),_xlfn.IFS(RIGHT(H482,3)="(b)",IF(AND(G482&gt;=DATE('1. Informace o projektu'!$C$3,1,1),G482&lt;=WORKDAY(DATE('1. Informace o projektu'!$C$3+1,1,31)-1,1)),"OK","!!"),RIGHT(H482,3)="(a)",IF(AND(G482&gt;=DATE('1. Informace o projektu'!$C$3,1,1),G482&lt;=WORKDAY(DATE('1. Informace o projektu'!$C$3,12,31)-1,1,'6. Data'!$C$76:$C$89)),"OK","!!"),ISBLANK(G482),"!",ISBLANK(H482),"!!!",H482='6. Data'!$B$3,"vyberte druh nákladu")," ")</f>
        <v xml:space="preserve"> </v>
      </c>
      <c r="J482" s="261" t="str">
        <f t="shared" si="21"/>
        <v xml:space="preserve"> </v>
      </c>
      <c r="K482" s="238" t="str">
        <f t="shared" si="22"/>
        <v xml:space="preserve"> </v>
      </c>
      <c r="L482" s="87" t="str">
        <f t="shared" si="23"/>
        <v xml:space="preserve"> </v>
      </c>
    </row>
    <row r="483" spans="1:12" x14ac:dyDescent="0.25">
      <c r="A483" s="72"/>
      <c r="B483" s="82"/>
      <c r="C483" s="82"/>
      <c r="D483" s="79"/>
      <c r="E483" s="83"/>
      <c r="F483" s="83"/>
      <c r="G483" s="81"/>
      <c r="H483" s="123"/>
      <c r="I483" s="238" t="str">
        <f>IF(ISNUMBER(F483),_xlfn.IFS(RIGHT(H483,3)="(b)",IF(AND(G483&gt;=DATE('1. Informace o projektu'!$C$3,1,1),G483&lt;=WORKDAY(DATE('1. Informace o projektu'!$C$3+1,1,31)-1,1)),"OK","!!"),RIGHT(H483,3)="(a)",IF(AND(G483&gt;=DATE('1. Informace o projektu'!$C$3,1,1),G483&lt;=WORKDAY(DATE('1. Informace o projektu'!$C$3,12,31)-1,1,'6. Data'!$C$76:$C$89)),"OK","!!"),ISBLANK(G483),"!",ISBLANK(H483),"!!!",H483='6. Data'!$B$3,"vyberte druh nákladu")," ")</f>
        <v xml:space="preserve"> </v>
      </c>
      <c r="J483" s="261" t="str">
        <f t="shared" si="21"/>
        <v xml:space="preserve"> </v>
      </c>
      <c r="K483" s="238" t="str">
        <f t="shared" si="22"/>
        <v xml:space="preserve"> </v>
      </c>
      <c r="L483" s="87" t="str">
        <f t="shared" si="23"/>
        <v xml:space="preserve"> </v>
      </c>
    </row>
    <row r="484" spans="1:12" x14ac:dyDescent="0.25">
      <c r="A484" s="72"/>
      <c r="B484" s="82"/>
      <c r="C484" s="82"/>
      <c r="D484" s="79"/>
      <c r="E484" s="83"/>
      <c r="F484" s="83"/>
      <c r="G484" s="81"/>
      <c r="H484" s="123"/>
      <c r="I484" s="238" t="str">
        <f>IF(ISNUMBER(F484),_xlfn.IFS(RIGHT(H484,3)="(b)",IF(AND(G484&gt;=DATE('1. Informace o projektu'!$C$3,1,1),G484&lt;=WORKDAY(DATE('1. Informace o projektu'!$C$3+1,1,31)-1,1)),"OK","!!"),RIGHT(H484,3)="(a)",IF(AND(G484&gt;=DATE('1. Informace o projektu'!$C$3,1,1),G484&lt;=WORKDAY(DATE('1. Informace o projektu'!$C$3,12,31)-1,1,'6. Data'!$C$76:$C$89)),"OK","!!"),ISBLANK(G484),"!",ISBLANK(H484),"!!!",H484='6. Data'!$B$3,"vyberte druh nákladu")," ")</f>
        <v xml:space="preserve"> </v>
      </c>
      <c r="J484" s="261" t="str">
        <f t="shared" si="21"/>
        <v xml:space="preserve"> </v>
      </c>
      <c r="K484" s="238" t="str">
        <f t="shared" si="22"/>
        <v xml:space="preserve"> </v>
      </c>
      <c r="L484" s="87" t="str">
        <f t="shared" si="23"/>
        <v xml:space="preserve"> </v>
      </c>
    </row>
    <row r="485" spans="1:12" x14ac:dyDescent="0.25">
      <c r="A485" s="72"/>
      <c r="B485" s="82"/>
      <c r="C485" s="82"/>
      <c r="D485" s="79"/>
      <c r="E485" s="83"/>
      <c r="F485" s="83"/>
      <c r="G485" s="81"/>
      <c r="H485" s="123"/>
      <c r="I485" s="238" t="str">
        <f>IF(ISNUMBER(F485),_xlfn.IFS(RIGHT(H485,3)="(b)",IF(AND(G485&gt;=DATE('1. Informace o projektu'!$C$3,1,1),G485&lt;=WORKDAY(DATE('1. Informace o projektu'!$C$3+1,1,31)-1,1)),"OK","!!"),RIGHT(H485,3)="(a)",IF(AND(G485&gt;=DATE('1. Informace o projektu'!$C$3,1,1),G485&lt;=WORKDAY(DATE('1. Informace o projektu'!$C$3,12,31)-1,1,'6. Data'!$C$76:$C$89)),"OK","!!"),ISBLANK(G485),"!",ISBLANK(H485),"!!!",H485='6. Data'!$B$3,"vyberte druh nákladu")," ")</f>
        <v xml:space="preserve"> </v>
      </c>
      <c r="J485" s="261" t="str">
        <f t="shared" si="21"/>
        <v xml:space="preserve"> </v>
      </c>
      <c r="K485" s="238" t="str">
        <f t="shared" si="22"/>
        <v xml:space="preserve"> </v>
      </c>
      <c r="L485" s="87" t="str">
        <f t="shared" si="23"/>
        <v xml:space="preserve"> </v>
      </c>
    </row>
    <row r="486" spans="1:12" x14ac:dyDescent="0.25">
      <c r="A486" s="72"/>
      <c r="B486" s="82"/>
      <c r="C486" s="82"/>
      <c r="D486" s="79"/>
      <c r="E486" s="83"/>
      <c r="F486" s="83"/>
      <c r="G486" s="81"/>
      <c r="H486" s="123"/>
      <c r="I486" s="238" t="str">
        <f>IF(ISNUMBER(F486),_xlfn.IFS(RIGHT(H486,3)="(b)",IF(AND(G486&gt;=DATE('1. Informace o projektu'!$C$3,1,1),G486&lt;=WORKDAY(DATE('1. Informace o projektu'!$C$3+1,1,31)-1,1)),"OK","!!"),RIGHT(H486,3)="(a)",IF(AND(G486&gt;=DATE('1. Informace o projektu'!$C$3,1,1),G486&lt;=WORKDAY(DATE('1. Informace o projektu'!$C$3,12,31)-1,1,'6. Data'!$C$76:$C$89)),"OK","!!"),ISBLANK(G486),"!",ISBLANK(H486),"!!!",H486='6. Data'!$B$3,"vyberte druh nákladu")," ")</f>
        <v xml:space="preserve"> </v>
      </c>
      <c r="J486" s="261" t="str">
        <f t="shared" si="21"/>
        <v xml:space="preserve"> </v>
      </c>
      <c r="K486" s="238" t="str">
        <f t="shared" si="22"/>
        <v xml:space="preserve"> </v>
      </c>
      <c r="L486" s="87" t="str">
        <f t="shared" si="23"/>
        <v xml:space="preserve"> </v>
      </c>
    </row>
    <row r="487" spans="1:12" x14ac:dyDescent="0.25">
      <c r="A487" s="72"/>
      <c r="B487" s="82"/>
      <c r="C487" s="82"/>
      <c r="D487" s="79"/>
      <c r="E487" s="83"/>
      <c r="F487" s="83"/>
      <c r="G487" s="81"/>
      <c r="H487" s="123"/>
      <c r="I487" s="238" t="str">
        <f>IF(ISNUMBER(F487),_xlfn.IFS(RIGHT(H487,3)="(b)",IF(AND(G487&gt;=DATE('1. Informace o projektu'!$C$3,1,1),G487&lt;=WORKDAY(DATE('1. Informace o projektu'!$C$3+1,1,31)-1,1)),"OK","!!"),RIGHT(H487,3)="(a)",IF(AND(G487&gt;=DATE('1. Informace o projektu'!$C$3,1,1),G487&lt;=WORKDAY(DATE('1. Informace o projektu'!$C$3,12,31)-1,1,'6. Data'!$C$76:$C$89)),"OK","!!"),ISBLANK(G487),"!",ISBLANK(H487),"!!!",H487='6. Data'!$B$3,"vyberte druh nákladu")," ")</f>
        <v xml:space="preserve"> </v>
      </c>
      <c r="J487" s="261" t="str">
        <f t="shared" si="21"/>
        <v xml:space="preserve"> </v>
      </c>
      <c r="K487" s="238" t="str">
        <f t="shared" si="22"/>
        <v xml:space="preserve"> </v>
      </c>
      <c r="L487" s="87" t="str">
        <f t="shared" si="23"/>
        <v xml:space="preserve"> </v>
      </c>
    </row>
    <row r="488" spans="1:12" x14ac:dyDescent="0.25">
      <c r="A488" s="72"/>
      <c r="B488" s="82"/>
      <c r="C488" s="82"/>
      <c r="D488" s="79"/>
      <c r="E488" s="83"/>
      <c r="F488" s="83"/>
      <c r="G488" s="81"/>
      <c r="H488" s="123"/>
      <c r="I488" s="238" t="str">
        <f>IF(ISNUMBER(F488),_xlfn.IFS(RIGHT(H488,3)="(b)",IF(AND(G488&gt;=DATE('1. Informace o projektu'!$C$3,1,1),G488&lt;=WORKDAY(DATE('1. Informace o projektu'!$C$3+1,1,31)-1,1)),"OK","!!"),RIGHT(H488,3)="(a)",IF(AND(G488&gt;=DATE('1. Informace o projektu'!$C$3,1,1),G488&lt;=WORKDAY(DATE('1. Informace o projektu'!$C$3,12,31)-1,1,'6. Data'!$C$76:$C$89)),"OK","!!"),ISBLANK(G488),"!",ISBLANK(H488),"!!!",H488='6. Data'!$B$3,"vyberte druh nákladu")," ")</f>
        <v xml:space="preserve"> </v>
      </c>
      <c r="J488" s="261" t="str">
        <f t="shared" si="21"/>
        <v xml:space="preserve"> </v>
      </c>
      <c r="K488" s="238" t="str">
        <f t="shared" si="22"/>
        <v xml:space="preserve"> </v>
      </c>
      <c r="L488" s="87" t="str">
        <f t="shared" si="23"/>
        <v xml:space="preserve"> </v>
      </c>
    </row>
    <row r="489" spans="1:12" x14ac:dyDescent="0.25">
      <c r="A489" s="72"/>
      <c r="B489" s="82"/>
      <c r="C489" s="82"/>
      <c r="D489" s="79"/>
      <c r="E489" s="83"/>
      <c r="F489" s="83"/>
      <c r="G489" s="81"/>
      <c r="H489" s="123"/>
      <c r="I489" s="238" t="str">
        <f>IF(ISNUMBER(F489),_xlfn.IFS(RIGHT(H489,3)="(b)",IF(AND(G489&gt;=DATE('1. Informace o projektu'!$C$3,1,1),G489&lt;=WORKDAY(DATE('1. Informace o projektu'!$C$3+1,1,31)-1,1)),"OK","!!"),RIGHT(H489,3)="(a)",IF(AND(G489&gt;=DATE('1. Informace o projektu'!$C$3,1,1),G489&lt;=WORKDAY(DATE('1. Informace o projektu'!$C$3,12,31)-1,1,'6. Data'!$C$76:$C$89)),"OK","!!"),ISBLANK(G489),"!",ISBLANK(H489),"!!!",H489='6. Data'!$B$3,"vyberte druh nákladu")," ")</f>
        <v xml:space="preserve"> </v>
      </c>
      <c r="J489" s="261" t="str">
        <f t="shared" si="21"/>
        <v xml:space="preserve"> </v>
      </c>
      <c r="K489" s="238" t="str">
        <f t="shared" si="22"/>
        <v xml:space="preserve"> </v>
      </c>
      <c r="L489" s="87" t="str">
        <f t="shared" si="23"/>
        <v xml:space="preserve"> </v>
      </c>
    </row>
    <row r="490" spans="1:12" x14ac:dyDescent="0.25">
      <c r="A490" s="72"/>
      <c r="B490" s="82"/>
      <c r="C490" s="82"/>
      <c r="D490" s="79"/>
      <c r="E490" s="83"/>
      <c r="F490" s="83"/>
      <c r="G490" s="81"/>
      <c r="H490" s="123"/>
      <c r="I490" s="238" t="str">
        <f>IF(ISNUMBER(F490),_xlfn.IFS(RIGHT(H490,3)="(b)",IF(AND(G490&gt;=DATE('1. Informace o projektu'!$C$3,1,1),G490&lt;=WORKDAY(DATE('1. Informace o projektu'!$C$3+1,1,31)-1,1)),"OK","!!"),RIGHT(H490,3)="(a)",IF(AND(G490&gt;=DATE('1. Informace o projektu'!$C$3,1,1),G490&lt;=WORKDAY(DATE('1. Informace o projektu'!$C$3,12,31)-1,1,'6. Data'!$C$76:$C$89)),"OK","!!"),ISBLANK(G490),"!",ISBLANK(H490),"!!!",H490='6. Data'!$B$3,"vyberte druh nákladu")," ")</f>
        <v xml:space="preserve"> </v>
      </c>
      <c r="J490" s="261" t="str">
        <f t="shared" si="21"/>
        <v xml:space="preserve"> </v>
      </c>
      <c r="K490" s="238" t="str">
        <f t="shared" si="22"/>
        <v xml:space="preserve"> </v>
      </c>
      <c r="L490" s="87" t="str">
        <f t="shared" si="23"/>
        <v xml:space="preserve"> </v>
      </c>
    </row>
    <row r="491" spans="1:12" x14ac:dyDescent="0.25">
      <c r="A491" s="72"/>
      <c r="B491" s="82"/>
      <c r="C491" s="82"/>
      <c r="D491" s="79"/>
      <c r="E491" s="83"/>
      <c r="F491" s="83"/>
      <c r="G491" s="81"/>
      <c r="H491" s="123"/>
      <c r="I491" s="238" t="str">
        <f>IF(ISNUMBER(F491),_xlfn.IFS(RIGHT(H491,3)="(b)",IF(AND(G491&gt;=DATE('1. Informace o projektu'!$C$3,1,1),G491&lt;=WORKDAY(DATE('1. Informace o projektu'!$C$3+1,1,31)-1,1)),"OK","!!"),RIGHT(H491,3)="(a)",IF(AND(G491&gt;=DATE('1. Informace o projektu'!$C$3,1,1),G491&lt;=WORKDAY(DATE('1. Informace o projektu'!$C$3,12,31)-1,1,'6. Data'!$C$76:$C$89)),"OK","!!"),ISBLANK(G491),"!",ISBLANK(H491),"!!!",H491='6. Data'!$B$3,"vyberte druh nákladu")," ")</f>
        <v xml:space="preserve"> </v>
      </c>
      <c r="J491" s="261" t="str">
        <f t="shared" si="21"/>
        <v xml:space="preserve"> </v>
      </c>
      <c r="K491" s="238" t="str">
        <f t="shared" si="22"/>
        <v xml:space="preserve"> </v>
      </c>
      <c r="L491" s="87" t="str">
        <f t="shared" si="23"/>
        <v xml:space="preserve"> </v>
      </c>
    </row>
    <row r="492" spans="1:12" x14ac:dyDescent="0.25">
      <c r="A492" s="72"/>
      <c r="B492" s="82"/>
      <c r="C492" s="82"/>
      <c r="D492" s="79"/>
      <c r="E492" s="83"/>
      <c r="F492" s="83"/>
      <c r="G492" s="81"/>
      <c r="H492" s="123"/>
      <c r="I492" s="238" t="str">
        <f>IF(ISNUMBER(F492),_xlfn.IFS(RIGHT(H492,3)="(b)",IF(AND(G492&gt;=DATE('1. Informace o projektu'!$C$3,1,1),G492&lt;=WORKDAY(DATE('1. Informace o projektu'!$C$3+1,1,31)-1,1)),"OK","!!"),RIGHT(H492,3)="(a)",IF(AND(G492&gt;=DATE('1. Informace o projektu'!$C$3,1,1),G492&lt;=WORKDAY(DATE('1. Informace o projektu'!$C$3,12,31)-1,1,'6. Data'!$C$76:$C$89)),"OK","!!"),ISBLANK(G492),"!",ISBLANK(H492),"!!!",H492='6. Data'!$B$3,"vyberte druh nákladu")," ")</f>
        <v xml:space="preserve"> </v>
      </c>
      <c r="J492" s="261" t="str">
        <f t="shared" si="21"/>
        <v xml:space="preserve"> </v>
      </c>
      <c r="K492" s="238" t="str">
        <f t="shared" si="22"/>
        <v xml:space="preserve"> </v>
      </c>
      <c r="L492" s="87" t="str">
        <f t="shared" si="23"/>
        <v xml:space="preserve"> </v>
      </c>
    </row>
    <row r="493" spans="1:12" x14ac:dyDescent="0.25">
      <c r="A493" s="72"/>
      <c r="B493" s="82"/>
      <c r="C493" s="82"/>
      <c r="D493" s="79"/>
      <c r="E493" s="83"/>
      <c r="F493" s="83"/>
      <c r="G493" s="81"/>
      <c r="H493" s="123"/>
      <c r="I493" s="238" t="str">
        <f>IF(ISNUMBER(F493),_xlfn.IFS(RIGHT(H493,3)="(b)",IF(AND(G493&gt;=DATE('1. Informace o projektu'!$C$3,1,1),G493&lt;=WORKDAY(DATE('1. Informace o projektu'!$C$3+1,1,31)-1,1)),"OK","!!"),RIGHT(H493,3)="(a)",IF(AND(G493&gt;=DATE('1. Informace o projektu'!$C$3,1,1),G493&lt;=WORKDAY(DATE('1. Informace o projektu'!$C$3,12,31)-1,1,'6. Data'!$C$76:$C$89)),"OK","!!"),ISBLANK(G493),"!",ISBLANK(H493),"!!!",H493='6. Data'!$B$3,"vyberte druh nákladu")," ")</f>
        <v xml:space="preserve"> </v>
      </c>
      <c r="J493" s="261" t="str">
        <f t="shared" si="21"/>
        <v xml:space="preserve"> </v>
      </c>
      <c r="K493" s="238" t="str">
        <f t="shared" si="22"/>
        <v xml:space="preserve"> </v>
      </c>
      <c r="L493" s="87" t="str">
        <f t="shared" si="23"/>
        <v xml:space="preserve"> </v>
      </c>
    </row>
    <row r="494" spans="1:12" x14ac:dyDescent="0.25">
      <c r="A494" s="72"/>
      <c r="B494" s="82"/>
      <c r="C494" s="82"/>
      <c r="D494" s="79"/>
      <c r="E494" s="83"/>
      <c r="F494" s="83"/>
      <c r="G494" s="81"/>
      <c r="H494" s="123"/>
      <c r="I494" s="238" t="str">
        <f>IF(ISNUMBER(F494),_xlfn.IFS(RIGHT(H494,3)="(b)",IF(AND(G494&gt;=DATE('1. Informace o projektu'!$C$3,1,1),G494&lt;=WORKDAY(DATE('1. Informace o projektu'!$C$3+1,1,31)-1,1)),"OK","!!"),RIGHT(H494,3)="(a)",IF(AND(G494&gt;=DATE('1. Informace o projektu'!$C$3,1,1),G494&lt;=WORKDAY(DATE('1. Informace o projektu'!$C$3,12,31)-1,1,'6. Data'!$C$76:$C$89)),"OK","!!"),ISBLANK(G494),"!",ISBLANK(H494),"!!!",H494='6. Data'!$B$3,"vyberte druh nákladu")," ")</f>
        <v xml:space="preserve"> </v>
      </c>
      <c r="J494" s="261" t="str">
        <f t="shared" si="21"/>
        <v xml:space="preserve"> </v>
      </c>
      <c r="K494" s="238" t="str">
        <f t="shared" si="22"/>
        <v xml:space="preserve"> </v>
      </c>
      <c r="L494" s="87" t="str">
        <f t="shared" si="23"/>
        <v xml:space="preserve"> </v>
      </c>
    </row>
    <row r="495" spans="1:12" x14ac:dyDescent="0.25">
      <c r="A495" s="72"/>
      <c r="B495" s="82"/>
      <c r="C495" s="82"/>
      <c r="D495" s="79"/>
      <c r="E495" s="83"/>
      <c r="F495" s="83"/>
      <c r="G495" s="81"/>
      <c r="H495" s="123"/>
      <c r="I495" s="238" t="str">
        <f>IF(ISNUMBER(F495),_xlfn.IFS(RIGHT(H495,3)="(b)",IF(AND(G495&gt;=DATE('1. Informace o projektu'!$C$3,1,1),G495&lt;=WORKDAY(DATE('1. Informace o projektu'!$C$3+1,1,31)-1,1)),"OK","!!"),RIGHT(H495,3)="(a)",IF(AND(G495&gt;=DATE('1. Informace o projektu'!$C$3,1,1),G495&lt;=WORKDAY(DATE('1. Informace o projektu'!$C$3,12,31)-1,1,'6. Data'!$C$76:$C$89)),"OK","!!"),ISBLANK(G495),"!",ISBLANK(H495),"!!!",H495='6. Data'!$B$3,"vyberte druh nákladu")," ")</f>
        <v xml:space="preserve"> </v>
      </c>
      <c r="J495" s="261" t="str">
        <f t="shared" si="21"/>
        <v xml:space="preserve"> </v>
      </c>
      <c r="K495" s="238" t="str">
        <f t="shared" si="22"/>
        <v xml:space="preserve"> </v>
      </c>
      <c r="L495" s="87" t="str">
        <f t="shared" si="23"/>
        <v xml:space="preserve"> </v>
      </c>
    </row>
    <row r="496" spans="1:12" x14ac:dyDescent="0.25">
      <c r="A496" s="72"/>
      <c r="B496" s="82"/>
      <c r="C496" s="82"/>
      <c r="D496" s="79"/>
      <c r="E496" s="83"/>
      <c r="F496" s="83"/>
      <c r="G496" s="81"/>
      <c r="H496" s="123"/>
      <c r="I496" s="238" t="str">
        <f>IF(ISNUMBER(F496),_xlfn.IFS(RIGHT(H496,3)="(b)",IF(AND(G496&gt;=DATE('1. Informace o projektu'!$C$3,1,1),G496&lt;=WORKDAY(DATE('1. Informace o projektu'!$C$3+1,1,31)-1,1)),"OK","!!"),RIGHT(H496,3)="(a)",IF(AND(G496&gt;=DATE('1. Informace o projektu'!$C$3,1,1),G496&lt;=WORKDAY(DATE('1. Informace o projektu'!$C$3,12,31)-1,1,'6. Data'!$C$76:$C$89)),"OK","!!"),ISBLANK(G496),"!",ISBLANK(H496),"!!!",H496='6. Data'!$B$3,"vyberte druh nákladu")," ")</f>
        <v xml:space="preserve"> </v>
      </c>
      <c r="J496" s="261" t="str">
        <f t="shared" si="21"/>
        <v xml:space="preserve"> </v>
      </c>
      <c r="K496" s="238" t="str">
        <f t="shared" si="22"/>
        <v xml:space="preserve"> </v>
      </c>
      <c r="L496" s="87" t="str">
        <f t="shared" si="23"/>
        <v xml:space="preserve"> </v>
      </c>
    </row>
    <row r="497" spans="1:12" x14ac:dyDescent="0.25">
      <c r="A497" s="72"/>
      <c r="B497" s="82"/>
      <c r="C497" s="82"/>
      <c r="D497" s="79"/>
      <c r="E497" s="83"/>
      <c r="F497" s="83"/>
      <c r="G497" s="81"/>
      <c r="H497" s="123"/>
      <c r="I497" s="238" t="str">
        <f>IF(ISNUMBER(F497),_xlfn.IFS(RIGHT(H497,3)="(b)",IF(AND(G497&gt;=DATE('1. Informace o projektu'!$C$3,1,1),G497&lt;=WORKDAY(DATE('1. Informace o projektu'!$C$3+1,1,31)-1,1)),"OK","!!"),RIGHT(H497,3)="(a)",IF(AND(G497&gt;=DATE('1. Informace o projektu'!$C$3,1,1),G497&lt;=WORKDAY(DATE('1. Informace o projektu'!$C$3,12,31)-1,1,'6. Data'!$C$76:$C$89)),"OK","!!"),ISBLANK(G497),"!",ISBLANK(H497),"!!!",H497='6. Data'!$B$3,"vyberte druh nákladu")," ")</f>
        <v xml:space="preserve"> </v>
      </c>
      <c r="J497" s="261" t="str">
        <f t="shared" si="21"/>
        <v xml:space="preserve"> </v>
      </c>
      <c r="K497" s="238" t="str">
        <f t="shared" si="22"/>
        <v xml:space="preserve"> </v>
      </c>
      <c r="L497" s="87" t="str">
        <f t="shared" si="23"/>
        <v xml:space="preserve"> </v>
      </c>
    </row>
    <row r="498" spans="1:12" x14ac:dyDescent="0.25">
      <c r="A498" s="72"/>
      <c r="B498" s="82"/>
      <c r="C498" s="82"/>
      <c r="D498" s="79"/>
      <c r="E498" s="83"/>
      <c r="F498" s="83"/>
      <c r="G498" s="81"/>
      <c r="H498" s="125"/>
      <c r="I498" s="238" t="str">
        <f>IF(ISNUMBER(F498),_xlfn.IFS(RIGHT(H498,3)="(b)",IF(AND(G498&gt;=DATE('1. Informace o projektu'!$C$3,1,1),G498&lt;=WORKDAY(DATE('1. Informace o projektu'!$C$3+1,1,31)-1,1)),"OK","!!"),RIGHT(H498,3)="(a)",IF(AND(G498&gt;=DATE('1. Informace o projektu'!$C$3,1,1),G498&lt;=WORKDAY(DATE('1. Informace o projektu'!$C$3,12,31)-1,1,'6. Data'!$C$76:$C$89)),"OK","!!"),ISBLANK(G498),"!",ISBLANK(H498),"!!!",H498='6. Data'!$B$3,"vyberte druh nákladu")," ")</f>
        <v xml:space="preserve"> </v>
      </c>
      <c r="J498" s="261" t="str">
        <f t="shared" si="21"/>
        <v xml:space="preserve"> </v>
      </c>
      <c r="K498" s="238" t="str">
        <f t="shared" si="22"/>
        <v xml:space="preserve"> </v>
      </c>
      <c r="L498" s="87" t="str">
        <f t="shared" si="23"/>
        <v xml:space="preserve"> </v>
      </c>
    </row>
    <row r="499" spans="1:12" x14ac:dyDescent="0.25">
      <c r="A499" s="72"/>
      <c r="B499" s="82"/>
      <c r="C499" s="82"/>
      <c r="D499" s="79"/>
      <c r="E499" s="83"/>
      <c r="F499" s="83"/>
      <c r="G499" s="81"/>
      <c r="H499" s="126"/>
      <c r="I499" s="238" t="str">
        <f>IF(ISNUMBER(F499),_xlfn.IFS(RIGHT(H499,3)="(b)",IF(AND(G499&gt;=DATE('1. Informace o projektu'!$C$3,1,1),G499&lt;=WORKDAY(DATE('1. Informace o projektu'!$C$3+1,1,31)-1,1)),"OK","!!"),RIGHT(H499,3)="(a)",IF(AND(G499&gt;=DATE('1. Informace o projektu'!$C$3,1,1),G499&lt;=WORKDAY(DATE('1. Informace o projektu'!$C$3,12,31)-1,1,'6. Data'!$C$76:$C$89)),"OK","!!"),ISBLANK(G499),"!",ISBLANK(H499),"!!!",H499='6. Data'!$B$3,"vyberte druh nákladu")," ")</f>
        <v xml:space="preserve"> </v>
      </c>
      <c r="J499" s="261" t="str">
        <f t="shared" si="21"/>
        <v xml:space="preserve"> </v>
      </c>
      <c r="K499" s="238" t="str">
        <f t="shared" si="22"/>
        <v xml:space="preserve"> </v>
      </c>
      <c r="L499" s="87" t="str">
        <f t="shared" si="23"/>
        <v xml:space="preserve"> </v>
      </c>
    </row>
    <row r="500" spans="1:12" x14ac:dyDescent="0.25">
      <c r="A500" s="72"/>
      <c r="B500" s="82"/>
      <c r="C500" s="82"/>
      <c r="D500" s="79"/>
      <c r="E500" s="83"/>
      <c r="F500" s="83"/>
      <c r="G500" s="81"/>
      <c r="H500" s="126"/>
      <c r="I500" s="238" t="str">
        <f>IF(ISNUMBER(F500),_xlfn.IFS(RIGHT(H500,3)="(b)",IF(AND(G500&gt;=DATE('1. Informace o projektu'!$C$3,1,1),G500&lt;=WORKDAY(DATE('1. Informace o projektu'!$C$3+1,1,31)-1,1)),"OK","!!"),RIGHT(H500,3)="(a)",IF(AND(G500&gt;=DATE('1. Informace o projektu'!$C$3,1,1),G500&lt;=WORKDAY(DATE('1. Informace o projektu'!$C$3,12,31)-1,1,'6. Data'!$C$76:$C$89)),"OK","!!"),ISBLANK(G500),"!",ISBLANK(H500),"!!!",H500='6. Data'!$B$3,"vyberte druh nákladu")," ")</f>
        <v xml:space="preserve"> </v>
      </c>
      <c r="J500" s="261" t="str">
        <f t="shared" si="21"/>
        <v xml:space="preserve"> </v>
      </c>
      <c r="K500" s="238" t="str">
        <f t="shared" si="22"/>
        <v xml:space="preserve"> </v>
      </c>
      <c r="L500" s="87" t="str">
        <f t="shared" si="23"/>
        <v xml:space="preserve"> </v>
      </c>
    </row>
    <row r="501" spans="1:12" x14ac:dyDescent="0.25">
      <c r="A501" s="72"/>
      <c r="B501" s="82"/>
      <c r="C501" s="82"/>
      <c r="D501" s="79"/>
      <c r="E501" s="83"/>
      <c r="F501" s="83"/>
      <c r="G501" s="81"/>
      <c r="H501" s="126"/>
      <c r="I501" s="238" t="str">
        <f>IF(ISNUMBER(F501),_xlfn.IFS(RIGHT(H501,3)="(b)",IF(AND(G501&gt;=DATE('1. Informace o projektu'!$C$3,1,1),G501&lt;=WORKDAY(DATE('1. Informace o projektu'!$C$3+1,1,31)-1,1)),"OK","!!"),RIGHT(H501,3)="(a)",IF(AND(G501&gt;=DATE('1. Informace o projektu'!$C$3,1,1),G501&lt;=WORKDAY(DATE('1. Informace o projektu'!$C$3,12,31)-1,1,'6. Data'!$C$76:$C$89)),"OK","!!"),ISBLANK(G501),"!",ISBLANK(H501),"!!!",H501='6. Data'!$B$3,"vyberte druh nákladu")," ")</f>
        <v xml:space="preserve"> </v>
      </c>
      <c r="J501" s="261" t="str">
        <f t="shared" si="21"/>
        <v xml:space="preserve"> </v>
      </c>
      <c r="K501" s="238" t="str">
        <f t="shared" si="22"/>
        <v xml:space="preserve"> </v>
      </c>
      <c r="L501" s="87" t="str">
        <f t="shared" si="23"/>
        <v xml:space="preserve"> </v>
      </c>
    </row>
    <row r="502" spans="1:12" x14ac:dyDescent="0.25">
      <c r="A502" s="72"/>
      <c r="B502" s="82"/>
      <c r="C502" s="82"/>
      <c r="D502" s="79"/>
      <c r="E502" s="83"/>
      <c r="F502" s="83"/>
      <c r="G502" s="81"/>
      <c r="H502" s="126"/>
      <c r="I502" s="238" t="str">
        <f>IF(ISNUMBER(F502),_xlfn.IFS(RIGHT(H502,3)="(b)",IF(AND(G502&gt;=DATE('1. Informace o projektu'!$C$3,1,1),G502&lt;=WORKDAY(DATE('1. Informace o projektu'!$C$3+1,1,31)-1,1)),"OK","!!"),RIGHT(H502,3)="(a)",IF(AND(G502&gt;=DATE('1. Informace o projektu'!$C$3,1,1),G502&lt;=WORKDAY(DATE('1. Informace o projektu'!$C$3,12,31)-1,1,'6. Data'!$C$76:$C$89)),"OK","!!"),ISBLANK(G502),"!",ISBLANK(H502),"!!!",H502='6. Data'!$B$3,"vyberte druh nákladu")," ")</f>
        <v xml:space="preserve"> </v>
      </c>
      <c r="J502" s="261" t="str">
        <f t="shared" si="21"/>
        <v xml:space="preserve"> </v>
      </c>
      <c r="K502" s="238" t="str">
        <f t="shared" si="22"/>
        <v xml:space="preserve"> </v>
      </c>
      <c r="L502" s="87" t="str">
        <f t="shared" si="23"/>
        <v xml:space="preserve"> </v>
      </c>
    </row>
    <row r="503" spans="1:12" x14ac:dyDescent="0.25">
      <c r="A503" s="72"/>
      <c r="B503" s="82"/>
      <c r="C503" s="82"/>
      <c r="D503" s="79"/>
      <c r="E503" s="83"/>
      <c r="F503" s="83"/>
      <c r="G503" s="81"/>
      <c r="H503" s="126"/>
      <c r="I503" s="238" t="str">
        <f>IF(ISNUMBER(F503),_xlfn.IFS(RIGHT(H503,3)="(b)",IF(AND(G503&gt;=DATE('1. Informace o projektu'!$C$3,1,1),G503&lt;=WORKDAY(DATE('1. Informace o projektu'!$C$3+1,1,31)-1,1)),"OK","!!"),RIGHT(H503,3)="(a)",IF(AND(G503&gt;=DATE('1. Informace o projektu'!$C$3,1,1),G503&lt;=WORKDAY(DATE('1. Informace o projektu'!$C$3,12,31)-1,1,'6. Data'!$C$76:$C$89)),"OK","!!"),ISBLANK(G503),"!",ISBLANK(H503),"!!!",H503='6. Data'!$B$3,"vyberte druh nákladu")," ")</f>
        <v xml:space="preserve"> </v>
      </c>
      <c r="J503" s="261" t="str">
        <f t="shared" si="21"/>
        <v xml:space="preserve"> </v>
      </c>
      <c r="K503" s="238" t="str">
        <f t="shared" si="22"/>
        <v xml:space="preserve"> </v>
      </c>
      <c r="L503" s="87" t="str">
        <f t="shared" si="23"/>
        <v xml:space="preserve"> </v>
      </c>
    </row>
    <row r="504" spans="1:12" x14ac:dyDescent="0.25">
      <c r="A504" s="72"/>
      <c r="B504" s="82"/>
      <c r="C504" s="82"/>
      <c r="D504" s="79"/>
      <c r="E504" s="83"/>
      <c r="F504" s="83"/>
      <c r="G504" s="81"/>
      <c r="H504" s="126"/>
      <c r="I504" s="238" t="str">
        <f>IF(ISNUMBER(F504),_xlfn.IFS(RIGHT(H504,3)="(b)",IF(AND(G504&gt;=DATE('1. Informace o projektu'!$C$3,1,1),G504&lt;=WORKDAY(DATE('1. Informace o projektu'!$C$3+1,1,31)-1,1)),"OK","!!"),RIGHT(H504,3)="(a)",IF(AND(G504&gt;=DATE('1. Informace o projektu'!$C$3,1,1),G504&lt;=WORKDAY(DATE('1. Informace o projektu'!$C$3,12,31)-1,1,'6. Data'!$C$76:$C$89)),"OK","!!"),ISBLANK(G504),"!",ISBLANK(H504),"!!!",H504='6. Data'!$B$3,"vyberte druh nákladu")," ")</f>
        <v xml:space="preserve"> </v>
      </c>
      <c r="J504" s="261" t="str">
        <f t="shared" si="21"/>
        <v xml:space="preserve"> </v>
      </c>
      <c r="K504" s="238" t="str">
        <f t="shared" si="22"/>
        <v xml:space="preserve"> </v>
      </c>
      <c r="L504" s="87" t="str">
        <f t="shared" si="23"/>
        <v xml:space="preserve"> </v>
      </c>
    </row>
    <row r="505" spans="1:12" x14ac:dyDescent="0.25">
      <c r="A505" s="72"/>
      <c r="B505" s="82"/>
      <c r="C505" s="82"/>
      <c r="D505" s="79"/>
      <c r="E505" s="83"/>
      <c r="F505" s="83"/>
      <c r="G505" s="81"/>
      <c r="H505" s="126"/>
      <c r="I505" s="238" t="str">
        <f>IF(ISNUMBER(F505),_xlfn.IFS(RIGHT(H505,3)="(b)",IF(AND(G505&gt;=DATE('1. Informace o projektu'!$C$3,1,1),G505&lt;=WORKDAY(DATE('1. Informace o projektu'!$C$3+1,1,31)-1,1)),"OK","!!"),RIGHT(H505,3)="(a)",IF(AND(G505&gt;=DATE('1. Informace o projektu'!$C$3,1,1),G505&lt;=WORKDAY(DATE('1. Informace o projektu'!$C$3,12,31)-1,1,'6. Data'!$C$76:$C$89)),"OK","!!"),ISBLANK(G505),"!",ISBLANK(H505),"!!!",H505='6. Data'!$B$3,"vyberte druh nákladu")," ")</f>
        <v xml:space="preserve"> </v>
      </c>
      <c r="J505" s="261" t="str">
        <f t="shared" si="21"/>
        <v xml:space="preserve"> </v>
      </c>
      <c r="K505" s="238" t="str">
        <f t="shared" si="22"/>
        <v xml:space="preserve"> </v>
      </c>
      <c r="L505" s="87" t="str">
        <f t="shared" si="23"/>
        <v xml:space="preserve"> </v>
      </c>
    </row>
    <row r="506" spans="1:12" x14ac:dyDescent="0.25">
      <c r="A506" s="72"/>
      <c r="B506" s="82"/>
      <c r="C506" s="82"/>
      <c r="D506" s="79"/>
      <c r="E506" s="83"/>
      <c r="F506" s="83"/>
      <c r="G506" s="81"/>
      <c r="H506" s="126"/>
      <c r="I506" s="238" t="str">
        <f>IF(ISNUMBER(F506),_xlfn.IFS(RIGHT(H506,3)="(b)",IF(AND(G506&gt;=DATE('1. Informace o projektu'!$C$3,1,1),G506&lt;=WORKDAY(DATE('1. Informace o projektu'!$C$3+1,1,31)-1,1)),"OK","!!"),RIGHT(H506,3)="(a)",IF(AND(G506&gt;=DATE('1. Informace o projektu'!$C$3,1,1),G506&lt;=WORKDAY(DATE('1. Informace o projektu'!$C$3,12,31)-1,1,'6. Data'!$C$76:$C$89)),"OK","!!"),ISBLANK(G506),"!",ISBLANK(H506),"!!!",H506='6. Data'!$B$3,"vyberte druh nákladu")," ")</f>
        <v xml:space="preserve"> </v>
      </c>
      <c r="J506" s="261" t="str">
        <f t="shared" si="21"/>
        <v xml:space="preserve"> </v>
      </c>
      <c r="K506" s="238" t="str">
        <f t="shared" si="22"/>
        <v xml:space="preserve"> </v>
      </c>
      <c r="L506" s="87" t="str">
        <f t="shared" si="23"/>
        <v xml:space="preserve"> </v>
      </c>
    </row>
    <row r="507" spans="1:12" x14ac:dyDescent="0.25">
      <c r="A507" s="72"/>
      <c r="B507" s="82"/>
      <c r="C507" s="82"/>
      <c r="D507" s="79"/>
      <c r="E507" s="83"/>
      <c r="F507" s="83"/>
      <c r="G507" s="81"/>
      <c r="H507" s="126"/>
      <c r="I507" s="238" t="str">
        <f>IF(ISNUMBER(F507),_xlfn.IFS(RIGHT(H507,3)="(b)",IF(AND(G507&gt;=DATE('1. Informace o projektu'!$C$3,1,1),G507&lt;=WORKDAY(DATE('1. Informace o projektu'!$C$3+1,1,31)-1,1)),"OK","!!"),RIGHT(H507,3)="(a)",IF(AND(G507&gt;=DATE('1. Informace o projektu'!$C$3,1,1),G507&lt;=WORKDAY(DATE('1. Informace o projektu'!$C$3,12,31)-1,1,'6. Data'!$C$76:$C$89)),"OK","!!"),ISBLANK(G507),"!",ISBLANK(H507),"!!!",H507='6. Data'!$B$3,"vyberte druh nákladu")," ")</f>
        <v xml:space="preserve"> </v>
      </c>
      <c r="J507" s="261" t="str">
        <f t="shared" si="21"/>
        <v xml:space="preserve"> </v>
      </c>
      <c r="K507" s="238" t="str">
        <f t="shared" si="22"/>
        <v xml:space="preserve"> </v>
      </c>
      <c r="L507" s="87" t="str">
        <f t="shared" si="23"/>
        <v xml:space="preserve"> </v>
      </c>
    </row>
    <row r="508" spans="1:12" x14ac:dyDescent="0.25">
      <c r="A508" s="72"/>
      <c r="B508" s="82"/>
      <c r="C508" s="82"/>
      <c r="D508" s="79"/>
      <c r="E508" s="83"/>
      <c r="F508" s="83"/>
      <c r="G508" s="81"/>
      <c r="H508" s="126"/>
      <c r="I508" s="238" t="str">
        <f>IF(ISNUMBER(F508),_xlfn.IFS(RIGHT(H508,3)="(b)",IF(AND(G508&gt;=DATE('1. Informace o projektu'!$C$3,1,1),G508&lt;=WORKDAY(DATE('1. Informace o projektu'!$C$3+1,1,31)-1,1)),"OK","!!"),RIGHT(H508,3)="(a)",IF(AND(G508&gt;=DATE('1. Informace o projektu'!$C$3,1,1),G508&lt;=WORKDAY(DATE('1. Informace o projektu'!$C$3,12,31)-1,1,'6. Data'!$C$76:$C$89)),"OK","!!"),ISBLANK(G508),"!",ISBLANK(H508),"!!!",H508='6. Data'!$B$3,"vyberte druh nákladu")," ")</f>
        <v xml:space="preserve"> </v>
      </c>
      <c r="J508" s="261" t="str">
        <f t="shared" si="21"/>
        <v xml:space="preserve"> </v>
      </c>
      <c r="K508" s="238" t="str">
        <f t="shared" si="22"/>
        <v xml:space="preserve"> </v>
      </c>
      <c r="L508" s="87" t="str">
        <f t="shared" si="23"/>
        <v xml:space="preserve"> </v>
      </c>
    </row>
    <row r="509" spans="1:12" x14ac:dyDescent="0.25">
      <c r="A509" s="72"/>
      <c r="B509" s="82"/>
      <c r="C509" s="82"/>
      <c r="D509" s="79"/>
      <c r="E509" s="83"/>
      <c r="F509" s="83"/>
      <c r="G509" s="81"/>
      <c r="H509" s="126"/>
      <c r="I509" s="238" t="str">
        <f>IF(ISNUMBER(F509),_xlfn.IFS(RIGHT(H509,3)="(b)",IF(AND(G509&gt;=DATE('1. Informace o projektu'!$C$3,1,1),G509&lt;=WORKDAY(DATE('1. Informace o projektu'!$C$3+1,1,31)-1,1)),"OK","!!"),RIGHT(H509,3)="(a)",IF(AND(G509&gt;=DATE('1. Informace o projektu'!$C$3,1,1),G509&lt;=WORKDAY(DATE('1. Informace o projektu'!$C$3,12,31)-1,1,'6. Data'!$C$76:$C$89)),"OK","!!"),ISBLANK(G509),"!",ISBLANK(H509),"!!!",H509='6. Data'!$B$3,"vyberte druh nákladu")," ")</f>
        <v xml:space="preserve"> </v>
      </c>
      <c r="J509" s="261" t="str">
        <f t="shared" si="21"/>
        <v xml:space="preserve"> </v>
      </c>
      <c r="K509" s="238" t="str">
        <f t="shared" si="22"/>
        <v xml:space="preserve"> </v>
      </c>
      <c r="L509" s="87" t="str">
        <f t="shared" si="23"/>
        <v xml:space="preserve"> </v>
      </c>
    </row>
    <row r="510" spans="1:12" x14ac:dyDescent="0.25">
      <c r="A510" s="72"/>
      <c r="B510" s="82"/>
      <c r="C510" s="82"/>
      <c r="D510" s="79"/>
      <c r="E510" s="83"/>
      <c r="F510" s="83"/>
      <c r="G510" s="81"/>
      <c r="H510" s="126"/>
      <c r="I510" s="238" t="str">
        <f>IF(ISNUMBER(F510),_xlfn.IFS(RIGHT(H510,3)="(b)",IF(AND(G510&gt;=DATE('1. Informace o projektu'!$C$3,1,1),G510&lt;=WORKDAY(DATE('1. Informace o projektu'!$C$3+1,1,31)-1,1)),"OK","!!"),RIGHT(H510,3)="(a)",IF(AND(G510&gt;=DATE('1. Informace o projektu'!$C$3,1,1),G510&lt;=WORKDAY(DATE('1. Informace o projektu'!$C$3,12,31)-1,1,'6. Data'!$C$76:$C$89)),"OK","!!"),ISBLANK(G510),"!",ISBLANK(H510),"!!!",H510='6. Data'!$B$3,"vyberte druh nákladu")," ")</f>
        <v xml:space="preserve"> </v>
      </c>
      <c r="J510" s="261" t="str">
        <f t="shared" si="21"/>
        <v xml:space="preserve"> </v>
      </c>
      <c r="K510" s="238" t="str">
        <f t="shared" si="22"/>
        <v xml:space="preserve"> </v>
      </c>
      <c r="L510" s="87" t="str">
        <f t="shared" si="23"/>
        <v xml:space="preserve"> </v>
      </c>
    </row>
    <row r="511" spans="1:12" x14ac:dyDescent="0.25">
      <c r="A511" s="72"/>
      <c r="B511" s="82"/>
      <c r="C511" s="82"/>
      <c r="D511" s="79"/>
      <c r="E511" s="83"/>
      <c r="F511" s="83"/>
      <c r="G511" s="81"/>
      <c r="H511" s="126"/>
      <c r="I511" s="238" t="str">
        <f>IF(ISNUMBER(F511),_xlfn.IFS(RIGHT(H511,3)="(b)",IF(AND(G511&gt;=DATE('1. Informace o projektu'!$C$3,1,1),G511&lt;=WORKDAY(DATE('1. Informace o projektu'!$C$3+1,1,31)-1,1)),"OK","!!"),RIGHT(H511,3)="(a)",IF(AND(G511&gt;=DATE('1. Informace o projektu'!$C$3,1,1),G511&lt;=WORKDAY(DATE('1. Informace o projektu'!$C$3,12,31)-1,1,'6. Data'!$C$76:$C$89)),"OK","!!"),ISBLANK(G511),"!",ISBLANK(H511),"!!!",H511='6. Data'!$B$3,"vyberte druh nákladu")," ")</f>
        <v xml:space="preserve"> </v>
      </c>
      <c r="J511" s="261" t="str">
        <f t="shared" si="21"/>
        <v xml:space="preserve"> </v>
      </c>
      <c r="K511" s="238" t="str">
        <f t="shared" si="22"/>
        <v xml:space="preserve"> </v>
      </c>
      <c r="L511" s="87" t="str">
        <f t="shared" si="23"/>
        <v xml:space="preserve"> </v>
      </c>
    </row>
    <row r="512" spans="1:12" x14ac:dyDescent="0.25">
      <c r="A512" s="72"/>
      <c r="B512" s="82"/>
      <c r="C512" s="82"/>
      <c r="D512" s="79"/>
      <c r="E512" s="83"/>
      <c r="F512" s="83"/>
      <c r="G512" s="81"/>
      <c r="H512" s="126"/>
      <c r="I512" s="238" t="str">
        <f>IF(ISNUMBER(F512),_xlfn.IFS(RIGHT(H512,3)="(b)",IF(AND(G512&gt;=DATE('1. Informace o projektu'!$C$3,1,1),G512&lt;=WORKDAY(DATE('1. Informace o projektu'!$C$3+1,1,31)-1,1)),"OK","!!"),RIGHT(H512,3)="(a)",IF(AND(G512&gt;=DATE('1. Informace o projektu'!$C$3,1,1),G512&lt;=WORKDAY(DATE('1. Informace o projektu'!$C$3,12,31)-1,1,'6. Data'!$C$76:$C$89)),"OK","!!"),ISBLANK(G512),"!",ISBLANK(H512),"!!!",H512='6. Data'!$B$3,"vyberte druh nákladu")," ")</f>
        <v xml:space="preserve"> </v>
      </c>
      <c r="J512" s="261" t="str">
        <f t="shared" si="21"/>
        <v xml:space="preserve"> </v>
      </c>
      <c r="K512" s="238" t="str">
        <f t="shared" si="22"/>
        <v xml:space="preserve"> </v>
      </c>
      <c r="L512" s="87" t="str">
        <f t="shared" si="23"/>
        <v xml:space="preserve"> </v>
      </c>
    </row>
    <row r="513" spans="1:12" x14ac:dyDescent="0.25">
      <c r="A513" s="72"/>
      <c r="B513" s="82"/>
      <c r="C513" s="82"/>
      <c r="D513" s="79"/>
      <c r="E513" s="83"/>
      <c r="F513" s="83"/>
      <c r="G513" s="81"/>
      <c r="H513" s="126"/>
      <c r="I513" s="238" t="str">
        <f>IF(ISNUMBER(F513),_xlfn.IFS(RIGHT(H513,3)="(b)",IF(AND(G513&gt;=DATE('1. Informace o projektu'!$C$3,1,1),G513&lt;=WORKDAY(DATE('1. Informace o projektu'!$C$3+1,1,31)-1,1)),"OK","!!"),RIGHT(H513,3)="(a)",IF(AND(G513&gt;=DATE('1. Informace o projektu'!$C$3,1,1),G513&lt;=WORKDAY(DATE('1. Informace o projektu'!$C$3,12,31)-1,1,'6. Data'!$C$76:$C$89)),"OK","!!"),ISBLANK(G513),"!",ISBLANK(H513),"!!!",H513='6. Data'!$B$3,"vyberte druh nákladu")," ")</f>
        <v xml:space="preserve"> </v>
      </c>
      <c r="J513" s="261" t="str">
        <f t="shared" si="21"/>
        <v xml:space="preserve"> </v>
      </c>
      <c r="K513" s="238" t="str">
        <f t="shared" si="22"/>
        <v xml:space="preserve"> </v>
      </c>
      <c r="L513" s="87" t="str">
        <f t="shared" si="23"/>
        <v xml:space="preserve"> </v>
      </c>
    </row>
    <row r="514" spans="1:12" x14ac:dyDescent="0.25">
      <c r="A514" s="72"/>
      <c r="B514" s="82"/>
      <c r="C514" s="82"/>
      <c r="D514" s="79"/>
      <c r="E514" s="83"/>
      <c r="F514" s="83"/>
      <c r="G514" s="81"/>
      <c r="H514" s="126"/>
      <c r="I514" s="238" t="str">
        <f>IF(ISNUMBER(F514),_xlfn.IFS(RIGHT(H514,3)="(b)",IF(AND(G514&gt;=DATE('1. Informace o projektu'!$C$3,1,1),G514&lt;=WORKDAY(DATE('1. Informace o projektu'!$C$3+1,1,31)-1,1)),"OK","!!"),RIGHT(H514,3)="(a)",IF(AND(G514&gt;=DATE('1. Informace o projektu'!$C$3,1,1),G514&lt;=WORKDAY(DATE('1. Informace o projektu'!$C$3,12,31)-1,1,'6. Data'!$C$76:$C$89)),"OK","!!"),ISBLANK(G514),"!",ISBLANK(H514),"!!!",H514='6. Data'!$B$3,"vyberte druh nákladu")," ")</f>
        <v xml:space="preserve"> </v>
      </c>
      <c r="J514" s="261" t="str">
        <f t="shared" si="21"/>
        <v xml:space="preserve"> </v>
      </c>
      <c r="K514" s="238" t="str">
        <f t="shared" si="22"/>
        <v xml:space="preserve"> </v>
      </c>
      <c r="L514" s="87" t="str">
        <f t="shared" si="23"/>
        <v xml:space="preserve"> </v>
      </c>
    </row>
    <row r="515" spans="1:12" x14ac:dyDescent="0.25">
      <c r="A515" s="72"/>
      <c r="B515" s="82"/>
      <c r="C515" s="82"/>
      <c r="D515" s="79"/>
      <c r="E515" s="83"/>
      <c r="F515" s="83"/>
      <c r="G515" s="81"/>
      <c r="H515" s="126"/>
      <c r="I515" s="238" t="str">
        <f>IF(ISNUMBER(F515),_xlfn.IFS(RIGHT(H515,3)="(b)",IF(AND(G515&gt;=DATE('1. Informace o projektu'!$C$3,1,1),G515&lt;=WORKDAY(DATE('1. Informace o projektu'!$C$3+1,1,31)-1,1)),"OK","!!"),RIGHT(H515,3)="(a)",IF(AND(G515&gt;=DATE('1. Informace o projektu'!$C$3,1,1),G515&lt;=WORKDAY(DATE('1. Informace o projektu'!$C$3,12,31)-1,1,'6. Data'!$C$76:$C$89)),"OK","!!"),ISBLANK(G515),"!",ISBLANK(H515),"!!!",H515='6. Data'!$B$3,"vyberte druh nákladu")," ")</f>
        <v xml:space="preserve"> </v>
      </c>
      <c r="J515" s="261" t="str">
        <f t="shared" si="21"/>
        <v xml:space="preserve"> </v>
      </c>
      <c r="K515" s="238" t="str">
        <f t="shared" si="22"/>
        <v xml:space="preserve"> </v>
      </c>
      <c r="L515" s="87" t="str">
        <f t="shared" si="23"/>
        <v xml:space="preserve"> </v>
      </c>
    </row>
    <row r="516" spans="1:12" x14ac:dyDescent="0.25">
      <c r="A516" s="72"/>
      <c r="B516" s="82"/>
      <c r="C516" s="82"/>
      <c r="D516" s="79"/>
      <c r="E516" s="83"/>
      <c r="F516" s="83"/>
      <c r="G516" s="81"/>
      <c r="H516" s="126"/>
      <c r="I516" s="238" t="str">
        <f>IF(ISNUMBER(F516),_xlfn.IFS(RIGHT(H516,3)="(b)",IF(AND(G516&gt;=DATE('1. Informace o projektu'!$C$3,1,1),G516&lt;=WORKDAY(DATE('1. Informace o projektu'!$C$3+1,1,31)-1,1)),"OK","!!"),RIGHT(H516,3)="(a)",IF(AND(G516&gt;=DATE('1. Informace o projektu'!$C$3,1,1),G516&lt;=WORKDAY(DATE('1. Informace o projektu'!$C$3,12,31)-1,1,'6. Data'!$C$76:$C$89)),"OK","!!"),ISBLANK(G516),"!",ISBLANK(H516),"!!!",H516='6. Data'!$B$3,"vyberte druh nákladu")," ")</f>
        <v xml:space="preserve"> </v>
      </c>
      <c r="J516" s="261" t="str">
        <f t="shared" si="21"/>
        <v xml:space="preserve"> </v>
      </c>
      <c r="K516" s="238" t="str">
        <f t="shared" si="22"/>
        <v xml:space="preserve"> </v>
      </c>
      <c r="L516" s="87" t="str">
        <f t="shared" si="23"/>
        <v xml:space="preserve"> </v>
      </c>
    </row>
    <row r="517" spans="1:12" x14ac:dyDescent="0.25">
      <c r="A517" s="72"/>
      <c r="B517" s="82"/>
      <c r="C517" s="82"/>
      <c r="D517" s="79"/>
      <c r="E517" s="83"/>
      <c r="F517" s="83"/>
      <c r="G517" s="81"/>
      <c r="H517" s="126"/>
      <c r="I517" s="238" t="str">
        <f>IF(ISNUMBER(F517),_xlfn.IFS(RIGHT(H517,3)="(b)",IF(AND(G517&gt;=DATE('1. Informace o projektu'!$C$3,1,1),G517&lt;=WORKDAY(DATE('1. Informace o projektu'!$C$3+1,1,31)-1,1)),"OK","!!"),RIGHT(H517,3)="(a)",IF(AND(G517&gt;=DATE('1. Informace o projektu'!$C$3,1,1),G517&lt;=WORKDAY(DATE('1. Informace o projektu'!$C$3,12,31)-1,1,'6. Data'!$C$76:$C$89)),"OK","!!"),ISBLANK(G517),"!",ISBLANK(H517),"!!!",H517='6. Data'!$B$3,"vyberte druh nákladu")," ")</f>
        <v xml:space="preserve"> </v>
      </c>
      <c r="J517" s="261" t="str">
        <f t="shared" si="21"/>
        <v xml:space="preserve"> </v>
      </c>
      <c r="K517" s="238" t="str">
        <f t="shared" si="22"/>
        <v xml:space="preserve"> </v>
      </c>
      <c r="L517" s="87" t="str">
        <f t="shared" si="23"/>
        <v xml:space="preserve"> </v>
      </c>
    </row>
    <row r="518" spans="1:12" x14ac:dyDescent="0.25">
      <c r="A518" s="72"/>
      <c r="B518" s="82"/>
      <c r="C518" s="82"/>
      <c r="D518" s="79"/>
      <c r="E518" s="83"/>
      <c r="F518" s="83"/>
      <c r="G518" s="81"/>
      <c r="H518" s="126"/>
      <c r="I518" s="238" t="str">
        <f>IF(ISNUMBER(F518),_xlfn.IFS(RIGHT(H518,3)="(b)",IF(AND(G518&gt;=DATE('1. Informace o projektu'!$C$3,1,1),G518&lt;=WORKDAY(DATE('1. Informace o projektu'!$C$3+1,1,31)-1,1)),"OK","!!"),RIGHT(H518,3)="(a)",IF(AND(G518&gt;=DATE('1. Informace o projektu'!$C$3,1,1),G518&lt;=WORKDAY(DATE('1. Informace o projektu'!$C$3,12,31)-1,1,'6. Data'!$C$76:$C$89)),"OK","!!"),ISBLANK(G518),"!",ISBLANK(H518),"!!!",H518='6. Data'!$B$3,"vyberte druh nákladu")," ")</f>
        <v xml:space="preserve"> </v>
      </c>
      <c r="J518" s="261" t="str">
        <f t="shared" si="21"/>
        <v xml:space="preserve"> </v>
      </c>
      <c r="K518" s="238" t="str">
        <f t="shared" si="22"/>
        <v xml:space="preserve"> </v>
      </c>
      <c r="L518" s="87" t="str">
        <f t="shared" si="23"/>
        <v xml:space="preserve"> </v>
      </c>
    </row>
    <row r="519" spans="1:12" x14ac:dyDescent="0.25">
      <c r="A519" s="72"/>
      <c r="B519" s="82"/>
      <c r="C519" s="82"/>
      <c r="D519" s="79"/>
      <c r="E519" s="83"/>
      <c r="F519" s="83"/>
      <c r="G519" s="81"/>
      <c r="H519" s="126"/>
      <c r="I519" s="238" t="str">
        <f>IF(ISNUMBER(F519),_xlfn.IFS(RIGHT(H519,3)="(b)",IF(AND(G519&gt;=DATE('1. Informace o projektu'!$C$3,1,1),G519&lt;=WORKDAY(DATE('1. Informace o projektu'!$C$3+1,1,31)-1,1)),"OK","!!"),RIGHT(H519,3)="(a)",IF(AND(G519&gt;=DATE('1. Informace o projektu'!$C$3,1,1),G519&lt;=WORKDAY(DATE('1. Informace o projektu'!$C$3,12,31)-1,1,'6. Data'!$C$76:$C$89)),"OK","!!"),ISBLANK(G519),"!",ISBLANK(H519),"!!!",H519='6. Data'!$B$3,"vyberte druh nákladu")," ")</f>
        <v xml:space="preserve"> </v>
      </c>
      <c r="J519" s="261" t="str">
        <f t="shared" ref="J519:J582" si="24">_xlfn.IFS(I519="!","Zapište datum úhrady",I519="ok"," ",I519=" "," ",I519="!!!","vyberte druh nákladu",I519="!!","nepovolené datum úhrady",I519="vyberte druh nákladu","vyberte druh nákladu")</f>
        <v xml:space="preserve"> </v>
      </c>
      <c r="K519" s="238" t="str">
        <f t="shared" ref="K519:K582" si="25">IF(ISNUMBER(F519),IF(E519&gt;=F519,"OK","!")," ")</f>
        <v xml:space="preserve"> </v>
      </c>
      <c r="L519" s="87" t="str">
        <f t="shared" ref="L519:L582" si="26">_xlfn.IFS(K519="!","Hrazeno z dotace je vyšší než fakturovaná částka",K519="ok"," ",K519=" "," ")</f>
        <v xml:space="preserve"> </v>
      </c>
    </row>
    <row r="520" spans="1:12" x14ac:dyDescent="0.25">
      <c r="A520" s="72"/>
      <c r="B520" s="82"/>
      <c r="C520" s="82"/>
      <c r="D520" s="79"/>
      <c r="E520" s="83"/>
      <c r="F520" s="83"/>
      <c r="G520" s="81"/>
      <c r="H520" s="126"/>
      <c r="I520" s="238" t="str">
        <f>IF(ISNUMBER(F520),_xlfn.IFS(RIGHT(H520,3)="(b)",IF(AND(G520&gt;=DATE('1. Informace o projektu'!$C$3,1,1),G520&lt;=WORKDAY(DATE('1. Informace o projektu'!$C$3+1,1,31)-1,1)),"OK","!!"),RIGHT(H520,3)="(a)",IF(AND(G520&gt;=DATE('1. Informace o projektu'!$C$3,1,1),G520&lt;=WORKDAY(DATE('1. Informace o projektu'!$C$3,12,31)-1,1,'6. Data'!$C$76:$C$89)),"OK","!!"),ISBLANK(G520),"!",ISBLANK(H520),"!!!",H520='6. Data'!$B$3,"vyberte druh nákladu")," ")</f>
        <v xml:space="preserve"> </v>
      </c>
      <c r="J520" s="261" t="str">
        <f t="shared" si="24"/>
        <v xml:space="preserve"> </v>
      </c>
      <c r="K520" s="238" t="str">
        <f t="shared" si="25"/>
        <v xml:space="preserve"> </v>
      </c>
      <c r="L520" s="87" t="str">
        <f t="shared" si="26"/>
        <v xml:space="preserve"> </v>
      </c>
    </row>
    <row r="521" spans="1:12" x14ac:dyDescent="0.25">
      <c r="A521" s="72"/>
      <c r="B521" s="82"/>
      <c r="C521" s="82"/>
      <c r="D521" s="79"/>
      <c r="E521" s="83"/>
      <c r="F521" s="83"/>
      <c r="G521" s="81"/>
      <c r="H521" s="126"/>
      <c r="I521" s="238" t="str">
        <f>IF(ISNUMBER(F521),_xlfn.IFS(RIGHT(H521,3)="(b)",IF(AND(G521&gt;=DATE('1. Informace o projektu'!$C$3,1,1),G521&lt;=WORKDAY(DATE('1. Informace o projektu'!$C$3+1,1,31)-1,1)),"OK","!!"),RIGHT(H521,3)="(a)",IF(AND(G521&gt;=DATE('1. Informace o projektu'!$C$3,1,1),G521&lt;=WORKDAY(DATE('1. Informace o projektu'!$C$3,12,31)-1,1,'6. Data'!$C$76:$C$89)),"OK","!!"),ISBLANK(G521),"!",ISBLANK(H521),"!!!",H521='6. Data'!$B$3,"vyberte druh nákladu")," ")</f>
        <v xml:space="preserve"> </v>
      </c>
      <c r="J521" s="261" t="str">
        <f t="shared" si="24"/>
        <v xml:space="preserve"> </v>
      </c>
      <c r="K521" s="238" t="str">
        <f t="shared" si="25"/>
        <v xml:space="preserve"> </v>
      </c>
      <c r="L521" s="87" t="str">
        <f t="shared" si="26"/>
        <v xml:space="preserve"> </v>
      </c>
    </row>
    <row r="522" spans="1:12" x14ac:dyDescent="0.25">
      <c r="A522" s="72"/>
      <c r="B522" s="82"/>
      <c r="C522" s="82"/>
      <c r="D522" s="79"/>
      <c r="E522" s="83"/>
      <c r="F522" s="83"/>
      <c r="G522" s="81"/>
      <c r="H522" s="126"/>
      <c r="I522" s="238" t="str">
        <f>IF(ISNUMBER(F522),_xlfn.IFS(RIGHT(H522,3)="(b)",IF(AND(G522&gt;=DATE('1. Informace o projektu'!$C$3,1,1),G522&lt;=WORKDAY(DATE('1. Informace o projektu'!$C$3+1,1,31)-1,1)),"OK","!!"),RIGHT(H522,3)="(a)",IF(AND(G522&gt;=DATE('1. Informace o projektu'!$C$3,1,1),G522&lt;=WORKDAY(DATE('1. Informace o projektu'!$C$3,12,31)-1,1,'6. Data'!$C$76:$C$89)),"OK","!!"),ISBLANK(G522),"!",ISBLANK(H522),"!!!",H522='6. Data'!$B$3,"vyberte druh nákladu")," ")</f>
        <v xml:space="preserve"> </v>
      </c>
      <c r="J522" s="261" t="str">
        <f t="shared" si="24"/>
        <v xml:space="preserve"> </v>
      </c>
      <c r="K522" s="238" t="str">
        <f t="shared" si="25"/>
        <v xml:space="preserve"> </v>
      </c>
      <c r="L522" s="87" t="str">
        <f t="shared" si="26"/>
        <v xml:space="preserve"> </v>
      </c>
    </row>
    <row r="523" spans="1:12" x14ac:dyDescent="0.25">
      <c r="A523" s="72"/>
      <c r="B523" s="82"/>
      <c r="C523" s="82"/>
      <c r="D523" s="79"/>
      <c r="E523" s="83"/>
      <c r="F523" s="83"/>
      <c r="G523" s="81"/>
      <c r="H523" s="126"/>
      <c r="I523" s="238" t="str">
        <f>IF(ISNUMBER(F523),_xlfn.IFS(RIGHT(H523,3)="(b)",IF(AND(G523&gt;=DATE('1. Informace o projektu'!$C$3,1,1),G523&lt;=WORKDAY(DATE('1. Informace o projektu'!$C$3+1,1,31)-1,1)),"OK","!!"),RIGHT(H523,3)="(a)",IF(AND(G523&gt;=DATE('1. Informace o projektu'!$C$3,1,1),G523&lt;=WORKDAY(DATE('1. Informace o projektu'!$C$3,12,31)-1,1,'6. Data'!$C$76:$C$89)),"OK","!!"),ISBLANK(G523),"!",ISBLANK(H523),"!!!",H523='6. Data'!$B$3,"vyberte druh nákladu")," ")</f>
        <v xml:space="preserve"> </v>
      </c>
      <c r="J523" s="261" t="str">
        <f t="shared" si="24"/>
        <v xml:space="preserve"> </v>
      </c>
      <c r="K523" s="238" t="str">
        <f t="shared" si="25"/>
        <v xml:space="preserve"> </v>
      </c>
      <c r="L523" s="87" t="str">
        <f t="shared" si="26"/>
        <v xml:space="preserve"> </v>
      </c>
    </row>
    <row r="524" spans="1:12" x14ac:dyDescent="0.25">
      <c r="A524" s="72"/>
      <c r="B524" s="82"/>
      <c r="C524" s="82"/>
      <c r="D524" s="79"/>
      <c r="E524" s="83"/>
      <c r="F524" s="83"/>
      <c r="G524" s="81"/>
      <c r="H524" s="126"/>
      <c r="I524" s="238" t="str">
        <f>IF(ISNUMBER(F524),_xlfn.IFS(RIGHT(H524,3)="(b)",IF(AND(G524&gt;=DATE('1. Informace o projektu'!$C$3,1,1),G524&lt;=WORKDAY(DATE('1. Informace o projektu'!$C$3+1,1,31)-1,1)),"OK","!!"),RIGHT(H524,3)="(a)",IF(AND(G524&gt;=DATE('1. Informace o projektu'!$C$3,1,1),G524&lt;=WORKDAY(DATE('1. Informace o projektu'!$C$3,12,31)-1,1,'6. Data'!$C$76:$C$89)),"OK","!!"),ISBLANK(G524),"!",ISBLANK(H524),"!!!",H524='6. Data'!$B$3,"vyberte druh nákladu")," ")</f>
        <v xml:space="preserve"> </v>
      </c>
      <c r="J524" s="261" t="str">
        <f t="shared" si="24"/>
        <v xml:space="preserve"> </v>
      </c>
      <c r="K524" s="238" t="str">
        <f t="shared" si="25"/>
        <v xml:space="preserve"> </v>
      </c>
      <c r="L524" s="87" t="str">
        <f t="shared" si="26"/>
        <v xml:space="preserve"> </v>
      </c>
    </row>
    <row r="525" spans="1:12" x14ac:dyDescent="0.25">
      <c r="A525" s="72"/>
      <c r="B525" s="82"/>
      <c r="C525" s="82"/>
      <c r="D525" s="79"/>
      <c r="E525" s="83"/>
      <c r="F525" s="83"/>
      <c r="G525" s="81"/>
      <c r="H525" s="126"/>
      <c r="I525" s="238" t="str">
        <f>IF(ISNUMBER(F525),_xlfn.IFS(RIGHT(H525,3)="(b)",IF(AND(G525&gt;=DATE('1. Informace o projektu'!$C$3,1,1),G525&lt;=WORKDAY(DATE('1. Informace o projektu'!$C$3+1,1,31)-1,1)),"OK","!!"),RIGHT(H525,3)="(a)",IF(AND(G525&gt;=DATE('1. Informace o projektu'!$C$3,1,1),G525&lt;=WORKDAY(DATE('1. Informace o projektu'!$C$3,12,31)-1,1,'6. Data'!$C$76:$C$89)),"OK","!!"),ISBLANK(G525),"!",ISBLANK(H525),"!!!",H525='6. Data'!$B$3,"vyberte druh nákladu")," ")</f>
        <v xml:space="preserve"> </v>
      </c>
      <c r="J525" s="261" t="str">
        <f t="shared" si="24"/>
        <v xml:space="preserve"> </v>
      </c>
      <c r="K525" s="238" t="str">
        <f t="shared" si="25"/>
        <v xml:space="preserve"> </v>
      </c>
      <c r="L525" s="87" t="str">
        <f t="shared" si="26"/>
        <v xml:space="preserve"> </v>
      </c>
    </row>
    <row r="526" spans="1:12" x14ac:dyDescent="0.25">
      <c r="A526" s="72"/>
      <c r="B526" s="82"/>
      <c r="C526" s="82"/>
      <c r="D526" s="79"/>
      <c r="E526" s="83"/>
      <c r="F526" s="83"/>
      <c r="G526" s="81"/>
      <c r="H526" s="126"/>
      <c r="I526" s="238" t="str">
        <f>IF(ISNUMBER(F526),_xlfn.IFS(RIGHT(H526,3)="(b)",IF(AND(G526&gt;=DATE('1. Informace o projektu'!$C$3,1,1),G526&lt;=WORKDAY(DATE('1. Informace o projektu'!$C$3+1,1,31)-1,1)),"OK","!!"),RIGHT(H526,3)="(a)",IF(AND(G526&gt;=DATE('1. Informace o projektu'!$C$3,1,1),G526&lt;=WORKDAY(DATE('1. Informace o projektu'!$C$3,12,31)-1,1,'6. Data'!$C$76:$C$89)),"OK","!!"),ISBLANK(G526),"!",ISBLANK(H526),"!!!",H526='6. Data'!$B$3,"vyberte druh nákladu")," ")</f>
        <v xml:space="preserve"> </v>
      </c>
      <c r="J526" s="261" t="str">
        <f t="shared" si="24"/>
        <v xml:space="preserve"> </v>
      </c>
      <c r="K526" s="238" t="str">
        <f t="shared" si="25"/>
        <v xml:space="preserve"> </v>
      </c>
      <c r="L526" s="87" t="str">
        <f t="shared" si="26"/>
        <v xml:space="preserve"> </v>
      </c>
    </row>
    <row r="527" spans="1:12" x14ac:dyDescent="0.25">
      <c r="A527" s="72"/>
      <c r="B527" s="82"/>
      <c r="C527" s="82"/>
      <c r="D527" s="79"/>
      <c r="E527" s="83"/>
      <c r="F527" s="83"/>
      <c r="G527" s="81"/>
      <c r="H527" s="126"/>
      <c r="I527" s="238" t="str">
        <f>IF(ISNUMBER(F527),_xlfn.IFS(RIGHT(H527,3)="(b)",IF(AND(G527&gt;=DATE('1. Informace o projektu'!$C$3,1,1),G527&lt;=WORKDAY(DATE('1. Informace o projektu'!$C$3+1,1,31)-1,1)),"OK","!!"),RIGHT(H527,3)="(a)",IF(AND(G527&gt;=DATE('1. Informace o projektu'!$C$3,1,1),G527&lt;=WORKDAY(DATE('1. Informace o projektu'!$C$3,12,31)-1,1,'6. Data'!$C$76:$C$89)),"OK","!!"),ISBLANK(G527),"!",ISBLANK(H527),"!!!",H527='6. Data'!$B$3,"vyberte druh nákladu")," ")</f>
        <v xml:space="preserve"> </v>
      </c>
      <c r="J527" s="261" t="str">
        <f t="shared" si="24"/>
        <v xml:space="preserve"> </v>
      </c>
      <c r="K527" s="238" t="str">
        <f t="shared" si="25"/>
        <v xml:space="preserve"> </v>
      </c>
      <c r="L527" s="87" t="str">
        <f t="shared" si="26"/>
        <v xml:space="preserve"> </v>
      </c>
    </row>
    <row r="528" spans="1:12" x14ac:dyDescent="0.25">
      <c r="A528" s="72"/>
      <c r="B528" s="82"/>
      <c r="C528" s="82"/>
      <c r="D528" s="79"/>
      <c r="E528" s="83"/>
      <c r="F528" s="83"/>
      <c r="G528" s="81"/>
      <c r="H528" s="126"/>
      <c r="I528" s="238" t="str">
        <f>IF(ISNUMBER(F528),_xlfn.IFS(RIGHT(H528,3)="(b)",IF(AND(G528&gt;=DATE('1. Informace o projektu'!$C$3,1,1),G528&lt;=WORKDAY(DATE('1. Informace o projektu'!$C$3+1,1,31)-1,1)),"OK","!!"),RIGHT(H528,3)="(a)",IF(AND(G528&gt;=DATE('1. Informace o projektu'!$C$3,1,1),G528&lt;=WORKDAY(DATE('1. Informace o projektu'!$C$3,12,31)-1,1,'6. Data'!$C$76:$C$89)),"OK","!!"),ISBLANK(G528),"!",ISBLANK(H528),"!!!",H528='6. Data'!$B$3,"vyberte druh nákladu")," ")</f>
        <v xml:space="preserve"> </v>
      </c>
      <c r="J528" s="261" t="str">
        <f t="shared" si="24"/>
        <v xml:space="preserve"> </v>
      </c>
      <c r="K528" s="238" t="str">
        <f t="shared" si="25"/>
        <v xml:space="preserve"> </v>
      </c>
      <c r="L528" s="87" t="str">
        <f t="shared" si="26"/>
        <v xml:space="preserve"> </v>
      </c>
    </row>
    <row r="529" spans="1:12" x14ac:dyDescent="0.25">
      <c r="A529" s="72"/>
      <c r="B529" s="82"/>
      <c r="C529" s="82"/>
      <c r="D529" s="79"/>
      <c r="E529" s="83"/>
      <c r="F529" s="83"/>
      <c r="G529" s="81"/>
      <c r="H529" s="126"/>
      <c r="I529" s="238" t="str">
        <f>IF(ISNUMBER(F529),_xlfn.IFS(RIGHT(H529,3)="(b)",IF(AND(G529&gt;=DATE('1. Informace o projektu'!$C$3,1,1),G529&lt;=WORKDAY(DATE('1. Informace o projektu'!$C$3+1,1,31)-1,1)),"OK","!!"),RIGHT(H529,3)="(a)",IF(AND(G529&gt;=DATE('1. Informace o projektu'!$C$3,1,1),G529&lt;=WORKDAY(DATE('1. Informace o projektu'!$C$3,12,31)-1,1,'6. Data'!$C$76:$C$89)),"OK","!!"),ISBLANK(G529),"!",ISBLANK(H529),"!!!",H529='6. Data'!$B$3,"vyberte druh nákladu")," ")</f>
        <v xml:space="preserve"> </v>
      </c>
      <c r="J529" s="261" t="str">
        <f t="shared" si="24"/>
        <v xml:space="preserve"> </v>
      </c>
      <c r="K529" s="238" t="str">
        <f t="shared" si="25"/>
        <v xml:space="preserve"> </v>
      </c>
      <c r="L529" s="87" t="str">
        <f t="shared" si="26"/>
        <v xml:space="preserve"> </v>
      </c>
    </row>
    <row r="530" spans="1:12" x14ac:dyDescent="0.25">
      <c r="A530" s="72"/>
      <c r="B530" s="82"/>
      <c r="C530" s="82"/>
      <c r="D530" s="79"/>
      <c r="E530" s="83"/>
      <c r="F530" s="83"/>
      <c r="G530" s="81"/>
      <c r="H530" s="126"/>
      <c r="I530" s="238" t="str">
        <f>IF(ISNUMBER(F530),_xlfn.IFS(RIGHT(H530,3)="(b)",IF(AND(G530&gt;=DATE('1. Informace o projektu'!$C$3,1,1),G530&lt;=WORKDAY(DATE('1. Informace o projektu'!$C$3+1,1,31)-1,1)),"OK","!!"),RIGHT(H530,3)="(a)",IF(AND(G530&gt;=DATE('1. Informace o projektu'!$C$3,1,1),G530&lt;=WORKDAY(DATE('1. Informace o projektu'!$C$3,12,31)-1,1,'6. Data'!$C$76:$C$89)),"OK","!!"),ISBLANK(G530),"!",ISBLANK(H530),"!!!",H530='6. Data'!$B$3,"vyberte druh nákladu")," ")</f>
        <v xml:space="preserve"> </v>
      </c>
      <c r="J530" s="261" t="str">
        <f t="shared" si="24"/>
        <v xml:space="preserve"> </v>
      </c>
      <c r="K530" s="238" t="str">
        <f t="shared" si="25"/>
        <v xml:space="preserve"> </v>
      </c>
      <c r="L530" s="87" t="str">
        <f t="shared" si="26"/>
        <v xml:space="preserve"> </v>
      </c>
    </row>
    <row r="531" spans="1:12" x14ac:dyDescent="0.25">
      <c r="A531" s="72"/>
      <c r="B531" s="82"/>
      <c r="C531" s="82"/>
      <c r="D531" s="79"/>
      <c r="E531" s="83"/>
      <c r="F531" s="83"/>
      <c r="G531" s="81"/>
      <c r="H531" s="126"/>
      <c r="I531" s="238" t="str">
        <f>IF(ISNUMBER(F531),_xlfn.IFS(RIGHT(H531,3)="(b)",IF(AND(G531&gt;=DATE('1. Informace o projektu'!$C$3,1,1),G531&lt;=WORKDAY(DATE('1. Informace o projektu'!$C$3+1,1,31)-1,1)),"OK","!!"),RIGHT(H531,3)="(a)",IF(AND(G531&gt;=DATE('1. Informace o projektu'!$C$3,1,1),G531&lt;=WORKDAY(DATE('1. Informace o projektu'!$C$3,12,31)-1,1,'6. Data'!$C$76:$C$89)),"OK","!!"),ISBLANK(G531),"!",ISBLANK(H531),"!!!",H531='6. Data'!$B$3,"vyberte druh nákladu")," ")</f>
        <v xml:space="preserve"> </v>
      </c>
      <c r="J531" s="261" t="str">
        <f t="shared" si="24"/>
        <v xml:space="preserve"> </v>
      </c>
      <c r="K531" s="238" t="str">
        <f t="shared" si="25"/>
        <v xml:space="preserve"> </v>
      </c>
      <c r="L531" s="87" t="str">
        <f t="shared" si="26"/>
        <v xml:space="preserve"> </v>
      </c>
    </row>
    <row r="532" spans="1:12" x14ac:dyDescent="0.25">
      <c r="A532" s="72"/>
      <c r="B532" s="82"/>
      <c r="C532" s="82"/>
      <c r="D532" s="79"/>
      <c r="E532" s="83"/>
      <c r="F532" s="83"/>
      <c r="G532" s="81"/>
      <c r="H532" s="126"/>
      <c r="I532" s="238" t="str">
        <f>IF(ISNUMBER(F532),_xlfn.IFS(RIGHT(H532,3)="(b)",IF(AND(G532&gt;=DATE('1. Informace o projektu'!$C$3,1,1),G532&lt;=WORKDAY(DATE('1. Informace o projektu'!$C$3+1,1,31)-1,1)),"OK","!!"),RIGHT(H532,3)="(a)",IF(AND(G532&gt;=DATE('1. Informace o projektu'!$C$3,1,1),G532&lt;=WORKDAY(DATE('1. Informace o projektu'!$C$3,12,31)-1,1,'6. Data'!$C$76:$C$89)),"OK","!!"),ISBLANK(G532),"!",ISBLANK(H532),"!!!",H532='6. Data'!$B$3,"vyberte druh nákladu")," ")</f>
        <v xml:space="preserve"> </v>
      </c>
      <c r="J532" s="261" t="str">
        <f t="shared" si="24"/>
        <v xml:space="preserve"> </v>
      </c>
      <c r="K532" s="238" t="str">
        <f t="shared" si="25"/>
        <v xml:space="preserve"> </v>
      </c>
      <c r="L532" s="87" t="str">
        <f t="shared" si="26"/>
        <v xml:space="preserve"> </v>
      </c>
    </row>
    <row r="533" spans="1:12" x14ac:dyDescent="0.25">
      <c r="A533" s="72"/>
      <c r="B533" s="82"/>
      <c r="C533" s="82"/>
      <c r="D533" s="79"/>
      <c r="E533" s="83"/>
      <c r="F533" s="83"/>
      <c r="G533" s="81"/>
      <c r="H533" s="126"/>
      <c r="I533" s="238" t="str">
        <f>IF(ISNUMBER(F533),_xlfn.IFS(RIGHT(H533,3)="(b)",IF(AND(G533&gt;=DATE('1. Informace o projektu'!$C$3,1,1),G533&lt;=WORKDAY(DATE('1. Informace o projektu'!$C$3+1,1,31)-1,1)),"OK","!!"),RIGHT(H533,3)="(a)",IF(AND(G533&gt;=DATE('1. Informace o projektu'!$C$3,1,1),G533&lt;=WORKDAY(DATE('1. Informace o projektu'!$C$3,12,31)-1,1,'6. Data'!$C$76:$C$89)),"OK","!!"),ISBLANK(G533),"!",ISBLANK(H533),"!!!",H533='6. Data'!$B$3,"vyberte druh nákladu")," ")</f>
        <v xml:space="preserve"> </v>
      </c>
      <c r="J533" s="261" t="str">
        <f t="shared" si="24"/>
        <v xml:space="preserve"> </v>
      </c>
      <c r="K533" s="238" t="str">
        <f t="shared" si="25"/>
        <v xml:space="preserve"> </v>
      </c>
      <c r="L533" s="87" t="str">
        <f t="shared" si="26"/>
        <v xml:space="preserve"> </v>
      </c>
    </row>
    <row r="534" spans="1:12" x14ac:dyDescent="0.25">
      <c r="A534" s="72"/>
      <c r="B534" s="82"/>
      <c r="C534" s="82"/>
      <c r="D534" s="79"/>
      <c r="E534" s="83"/>
      <c r="F534" s="83"/>
      <c r="G534" s="81"/>
      <c r="H534" s="126"/>
      <c r="I534" s="238" t="str">
        <f>IF(ISNUMBER(F534),_xlfn.IFS(RIGHT(H534,3)="(b)",IF(AND(G534&gt;=DATE('1. Informace o projektu'!$C$3,1,1),G534&lt;=WORKDAY(DATE('1. Informace o projektu'!$C$3+1,1,31)-1,1)),"OK","!!"),RIGHT(H534,3)="(a)",IF(AND(G534&gt;=DATE('1. Informace o projektu'!$C$3,1,1),G534&lt;=WORKDAY(DATE('1. Informace o projektu'!$C$3,12,31)-1,1,'6. Data'!$C$76:$C$89)),"OK","!!"),ISBLANK(G534),"!",ISBLANK(H534),"!!!",H534='6. Data'!$B$3,"vyberte druh nákladu")," ")</f>
        <v xml:space="preserve"> </v>
      </c>
      <c r="J534" s="261" t="str">
        <f t="shared" si="24"/>
        <v xml:space="preserve"> </v>
      </c>
      <c r="K534" s="238" t="str">
        <f t="shared" si="25"/>
        <v xml:space="preserve"> </v>
      </c>
      <c r="L534" s="87" t="str">
        <f t="shared" si="26"/>
        <v xml:space="preserve"> </v>
      </c>
    </row>
    <row r="535" spans="1:12" x14ac:dyDescent="0.25">
      <c r="A535" s="72"/>
      <c r="B535" s="82"/>
      <c r="C535" s="82"/>
      <c r="D535" s="79"/>
      <c r="E535" s="83"/>
      <c r="F535" s="83"/>
      <c r="G535" s="81"/>
      <c r="H535" s="126"/>
      <c r="I535" s="238" t="str">
        <f>IF(ISNUMBER(F535),_xlfn.IFS(RIGHT(H535,3)="(b)",IF(AND(G535&gt;=DATE('1. Informace o projektu'!$C$3,1,1),G535&lt;=WORKDAY(DATE('1. Informace o projektu'!$C$3+1,1,31)-1,1)),"OK","!!"),RIGHT(H535,3)="(a)",IF(AND(G535&gt;=DATE('1. Informace o projektu'!$C$3,1,1),G535&lt;=WORKDAY(DATE('1. Informace o projektu'!$C$3,12,31)-1,1,'6. Data'!$C$76:$C$89)),"OK","!!"),ISBLANK(G535),"!",ISBLANK(H535),"!!!",H535='6. Data'!$B$3,"vyberte druh nákladu")," ")</f>
        <v xml:space="preserve"> </v>
      </c>
      <c r="J535" s="261" t="str">
        <f t="shared" si="24"/>
        <v xml:space="preserve"> </v>
      </c>
      <c r="K535" s="238" t="str">
        <f t="shared" si="25"/>
        <v xml:space="preserve"> </v>
      </c>
      <c r="L535" s="87" t="str">
        <f t="shared" si="26"/>
        <v xml:space="preserve"> </v>
      </c>
    </row>
    <row r="536" spans="1:12" x14ac:dyDescent="0.25">
      <c r="A536" s="72"/>
      <c r="B536" s="82"/>
      <c r="C536" s="82"/>
      <c r="D536" s="79"/>
      <c r="E536" s="83"/>
      <c r="F536" s="83"/>
      <c r="G536" s="81"/>
      <c r="H536" s="126"/>
      <c r="I536" s="238" t="str">
        <f>IF(ISNUMBER(F536),_xlfn.IFS(RIGHT(H536,3)="(b)",IF(AND(G536&gt;=DATE('1. Informace o projektu'!$C$3,1,1),G536&lt;=WORKDAY(DATE('1. Informace o projektu'!$C$3+1,1,31)-1,1)),"OK","!!"),RIGHT(H536,3)="(a)",IF(AND(G536&gt;=DATE('1. Informace o projektu'!$C$3,1,1),G536&lt;=WORKDAY(DATE('1. Informace o projektu'!$C$3,12,31)-1,1,'6. Data'!$C$76:$C$89)),"OK","!!"),ISBLANK(G536),"!",ISBLANK(H536),"!!!",H536='6. Data'!$B$3,"vyberte druh nákladu")," ")</f>
        <v xml:space="preserve"> </v>
      </c>
      <c r="J536" s="261" t="str">
        <f t="shared" si="24"/>
        <v xml:space="preserve"> </v>
      </c>
      <c r="K536" s="238" t="str">
        <f t="shared" si="25"/>
        <v xml:space="preserve"> </v>
      </c>
      <c r="L536" s="87" t="str">
        <f t="shared" si="26"/>
        <v xml:space="preserve"> </v>
      </c>
    </row>
    <row r="537" spans="1:12" x14ac:dyDescent="0.25">
      <c r="A537" s="72"/>
      <c r="B537" s="82"/>
      <c r="C537" s="82"/>
      <c r="D537" s="79"/>
      <c r="E537" s="83"/>
      <c r="F537" s="83"/>
      <c r="G537" s="81"/>
      <c r="H537" s="126"/>
      <c r="I537" s="238" t="str">
        <f>IF(ISNUMBER(F537),_xlfn.IFS(RIGHT(H537,3)="(b)",IF(AND(G537&gt;=DATE('1. Informace o projektu'!$C$3,1,1),G537&lt;=WORKDAY(DATE('1. Informace o projektu'!$C$3+1,1,31)-1,1)),"OK","!!"),RIGHT(H537,3)="(a)",IF(AND(G537&gt;=DATE('1. Informace o projektu'!$C$3,1,1),G537&lt;=WORKDAY(DATE('1. Informace o projektu'!$C$3,12,31)-1,1,'6. Data'!$C$76:$C$89)),"OK","!!"),ISBLANK(G537),"!",ISBLANK(H537),"!!!",H537='6. Data'!$B$3,"vyberte druh nákladu")," ")</f>
        <v xml:space="preserve"> </v>
      </c>
      <c r="J537" s="261" t="str">
        <f t="shared" si="24"/>
        <v xml:space="preserve"> </v>
      </c>
      <c r="K537" s="238" t="str">
        <f t="shared" si="25"/>
        <v xml:space="preserve"> </v>
      </c>
      <c r="L537" s="87" t="str">
        <f t="shared" si="26"/>
        <v xml:space="preserve"> </v>
      </c>
    </row>
    <row r="538" spans="1:12" x14ac:dyDescent="0.25">
      <c r="A538" s="72"/>
      <c r="B538" s="82"/>
      <c r="C538" s="82"/>
      <c r="D538" s="79"/>
      <c r="E538" s="83"/>
      <c r="F538" s="83"/>
      <c r="G538" s="81"/>
      <c r="H538" s="126"/>
      <c r="I538" s="238" t="str">
        <f>IF(ISNUMBER(F538),_xlfn.IFS(RIGHT(H538,3)="(b)",IF(AND(G538&gt;=DATE('1. Informace o projektu'!$C$3,1,1),G538&lt;=WORKDAY(DATE('1. Informace o projektu'!$C$3+1,1,31)-1,1)),"OK","!!"),RIGHT(H538,3)="(a)",IF(AND(G538&gt;=DATE('1. Informace o projektu'!$C$3,1,1),G538&lt;=WORKDAY(DATE('1. Informace o projektu'!$C$3,12,31)-1,1,'6. Data'!$C$76:$C$89)),"OK","!!"),ISBLANK(G538),"!",ISBLANK(H538),"!!!",H538='6. Data'!$B$3,"vyberte druh nákladu")," ")</f>
        <v xml:space="preserve"> </v>
      </c>
      <c r="J538" s="261" t="str">
        <f t="shared" si="24"/>
        <v xml:space="preserve"> </v>
      </c>
      <c r="K538" s="238" t="str">
        <f t="shared" si="25"/>
        <v xml:space="preserve"> </v>
      </c>
      <c r="L538" s="87" t="str">
        <f t="shared" si="26"/>
        <v xml:space="preserve"> </v>
      </c>
    </row>
    <row r="539" spans="1:12" x14ac:dyDescent="0.25">
      <c r="A539" s="72"/>
      <c r="B539" s="82"/>
      <c r="C539" s="82"/>
      <c r="D539" s="79"/>
      <c r="E539" s="83"/>
      <c r="F539" s="83"/>
      <c r="G539" s="81"/>
      <c r="H539" s="126"/>
      <c r="I539" s="238" t="str">
        <f>IF(ISNUMBER(F539),_xlfn.IFS(RIGHT(H539,3)="(b)",IF(AND(G539&gt;=DATE('1. Informace o projektu'!$C$3,1,1),G539&lt;=WORKDAY(DATE('1. Informace o projektu'!$C$3+1,1,31)-1,1)),"OK","!!"),RIGHT(H539,3)="(a)",IF(AND(G539&gt;=DATE('1. Informace o projektu'!$C$3,1,1),G539&lt;=WORKDAY(DATE('1. Informace o projektu'!$C$3,12,31)-1,1,'6. Data'!$C$76:$C$89)),"OK","!!"),ISBLANK(G539),"!",ISBLANK(H539),"!!!",H539='6. Data'!$B$3,"vyberte druh nákladu")," ")</f>
        <v xml:space="preserve"> </v>
      </c>
      <c r="J539" s="261" t="str">
        <f t="shared" si="24"/>
        <v xml:space="preserve"> </v>
      </c>
      <c r="K539" s="238" t="str">
        <f t="shared" si="25"/>
        <v xml:space="preserve"> </v>
      </c>
      <c r="L539" s="87" t="str">
        <f t="shared" si="26"/>
        <v xml:space="preserve"> </v>
      </c>
    </row>
    <row r="540" spans="1:12" x14ac:dyDescent="0.25">
      <c r="A540" s="72"/>
      <c r="B540" s="82"/>
      <c r="C540" s="82"/>
      <c r="D540" s="79"/>
      <c r="E540" s="83"/>
      <c r="F540" s="83"/>
      <c r="G540" s="81"/>
      <c r="H540" s="126"/>
      <c r="I540" s="238" t="str">
        <f>IF(ISNUMBER(F540),_xlfn.IFS(RIGHT(H540,3)="(b)",IF(AND(G540&gt;=DATE('1. Informace o projektu'!$C$3,1,1),G540&lt;=WORKDAY(DATE('1. Informace o projektu'!$C$3+1,1,31)-1,1)),"OK","!!"),RIGHT(H540,3)="(a)",IF(AND(G540&gt;=DATE('1. Informace o projektu'!$C$3,1,1),G540&lt;=WORKDAY(DATE('1. Informace o projektu'!$C$3,12,31)-1,1,'6. Data'!$C$76:$C$89)),"OK","!!"),ISBLANK(G540),"!",ISBLANK(H540),"!!!",H540='6. Data'!$B$3,"vyberte druh nákladu")," ")</f>
        <v xml:space="preserve"> </v>
      </c>
      <c r="J540" s="261" t="str">
        <f t="shared" si="24"/>
        <v xml:space="preserve"> </v>
      </c>
      <c r="K540" s="238" t="str">
        <f t="shared" si="25"/>
        <v xml:space="preserve"> </v>
      </c>
      <c r="L540" s="87" t="str">
        <f t="shared" si="26"/>
        <v xml:space="preserve"> </v>
      </c>
    </row>
    <row r="541" spans="1:12" x14ac:dyDescent="0.25">
      <c r="A541" s="72"/>
      <c r="B541" s="82"/>
      <c r="C541" s="82"/>
      <c r="D541" s="79"/>
      <c r="E541" s="83"/>
      <c r="F541" s="83"/>
      <c r="G541" s="81"/>
      <c r="H541" s="126"/>
      <c r="I541" s="238" t="str">
        <f>IF(ISNUMBER(F541),_xlfn.IFS(RIGHT(H541,3)="(b)",IF(AND(G541&gt;=DATE('1. Informace o projektu'!$C$3,1,1),G541&lt;=WORKDAY(DATE('1. Informace o projektu'!$C$3+1,1,31)-1,1)),"OK","!!"),RIGHT(H541,3)="(a)",IF(AND(G541&gt;=DATE('1. Informace o projektu'!$C$3,1,1),G541&lt;=WORKDAY(DATE('1. Informace o projektu'!$C$3,12,31)-1,1,'6. Data'!$C$76:$C$89)),"OK","!!"),ISBLANK(G541),"!",ISBLANK(H541),"!!!",H541='6. Data'!$B$3,"vyberte druh nákladu")," ")</f>
        <v xml:space="preserve"> </v>
      </c>
      <c r="J541" s="261" t="str">
        <f t="shared" si="24"/>
        <v xml:space="preserve"> </v>
      </c>
      <c r="K541" s="238" t="str">
        <f t="shared" si="25"/>
        <v xml:space="preserve"> </v>
      </c>
      <c r="L541" s="87" t="str">
        <f t="shared" si="26"/>
        <v xml:space="preserve"> </v>
      </c>
    </row>
    <row r="542" spans="1:12" x14ac:dyDescent="0.25">
      <c r="A542" s="72"/>
      <c r="B542" s="82"/>
      <c r="C542" s="82"/>
      <c r="D542" s="79"/>
      <c r="E542" s="83"/>
      <c r="F542" s="83"/>
      <c r="G542" s="81"/>
      <c r="H542" s="126"/>
      <c r="I542" s="238" t="str">
        <f>IF(ISNUMBER(F542),_xlfn.IFS(RIGHT(H542,3)="(b)",IF(AND(G542&gt;=DATE('1. Informace o projektu'!$C$3,1,1),G542&lt;=WORKDAY(DATE('1. Informace o projektu'!$C$3+1,1,31)-1,1)),"OK","!!"),RIGHT(H542,3)="(a)",IF(AND(G542&gt;=DATE('1. Informace o projektu'!$C$3,1,1),G542&lt;=WORKDAY(DATE('1. Informace o projektu'!$C$3,12,31)-1,1,'6. Data'!$C$76:$C$89)),"OK","!!"),ISBLANK(G542),"!",ISBLANK(H542),"!!!",H542='6. Data'!$B$3,"vyberte druh nákladu")," ")</f>
        <v xml:space="preserve"> </v>
      </c>
      <c r="J542" s="261" t="str">
        <f t="shared" si="24"/>
        <v xml:space="preserve"> </v>
      </c>
      <c r="K542" s="238" t="str">
        <f t="shared" si="25"/>
        <v xml:space="preserve"> </v>
      </c>
      <c r="L542" s="87" t="str">
        <f t="shared" si="26"/>
        <v xml:space="preserve"> </v>
      </c>
    </row>
    <row r="543" spans="1:12" x14ac:dyDescent="0.25">
      <c r="A543" s="72"/>
      <c r="B543" s="82"/>
      <c r="C543" s="82"/>
      <c r="D543" s="79"/>
      <c r="E543" s="83"/>
      <c r="F543" s="83"/>
      <c r="G543" s="81"/>
      <c r="H543" s="126"/>
      <c r="I543" s="238" t="str">
        <f>IF(ISNUMBER(F543),_xlfn.IFS(RIGHT(H543,3)="(b)",IF(AND(G543&gt;=DATE('1. Informace o projektu'!$C$3,1,1),G543&lt;=WORKDAY(DATE('1. Informace o projektu'!$C$3+1,1,31)-1,1)),"OK","!!"),RIGHT(H543,3)="(a)",IF(AND(G543&gt;=DATE('1. Informace o projektu'!$C$3,1,1),G543&lt;=WORKDAY(DATE('1. Informace o projektu'!$C$3,12,31)-1,1,'6. Data'!$C$76:$C$89)),"OK","!!"),ISBLANK(G543),"!",ISBLANK(H543),"!!!",H543='6. Data'!$B$3,"vyberte druh nákladu")," ")</f>
        <v xml:space="preserve"> </v>
      </c>
      <c r="J543" s="261" t="str">
        <f t="shared" si="24"/>
        <v xml:space="preserve"> </v>
      </c>
      <c r="K543" s="238" t="str">
        <f t="shared" si="25"/>
        <v xml:space="preserve"> </v>
      </c>
      <c r="L543" s="87" t="str">
        <f t="shared" si="26"/>
        <v xml:space="preserve"> </v>
      </c>
    </row>
    <row r="544" spans="1:12" x14ac:dyDescent="0.25">
      <c r="A544" s="72"/>
      <c r="B544" s="82"/>
      <c r="C544" s="82"/>
      <c r="D544" s="79"/>
      <c r="E544" s="83"/>
      <c r="F544" s="83"/>
      <c r="G544" s="81"/>
      <c r="H544" s="126"/>
      <c r="I544" s="238" t="str">
        <f>IF(ISNUMBER(F544),_xlfn.IFS(RIGHT(H544,3)="(b)",IF(AND(G544&gt;=DATE('1. Informace o projektu'!$C$3,1,1),G544&lt;=WORKDAY(DATE('1. Informace o projektu'!$C$3+1,1,31)-1,1)),"OK","!!"),RIGHT(H544,3)="(a)",IF(AND(G544&gt;=DATE('1. Informace o projektu'!$C$3,1,1),G544&lt;=WORKDAY(DATE('1. Informace o projektu'!$C$3,12,31)-1,1,'6. Data'!$C$76:$C$89)),"OK","!!"),ISBLANK(G544),"!",ISBLANK(H544),"!!!",H544='6. Data'!$B$3,"vyberte druh nákladu")," ")</f>
        <v xml:space="preserve"> </v>
      </c>
      <c r="J544" s="261" t="str">
        <f t="shared" si="24"/>
        <v xml:space="preserve"> </v>
      </c>
      <c r="K544" s="238" t="str">
        <f t="shared" si="25"/>
        <v xml:space="preserve"> </v>
      </c>
      <c r="L544" s="87" t="str">
        <f t="shared" si="26"/>
        <v xml:space="preserve"> </v>
      </c>
    </row>
    <row r="545" spans="1:12" x14ac:dyDescent="0.25">
      <c r="A545" s="72"/>
      <c r="B545" s="82"/>
      <c r="C545" s="82"/>
      <c r="D545" s="79"/>
      <c r="E545" s="83"/>
      <c r="F545" s="83"/>
      <c r="G545" s="81"/>
      <c r="H545" s="126"/>
      <c r="I545" s="238" t="str">
        <f>IF(ISNUMBER(F545),_xlfn.IFS(RIGHT(H545,3)="(b)",IF(AND(G545&gt;=DATE('1. Informace o projektu'!$C$3,1,1),G545&lt;=WORKDAY(DATE('1. Informace o projektu'!$C$3+1,1,31)-1,1)),"OK","!!"),RIGHT(H545,3)="(a)",IF(AND(G545&gt;=DATE('1. Informace o projektu'!$C$3,1,1),G545&lt;=WORKDAY(DATE('1. Informace o projektu'!$C$3,12,31)-1,1,'6. Data'!$C$76:$C$89)),"OK","!!"),ISBLANK(G545),"!",ISBLANK(H545),"!!!",H545='6. Data'!$B$3,"vyberte druh nákladu")," ")</f>
        <v xml:space="preserve"> </v>
      </c>
      <c r="J545" s="261" t="str">
        <f t="shared" si="24"/>
        <v xml:space="preserve"> </v>
      </c>
      <c r="K545" s="238" t="str">
        <f t="shared" si="25"/>
        <v xml:space="preserve"> </v>
      </c>
      <c r="L545" s="87" t="str">
        <f t="shared" si="26"/>
        <v xml:space="preserve"> </v>
      </c>
    </row>
    <row r="546" spans="1:12" x14ac:dyDescent="0.25">
      <c r="A546" s="72"/>
      <c r="B546" s="82"/>
      <c r="C546" s="82"/>
      <c r="D546" s="79"/>
      <c r="E546" s="83"/>
      <c r="F546" s="83"/>
      <c r="G546" s="81"/>
      <c r="H546" s="126"/>
      <c r="I546" s="238" t="str">
        <f>IF(ISNUMBER(F546),_xlfn.IFS(RIGHT(H546,3)="(b)",IF(AND(G546&gt;=DATE('1. Informace o projektu'!$C$3,1,1),G546&lt;=WORKDAY(DATE('1. Informace o projektu'!$C$3+1,1,31)-1,1)),"OK","!!"),RIGHT(H546,3)="(a)",IF(AND(G546&gt;=DATE('1. Informace o projektu'!$C$3,1,1),G546&lt;=WORKDAY(DATE('1. Informace o projektu'!$C$3,12,31)-1,1,'6. Data'!$C$76:$C$89)),"OK","!!"),ISBLANK(G546),"!",ISBLANK(H546),"!!!",H546='6. Data'!$B$3,"vyberte druh nákladu")," ")</f>
        <v xml:space="preserve"> </v>
      </c>
      <c r="J546" s="261" t="str">
        <f t="shared" si="24"/>
        <v xml:space="preserve"> </v>
      </c>
      <c r="K546" s="238" t="str">
        <f t="shared" si="25"/>
        <v xml:space="preserve"> </v>
      </c>
      <c r="L546" s="87" t="str">
        <f t="shared" si="26"/>
        <v xml:space="preserve"> </v>
      </c>
    </row>
    <row r="547" spans="1:12" x14ac:dyDescent="0.25">
      <c r="A547" s="72"/>
      <c r="B547" s="82"/>
      <c r="C547" s="82"/>
      <c r="D547" s="79"/>
      <c r="E547" s="83"/>
      <c r="F547" s="83"/>
      <c r="G547" s="81"/>
      <c r="H547" s="126"/>
      <c r="I547" s="238" t="str">
        <f>IF(ISNUMBER(F547),_xlfn.IFS(RIGHT(H547,3)="(b)",IF(AND(G547&gt;=DATE('1. Informace o projektu'!$C$3,1,1),G547&lt;=WORKDAY(DATE('1. Informace o projektu'!$C$3+1,1,31)-1,1)),"OK","!!"),RIGHT(H547,3)="(a)",IF(AND(G547&gt;=DATE('1. Informace o projektu'!$C$3,1,1),G547&lt;=WORKDAY(DATE('1. Informace o projektu'!$C$3,12,31)-1,1,'6. Data'!$C$76:$C$89)),"OK","!!"),ISBLANK(G547),"!",ISBLANK(H547),"!!!",H547='6. Data'!$B$3,"vyberte druh nákladu")," ")</f>
        <v xml:space="preserve"> </v>
      </c>
      <c r="J547" s="261" t="str">
        <f t="shared" si="24"/>
        <v xml:space="preserve"> </v>
      </c>
      <c r="K547" s="238" t="str">
        <f t="shared" si="25"/>
        <v xml:space="preserve"> </v>
      </c>
      <c r="L547" s="87" t="str">
        <f t="shared" si="26"/>
        <v xml:space="preserve"> </v>
      </c>
    </row>
    <row r="548" spans="1:12" x14ac:dyDescent="0.25">
      <c r="A548" s="72"/>
      <c r="B548" s="82"/>
      <c r="C548" s="82"/>
      <c r="D548" s="79"/>
      <c r="E548" s="83"/>
      <c r="F548" s="83"/>
      <c r="G548" s="81"/>
      <c r="H548" s="126"/>
      <c r="I548" s="238" t="str">
        <f>IF(ISNUMBER(F548),_xlfn.IFS(RIGHT(H548,3)="(b)",IF(AND(G548&gt;=DATE('1. Informace o projektu'!$C$3,1,1),G548&lt;=WORKDAY(DATE('1. Informace o projektu'!$C$3+1,1,31)-1,1)),"OK","!!"),RIGHT(H548,3)="(a)",IF(AND(G548&gt;=DATE('1. Informace o projektu'!$C$3,1,1),G548&lt;=WORKDAY(DATE('1. Informace o projektu'!$C$3,12,31)-1,1,'6. Data'!$C$76:$C$89)),"OK","!!"),ISBLANK(G548),"!",ISBLANK(H548),"!!!",H548='6. Data'!$B$3,"vyberte druh nákladu")," ")</f>
        <v xml:space="preserve"> </v>
      </c>
      <c r="J548" s="261" t="str">
        <f t="shared" si="24"/>
        <v xml:space="preserve"> </v>
      </c>
      <c r="K548" s="238" t="str">
        <f t="shared" si="25"/>
        <v xml:space="preserve"> </v>
      </c>
      <c r="L548" s="87" t="str">
        <f t="shared" si="26"/>
        <v xml:space="preserve"> </v>
      </c>
    </row>
    <row r="549" spans="1:12" x14ac:dyDescent="0.25">
      <c r="A549" s="72"/>
      <c r="B549" s="82"/>
      <c r="C549" s="82"/>
      <c r="D549" s="79"/>
      <c r="E549" s="83"/>
      <c r="F549" s="83"/>
      <c r="G549" s="81"/>
      <c r="H549" s="126"/>
      <c r="I549" s="238" t="str">
        <f>IF(ISNUMBER(F549),_xlfn.IFS(RIGHT(H549,3)="(b)",IF(AND(G549&gt;=DATE('1. Informace o projektu'!$C$3,1,1),G549&lt;=WORKDAY(DATE('1. Informace o projektu'!$C$3+1,1,31)-1,1)),"OK","!!"),RIGHT(H549,3)="(a)",IF(AND(G549&gt;=DATE('1. Informace o projektu'!$C$3,1,1),G549&lt;=WORKDAY(DATE('1. Informace o projektu'!$C$3,12,31)-1,1,'6. Data'!$C$76:$C$89)),"OK","!!"),ISBLANK(G549),"!",ISBLANK(H549),"!!!",H549='6. Data'!$B$3,"vyberte druh nákladu")," ")</f>
        <v xml:space="preserve"> </v>
      </c>
      <c r="J549" s="261" t="str">
        <f t="shared" si="24"/>
        <v xml:space="preserve"> </v>
      </c>
      <c r="K549" s="238" t="str">
        <f t="shared" si="25"/>
        <v xml:space="preserve"> </v>
      </c>
      <c r="L549" s="87" t="str">
        <f t="shared" si="26"/>
        <v xml:space="preserve"> </v>
      </c>
    </row>
    <row r="550" spans="1:12" x14ac:dyDescent="0.25">
      <c r="A550" s="72"/>
      <c r="B550" s="82"/>
      <c r="C550" s="82"/>
      <c r="D550" s="79"/>
      <c r="E550" s="83"/>
      <c r="F550" s="83"/>
      <c r="G550" s="81"/>
      <c r="H550" s="126"/>
      <c r="I550" s="238" t="str">
        <f>IF(ISNUMBER(F550),_xlfn.IFS(RIGHT(H550,3)="(b)",IF(AND(G550&gt;=DATE('1. Informace o projektu'!$C$3,1,1),G550&lt;=WORKDAY(DATE('1. Informace o projektu'!$C$3+1,1,31)-1,1)),"OK","!!"),RIGHT(H550,3)="(a)",IF(AND(G550&gt;=DATE('1. Informace o projektu'!$C$3,1,1),G550&lt;=WORKDAY(DATE('1. Informace o projektu'!$C$3,12,31)-1,1,'6. Data'!$C$76:$C$89)),"OK","!!"),ISBLANK(G550),"!",ISBLANK(H550),"!!!",H550='6. Data'!$B$3,"vyberte druh nákladu")," ")</f>
        <v xml:space="preserve"> </v>
      </c>
      <c r="J550" s="261" t="str">
        <f t="shared" si="24"/>
        <v xml:space="preserve"> </v>
      </c>
      <c r="K550" s="238" t="str">
        <f t="shared" si="25"/>
        <v xml:space="preserve"> </v>
      </c>
      <c r="L550" s="87" t="str">
        <f t="shared" si="26"/>
        <v xml:space="preserve"> </v>
      </c>
    </row>
    <row r="551" spans="1:12" x14ac:dyDescent="0.25">
      <c r="A551" s="72"/>
      <c r="B551" s="82"/>
      <c r="C551" s="82"/>
      <c r="D551" s="79"/>
      <c r="E551" s="83"/>
      <c r="F551" s="83"/>
      <c r="G551" s="81"/>
      <c r="H551" s="126"/>
      <c r="I551" s="238" t="str">
        <f>IF(ISNUMBER(F551),_xlfn.IFS(RIGHT(H551,3)="(b)",IF(AND(G551&gt;=DATE('1. Informace o projektu'!$C$3,1,1),G551&lt;=WORKDAY(DATE('1. Informace o projektu'!$C$3+1,1,31)-1,1)),"OK","!!"),RIGHT(H551,3)="(a)",IF(AND(G551&gt;=DATE('1. Informace o projektu'!$C$3,1,1),G551&lt;=WORKDAY(DATE('1. Informace o projektu'!$C$3,12,31)-1,1,'6. Data'!$C$76:$C$89)),"OK","!!"),ISBLANK(G551),"!",ISBLANK(H551),"!!!",H551='6. Data'!$B$3,"vyberte druh nákladu")," ")</f>
        <v xml:space="preserve"> </v>
      </c>
      <c r="J551" s="261" t="str">
        <f t="shared" si="24"/>
        <v xml:space="preserve"> </v>
      </c>
      <c r="K551" s="238" t="str">
        <f t="shared" si="25"/>
        <v xml:space="preserve"> </v>
      </c>
      <c r="L551" s="87" t="str">
        <f t="shared" si="26"/>
        <v xml:space="preserve"> </v>
      </c>
    </row>
    <row r="552" spans="1:12" x14ac:dyDescent="0.25">
      <c r="A552" s="72"/>
      <c r="B552" s="82"/>
      <c r="C552" s="82"/>
      <c r="D552" s="79"/>
      <c r="E552" s="83"/>
      <c r="F552" s="83"/>
      <c r="G552" s="81"/>
      <c r="H552" s="126"/>
      <c r="I552" s="238" t="str">
        <f>IF(ISNUMBER(F552),_xlfn.IFS(RIGHT(H552,3)="(b)",IF(AND(G552&gt;=DATE('1. Informace o projektu'!$C$3,1,1),G552&lt;=WORKDAY(DATE('1. Informace o projektu'!$C$3+1,1,31)-1,1)),"OK","!!"),RIGHT(H552,3)="(a)",IF(AND(G552&gt;=DATE('1. Informace o projektu'!$C$3,1,1),G552&lt;=WORKDAY(DATE('1. Informace o projektu'!$C$3,12,31)-1,1,'6. Data'!$C$76:$C$89)),"OK","!!"),ISBLANK(G552),"!",ISBLANK(H552),"!!!",H552='6. Data'!$B$3,"vyberte druh nákladu")," ")</f>
        <v xml:space="preserve"> </v>
      </c>
      <c r="J552" s="261" t="str">
        <f t="shared" si="24"/>
        <v xml:space="preserve"> </v>
      </c>
      <c r="K552" s="238" t="str">
        <f t="shared" si="25"/>
        <v xml:space="preserve"> </v>
      </c>
      <c r="L552" s="87" t="str">
        <f t="shared" si="26"/>
        <v xml:space="preserve"> </v>
      </c>
    </row>
    <row r="553" spans="1:12" x14ac:dyDescent="0.25">
      <c r="A553" s="72"/>
      <c r="B553" s="82"/>
      <c r="C553" s="82"/>
      <c r="D553" s="79"/>
      <c r="E553" s="83"/>
      <c r="F553" s="83"/>
      <c r="G553" s="81"/>
      <c r="H553" s="126"/>
      <c r="I553" s="238" t="str">
        <f>IF(ISNUMBER(F553),_xlfn.IFS(RIGHT(H553,3)="(b)",IF(AND(G553&gt;=DATE('1. Informace o projektu'!$C$3,1,1),G553&lt;=WORKDAY(DATE('1. Informace o projektu'!$C$3+1,1,31)-1,1)),"OK","!!"),RIGHT(H553,3)="(a)",IF(AND(G553&gt;=DATE('1. Informace o projektu'!$C$3,1,1),G553&lt;=WORKDAY(DATE('1. Informace o projektu'!$C$3,12,31)-1,1,'6. Data'!$C$76:$C$89)),"OK","!!"),ISBLANK(G553),"!",ISBLANK(H553),"!!!",H553='6. Data'!$B$3,"vyberte druh nákladu")," ")</f>
        <v xml:space="preserve"> </v>
      </c>
      <c r="J553" s="261" t="str">
        <f t="shared" si="24"/>
        <v xml:space="preserve"> </v>
      </c>
      <c r="K553" s="238" t="str">
        <f t="shared" si="25"/>
        <v xml:space="preserve"> </v>
      </c>
      <c r="L553" s="87" t="str">
        <f t="shared" si="26"/>
        <v xml:space="preserve"> </v>
      </c>
    </row>
    <row r="554" spans="1:12" x14ac:dyDescent="0.25">
      <c r="A554" s="72"/>
      <c r="B554" s="82"/>
      <c r="C554" s="82"/>
      <c r="D554" s="79"/>
      <c r="E554" s="83"/>
      <c r="F554" s="83"/>
      <c r="G554" s="81"/>
      <c r="H554" s="126"/>
      <c r="I554" s="238" t="str">
        <f>IF(ISNUMBER(F554),_xlfn.IFS(RIGHT(H554,3)="(b)",IF(AND(G554&gt;=DATE('1. Informace o projektu'!$C$3,1,1),G554&lt;=WORKDAY(DATE('1. Informace o projektu'!$C$3+1,1,31)-1,1)),"OK","!!"),RIGHT(H554,3)="(a)",IF(AND(G554&gt;=DATE('1. Informace o projektu'!$C$3,1,1),G554&lt;=WORKDAY(DATE('1. Informace o projektu'!$C$3,12,31)-1,1,'6. Data'!$C$76:$C$89)),"OK","!!"),ISBLANK(G554),"!",ISBLANK(H554),"!!!",H554='6. Data'!$B$3,"vyberte druh nákladu")," ")</f>
        <v xml:space="preserve"> </v>
      </c>
      <c r="J554" s="261" t="str">
        <f t="shared" si="24"/>
        <v xml:space="preserve"> </v>
      </c>
      <c r="K554" s="238" t="str">
        <f t="shared" si="25"/>
        <v xml:space="preserve"> </v>
      </c>
      <c r="L554" s="87" t="str">
        <f t="shared" si="26"/>
        <v xml:space="preserve"> </v>
      </c>
    </row>
    <row r="555" spans="1:12" x14ac:dyDescent="0.25">
      <c r="A555" s="72"/>
      <c r="B555" s="82"/>
      <c r="C555" s="82"/>
      <c r="D555" s="79"/>
      <c r="E555" s="83"/>
      <c r="F555" s="83"/>
      <c r="G555" s="81"/>
      <c r="H555" s="126"/>
      <c r="I555" s="238" t="str">
        <f>IF(ISNUMBER(F555),_xlfn.IFS(RIGHT(H555,3)="(b)",IF(AND(G555&gt;=DATE('1. Informace o projektu'!$C$3,1,1),G555&lt;=WORKDAY(DATE('1. Informace o projektu'!$C$3+1,1,31)-1,1)),"OK","!!"),RIGHT(H555,3)="(a)",IF(AND(G555&gt;=DATE('1. Informace o projektu'!$C$3,1,1),G555&lt;=WORKDAY(DATE('1. Informace o projektu'!$C$3,12,31)-1,1,'6. Data'!$C$76:$C$89)),"OK","!!"),ISBLANK(G555),"!",ISBLANK(H555),"!!!",H555='6. Data'!$B$3,"vyberte druh nákladu")," ")</f>
        <v xml:space="preserve"> </v>
      </c>
      <c r="J555" s="261" t="str">
        <f t="shared" si="24"/>
        <v xml:space="preserve"> </v>
      </c>
      <c r="K555" s="238" t="str">
        <f t="shared" si="25"/>
        <v xml:space="preserve"> </v>
      </c>
      <c r="L555" s="87" t="str">
        <f t="shared" si="26"/>
        <v xml:space="preserve"> </v>
      </c>
    </row>
    <row r="556" spans="1:12" x14ac:dyDescent="0.25">
      <c r="A556" s="72"/>
      <c r="B556" s="82"/>
      <c r="C556" s="82"/>
      <c r="D556" s="79"/>
      <c r="E556" s="83"/>
      <c r="F556" s="83"/>
      <c r="G556" s="81"/>
      <c r="H556" s="126"/>
      <c r="I556" s="238" t="str">
        <f>IF(ISNUMBER(F556),_xlfn.IFS(RIGHT(H556,3)="(b)",IF(AND(G556&gt;=DATE('1. Informace o projektu'!$C$3,1,1),G556&lt;=WORKDAY(DATE('1. Informace o projektu'!$C$3+1,1,31)-1,1)),"OK","!!"),RIGHT(H556,3)="(a)",IF(AND(G556&gt;=DATE('1. Informace o projektu'!$C$3,1,1),G556&lt;=WORKDAY(DATE('1. Informace o projektu'!$C$3,12,31)-1,1,'6. Data'!$C$76:$C$89)),"OK","!!"),ISBLANK(G556),"!",ISBLANK(H556),"!!!",H556='6. Data'!$B$3,"vyberte druh nákladu")," ")</f>
        <v xml:space="preserve"> </v>
      </c>
      <c r="J556" s="261" t="str">
        <f t="shared" si="24"/>
        <v xml:space="preserve"> </v>
      </c>
      <c r="K556" s="238" t="str">
        <f t="shared" si="25"/>
        <v xml:space="preserve"> </v>
      </c>
      <c r="L556" s="87" t="str">
        <f t="shared" si="26"/>
        <v xml:space="preserve"> </v>
      </c>
    </row>
    <row r="557" spans="1:12" x14ac:dyDescent="0.25">
      <c r="A557" s="72"/>
      <c r="B557" s="82"/>
      <c r="C557" s="82"/>
      <c r="D557" s="79"/>
      <c r="E557" s="83"/>
      <c r="F557" s="83"/>
      <c r="G557" s="81"/>
      <c r="H557" s="126"/>
      <c r="I557" s="238" t="str">
        <f>IF(ISNUMBER(F557),_xlfn.IFS(RIGHT(H557,3)="(b)",IF(AND(G557&gt;=DATE('1. Informace o projektu'!$C$3,1,1),G557&lt;=WORKDAY(DATE('1. Informace o projektu'!$C$3+1,1,31)-1,1)),"OK","!!"),RIGHT(H557,3)="(a)",IF(AND(G557&gt;=DATE('1. Informace o projektu'!$C$3,1,1),G557&lt;=WORKDAY(DATE('1. Informace o projektu'!$C$3,12,31)-1,1,'6. Data'!$C$76:$C$89)),"OK","!!"),ISBLANK(G557),"!",ISBLANK(H557),"!!!",H557='6. Data'!$B$3,"vyberte druh nákladu")," ")</f>
        <v xml:space="preserve"> </v>
      </c>
      <c r="J557" s="261" t="str">
        <f t="shared" si="24"/>
        <v xml:space="preserve"> </v>
      </c>
      <c r="K557" s="238" t="str">
        <f t="shared" si="25"/>
        <v xml:space="preserve"> </v>
      </c>
      <c r="L557" s="87" t="str">
        <f t="shared" si="26"/>
        <v xml:space="preserve"> </v>
      </c>
    </row>
    <row r="558" spans="1:12" x14ac:dyDescent="0.25">
      <c r="A558" s="72"/>
      <c r="B558" s="82"/>
      <c r="C558" s="82"/>
      <c r="D558" s="79"/>
      <c r="E558" s="83"/>
      <c r="F558" s="83"/>
      <c r="G558" s="81"/>
      <c r="H558" s="126"/>
      <c r="I558" s="238" t="str">
        <f>IF(ISNUMBER(F558),_xlfn.IFS(RIGHT(H558,3)="(b)",IF(AND(G558&gt;=DATE('1. Informace o projektu'!$C$3,1,1),G558&lt;=WORKDAY(DATE('1. Informace o projektu'!$C$3+1,1,31)-1,1)),"OK","!!"),RIGHT(H558,3)="(a)",IF(AND(G558&gt;=DATE('1. Informace o projektu'!$C$3,1,1),G558&lt;=WORKDAY(DATE('1. Informace o projektu'!$C$3,12,31)-1,1,'6. Data'!$C$76:$C$89)),"OK","!!"),ISBLANK(G558),"!",ISBLANK(H558),"!!!",H558='6. Data'!$B$3,"vyberte druh nákladu")," ")</f>
        <v xml:space="preserve"> </v>
      </c>
      <c r="J558" s="261" t="str">
        <f t="shared" si="24"/>
        <v xml:space="preserve"> </v>
      </c>
      <c r="K558" s="238" t="str">
        <f t="shared" si="25"/>
        <v xml:space="preserve"> </v>
      </c>
      <c r="L558" s="87" t="str">
        <f t="shared" si="26"/>
        <v xml:space="preserve"> </v>
      </c>
    </row>
    <row r="559" spans="1:12" x14ac:dyDescent="0.25">
      <c r="A559" s="72"/>
      <c r="B559" s="82"/>
      <c r="C559" s="82"/>
      <c r="D559" s="79"/>
      <c r="E559" s="83"/>
      <c r="F559" s="83"/>
      <c r="G559" s="81"/>
      <c r="H559" s="126"/>
      <c r="I559" s="238" t="str">
        <f>IF(ISNUMBER(F559),_xlfn.IFS(RIGHT(H559,3)="(b)",IF(AND(G559&gt;=DATE('1. Informace o projektu'!$C$3,1,1),G559&lt;=WORKDAY(DATE('1. Informace o projektu'!$C$3+1,1,31)-1,1)),"OK","!!"),RIGHT(H559,3)="(a)",IF(AND(G559&gt;=DATE('1. Informace o projektu'!$C$3,1,1),G559&lt;=WORKDAY(DATE('1. Informace o projektu'!$C$3,12,31)-1,1,'6. Data'!$C$76:$C$89)),"OK","!!"),ISBLANK(G559),"!",ISBLANK(H559),"!!!",H559='6. Data'!$B$3,"vyberte druh nákladu")," ")</f>
        <v xml:space="preserve"> </v>
      </c>
      <c r="J559" s="261" t="str">
        <f t="shared" si="24"/>
        <v xml:space="preserve"> </v>
      </c>
      <c r="K559" s="238" t="str">
        <f t="shared" si="25"/>
        <v xml:space="preserve"> </v>
      </c>
      <c r="L559" s="87" t="str">
        <f t="shared" si="26"/>
        <v xml:space="preserve"> </v>
      </c>
    </row>
    <row r="560" spans="1:12" x14ac:dyDescent="0.25">
      <c r="A560" s="72"/>
      <c r="B560" s="82"/>
      <c r="C560" s="82"/>
      <c r="D560" s="79"/>
      <c r="E560" s="83"/>
      <c r="F560" s="83"/>
      <c r="G560" s="81"/>
      <c r="H560" s="126"/>
      <c r="I560" s="238" t="str">
        <f>IF(ISNUMBER(F560),_xlfn.IFS(RIGHT(H560,3)="(b)",IF(AND(G560&gt;=DATE('1. Informace o projektu'!$C$3,1,1),G560&lt;=WORKDAY(DATE('1. Informace o projektu'!$C$3+1,1,31)-1,1)),"OK","!!"),RIGHT(H560,3)="(a)",IF(AND(G560&gt;=DATE('1. Informace o projektu'!$C$3,1,1),G560&lt;=WORKDAY(DATE('1. Informace o projektu'!$C$3,12,31)-1,1,'6. Data'!$C$76:$C$89)),"OK","!!"),ISBLANK(G560),"!",ISBLANK(H560),"!!!",H560='6. Data'!$B$3,"vyberte druh nákladu")," ")</f>
        <v xml:space="preserve"> </v>
      </c>
      <c r="J560" s="261" t="str">
        <f t="shared" si="24"/>
        <v xml:space="preserve"> </v>
      </c>
      <c r="K560" s="238" t="str">
        <f t="shared" si="25"/>
        <v xml:space="preserve"> </v>
      </c>
      <c r="L560" s="87" t="str">
        <f t="shared" si="26"/>
        <v xml:space="preserve"> </v>
      </c>
    </row>
    <row r="561" spans="1:12" x14ac:dyDescent="0.25">
      <c r="A561" s="72"/>
      <c r="B561" s="82"/>
      <c r="C561" s="82"/>
      <c r="D561" s="79"/>
      <c r="E561" s="83"/>
      <c r="F561" s="83"/>
      <c r="G561" s="81"/>
      <c r="H561" s="126"/>
      <c r="I561" s="238" t="str">
        <f>IF(ISNUMBER(F561),_xlfn.IFS(RIGHT(H561,3)="(b)",IF(AND(G561&gt;=DATE('1. Informace o projektu'!$C$3,1,1),G561&lt;=WORKDAY(DATE('1. Informace o projektu'!$C$3+1,1,31)-1,1)),"OK","!!"),RIGHT(H561,3)="(a)",IF(AND(G561&gt;=DATE('1. Informace o projektu'!$C$3,1,1),G561&lt;=WORKDAY(DATE('1. Informace o projektu'!$C$3,12,31)-1,1,'6. Data'!$C$76:$C$89)),"OK","!!"),ISBLANK(G561),"!",ISBLANK(H561),"!!!",H561='6. Data'!$B$3,"vyberte druh nákladu")," ")</f>
        <v xml:space="preserve"> </v>
      </c>
      <c r="J561" s="261" t="str">
        <f t="shared" si="24"/>
        <v xml:space="preserve"> </v>
      </c>
      <c r="K561" s="238" t="str">
        <f t="shared" si="25"/>
        <v xml:space="preserve"> </v>
      </c>
      <c r="L561" s="87" t="str">
        <f t="shared" si="26"/>
        <v xml:space="preserve"> </v>
      </c>
    </row>
    <row r="562" spans="1:12" x14ac:dyDescent="0.25">
      <c r="A562" s="72"/>
      <c r="B562" s="82"/>
      <c r="C562" s="82"/>
      <c r="D562" s="79"/>
      <c r="E562" s="83"/>
      <c r="F562" s="83"/>
      <c r="G562" s="81"/>
      <c r="H562" s="126"/>
      <c r="I562" s="238" t="str">
        <f>IF(ISNUMBER(F562),_xlfn.IFS(RIGHT(H562,3)="(b)",IF(AND(G562&gt;=DATE('1. Informace o projektu'!$C$3,1,1),G562&lt;=WORKDAY(DATE('1. Informace o projektu'!$C$3+1,1,31)-1,1)),"OK","!!"),RIGHT(H562,3)="(a)",IF(AND(G562&gt;=DATE('1. Informace o projektu'!$C$3,1,1),G562&lt;=WORKDAY(DATE('1. Informace o projektu'!$C$3,12,31)-1,1,'6. Data'!$C$76:$C$89)),"OK","!!"),ISBLANK(G562),"!",ISBLANK(H562),"!!!",H562='6. Data'!$B$3,"vyberte druh nákladu")," ")</f>
        <v xml:space="preserve"> </v>
      </c>
      <c r="J562" s="261" t="str">
        <f t="shared" si="24"/>
        <v xml:space="preserve"> </v>
      </c>
      <c r="K562" s="238" t="str">
        <f t="shared" si="25"/>
        <v xml:space="preserve"> </v>
      </c>
      <c r="L562" s="87" t="str">
        <f t="shared" si="26"/>
        <v xml:space="preserve"> </v>
      </c>
    </row>
    <row r="563" spans="1:12" x14ac:dyDescent="0.25">
      <c r="A563" s="72"/>
      <c r="B563" s="82"/>
      <c r="C563" s="82"/>
      <c r="D563" s="79"/>
      <c r="E563" s="83"/>
      <c r="F563" s="83"/>
      <c r="G563" s="81"/>
      <c r="H563" s="126"/>
      <c r="I563" s="238" t="str">
        <f>IF(ISNUMBER(F563),_xlfn.IFS(RIGHT(H563,3)="(b)",IF(AND(G563&gt;=DATE('1. Informace o projektu'!$C$3,1,1),G563&lt;=WORKDAY(DATE('1. Informace o projektu'!$C$3+1,1,31)-1,1)),"OK","!!"),RIGHT(H563,3)="(a)",IF(AND(G563&gt;=DATE('1. Informace o projektu'!$C$3,1,1),G563&lt;=WORKDAY(DATE('1. Informace o projektu'!$C$3,12,31)-1,1,'6. Data'!$C$76:$C$89)),"OK","!!"),ISBLANK(G563),"!",ISBLANK(H563),"!!!",H563='6. Data'!$B$3,"vyberte druh nákladu")," ")</f>
        <v xml:space="preserve"> </v>
      </c>
      <c r="J563" s="261" t="str">
        <f t="shared" si="24"/>
        <v xml:space="preserve"> </v>
      </c>
      <c r="K563" s="238" t="str">
        <f t="shared" si="25"/>
        <v xml:space="preserve"> </v>
      </c>
      <c r="L563" s="87" t="str">
        <f t="shared" si="26"/>
        <v xml:space="preserve"> </v>
      </c>
    </row>
    <row r="564" spans="1:12" x14ac:dyDescent="0.25">
      <c r="A564" s="72"/>
      <c r="B564" s="82"/>
      <c r="C564" s="82"/>
      <c r="D564" s="79"/>
      <c r="E564" s="83"/>
      <c r="F564" s="83"/>
      <c r="G564" s="81"/>
      <c r="H564" s="126"/>
      <c r="I564" s="238" t="str">
        <f>IF(ISNUMBER(F564),_xlfn.IFS(RIGHT(H564,3)="(b)",IF(AND(G564&gt;=DATE('1. Informace o projektu'!$C$3,1,1),G564&lt;=WORKDAY(DATE('1. Informace o projektu'!$C$3+1,1,31)-1,1)),"OK","!!"),RIGHT(H564,3)="(a)",IF(AND(G564&gt;=DATE('1. Informace o projektu'!$C$3,1,1),G564&lt;=WORKDAY(DATE('1. Informace o projektu'!$C$3,12,31)-1,1,'6. Data'!$C$76:$C$89)),"OK","!!"),ISBLANK(G564),"!",ISBLANK(H564),"!!!",H564='6. Data'!$B$3,"vyberte druh nákladu")," ")</f>
        <v xml:space="preserve"> </v>
      </c>
      <c r="J564" s="261" t="str">
        <f t="shared" si="24"/>
        <v xml:space="preserve"> </v>
      </c>
      <c r="K564" s="238" t="str">
        <f t="shared" si="25"/>
        <v xml:space="preserve"> </v>
      </c>
      <c r="L564" s="87" t="str">
        <f t="shared" si="26"/>
        <v xml:space="preserve"> </v>
      </c>
    </row>
    <row r="565" spans="1:12" x14ac:dyDescent="0.25">
      <c r="A565" s="72"/>
      <c r="B565" s="82"/>
      <c r="C565" s="82"/>
      <c r="D565" s="79"/>
      <c r="E565" s="83"/>
      <c r="F565" s="83"/>
      <c r="G565" s="81"/>
      <c r="H565" s="126"/>
      <c r="I565" s="238" t="str">
        <f>IF(ISNUMBER(F565),_xlfn.IFS(RIGHT(H565,3)="(b)",IF(AND(G565&gt;=DATE('1. Informace o projektu'!$C$3,1,1),G565&lt;=WORKDAY(DATE('1. Informace o projektu'!$C$3+1,1,31)-1,1)),"OK","!!"),RIGHT(H565,3)="(a)",IF(AND(G565&gt;=DATE('1. Informace o projektu'!$C$3,1,1),G565&lt;=WORKDAY(DATE('1. Informace o projektu'!$C$3,12,31)-1,1,'6. Data'!$C$76:$C$89)),"OK","!!"),ISBLANK(G565),"!",ISBLANK(H565),"!!!",H565='6. Data'!$B$3,"vyberte druh nákladu")," ")</f>
        <v xml:space="preserve"> </v>
      </c>
      <c r="J565" s="261" t="str">
        <f t="shared" si="24"/>
        <v xml:space="preserve"> </v>
      </c>
      <c r="K565" s="238" t="str">
        <f t="shared" si="25"/>
        <v xml:space="preserve"> </v>
      </c>
      <c r="L565" s="87" t="str">
        <f t="shared" si="26"/>
        <v xml:space="preserve"> </v>
      </c>
    </row>
    <row r="566" spans="1:12" x14ac:dyDescent="0.25">
      <c r="A566" s="72"/>
      <c r="B566" s="82"/>
      <c r="C566" s="82"/>
      <c r="D566" s="79"/>
      <c r="E566" s="83"/>
      <c r="F566" s="83"/>
      <c r="G566" s="81"/>
      <c r="H566" s="126"/>
      <c r="I566" s="238" t="str">
        <f>IF(ISNUMBER(F566),_xlfn.IFS(RIGHT(H566,3)="(b)",IF(AND(G566&gt;=DATE('1. Informace o projektu'!$C$3,1,1),G566&lt;=WORKDAY(DATE('1. Informace o projektu'!$C$3+1,1,31)-1,1)),"OK","!!"),RIGHT(H566,3)="(a)",IF(AND(G566&gt;=DATE('1. Informace o projektu'!$C$3,1,1),G566&lt;=WORKDAY(DATE('1. Informace o projektu'!$C$3,12,31)-1,1,'6. Data'!$C$76:$C$89)),"OK","!!"),ISBLANK(G566),"!",ISBLANK(H566),"!!!",H566='6. Data'!$B$3,"vyberte druh nákladu")," ")</f>
        <v xml:space="preserve"> </v>
      </c>
      <c r="J566" s="261" t="str">
        <f t="shared" si="24"/>
        <v xml:space="preserve"> </v>
      </c>
      <c r="K566" s="238" t="str">
        <f t="shared" si="25"/>
        <v xml:space="preserve"> </v>
      </c>
      <c r="L566" s="87" t="str">
        <f t="shared" si="26"/>
        <v xml:space="preserve"> </v>
      </c>
    </row>
    <row r="567" spans="1:12" x14ac:dyDescent="0.25">
      <c r="A567" s="72"/>
      <c r="B567" s="82"/>
      <c r="C567" s="82"/>
      <c r="D567" s="79"/>
      <c r="E567" s="83"/>
      <c r="F567" s="83"/>
      <c r="G567" s="81"/>
      <c r="H567" s="126"/>
      <c r="I567" s="238" t="str">
        <f>IF(ISNUMBER(F567),_xlfn.IFS(RIGHT(H567,3)="(b)",IF(AND(G567&gt;=DATE('1. Informace o projektu'!$C$3,1,1),G567&lt;=WORKDAY(DATE('1. Informace o projektu'!$C$3+1,1,31)-1,1)),"OK","!!"),RIGHT(H567,3)="(a)",IF(AND(G567&gt;=DATE('1. Informace o projektu'!$C$3,1,1),G567&lt;=WORKDAY(DATE('1. Informace o projektu'!$C$3,12,31)-1,1,'6. Data'!$C$76:$C$89)),"OK","!!"),ISBLANK(G567),"!",ISBLANK(H567),"!!!",H567='6. Data'!$B$3,"vyberte druh nákladu")," ")</f>
        <v xml:space="preserve"> </v>
      </c>
      <c r="J567" s="261" t="str">
        <f t="shared" si="24"/>
        <v xml:space="preserve"> </v>
      </c>
      <c r="K567" s="238" t="str">
        <f t="shared" si="25"/>
        <v xml:space="preserve"> </v>
      </c>
      <c r="L567" s="87" t="str">
        <f t="shared" si="26"/>
        <v xml:space="preserve"> </v>
      </c>
    </row>
    <row r="568" spans="1:12" x14ac:dyDescent="0.25">
      <c r="A568" s="72"/>
      <c r="B568" s="82"/>
      <c r="C568" s="82"/>
      <c r="D568" s="79"/>
      <c r="E568" s="83"/>
      <c r="F568" s="83"/>
      <c r="G568" s="81"/>
      <c r="H568" s="126"/>
      <c r="I568" s="238" t="str">
        <f>IF(ISNUMBER(F568),_xlfn.IFS(RIGHT(H568,3)="(b)",IF(AND(G568&gt;=DATE('1. Informace o projektu'!$C$3,1,1),G568&lt;=WORKDAY(DATE('1. Informace o projektu'!$C$3+1,1,31)-1,1)),"OK","!!"),RIGHT(H568,3)="(a)",IF(AND(G568&gt;=DATE('1. Informace o projektu'!$C$3,1,1),G568&lt;=WORKDAY(DATE('1. Informace o projektu'!$C$3,12,31)-1,1,'6. Data'!$C$76:$C$89)),"OK","!!"),ISBLANK(G568),"!",ISBLANK(H568),"!!!",H568='6. Data'!$B$3,"vyberte druh nákladu")," ")</f>
        <v xml:space="preserve"> </v>
      </c>
      <c r="J568" s="261" t="str">
        <f t="shared" si="24"/>
        <v xml:space="preserve"> </v>
      </c>
      <c r="K568" s="238" t="str">
        <f t="shared" si="25"/>
        <v xml:space="preserve"> </v>
      </c>
      <c r="L568" s="87" t="str">
        <f t="shared" si="26"/>
        <v xml:space="preserve"> </v>
      </c>
    </row>
    <row r="569" spans="1:12" x14ac:dyDescent="0.25">
      <c r="A569" s="72"/>
      <c r="B569" s="82"/>
      <c r="C569" s="82"/>
      <c r="D569" s="79"/>
      <c r="E569" s="83"/>
      <c r="F569" s="83"/>
      <c r="G569" s="81"/>
      <c r="H569" s="126"/>
      <c r="I569" s="238" t="str">
        <f>IF(ISNUMBER(F569),_xlfn.IFS(RIGHT(H569,3)="(b)",IF(AND(G569&gt;=DATE('1. Informace o projektu'!$C$3,1,1),G569&lt;=WORKDAY(DATE('1. Informace o projektu'!$C$3+1,1,31)-1,1)),"OK","!!"),RIGHT(H569,3)="(a)",IF(AND(G569&gt;=DATE('1. Informace o projektu'!$C$3,1,1),G569&lt;=WORKDAY(DATE('1. Informace o projektu'!$C$3,12,31)-1,1,'6. Data'!$C$76:$C$89)),"OK","!!"),ISBLANK(G569),"!",ISBLANK(H569),"!!!",H569='6. Data'!$B$3,"vyberte druh nákladu")," ")</f>
        <v xml:space="preserve"> </v>
      </c>
      <c r="J569" s="261" t="str">
        <f t="shared" si="24"/>
        <v xml:space="preserve"> </v>
      </c>
      <c r="K569" s="238" t="str">
        <f t="shared" si="25"/>
        <v xml:space="preserve"> </v>
      </c>
      <c r="L569" s="87" t="str">
        <f t="shared" si="26"/>
        <v xml:space="preserve"> </v>
      </c>
    </row>
    <row r="570" spans="1:12" x14ac:dyDescent="0.25">
      <c r="A570" s="72"/>
      <c r="B570" s="82"/>
      <c r="C570" s="82"/>
      <c r="D570" s="79"/>
      <c r="E570" s="83"/>
      <c r="F570" s="83"/>
      <c r="G570" s="81"/>
      <c r="H570" s="126"/>
      <c r="I570" s="238" t="str">
        <f>IF(ISNUMBER(F570),_xlfn.IFS(RIGHT(H570,3)="(b)",IF(AND(G570&gt;=DATE('1. Informace o projektu'!$C$3,1,1),G570&lt;=WORKDAY(DATE('1. Informace o projektu'!$C$3+1,1,31)-1,1)),"OK","!!"),RIGHT(H570,3)="(a)",IF(AND(G570&gt;=DATE('1. Informace o projektu'!$C$3,1,1),G570&lt;=WORKDAY(DATE('1. Informace o projektu'!$C$3,12,31)-1,1,'6. Data'!$C$76:$C$89)),"OK","!!"),ISBLANK(G570),"!",ISBLANK(H570),"!!!",H570='6. Data'!$B$3,"vyberte druh nákladu")," ")</f>
        <v xml:space="preserve"> </v>
      </c>
      <c r="J570" s="261" t="str">
        <f t="shared" si="24"/>
        <v xml:space="preserve"> </v>
      </c>
      <c r="K570" s="238" t="str">
        <f t="shared" si="25"/>
        <v xml:space="preserve"> </v>
      </c>
      <c r="L570" s="87" t="str">
        <f t="shared" si="26"/>
        <v xml:space="preserve"> </v>
      </c>
    </row>
    <row r="571" spans="1:12" x14ac:dyDescent="0.25">
      <c r="A571" s="72"/>
      <c r="B571" s="82"/>
      <c r="C571" s="82"/>
      <c r="D571" s="79"/>
      <c r="E571" s="83"/>
      <c r="F571" s="83"/>
      <c r="G571" s="81"/>
      <c r="H571" s="126"/>
      <c r="I571" s="238" t="str">
        <f>IF(ISNUMBER(F571),_xlfn.IFS(RIGHT(H571,3)="(b)",IF(AND(G571&gt;=DATE('1. Informace o projektu'!$C$3,1,1),G571&lt;=WORKDAY(DATE('1. Informace o projektu'!$C$3+1,1,31)-1,1)),"OK","!!"),RIGHT(H571,3)="(a)",IF(AND(G571&gt;=DATE('1. Informace o projektu'!$C$3,1,1),G571&lt;=WORKDAY(DATE('1. Informace o projektu'!$C$3,12,31)-1,1,'6. Data'!$C$76:$C$89)),"OK","!!"),ISBLANK(G571),"!",ISBLANK(H571),"!!!",H571='6. Data'!$B$3,"vyberte druh nákladu")," ")</f>
        <v xml:space="preserve"> </v>
      </c>
      <c r="J571" s="261" t="str">
        <f t="shared" si="24"/>
        <v xml:space="preserve"> </v>
      </c>
      <c r="K571" s="238" t="str">
        <f t="shared" si="25"/>
        <v xml:space="preserve"> </v>
      </c>
      <c r="L571" s="87" t="str">
        <f t="shared" si="26"/>
        <v xml:space="preserve"> </v>
      </c>
    </row>
    <row r="572" spans="1:12" x14ac:dyDescent="0.25">
      <c r="A572" s="72"/>
      <c r="B572" s="82"/>
      <c r="C572" s="82"/>
      <c r="D572" s="79"/>
      <c r="E572" s="83"/>
      <c r="F572" s="83"/>
      <c r="G572" s="81"/>
      <c r="H572" s="126"/>
      <c r="I572" s="238" t="str">
        <f>IF(ISNUMBER(F572),_xlfn.IFS(RIGHT(H572,3)="(b)",IF(AND(G572&gt;=DATE('1. Informace o projektu'!$C$3,1,1),G572&lt;=WORKDAY(DATE('1. Informace o projektu'!$C$3+1,1,31)-1,1)),"OK","!!"),RIGHT(H572,3)="(a)",IF(AND(G572&gt;=DATE('1. Informace o projektu'!$C$3,1,1),G572&lt;=WORKDAY(DATE('1. Informace o projektu'!$C$3,12,31)-1,1,'6. Data'!$C$76:$C$89)),"OK","!!"),ISBLANK(G572),"!",ISBLANK(H572),"!!!",H572='6. Data'!$B$3,"vyberte druh nákladu")," ")</f>
        <v xml:space="preserve"> </v>
      </c>
      <c r="J572" s="261" t="str">
        <f t="shared" si="24"/>
        <v xml:space="preserve"> </v>
      </c>
      <c r="K572" s="238" t="str">
        <f t="shared" si="25"/>
        <v xml:space="preserve"> </v>
      </c>
      <c r="L572" s="87" t="str">
        <f t="shared" si="26"/>
        <v xml:space="preserve"> </v>
      </c>
    </row>
    <row r="573" spans="1:12" x14ac:dyDescent="0.25">
      <c r="A573" s="72"/>
      <c r="B573" s="82"/>
      <c r="C573" s="82"/>
      <c r="D573" s="79"/>
      <c r="E573" s="83"/>
      <c r="F573" s="83"/>
      <c r="G573" s="81"/>
      <c r="H573" s="126"/>
      <c r="I573" s="238" t="str">
        <f>IF(ISNUMBER(F573),_xlfn.IFS(RIGHT(H573,3)="(b)",IF(AND(G573&gt;=DATE('1. Informace o projektu'!$C$3,1,1),G573&lt;=WORKDAY(DATE('1. Informace o projektu'!$C$3+1,1,31)-1,1)),"OK","!!"),RIGHT(H573,3)="(a)",IF(AND(G573&gt;=DATE('1. Informace o projektu'!$C$3,1,1),G573&lt;=WORKDAY(DATE('1. Informace o projektu'!$C$3,12,31)-1,1,'6. Data'!$C$76:$C$89)),"OK","!!"),ISBLANK(G573),"!",ISBLANK(H573),"!!!",H573='6. Data'!$B$3,"vyberte druh nákladu")," ")</f>
        <v xml:space="preserve"> </v>
      </c>
      <c r="J573" s="261" t="str">
        <f t="shared" si="24"/>
        <v xml:space="preserve"> </v>
      </c>
      <c r="K573" s="238" t="str">
        <f t="shared" si="25"/>
        <v xml:space="preserve"> </v>
      </c>
      <c r="L573" s="87" t="str">
        <f t="shared" si="26"/>
        <v xml:space="preserve"> </v>
      </c>
    </row>
    <row r="574" spans="1:12" x14ac:dyDescent="0.25">
      <c r="A574" s="72"/>
      <c r="B574" s="82"/>
      <c r="C574" s="82"/>
      <c r="D574" s="79"/>
      <c r="E574" s="83"/>
      <c r="F574" s="83"/>
      <c r="G574" s="81"/>
      <c r="H574" s="126"/>
      <c r="I574" s="238" t="str">
        <f>IF(ISNUMBER(F574),_xlfn.IFS(RIGHT(H574,3)="(b)",IF(AND(G574&gt;=DATE('1. Informace o projektu'!$C$3,1,1),G574&lt;=WORKDAY(DATE('1. Informace o projektu'!$C$3+1,1,31)-1,1)),"OK","!!"),RIGHT(H574,3)="(a)",IF(AND(G574&gt;=DATE('1. Informace o projektu'!$C$3,1,1),G574&lt;=WORKDAY(DATE('1. Informace o projektu'!$C$3,12,31)-1,1,'6. Data'!$C$76:$C$89)),"OK","!!"),ISBLANK(G574),"!",ISBLANK(H574),"!!!",H574='6. Data'!$B$3,"vyberte druh nákladu")," ")</f>
        <v xml:space="preserve"> </v>
      </c>
      <c r="J574" s="261" t="str">
        <f t="shared" si="24"/>
        <v xml:space="preserve"> </v>
      </c>
      <c r="K574" s="238" t="str">
        <f t="shared" si="25"/>
        <v xml:space="preserve"> </v>
      </c>
      <c r="L574" s="87" t="str">
        <f t="shared" si="26"/>
        <v xml:space="preserve"> </v>
      </c>
    </row>
    <row r="575" spans="1:12" x14ac:dyDescent="0.25">
      <c r="A575" s="72"/>
      <c r="B575" s="82"/>
      <c r="C575" s="82"/>
      <c r="D575" s="79"/>
      <c r="E575" s="83"/>
      <c r="F575" s="83"/>
      <c r="G575" s="81"/>
      <c r="H575" s="126"/>
      <c r="I575" s="238" t="str">
        <f>IF(ISNUMBER(F575),_xlfn.IFS(RIGHT(H575,3)="(b)",IF(AND(G575&gt;=DATE('1. Informace o projektu'!$C$3,1,1),G575&lt;=WORKDAY(DATE('1. Informace o projektu'!$C$3+1,1,31)-1,1)),"OK","!!"),RIGHT(H575,3)="(a)",IF(AND(G575&gt;=DATE('1. Informace o projektu'!$C$3,1,1),G575&lt;=WORKDAY(DATE('1. Informace o projektu'!$C$3,12,31)-1,1,'6. Data'!$C$76:$C$89)),"OK","!!"),ISBLANK(G575),"!",ISBLANK(H575),"!!!",H575='6. Data'!$B$3,"vyberte druh nákladu")," ")</f>
        <v xml:space="preserve"> </v>
      </c>
      <c r="J575" s="261" t="str">
        <f t="shared" si="24"/>
        <v xml:space="preserve"> </v>
      </c>
      <c r="K575" s="238" t="str">
        <f t="shared" si="25"/>
        <v xml:space="preserve"> </v>
      </c>
      <c r="L575" s="87" t="str">
        <f t="shared" si="26"/>
        <v xml:space="preserve"> </v>
      </c>
    </row>
    <row r="576" spans="1:12" x14ac:dyDescent="0.25">
      <c r="A576" s="72"/>
      <c r="B576" s="82"/>
      <c r="C576" s="82"/>
      <c r="D576" s="79"/>
      <c r="E576" s="83"/>
      <c r="F576" s="83"/>
      <c r="G576" s="81"/>
      <c r="H576" s="126"/>
      <c r="I576" s="238" t="str">
        <f>IF(ISNUMBER(F576),_xlfn.IFS(RIGHT(H576,3)="(b)",IF(AND(G576&gt;=DATE('1. Informace o projektu'!$C$3,1,1),G576&lt;=WORKDAY(DATE('1. Informace o projektu'!$C$3+1,1,31)-1,1)),"OK","!!"),RIGHT(H576,3)="(a)",IF(AND(G576&gt;=DATE('1. Informace o projektu'!$C$3,1,1),G576&lt;=WORKDAY(DATE('1. Informace o projektu'!$C$3,12,31)-1,1,'6. Data'!$C$76:$C$89)),"OK","!!"),ISBLANK(G576),"!",ISBLANK(H576),"!!!",H576='6. Data'!$B$3,"vyberte druh nákladu")," ")</f>
        <v xml:space="preserve"> </v>
      </c>
      <c r="J576" s="261" t="str">
        <f t="shared" si="24"/>
        <v xml:space="preserve"> </v>
      </c>
      <c r="K576" s="238" t="str">
        <f t="shared" si="25"/>
        <v xml:space="preserve"> </v>
      </c>
      <c r="L576" s="87" t="str">
        <f t="shared" si="26"/>
        <v xml:space="preserve"> </v>
      </c>
    </row>
    <row r="577" spans="1:12" x14ac:dyDescent="0.25">
      <c r="A577" s="72"/>
      <c r="B577" s="82"/>
      <c r="C577" s="82"/>
      <c r="D577" s="79"/>
      <c r="E577" s="83"/>
      <c r="F577" s="83"/>
      <c r="G577" s="81"/>
      <c r="H577" s="126"/>
      <c r="I577" s="238" t="str">
        <f>IF(ISNUMBER(F577),_xlfn.IFS(RIGHT(H577,3)="(b)",IF(AND(G577&gt;=DATE('1. Informace o projektu'!$C$3,1,1),G577&lt;=WORKDAY(DATE('1. Informace o projektu'!$C$3+1,1,31)-1,1)),"OK","!!"),RIGHT(H577,3)="(a)",IF(AND(G577&gt;=DATE('1. Informace o projektu'!$C$3,1,1),G577&lt;=WORKDAY(DATE('1. Informace o projektu'!$C$3,12,31)-1,1,'6. Data'!$C$76:$C$89)),"OK","!!"),ISBLANK(G577),"!",ISBLANK(H577),"!!!",H577='6. Data'!$B$3,"vyberte druh nákladu")," ")</f>
        <v xml:space="preserve"> </v>
      </c>
      <c r="J577" s="261" t="str">
        <f t="shared" si="24"/>
        <v xml:space="preserve"> </v>
      </c>
      <c r="K577" s="238" t="str">
        <f t="shared" si="25"/>
        <v xml:space="preserve"> </v>
      </c>
      <c r="L577" s="87" t="str">
        <f t="shared" si="26"/>
        <v xml:space="preserve"> </v>
      </c>
    </row>
    <row r="578" spans="1:12" x14ac:dyDescent="0.25">
      <c r="A578" s="72"/>
      <c r="B578" s="82"/>
      <c r="C578" s="82"/>
      <c r="D578" s="79"/>
      <c r="E578" s="83"/>
      <c r="F578" s="83"/>
      <c r="G578" s="81"/>
      <c r="H578" s="126"/>
      <c r="I578" s="238" t="str">
        <f>IF(ISNUMBER(F578),_xlfn.IFS(RIGHT(H578,3)="(b)",IF(AND(G578&gt;=DATE('1. Informace o projektu'!$C$3,1,1),G578&lt;=WORKDAY(DATE('1. Informace o projektu'!$C$3+1,1,31)-1,1)),"OK","!!"),RIGHT(H578,3)="(a)",IF(AND(G578&gt;=DATE('1. Informace o projektu'!$C$3,1,1),G578&lt;=WORKDAY(DATE('1. Informace o projektu'!$C$3,12,31)-1,1,'6. Data'!$C$76:$C$89)),"OK","!!"),ISBLANK(G578),"!",ISBLANK(H578),"!!!",H578='6. Data'!$B$3,"vyberte druh nákladu")," ")</f>
        <v xml:space="preserve"> </v>
      </c>
      <c r="J578" s="261" t="str">
        <f t="shared" si="24"/>
        <v xml:space="preserve"> </v>
      </c>
      <c r="K578" s="238" t="str">
        <f t="shared" si="25"/>
        <v xml:space="preserve"> </v>
      </c>
      <c r="L578" s="87" t="str">
        <f t="shared" si="26"/>
        <v xml:space="preserve"> </v>
      </c>
    </row>
    <row r="579" spans="1:12" x14ac:dyDescent="0.25">
      <c r="A579" s="72"/>
      <c r="B579" s="82"/>
      <c r="C579" s="82"/>
      <c r="D579" s="79"/>
      <c r="E579" s="83"/>
      <c r="F579" s="83"/>
      <c r="G579" s="81"/>
      <c r="H579" s="126"/>
      <c r="I579" s="238" t="str">
        <f>IF(ISNUMBER(F579),_xlfn.IFS(RIGHT(H579,3)="(b)",IF(AND(G579&gt;=DATE('1. Informace o projektu'!$C$3,1,1),G579&lt;=WORKDAY(DATE('1. Informace o projektu'!$C$3+1,1,31)-1,1)),"OK","!!"),RIGHT(H579,3)="(a)",IF(AND(G579&gt;=DATE('1. Informace o projektu'!$C$3,1,1),G579&lt;=WORKDAY(DATE('1. Informace o projektu'!$C$3,12,31)-1,1,'6. Data'!$C$76:$C$89)),"OK","!!"),ISBLANK(G579),"!",ISBLANK(H579),"!!!",H579='6. Data'!$B$3,"vyberte druh nákladu")," ")</f>
        <v xml:space="preserve"> </v>
      </c>
      <c r="J579" s="261" t="str">
        <f t="shared" si="24"/>
        <v xml:space="preserve"> </v>
      </c>
      <c r="K579" s="238" t="str">
        <f t="shared" si="25"/>
        <v xml:space="preserve"> </v>
      </c>
      <c r="L579" s="87" t="str">
        <f t="shared" si="26"/>
        <v xml:space="preserve"> </v>
      </c>
    </row>
    <row r="580" spans="1:12" x14ac:dyDescent="0.25">
      <c r="A580" s="72"/>
      <c r="B580" s="82"/>
      <c r="C580" s="82"/>
      <c r="D580" s="79"/>
      <c r="E580" s="83"/>
      <c r="F580" s="83"/>
      <c r="G580" s="81"/>
      <c r="H580" s="126"/>
      <c r="I580" s="238" t="str">
        <f>IF(ISNUMBER(F580),_xlfn.IFS(RIGHT(H580,3)="(b)",IF(AND(G580&gt;=DATE('1. Informace o projektu'!$C$3,1,1),G580&lt;=WORKDAY(DATE('1. Informace o projektu'!$C$3+1,1,31)-1,1)),"OK","!!"),RIGHT(H580,3)="(a)",IF(AND(G580&gt;=DATE('1. Informace o projektu'!$C$3,1,1),G580&lt;=WORKDAY(DATE('1. Informace o projektu'!$C$3,12,31)-1,1,'6. Data'!$C$76:$C$89)),"OK","!!"),ISBLANK(G580),"!",ISBLANK(H580),"!!!",H580='6. Data'!$B$3,"vyberte druh nákladu")," ")</f>
        <v xml:space="preserve"> </v>
      </c>
      <c r="J580" s="261" t="str">
        <f t="shared" si="24"/>
        <v xml:space="preserve"> </v>
      </c>
      <c r="K580" s="238" t="str">
        <f t="shared" si="25"/>
        <v xml:space="preserve"> </v>
      </c>
      <c r="L580" s="87" t="str">
        <f t="shared" si="26"/>
        <v xml:space="preserve"> </v>
      </c>
    </row>
    <row r="581" spans="1:12" x14ac:dyDescent="0.25">
      <c r="A581" s="72"/>
      <c r="B581" s="82"/>
      <c r="C581" s="82"/>
      <c r="D581" s="79"/>
      <c r="E581" s="83"/>
      <c r="F581" s="83"/>
      <c r="G581" s="81"/>
      <c r="H581" s="126"/>
      <c r="I581" s="238" t="str">
        <f>IF(ISNUMBER(F581),_xlfn.IFS(RIGHT(H581,3)="(b)",IF(AND(G581&gt;=DATE('1. Informace o projektu'!$C$3,1,1),G581&lt;=WORKDAY(DATE('1. Informace o projektu'!$C$3+1,1,31)-1,1)),"OK","!!"),RIGHT(H581,3)="(a)",IF(AND(G581&gt;=DATE('1. Informace o projektu'!$C$3,1,1),G581&lt;=WORKDAY(DATE('1. Informace o projektu'!$C$3,12,31)-1,1,'6. Data'!$C$76:$C$89)),"OK","!!"),ISBLANK(G581),"!",ISBLANK(H581),"!!!",H581='6. Data'!$B$3,"vyberte druh nákladu")," ")</f>
        <v xml:space="preserve"> </v>
      </c>
      <c r="J581" s="261" t="str">
        <f t="shared" si="24"/>
        <v xml:space="preserve"> </v>
      </c>
      <c r="K581" s="238" t="str">
        <f t="shared" si="25"/>
        <v xml:space="preserve"> </v>
      </c>
      <c r="L581" s="87" t="str">
        <f t="shared" si="26"/>
        <v xml:space="preserve"> </v>
      </c>
    </row>
    <row r="582" spans="1:12" x14ac:dyDescent="0.25">
      <c r="A582" s="72"/>
      <c r="B582" s="82"/>
      <c r="C582" s="82"/>
      <c r="D582" s="79"/>
      <c r="E582" s="83"/>
      <c r="F582" s="83"/>
      <c r="G582" s="81"/>
      <c r="H582" s="126"/>
      <c r="I582" s="238" t="str">
        <f>IF(ISNUMBER(F582),_xlfn.IFS(RIGHT(H582,3)="(b)",IF(AND(G582&gt;=DATE('1. Informace o projektu'!$C$3,1,1),G582&lt;=WORKDAY(DATE('1. Informace o projektu'!$C$3+1,1,31)-1,1)),"OK","!!"),RIGHT(H582,3)="(a)",IF(AND(G582&gt;=DATE('1. Informace o projektu'!$C$3,1,1),G582&lt;=WORKDAY(DATE('1. Informace o projektu'!$C$3,12,31)-1,1,'6. Data'!$C$76:$C$89)),"OK","!!"),ISBLANK(G582),"!",ISBLANK(H582),"!!!",H582='6. Data'!$B$3,"vyberte druh nákladu")," ")</f>
        <v xml:space="preserve"> </v>
      </c>
      <c r="J582" s="261" t="str">
        <f t="shared" si="24"/>
        <v xml:space="preserve"> </v>
      </c>
      <c r="K582" s="238" t="str">
        <f t="shared" si="25"/>
        <v xml:space="preserve"> </v>
      </c>
      <c r="L582" s="87" t="str">
        <f t="shared" si="26"/>
        <v xml:space="preserve"> </v>
      </c>
    </row>
    <row r="583" spans="1:12" x14ac:dyDescent="0.25">
      <c r="A583" s="72"/>
      <c r="B583" s="82"/>
      <c r="C583" s="82"/>
      <c r="D583" s="79"/>
      <c r="E583" s="83"/>
      <c r="F583" s="83"/>
      <c r="G583" s="81"/>
      <c r="H583" s="126"/>
      <c r="I583" s="238" t="str">
        <f>IF(ISNUMBER(F583),_xlfn.IFS(RIGHT(H583,3)="(b)",IF(AND(G583&gt;=DATE('1. Informace o projektu'!$C$3,1,1),G583&lt;=WORKDAY(DATE('1. Informace o projektu'!$C$3+1,1,31)-1,1)),"OK","!!"),RIGHT(H583,3)="(a)",IF(AND(G583&gt;=DATE('1. Informace o projektu'!$C$3,1,1),G583&lt;=WORKDAY(DATE('1. Informace o projektu'!$C$3,12,31)-1,1,'6. Data'!$C$76:$C$89)),"OK","!!"),ISBLANK(G583),"!",ISBLANK(H583),"!!!",H583='6. Data'!$B$3,"vyberte druh nákladu")," ")</f>
        <v xml:space="preserve"> </v>
      </c>
      <c r="J583" s="261" t="str">
        <f t="shared" ref="J583:J646" si="27">_xlfn.IFS(I583="!","Zapište datum úhrady",I583="ok"," ",I583=" "," ",I583="!!!","vyberte druh nákladu",I583="!!","nepovolené datum úhrady",I583="vyberte druh nákladu","vyberte druh nákladu")</f>
        <v xml:space="preserve"> </v>
      </c>
      <c r="K583" s="238" t="str">
        <f t="shared" ref="K583:K646" si="28">IF(ISNUMBER(F583),IF(E583&gt;=F583,"OK","!")," ")</f>
        <v xml:space="preserve"> </v>
      </c>
      <c r="L583" s="87" t="str">
        <f t="shared" ref="L583:L646" si="29">_xlfn.IFS(K583="!","Hrazeno z dotace je vyšší než fakturovaná částka",K583="ok"," ",K583=" "," ")</f>
        <v xml:space="preserve"> </v>
      </c>
    </row>
    <row r="584" spans="1:12" x14ac:dyDescent="0.25">
      <c r="A584" s="72"/>
      <c r="B584" s="82"/>
      <c r="C584" s="82"/>
      <c r="D584" s="79"/>
      <c r="E584" s="83"/>
      <c r="F584" s="83"/>
      <c r="G584" s="81"/>
      <c r="H584" s="126"/>
      <c r="I584" s="238" t="str">
        <f>IF(ISNUMBER(F584),_xlfn.IFS(RIGHT(H584,3)="(b)",IF(AND(G584&gt;=DATE('1. Informace o projektu'!$C$3,1,1),G584&lt;=WORKDAY(DATE('1. Informace o projektu'!$C$3+1,1,31)-1,1)),"OK","!!"),RIGHT(H584,3)="(a)",IF(AND(G584&gt;=DATE('1. Informace o projektu'!$C$3,1,1),G584&lt;=WORKDAY(DATE('1. Informace o projektu'!$C$3,12,31)-1,1,'6. Data'!$C$76:$C$89)),"OK","!!"),ISBLANK(G584),"!",ISBLANK(H584),"!!!",H584='6. Data'!$B$3,"vyberte druh nákladu")," ")</f>
        <v xml:space="preserve"> </v>
      </c>
      <c r="J584" s="261" t="str">
        <f t="shared" si="27"/>
        <v xml:space="preserve"> </v>
      </c>
      <c r="K584" s="238" t="str">
        <f t="shared" si="28"/>
        <v xml:space="preserve"> </v>
      </c>
      <c r="L584" s="87" t="str">
        <f t="shared" si="29"/>
        <v xml:space="preserve"> </v>
      </c>
    </row>
    <row r="585" spans="1:12" x14ac:dyDescent="0.25">
      <c r="A585" s="72"/>
      <c r="B585" s="82"/>
      <c r="C585" s="82"/>
      <c r="D585" s="79"/>
      <c r="E585" s="83"/>
      <c r="F585" s="83"/>
      <c r="G585" s="81"/>
      <c r="H585" s="126"/>
      <c r="I585" s="238" t="str">
        <f>IF(ISNUMBER(F585),_xlfn.IFS(RIGHT(H585,3)="(b)",IF(AND(G585&gt;=DATE('1. Informace o projektu'!$C$3,1,1),G585&lt;=WORKDAY(DATE('1. Informace o projektu'!$C$3+1,1,31)-1,1)),"OK","!!"),RIGHT(H585,3)="(a)",IF(AND(G585&gt;=DATE('1. Informace o projektu'!$C$3,1,1),G585&lt;=WORKDAY(DATE('1. Informace o projektu'!$C$3,12,31)-1,1,'6. Data'!$C$76:$C$89)),"OK","!!"),ISBLANK(G585),"!",ISBLANK(H585),"!!!",H585='6. Data'!$B$3,"vyberte druh nákladu")," ")</f>
        <v xml:space="preserve"> </v>
      </c>
      <c r="J585" s="261" t="str">
        <f t="shared" si="27"/>
        <v xml:space="preserve"> </v>
      </c>
      <c r="K585" s="238" t="str">
        <f t="shared" si="28"/>
        <v xml:space="preserve"> </v>
      </c>
      <c r="L585" s="87" t="str">
        <f t="shared" si="29"/>
        <v xml:space="preserve"> </v>
      </c>
    </row>
    <row r="586" spans="1:12" x14ac:dyDescent="0.25">
      <c r="A586" s="72"/>
      <c r="B586" s="82"/>
      <c r="C586" s="82"/>
      <c r="D586" s="79"/>
      <c r="E586" s="83"/>
      <c r="F586" s="83"/>
      <c r="G586" s="81"/>
      <c r="H586" s="126"/>
      <c r="I586" s="238" t="str">
        <f>IF(ISNUMBER(F586),_xlfn.IFS(RIGHT(H586,3)="(b)",IF(AND(G586&gt;=DATE('1. Informace o projektu'!$C$3,1,1),G586&lt;=WORKDAY(DATE('1. Informace o projektu'!$C$3+1,1,31)-1,1)),"OK","!!"),RIGHT(H586,3)="(a)",IF(AND(G586&gt;=DATE('1. Informace o projektu'!$C$3,1,1),G586&lt;=WORKDAY(DATE('1. Informace o projektu'!$C$3,12,31)-1,1,'6. Data'!$C$76:$C$89)),"OK","!!"),ISBLANK(G586),"!",ISBLANK(H586),"!!!",H586='6. Data'!$B$3,"vyberte druh nákladu")," ")</f>
        <v xml:space="preserve"> </v>
      </c>
      <c r="J586" s="261" t="str">
        <f t="shared" si="27"/>
        <v xml:space="preserve"> </v>
      </c>
      <c r="K586" s="238" t="str">
        <f t="shared" si="28"/>
        <v xml:space="preserve"> </v>
      </c>
      <c r="L586" s="87" t="str">
        <f t="shared" si="29"/>
        <v xml:space="preserve"> </v>
      </c>
    </row>
    <row r="587" spans="1:12" x14ac:dyDescent="0.25">
      <c r="A587" s="72"/>
      <c r="B587" s="82"/>
      <c r="C587" s="82"/>
      <c r="D587" s="79"/>
      <c r="E587" s="83"/>
      <c r="F587" s="83"/>
      <c r="G587" s="81"/>
      <c r="H587" s="126"/>
      <c r="I587" s="238" t="str">
        <f>IF(ISNUMBER(F587),_xlfn.IFS(RIGHT(H587,3)="(b)",IF(AND(G587&gt;=DATE('1. Informace o projektu'!$C$3,1,1),G587&lt;=WORKDAY(DATE('1. Informace o projektu'!$C$3+1,1,31)-1,1)),"OK","!!"),RIGHT(H587,3)="(a)",IF(AND(G587&gt;=DATE('1. Informace o projektu'!$C$3,1,1),G587&lt;=WORKDAY(DATE('1. Informace o projektu'!$C$3,12,31)-1,1,'6. Data'!$C$76:$C$89)),"OK","!!"),ISBLANK(G587),"!",ISBLANK(H587),"!!!",H587='6. Data'!$B$3,"vyberte druh nákladu")," ")</f>
        <v xml:space="preserve"> </v>
      </c>
      <c r="J587" s="261" t="str">
        <f t="shared" si="27"/>
        <v xml:space="preserve"> </v>
      </c>
      <c r="K587" s="238" t="str">
        <f t="shared" si="28"/>
        <v xml:space="preserve"> </v>
      </c>
      <c r="L587" s="87" t="str">
        <f t="shared" si="29"/>
        <v xml:space="preserve"> </v>
      </c>
    </row>
    <row r="588" spans="1:12" x14ac:dyDescent="0.25">
      <c r="A588" s="72"/>
      <c r="B588" s="82"/>
      <c r="C588" s="82"/>
      <c r="D588" s="79"/>
      <c r="E588" s="83"/>
      <c r="F588" s="83"/>
      <c r="G588" s="81"/>
      <c r="H588" s="126"/>
      <c r="I588" s="238" t="str">
        <f>IF(ISNUMBER(F588),_xlfn.IFS(RIGHT(H588,3)="(b)",IF(AND(G588&gt;=DATE('1. Informace o projektu'!$C$3,1,1),G588&lt;=WORKDAY(DATE('1. Informace o projektu'!$C$3+1,1,31)-1,1)),"OK","!!"),RIGHT(H588,3)="(a)",IF(AND(G588&gt;=DATE('1. Informace o projektu'!$C$3,1,1),G588&lt;=WORKDAY(DATE('1. Informace o projektu'!$C$3,12,31)-1,1,'6. Data'!$C$76:$C$89)),"OK","!!"),ISBLANK(G588),"!",ISBLANK(H588),"!!!",H588='6. Data'!$B$3,"vyberte druh nákladu")," ")</f>
        <v xml:space="preserve"> </v>
      </c>
      <c r="J588" s="261" t="str">
        <f t="shared" si="27"/>
        <v xml:space="preserve"> </v>
      </c>
      <c r="K588" s="238" t="str">
        <f t="shared" si="28"/>
        <v xml:space="preserve"> </v>
      </c>
      <c r="L588" s="87" t="str">
        <f t="shared" si="29"/>
        <v xml:space="preserve"> </v>
      </c>
    </row>
    <row r="589" spans="1:12" x14ac:dyDescent="0.25">
      <c r="A589" s="72"/>
      <c r="B589" s="82"/>
      <c r="C589" s="82"/>
      <c r="D589" s="79"/>
      <c r="E589" s="83"/>
      <c r="F589" s="83"/>
      <c r="G589" s="81"/>
      <c r="H589" s="126"/>
      <c r="I589" s="238" t="str">
        <f>IF(ISNUMBER(F589),_xlfn.IFS(RIGHT(H589,3)="(b)",IF(AND(G589&gt;=DATE('1. Informace o projektu'!$C$3,1,1),G589&lt;=WORKDAY(DATE('1. Informace o projektu'!$C$3+1,1,31)-1,1)),"OK","!!"),RIGHT(H589,3)="(a)",IF(AND(G589&gt;=DATE('1. Informace o projektu'!$C$3,1,1),G589&lt;=WORKDAY(DATE('1. Informace o projektu'!$C$3,12,31)-1,1,'6. Data'!$C$76:$C$89)),"OK","!!"),ISBLANK(G589),"!",ISBLANK(H589),"!!!",H589='6. Data'!$B$3,"vyberte druh nákladu")," ")</f>
        <v xml:space="preserve"> </v>
      </c>
      <c r="J589" s="261" t="str">
        <f t="shared" si="27"/>
        <v xml:space="preserve"> </v>
      </c>
      <c r="K589" s="238" t="str">
        <f t="shared" si="28"/>
        <v xml:space="preserve"> </v>
      </c>
      <c r="L589" s="87" t="str">
        <f t="shared" si="29"/>
        <v xml:space="preserve"> </v>
      </c>
    </row>
    <row r="590" spans="1:12" x14ac:dyDescent="0.25">
      <c r="A590" s="72"/>
      <c r="B590" s="82"/>
      <c r="C590" s="82"/>
      <c r="D590" s="79"/>
      <c r="E590" s="83"/>
      <c r="F590" s="83"/>
      <c r="G590" s="81"/>
      <c r="H590" s="126"/>
      <c r="I590" s="238" t="str">
        <f>IF(ISNUMBER(F590),_xlfn.IFS(RIGHT(H590,3)="(b)",IF(AND(G590&gt;=DATE('1. Informace o projektu'!$C$3,1,1),G590&lt;=WORKDAY(DATE('1. Informace o projektu'!$C$3+1,1,31)-1,1)),"OK","!!"),RIGHT(H590,3)="(a)",IF(AND(G590&gt;=DATE('1. Informace o projektu'!$C$3,1,1),G590&lt;=WORKDAY(DATE('1. Informace o projektu'!$C$3,12,31)-1,1,'6. Data'!$C$76:$C$89)),"OK","!!"),ISBLANK(G590),"!",ISBLANK(H590),"!!!",H590='6. Data'!$B$3,"vyberte druh nákladu")," ")</f>
        <v xml:space="preserve"> </v>
      </c>
      <c r="J590" s="261" t="str">
        <f t="shared" si="27"/>
        <v xml:space="preserve"> </v>
      </c>
      <c r="K590" s="238" t="str">
        <f t="shared" si="28"/>
        <v xml:space="preserve"> </v>
      </c>
      <c r="L590" s="87" t="str">
        <f t="shared" si="29"/>
        <v xml:space="preserve"> </v>
      </c>
    </row>
    <row r="591" spans="1:12" x14ac:dyDescent="0.25">
      <c r="A591" s="72"/>
      <c r="B591" s="82"/>
      <c r="C591" s="82"/>
      <c r="D591" s="79"/>
      <c r="E591" s="83"/>
      <c r="F591" s="83"/>
      <c r="G591" s="81"/>
      <c r="H591" s="126"/>
      <c r="I591" s="238" t="str">
        <f>IF(ISNUMBER(F591),_xlfn.IFS(RIGHT(H591,3)="(b)",IF(AND(G591&gt;=DATE('1. Informace o projektu'!$C$3,1,1),G591&lt;=WORKDAY(DATE('1. Informace o projektu'!$C$3+1,1,31)-1,1)),"OK","!!"),RIGHT(H591,3)="(a)",IF(AND(G591&gt;=DATE('1. Informace o projektu'!$C$3,1,1),G591&lt;=WORKDAY(DATE('1. Informace o projektu'!$C$3,12,31)-1,1,'6. Data'!$C$76:$C$89)),"OK","!!"),ISBLANK(G591),"!",ISBLANK(H591),"!!!",H591='6. Data'!$B$3,"vyberte druh nákladu")," ")</f>
        <v xml:space="preserve"> </v>
      </c>
      <c r="J591" s="261" t="str">
        <f t="shared" si="27"/>
        <v xml:space="preserve"> </v>
      </c>
      <c r="K591" s="238" t="str">
        <f t="shared" si="28"/>
        <v xml:space="preserve"> </v>
      </c>
      <c r="L591" s="87" t="str">
        <f t="shared" si="29"/>
        <v xml:space="preserve"> </v>
      </c>
    </row>
    <row r="592" spans="1:12" x14ac:dyDescent="0.25">
      <c r="A592" s="72"/>
      <c r="B592" s="82"/>
      <c r="C592" s="82"/>
      <c r="D592" s="79"/>
      <c r="E592" s="83"/>
      <c r="F592" s="83"/>
      <c r="G592" s="81"/>
      <c r="H592" s="126"/>
      <c r="I592" s="238" t="str">
        <f>IF(ISNUMBER(F592),_xlfn.IFS(RIGHT(H592,3)="(b)",IF(AND(G592&gt;=DATE('1. Informace o projektu'!$C$3,1,1),G592&lt;=WORKDAY(DATE('1. Informace o projektu'!$C$3+1,1,31)-1,1)),"OK","!!"),RIGHT(H592,3)="(a)",IF(AND(G592&gt;=DATE('1. Informace o projektu'!$C$3,1,1),G592&lt;=WORKDAY(DATE('1. Informace o projektu'!$C$3,12,31)-1,1,'6. Data'!$C$76:$C$89)),"OK","!!"),ISBLANK(G592),"!",ISBLANK(H592),"!!!",H592='6. Data'!$B$3,"vyberte druh nákladu")," ")</f>
        <v xml:space="preserve"> </v>
      </c>
      <c r="J592" s="261" t="str">
        <f t="shared" si="27"/>
        <v xml:space="preserve"> </v>
      </c>
      <c r="K592" s="238" t="str">
        <f t="shared" si="28"/>
        <v xml:space="preserve"> </v>
      </c>
      <c r="L592" s="87" t="str">
        <f t="shared" si="29"/>
        <v xml:space="preserve"> </v>
      </c>
    </row>
    <row r="593" spans="1:12" x14ac:dyDescent="0.25">
      <c r="A593" s="72"/>
      <c r="B593" s="82"/>
      <c r="C593" s="82"/>
      <c r="D593" s="79"/>
      <c r="E593" s="83"/>
      <c r="F593" s="83"/>
      <c r="G593" s="81"/>
      <c r="H593" s="126"/>
      <c r="I593" s="238" t="str">
        <f>IF(ISNUMBER(F593),_xlfn.IFS(RIGHT(H593,3)="(b)",IF(AND(G593&gt;=DATE('1. Informace o projektu'!$C$3,1,1),G593&lt;=WORKDAY(DATE('1. Informace o projektu'!$C$3+1,1,31)-1,1)),"OK","!!"),RIGHT(H593,3)="(a)",IF(AND(G593&gt;=DATE('1. Informace o projektu'!$C$3,1,1),G593&lt;=WORKDAY(DATE('1. Informace o projektu'!$C$3,12,31)-1,1,'6. Data'!$C$76:$C$89)),"OK","!!"),ISBLANK(G593),"!",ISBLANK(H593),"!!!",H593='6. Data'!$B$3,"vyberte druh nákladu")," ")</f>
        <v xml:space="preserve"> </v>
      </c>
      <c r="J593" s="261" t="str">
        <f t="shared" si="27"/>
        <v xml:space="preserve"> </v>
      </c>
      <c r="K593" s="238" t="str">
        <f t="shared" si="28"/>
        <v xml:space="preserve"> </v>
      </c>
      <c r="L593" s="87" t="str">
        <f t="shared" si="29"/>
        <v xml:space="preserve"> </v>
      </c>
    </row>
    <row r="594" spans="1:12" x14ac:dyDescent="0.25">
      <c r="A594" s="72"/>
      <c r="B594" s="82"/>
      <c r="C594" s="82"/>
      <c r="D594" s="79"/>
      <c r="E594" s="83"/>
      <c r="F594" s="83"/>
      <c r="G594" s="81"/>
      <c r="H594" s="126"/>
      <c r="I594" s="238" t="str">
        <f>IF(ISNUMBER(F594),_xlfn.IFS(RIGHT(H594,3)="(b)",IF(AND(G594&gt;=DATE('1. Informace o projektu'!$C$3,1,1),G594&lt;=WORKDAY(DATE('1. Informace o projektu'!$C$3+1,1,31)-1,1)),"OK","!!"),RIGHT(H594,3)="(a)",IF(AND(G594&gt;=DATE('1. Informace o projektu'!$C$3,1,1),G594&lt;=WORKDAY(DATE('1. Informace o projektu'!$C$3,12,31)-1,1,'6. Data'!$C$76:$C$89)),"OK","!!"),ISBLANK(G594),"!",ISBLANK(H594),"!!!",H594='6. Data'!$B$3,"vyberte druh nákladu")," ")</f>
        <v xml:space="preserve"> </v>
      </c>
      <c r="J594" s="261" t="str">
        <f t="shared" si="27"/>
        <v xml:space="preserve"> </v>
      </c>
      <c r="K594" s="238" t="str">
        <f t="shared" si="28"/>
        <v xml:space="preserve"> </v>
      </c>
      <c r="L594" s="87" t="str">
        <f t="shared" si="29"/>
        <v xml:space="preserve"> </v>
      </c>
    </row>
    <row r="595" spans="1:12" x14ac:dyDescent="0.25">
      <c r="A595" s="72"/>
      <c r="B595" s="82"/>
      <c r="C595" s="82"/>
      <c r="D595" s="79"/>
      <c r="E595" s="83"/>
      <c r="F595" s="83"/>
      <c r="G595" s="81"/>
      <c r="H595" s="126"/>
      <c r="I595" s="238" t="str">
        <f>IF(ISNUMBER(F595),_xlfn.IFS(RIGHT(H595,3)="(b)",IF(AND(G595&gt;=DATE('1. Informace o projektu'!$C$3,1,1),G595&lt;=WORKDAY(DATE('1. Informace o projektu'!$C$3+1,1,31)-1,1)),"OK","!!"),RIGHT(H595,3)="(a)",IF(AND(G595&gt;=DATE('1. Informace o projektu'!$C$3,1,1),G595&lt;=WORKDAY(DATE('1. Informace o projektu'!$C$3,12,31)-1,1,'6. Data'!$C$76:$C$89)),"OK","!!"),ISBLANK(G595),"!",ISBLANK(H595),"!!!",H595='6. Data'!$B$3,"vyberte druh nákladu")," ")</f>
        <v xml:space="preserve"> </v>
      </c>
      <c r="J595" s="261" t="str">
        <f t="shared" si="27"/>
        <v xml:space="preserve"> </v>
      </c>
      <c r="K595" s="238" t="str">
        <f t="shared" si="28"/>
        <v xml:space="preserve"> </v>
      </c>
      <c r="L595" s="87" t="str">
        <f t="shared" si="29"/>
        <v xml:space="preserve"> </v>
      </c>
    </row>
    <row r="596" spans="1:12" x14ac:dyDescent="0.25">
      <c r="A596" s="72"/>
      <c r="B596" s="82"/>
      <c r="C596" s="82"/>
      <c r="D596" s="79"/>
      <c r="E596" s="83"/>
      <c r="F596" s="83"/>
      <c r="G596" s="81"/>
      <c r="H596" s="126"/>
      <c r="I596" s="238" t="str">
        <f>IF(ISNUMBER(F596),_xlfn.IFS(RIGHT(H596,3)="(b)",IF(AND(G596&gt;=DATE('1. Informace o projektu'!$C$3,1,1),G596&lt;=WORKDAY(DATE('1. Informace o projektu'!$C$3+1,1,31)-1,1)),"OK","!!"),RIGHT(H596,3)="(a)",IF(AND(G596&gt;=DATE('1. Informace o projektu'!$C$3,1,1),G596&lt;=WORKDAY(DATE('1. Informace o projektu'!$C$3,12,31)-1,1,'6. Data'!$C$76:$C$89)),"OK","!!"),ISBLANK(G596),"!",ISBLANK(H596),"!!!",H596='6. Data'!$B$3,"vyberte druh nákladu")," ")</f>
        <v xml:space="preserve"> </v>
      </c>
      <c r="J596" s="261" t="str">
        <f t="shared" si="27"/>
        <v xml:space="preserve"> </v>
      </c>
      <c r="K596" s="238" t="str">
        <f t="shared" si="28"/>
        <v xml:space="preserve"> </v>
      </c>
      <c r="L596" s="87" t="str">
        <f t="shared" si="29"/>
        <v xml:space="preserve"> </v>
      </c>
    </row>
    <row r="597" spans="1:12" x14ac:dyDescent="0.25">
      <c r="A597" s="72"/>
      <c r="B597" s="82"/>
      <c r="C597" s="82"/>
      <c r="D597" s="79"/>
      <c r="E597" s="83"/>
      <c r="F597" s="83"/>
      <c r="G597" s="81"/>
      <c r="H597" s="126"/>
      <c r="I597" s="238" t="str">
        <f>IF(ISNUMBER(F597),_xlfn.IFS(RIGHT(H597,3)="(b)",IF(AND(G597&gt;=DATE('1. Informace o projektu'!$C$3,1,1),G597&lt;=WORKDAY(DATE('1. Informace o projektu'!$C$3+1,1,31)-1,1)),"OK","!!"),RIGHT(H597,3)="(a)",IF(AND(G597&gt;=DATE('1. Informace o projektu'!$C$3,1,1),G597&lt;=WORKDAY(DATE('1. Informace o projektu'!$C$3,12,31)-1,1,'6. Data'!$C$76:$C$89)),"OK","!!"),ISBLANK(G597),"!",ISBLANK(H597),"!!!",H597='6. Data'!$B$3,"vyberte druh nákladu")," ")</f>
        <v xml:space="preserve"> </v>
      </c>
      <c r="J597" s="261" t="str">
        <f t="shared" si="27"/>
        <v xml:space="preserve"> </v>
      </c>
      <c r="K597" s="238" t="str">
        <f t="shared" si="28"/>
        <v xml:space="preserve"> </v>
      </c>
      <c r="L597" s="87" t="str">
        <f t="shared" si="29"/>
        <v xml:space="preserve"> </v>
      </c>
    </row>
    <row r="598" spans="1:12" x14ac:dyDescent="0.25">
      <c r="A598" s="72"/>
      <c r="B598" s="82"/>
      <c r="C598" s="82"/>
      <c r="D598" s="79"/>
      <c r="E598" s="83"/>
      <c r="F598" s="83"/>
      <c r="G598" s="81"/>
      <c r="H598" s="126"/>
      <c r="I598" s="238" t="str">
        <f>IF(ISNUMBER(F598),_xlfn.IFS(RIGHT(H598,3)="(b)",IF(AND(G598&gt;=DATE('1. Informace o projektu'!$C$3,1,1),G598&lt;=WORKDAY(DATE('1. Informace o projektu'!$C$3+1,1,31)-1,1)),"OK","!!"),RIGHT(H598,3)="(a)",IF(AND(G598&gt;=DATE('1. Informace o projektu'!$C$3,1,1),G598&lt;=WORKDAY(DATE('1. Informace o projektu'!$C$3,12,31)-1,1,'6. Data'!$C$76:$C$89)),"OK","!!"),ISBLANK(G598),"!",ISBLANK(H598),"!!!",H598='6. Data'!$B$3,"vyberte druh nákladu")," ")</f>
        <v xml:space="preserve"> </v>
      </c>
      <c r="J598" s="261" t="str">
        <f t="shared" si="27"/>
        <v xml:space="preserve"> </v>
      </c>
      <c r="K598" s="238" t="str">
        <f t="shared" si="28"/>
        <v xml:space="preserve"> </v>
      </c>
      <c r="L598" s="87" t="str">
        <f t="shared" si="29"/>
        <v xml:space="preserve"> </v>
      </c>
    </row>
    <row r="599" spans="1:12" x14ac:dyDescent="0.25">
      <c r="A599" s="72"/>
      <c r="B599" s="82"/>
      <c r="C599" s="82"/>
      <c r="D599" s="79"/>
      <c r="E599" s="83"/>
      <c r="F599" s="83"/>
      <c r="G599" s="81"/>
      <c r="H599" s="126"/>
      <c r="I599" s="238" t="str">
        <f>IF(ISNUMBER(F599),_xlfn.IFS(RIGHT(H599,3)="(b)",IF(AND(G599&gt;=DATE('1. Informace o projektu'!$C$3,1,1),G599&lt;=WORKDAY(DATE('1. Informace o projektu'!$C$3+1,1,31)-1,1)),"OK","!!"),RIGHT(H599,3)="(a)",IF(AND(G599&gt;=DATE('1. Informace o projektu'!$C$3,1,1),G599&lt;=WORKDAY(DATE('1. Informace o projektu'!$C$3,12,31)-1,1,'6. Data'!$C$76:$C$89)),"OK","!!"),ISBLANK(G599),"!",ISBLANK(H599),"!!!",H599='6. Data'!$B$3,"vyberte druh nákladu")," ")</f>
        <v xml:space="preserve"> </v>
      </c>
      <c r="J599" s="261" t="str">
        <f t="shared" si="27"/>
        <v xml:space="preserve"> </v>
      </c>
      <c r="K599" s="238" t="str">
        <f t="shared" si="28"/>
        <v xml:space="preserve"> </v>
      </c>
      <c r="L599" s="87" t="str">
        <f t="shared" si="29"/>
        <v xml:space="preserve"> </v>
      </c>
    </row>
    <row r="600" spans="1:12" x14ac:dyDescent="0.25">
      <c r="A600" s="72"/>
      <c r="B600" s="82"/>
      <c r="C600" s="82"/>
      <c r="D600" s="79"/>
      <c r="E600" s="83"/>
      <c r="F600" s="83"/>
      <c r="G600" s="81"/>
      <c r="H600" s="126"/>
      <c r="I600" s="238" t="str">
        <f>IF(ISNUMBER(F600),_xlfn.IFS(RIGHT(H600,3)="(b)",IF(AND(G600&gt;=DATE('1. Informace o projektu'!$C$3,1,1),G600&lt;=WORKDAY(DATE('1. Informace o projektu'!$C$3+1,1,31)-1,1)),"OK","!!"),RIGHT(H600,3)="(a)",IF(AND(G600&gt;=DATE('1. Informace o projektu'!$C$3,1,1),G600&lt;=WORKDAY(DATE('1. Informace o projektu'!$C$3,12,31)-1,1,'6. Data'!$C$76:$C$89)),"OK","!!"),ISBLANK(G600),"!",ISBLANK(H600),"!!!",H600='6. Data'!$B$3,"vyberte druh nákladu")," ")</f>
        <v xml:space="preserve"> </v>
      </c>
      <c r="J600" s="261" t="str">
        <f t="shared" si="27"/>
        <v xml:space="preserve"> </v>
      </c>
      <c r="K600" s="238" t="str">
        <f t="shared" si="28"/>
        <v xml:space="preserve"> </v>
      </c>
      <c r="L600" s="87" t="str">
        <f t="shared" si="29"/>
        <v xml:space="preserve"> </v>
      </c>
    </row>
    <row r="601" spans="1:12" x14ac:dyDescent="0.25">
      <c r="A601" s="72"/>
      <c r="B601" s="82"/>
      <c r="C601" s="82"/>
      <c r="D601" s="79"/>
      <c r="E601" s="83"/>
      <c r="F601" s="83"/>
      <c r="G601" s="81"/>
      <c r="H601" s="126"/>
      <c r="I601" s="238" t="str">
        <f>IF(ISNUMBER(F601),_xlfn.IFS(RIGHT(H601,3)="(b)",IF(AND(G601&gt;=DATE('1. Informace o projektu'!$C$3,1,1),G601&lt;=WORKDAY(DATE('1. Informace o projektu'!$C$3+1,1,31)-1,1)),"OK","!!"),RIGHT(H601,3)="(a)",IF(AND(G601&gt;=DATE('1. Informace o projektu'!$C$3,1,1),G601&lt;=WORKDAY(DATE('1. Informace o projektu'!$C$3,12,31)-1,1,'6. Data'!$C$76:$C$89)),"OK","!!"),ISBLANK(G601),"!",ISBLANK(H601),"!!!",H601='6. Data'!$B$3,"vyberte druh nákladu")," ")</f>
        <v xml:space="preserve"> </v>
      </c>
      <c r="J601" s="261" t="str">
        <f t="shared" si="27"/>
        <v xml:space="preserve"> </v>
      </c>
      <c r="K601" s="238" t="str">
        <f t="shared" si="28"/>
        <v xml:space="preserve"> </v>
      </c>
      <c r="L601" s="87" t="str">
        <f t="shared" si="29"/>
        <v xml:space="preserve"> </v>
      </c>
    </row>
    <row r="602" spans="1:12" x14ac:dyDescent="0.25">
      <c r="A602" s="72"/>
      <c r="B602" s="82"/>
      <c r="C602" s="82"/>
      <c r="D602" s="79"/>
      <c r="E602" s="83"/>
      <c r="F602" s="83"/>
      <c r="G602" s="81"/>
      <c r="H602" s="126"/>
      <c r="I602" s="238" t="str">
        <f>IF(ISNUMBER(F602),_xlfn.IFS(RIGHT(H602,3)="(b)",IF(AND(G602&gt;=DATE('1. Informace o projektu'!$C$3,1,1),G602&lt;=WORKDAY(DATE('1. Informace o projektu'!$C$3+1,1,31)-1,1)),"OK","!!"),RIGHT(H602,3)="(a)",IF(AND(G602&gt;=DATE('1. Informace o projektu'!$C$3,1,1),G602&lt;=WORKDAY(DATE('1. Informace o projektu'!$C$3,12,31)-1,1,'6. Data'!$C$76:$C$89)),"OK","!!"),ISBLANK(G602),"!",ISBLANK(H602),"!!!",H602='6. Data'!$B$3,"vyberte druh nákladu")," ")</f>
        <v xml:space="preserve"> </v>
      </c>
      <c r="J602" s="261" t="str">
        <f t="shared" si="27"/>
        <v xml:space="preserve"> </v>
      </c>
      <c r="K602" s="238" t="str">
        <f t="shared" si="28"/>
        <v xml:space="preserve"> </v>
      </c>
      <c r="L602" s="87" t="str">
        <f t="shared" si="29"/>
        <v xml:space="preserve"> </v>
      </c>
    </row>
    <row r="603" spans="1:12" x14ac:dyDescent="0.25">
      <c r="A603" s="72"/>
      <c r="B603" s="82"/>
      <c r="C603" s="82"/>
      <c r="D603" s="79"/>
      <c r="E603" s="83"/>
      <c r="F603" s="83"/>
      <c r="G603" s="81"/>
      <c r="H603" s="126"/>
      <c r="I603" s="238" t="str">
        <f>IF(ISNUMBER(F603),_xlfn.IFS(RIGHT(H603,3)="(b)",IF(AND(G603&gt;=DATE('1. Informace o projektu'!$C$3,1,1),G603&lt;=WORKDAY(DATE('1. Informace o projektu'!$C$3+1,1,31)-1,1)),"OK","!!"),RIGHT(H603,3)="(a)",IF(AND(G603&gt;=DATE('1. Informace o projektu'!$C$3,1,1),G603&lt;=WORKDAY(DATE('1. Informace o projektu'!$C$3,12,31)-1,1,'6. Data'!$C$76:$C$89)),"OK","!!"),ISBLANK(G603),"!",ISBLANK(H603),"!!!",H603='6. Data'!$B$3,"vyberte druh nákladu")," ")</f>
        <v xml:space="preserve"> </v>
      </c>
      <c r="J603" s="261" t="str">
        <f t="shared" si="27"/>
        <v xml:space="preserve"> </v>
      </c>
      <c r="K603" s="238" t="str">
        <f t="shared" si="28"/>
        <v xml:space="preserve"> </v>
      </c>
      <c r="L603" s="87" t="str">
        <f t="shared" si="29"/>
        <v xml:space="preserve"> </v>
      </c>
    </row>
    <row r="604" spans="1:12" x14ac:dyDescent="0.25">
      <c r="A604" s="72"/>
      <c r="B604" s="82"/>
      <c r="C604" s="82"/>
      <c r="D604" s="79"/>
      <c r="E604" s="83"/>
      <c r="F604" s="83"/>
      <c r="G604" s="81"/>
      <c r="H604" s="126"/>
      <c r="I604" s="238" t="str">
        <f>IF(ISNUMBER(F604),_xlfn.IFS(RIGHT(H604,3)="(b)",IF(AND(G604&gt;=DATE('1. Informace o projektu'!$C$3,1,1),G604&lt;=WORKDAY(DATE('1. Informace o projektu'!$C$3+1,1,31)-1,1)),"OK","!!"),RIGHT(H604,3)="(a)",IF(AND(G604&gt;=DATE('1. Informace o projektu'!$C$3,1,1),G604&lt;=WORKDAY(DATE('1. Informace o projektu'!$C$3,12,31)-1,1,'6. Data'!$C$76:$C$89)),"OK","!!"),ISBLANK(G604),"!",ISBLANK(H604),"!!!",H604='6. Data'!$B$3,"vyberte druh nákladu")," ")</f>
        <v xml:space="preserve"> </v>
      </c>
      <c r="J604" s="261" t="str">
        <f t="shared" si="27"/>
        <v xml:space="preserve"> </v>
      </c>
      <c r="K604" s="238" t="str">
        <f t="shared" si="28"/>
        <v xml:space="preserve"> </v>
      </c>
      <c r="L604" s="87" t="str">
        <f t="shared" si="29"/>
        <v xml:space="preserve"> </v>
      </c>
    </row>
    <row r="605" spans="1:12" x14ac:dyDescent="0.25">
      <c r="A605" s="72"/>
      <c r="B605" s="82"/>
      <c r="C605" s="82"/>
      <c r="D605" s="79"/>
      <c r="E605" s="83"/>
      <c r="F605" s="83"/>
      <c r="G605" s="81"/>
      <c r="H605" s="126"/>
      <c r="I605" s="238" t="str">
        <f>IF(ISNUMBER(F605),_xlfn.IFS(RIGHT(H605,3)="(b)",IF(AND(G605&gt;=DATE('1. Informace o projektu'!$C$3,1,1),G605&lt;=WORKDAY(DATE('1. Informace o projektu'!$C$3+1,1,31)-1,1)),"OK","!!"),RIGHT(H605,3)="(a)",IF(AND(G605&gt;=DATE('1. Informace o projektu'!$C$3,1,1),G605&lt;=WORKDAY(DATE('1. Informace o projektu'!$C$3,12,31)-1,1,'6. Data'!$C$76:$C$89)),"OK","!!"),ISBLANK(G605),"!",ISBLANK(H605),"!!!",H605='6. Data'!$B$3,"vyberte druh nákladu")," ")</f>
        <v xml:space="preserve"> </v>
      </c>
      <c r="J605" s="261" t="str">
        <f t="shared" si="27"/>
        <v xml:space="preserve"> </v>
      </c>
      <c r="K605" s="238" t="str">
        <f t="shared" si="28"/>
        <v xml:space="preserve"> </v>
      </c>
      <c r="L605" s="87" t="str">
        <f t="shared" si="29"/>
        <v xml:space="preserve"> </v>
      </c>
    </row>
    <row r="606" spans="1:12" x14ac:dyDescent="0.25">
      <c r="A606" s="72"/>
      <c r="B606" s="82"/>
      <c r="C606" s="82"/>
      <c r="D606" s="79"/>
      <c r="E606" s="83"/>
      <c r="F606" s="83"/>
      <c r="G606" s="81"/>
      <c r="H606" s="126"/>
      <c r="I606" s="238" t="str">
        <f>IF(ISNUMBER(F606),_xlfn.IFS(RIGHT(H606,3)="(b)",IF(AND(G606&gt;=DATE('1. Informace o projektu'!$C$3,1,1),G606&lt;=WORKDAY(DATE('1. Informace o projektu'!$C$3+1,1,31)-1,1)),"OK","!!"),RIGHT(H606,3)="(a)",IF(AND(G606&gt;=DATE('1. Informace o projektu'!$C$3,1,1),G606&lt;=WORKDAY(DATE('1. Informace o projektu'!$C$3,12,31)-1,1,'6. Data'!$C$76:$C$89)),"OK","!!"),ISBLANK(G606),"!",ISBLANK(H606),"!!!",H606='6. Data'!$B$3,"vyberte druh nákladu")," ")</f>
        <v xml:space="preserve"> </v>
      </c>
      <c r="J606" s="261" t="str">
        <f t="shared" si="27"/>
        <v xml:space="preserve"> </v>
      </c>
      <c r="K606" s="238" t="str">
        <f t="shared" si="28"/>
        <v xml:space="preserve"> </v>
      </c>
      <c r="L606" s="87" t="str">
        <f t="shared" si="29"/>
        <v xml:space="preserve"> </v>
      </c>
    </row>
    <row r="607" spans="1:12" x14ac:dyDescent="0.25">
      <c r="A607" s="72"/>
      <c r="B607" s="82"/>
      <c r="C607" s="82"/>
      <c r="D607" s="79"/>
      <c r="E607" s="83"/>
      <c r="F607" s="83"/>
      <c r="G607" s="81"/>
      <c r="H607" s="126"/>
      <c r="I607" s="238" t="str">
        <f>IF(ISNUMBER(F607),_xlfn.IFS(RIGHT(H607,3)="(b)",IF(AND(G607&gt;=DATE('1. Informace o projektu'!$C$3,1,1),G607&lt;=WORKDAY(DATE('1. Informace o projektu'!$C$3+1,1,31)-1,1)),"OK","!!"),RIGHT(H607,3)="(a)",IF(AND(G607&gt;=DATE('1. Informace o projektu'!$C$3,1,1),G607&lt;=WORKDAY(DATE('1. Informace o projektu'!$C$3,12,31)-1,1,'6. Data'!$C$76:$C$89)),"OK","!!"),ISBLANK(G607),"!",ISBLANK(H607),"!!!",H607='6. Data'!$B$3,"vyberte druh nákladu")," ")</f>
        <v xml:space="preserve"> </v>
      </c>
      <c r="J607" s="261" t="str">
        <f t="shared" si="27"/>
        <v xml:space="preserve"> </v>
      </c>
      <c r="K607" s="238" t="str">
        <f t="shared" si="28"/>
        <v xml:space="preserve"> </v>
      </c>
      <c r="L607" s="87" t="str">
        <f t="shared" si="29"/>
        <v xml:space="preserve"> </v>
      </c>
    </row>
    <row r="608" spans="1:12" x14ac:dyDescent="0.25">
      <c r="A608" s="72"/>
      <c r="B608" s="82"/>
      <c r="C608" s="82"/>
      <c r="D608" s="79"/>
      <c r="E608" s="83"/>
      <c r="F608" s="83"/>
      <c r="G608" s="81"/>
      <c r="H608" s="126"/>
      <c r="I608" s="238" t="str">
        <f>IF(ISNUMBER(F608),_xlfn.IFS(RIGHT(H608,3)="(b)",IF(AND(G608&gt;=DATE('1. Informace o projektu'!$C$3,1,1),G608&lt;=WORKDAY(DATE('1. Informace o projektu'!$C$3+1,1,31)-1,1)),"OK","!!"),RIGHT(H608,3)="(a)",IF(AND(G608&gt;=DATE('1. Informace o projektu'!$C$3,1,1),G608&lt;=WORKDAY(DATE('1. Informace o projektu'!$C$3,12,31)-1,1,'6. Data'!$C$76:$C$89)),"OK","!!"),ISBLANK(G608),"!",ISBLANK(H608),"!!!",H608='6. Data'!$B$3,"vyberte druh nákladu")," ")</f>
        <v xml:space="preserve"> </v>
      </c>
      <c r="J608" s="261" t="str">
        <f t="shared" si="27"/>
        <v xml:space="preserve"> </v>
      </c>
      <c r="K608" s="238" t="str">
        <f t="shared" si="28"/>
        <v xml:space="preserve"> </v>
      </c>
      <c r="L608" s="87" t="str">
        <f t="shared" si="29"/>
        <v xml:space="preserve"> </v>
      </c>
    </row>
    <row r="609" spans="1:12" x14ac:dyDescent="0.25">
      <c r="A609" s="72"/>
      <c r="B609" s="82"/>
      <c r="C609" s="82"/>
      <c r="D609" s="79"/>
      <c r="E609" s="83"/>
      <c r="F609" s="83"/>
      <c r="G609" s="81"/>
      <c r="H609" s="126"/>
      <c r="I609" s="238" t="str">
        <f>IF(ISNUMBER(F609),_xlfn.IFS(RIGHT(H609,3)="(b)",IF(AND(G609&gt;=DATE('1. Informace o projektu'!$C$3,1,1),G609&lt;=WORKDAY(DATE('1. Informace o projektu'!$C$3+1,1,31)-1,1)),"OK","!!"),RIGHT(H609,3)="(a)",IF(AND(G609&gt;=DATE('1. Informace o projektu'!$C$3,1,1),G609&lt;=WORKDAY(DATE('1. Informace o projektu'!$C$3,12,31)-1,1,'6. Data'!$C$76:$C$89)),"OK","!!"),ISBLANK(G609),"!",ISBLANK(H609),"!!!",H609='6. Data'!$B$3,"vyberte druh nákladu")," ")</f>
        <v xml:space="preserve"> </v>
      </c>
      <c r="J609" s="261" t="str">
        <f t="shared" si="27"/>
        <v xml:space="preserve"> </v>
      </c>
      <c r="K609" s="238" t="str">
        <f t="shared" si="28"/>
        <v xml:space="preserve"> </v>
      </c>
      <c r="L609" s="87" t="str">
        <f t="shared" si="29"/>
        <v xml:space="preserve"> </v>
      </c>
    </row>
    <row r="610" spans="1:12" x14ac:dyDescent="0.25">
      <c r="A610" s="72"/>
      <c r="B610" s="82"/>
      <c r="C610" s="82"/>
      <c r="D610" s="79"/>
      <c r="E610" s="83"/>
      <c r="F610" s="83"/>
      <c r="G610" s="81"/>
      <c r="H610" s="126"/>
      <c r="I610" s="238" t="str">
        <f>IF(ISNUMBER(F610),_xlfn.IFS(RIGHT(H610,3)="(b)",IF(AND(G610&gt;=DATE('1. Informace o projektu'!$C$3,1,1),G610&lt;=WORKDAY(DATE('1. Informace o projektu'!$C$3+1,1,31)-1,1)),"OK","!!"),RIGHT(H610,3)="(a)",IF(AND(G610&gt;=DATE('1. Informace o projektu'!$C$3,1,1),G610&lt;=WORKDAY(DATE('1. Informace o projektu'!$C$3,12,31)-1,1,'6. Data'!$C$76:$C$89)),"OK","!!"),ISBLANK(G610),"!",ISBLANK(H610),"!!!",H610='6. Data'!$B$3,"vyberte druh nákladu")," ")</f>
        <v xml:space="preserve"> </v>
      </c>
      <c r="J610" s="261" t="str">
        <f t="shared" si="27"/>
        <v xml:space="preserve"> </v>
      </c>
      <c r="K610" s="238" t="str">
        <f t="shared" si="28"/>
        <v xml:space="preserve"> </v>
      </c>
      <c r="L610" s="87" t="str">
        <f t="shared" si="29"/>
        <v xml:space="preserve"> </v>
      </c>
    </row>
    <row r="611" spans="1:12" x14ac:dyDescent="0.25">
      <c r="A611" s="72"/>
      <c r="B611" s="82"/>
      <c r="C611" s="82"/>
      <c r="D611" s="79"/>
      <c r="E611" s="83"/>
      <c r="F611" s="83"/>
      <c r="G611" s="81"/>
      <c r="H611" s="126"/>
      <c r="I611" s="238" t="str">
        <f>IF(ISNUMBER(F611),_xlfn.IFS(RIGHT(H611,3)="(b)",IF(AND(G611&gt;=DATE('1. Informace o projektu'!$C$3,1,1),G611&lt;=WORKDAY(DATE('1. Informace o projektu'!$C$3+1,1,31)-1,1)),"OK","!!"),RIGHT(H611,3)="(a)",IF(AND(G611&gt;=DATE('1. Informace o projektu'!$C$3,1,1),G611&lt;=WORKDAY(DATE('1. Informace o projektu'!$C$3,12,31)-1,1,'6. Data'!$C$76:$C$89)),"OK","!!"),ISBLANK(G611),"!",ISBLANK(H611),"!!!",H611='6. Data'!$B$3,"vyberte druh nákladu")," ")</f>
        <v xml:space="preserve"> </v>
      </c>
      <c r="J611" s="261" t="str">
        <f t="shared" si="27"/>
        <v xml:space="preserve"> </v>
      </c>
      <c r="K611" s="238" t="str">
        <f t="shared" si="28"/>
        <v xml:space="preserve"> </v>
      </c>
      <c r="L611" s="87" t="str">
        <f t="shared" si="29"/>
        <v xml:space="preserve"> </v>
      </c>
    </row>
    <row r="612" spans="1:12" x14ac:dyDescent="0.25">
      <c r="A612" s="72"/>
      <c r="B612" s="82"/>
      <c r="C612" s="82"/>
      <c r="D612" s="79"/>
      <c r="E612" s="83"/>
      <c r="F612" s="83"/>
      <c r="G612" s="81"/>
      <c r="H612" s="126"/>
      <c r="I612" s="238" t="str">
        <f>IF(ISNUMBER(F612),_xlfn.IFS(RIGHT(H612,3)="(b)",IF(AND(G612&gt;=DATE('1. Informace o projektu'!$C$3,1,1),G612&lt;=WORKDAY(DATE('1. Informace o projektu'!$C$3+1,1,31)-1,1)),"OK","!!"),RIGHT(H612,3)="(a)",IF(AND(G612&gt;=DATE('1. Informace o projektu'!$C$3,1,1),G612&lt;=WORKDAY(DATE('1. Informace o projektu'!$C$3,12,31)-1,1,'6. Data'!$C$76:$C$89)),"OK","!!"),ISBLANK(G612),"!",ISBLANK(H612),"!!!",H612='6. Data'!$B$3,"vyberte druh nákladu")," ")</f>
        <v xml:space="preserve"> </v>
      </c>
      <c r="J612" s="261" t="str">
        <f t="shared" si="27"/>
        <v xml:space="preserve"> </v>
      </c>
      <c r="K612" s="238" t="str">
        <f t="shared" si="28"/>
        <v xml:space="preserve"> </v>
      </c>
      <c r="L612" s="87" t="str">
        <f t="shared" si="29"/>
        <v xml:space="preserve"> </v>
      </c>
    </row>
    <row r="613" spans="1:12" x14ac:dyDescent="0.25">
      <c r="A613" s="72"/>
      <c r="B613" s="82"/>
      <c r="C613" s="82"/>
      <c r="D613" s="79"/>
      <c r="E613" s="83"/>
      <c r="F613" s="83"/>
      <c r="G613" s="81"/>
      <c r="H613" s="126"/>
      <c r="I613" s="238" t="str">
        <f>IF(ISNUMBER(F613),_xlfn.IFS(RIGHT(H613,3)="(b)",IF(AND(G613&gt;=DATE('1. Informace o projektu'!$C$3,1,1),G613&lt;=WORKDAY(DATE('1. Informace o projektu'!$C$3+1,1,31)-1,1)),"OK","!!"),RIGHT(H613,3)="(a)",IF(AND(G613&gt;=DATE('1. Informace o projektu'!$C$3,1,1),G613&lt;=WORKDAY(DATE('1. Informace o projektu'!$C$3,12,31)-1,1,'6. Data'!$C$76:$C$89)),"OK","!!"),ISBLANK(G613),"!",ISBLANK(H613),"!!!",H613='6. Data'!$B$3,"vyberte druh nákladu")," ")</f>
        <v xml:space="preserve"> </v>
      </c>
      <c r="J613" s="261" t="str">
        <f t="shared" si="27"/>
        <v xml:space="preserve"> </v>
      </c>
      <c r="K613" s="238" t="str">
        <f t="shared" si="28"/>
        <v xml:space="preserve"> </v>
      </c>
      <c r="L613" s="87" t="str">
        <f t="shared" si="29"/>
        <v xml:space="preserve"> </v>
      </c>
    </row>
    <row r="614" spans="1:12" x14ac:dyDescent="0.25">
      <c r="A614" s="72"/>
      <c r="B614" s="82"/>
      <c r="C614" s="82"/>
      <c r="D614" s="79"/>
      <c r="E614" s="83"/>
      <c r="F614" s="83"/>
      <c r="G614" s="81"/>
      <c r="H614" s="126"/>
      <c r="I614" s="238" t="str">
        <f>IF(ISNUMBER(F614),_xlfn.IFS(RIGHT(H614,3)="(b)",IF(AND(G614&gt;=DATE('1. Informace o projektu'!$C$3,1,1),G614&lt;=WORKDAY(DATE('1. Informace o projektu'!$C$3+1,1,31)-1,1)),"OK","!!"),RIGHT(H614,3)="(a)",IF(AND(G614&gt;=DATE('1. Informace o projektu'!$C$3,1,1),G614&lt;=WORKDAY(DATE('1. Informace o projektu'!$C$3,12,31)-1,1,'6. Data'!$C$76:$C$89)),"OK","!!"),ISBLANK(G614),"!",ISBLANK(H614),"!!!",H614='6. Data'!$B$3,"vyberte druh nákladu")," ")</f>
        <v xml:space="preserve"> </v>
      </c>
      <c r="J614" s="261" t="str">
        <f t="shared" si="27"/>
        <v xml:space="preserve"> </v>
      </c>
      <c r="K614" s="238" t="str">
        <f t="shared" si="28"/>
        <v xml:space="preserve"> </v>
      </c>
      <c r="L614" s="87" t="str">
        <f t="shared" si="29"/>
        <v xml:space="preserve"> </v>
      </c>
    </row>
    <row r="615" spans="1:12" x14ac:dyDescent="0.25">
      <c r="A615" s="72"/>
      <c r="B615" s="82"/>
      <c r="C615" s="82"/>
      <c r="D615" s="79"/>
      <c r="E615" s="83"/>
      <c r="F615" s="83"/>
      <c r="G615" s="81"/>
      <c r="H615" s="126"/>
      <c r="I615" s="238" t="str">
        <f>IF(ISNUMBER(F615),_xlfn.IFS(RIGHT(H615,3)="(b)",IF(AND(G615&gt;=DATE('1. Informace o projektu'!$C$3,1,1),G615&lt;=WORKDAY(DATE('1. Informace o projektu'!$C$3+1,1,31)-1,1)),"OK","!!"),RIGHT(H615,3)="(a)",IF(AND(G615&gt;=DATE('1. Informace o projektu'!$C$3,1,1),G615&lt;=WORKDAY(DATE('1. Informace o projektu'!$C$3,12,31)-1,1,'6. Data'!$C$76:$C$89)),"OK","!!"),ISBLANK(G615),"!",ISBLANK(H615),"!!!",H615='6. Data'!$B$3,"vyberte druh nákladu")," ")</f>
        <v xml:space="preserve"> </v>
      </c>
      <c r="J615" s="261" t="str">
        <f t="shared" si="27"/>
        <v xml:space="preserve"> </v>
      </c>
      <c r="K615" s="238" t="str">
        <f t="shared" si="28"/>
        <v xml:space="preserve"> </v>
      </c>
      <c r="L615" s="87" t="str">
        <f t="shared" si="29"/>
        <v xml:space="preserve"> </v>
      </c>
    </row>
    <row r="616" spans="1:12" x14ac:dyDescent="0.25">
      <c r="A616" s="72"/>
      <c r="B616" s="82"/>
      <c r="C616" s="82"/>
      <c r="D616" s="79"/>
      <c r="E616" s="83"/>
      <c r="F616" s="83"/>
      <c r="G616" s="81"/>
      <c r="H616" s="126"/>
      <c r="I616" s="238" t="str">
        <f>IF(ISNUMBER(F616),_xlfn.IFS(RIGHT(H616,3)="(b)",IF(AND(G616&gt;=DATE('1. Informace o projektu'!$C$3,1,1),G616&lt;=WORKDAY(DATE('1. Informace o projektu'!$C$3+1,1,31)-1,1)),"OK","!!"),RIGHT(H616,3)="(a)",IF(AND(G616&gt;=DATE('1. Informace o projektu'!$C$3,1,1),G616&lt;=WORKDAY(DATE('1. Informace o projektu'!$C$3,12,31)-1,1,'6. Data'!$C$76:$C$89)),"OK","!!"),ISBLANK(G616),"!",ISBLANK(H616),"!!!",H616='6. Data'!$B$3,"vyberte druh nákladu")," ")</f>
        <v xml:space="preserve"> </v>
      </c>
      <c r="J616" s="261" t="str">
        <f t="shared" si="27"/>
        <v xml:space="preserve"> </v>
      </c>
      <c r="K616" s="238" t="str">
        <f t="shared" si="28"/>
        <v xml:space="preserve"> </v>
      </c>
      <c r="L616" s="87" t="str">
        <f t="shared" si="29"/>
        <v xml:space="preserve"> </v>
      </c>
    </row>
    <row r="617" spans="1:12" x14ac:dyDescent="0.25">
      <c r="A617" s="72"/>
      <c r="B617" s="82"/>
      <c r="C617" s="82"/>
      <c r="D617" s="79"/>
      <c r="E617" s="83"/>
      <c r="F617" s="83"/>
      <c r="G617" s="81"/>
      <c r="H617" s="126"/>
      <c r="I617" s="238" t="str">
        <f>IF(ISNUMBER(F617),_xlfn.IFS(RIGHT(H617,3)="(b)",IF(AND(G617&gt;=DATE('1. Informace o projektu'!$C$3,1,1),G617&lt;=WORKDAY(DATE('1. Informace o projektu'!$C$3+1,1,31)-1,1)),"OK","!!"),RIGHT(H617,3)="(a)",IF(AND(G617&gt;=DATE('1. Informace o projektu'!$C$3,1,1),G617&lt;=WORKDAY(DATE('1. Informace o projektu'!$C$3,12,31)-1,1,'6. Data'!$C$76:$C$89)),"OK","!!"),ISBLANK(G617),"!",ISBLANK(H617),"!!!",H617='6. Data'!$B$3,"vyberte druh nákladu")," ")</f>
        <v xml:space="preserve"> </v>
      </c>
      <c r="J617" s="261" t="str">
        <f t="shared" si="27"/>
        <v xml:space="preserve"> </v>
      </c>
      <c r="K617" s="238" t="str">
        <f t="shared" si="28"/>
        <v xml:space="preserve"> </v>
      </c>
      <c r="L617" s="87" t="str">
        <f t="shared" si="29"/>
        <v xml:space="preserve"> </v>
      </c>
    </row>
    <row r="618" spans="1:12" x14ac:dyDescent="0.25">
      <c r="A618" s="72"/>
      <c r="B618" s="82"/>
      <c r="C618" s="82"/>
      <c r="D618" s="79"/>
      <c r="E618" s="83"/>
      <c r="F618" s="83"/>
      <c r="G618" s="81"/>
      <c r="H618" s="126"/>
      <c r="I618" s="238" t="str">
        <f>IF(ISNUMBER(F618),_xlfn.IFS(RIGHT(H618,3)="(b)",IF(AND(G618&gt;=DATE('1. Informace o projektu'!$C$3,1,1),G618&lt;=WORKDAY(DATE('1. Informace o projektu'!$C$3+1,1,31)-1,1)),"OK","!!"),RIGHT(H618,3)="(a)",IF(AND(G618&gt;=DATE('1. Informace o projektu'!$C$3,1,1),G618&lt;=WORKDAY(DATE('1. Informace o projektu'!$C$3,12,31)-1,1,'6. Data'!$C$76:$C$89)),"OK","!!"),ISBLANK(G618),"!",ISBLANK(H618),"!!!",H618='6. Data'!$B$3,"vyberte druh nákladu")," ")</f>
        <v xml:space="preserve"> </v>
      </c>
      <c r="J618" s="261" t="str">
        <f t="shared" si="27"/>
        <v xml:space="preserve"> </v>
      </c>
      <c r="K618" s="238" t="str">
        <f t="shared" si="28"/>
        <v xml:space="preserve"> </v>
      </c>
      <c r="L618" s="87" t="str">
        <f t="shared" si="29"/>
        <v xml:space="preserve"> </v>
      </c>
    </row>
    <row r="619" spans="1:12" x14ac:dyDescent="0.25">
      <c r="A619" s="72"/>
      <c r="B619" s="82"/>
      <c r="C619" s="82"/>
      <c r="D619" s="79"/>
      <c r="E619" s="83"/>
      <c r="F619" s="83"/>
      <c r="G619" s="81"/>
      <c r="H619" s="126"/>
      <c r="I619" s="238" t="str">
        <f>IF(ISNUMBER(F619),_xlfn.IFS(RIGHT(H619,3)="(b)",IF(AND(G619&gt;=DATE('1. Informace o projektu'!$C$3,1,1),G619&lt;=WORKDAY(DATE('1. Informace o projektu'!$C$3+1,1,31)-1,1)),"OK","!!"),RIGHT(H619,3)="(a)",IF(AND(G619&gt;=DATE('1. Informace o projektu'!$C$3,1,1),G619&lt;=WORKDAY(DATE('1. Informace o projektu'!$C$3,12,31)-1,1,'6. Data'!$C$76:$C$89)),"OK","!!"),ISBLANK(G619),"!",ISBLANK(H619),"!!!",H619='6. Data'!$B$3,"vyberte druh nákladu")," ")</f>
        <v xml:space="preserve"> </v>
      </c>
      <c r="J619" s="261" t="str">
        <f t="shared" si="27"/>
        <v xml:space="preserve"> </v>
      </c>
      <c r="K619" s="238" t="str">
        <f t="shared" si="28"/>
        <v xml:space="preserve"> </v>
      </c>
      <c r="L619" s="87" t="str">
        <f t="shared" si="29"/>
        <v xml:space="preserve"> </v>
      </c>
    </row>
    <row r="620" spans="1:12" x14ac:dyDescent="0.25">
      <c r="A620" s="72"/>
      <c r="B620" s="82"/>
      <c r="C620" s="82"/>
      <c r="D620" s="79"/>
      <c r="E620" s="83"/>
      <c r="F620" s="83"/>
      <c r="G620" s="81"/>
      <c r="H620" s="126"/>
      <c r="I620" s="238" t="str">
        <f>IF(ISNUMBER(F620),_xlfn.IFS(RIGHT(H620,3)="(b)",IF(AND(G620&gt;=DATE('1. Informace o projektu'!$C$3,1,1),G620&lt;=WORKDAY(DATE('1. Informace o projektu'!$C$3+1,1,31)-1,1)),"OK","!!"),RIGHT(H620,3)="(a)",IF(AND(G620&gt;=DATE('1. Informace o projektu'!$C$3,1,1),G620&lt;=WORKDAY(DATE('1. Informace o projektu'!$C$3,12,31)-1,1,'6. Data'!$C$76:$C$89)),"OK","!!"),ISBLANK(G620),"!",ISBLANK(H620),"!!!",H620='6. Data'!$B$3,"vyberte druh nákladu")," ")</f>
        <v xml:space="preserve"> </v>
      </c>
      <c r="J620" s="261" t="str">
        <f t="shared" si="27"/>
        <v xml:space="preserve"> </v>
      </c>
      <c r="K620" s="238" t="str">
        <f t="shared" si="28"/>
        <v xml:space="preserve"> </v>
      </c>
      <c r="L620" s="87" t="str">
        <f t="shared" si="29"/>
        <v xml:space="preserve"> </v>
      </c>
    </row>
    <row r="621" spans="1:12" x14ac:dyDescent="0.25">
      <c r="A621" s="72"/>
      <c r="B621" s="82"/>
      <c r="C621" s="82"/>
      <c r="D621" s="79"/>
      <c r="E621" s="83"/>
      <c r="F621" s="83"/>
      <c r="G621" s="81"/>
      <c r="H621" s="126"/>
      <c r="I621" s="238" t="str">
        <f>IF(ISNUMBER(F621),_xlfn.IFS(RIGHT(H621,3)="(b)",IF(AND(G621&gt;=DATE('1. Informace o projektu'!$C$3,1,1),G621&lt;=WORKDAY(DATE('1. Informace o projektu'!$C$3+1,1,31)-1,1)),"OK","!!"),RIGHT(H621,3)="(a)",IF(AND(G621&gt;=DATE('1. Informace o projektu'!$C$3,1,1),G621&lt;=WORKDAY(DATE('1. Informace o projektu'!$C$3,12,31)-1,1,'6. Data'!$C$76:$C$89)),"OK","!!"),ISBLANK(G621),"!",ISBLANK(H621),"!!!",H621='6. Data'!$B$3,"vyberte druh nákladu")," ")</f>
        <v xml:space="preserve"> </v>
      </c>
      <c r="J621" s="261" t="str">
        <f t="shared" si="27"/>
        <v xml:space="preserve"> </v>
      </c>
      <c r="K621" s="238" t="str">
        <f t="shared" si="28"/>
        <v xml:space="preserve"> </v>
      </c>
      <c r="L621" s="87" t="str">
        <f t="shared" si="29"/>
        <v xml:space="preserve"> </v>
      </c>
    </row>
    <row r="622" spans="1:12" x14ac:dyDescent="0.25">
      <c r="A622" s="72"/>
      <c r="B622" s="82"/>
      <c r="C622" s="82"/>
      <c r="D622" s="79"/>
      <c r="E622" s="83"/>
      <c r="F622" s="83"/>
      <c r="G622" s="81"/>
      <c r="H622" s="126"/>
      <c r="I622" s="238" t="str">
        <f>IF(ISNUMBER(F622),_xlfn.IFS(RIGHT(H622,3)="(b)",IF(AND(G622&gt;=DATE('1. Informace o projektu'!$C$3,1,1),G622&lt;=WORKDAY(DATE('1. Informace o projektu'!$C$3+1,1,31)-1,1)),"OK","!!"),RIGHT(H622,3)="(a)",IF(AND(G622&gt;=DATE('1. Informace o projektu'!$C$3,1,1),G622&lt;=WORKDAY(DATE('1. Informace o projektu'!$C$3,12,31)-1,1,'6. Data'!$C$76:$C$89)),"OK","!!"),ISBLANK(G622),"!",ISBLANK(H622),"!!!",H622='6. Data'!$B$3,"vyberte druh nákladu")," ")</f>
        <v xml:space="preserve"> </v>
      </c>
      <c r="J622" s="261" t="str">
        <f t="shared" si="27"/>
        <v xml:space="preserve"> </v>
      </c>
      <c r="K622" s="238" t="str">
        <f t="shared" si="28"/>
        <v xml:space="preserve"> </v>
      </c>
      <c r="L622" s="87" t="str">
        <f t="shared" si="29"/>
        <v xml:space="preserve"> </v>
      </c>
    </row>
    <row r="623" spans="1:12" x14ac:dyDescent="0.25">
      <c r="A623" s="72"/>
      <c r="B623" s="82"/>
      <c r="C623" s="82"/>
      <c r="D623" s="79"/>
      <c r="E623" s="83"/>
      <c r="F623" s="83"/>
      <c r="G623" s="81"/>
      <c r="H623" s="126"/>
      <c r="I623" s="238" t="str">
        <f>IF(ISNUMBER(F623),_xlfn.IFS(RIGHT(H623,3)="(b)",IF(AND(G623&gt;=DATE('1. Informace o projektu'!$C$3,1,1),G623&lt;=WORKDAY(DATE('1. Informace o projektu'!$C$3+1,1,31)-1,1)),"OK","!!"),RIGHT(H623,3)="(a)",IF(AND(G623&gt;=DATE('1. Informace o projektu'!$C$3,1,1),G623&lt;=WORKDAY(DATE('1. Informace o projektu'!$C$3,12,31)-1,1,'6. Data'!$C$76:$C$89)),"OK","!!"),ISBLANK(G623),"!",ISBLANK(H623),"!!!",H623='6. Data'!$B$3,"vyberte druh nákladu")," ")</f>
        <v xml:space="preserve"> </v>
      </c>
      <c r="J623" s="261" t="str">
        <f t="shared" si="27"/>
        <v xml:space="preserve"> </v>
      </c>
      <c r="K623" s="238" t="str">
        <f t="shared" si="28"/>
        <v xml:space="preserve"> </v>
      </c>
      <c r="L623" s="87" t="str">
        <f t="shared" si="29"/>
        <v xml:space="preserve"> </v>
      </c>
    </row>
    <row r="624" spans="1:12" x14ac:dyDescent="0.25">
      <c r="A624" s="72"/>
      <c r="B624" s="82"/>
      <c r="C624" s="82"/>
      <c r="D624" s="79"/>
      <c r="E624" s="83"/>
      <c r="F624" s="83"/>
      <c r="G624" s="81"/>
      <c r="H624" s="126"/>
      <c r="I624" s="238" t="str">
        <f>IF(ISNUMBER(F624),_xlfn.IFS(RIGHT(H624,3)="(b)",IF(AND(G624&gt;=DATE('1. Informace o projektu'!$C$3,1,1),G624&lt;=WORKDAY(DATE('1. Informace o projektu'!$C$3+1,1,31)-1,1)),"OK","!!"),RIGHT(H624,3)="(a)",IF(AND(G624&gt;=DATE('1. Informace o projektu'!$C$3,1,1),G624&lt;=WORKDAY(DATE('1. Informace o projektu'!$C$3,12,31)-1,1,'6. Data'!$C$76:$C$89)),"OK","!!"),ISBLANK(G624),"!",ISBLANK(H624),"!!!",H624='6. Data'!$B$3,"vyberte druh nákladu")," ")</f>
        <v xml:space="preserve"> </v>
      </c>
      <c r="J624" s="261" t="str">
        <f t="shared" si="27"/>
        <v xml:space="preserve"> </v>
      </c>
      <c r="K624" s="238" t="str">
        <f t="shared" si="28"/>
        <v xml:space="preserve"> </v>
      </c>
      <c r="L624" s="87" t="str">
        <f t="shared" si="29"/>
        <v xml:space="preserve"> </v>
      </c>
    </row>
    <row r="625" spans="1:12" x14ac:dyDescent="0.25">
      <c r="A625" s="72"/>
      <c r="B625" s="82"/>
      <c r="C625" s="82"/>
      <c r="D625" s="79"/>
      <c r="E625" s="83"/>
      <c r="F625" s="83"/>
      <c r="G625" s="81"/>
      <c r="H625" s="126"/>
      <c r="I625" s="238" t="str">
        <f>IF(ISNUMBER(F625),_xlfn.IFS(RIGHT(H625,3)="(b)",IF(AND(G625&gt;=DATE('1. Informace o projektu'!$C$3,1,1),G625&lt;=WORKDAY(DATE('1. Informace o projektu'!$C$3+1,1,31)-1,1)),"OK","!!"),RIGHT(H625,3)="(a)",IF(AND(G625&gt;=DATE('1. Informace o projektu'!$C$3,1,1),G625&lt;=WORKDAY(DATE('1. Informace o projektu'!$C$3,12,31)-1,1,'6. Data'!$C$76:$C$89)),"OK","!!"),ISBLANK(G625),"!",ISBLANK(H625),"!!!",H625='6. Data'!$B$3,"vyberte druh nákladu")," ")</f>
        <v xml:space="preserve"> </v>
      </c>
      <c r="J625" s="261" t="str">
        <f t="shared" si="27"/>
        <v xml:space="preserve"> </v>
      </c>
      <c r="K625" s="238" t="str">
        <f t="shared" si="28"/>
        <v xml:space="preserve"> </v>
      </c>
      <c r="L625" s="87" t="str">
        <f t="shared" si="29"/>
        <v xml:space="preserve"> </v>
      </c>
    </row>
    <row r="626" spans="1:12" x14ac:dyDescent="0.25">
      <c r="A626" s="72"/>
      <c r="B626" s="82"/>
      <c r="C626" s="82"/>
      <c r="D626" s="79"/>
      <c r="E626" s="83"/>
      <c r="F626" s="83"/>
      <c r="G626" s="81"/>
      <c r="H626" s="126"/>
      <c r="I626" s="238" t="str">
        <f>IF(ISNUMBER(F626),_xlfn.IFS(RIGHT(H626,3)="(b)",IF(AND(G626&gt;=DATE('1. Informace o projektu'!$C$3,1,1),G626&lt;=WORKDAY(DATE('1. Informace o projektu'!$C$3+1,1,31)-1,1)),"OK","!!"),RIGHT(H626,3)="(a)",IF(AND(G626&gt;=DATE('1. Informace o projektu'!$C$3,1,1),G626&lt;=WORKDAY(DATE('1. Informace o projektu'!$C$3,12,31)-1,1,'6. Data'!$C$76:$C$89)),"OK","!!"),ISBLANK(G626),"!",ISBLANK(H626),"!!!",H626='6. Data'!$B$3,"vyberte druh nákladu")," ")</f>
        <v xml:space="preserve"> </v>
      </c>
      <c r="J626" s="261" t="str">
        <f t="shared" si="27"/>
        <v xml:space="preserve"> </v>
      </c>
      <c r="K626" s="238" t="str">
        <f t="shared" si="28"/>
        <v xml:space="preserve"> </v>
      </c>
      <c r="L626" s="87" t="str">
        <f t="shared" si="29"/>
        <v xml:space="preserve"> </v>
      </c>
    </row>
    <row r="627" spans="1:12" x14ac:dyDescent="0.25">
      <c r="A627" s="72"/>
      <c r="B627" s="82"/>
      <c r="C627" s="82"/>
      <c r="D627" s="79"/>
      <c r="E627" s="83"/>
      <c r="F627" s="83"/>
      <c r="G627" s="81"/>
      <c r="H627" s="126"/>
      <c r="I627" s="238" t="str">
        <f>IF(ISNUMBER(F627),_xlfn.IFS(RIGHT(H627,3)="(b)",IF(AND(G627&gt;=DATE('1. Informace o projektu'!$C$3,1,1),G627&lt;=WORKDAY(DATE('1. Informace o projektu'!$C$3+1,1,31)-1,1)),"OK","!!"),RIGHT(H627,3)="(a)",IF(AND(G627&gt;=DATE('1. Informace o projektu'!$C$3,1,1),G627&lt;=WORKDAY(DATE('1. Informace o projektu'!$C$3,12,31)-1,1,'6. Data'!$C$76:$C$89)),"OK","!!"),ISBLANK(G627),"!",ISBLANK(H627),"!!!",H627='6. Data'!$B$3,"vyberte druh nákladu")," ")</f>
        <v xml:space="preserve"> </v>
      </c>
      <c r="J627" s="261" t="str">
        <f t="shared" si="27"/>
        <v xml:space="preserve"> </v>
      </c>
      <c r="K627" s="238" t="str">
        <f t="shared" si="28"/>
        <v xml:space="preserve"> </v>
      </c>
      <c r="L627" s="87" t="str">
        <f t="shared" si="29"/>
        <v xml:space="preserve"> </v>
      </c>
    </row>
    <row r="628" spans="1:12" x14ac:dyDescent="0.25">
      <c r="A628" s="72"/>
      <c r="B628" s="82"/>
      <c r="C628" s="82"/>
      <c r="D628" s="79"/>
      <c r="E628" s="83"/>
      <c r="F628" s="83"/>
      <c r="G628" s="81"/>
      <c r="H628" s="126"/>
      <c r="I628" s="238" t="str">
        <f>IF(ISNUMBER(F628),_xlfn.IFS(RIGHT(H628,3)="(b)",IF(AND(G628&gt;=DATE('1. Informace o projektu'!$C$3,1,1),G628&lt;=WORKDAY(DATE('1. Informace o projektu'!$C$3+1,1,31)-1,1)),"OK","!!"),RIGHT(H628,3)="(a)",IF(AND(G628&gt;=DATE('1. Informace o projektu'!$C$3,1,1),G628&lt;=WORKDAY(DATE('1. Informace o projektu'!$C$3,12,31)-1,1,'6. Data'!$C$76:$C$89)),"OK","!!"),ISBLANK(G628),"!",ISBLANK(H628),"!!!",H628='6. Data'!$B$3,"vyberte druh nákladu")," ")</f>
        <v xml:space="preserve"> </v>
      </c>
      <c r="J628" s="261" t="str">
        <f t="shared" si="27"/>
        <v xml:space="preserve"> </v>
      </c>
      <c r="K628" s="238" t="str">
        <f t="shared" si="28"/>
        <v xml:space="preserve"> </v>
      </c>
      <c r="L628" s="87" t="str">
        <f t="shared" si="29"/>
        <v xml:space="preserve"> </v>
      </c>
    </row>
    <row r="629" spans="1:12" x14ac:dyDescent="0.25">
      <c r="A629" s="72"/>
      <c r="B629" s="82"/>
      <c r="C629" s="82"/>
      <c r="D629" s="79"/>
      <c r="E629" s="83"/>
      <c r="F629" s="83"/>
      <c r="G629" s="81"/>
      <c r="H629" s="126"/>
      <c r="I629" s="238" t="str">
        <f>IF(ISNUMBER(F629),_xlfn.IFS(RIGHT(H629,3)="(b)",IF(AND(G629&gt;=DATE('1. Informace o projektu'!$C$3,1,1),G629&lt;=WORKDAY(DATE('1. Informace o projektu'!$C$3+1,1,31)-1,1)),"OK","!!"),RIGHT(H629,3)="(a)",IF(AND(G629&gt;=DATE('1. Informace o projektu'!$C$3,1,1),G629&lt;=WORKDAY(DATE('1. Informace o projektu'!$C$3,12,31)-1,1,'6. Data'!$C$76:$C$89)),"OK","!!"),ISBLANK(G629),"!",ISBLANK(H629),"!!!",H629='6. Data'!$B$3,"vyberte druh nákladu")," ")</f>
        <v xml:space="preserve"> </v>
      </c>
      <c r="J629" s="261" t="str">
        <f t="shared" si="27"/>
        <v xml:space="preserve"> </v>
      </c>
      <c r="K629" s="238" t="str">
        <f t="shared" si="28"/>
        <v xml:space="preserve"> </v>
      </c>
      <c r="L629" s="87" t="str">
        <f t="shared" si="29"/>
        <v xml:space="preserve"> </v>
      </c>
    </row>
    <row r="630" spans="1:12" x14ac:dyDescent="0.25">
      <c r="A630" s="72"/>
      <c r="B630" s="82"/>
      <c r="C630" s="82"/>
      <c r="D630" s="79"/>
      <c r="E630" s="83"/>
      <c r="F630" s="83"/>
      <c r="G630" s="81"/>
      <c r="H630" s="126"/>
      <c r="I630" s="238" t="str">
        <f>IF(ISNUMBER(F630),_xlfn.IFS(RIGHT(H630,3)="(b)",IF(AND(G630&gt;=DATE('1. Informace o projektu'!$C$3,1,1),G630&lt;=WORKDAY(DATE('1. Informace o projektu'!$C$3+1,1,31)-1,1)),"OK","!!"),RIGHT(H630,3)="(a)",IF(AND(G630&gt;=DATE('1. Informace o projektu'!$C$3,1,1),G630&lt;=WORKDAY(DATE('1. Informace o projektu'!$C$3,12,31)-1,1,'6. Data'!$C$76:$C$89)),"OK","!!"),ISBLANK(G630),"!",ISBLANK(H630),"!!!",H630='6. Data'!$B$3,"vyberte druh nákladu")," ")</f>
        <v xml:space="preserve"> </v>
      </c>
      <c r="J630" s="261" t="str">
        <f t="shared" si="27"/>
        <v xml:space="preserve"> </v>
      </c>
      <c r="K630" s="238" t="str">
        <f t="shared" si="28"/>
        <v xml:space="preserve"> </v>
      </c>
      <c r="L630" s="87" t="str">
        <f t="shared" si="29"/>
        <v xml:space="preserve"> </v>
      </c>
    </row>
    <row r="631" spans="1:12" x14ac:dyDescent="0.25">
      <c r="A631" s="72"/>
      <c r="B631" s="82"/>
      <c r="C631" s="82"/>
      <c r="D631" s="79"/>
      <c r="E631" s="83"/>
      <c r="F631" s="83"/>
      <c r="G631" s="81"/>
      <c r="H631" s="126"/>
      <c r="I631" s="238" t="str">
        <f>IF(ISNUMBER(F631),_xlfn.IFS(RIGHT(H631,3)="(b)",IF(AND(G631&gt;=DATE('1. Informace o projektu'!$C$3,1,1),G631&lt;=WORKDAY(DATE('1. Informace o projektu'!$C$3+1,1,31)-1,1)),"OK","!!"),RIGHT(H631,3)="(a)",IF(AND(G631&gt;=DATE('1. Informace o projektu'!$C$3,1,1),G631&lt;=WORKDAY(DATE('1. Informace o projektu'!$C$3,12,31)-1,1,'6. Data'!$C$76:$C$89)),"OK","!!"),ISBLANK(G631),"!",ISBLANK(H631),"!!!",H631='6. Data'!$B$3,"vyberte druh nákladu")," ")</f>
        <v xml:space="preserve"> </v>
      </c>
      <c r="J631" s="261" t="str">
        <f t="shared" si="27"/>
        <v xml:space="preserve"> </v>
      </c>
      <c r="K631" s="238" t="str">
        <f t="shared" si="28"/>
        <v xml:space="preserve"> </v>
      </c>
      <c r="L631" s="87" t="str">
        <f t="shared" si="29"/>
        <v xml:space="preserve"> </v>
      </c>
    </row>
    <row r="632" spans="1:12" x14ac:dyDescent="0.25">
      <c r="A632" s="72"/>
      <c r="B632" s="82"/>
      <c r="C632" s="82"/>
      <c r="D632" s="79"/>
      <c r="E632" s="83"/>
      <c r="F632" s="83"/>
      <c r="G632" s="81"/>
      <c r="H632" s="126"/>
      <c r="I632" s="238" t="str">
        <f>IF(ISNUMBER(F632),_xlfn.IFS(RIGHT(H632,3)="(b)",IF(AND(G632&gt;=DATE('1. Informace o projektu'!$C$3,1,1),G632&lt;=WORKDAY(DATE('1. Informace o projektu'!$C$3+1,1,31)-1,1)),"OK","!!"),RIGHT(H632,3)="(a)",IF(AND(G632&gt;=DATE('1. Informace o projektu'!$C$3,1,1),G632&lt;=WORKDAY(DATE('1. Informace o projektu'!$C$3,12,31)-1,1,'6. Data'!$C$76:$C$89)),"OK","!!"),ISBLANK(G632),"!",ISBLANK(H632),"!!!",H632='6. Data'!$B$3,"vyberte druh nákladu")," ")</f>
        <v xml:space="preserve"> </v>
      </c>
      <c r="J632" s="261" t="str">
        <f t="shared" si="27"/>
        <v xml:space="preserve"> </v>
      </c>
      <c r="K632" s="238" t="str">
        <f t="shared" si="28"/>
        <v xml:space="preserve"> </v>
      </c>
      <c r="L632" s="87" t="str">
        <f t="shared" si="29"/>
        <v xml:space="preserve"> </v>
      </c>
    </row>
    <row r="633" spans="1:12" x14ac:dyDescent="0.25">
      <c r="A633" s="72"/>
      <c r="B633" s="82"/>
      <c r="C633" s="82"/>
      <c r="D633" s="79"/>
      <c r="E633" s="83"/>
      <c r="F633" s="83"/>
      <c r="G633" s="81"/>
      <c r="H633" s="126"/>
      <c r="I633" s="238" t="str">
        <f>IF(ISNUMBER(F633),_xlfn.IFS(RIGHT(H633,3)="(b)",IF(AND(G633&gt;=DATE('1. Informace o projektu'!$C$3,1,1),G633&lt;=WORKDAY(DATE('1. Informace o projektu'!$C$3+1,1,31)-1,1)),"OK","!!"),RIGHT(H633,3)="(a)",IF(AND(G633&gt;=DATE('1. Informace o projektu'!$C$3,1,1),G633&lt;=WORKDAY(DATE('1. Informace o projektu'!$C$3,12,31)-1,1,'6. Data'!$C$76:$C$89)),"OK","!!"),ISBLANK(G633),"!",ISBLANK(H633),"!!!",H633='6. Data'!$B$3,"vyberte druh nákladu")," ")</f>
        <v xml:space="preserve"> </v>
      </c>
      <c r="J633" s="261" t="str">
        <f t="shared" si="27"/>
        <v xml:space="preserve"> </v>
      </c>
      <c r="K633" s="238" t="str">
        <f t="shared" si="28"/>
        <v xml:space="preserve"> </v>
      </c>
      <c r="L633" s="87" t="str">
        <f t="shared" si="29"/>
        <v xml:space="preserve"> </v>
      </c>
    </row>
    <row r="634" spans="1:12" x14ac:dyDescent="0.25">
      <c r="A634" s="72"/>
      <c r="B634" s="82"/>
      <c r="C634" s="82"/>
      <c r="D634" s="79"/>
      <c r="E634" s="83"/>
      <c r="F634" s="83"/>
      <c r="G634" s="81"/>
      <c r="H634" s="126"/>
      <c r="I634" s="238" t="str">
        <f>IF(ISNUMBER(F634),_xlfn.IFS(RIGHT(H634,3)="(b)",IF(AND(G634&gt;=DATE('1. Informace o projektu'!$C$3,1,1),G634&lt;=WORKDAY(DATE('1. Informace o projektu'!$C$3+1,1,31)-1,1)),"OK","!!"),RIGHT(H634,3)="(a)",IF(AND(G634&gt;=DATE('1. Informace o projektu'!$C$3,1,1),G634&lt;=WORKDAY(DATE('1. Informace o projektu'!$C$3,12,31)-1,1,'6. Data'!$C$76:$C$89)),"OK","!!"),ISBLANK(G634),"!",ISBLANK(H634),"!!!",H634='6. Data'!$B$3,"vyberte druh nákladu")," ")</f>
        <v xml:space="preserve"> </v>
      </c>
      <c r="J634" s="261" t="str">
        <f t="shared" si="27"/>
        <v xml:space="preserve"> </v>
      </c>
      <c r="K634" s="238" t="str">
        <f t="shared" si="28"/>
        <v xml:space="preserve"> </v>
      </c>
      <c r="L634" s="87" t="str">
        <f t="shared" si="29"/>
        <v xml:space="preserve"> </v>
      </c>
    </row>
    <row r="635" spans="1:12" x14ac:dyDescent="0.25">
      <c r="A635" s="72"/>
      <c r="B635" s="82"/>
      <c r="C635" s="82"/>
      <c r="D635" s="79"/>
      <c r="E635" s="83"/>
      <c r="F635" s="83"/>
      <c r="G635" s="81"/>
      <c r="H635" s="126"/>
      <c r="I635" s="238" t="str">
        <f>IF(ISNUMBER(F635),_xlfn.IFS(RIGHT(H635,3)="(b)",IF(AND(G635&gt;=DATE('1. Informace o projektu'!$C$3,1,1),G635&lt;=WORKDAY(DATE('1. Informace o projektu'!$C$3+1,1,31)-1,1)),"OK","!!"),RIGHT(H635,3)="(a)",IF(AND(G635&gt;=DATE('1. Informace o projektu'!$C$3,1,1),G635&lt;=WORKDAY(DATE('1. Informace o projektu'!$C$3,12,31)-1,1,'6. Data'!$C$76:$C$89)),"OK","!!"),ISBLANK(G635),"!",ISBLANK(H635),"!!!",H635='6. Data'!$B$3,"vyberte druh nákladu")," ")</f>
        <v xml:space="preserve"> </v>
      </c>
      <c r="J635" s="261" t="str">
        <f t="shared" si="27"/>
        <v xml:space="preserve"> </v>
      </c>
      <c r="K635" s="238" t="str">
        <f t="shared" si="28"/>
        <v xml:space="preserve"> </v>
      </c>
      <c r="L635" s="87" t="str">
        <f t="shared" si="29"/>
        <v xml:space="preserve"> </v>
      </c>
    </row>
    <row r="636" spans="1:12" x14ac:dyDescent="0.25">
      <c r="A636" s="72"/>
      <c r="B636" s="82"/>
      <c r="C636" s="82"/>
      <c r="D636" s="79"/>
      <c r="E636" s="83"/>
      <c r="F636" s="83"/>
      <c r="G636" s="81"/>
      <c r="H636" s="126"/>
      <c r="I636" s="238" t="str">
        <f>IF(ISNUMBER(F636),_xlfn.IFS(RIGHT(H636,3)="(b)",IF(AND(G636&gt;=DATE('1. Informace o projektu'!$C$3,1,1),G636&lt;=WORKDAY(DATE('1. Informace o projektu'!$C$3+1,1,31)-1,1)),"OK","!!"),RIGHT(H636,3)="(a)",IF(AND(G636&gt;=DATE('1. Informace o projektu'!$C$3,1,1),G636&lt;=WORKDAY(DATE('1. Informace o projektu'!$C$3,12,31)-1,1,'6. Data'!$C$76:$C$89)),"OK","!!"),ISBLANK(G636),"!",ISBLANK(H636),"!!!",H636='6. Data'!$B$3,"vyberte druh nákladu")," ")</f>
        <v xml:space="preserve"> </v>
      </c>
      <c r="J636" s="261" t="str">
        <f t="shared" si="27"/>
        <v xml:space="preserve"> </v>
      </c>
      <c r="K636" s="238" t="str">
        <f t="shared" si="28"/>
        <v xml:space="preserve"> </v>
      </c>
      <c r="L636" s="87" t="str">
        <f t="shared" si="29"/>
        <v xml:space="preserve"> </v>
      </c>
    </row>
    <row r="637" spans="1:12" x14ac:dyDescent="0.25">
      <c r="A637" s="72"/>
      <c r="B637" s="82"/>
      <c r="C637" s="82"/>
      <c r="D637" s="79"/>
      <c r="E637" s="83"/>
      <c r="F637" s="83"/>
      <c r="G637" s="81"/>
      <c r="H637" s="126"/>
      <c r="I637" s="238" t="str">
        <f>IF(ISNUMBER(F637),_xlfn.IFS(RIGHT(H637,3)="(b)",IF(AND(G637&gt;=DATE('1. Informace o projektu'!$C$3,1,1),G637&lt;=WORKDAY(DATE('1. Informace o projektu'!$C$3+1,1,31)-1,1)),"OK","!!"),RIGHT(H637,3)="(a)",IF(AND(G637&gt;=DATE('1. Informace o projektu'!$C$3,1,1),G637&lt;=WORKDAY(DATE('1. Informace o projektu'!$C$3,12,31)-1,1,'6. Data'!$C$76:$C$89)),"OK","!!"),ISBLANK(G637),"!",ISBLANK(H637),"!!!",H637='6. Data'!$B$3,"vyberte druh nákladu")," ")</f>
        <v xml:space="preserve"> </v>
      </c>
      <c r="J637" s="261" t="str">
        <f t="shared" si="27"/>
        <v xml:space="preserve"> </v>
      </c>
      <c r="K637" s="238" t="str">
        <f t="shared" si="28"/>
        <v xml:space="preserve"> </v>
      </c>
      <c r="L637" s="87" t="str">
        <f t="shared" si="29"/>
        <v xml:space="preserve"> </v>
      </c>
    </row>
    <row r="638" spans="1:12" x14ac:dyDescent="0.25">
      <c r="A638" s="72"/>
      <c r="B638" s="82"/>
      <c r="C638" s="82"/>
      <c r="D638" s="79"/>
      <c r="E638" s="83"/>
      <c r="F638" s="83"/>
      <c r="G638" s="81"/>
      <c r="H638" s="126"/>
      <c r="I638" s="238" t="str">
        <f>IF(ISNUMBER(F638),_xlfn.IFS(RIGHT(H638,3)="(b)",IF(AND(G638&gt;=DATE('1. Informace o projektu'!$C$3,1,1),G638&lt;=WORKDAY(DATE('1. Informace o projektu'!$C$3+1,1,31)-1,1)),"OK","!!"),RIGHT(H638,3)="(a)",IF(AND(G638&gt;=DATE('1. Informace o projektu'!$C$3,1,1),G638&lt;=WORKDAY(DATE('1. Informace o projektu'!$C$3,12,31)-1,1,'6. Data'!$C$76:$C$89)),"OK","!!"),ISBLANK(G638),"!",ISBLANK(H638),"!!!",H638='6. Data'!$B$3,"vyberte druh nákladu")," ")</f>
        <v xml:space="preserve"> </v>
      </c>
      <c r="J638" s="261" t="str">
        <f t="shared" si="27"/>
        <v xml:space="preserve"> </v>
      </c>
      <c r="K638" s="238" t="str">
        <f t="shared" si="28"/>
        <v xml:space="preserve"> </v>
      </c>
      <c r="L638" s="87" t="str">
        <f t="shared" si="29"/>
        <v xml:space="preserve"> </v>
      </c>
    </row>
    <row r="639" spans="1:12" x14ac:dyDescent="0.25">
      <c r="A639" s="72"/>
      <c r="B639" s="82"/>
      <c r="C639" s="82"/>
      <c r="D639" s="79"/>
      <c r="E639" s="83"/>
      <c r="F639" s="83"/>
      <c r="G639" s="81"/>
      <c r="H639" s="126"/>
      <c r="I639" s="238" t="str">
        <f>IF(ISNUMBER(F639),_xlfn.IFS(RIGHT(H639,3)="(b)",IF(AND(G639&gt;=DATE('1. Informace o projektu'!$C$3,1,1),G639&lt;=WORKDAY(DATE('1. Informace o projektu'!$C$3+1,1,31)-1,1)),"OK","!!"),RIGHT(H639,3)="(a)",IF(AND(G639&gt;=DATE('1. Informace o projektu'!$C$3,1,1),G639&lt;=WORKDAY(DATE('1. Informace o projektu'!$C$3,12,31)-1,1,'6. Data'!$C$76:$C$89)),"OK","!!"),ISBLANK(G639),"!",ISBLANK(H639),"!!!",H639='6. Data'!$B$3,"vyberte druh nákladu")," ")</f>
        <v xml:space="preserve"> </v>
      </c>
      <c r="J639" s="261" t="str">
        <f t="shared" si="27"/>
        <v xml:space="preserve"> </v>
      </c>
      <c r="K639" s="238" t="str">
        <f t="shared" si="28"/>
        <v xml:space="preserve"> </v>
      </c>
      <c r="L639" s="87" t="str">
        <f t="shared" si="29"/>
        <v xml:space="preserve"> </v>
      </c>
    </row>
    <row r="640" spans="1:12" x14ac:dyDescent="0.25">
      <c r="A640" s="72"/>
      <c r="B640" s="82"/>
      <c r="C640" s="82"/>
      <c r="D640" s="79"/>
      <c r="E640" s="83"/>
      <c r="F640" s="83"/>
      <c r="G640" s="81"/>
      <c r="H640" s="126"/>
      <c r="I640" s="238" t="str">
        <f>IF(ISNUMBER(F640),_xlfn.IFS(RIGHT(H640,3)="(b)",IF(AND(G640&gt;=DATE('1. Informace o projektu'!$C$3,1,1),G640&lt;=WORKDAY(DATE('1. Informace o projektu'!$C$3+1,1,31)-1,1)),"OK","!!"),RIGHT(H640,3)="(a)",IF(AND(G640&gt;=DATE('1. Informace o projektu'!$C$3,1,1),G640&lt;=WORKDAY(DATE('1. Informace o projektu'!$C$3,12,31)-1,1,'6. Data'!$C$76:$C$89)),"OK","!!"),ISBLANK(G640),"!",ISBLANK(H640),"!!!",H640='6. Data'!$B$3,"vyberte druh nákladu")," ")</f>
        <v xml:space="preserve"> </v>
      </c>
      <c r="J640" s="261" t="str">
        <f t="shared" si="27"/>
        <v xml:space="preserve"> </v>
      </c>
      <c r="K640" s="238" t="str">
        <f t="shared" si="28"/>
        <v xml:space="preserve"> </v>
      </c>
      <c r="L640" s="87" t="str">
        <f t="shared" si="29"/>
        <v xml:space="preserve"> </v>
      </c>
    </row>
    <row r="641" spans="1:12" x14ac:dyDescent="0.25">
      <c r="A641" s="72"/>
      <c r="B641" s="82"/>
      <c r="C641" s="82"/>
      <c r="D641" s="79"/>
      <c r="E641" s="83"/>
      <c r="F641" s="83"/>
      <c r="G641" s="81"/>
      <c r="H641" s="126"/>
      <c r="I641" s="238" t="str">
        <f>IF(ISNUMBER(F641),_xlfn.IFS(RIGHT(H641,3)="(b)",IF(AND(G641&gt;=DATE('1. Informace o projektu'!$C$3,1,1),G641&lt;=WORKDAY(DATE('1. Informace o projektu'!$C$3+1,1,31)-1,1)),"OK","!!"),RIGHT(H641,3)="(a)",IF(AND(G641&gt;=DATE('1. Informace o projektu'!$C$3,1,1),G641&lt;=WORKDAY(DATE('1. Informace o projektu'!$C$3,12,31)-1,1,'6. Data'!$C$76:$C$89)),"OK","!!"),ISBLANK(G641),"!",ISBLANK(H641),"!!!",H641='6. Data'!$B$3,"vyberte druh nákladu")," ")</f>
        <v xml:space="preserve"> </v>
      </c>
      <c r="J641" s="261" t="str">
        <f t="shared" si="27"/>
        <v xml:space="preserve"> </v>
      </c>
      <c r="K641" s="238" t="str">
        <f t="shared" si="28"/>
        <v xml:space="preserve"> </v>
      </c>
      <c r="L641" s="87" t="str">
        <f t="shared" si="29"/>
        <v xml:space="preserve"> </v>
      </c>
    </row>
    <row r="642" spans="1:12" x14ac:dyDescent="0.25">
      <c r="A642" s="72"/>
      <c r="B642" s="82"/>
      <c r="C642" s="82"/>
      <c r="D642" s="79"/>
      <c r="E642" s="83"/>
      <c r="F642" s="83"/>
      <c r="G642" s="81"/>
      <c r="H642" s="126"/>
      <c r="I642" s="238" t="str">
        <f>IF(ISNUMBER(F642),_xlfn.IFS(RIGHT(H642,3)="(b)",IF(AND(G642&gt;=DATE('1. Informace o projektu'!$C$3,1,1),G642&lt;=WORKDAY(DATE('1. Informace o projektu'!$C$3+1,1,31)-1,1)),"OK","!!"),RIGHT(H642,3)="(a)",IF(AND(G642&gt;=DATE('1. Informace o projektu'!$C$3,1,1),G642&lt;=WORKDAY(DATE('1. Informace o projektu'!$C$3,12,31)-1,1,'6. Data'!$C$76:$C$89)),"OK","!!"),ISBLANK(G642),"!",ISBLANK(H642),"!!!",H642='6. Data'!$B$3,"vyberte druh nákladu")," ")</f>
        <v xml:space="preserve"> </v>
      </c>
      <c r="J642" s="261" t="str">
        <f t="shared" si="27"/>
        <v xml:space="preserve"> </v>
      </c>
      <c r="K642" s="238" t="str">
        <f t="shared" si="28"/>
        <v xml:space="preserve"> </v>
      </c>
      <c r="L642" s="87" t="str">
        <f t="shared" si="29"/>
        <v xml:space="preserve"> </v>
      </c>
    </row>
    <row r="643" spans="1:12" x14ac:dyDescent="0.25">
      <c r="A643" s="72"/>
      <c r="B643" s="82"/>
      <c r="C643" s="82"/>
      <c r="D643" s="79"/>
      <c r="E643" s="83"/>
      <c r="F643" s="83"/>
      <c r="G643" s="81"/>
      <c r="H643" s="126"/>
      <c r="I643" s="238" t="str">
        <f>IF(ISNUMBER(F643),_xlfn.IFS(RIGHT(H643,3)="(b)",IF(AND(G643&gt;=DATE('1. Informace o projektu'!$C$3,1,1),G643&lt;=WORKDAY(DATE('1. Informace o projektu'!$C$3+1,1,31)-1,1)),"OK","!!"),RIGHT(H643,3)="(a)",IF(AND(G643&gt;=DATE('1. Informace o projektu'!$C$3,1,1),G643&lt;=WORKDAY(DATE('1. Informace o projektu'!$C$3,12,31)-1,1,'6. Data'!$C$76:$C$89)),"OK","!!"),ISBLANK(G643),"!",ISBLANK(H643),"!!!",H643='6. Data'!$B$3,"vyberte druh nákladu")," ")</f>
        <v xml:space="preserve"> </v>
      </c>
      <c r="J643" s="261" t="str">
        <f t="shared" si="27"/>
        <v xml:space="preserve"> </v>
      </c>
      <c r="K643" s="238" t="str">
        <f t="shared" si="28"/>
        <v xml:space="preserve"> </v>
      </c>
      <c r="L643" s="87" t="str">
        <f t="shared" si="29"/>
        <v xml:space="preserve"> </v>
      </c>
    </row>
    <row r="644" spans="1:12" x14ac:dyDescent="0.25">
      <c r="A644" s="72"/>
      <c r="B644" s="82"/>
      <c r="C644" s="82"/>
      <c r="D644" s="79"/>
      <c r="E644" s="83"/>
      <c r="F644" s="83"/>
      <c r="G644" s="81"/>
      <c r="H644" s="126"/>
      <c r="I644" s="238" t="str">
        <f>IF(ISNUMBER(F644),_xlfn.IFS(RIGHT(H644,3)="(b)",IF(AND(G644&gt;=DATE('1. Informace o projektu'!$C$3,1,1),G644&lt;=WORKDAY(DATE('1. Informace o projektu'!$C$3+1,1,31)-1,1)),"OK","!!"),RIGHT(H644,3)="(a)",IF(AND(G644&gt;=DATE('1. Informace o projektu'!$C$3,1,1),G644&lt;=WORKDAY(DATE('1. Informace o projektu'!$C$3,12,31)-1,1,'6. Data'!$C$76:$C$89)),"OK","!!"),ISBLANK(G644),"!",ISBLANK(H644),"!!!",H644='6. Data'!$B$3,"vyberte druh nákladu")," ")</f>
        <v xml:space="preserve"> </v>
      </c>
      <c r="J644" s="261" t="str">
        <f t="shared" si="27"/>
        <v xml:space="preserve"> </v>
      </c>
      <c r="K644" s="238" t="str">
        <f t="shared" si="28"/>
        <v xml:space="preserve"> </v>
      </c>
      <c r="L644" s="87" t="str">
        <f t="shared" si="29"/>
        <v xml:space="preserve"> </v>
      </c>
    </row>
    <row r="645" spans="1:12" x14ac:dyDescent="0.25">
      <c r="A645" s="72"/>
      <c r="B645" s="82"/>
      <c r="C645" s="82"/>
      <c r="D645" s="79"/>
      <c r="E645" s="83"/>
      <c r="F645" s="83"/>
      <c r="G645" s="81"/>
      <c r="H645" s="126"/>
      <c r="I645" s="238" t="str">
        <f>IF(ISNUMBER(F645),_xlfn.IFS(RIGHT(H645,3)="(b)",IF(AND(G645&gt;=DATE('1. Informace o projektu'!$C$3,1,1),G645&lt;=WORKDAY(DATE('1. Informace o projektu'!$C$3+1,1,31)-1,1)),"OK","!!"),RIGHT(H645,3)="(a)",IF(AND(G645&gt;=DATE('1. Informace o projektu'!$C$3,1,1),G645&lt;=WORKDAY(DATE('1. Informace o projektu'!$C$3,12,31)-1,1,'6. Data'!$C$76:$C$89)),"OK","!!"),ISBLANK(G645),"!",ISBLANK(H645),"!!!",H645='6. Data'!$B$3,"vyberte druh nákladu")," ")</f>
        <v xml:space="preserve"> </v>
      </c>
      <c r="J645" s="261" t="str">
        <f t="shared" si="27"/>
        <v xml:space="preserve"> </v>
      </c>
      <c r="K645" s="238" t="str">
        <f t="shared" si="28"/>
        <v xml:space="preserve"> </v>
      </c>
      <c r="L645" s="87" t="str">
        <f t="shared" si="29"/>
        <v xml:space="preserve"> </v>
      </c>
    </row>
    <row r="646" spans="1:12" x14ac:dyDescent="0.25">
      <c r="A646" s="72"/>
      <c r="B646" s="82"/>
      <c r="C646" s="82"/>
      <c r="D646" s="79"/>
      <c r="E646" s="83"/>
      <c r="F646" s="83"/>
      <c r="G646" s="81"/>
      <c r="H646" s="126"/>
      <c r="I646" s="238" t="str">
        <f>IF(ISNUMBER(F646),_xlfn.IFS(RIGHT(H646,3)="(b)",IF(AND(G646&gt;=DATE('1. Informace o projektu'!$C$3,1,1),G646&lt;=WORKDAY(DATE('1. Informace o projektu'!$C$3+1,1,31)-1,1)),"OK","!!"),RIGHT(H646,3)="(a)",IF(AND(G646&gt;=DATE('1. Informace o projektu'!$C$3,1,1),G646&lt;=WORKDAY(DATE('1. Informace o projektu'!$C$3,12,31)-1,1,'6. Data'!$C$76:$C$89)),"OK","!!"),ISBLANK(G646),"!",ISBLANK(H646),"!!!",H646='6. Data'!$B$3,"vyberte druh nákladu")," ")</f>
        <v xml:space="preserve"> </v>
      </c>
      <c r="J646" s="261" t="str">
        <f t="shared" si="27"/>
        <v xml:space="preserve"> </v>
      </c>
      <c r="K646" s="238" t="str">
        <f t="shared" si="28"/>
        <v xml:space="preserve"> </v>
      </c>
      <c r="L646" s="87" t="str">
        <f t="shared" si="29"/>
        <v xml:space="preserve"> </v>
      </c>
    </row>
    <row r="647" spans="1:12" x14ac:dyDescent="0.25">
      <c r="A647" s="72"/>
      <c r="B647" s="82"/>
      <c r="C647" s="82"/>
      <c r="D647" s="79"/>
      <c r="E647" s="83"/>
      <c r="F647" s="83"/>
      <c r="G647" s="81"/>
      <c r="H647" s="126"/>
      <c r="I647" s="238" t="str">
        <f>IF(ISNUMBER(F647),_xlfn.IFS(RIGHT(H647,3)="(b)",IF(AND(G647&gt;=DATE('1. Informace o projektu'!$C$3,1,1),G647&lt;=WORKDAY(DATE('1. Informace o projektu'!$C$3+1,1,31)-1,1)),"OK","!!"),RIGHT(H647,3)="(a)",IF(AND(G647&gt;=DATE('1. Informace o projektu'!$C$3,1,1),G647&lt;=WORKDAY(DATE('1. Informace o projektu'!$C$3,12,31)-1,1,'6. Data'!$C$76:$C$89)),"OK","!!"),ISBLANK(G647),"!",ISBLANK(H647),"!!!",H647='6. Data'!$B$3,"vyberte druh nákladu")," ")</f>
        <v xml:space="preserve"> </v>
      </c>
      <c r="J647" s="261" t="str">
        <f t="shared" ref="J647:J710" si="30">_xlfn.IFS(I647="!","Zapište datum úhrady",I647="ok"," ",I647=" "," ",I647="!!!","vyberte druh nákladu",I647="!!","nepovolené datum úhrady",I647="vyberte druh nákladu","vyberte druh nákladu")</f>
        <v xml:space="preserve"> </v>
      </c>
      <c r="K647" s="238" t="str">
        <f t="shared" ref="K647:K710" si="31">IF(ISNUMBER(F647),IF(E647&gt;=F647,"OK","!")," ")</f>
        <v xml:space="preserve"> </v>
      </c>
      <c r="L647" s="87" t="str">
        <f t="shared" ref="L647:L710" si="32">_xlfn.IFS(K647="!","Hrazeno z dotace je vyšší než fakturovaná částka",K647="ok"," ",K647=" "," ")</f>
        <v xml:space="preserve"> </v>
      </c>
    </row>
    <row r="648" spans="1:12" x14ac:dyDescent="0.25">
      <c r="A648" s="72"/>
      <c r="B648" s="82"/>
      <c r="C648" s="82"/>
      <c r="D648" s="79"/>
      <c r="E648" s="83"/>
      <c r="F648" s="83"/>
      <c r="G648" s="81"/>
      <c r="H648" s="126"/>
      <c r="I648" s="238" t="str">
        <f>IF(ISNUMBER(F648),_xlfn.IFS(RIGHT(H648,3)="(b)",IF(AND(G648&gt;=DATE('1. Informace o projektu'!$C$3,1,1),G648&lt;=WORKDAY(DATE('1. Informace o projektu'!$C$3+1,1,31)-1,1)),"OK","!!"),RIGHT(H648,3)="(a)",IF(AND(G648&gt;=DATE('1. Informace o projektu'!$C$3,1,1),G648&lt;=WORKDAY(DATE('1. Informace o projektu'!$C$3,12,31)-1,1,'6. Data'!$C$76:$C$89)),"OK","!!"),ISBLANK(G648),"!",ISBLANK(H648),"!!!",H648='6. Data'!$B$3,"vyberte druh nákladu")," ")</f>
        <v xml:space="preserve"> </v>
      </c>
      <c r="J648" s="261" t="str">
        <f t="shared" si="30"/>
        <v xml:space="preserve"> </v>
      </c>
      <c r="K648" s="238" t="str">
        <f t="shared" si="31"/>
        <v xml:space="preserve"> </v>
      </c>
      <c r="L648" s="87" t="str">
        <f t="shared" si="32"/>
        <v xml:space="preserve"> </v>
      </c>
    </row>
    <row r="649" spans="1:12" x14ac:dyDescent="0.25">
      <c r="A649" s="72"/>
      <c r="B649" s="82"/>
      <c r="C649" s="82"/>
      <c r="D649" s="79"/>
      <c r="E649" s="83"/>
      <c r="F649" s="83"/>
      <c r="G649" s="81"/>
      <c r="H649" s="126"/>
      <c r="I649" s="238" t="str">
        <f>IF(ISNUMBER(F649),_xlfn.IFS(RIGHT(H649,3)="(b)",IF(AND(G649&gt;=DATE('1. Informace o projektu'!$C$3,1,1),G649&lt;=WORKDAY(DATE('1. Informace o projektu'!$C$3+1,1,31)-1,1)),"OK","!!"),RIGHT(H649,3)="(a)",IF(AND(G649&gt;=DATE('1. Informace o projektu'!$C$3,1,1),G649&lt;=WORKDAY(DATE('1. Informace o projektu'!$C$3,12,31)-1,1,'6. Data'!$C$76:$C$89)),"OK","!!"),ISBLANK(G649),"!",ISBLANK(H649),"!!!",H649='6. Data'!$B$3,"vyberte druh nákladu")," ")</f>
        <v xml:space="preserve"> </v>
      </c>
      <c r="J649" s="261" t="str">
        <f t="shared" si="30"/>
        <v xml:space="preserve"> </v>
      </c>
      <c r="K649" s="238" t="str">
        <f t="shared" si="31"/>
        <v xml:space="preserve"> </v>
      </c>
      <c r="L649" s="87" t="str">
        <f t="shared" si="32"/>
        <v xml:space="preserve"> </v>
      </c>
    </row>
    <row r="650" spans="1:12" x14ac:dyDescent="0.25">
      <c r="A650" s="72"/>
      <c r="B650" s="82"/>
      <c r="C650" s="82"/>
      <c r="D650" s="79"/>
      <c r="E650" s="83"/>
      <c r="F650" s="83"/>
      <c r="G650" s="81"/>
      <c r="H650" s="126"/>
      <c r="I650" s="238" t="str">
        <f>IF(ISNUMBER(F650),_xlfn.IFS(RIGHT(H650,3)="(b)",IF(AND(G650&gt;=DATE('1. Informace o projektu'!$C$3,1,1),G650&lt;=WORKDAY(DATE('1. Informace o projektu'!$C$3+1,1,31)-1,1)),"OK","!!"),RIGHT(H650,3)="(a)",IF(AND(G650&gt;=DATE('1. Informace o projektu'!$C$3,1,1),G650&lt;=WORKDAY(DATE('1. Informace o projektu'!$C$3,12,31)-1,1,'6. Data'!$C$76:$C$89)),"OK","!!"),ISBLANK(G650),"!",ISBLANK(H650),"!!!",H650='6. Data'!$B$3,"vyberte druh nákladu")," ")</f>
        <v xml:space="preserve"> </v>
      </c>
      <c r="J650" s="261" t="str">
        <f t="shared" si="30"/>
        <v xml:space="preserve"> </v>
      </c>
      <c r="K650" s="238" t="str">
        <f t="shared" si="31"/>
        <v xml:space="preserve"> </v>
      </c>
      <c r="L650" s="87" t="str">
        <f t="shared" si="32"/>
        <v xml:space="preserve"> </v>
      </c>
    </row>
    <row r="651" spans="1:12" x14ac:dyDescent="0.25">
      <c r="A651" s="72"/>
      <c r="B651" s="82"/>
      <c r="C651" s="82"/>
      <c r="D651" s="79"/>
      <c r="E651" s="83"/>
      <c r="F651" s="83"/>
      <c r="G651" s="81"/>
      <c r="H651" s="126"/>
      <c r="I651" s="238" t="str">
        <f>IF(ISNUMBER(F651),_xlfn.IFS(RIGHT(H651,3)="(b)",IF(AND(G651&gt;=DATE('1. Informace o projektu'!$C$3,1,1),G651&lt;=WORKDAY(DATE('1. Informace o projektu'!$C$3+1,1,31)-1,1)),"OK","!!"),RIGHT(H651,3)="(a)",IF(AND(G651&gt;=DATE('1. Informace o projektu'!$C$3,1,1),G651&lt;=WORKDAY(DATE('1. Informace o projektu'!$C$3,12,31)-1,1,'6. Data'!$C$76:$C$89)),"OK","!!"),ISBLANK(G651),"!",ISBLANK(H651),"!!!",H651='6. Data'!$B$3,"vyberte druh nákladu")," ")</f>
        <v xml:space="preserve"> </v>
      </c>
      <c r="J651" s="261" t="str">
        <f t="shared" si="30"/>
        <v xml:space="preserve"> </v>
      </c>
      <c r="K651" s="238" t="str">
        <f t="shared" si="31"/>
        <v xml:space="preserve"> </v>
      </c>
      <c r="L651" s="87" t="str">
        <f t="shared" si="32"/>
        <v xml:space="preserve"> </v>
      </c>
    </row>
    <row r="652" spans="1:12" x14ac:dyDescent="0.25">
      <c r="A652" s="72"/>
      <c r="B652" s="82"/>
      <c r="C652" s="82"/>
      <c r="D652" s="79"/>
      <c r="E652" s="83"/>
      <c r="F652" s="83"/>
      <c r="G652" s="81"/>
      <c r="H652" s="126"/>
      <c r="I652" s="238" t="str">
        <f>IF(ISNUMBER(F652),_xlfn.IFS(RIGHT(H652,3)="(b)",IF(AND(G652&gt;=DATE('1. Informace o projektu'!$C$3,1,1),G652&lt;=WORKDAY(DATE('1. Informace o projektu'!$C$3+1,1,31)-1,1)),"OK","!!"),RIGHT(H652,3)="(a)",IF(AND(G652&gt;=DATE('1. Informace o projektu'!$C$3,1,1),G652&lt;=WORKDAY(DATE('1. Informace o projektu'!$C$3,12,31)-1,1,'6. Data'!$C$76:$C$89)),"OK","!!"),ISBLANK(G652),"!",ISBLANK(H652),"!!!",H652='6. Data'!$B$3,"vyberte druh nákladu")," ")</f>
        <v xml:space="preserve"> </v>
      </c>
      <c r="J652" s="261" t="str">
        <f t="shared" si="30"/>
        <v xml:space="preserve"> </v>
      </c>
      <c r="K652" s="238" t="str">
        <f t="shared" si="31"/>
        <v xml:space="preserve"> </v>
      </c>
      <c r="L652" s="87" t="str">
        <f t="shared" si="32"/>
        <v xml:space="preserve"> </v>
      </c>
    </row>
    <row r="653" spans="1:12" x14ac:dyDescent="0.25">
      <c r="A653" s="72"/>
      <c r="B653" s="82"/>
      <c r="C653" s="82"/>
      <c r="D653" s="79"/>
      <c r="E653" s="83"/>
      <c r="F653" s="83"/>
      <c r="G653" s="81"/>
      <c r="H653" s="126"/>
      <c r="I653" s="238" t="str">
        <f>IF(ISNUMBER(F653),_xlfn.IFS(RIGHT(H653,3)="(b)",IF(AND(G653&gt;=DATE('1. Informace o projektu'!$C$3,1,1),G653&lt;=WORKDAY(DATE('1. Informace o projektu'!$C$3+1,1,31)-1,1)),"OK","!!"),RIGHT(H653,3)="(a)",IF(AND(G653&gt;=DATE('1. Informace o projektu'!$C$3,1,1),G653&lt;=WORKDAY(DATE('1. Informace o projektu'!$C$3,12,31)-1,1,'6. Data'!$C$76:$C$89)),"OK","!!"),ISBLANK(G653),"!",ISBLANK(H653),"!!!",H653='6. Data'!$B$3,"vyberte druh nákladu")," ")</f>
        <v xml:space="preserve"> </v>
      </c>
      <c r="J653" s="261" t="str">
        <f t="shared" si="30"/>
        <v xml:space="preserve"> </v>
      </c>
      <c r="K653" s="238" t="str">
        <f t="shared" si="31"/>
        <v xml:space="preserve"> </v>
      </c>
      <c r="L653" s="87" t="str">
        <f t="shared" si="32"/>
        <v xml:space="preserve"> </v>
      </c>
    </row>
    <row r="654" spans="1:12" x14ac:dyDescent="0.25">
      <c r="A654" s="72"/>
      <c r="B654" s="82"/>
      <c r="C654" s="82"/>
      <c r="D654" s="79"/>
      <c r="E654" s="83"/>
      <c r="F654" s="83"/>
      <c r="G654" s="81"/>
      <c r="H654" s="126"/>
      <c r="I654" s="238" t="str">
        <f>IF(ISNUMBER(F654),_xlfn.IFS(RIGHT(H654,3)="(b)",IF(AND(G654&gt;=DATE('1. Informace o projektu'!$C$3,1,1),G654&lt;=WORKDAY(DATE('1. Informace o projektu'!$C$3+1,1,31)-1,1)),"OK","!!"),RIGHT(H654,3)="(a)",IF(AND(G654&gt;=DATE('1. Informace o projektu'!$C$3,1,1),G654&lt;=WORKDAY(DATE('1. Informace o projektu'!$C$3,12,31)-1,1,'6. Data'!$C$76:$C$89)),"OK","!!"),ISBLANK(G654),"!",ISBLANK(H654),"!!!",H654='6. Data'!$B$3,"vyberte druh nákladu")," ")</f>
        <v xml:space="preserve"> </v>
      </c>
      <c r="J654" s="261" t="str">
        <f t="shared" si="30"/>
        <v xml:space="preserve"> </v>
      </c>
      <c r="K654" s="238" t="str">
        <f t="shared" si="31"/>
        <v xml:space="preserve"> </v>
      </c>
      <c r="L654" s="87" t="str">
        <f t="shared" si="32"/>
        <v xml:space="preserve"> </v>
      </c>
    </row>
    <row r="655" spans="1:12" x14ac:dyDescent="0.25">
      <c r="A655" s="72"/>
      <c r="B655" s="82"/>
      <c r="C655" s="82"/>
      <c r="D655" s="79"/>
      <c r="E655" s="83"/>
      <c r="F655" s="83"/>
      <c r="G655" s="81"/>
      <c r="H655" s="126"/>
      <c r="I655" s="238" t="str">
        <f>IF(ISNUMBER(F655),_xlfn.IFS(RIGHT(H655,3)="(b)",IF(AND(G655&gt;=DATE('1. Informace o projektu'!$C$3,1,1),G655&lt;=WORKDAY(DATE('1. Informace o projektu'!$C$3+1,1,31)-1,1)),"OK","!!"),RIGHT(H655,3)="(a)",IF(AND(G655&gt;=DATE('1. Informace o projektu'!$C$3,1,1),G655&lt;=WORKDAY(DATE('1. Informace o projektu'!$C$3,12,31)-1,1,'6. Data'!$C$76:$C$89)),"OK","!!"),ISBLANK(G655),"!",ISBLANK(H655),"!!!",H655='6. Data'!$B$3,"vyberte druh nákladu")," ")</f>
        <v xml:space="preserve"> </v>
      </c>
      <c r="J655" s="261" t="str">
        <f t="shared" si="30"/>
        <v xml:space="preserve"> </v>
      </c>
      <c r="K655" s="238" t="str">
        <f t="shared" si="31"/>
        <v xml:space="preserve"> </v>
      </c>
      <c r="L655" s="87" t="str">
        <f t="shared" si="32"/>
        <v xml:space="preserve"> </v>
      </c>
    </row>
    <row r="656" spans="1:12" x14ac:dyDescent="0.25">
      <c r="A656" s="72"/>
      <c r="B656" s="82"/>
      <c r="C656" s="82"/>
      <c r="D656" s="79"/>
      <c r="E656" s="83"/>
      <c r="F656" s="83"/>
      <c r="G656" s="81"/>
      <c r="H656" s="126"/>
      <c r="I656" s="238" t="str">
        <f>IF(ISNUMBER(F656),_xlfn.IFS(RIGHT(H656,3)="(b)",IF(AND(G656&gt;=DATE('1. Informace o projektu'!$C$3,1,1),G656&lt;=WORKDAY(DATE('1. Informace o projektu'!$C$3+1,1,31)-1,1)),"OK","!!"),RIGHT(H656,3)="(a)",IF(AND(G656&gt;=DATE('1. Informace o projektu'!$C$3,1,1),G656&lt;=WORKDAY(DATE('1. Informace o projektu'!$C$3,12,31)-1,1,'6. Data'!$C$76:$C$89)),"OK","!!"),ISBLANK(G656),"!",ISBLANK(H656),"!!!",H656='6. Data'!$B$3,"vyberte druh nákladu")," ")</f>
        <v xml:space="preserve"> </v>
      </c>
      <c r="J656" s="261" t="str">
        <f t="shared" si="30"/>
        <v xml:space="preserve"> </v>
      </c>
      <c r="K656" s="238" t="str">
        <f t="shared" si="31"/>
        <v xml:space="preserve"> </v>
      </c>
      <c r="L656" s="87" t="str">
        <f t="shared" si="32"/>
        <v xml:space="preserve"> </v>
      </c>
    </row>
    <row r="657" spans="1:12" x14ac:dyDescent="0.25">
      <c r="A657" s="72"/>
      <c r="B657" s="82"/>
      <c r="C657" s="82"/>
      <c r="D657" s="79"/>
      <c r="E657" s="83"/>
      <c r="F657" s="83"/>
      <c r="G657" s="81"/>
      <c r="H657" s="126"/>
      <c r="I657" s="238" t="str">
        <f>IF(ISNUMBER(F657),_xlfn.IFS(RIGHT(H657,3)="(b)",IF(AND(G657&gt;=DATE('1. Informace o projektu'!$C$3,1,1),G657&lt;=WORKDAY(DATE('1. Informace o projektu'!$C$3+1,1,31)-1,1)),"OK","!!"),RIGHT(H657,3)="(a)",IF(AND(G657&gt;=DATE('1. Informace o projektu'!$C$3,1,1),G657&lt;=WORKDAY(DATE('1. Informace o projektu'!$C$3,12,31)-1,1,'6. Data'!$C$76:$C$89)),"OK","!!"),ISBLANK(G657),"!",ISBLANK(H657),"!!!",H657='6. Data'!$B$3,"vyberte druh nákladu")," ")</f>
        <v xml:space="preserve"> </v>
      </c>
      <c r="J657" s="261" t="str">
        <f t="shared" si="30"/>
        <v xml:space="preserve"> </v>
      </c>
      <c r="K657" s="238" t="str">
        <f t="shared" si="31"/>
        <v xml:space="preserve"> </v>
      </c>
      <c r="L657" s="87" t="str">
        <f t="shared" si="32"/>
        <v xml:space="preserve"> </v>
      </c>
    </row>
    <row r="658" spans="1:12" x14ac:dyDescent="0.25">
      <c r="A658" s="72"/>
      <c r="B658" s="82"/>
      <c r="C658" s="82"/>
      <c r="D658" s="79"/>
      <c r="E658" s="83"/>
      <c r="F658" s="83"/>
      <c r="G658" s="81"/>
      <c r="H658" s="126"/>
      <c r="I658" s="238" t="str">
        <f>IF(ISNUMBER(F658),_xlfn.IFS(RIGHT(H658,3)="(b)",IF(AND(G658&gt;=DATE('1. Informace o projektu'!$C$3,1,1),G658&lt;=WORKDAY(DATE('1. Informace o projektu'!$C$3+1,1,31)-1,1)),"OK","!!"),RIGHT(H658,3)="(a)",IF(AND(G658&gt;=DATE('1. Informace o projektu'!$C$3,1,1),G658&lt;=WORKDAY(DATE('1. Informace o projektu'!$C$3,12,31)-1,1,'6. Data'!$C$76:$C$89)),"OK","!!"),ISBLANK(G658),"!",ISBLANK(H658),"!!!",H658='6. Data'!$B$3,"vyberte druh nákladu")," ")</f>
        <v xml:space="preserve"> </v>
      </c>
      <c r="J658" s="261" t="str">
        <f t="shared" si="30"/>
        <v xml:space="preserve"> </v>
      </c>
      <c r="K658" s="238" t="str">
        <f t="shared" si="31"/>
        <v xml:space="preserve"> </v>
      </c>
      <c r="L658" s="87" t="str">
        <f t="shared" si="32"/>
        <v xml:space="preserve"> </v>
      </c>
    </row>
    <row r="659" spans="1:12" x14ac:dyDescent="0.25">
      <c r="A659" s="72"/>
      <c r="B659" s="82"/>
      <c r="C659" s="82"/>
      <c r="D659" s="79"/>
      <c r="E659" s="83"/>
      <c r="F659" s="83"/>
      <c r="G659" s="81"/>
      <c r="H659" s="126"/>
      <c r="I659" s="238" t="str">
        <f>IF(ISNUMBER(F659),_xlfn.IFS(RIGHT(H659,3)="(b)",IF(AND(G659&gt;=DATE('1. Informace o projektu'!$C$3,1,1),G659&lt;=WORKDAY(DATE('1. Informace o projektu'!$C$3+1,1,31)-1,1)),"OK","!!"),RIGHT(H659,3)="(a)",IF(AND(G659&gt;=DATE('1. Informace o projektu'!$C$3,1,1),G659&lt;=WORKDAY(DATE('1. Informace o projektu'!$C$3,12,31)-1,1,'6. Data'!$C$76:$C$89)),"OK","!!"),ISBLANK(G659),"!",ISBLANK(H659),"!!!",H659='6. Data'!$B$3,"vyberte druh nákladu")," ")</f>
        <v xml:space="preserve"> </v>
      </c>
      <c r="J659" s="261" t="str">
        <f t="shared" si="30"/>
        <v xml:space="preserve"> </v>
      </c>
      <c r="K659" s="238" t="str">
        <f t="shared" si="31"/>
        <v xml:space="preserve"> </v>
      </c>
      <c r="L659" s="87" t="str">
        <f t="shared" si="32"/>
        <v xml:space="preserve"> </v>
      </c>
    </row>
    <row r="660" spans="1:12" x14ac:dyDescent="0.25">
      <c r="A660" s="72"/>
      <c r="B660" s="82"/>
      <c r="C660" s="82"/>
      <c r="D660" s="79"/>
      <c r="E660" s="83"/>
      <c r="F660" s="83"/>
      <c r="G660" s="81"/>
      <c r="H660" s="126"/>
      <c r="I660" s="238" t="str">
        <f>IF(ISNUMBER(F660),_xlfn.IFS(RIGHT(H660,3)="(b)",IF(AND(G660&gt;=DATE('1. Informace o projektu'!$C$3,1,1),G660&lt;=WORKDAY(DATE('1. Informace o projektu'!$C$3+1,1,31)-1,1)),"OK","!!"),RIGHT(H660,3)="(a)",IF(AND(G660&gt;=DATE('1. Informace o projektu'!$C$3,1,1),G660&lt;=WORKDAY(DATE('1. Informace o projektu'!$C$3,12,31)-1,1,'6. Data'!$C$76:$C$89)),"OK","!!"),ISBLANK(G660),"!",ISBLANK(H660),"!!!",H660='6. Data'!$B$3,"vyberte druh nákladu")," ")</f>
        <v xml:space="preserve"> </v>
      </c>
      <c r="J660" s="261" t="str">
        <f t="shared" si="30"/>
        <v xml:space="preserve"> </v>
      </c>
      <c r="K660" s="238" t="str">
        <f t="shared" si="31"/>
        <v xml:space="preserve"> </v>
      </c>
      <c r="L660" s="87" t="str">
        <f t="shared" si="32"/>
        <v xml:space="preserve"> </v>
      </c>
    </row>
    <row r="661" spans="1:12" x14ac:dyDescent="0.25">
      <c r="A661" s="72"/>
      <c r="B661" s="82"/>
      <c r="C661" s="82"/>
      <c r="D661" s="79"/>
      <c r="E661" s="83"/>
      <c r="F661" s="83"/>
      <c r="G661" s="81"/>
      <c r="H661" s="126"/>
      <c r="I661" s="238" t="str">
        <f>IF(ISNUMBER(F661),_xlfn.IFS(RIGHT(H661,3)="(b)",IF(AND(G661&gt;=DATE('1. Informace o projektu'!$C$3,1,1),G661&lt;=WORKDAY(DATE('1. Informace o projektu'!$C$3+1,1,31)-1,1)),"OK","!!"),RIGHT(H661,3)="(a)",IF(AND(G661&gt;=DATE('1. Informace o projektu'!$C$3,1,1),G661&lt;=WORKDAY(DATE('1. Informace o projektu'!$C$3,12,31)-1,1,'6. Data'!$C$76:$C$89)),"OK","!!"),ISBLANK(G661),"!",ISBLANK(H661),"!!!",H661='6. Data'!$B$3,"vyberte druh nákladu")," ")</f>
        <v xml:space="preserve"> </v>
      </c>
      <c r="J661" s="261" t="str">
        <f t="shared" si="30"/>
        <v xml:space="preserve"> </v>
      </c>
      <c r="K661" s="238" t="str">
        <f t="shared" si="31"/>
        <v xml:space="preserve"> </v>
      </c>
      <c r="L661" s="87" t="str">
        <f t="shared" si="32"/>
        <v xml:space="preserve"> </v>
      </c>
    </row>
    <row r="662" spans="1:12" x14ac:dyDescent="0.25">
      <c r="A662" s="72"/>
      <c r="B662" s="82"/>
      <c r="C662" s="82"/>
      <c r="D662" s="79"/>
      <c r="E662" s="83"/>
      <c r="F662" s="83"/>
      <c r="G662" s="81"/>
      <c r="H662" s="126"/>
      <c r="I662" s="238" t="str">
        <f>IF(ISNUMBER(F662),_xlfn.IFS(RIGHT(H662,3)="(b)",IF(AND(G662&gt;=DATE('1. Informace o projektu'!$C$3,1,1),G662&lt;=WORKDAY(DATE('1. Informace o projektu'!$C$3+1,1,31)-1,1)),"OK","!!"),RIGHT(H662,3)="(a)",IF(AND(G662&gt;=DATE('1. Informace o projektu'!$C$3,1,1),G662&lt;=WORKDAY(DATE('1. Informace o projektu'!$C$3,12,31)-1,1,'6. Data'!$C$76:$C$89)),"OK","!!"),ISBLANK(G662),"!",ISBLANK(H662),"!!!",H662='6. Data'!$B$3,"vyberte druh nákladu")," ")</f>
        <v xml:space="preserve"> </v>
      </c>
      <c r="J662" s="261" t="str">
        <f t="shared" si="30"/>
        <v xml:space="preserve"> </v>
      </c>
      <c r="K662" s="238" t="str">
        <f t="shared" si="31"/>
        <v xml:space="preserve"> </v>
      </c>
      <c r="L662" s="87" t="str">
        <f t="shared" si="32"/>
        <v xml:space="preserve"> </v>
      </c>
    </row>
    <row r="663" spans="1:12" x14ac:dyDescent="0.25">
      <c r="A663" s="72"/>
      <c r="B663" s="82"/>
      <c r="C663" s="82"/>
      <c r="D663" s="79"/>
      <c r="E663" s="83"/>
      <c r="F663" s="83"/>
      <c r="G663" s="81"/>
      <c r="H663" s="126"/>
      <c r="I663" s="238" t="str">
        <f>IF(ISNUMBER(F663),_xlfn.IFS(RIGHT(H663,3)="(b)",IF(AND(G663&gt;=DATE('1. Informace o projektu'!$C$3,1,1),G663&lt;=WORKDAY(DATE('1. Informace o projektu'!$C$3+1,1,31)-1,1)),"OK","!!"),RIGHT(H663,3)="(a)",IF(AND(G663&gt;=DATE('1. Informace o projektu'!$C$3,1,1),G663&lt;=WORKDAY(DATE('1. Informace o projektu'!$C$3,12,31)-1,1,'6. Data'!$C$76:$C$89)),"OK","!!"),ISBLANK(G663),"!",ISBLANK(H663),"!!!",H663='6. Data'!$B$3,"vyberte druh nákladu")," ")</f>
        <v xml:space="preserve"> </v>
      </c>
      <c r="J663" s="261" t="str">
        <f t="shared" si="30"/>
        <v xml:space="preserve"> </v>
      </c>
      <c r="K663" s="238" t="str">
        <f t="shared" si="31"/>
        <v xml:space="preserve"> </v>
      </c>
      <c r="L663" s="87" t="str">
        <f t="shared" si="32"/>
        <v xml:space="preserve"> </v>
      </c>
    </row>
    <row r="664" spans="1:12" x14ac:dyDescent="0.25">
      <c r="A664" s="72"/>
      <c r="B664" s="82"/>
      <c r="C664" s="82"/>
      <c r="D664" s="79"/>
      <c r="E664" s="83"/>
      <c r="F664" s="83"/>
      <c r="G664" s="81"/>
      <c r="H664" s="126"/>
      <c r="I664" s="238" t="str">
        <f>IF(ISNUMBER(F664),_xlfn.IFS(RIGHT(H664,3)="(b)",IF(AND(G664&gt;=DATE('1. Informace o projektu'!$C$3,1,1),G664&lt;=WORKDAY(DATE('1. Informace o projektu'!$C$3+1,1,31)-1,1)),"OK","!!"),RIGHT(H664,3)="(a)",IF(AND(G664&gt;=DATE('1. Informace o projektu'!$C$3,1,1),G664&lt;=WORKDAY(DATE('1. Informace o projektu'!$C$3,12,31)-1,1,'6. Data'!$C$76:$C$89)),"OK","!!"),ISBLANK(G664),"!",ISBLANK(H664),"!!!",H664='6. Data'!$B$3,"vyberte druh nákladu")," ")</f>
        <v xml:space="preserve"> </v>
      </c>
      <c r="J664" s="261" t="str">
        <f t="shared" si="30"/>
        <v xml:space="preserve"> </v>
      </c>
      <c r="K664" s="238" t="str">
        <f t="shared" si="31"/>
        <v xml:space="preserve"> </v>
      </c>
      <c r="L664" s="87" t="str">
        <f t="shared" si="32"/>
        <v xml:space="preserve"> </v>
      </c>
    </row>
    <row r="665" spans="1:12" x14ac:dyDescent="0.25">
      <c r="A665" s="72"/>
      <c r="B665" s="82"/>
      <c r="C665" s="82"/>
      <c r="D665" s="79"/>
      <c r="E665" s="83"/>
      <c r="F665" s="83"/>
      <c r="G665" s="81"/>
      <c r="H665" s="126"/>
      <c r="I665" s="238" t="str">
        <f>IF(ISNUMBER(F665),_xlfn.IFS(RIGHT(H665,3)="(b)",IF(AND(G665&gt;=DATE('1. Informace o projektu'!$C$3,1,1),G665&lt;=WORKDAY(DATE('1. Informace o projektu'!$C$3+1,1,31)-1,1)),"OK","!!"),RIGHT(H665,3)="(a)",IF(AND(G665&gt;=DATE('1. Informace o projektu'!$C$3,1,1),G665&lt;=WORKDAY(DATE('1. Informace o projektu'!$C$3,12,31)-1,1,'6. Data'!$C$76:$C$89)),"OK","!!"),ISBLANK(G665),"!",ISBLANK(H665),"!!!",H665='6. Data'!$B$3,"vyberte druh nákladu")," ")</f>
        <v xml:space="preserve"> </v>
      </c>
      <c r="J665" s="261" t="str">
        <f t="shared" si="30"/>
        <v xml:space="preserve"> </v>
      </c>
      <c r="K665" s="238" t="str">
        <f t="shared" si="31"/>
        <v xml:space="preserve"> </v>
      </c>
      <c r="L665" s="87" t="str">
        <f t="shared" si="32"/>
        <v xml:space="preserve"> </v>
      </c>
    </row>
    <row r="666" spans="1:12" x14ac:dyDescent="0.25">
      <c r="A666" s="72"/>
      <c r="B666" s="82"/>
      <c r="C666" s="82"/>
      <c r="D666" s="79"/>
      <c r="E666" s="83"/>
      <c r="F666" s="83"/>
      <c r="G666" s="81"/>
      <c r="H666" s="126"/>
      <c r="I666" s="238" t="str">
        <f>IF(ISNUMBER(F666),_xlfn.IFS(RIGHT(H666,3)="(b)",IF(AND(G666&gt;=DATE('1. Informace o projektu'!$C$3,1,1),G666&lt;=WORKDAY(DATE('1. Informace o projektu'!$C$3+1,1,31)-1,1)),"OK","!!"),RIGHT(H666,3)="(a)",IF(AND(G666&gt;=DATE('1. Informace o projektu'!$C$3,1,1),G666&lt;=WORKDAY(DATE('1. Informace o projektu'!$C$3,12,31)-1,1,'6. Data'!$C$76:$C$89)),"OK","!!"),ISBLANK(G666),"!",ISBLANK(H666),"!!!",H666='6. Data'!$B$3,"vyberte druh nákladu")," ")</f>
        <v xml:space="preserve"> </v>
      </c>
      <c r="J666" s="261" t="str">
        <f t="shared" si="30"/>
        <v xml:space="preserve"> </v>
      </c>
      <c r="K666" s="238" t="str">
        <f t="shared" si="31"/>
        <v xml:space="preserve"> </v>
      </c>
      <c r="L666" s="87" t="str">
        <f t="shared" si="32"/>
        <v xml:space="preserve"> </v>
      </c>
    </row>
    <row r="667" spans="1:12" x14ac:dyDescent="0.25">
      <c r="A667" s="72"/>
      <c r="B667" s="82"/>
      <c r="C667" s="82"/>
      <c r="D667" s="79"/>
      <c r="E667" s="83"/>
      <c r="F667" s="83"/>
      <c r="G667" s="81"/>
      <c r="H667" s="126"/>
      <c r="I667" s="238" t="str">
        <f>IF(ISNUMBER(F667),_xlfn.IFS(RIGHT(H667,3)="(b)",IF(AND(G667&gt;=DATE('1. Informace o projektu'!$C$3,1,1),G667&lt;=WORKDAY(DATE('1. Informace o projektu'!$C$3+1,1,31)-1,1)),"OK","!!"),RIGHT(H667,3)="(a)",IF(AND(G667&gt;=DATE('1. Informace o projektu'!$C$3,1,1),G667&lt;=WORKDAY(DATE('1. Informace o projektu'!$C$3,12,31)-1,1,'6. Data'!$C$76:$C$89)),"OK","!!"),ISBLANK(G667),"!",ISBLANK(H667),"!!!",H667='6. Data'!$B$3,"vyberte druh nákladu")," ")</f>
        <v xml:space="preserve"> </v>
      </c>
      <c r="J667" s="261" t="str">
        <f t="shared" si="30"/>
        <v xml:space="preserve"> </v>
      </c>
      <c r="K667" s="238" t="str">
        <f t="shared" si="31"/>
        <v xml:space="preserve"> </v>
      </c>
      <c r="L667" s="87" t="str">
        <f t="shared" si="32"/>
        <v xml:space="preserve"> </v>
      </c>
    </row>
    <row r="668" spans="1:12" x14ac:dyDescent="0.25">
      <c r="A668" s="72"/>
      <c r="B668" s="82"/>
      <c r="C668" s="82"/>
      <c r="D668" s="79"/>
      <c r="E668" s="83"/>
      <c r="F668" s="83"/>
      <c r="G668" s="81"/>
      <c r="H668" s="126"/>
      <c r="I668" s="238" t="str">
        <f>IF(ISNUMBER(F668),_xlfn.IFS(RIGHT(H668,3)="(b)",IF(AND(G668&gt;=DATE('1. Informace o projektu'!$C$3,1,1),G668&lt;=WORKDAY(DATE('1. Informace o projektu'!$C$3+1,1,31)-1,1)),"OK","!!"),RIGHT(H668,3)="(a)",IF(AND(G668&gt;=DATE('1. Informace o projektu'!$C$3,1,1),G668&lt;=WORKDAY(DATE('1. Informace o projektu'!$C$3,12,31)-1,1,'6. Data'!$C$76:$C$89)),"OK","!!"),ISBLANK(G668),"!",ISBLANK(H668),"!!!",H668='6. Data'!$B$3,"vyberte druh nákladu")," ")</f>
        <v xml:space="preserve"> </v>
      </c>
      <c r="J668" s="261" t="str">
        <f t="shared" si="30"/>
        <v xml:space="preserve"> </v>
      </c>
      <c r="K668" s="238" t="str">
        <f t="shared" si="31"/>
        <v xml:space="preserve"> </v>
      </c>
      <c r="L668" s="87" t="str">
        <f t="shared" si="32"/>
        <v xml:space="preserve"> </v>
      </c>
    </row>
    <row r="669" spans="1:12" x14ac:dyDescent="0.25">
      <c r="A669" s="72"/>
      <c r="B669" s="82"/>
      <c r="C669" s="82"/>
      <c r="D669" s="79"/>
      <c r="E669" s="83"/>
      <c r="F669" s="83"/>
      <c r="G669" s="81"/>
      <c r="H669" s="126"/>
      <c r="I669" s="238" t="str">
        <f>IF(ISNUMBER(F669),_xlfn.IFS(RIGHT(H669,3)="(b)",IF(AND(G669&gt;=DATE('1. Informace o projektu'!$C$3,1,1),G669&lt;=WORKDAY(DATE('1. Informace o projektu'!$C$3+1,1,31)-1,1)),"OK","!!"),RIGHT(H669,3)="(a)",IF(AND(G669&gt;=DATE('1. Informace o projektu'!$C$3,1,1),G669&lt;=WORKDAY(DATE('1. Informace o projektu'!$C$3,12,31)-1,1,'6. Data'!$C$76:$C$89)),"OK","!!"),ISBLANK(G669),"!",ISBLANK(H669),"!!!",H669='6. Data'!$B$3,"vyberte druh nákladu")," ")</f>
        <v xml:space="preserve"> </v>
      </c>
      <c r="J669" s="261" t="str">
        <f t="shared" si="30"/>
        <v xml:space="preserve"> </v>
      </c>
      <c r="K669" s="238" t="str">
        <f t="shared" si="31"/>
        <v xml:space="preserve"> </v>
      </c>
      <c r="L669" s="87" t="str">
        <f t="shared" si="32"/>
        <v xml:space="preserve"> </v>
      </c>
    </row>
    <row r="670" spans="1:12" x14ac:dyDescent="0.25">
      <c r="A670" s="72"/>
      <c r="B670" s="82"/>
      <c r="C670" s="82"/>
      <c r="D670" s="79"/>
      <c r="E670" s="83"/>
      <c r="F670" s="83"/>
      <c r="G670" s="81"/>
      <c r="H670" s="126"/>
      <c r="I670" s="238" t="str">
        <f>IF(ISNUMBER(F670),_xlfn.IFS(RIGHT(H670,3)="(b)",IF(AND(G670&gt;=DATE('1. Informace o projektu'!$C$3,1,1),G670&lt;=WORKDAY(DATE('1. Informace o projektu'!$C$3+1,1,31)-1,1)),"OK","!!"),RIGHT(H670,3)="(a)",IF(AND(G670&gt;=DATE('1. Informace o projektu'!$C$3,1,1),G670&lt;=WORKDAY(DATE('1. Informace o projektu'!$C$3,12,31)-1,1,'6. Data'!$C$76:$C$89)),"OK","!!"),ISBLANK(G670),"!",ISBLANK(H670),"!!!",H670='6. Data'!$B$3,"vyberte druh nákladu")," ")</f>
        <v xml:space="preserve"> </v>
      </c>
      <c r="J670" s="261" t="str">
        <f t="shared" si="30"/>
        <v xml:space="preserve"> </v>
      </c>
      <c r="K670" s="238" t="str">
        <f t="shared" si="31"/>
        <v xml:space="preserve"> </v>
      </c>
      <c r="L670" s="87" t="str">
        <f t="shared" si="32"/>
        <v xml:space="preserve"> </v>
      </c>
    </row>
    <row r="671" spans="1:12" x14ac:dyDescent="0.25">
      <c r="A671" s="72"/>
      <c r="B671" s="82"/>
      <c r="C671" s="82"/>
      <c r="D671" s="79"/>
      <c r="E671" s="83"/>
      <c r="F671" s="83"/>
      <c r="G671" s="81"/>
      <c r="H671" s="126"/>
      <c r="I671" s="238" t="str">
        <f>IF(ISNUMBER(F671),_xlfn.IFS(RIGHT(H671,3)="(b)",IF(AND(G671&gt;=DATE('1. Informace o projektu'!$C$3,1,1),G671&lt;=WORKDAY(DATE('1. Informace o projektu'!$C$3+1,1,31)-1,1)),"OK","!!"),RIGHT(H671,3)="(a)",IF(AND(G671&gt;=DATE('1. Informace o projektu'!$C$3,1,1),G671&lt;=WORKDAY(DATE('1. Informace o projektu'!$C$3,12,31)-1,1,'6. Data'!$C$76:$C$89)),"OK","!!"),ISBLANK(G671),"!",ISBLANK(H671),"!!!",H671='6. Data'!$B$3,"vyberte druh nákladu")," ")</f>
        <v xml:space="preserve"> </v>
      </c>
      <c r="J671" s="261" t="str">
        <f t="shared" si="30"/>
        <v xml:space="preserve"> </v>
      </c>
      <c r="K671" s="238" t="str">
        <f t="shared" si="31"/>
        <v xml:space="preserve"> </v>
      </c>
      <c r="L671" s="87" t="str">
        <f t="shared" si="32"/>
        <v xml:space="preserve"> </v>
      </c>
    </row>
    <row r="672" spans="1:12" x14ac:dyDescent="0.25">
      <c r="A672" s="72"/>
      <c r="B672" s="82"/>
      <c r="C672" s="82"/>
      <c r="D672" s="79"/>
      <c r="E672" s="83"/>
      <c r="F672" s="83"/>
      <c r="G672" s="81"/>
      <c r="H672" s="126"/>
      <c r="I672" s="238" t="str">
        <f>IF(ISNUMBER(F672),_xlfn.IFS(RIGHT(H672,3)="(b)",IF(AND(G672&gt;=DATE('1. Informace o projektu'!$C$3,1,1),G672&lt;=WORKDAY(DATE('1. Informace o projektu'!$C$3+1,1,31)-1,1)),"OK","!!"),RIGHT(H672,3)="(a)",IF(AND(G672&gt;=DATE('1. Informace o projektu'!$C$3,1,1),G672&lt;=WORKDAY(DATE('1. Informace o projektu'!$C$3,12,31)-1,1,'6. Data'!$C$76:$C$89)),"OK","!!"),ISBLANK(G672),"!",ISBLANK(H672),"!!!",H672='6. Data'!$B$3,"vyberte druh nákladu")," ")</f>
        <v xml:space="preserve"> </v>
      </c>
      <c r="J672" s="261" t="str">
        <f t="shared" si="30"/>
        <v xml:space="preserve"> </v>
      </c>
      <c r="K672" s="238" t="str">
        <f t="shared" si="31"/>
        <v xml:space="preserve"> </v>
      </c>
      <c r="L672" s="87" t="str">
        <f t="shared" si="32"/>
        <v xml:space="preserve"> </v>
      </c>
    </row>
    <row r="673" spans="1:12" x14ac:dyDescent="0.25">
      <c r="A673" s="72"/>
      <c r="B673" s="82"/>
      <c r="C673" s="82"/>
      <c r="D673" s="79"/>
      <c r="E673" s="83"/>
      <c r="F673" s="83"/>
      <c r="G673" s="81"/>
      <c r="H673" s="126"/>
      <c r="I673" s="238" t="str">
        <f>IF(ISNUMBER(F673),_xlfn.IFS(RIGHT(H673,3)="(b)",IF(AND(G673&gt;=DATE('1. Informace o projektu'!$C$3,1,1),G673&lt;=WORKDAY(DATE('1. Informace o projektu'!$C$3+1,1,31)-1,1)),"OK","!!"),RIGHT(H673,3)="(a)",IF(AND(G673&gt;=DATE('1. Informace o projektu'!$C$3,1,1),G673&lt;=WORKDAY(DATE('1. Informace o projektu'!$C$3,12,31)-1,1,'6. Data'!$C$76:$C$89)),"OK","!!"),ISBLANK(G673),"!",ISBLANK(H673),"!!!",H673='6. Data'!$B$3,"vyberte druh nákladu")," ")</f>
        <v xml:space="preserve"> </v>
      </c>
      <c r="J673" s="261" t="str">
        <f t="shared" si="30"/>
        <v xml:space="preserve"> </v>
      </c>
      <c r="K673" s="238" t="str">
        <f t="shared" si="31"/>
        <v xml:space="preserve"> </v>
      </c>
      <c r="L673" s="87" t="str">
        <f t="shared" si="32"/>
        <v xml:space="preserve"> </v>
      </c>
    </row>
    <row r="674" spans="1:12" x14ac:dyDescent="0.25">
      <c r="A674" s="72"/>
      <c r="B674" s="82"/>
      <c r="C674" s="82"/>
      <c r="D674" s="79"/>
      <c r="E674" s="83"/>
      <c r="F674" s="83"/>
      <c r="G674" s="81"/>
      <c r="H674" s="126"/>
      <c r="I674" s="238" t="str">
        <f>IF(ISNUMBER(F674),_xlfn.IFS(RIGHT(H674,3)="(b)",IF(AND(G674&gt;=DATE('1. Informace o projektu'!$C$3,1,1),G674&lt;=WORKDAY(DATE('1. Informace o projektu'!$C$3+1,1,31)-1,1)),"OK","!!"),RIGHT(H674,3)="(a)",IF(AND(G674&gt;=DATE('1. Informace o projektu'!$C$3,1,1),G674&lt;=WORKDAY(DATE('1. Informace o projektu'!$C$3,12,31)-1,1,'6. Data'!$C$76:$C$89)),"OK","!!"),ISBLANK(G674),"!",ISBLANK(H674),"!!!",H674='6. Data'!$B$3,"vyberte druh nákladu")," ")</f>
        <v xml:space="preserve"> </v>
      </c>
      <c r="J674" s="261" t="str">
        <f t="shared" si="30"/>
        <v xml:space="preserve"> </v>
      </c>
      <c r="K674" s="238" t="str">
        <f t="shared" si="31"/>
        <v xml:space="preserve"> </v>
      </c>
      <c r="L674" s="87" t="str">
        <f t="shared" si="32"/>
        <v xml:space="preserve"> </v>
      </c>
    </row>
    <row r="675" spans="1:12" x14ac:dyDescent="0.25">
      <c r="A675" s="72"/>
      <c r="B675" s="82"/>
      <c r="C675" s="82"/>
      <c r="D675" s="79"/>
      <c r="E675" s="83"/>
      <c r="F675" s="83"/>
      <c r="G675" s="81"/>
      <c r="H675" s="126"/>
      <c r="I675" s="238" t="str">
        <f>IF(ISNUMBER(F675),_xlfn.IFS(RIGHT(H675,3)="(b)",IF(AND(G675&gt;=DATE('1. Informace o projektu'!$C$3,1,1),G675&lt;=WORKDAY(DATE('1. Informace o projektu'!$C$3+1,1,31)-1,1)),"OK","!!"),RIGHT(H675,3)="(a)",IF(AND(G675&gt;=DATE('1. Informace o projektu'!$C$3,1,1),G675&lt;=WORKDAY(DATE('1. Informace o projektu'!$C$3,12,31)-1,1,'6. Data'!$C$76:$C$89)),"OK","!!"),ISBLANK(G675),"!",ISBLANK(H675),"!!!",H675='6. Data'!$B$3,"vyberte druh nákladu")," ")</f>
        <v xml:space="preserve"> </v>
      </c>
      <c r="J675" s="261" t="str">
        <f t="shared" si="30"/>
        <v xml:space="preserve"> </v>
      </c>
      <c r="K675" s="238" t="str">
        <f t="shared" si="31"/>
        <v xml:space="preserve"> </v>
      </c>
      <c r="L675" s="87" t="str">
        <f t="shared" si="32"/>
        <v xml:space="preserve"> </v>
      </c>
    </row>
    <row r="676" spans="1:12" x14ac:dyDescent="0.25">
      <c r="A676" s="72"/>
      <c r="B676" s="82"/>
      <c r="C676" s="82"/>
      <c r="D676" s="79"/>
      <c r="E676" s="83"/>
      <c r="F676" s="83"/>
      <c r="G676" s="81"/>
      <c r="H676" s="126"/>
      <c r="I676" s="238" t="str">
        <f>IF(ISNUMBER(F676),_xlfn.IFS(RIGHT(H676,3)="(b)",IF(AND(G676&gt;=DATE('1. Informace o projektu'!$C$3,1,1),G676&lt;=WORKDAY(DATE('1. Informace o projektu'!$C$3+1,1,31)-1,1)),"OK","!!"),RIGHT(H676,3)="(a)",IF(AND(G676&gt;=DATE('1. Informace o projektu'!$C$3,1,1),G676&lt;=WORKDAY(DATE('1. Informace o projektu'!$C$3,12,31)-1,1,'6. Data'!$C$76:$C$89)),"OK","!!"),ISBLANK(G676),"!",ISBLANK(H676),"!!!",H676='6. Data'!$B$3,"vyberte druh nákladu")," ")</f>
        <v xml:space="preserve"> </v>
      </c>
      <c r="J676" s="261" t="str">
        <f t="shared" si="30"/>
        <v xml:space="preserve"> </v>
      </c>
      <c r="K676" s="238" t="str">
        <f t="shared" si="31"/>
        <v xml:space="preserve"> </v>
      </c>
      <c r="L676" s="87" t="str">
        <f t="shared" si="32"/>
        <v xml:space="preserve"> </v>
      </c>
    </row>
    <row r="677" spans="1:12" x14ac:dyDescent="0.25">
      <c r="A677" s="72"/>
      <c r="B677" s="82"/>
      <c r="C677" s="82"/>
      <c r="D677" s="79"/>
      <c r="E677" s="83"/>
      <c r="F677" s="83"/>
      <c r="G677" s="81"/>
      <c r="H677" s="126"/>
      <c r="I677" s="238" t="str">
        <f>IF(ISNUMBER(F677),_xlfn.IFS(RIGHT(H677,3)="(b)",IF(AND(G677&gt;=DATE('1. Informace o projektu'!$C$3,1,1),G677&lt;=WORKDAY(DATE('1. Informace o projektu'!$C$3+1,1,31)-1,1)),"OK","!!"),RIGHT(H677,3)="(a)",IF(AND(G677&gt;=DATE('1. Informace o projektu'!$C$3,1,1),G677&lt;=WORKDAY(DATE('1. Informace o projektu'!$C$3,12,31)-1,1,'6. Data'!$C$76:$C$89)),"OK","!!"),ISBLANK(G677),"!",ISBLANK(H677),"!!!",H677='6. Data'!$B$3,"vyberte druh nákladu")," ")</f>
        <v xml:space="preserve"> </v>
      </c>
      <c r="J677" s="261" t="str">
        <f t="shared" si="30"/>
        <v xml:space="preserve"> </v>
      </c>
      <c r="K677" s="238" t="str">
        <f t="shared" si="31"/>
        <v xml:space="preserve"> </v>
      </c>
      <c r="L677" s="87" t="str">
        <f t="shared" si="32"/>
        <v xml:space="preserve"> </v>
      </c>
    </row>
    <row r="678" spans="1:12" x14ac:dyDescent="0.25">
      <c r="A678" s="72"/>
      <c r="B678" s="82"/>
      <c r="C678" s="82"/>
      <c r="D678" s="79"/>
      <c r="E678" s="83"/>
      <c r="F678" s="83"/>
      <c r="G678" s="81"/>
      <c r="H678" s="126"/>
      <c r="I678" s="238" t="str">
        <f>IF(ISNUMBER(F678),_xlfn.IFS(RIGHT(H678,3)="(b)",IF(AND(G678&gt;=DATE('1. Informace o projektu'!$C$3,1,1),G678&lt;=WORKDAY(DATE('1. Informace o projektu'!$C$3+1,1,31)-1,1)),"OK","!!"),RIGHT(H678,3)="(a)",IF(AND(G678&gt;=DATE('1. Informace o projektu'!$C$3,1,1),G678&lt;=WORKDAY(DATE('1. Informace o projektu'!$C$3,12,31)-1,1,'6. Data'!$C$76:$C$89)),"OK","!!"),ISBLANK(G678),"!",ISBLANK(H678),"!!!",H678='6. Data'!$B$3,"vyberte druh nákladu")," ")</f>
        <v xml:space="preserve"> </v>
      </c>
      <c r="J678" s="261" t="str">
        <f t="shared" si="30"/>
        <v xml:space="preserve"> </v>
      </c>
      <c r="K678" s="238" t="str">
        <f t="shared" si="31"/>
        <v xml:space="preserve"> </v>
      </c>
      <c r="L678" s="87" t="str">
        <f t="shared" si="32"/>
        <v xml:space="preserve"> </v>
      </c>
    </row>
    <row r="679" spans="1:12" x14ac:dyDescent="0.25">
      <c r="A679" s="72"/>
      <c r="B679" s="82"/>
      <c r="C679" s="82"/>
      <c r="D679" s="79"/>
      <c r="E679" s="83"/>
      <c r="F679" s="83"/>
      <c r="G679" s="81"/>
      <c r="H679" s="126"/>
      <c r="I679" s="238" t="str">
        <f>IF(ISNUMBER(F679),_xlfn.IFS(RIGHT(H679,3)="(b)",IF(AND(G679&gt;=DATE('1. Informace o projektu'!$C$3,1,1),G679&lt;=WORKDAY(DATE('1. Informace o projektu'!$C$3+1,1,31)-1,1)),"OK","!!"),RIGHT(H679,3)="(a)",IF(AND(G679&gt;=DATE('1. Informace o projektu'!$C$3,1,1),G679&lt;=WORKDAY(DATE('1. Informace o projektu'!$C$3,12,31)-1,1,'6. Data'!$C$76:$C$89)),"OK","!!"),ISBLANK(G679),"!",ISBLANK(H679),"!!!",H679='6. Data'!$B$3,"vyberte druh nákladu")," ")</f>
        <v xml:space="preserve"> </v>
      </c>
      <c r="J679" s="261" t="str">
        <f t="shared" si="30"/>
        <v xml:space="preserve"> </v>
      </c>
      <c r="K679" s="238" t="str">
        <f t="shared" si="31"/>
        <v xml:space="preserve"> </v>
      </c>
      <c r="L679" s="87" t="str">
        <f t="shared" si="32"/>
        <v xml:space="preserve"> </v>
      </c>
    </row>
    <row r="680" spans="1:12" x14ac:dyDescent="0.25">
      <c r="A680" s="72"/>
      <c r="B680" s="82"/>
      <c r="C680" s="82"/>
      <c r="D680" s="79"/>
      <c r="E680" s="83"/>
      <c r="F680" s="83"/>
      <c r="G680" s="81"/>
      <c r="H680" s="126"/>
      <c r="I680" s="238" t="str">
        <f>IF(ISNUMBER(F680),_xlfn.IFS(RIGHT(H680,3)="(b)",IF(AND(G680&gt;=DATE('1. Informace o projektu'!$C$3,1,1),G680&lt;=WORKDAY(DATE('1. Informace o projektu'!$C$3+1,1,31)-1,1)),"OK","!!"),RIGHT(H680,3)="(a)",IF(AND(G680&gt;=DATE('1. Informace o projektu'!$C$3,1,1),G680&lt;=WORKDAY(DATE('1. Informace o projektu'!$C$3,12,31)-1,1,'6. Data'!$C$76:$C$89)),"OK","!!"),ISBLANK(G680),"!",ISBLANK(H680),"!!!",H680='6. Data'!$B$3,"vyberte druh nákladu")," ")</f>
        <v xml:space="preserve"> </v>
      </c>
      <c r="J680" s="261" t="str">
        <f t="shared" si="30"/>
        <v xml:space="preserve"> </v>
      </c>
      <c r="K680" s="238" t="str">
        <f t="shared" si="31"/>
        <v xml:space="preserve"> </v>
      </c>
      <c r="L680" s="87" t="str">
        <f t="shared" si="32"/>
        <v xml:space="preserve"> </v>
      </c>
    </row>
    <row r="681" spans="1:12" x14ac:dyDescent="0.25">
      <c r="A681" s="72"/>
      <c r="B681" s="82"/>
      <c r="C681" s="82"/>
      <c r="D681" s="79"/>
      <c r="E681" s="83"/>
      <c r="F681" s="83"/>
      <c r="G681" s="81"/>
      <c r="H681" s="126"/>
      <c r="I681" s="238" t="str">
        <f>IF(ISNUMBER(F681),_xlfn.IFS(RIGHT(H681,3)="(b)",IF(AND(G681&gt;=DATE('1. Informace o projektu'!$C$3,1,1),G681&lt;=WORKDAY(DATE('1. Informace o projektu'!$C$3+1,1,31)-1,1)),"OK","!!"),RIGHT(H681,3)="(a)",IF(AND(G681&gt;=DATE('1. Informace o projektu'!$C$3,1,1),G681&lt;=WORKDAY(DATE('1. Informace o projektu'!$C$3,12,31)-1,1,'6. Data'!$C$76:$C$89)),"OK","!!"),ISBLANK(G681),"!",ISBLANK(H681),"!!!",H681='6. Data'!$B$3,"vyberte druh nákladu")," ")</f>
        <v xml:space="preserve"> </v>
      </c>
      <c r="J681" s="261" t="str">
        <f t="shared" si="30"/>
        <v xml:space="preserve"> </v>
      </c>
      <c r="K681" s="238" t="str">
        <f t="shared" si="31"/>
        <v xml:space="preserve"> </v>
      </c>
      <c r="L681" s="87" t="str">
        <f t="shared" si="32"/>
        <v xml:space="preserve"> </v>
      </c>
    </row>
    <row r="682" spans="1:12" x14ac:dyDescent="0.25">
      <c r="A682" s="72"/>
      <c r="B682" s="82"/>
      <c r="C682" s="82"/>
      <c r="D682" s="79"/>
      <c r="E682" s="83"/>
      <c r="F682" s="83"/>
      <c r="G682" s="81"/>
      <c r="H682" s="126"/>
      <c r="I682" s="238" t="str">
        <f>IF(ISNUMBER(F682),_xlfn.IFS(RIGHT(H682,3)="(b)",IF(AND(G682&gt;=DATE('1. Informace o projektu'!$C$3,1,1),G682&lt;=WORKDAY(DATE('1. Informace o projektu'!$C$3+1,1,31)-1,1)),"OK","!!"),RIGHT(H682,3)="(a)",IF(AND(G682&gt;=DATE('1. Informace o projektu'!$C$3,1,1),G682&lt;=WORKDAY(DATE('1. Informace o projektu'!$C$3,12,31)-1,1,'6. Data'!$C$76:$C$89)),"OK","!!"),ISBLANK(G682),"!",ISBLANK(H682),"!!!",H682='6. Data'!$B$3,"vyberte druh nákladu")," ")</f>
        <v xml:space="preserve"> </v>
      </c>
      <c r="J682" s="261" t="str">
        <f t="shared" si="30"/>
        <v xml:space="preserve"> </v>
      </c>
      <c r="K682" s="238" t="str">
        <f t="shared" si="31"/>
        <v xml:space="preserve"> </v>
      </c>
      <c r="L682" s="87" t="str">
        <f t="shared" si="32"/>
        <v xml:space="preserve"> </v>
      </c>
    </row>
    <row r="683" spans="1:12" x14ac:dyDescent="0.25">
      <c r="A683" s="72"/>
      <c r="B683" s="82"/>
      <c r="C683" s="82"/>
      <c r="D683" s="79"/>
      <c r="E683" s="83"/>
      <c r="F683" s="83"/>
      <c r="G683" s="81"/>
      <c r="H683" s="126"/>
      <c r="I683" s="238" t="str">
        <f>IF(ISNUMBER(F683),_xlfn.IFS(RIGHT(H683,3)="(b)",IF(AND(G683&gt;=DATE('1. Informace o projektu'!$C$3,1,1),G683&lt;=WORKDAY(DATE('1. Informace o projektu'!$C$3+1,1,31)-1,1)),"OK","!!"),RIGHT(H683,3)="(a)",IF(AND(G683&gt;=DATE('1. Informace o projektu'!$C$3,1,1),G683&lt;=WORKDAY(DATE('1. Informace o projektu'!$C$3,12,31)-1,1,'6. Data'!$C$76:$C$89)),"OK","!!"),ISBLANK(G683),"!",ISBLANK(H683),"!!!",H683='6. Data'!$B$3,"vyberte druh nákladu")," ")</f>
        <v xml:space="preserve"> </v>
      </c>
      <c r="J683" s="261" t="str">
        <f t="shared" si="30"/>
        <v xml:space="preserve"> </v>
      </c>
      <c r="K683" s="238" t="str">
        <f t="shared" si="31"/>
        <v xml:space="preserve"> </v>
      </c>
      <c r="L683" s="87" t="str">
        <f t="shared" si="32"/>
        <v xml:space="preserve"> </v>
      </c>
    </row>
    <row r="684" spans="1:12" x14ac:dyDescent="0.25">
      <c r="A684" s="72"/>
      <c r="B684" s="82"/>
      <c r="C684" s="82"/>
      <c r="D684" s="79"/>
      <c r="E684" s="83"/>
      <c r="F684" s="83"/>
      <c r="G684" s="81"/>
      <c r="H684" s="126"/>
      <c r="I684" s="238" t="str">
        <f>IF(ISNUMBER(F684),_xlfn.IFS(RIGHT(H684,3)="(b)",IF(AND(G684&gt;=DATE('1. Informace o projektu'!$C$3,1,1),G684&lt;=WORKDAY(DATE('1. Informace o projektu'!$C$3+1,1,31)-1,1)),"OK","!!"),RIGHT(H684,3)="(a)",IF(AND(G684&gt;=DATE('1. Informace o projektu'!$C$3,1,1),G684&lt;=WORKDAY(DATE('1. Informace o projektu'!$C$3,12,31)-1,1,'6. Data'!$C$76:$C$89)),"OK","!!"),ISBLANK(G684),"!",ISBLANK(H684),"!!!",H684='6. Data'!$B$3,"vyberte druh nákladu")," ")</f>
        <v xml:space="preserve"> </v>
      </c>
      <c r="J684" s="261" t="str">
        <f t="shared" si="30"/>
        <v xml:space="preserve"> </v>
      </c>
      <c r="K684" s="238" t="str">
        <f t="shared" si="31"/>
        <v xml:space="preserve"> </v>
      </c>
      <c r="L684" s="87" t="str">
        <f t="shared" si="32"/>
        <v xml:space="preserve"> </v>
      </c>
    </row>
    <row r="685" spans="1:12" x14ac:dyDescent="0.25">
      <c r="A685" s="72"/>
      <c r="B685" s="82"/>
      <c r="C685" s="82"/>
      <c r="D685" s="79"/>
      <c r="E685" s="83"/>
      <c r="F685" s="83"/>
      <c r="G685" s="81"/>
      <c r="H685" s="126"/>
      <c r="I685" s="238" t="str">
        <f>IF(ISNUMBER(F685),_xlfn.IFS(RIGHT(H685,3)="(b)",IF(AND(G685&gt;=DATE('1. Informace o projektu'!$C$3,1,1),G685&lt;=WORKDAY(DATE('1. Informace o projektu'!$C$3+1,1,31)-1,1)),"OK","!!"),RIGHT(H685,3)="(a)",IF(AND(G685&gt;=DATE('1. Informace o projektu'!$C$3,1,1),G685&lt;=WORKDAY(DATE('1. Informace o projektu'!$C$3,12,31)-1,1,'6. Data'!$C$76:$C$89)),"OK","!!"),ISBLANK(G685),"!",ISBLANK(H685),"!!!",H685='6. Data'!$B$3,"vyberte druh nákladu")," ")</f>
        <v xml:space="preserve"> </v>
      </c>
      <c r="J685" s="261" t="str">
        <f t="shared" si="30"/>
        <v xml:space="preserve"> </v>
      </c>
      <c r="K685" s="238" t="str">
        <f t="shared" si="31"/>
        <v xml:space="preserve"> </v>
      </c>
      <c r="L685" s="87" t="str">
        <f t="shared" si="32"/>
        <v xml:space="preserve"> </v>
      </c>
    </row>
    <row r="686" spans="1:12" x14ac:dyDescent="0.25">
      <c r="A686" s="72"/>
      <c r="B686" s="82"/>
      <c r="C686" s="82"/>
      <c r="D686" s="79"/>
      <c r="E686" s="83"/>
      <c r="F686" s="83"/>
      <c r="G686" s="81"/>
      <c r="H686" s="126"/>
      <c r="I686" s="238" t="str">
        <f>IF(ISNUMBER(F686),_xlfn.IFS(RIGHT(H686,3)="(b)",IF(AND(G686&gt;=DATE('1. Informace o projektu'!$C$3,1,1),G686&lt;=WORKDAY(DATE('1. Informace o projektu'!$C$3+1,1,31)-1,1)),"OK","!!"),RIGHT(H686,3)="(a)",IF(AND(G686&gt;=DATE('1. Informace o projektu'!$C$3,1,1),G686&lt;=WORKDAY(DATE('1. Informace o projektu'!$C$3,12,31)-1,1,'6. Data'!$C$76:$C$89)),"OK","!!"),ISBLANK(G686),"!",ISBLANK(H686),"!!!",H686='6. Data'!$B$3,"vyberte druh nákladu")," ")</f>
        <v xml:space="preserve"> </v>
      </c>
      <c r="J686" s="261" t="str">
        <f t="shared" si="30"/>
        <v xml:space="preserve"> </v>
      </c>
      <c r="K686" s="238" t="str">
        <f t="shared" si="31"/>
        <v xml:space="preserve"> </v>
      </c>
      <c r="L686" s="87" t="str">
        <f t="shared" si="32"/>
        <v xml:space="preserve"> </v>
      </c>
    </row>
    <row r="687" spans="1:12" x14ac:dyDescent="0.25">
      <c r="A687" s="72"/>
      <c r="B687" s="82"/>
      <c r="C687" s="82"/>
      <c r="D687" s="79"/>
      <c r="E687" s="83"/>
      <c r="F687" s="83"/>
      <c r="G687" s="81"/>
      <c r="H687" s="126"/>
      <c r="I687" s="238" t="str">
        <f>IF(ISNUMBER(F687),_xlfn.IFS(RIGHT(H687,3)="(b)",IF(AND(G687&gt;=DATE('1. Informace o projektu'!$C$3,1,1),G687&lt;=WORKDAY(DATE('1. Informace o projektu'!$C$3+1,1,31)-1,1)),"OK","!!"),RIGHT(H687,3)="(a)",IF(AND(G687&gt;=DATE('1. Informace o projektu'!$C$3,1,1),G687&lt;=WORKDAY(DATE('1. Informace o projektu'!$C$3,12,31)-1,1,'6. Data'!$C$76:$C$89)),"OK","!!"),ISBLANK(G687),"!",ISBLANK(H687),"!!!",H687='6. Data'!$B$3,"vyberte druh nákladu")," ")</f>
        <v xml:space="preserve"> </v>
      </c>
      <c r="J687" s="261" t="str">
        <f t="shared" si="30"/>
        <v xml:space="preserve"> </v>
      </c>
      <c r="K687" s="238" t="str">
        <f t="shared" si="31"/>
        <v xml:space="preserve"> </v>
      </c>
      <c r="L687" s="87" t="str">
        <f t="shared" si="32"/>
        <v xml:space="preserve"> </v>
      </c>
    </row>
    <row r="688" spans="1:12" x14ac:dyDescent="0.25">
      <c r="A688" s="72"/>
      <c r="B688" s="82"/>
      <c r="C688" s="82"/>
      <c r="D688" s="79"/>
      <c r="E688" s="83"/>
      <c r="F688" s="83"/>
      <c r="G688" s="81"/>
      <c r="H688" s="126"/>
      <c r="I688" s="238" t="str">
        <f>IF(ISNUMBER(F688),_xlfn.IFS(RIGHT(H688,3)="(b)",IF(AND(G688&gt;=DATE('1. Informace o projektu'!$C$3,1,1),G688&lt;=WORKDAY(DATE('1. Informace o projektu'!$C$3+1,1,31)-1,1)),"OK","!!"),RIGHT(H688,3)="(a)",IF(AND(G688&gt;=DATE('1. Informace o projektu'!$C$3,1,1),G688&lt;=WORKDAY(DATE('1. Informace o projektu'!$C$3,12,31)-1,1,'6. Data'!$C$76:$C$89)),"OK","!!"),ISBLANK(G688),"!",ISBLANK(H688),"!!!",H688='6. Data'!$B$3,"vyberte druh nákladu")," ")</f>
        <v xml:space="preserve"> </v>
      </c>
      <c r="J688" s="261" t="str">
        <f t="shared" si="30"/>
        <v xml:space="preserve"> </v>
      </c>
      <c r="K688" s="238" t="str">
        <f t="shared" si="31"/>
        <v xml:space="preserve"> </v>
      </c>
      <c r="L688" s="87" t="str">
        <f t="shared" si="32"/>
        <v xml:space="preserve"> </v>
      </c>
    </row>
    <row r="689" spans="1:12" x14ac:dyDescent="0.25">
      <c r="A689" s="72"/>
      <c r="B689" s="82"/>
      <c r="C689" s="82"/>
      <c r="D689" s="79"/>
      <c r="E689" s="83"/>
      <c r="F689" s="83"/>
      <c r="G689" s="81"/>
      <c r="H689" s="126"/>
      <c r="I689" s="238" t="str">
        <f>IF(ISNUMBER(F689),_xlfn.IFS(RIGHT(H689,3)="(b)",IF(AND(G689&gt;=DATE('1. Informace o projektu'!$C$3,1,1),G689&lt;=WORKDAY(DATE('1. Informace o projektu'!$C$3+1,1,31)-1,1)),"OK","!!"),RIGHT(H689,3)="(a)",IF(AND(G689&gt;=DATE('1. Informace o projektu'!$C$3,1,1),G689&lt;=WORKDAY(DATE('1. Informace o projektu'!$C$3,12,31)-1,1,'6. Data'!$C$76:$C$89)),"OK","!!"),ISBLANK(G689),"!",ISBLANK(H689),"!!!",H689='6. Data'!$B$3,"vyberte druh nákladu")," ")</f>
        <v xml:space="preserve"> </v>
      </c>
      <c r="J689" s="261" t="str">
        <f t="shared" si="30"/>
        <v xml:space="preserve"> </v>
      </c>
      <c r="K689" s="238" t="str">
        <f t="shared" si="31"/>
        <v xml:space="preserve"> </v>
      </c>
      <c r="L689" s="87" t="str">
        <f t="shared" si="32"/>
        <v xml:space="preserve"> </v>
      </c>
    </row>
    <row r="690" spans="1:12" x14ac:dyDescent="0.25">
      <c r="A690" s="72"/>
      <c r="B690" s="82"/>
      <c r="C690" s="82"/>
      <c r="D690" s="79"/>
      <c r="E690" s="83"/>
      <c r="F690" s="83"/>
      <c r="G690" s="81"/>
      <c r="H690" s="126"/>
      <c r="I690" s="238" t="str">
        <f>IF(ISNUMBER(F690),_xlfn.IFS(RIGHT(H690,3)="(b)",IF(AND(G690&gt;=DATE('1. Informace o projektu'!$C$3,1,1),G690&lt;=WORKDAY(DATE('1. Informace o projektu'!$C$3+1,1,31)-1,1)),"OK","!!"),RIGHT(H690,3)="(a)",IF(AND(G690&gt;=DATE('1. Informace o projektu'!$C$3,1,1),G690&lt;=WORKDAY(DATE('1. Informace o projektu'!$C$3,12,31)-1,1,'6. Data'!$C$76:$C$89)),"OK","!!"),ISBLANK(G690),"!",ISBLANK(H690),"!!!",H690='6. Data'!$B$3,"vyberte druh nákladu")," ")</f>
        <v xml:space="preserve"> </v>
      </c>
      <c r="J690" s="261" t="str">
        <f t="shared" si="30"/>
        <v xml:space="preserve"> </v>
      </c>
      <c r="K690" s="238" t="str">
        <f t="shared" si="31"/>
        <v xml:space="preserve"> </v>
      </c>
      <c r="L690" s="87" t="str">
        <f t="shared" si="32"/>
        <v xml:space="preserve"> </v>
      </c>
    </row>
    <row r="691" spans="1:12" x14ac:dyDescent="0.25">
      <c r="A691" s="72"/>
      <c r="B691" s="82"/>
      <c r="C691" s="82"/>
      <c r="D691" s="79"/>
      <c r="E691" s="83"/>
      <c r="F691" s="83"/>
      <c r="G691" s="81"/>
      <c r="H691" s="126"/>
      <c r="I691" s="238" t="str">
        <f>IF(ISNUMBER(F691),_xlfn.IFS(RIGHT(H691,3)="(b)",IF(AND(G691&gt;=DATE('1. Informace o projektu'!$C$3,1,1),G691&lt;=WORKDAY(DATE('1. Informace o projektu'!$C$3+1,1,31)-1,1)),"OK","!!"),RIGHT(H691,3)="(a)",IF(AND(G691&gt;=DATE('1. Informace o projektu'!$C$3,1,1),G691&lt;=WORKDAY(DATE('1. Informace o projektu'!$C$3,12,31)-1,1,'6. Data'!$C$76:$C$89)),"OK","!!"),ISBLANK(G691),"!",ISBLANK(H691),"!!!",H691='6. Data'!$B$3,"vyberte druh nákladu")," ")</f>
        <v xml:space="preserve"> </v>
      </c>
      <c r="J691" s="261" t="str">
        <f t="shared" si="30"/>
        <v xml:space="preserve"> </v>
      </c>
      <c r="K691" s="238" t="str">
        <f t="shared" si="31"/>
        <v xml:space="preserve"> </v>
      </c>
      <c r="L691" s="87" t="str">
        <f t="shared" si="32"/>
        <v xml:space="preserve"> </v>
      </c>
    </row>
    <row r="692" spans="1:12" x14ac:dyDescent="0.25">
      <c r="A692" s="72"/>
      <c r="B692" s="82"/>
      <c r="C692" s="82"/>
      <c r="D692" s="79"/>
      <c r="E692" s="83"/>
      <c r="F692" s="83"/>
      <c r="G692" s="81"/>
      <c r="H692" s="126"/>
      <c r="I692" s="238" t="str">
        <f>IF(ISNUMBER(F692),_xlfn.IFS(RIGHT(H692,3)="(b)",IF(AND(G692&gt;=DATE('1. Informace o projektu'!$C$3,1,1),G692&lt;=WORKDAY(DATE('1. Informace o projektu'!$C$3+1,1,31)-1,1)),"OK","!!"),RIGHT(H692,3)="(a)",IF(AND(G692&gt;=DATE('1. Informace o projektu'!$C$3,1,1),G692&lt;=WORKDAY(DATE('1. Informace o projektu'!$C$3,12,31)-1,1,'6. Data'!$C$76:$C$89)),"OK","!!"),ISBLANK(G692),"!",ISBLANK(H692),"!!!",H692='6. Data'!$B$3,"vyberte druh nákladu")," ")</f>
        <v xml:space="preserve"> </v>
      </c>
      <c r="J692" s="261" t="str">
        <f t="shared" si="30"/>
        <v xml:space="preserve"> </v>
      </c>
      <c r="K692" s="238" t="str">
        <f t="shared" si="31"/>
        <v xml:space="preserve"> </v>
      </c>
      <c r="L692" s="87" t="str">
        <f t="shared" si="32"/>
        <v xml:space="preserve"> </v>
      </c>
    </row>
    <row r="693" spans="1:12" x14ac:dyDescent="0.25">
      <c r="A693" s="72"/>
      <c r="B693" s="82"/>
      <c r="C693" s="82"/>
      <c r="D693" s="79"/>
      <c r="E693" s="83"/>
      <c r="F693" s="83"/>
      <c r="G693" s="81"/>
      <c r="H693" s="126"/>
      <c r="I693" s="238" t="str">
        <f>IF(ISNUMBER(F693),_xlfn.IFS(RIGHT(H693,3)="(b)",IF(AND(G693&gt;=DATE('1. Informace o projektu'!$C$3,1,1),G693&lt;=WORKDAY(DATE('1. Informace o projektu'!$C$3+1,1,31)-1,1)),"OK","!!"),RIGHT(H693,3)="(a)",IF(AND(G693&gt;=DATE('1. Informace o projektu'!$C$3,1,1),G693&lt;=WORKDAY(DATE('1. Informace o projektu'!$C$3,12,31)-1,1,'6. Data'!$C$76:$C$89)),"OK","!!"),ISBLANK(G693),"!",ISBLANK(H693),"!!!",H693='6. Data'!$B$3,"vyberte druh nákladu")," ")</f>
        <v xml:space="preserve"> </v>
      </c>
      <c r="J693" s="261" t="str">
        <f t="shared" si="30"/>
        <v xml:space="preserve"> </v>
      </c>
      <c r="K693" s="238" t="str">
        <f t="shared" si="31"/>
        <v xml:space="preserve"> </v>
      </c>
      <c r="L693" s="87" t="str">
        <f t="shared" si="32"/>
        <v xml:space="preserve"> </v>
      </c>
    </row>
    <row r="694" spans="1:12" x14ac:dyDescent="0.25">
      <c r="A694" s="72"/>
      <c r="B694" s="82"/>
      <c r="C694" s="82"/>
      <c r="D694" s="79"/>
      <c r="E694" s="83"/>
      <c r="F694" s="83"/>
      <c r="G694" s="81"/>
      <c r="H694" s="126"/>
      <c r="I694" s="238" t="str">
        <f>IF(ISNUMBER(F694),_xlfn.IFS(RIGHT(H694,3)="(b)",IF(AND(G694&gt;=DATE('1. Informace o projektu'!$C$3,1,1),G694&lt;=WORKDAY(DATE('1. Informace o projektu'!$C$3+1,1,31)-1,1)),"OK","!!"),RIGHT(H694,3)="(a)",IF(AND(G694&gt;=DATE('1. Informace o projektu'!$C$3,1,1),G694&lt;=WORKDAY(DATE('1. Informace o projektu'!$C$3,12,31)-1,1,'6. Data'!$C$76:$C$89)),"OK","!!"),ISBLANK(G694),"!",ISBLANK(H694),"!!!",H694='6. Data'!$B$3,"vyberte druh nákladu")," ")</f>
        <v xml:space="preserve"> </v>
      </c>
      <c r="J694" s="261" t="str">
        <f t="shared" si="30"/>
        <v xml:space="preserve"> </v>
      </c>
      <c r="K694" s="238" t="str">
        <f t="shared" si="31"/>
        <v xml:space="preserve"> </v>
      </c>
      <c r="L694" s="87" t="str">
        <f t="shared" si="32"/>
        <v xml:space="preserve"> </v>
      </c>
    </row>
    <row r="695" spans="1:12" x14ac:dyDescent="0.25">
      <c r="A695" s="72"/>
      <c r="B695" s="82"/>
      <c r="C695" s="82"/>
      <c r="D695" s="79"/>
      <c r="E695" s="83"/>
      <c r="F695" s="83"/>
      <c r="G695" s="81"/>
      <c r="H695" s="126"/>
      <c r="I695" s="238" t="str">
        <f>IF(ISNUMBER(F695),_xlfn.IFS(RIGHT(H695,3)="(b)",IF(AND(G695&gt;=DATE('1. Informace o projektu'!$C$3,1,1),G695&lt;=WORKDAY(DATE('1. Informace o projektu'!$C$3+1,1,31)-1,1)),"OK","!!"),RIGHT(H695,3)="(a)",IF(AND(G695&gt;=DATE('1. Informace o projektu'!$C$3,1,1),G695&lt;=WORKDAY(DATE('1. Informace o projektu'!$C$3,12,31)-1,1,'6. Data'!$C$76:$C$89)),"OK","!!"),ISBLANK(G695),"!",ISBLANK(H695),"!!!",H695='6. Data'!$B$3,"vyberte druh nákladu")," ")</f>
        <v xml:space="preserve"> </v>
      </c>
      <c r="J695" s="261" t="str">
        <f t="shared" si="30"/>
        <v xml:space="preserve"> </v>
      </c>
      <c r="K695" s="238" t="str">
        <f t="shared" si="31"/>
        <v xml:space="preserve"> </v>
      </c>
      <c r="L695" s="87" t="str">
        <f t="shared" si="32"/>
        <v xml:space="preserve"> </v>
      </c>
    </row>
    <row r="696" spans="1:12" x14ac:dyDescent="0.25">
      <c r="A696" s="72"/>
      <c r="B696" s="82"/>
      <c r="C696" s="82"/>
      <c r="D696" s="79"/>
      <c r="E696" s="83"/>
      <c r="F696" s="83"/>
      <c r="G696" s="81"/>
      <c r="H696" s="126"/>
      <c r="I696" s="238" t="str">
        <f>IF(ISNUMBER(F696),_xlfn.IFS(RIGHT(H696,3)="(b)",IF(AND(G696&gt;=DATE('1. Informace o projektu'!$C$3,1,1),G696&lt;=WORKDAY(DATE('1. Informace o projektu'!$C$3+1,1,31)-1,1)),"OK","!!"),RIGHT(H696,3)="(a)",IF(AND(G696&gt;=DATE('1. Informace o projektu'!$C$3,1,1),G696&lt;=WORKDAY(DATE('1. Informace o projektu'!$C$3,12,31)-1,1,'6. Data'!$C$76:$C$89)),"OK","!!"),ISBLANK(G696),"!",ISBLANK(H696),"!!!",H696='6. Data'!$B$3,"vyberte druh nákladu")," ")</f>
        <v xml:space="preserve"> </v>
      </c>
      <c r="J696" s="261" t="str">
        <f t="shared" si="30"/>
        <v xml:space="preserve"> </v>
      </c>
      <c r="K696" s="238" t="str">
        <f t="shared" si="31"/>
        <v xml:space="preserve"> </v>
      </c>
      <c r="L696" s="87" t="str">
        <f t="shared" si="32"/>
        <v xml:space="preserve"> </v>
      </c>
    </row>
    <row r="697" spans="1:12" x14ac:dyDescent="0.25">
      <c r="A697" s="72"/>
      <c r="B697" s="82"/>
      <c r="C697" s="82"/>
      <c r="D697" s="79"/>
      <c r="E697" s="83"/>
      <c r="F697" s="83"/>
      <c r="G697" s="81"/>
      <c r="H697" s="126"/>
      <c r="I697" s="238" t="str">
        <f>IF(ISNUMBER(F697),_xlfn.IFS(RIGHT(H697,3)="(b)",IF(AND(G697&gt;=DATE('1. Informace o projektu'!$C$3,1,1),G697&lt;=WORKDAY(DATE('1. Informace o projektu'!$C$3+1,1,31)-1,1)),"OK","!!"),RIGHT(H697,3)="(a)",IF(AND(G697&gt;=DATE('1. Informace o projektu'!$C$3,1,1),G697&lt;=WORKDAY(DATE('1. Informace o projektu'!$C$3,12,31)-1,1,'6. Data'!$C$76:$C$89)),"OK","!!"),ISBLANK(G697),"!",ISBLANK(H697),"!!!",H697='6. Data'!$B$3,"vyberte druh nákladu")," ")</f>
        <v xml:space="preserve"> </v>
      </c>
      <c r="J697" s="261" t="str">
        <f t="shared" si="30"/>
        <v xml:space="preserve"> </v>
      </c>
      <c r="K697" s="238" t="str">
        <f t="shared" si="31"/>
        <v xml:space="preserve"> </v>
      </c>
      <c r="L697" s="87" t="str">
        <f t="shared" si="32"/>
        <v xml:space="preserve"> </v>
      </c>
    </row>
    <row r="698" spans="1:12" x14ac:dyDescent="0.25">
      <c r="A698" s="72"/>
      <c r="B698" s="82"/>
      <c r="C698" s="82"/>
      <c r="D698" s="79"/>
      <c r="E698" s="83"/>
      <c r="F698" s="83"/>
      <c r="G698" s="81"/>
      <c r="H698" s="126"/>
      <c r="I698" s="238" t="str">
        <f>IF(ISNUMBER(F698),_xlfn.IFS(RIGHT(H698,3)="(b)",IF(AND(G698&gt;=DATE('1. Informace o projektu'!$C$3,1,1),G698&lt;=WORKDAY(DATE('1. Informace o projektu'!$C$3+1,1,31)-1,1)),"OK","!!"),RIGHT(H698,3)="(a)",IF(AND(G698&gt;=DATE('1. Informace o projektu'!$C$3,1,1),G698&lt;=WORKDAY(DATE('1. Informace o projektu'!$C$3,12,31)-1,1,'6. Data'!$C$76:$C$89)),"OK","!!"),ISBLANK(G698),"!",ISBLANK(H698),"!!!",H698='6. Data'!$B$3,"vyberte druh nákladu")," ")</f>
        <v xml:space="preserve"> </v>
      </c>
      <c r="J698" s="261" t="str">
        <f t="shared" si="30"/>
        <v xml:space="preserve"> </v>
      </c>
      <c r="K698" s="238" t="str">
        <f t="shared" si="31"/>
        <v xml:space="preserve"> </v>
      </c>
      <c r="L698" s="87" t="str">
        <f t="shared" si="32"/>
        <v xml:space="preserve"> </v>
      </c>
    </row>
    <row r="699" spans="1:12" x14ac:dyDescent="0.25">
      <c r="A699" s="72"/>
      <c r="B699" s="82"/>
      <c r="C699" s="82"/>
      <c r="D699" s="79"/>
      <c r="E699" s="83"/>
      <c r="F699" s="83"/>
      <c r="G699" s="81"/>
      <c r="H699" s="126"/>
      <c r="I699" s="238" t="str">
        <f>IF(ISNUMBER(F699),_xlfn.IFS(RIGHT(H699,3)="(b)",IF(AND(G699&gt;=DATE('1. Informace o projektu'!$C$3,1,1),G699&lt;=WORKDAY(DATE('1. Informace o projektu'!$C$3+1,1,31)-1,1)),"OK","!!"),RIGHT(H699,3)="(a)",IF(AND(G699&gt;=DATE('1. Informace o projektu'!$C$3,1,1),G699&lt;=WORKDAY(DATE('1. Informace o projektu'!$C$3,12,31)-1,1,'6. Data'!$C$76:$C$89)),"OK","!!"),ISBLANK(G699),"!",ISBLANK(H699),"!!!",H699='6. Data'!$B$3,"vyberte druh nákladu")," ")</f>
        <v xml:space="preserve"> </v>
      </c>
      <c r="J699" s="261" t="str">
        <f t="shared" si="30"/>
        <v xml:space="preserve"> </v>
      </c>
      <c r="K699" s="238" t="str">
        <f t="shared" si="31"/>
        <v xml:space="preserve"> </v>
      </c>
      <c r="L699" s="87" t="str">
        <f t="shared" si="32"/>
        <v xml:space="preserve"> </v>
      </c>
    </row>
    <row r="700" spans="1:12" x14ac:dyDescent="0.25">
      <c r="A700" s="72"/>
      <c r="B700" s="82"/>
      <c r="C700" s="82"/>
      <c r="D700" s="79"/>
      <c r="E700" s="83"/>
      <c r="F700" s="83"/>
      <c r="G700" s="81"/>
      <c r="H700" s="126"/>
      <c r="I700" s="238" t="str">
        <f>IF(ISNUMBER(F700),_xlfn.IFS(RIGHT(H700,3)="(b)",IF(AND(G700&gt;=DATE('1. Informace o projektu'!$C$3,1,1),G700&lt;=WORKDAY(DATE('1. Informace o projektu'!$C$3+1,1,31)-1,1)),"OK","!!"),RIGHT(H700,3)="(a)",IF(AND(G700&gt;=DATE('1. Informace o projektu'!$C$3,1,1),G700&lt;=WORKDAY(DATE('1. Informace o projektu'!$C$3,12,31)-1,1,'6. Data'!$C$76:$C$89)),"OK","!!"),ISBLANK(G700),"!",ISBLANK(H700),"!!!",H700='6. Data'!$B$3,"vyberte druh nákladu")," ")</f>
        <v xml:space="preserve"> </v>
      </c>
      <c r="J700" s="261" t="str">
        <f t="shared" si="30"/>
        <v xml:space="preserve"> </v>
      </c>
      <c r="K700" s="238" t="str">
        <f t="shared" si="31"/>
        <v xml:space="preserve"> </v>
      </c>
      <c r="L700" s="87" t="str">
        <f t="shared" si="32"/>
        <v xml:space="preserve"> </v>
      </c>
    </row>
    <row r="701" spans="1:12" x14ac:dyDescent="0.25">
      <c r="A701" s="72"/>
      <c r="B701" s="82"/>
      <c r="C701" s="82"/>
      <c r="D701" s="79"/>
      <c r="E701" s="83"/>
      <c r="F701" s="83"/>
      <c r="G701" s="81"/>
      <c r="H701" s="126"/>
      <c r="I701" s="238" t="str">
        <f>IF(ISNUMBER(F701),_xlfn.IFS(RIGHT(H701,3)="(b)",IF(AND(G701&gt;=DATE('1. Informace o projektu'!$C$3,1,1),G701&lt;=WORKDAY(DATE('1. Informace o projektu'!$C$3+1,1,31)-1,1)),"OK","!!"),RIGHT(H701,3)="(a)",IF(AND(G701&gt;=DATE('1. Informace o projektu'!$C$3,1,1),G701&lt;=WORKDAY(DATE('1. Informace o projektu'!$C$3,12,31)-1,1,'6. Data'!$C$76:$C$89)),"OK","!!"),ISBLANK(G701),"!",ISBLANK(H701),"!!!",H701='6. Data'!$B$3,"vyberte druh nákladu")," ")</f>
        <v xml:space="preserve"> </v>
      </c>
      <c r="J701" s="261" t="str">
        <f t="shared" si="30"/>
        <v xml:space="preserve"> </v>
      </c>
      <c r="K701" s="238" t="str">
        <f t="shared" si="31"/>
        <v xml:space="preserve"> </v>
      </c>
      <c r="L701" s="87" t="str">
        <f t="shared" si="32"/>
        <v xml:space="preserve"> </v>
      </c>
    </row>
    <row r="702" spans="1:12" x14ac:dyDescent="0.25">
      <c r="A702" s="72"/>
      <c r="B702" s="82"/>
      <c r="C702" s="82"/>
      <c r="D702" s="79"/>
      <c r="E702" s="83"/>
      <c r="F702" s="83"/>
      <c r="G702" s="81"/>
      <c r="H702" s="126"/>
      <c r="I702" s="238" t="str">
        <f>IF(ISNUMBER(F702),_xlfn.IFS(RIGHT(H702,3)="(b)",IF(AND(G702&gt;=DATE('1. Informace o projektu'!$C$3,1,1),G702&lt;=WORKDAY(DATE('1. Informace o projektu'!$C$3+1,1,31)-1,1)),"OK","!!"),RIGHT(H702,3)="(a)",IF(AND(G702&gt;=DATE('1. Informace o projektu'!$C$3,1,1),G702&lt;=WORKDAY(DATE('1. Informace o projektu'!$C$3,12,31)-1,1,'6. Data'!$C$76:$C$89)),"OK","!!"),ISBLANK(G702),"!",ISBLANK(H702),"!!!",H702='6. Data'!$B$3,"vyberte druh nákladu")," ")</f>
        <v xml:space="preserve"> </v>
      </c>
      <c r="J702" s="261" t="str">
        <f t="shared" si="30"/>
        <v xml:space="preserve"> </v>
      </c>
      <c r="K702" s="238" t="str">
        <f t="shared" si="31"/>
        <v xml:space="preserve"> </v>
      </c>
      <c r="L702" s="87" t="str">
        <f t="shared" si="32"/>
        <v xml:space="preserve"> </v>
      </c>
    </row>
    <row r="703" spans="1:12" x14ac:dyDescent="0.25">
      <c r="A703" s="72"/>
      <c r="B703" s="82"/>
      <c r="C703" s="82"/>
      <c r="D703" s="79"/>
      <c r="E703" s="83"/>
      <c r="F703" s="83"/>
      <c r="G703" s="81"/>
      <c r="H703" s="126"/>
      <c r="I703" s="238" t="str">
        <f>IF(ISNUMBER(F703),_xlfn.IFS(RIGHT(H703,3)="(b)",IF(AND(G703&gt;=DATE('1. Informace o projektu'!$C$3,1,1),G703&lt;=WORKDAY(DATE('1. Informace o projektu'!$C$3+1,1,31)-1,1)),"OK","!!"),RIGHT(H703,3)="(a)",IF(AND(G703&gt;=DATE('1. Informace o projektu'!$C$3,1,1),G703&lt;=WORKDAY(DATE('1. Informace o projektu'!$C$3,12,31)-1,1,'6. Data'!$C$76:$C$89)),"OK","!!"),ISBLANK(G703),"!",ISBLANK(H703),"!!!",H703='6. Data'!$B$3,"vyberte druh nákladu")," ")</f>
        <v xml:space="preserve"> </v>
      </c>
      <c r="J703" s="261" t="str">
        <f t="shared" si="30"/>
        <v xml:space="preserve"> </v>
      </c>
      <c r="K703" s="238" t="str">
        <f t="shared" si="31"/>
        <v xml:space="preserve"> </v>
      </c>
      <c r="L703" s="87" t="str">
        <f t="shared" si="32"/>
        <v xml:space="preserve"> </v>
      </c>
    </row>
    <row r="704" spans="1:12" x14ac:dyDescent="0.25">
      <c r="A704" s="72"/>
      <c r="B704" s="82"/>
      <c r="C704" s="82"/>
      <c r="D704" s="79"/>
      <c r="E704" s="83"/>
      <c r="F704" s="83"/>
      <c r="G704" s="81"/>
      <c r="H704" s="126"/>
      <c r="I704" s="238" t="str">
        <f>IF(ISNUMBER(F704),_xlfn.IFS(RIGHT(H704,3)="(b)",IF(AND(G704&gt;=DATE('1. Informace o projektu'!$C$3,1,1),G704&lt;=WORKDAY(DATE('1. Informace o projektu'!$C$3+1,1,31)-1,1)),"OK","!!"),RIGHT(H704,3)="(a)",IF(AND(G704&gt;=DATE('1. Informace o projektu'!$C$3,1,1),G704&lt;=WORKDAY(DATE('1. Informace o projektu'!$C$3,12,31)-1,1,'6. Data'!$C$76:$C$89)),"OK","!!"),ISBLANK(G704),"!",ISBLANK(H704),"!!!",H704='6. Data'!$B$3,"vyberte druh nákladu")," ")</f>
        <v xml:space="preserve"> </v>
      </c>
      <c r="J704" s="261" t="str">
        <f t="shared" si="30"/>
        <v xml:space="preserve"> </v>
      </c>
      <c r="K704" s="238" t="str">
        <f t="shared" si="31"/>
        <v xml:space="preserve"> </v>
      </c>
      <c r="L704" s="87" t="str">
        <f t="shared" si="32"/>
        <v xml:space="preserve"> </v>
      </c>
    </row>
    <row r="705" spans="1:12" x14ac:dyDescent="0.25">
      <c r="A705" s="72"/>
      <c r="B705" s="82"/>
      <c r="C705" s="82"/>
      <c r="D705" s="79"/>
      <c r="E705" s="83"/>
      <c r="F705" s="83"/>
      <c r="G705" s="81"/>
      <c r="H705" s="126"/>
      <c r="I705" s="238" t="str">
        <f>IF(ISNUMBER(F705),_xlfn.IFS(RIGHT(H705,3)="(b)",IF(AND(G705&gt;=DATE('1. Informace o projektu'!$C$3,1,1),G705&lt;=WORKDAY(DATE('1. Informace o projektu'!$C$3+1,1,31)-1,1)),"OK","!!"),RIGHT(H705,3)="(a)",IF(AND(G705&gt;=DATE('1. Informace o projektu'!$C$3,1,1),G705&lt;=WORKDAY(DATE('1. Informace o projektu'!$C$3,12,31)-1,1,'6. Data'!$C$76:$C$89)),"OK","!!"),ISBLANK(G705),"!",ISBLANK(H705),"!!!",H705='6. Data'!$B$3,"vyberte druh nákladu")," ")</f>
        <v xml:space="preserve"> </v>
      </c>
      <c r="J705" s="261" t="str">
        <f t="shared" si="30"/>
        <v xml:space="preserve"> </v>
      </c>
      <c r="K705" s="238" t="str">
        <f t="shared" si="31"/>
        <v xml:space="preserve"> </v>
      </c>
      <c r="L705" s="87" t="str">
        <f t="shared" si="32"/>
        <v xml:space="preserve"> </v>
      </c>
    </row>
    <row r="706" spans="1:12" x14ac:dyDescent="0.25">
      <c r="A706" s="72"/>
      <c r="B706" s="82"/>
      <c r="C706" s="82"/>
      <c r="D706" s="79"/>
      <c r="E706" s="83"/>
      <c r="F706" s="83"/>
      <c r="G706" s="81"/>
      <c r="H706" s="126"/>
      <c r="I706" s="238" t="str">
        <f>IF(ISNUMBER(F706),_xlfn.IFS(RIGHT(H706,3)="(b)",IF(AND(G706&gt;=DATE('1. Informace o projektu'!$C$3,1,1),G706&lt;=WORKDAY(DATE('1. Informace o projektu'!$C$3+1,1,31)-1,1)),"OK","!!"),RIGHT(H706,3)="(a)",IF(AND(G706&gt;=DATE('1. Informace o projektu'!$C$3,1,1),G706&lt;=WORKDAY(DATE('1. Informace o projektu'!$C$3,12,31)-1,1,'6. Data'!$C$76:$C$89)),"OK","!!"),ISBLANK(G706),"!",ISBLANK(H706),"!!!",H706='6. Data'!$B$3,"vyberte druh nákladu")," ")</f>
        <v xml:space="preserve"> </v>
      </c>
      <c r="J706" s="261" t="str">
        <f t="shared" si="30"/>
        <v xml:space="preserve"> </v>
      </c>
      <c r="K706" s="238" t="str">
        <f t="shared" si="31"/>
        <v xml:space="preserve"> </v>
      </c>
      <c r="L706" s="87" t="str">
        <f t="shared" si="32"/>
        <v xml:space="preserve"> </v>
      </c>
    </row>
    <row r="707" spans="1:12" x14ac:dyDescent="0.25">
      <c r="A707" s="72"/>
      <c r="B707" s="82"/>
      <c r="C707" s="82"/>
      <c r="D707" s="79"/>
      <c r="E707" s="83"/>
      <c r="F707" s="83"/>
      <c r="G707" s="81"/>
      <c r="H707" s="126"/>
      <c r="I707" s="238" t="str">
        <f>IF(ISNUMBER(F707),_xlfn.IFS(RIGHT(H707,3)="(b)",IF(AND(G707&gt;=DATE('1. Informace o projektu'!$C$3,1,1),G707&lt;=WORKDAY(DATE('1. Informace o projektu'!$C$3+1,1,31)-1,1)),"OK","!!"),RIGHT(H707,3)="(a)",IF(AND(G707&gt;=DATE('1. Informace o projektu'!$C$3,1,1),G707&lt;=WORKDAY(DATE('1. Informace o projektu'!$C$3,12,31)-1,1,'6. Data'!$C$76:$C$89)),"OK","!!"),ISBLANK(G707),"!",ISBLANK(H707),"!!!",H707='6. Data'!$B$3,"vyberte druh nákladu")," ")</f>
        <v xml:space="preserve"> </v>
      </c>
      <c r="J707" s="261" t="str">
        <f t="shared" si="30"/>
        <v xml:space="preserve"> </v>
      </c>
      <c r="K707" s="238" t="str">
        <f t="shared" si="31"/>
        <v xml:space="preserve"> </v>
      </c>
      <c r="L707" s="87" t="str">
        <f t="shared" si="32"/>
        <v xml:space="preserve"> </v>
      </c>
    </row>
    <row r="708" spans="1:12" x14ac:dyDescent="0.25">
      <c r="A708" s="72"/>
      <c r="B708" s="82"/>
      <c r="C708" s="82"/>
      <c r="D708" s="79"/>
      <c r="E708" s="83"/>
      <c r="F708" s="83"/>
      <c r="G708" s="81"/>
      <c r="H708" s="126"/>
      <c r="I708" s="238" t="str">
        <f>IF(ISNUMBER(F708),_xlfn.IFS(RIGHT(H708,3)="(b)",IF(AND(G708&gt;=DATE('1. Informace o projektu'!$C$3,1,1),G708&lt;=WORKDAY(DATE('1. Informace o projektu'!$C$3+1,1,31)-1,1)),"OK","!!"),RIGHT(H708,3)="(a)",IF(AND(G708&gt;=DATE('1. Informace o projektu'!$C$3,1,1),G708&lt;=WORKDAY(DATE('1. Informace o projektu'!$C$3,12,31)-1,1,'6. Data'!$C$76:$C$89)),"OK","!!"),ISBLANK(G708),"!",ISBLANK(H708),"!!!",H708='6. Data'!$B$3,"vyberte druh nákladu")," ")</f>
        <v xml:space="preserve"> </v>
      </c>
      <c r="J708" s="261" t="str">
        <f t="shared" si="30"/>
        <v xml:space="preserve"> </v>
      </c>
      <c r="K708" s="238" t="str">
        <f t="shared" si="31"/>
        <v xml:space="preserve"> </v>
      </c>
      <c r="L708" s="87" t="str">
        <f t="shared" si="32"/>
        <v xml:space="preserve"> </v>
      </c>
    </row>
    <row r="709" spans="1:12" x14ac:dyDescent="0.25">
      <c r="A709" s="72"/>
      <c r="B709" s="82"/>
      <c r="C709" s="82"/>
      <c r="D709" s="79"/>
      <c r="E709" s="83"/>
      <c r="F709" s="83"/>
      <c r="G709" s="81"/>
      <c r="H709" s="126"/>
      <c r="I709" s="238" t="str">
        <f>IF(ISNUMBER(F709),_xlfn.IFS(RIGHT(H709,3)="(b)",IF(AND(G709&gt;=DATE('1. Informace o projektu'!$C$3,1,1),G709&lt;=WORKDAY(DATE('1. Informace o projektu'!$C$3+1,1,31)-1,1)),"OK","!!"),RIGHT(H709,3)="(a)",IF(AND(G709&gt;=DATE('1. Informace o projektu'!$C$3,1,1),G709&lt;=WORKDAY(DATE('1. Informace o projektu'!$C$3,12,31)-1,1,'6. Data'!$C$76:$C$89)),"OK","!!"),ISBLANK(G709),"!",ISBLANK(H709),"!!!",H709='6. Data'!$B$3,"vyberte druh nákladu")," ")</f>
        <v xml:space="preserve"> </v>
      </c>
      <c r="J709" s="261" t="str">
        <f t="shared" si="30"/>
        <v xml:space="preserve"> </v>
      </c>
      <c r="K709" s="238" t="str">
        <f t="shared" si="31"/>
        <v xml:space="preserve"> </v>
      </c>
      <c r="L709" s="87" t="str">
        <f t="shared" si="32"/>
        <v xml:space="preserve"> </v>
      </c>
    </row>
    <row r="710" spans="1:12" x14ac:dyDescent="0.25">
      <c r="A710" s="72"/>
      <c r="B710" s="82"/>
      <c r="C710" s="82"/>
      <c r="D710" s="79"/>
      <c r="E710" s="83"/>
      <c r="F710" s="83"/>
      <c r="G710" s="81"/>
      <c r="H710" s="126"/>
      <c r="I710" s="238" t="str">
        <f>IF(ISNUMBER(F710),_xlfn.IFS(RIGHT(H710,3)="(b)",IF(AND(G710&gt;=DATE('1. Informace o projektu'!$C$3,1,1),G710&lt;=WORKDAY(DATE('1. Informace o projektu'!$C$3+1,1,31)-1,1)),"OK","!!"),RIGHT(H710,3)="(a)",IF(AND(G710&gt;=DATE('1. Informace o projektu'!$C$3,1,1),G710&lt;=WORKDAY(DATE('1. Informace o projektu'!$C$3,12,31)-1,1,'6. Data'!$C$76:$C$89)),"OK","!!"),ISBLANK(G710),"!",ISBLANK(H710),"!!!",H710='6. Data'!$B$3,"vyberte druh nákladu")," ")</f>
        <v xml:space="preserve"> </v>
      </c>
      <c r="J710" s="261" t="str">
        <f t="shared" si="30"/>
        <v xml:space="preserve"> </v>
      </c>
      <c r="K710" s="238" t="str">
        <f t="shared" si="31"/>
        <v xml:space="preserve"> </v>
      </c>
      <c r="L710" s="87" t="str">
        <f t="shared" si="32"/>
        <v xml:space="preserve"> </v>
      </c>
    </row>
    <row r="711" spans="1:12" x14ac:dyDescent="0.25">
      <c r="A711" s="72"/>
      <c r="B711" s="82"/>
      <c r="C711" s="82"/>
      <c r="D711" s="79"/>
      <c r="E711" s="83"/>
      <c r="F711" s="83"/>
      <c r="G711" s="81"/>
      <c r="H711" s="126"/>
      <c r="I711" s="238" t="str">
        <f>IF(ISNUMBER(F711),_xlfn.IFS(RIGHT(H711,3)="(b)",IF(AND(G711&gt;=DATE('1. Informace o projektu'!$C$3,1,1),G711&lt;=WORKDAY(DATE('1. Informace o projektu'!$C$3+1,1,31)-1,1)),"OK","!!"),RIGHT(H711,3)="(a)",IF(AND(G711&gt;=DATE('1. Informace o projektu'!$C$3,1,1),G711&lt;=WORKDAY(DATE('1. Informace o projektu'!$C$3,12,31)-1,1,'6. Data'!$C$76:$C$89)),"OK","!!"),ISBLANK(G711),"!",ISBLANK(H711),"!!!",H711='6. Data'!$B$3,"vyberte druh nákladu")," ")</f>
        <v xml:space="preserve"> </v>
      </c>
      <c r="J711" s="261" t="str">
        <f t="shared" ref="J711:J774" si="33">_xlfn.IFS(I711="!","Zapište datum úhrady",I711="ok"," ",I711=" "," ",I711="!!!","vyberte druh nákladu",I711="!!","nepovolené datum úhrady",I711="vyberte druh nákladu","vyberte druh nákladu")</f>
        <v xml:space="preserve"> </v>
      </c>
      <c r="K711" s="238" t="str">
        <f t="shared" ref="K711:K774" si="34">IF(ISNUMBER(F711),IF(E711&gt;=F711,"OK","!")," ")</f>
        <v xml:space="preserve"> </v>
      </c>
      <c r="L711" s="87" t="str">
        <f t="shared" ref="L711:L774" si="35">_xlfn.IFS(K711="!","Hrazeno z dotace je vyšší než fakturovaná částka",K711="ok"," ",K711=" "," ")</f>
        <v xml:space="preserve"> </v>
      </c>
    </row>
    <row r="712" spans="1:12" x14ac:dyDescent="0.25">
      <c r="A712" s="72"/>
      <c r="B712" s="82"/>
      <c r="C712" s="82"/>
      <c r="D712" s="79"/>
      <c r="E712" s="83"/>
      <c r="F712" s="83"/>
      <c r="G712" s="81"/>
      <c r="H712" s="126"/>
      <c r="I712" s="238" t="str">
        <f>IF(ISNUMBER(F712),_xlfn.IFS(RIGHT(H712,3)="(b)",IF(AND(G712&gt;=DATE('1. Informace o projektu'!$C$3,1,1),G712&lt;=WORKDAY(DATE('1. Informace o projektu'!$C$3+1,1,31)-1,1)),"OK","!!"),RIGHT(H712,3)="(a)",IF(AND(G712&gt;=DATE('1. Informace o projektu'!$C$3,1,1),G712&lt;=WORKDAY(DATE('1. Informace o projektu'!$C$3,12,31)-1,1,'6. Data'!$C$76:$C$89)),"OK","!!"),ISBLANK(G712),"!",ISBLANK(H712),"!!!",H712='6. Data'!$B$3,"vyberte druh nákladu")," ")</f>
        <v xml:space="preserve"> </v>
      </c>
      <c r="J712" s="261" t="str">
        <f t="shared" si="33"/>
        <v xml:space="preserve"> </v>
      </c>
      <c r="K712" s="238" t="str">
        <f t="shared" si="34"/>
        <v xml:space="preserve"> </v>
      </c>
      <c r="L712" s="87" t="str">
        <f t="shared" si="35"/>
        <v xml:space="preserve"> </v>
      </c>
    </row>
    <row r="713" spans="1:12" x14ac:dyDescent="0.25">
      <c r="A713" s="72"/>
      <c r="B713" s="82"/>
      <c r="C713" s="82"/>
      <c r="D713" s="79"/>
      <c r="E713" s="83"/>
      <c r="F713" s="83"/>
      <c r="G713" s="81"/>
      <c r="H713" s="126"/>
      <c r="I713" s="238" t="str">
        <f>IF(ISNUMBER(F713),_xlfn.IFS(RIGHT(H713,3)="(b)",IF(AND(G713&gt;=DATE('1. Informace o projektu'!$C$3,1,1),G713&lt;=WORKDAY(DATE('1. Informace o projektu'!$C$3+1,1,31)-1,1)),"OK","!!"),RIGHT(H713,3)="(a)",IF(AND(G713&gt;=DATE('1. Informace o projektu'!$C$3,1,1),G713&lt;=WORKDAY(DATE('1. Informace o projektu'!$C$3,12,31)-1,1,'6. Data'!$C$76:$C$89)),"OK","!!"),ISBLANK(G713),"!",ISBLANK(H713),"!!!",H713='6. Data'!$B$3,"vyberte druh nákladu")," ")</f>
        <v xml:space="preserve"> </v>
      </c>
      <c r="J713" s="261" t="str">
        <f t="shared" si="33"/>
        <v xml:space="preserve"> </v>
      </c>
      <c r="K713" s="238" t="str">
        <f t="shared" si="34"/>
        <v xml:space="preserve"> </v>
      </c>
      <c r="L713" s="87" t="str">
        <f t="shared" si="35"/>
        <v xml:space="preserve"> </v>
      </c>
    </row>
    <row r="714" spans="1:12" x14ac:dyDescent="0.25">
      <c r="A714" s="72"/>
      <c r="B714" s="82"/>
      <c r="C714" s="82"/>
      <c r="D714" s="79"/>
      <c r="E714" s="83"/>
      <c r="F714" s="83"/>
      <c r="G714" s="81"/>
      <c r="H714" s="126"/>
      <c r="I714" s="238" t="str">
        <f>IF(ISNUMBER(F714),_xlfn.IFS(RIGHT(H714,3)="(b)",IF(AND(G714&gt;=DATE('1. Informace o projektu'!$C$3,1,1),G714&lt;=WORKDAY(DATE('1. Informace o projektu'!$C$3+1,1,31)-1,1)),"OK","!!"),RIGHT(H714,3)="(a)",IF(AND(G714&gt;=DATE('1. Informace o projektu'!$C$3,1,1),G714&lt;=WORKDAY(DATE('1. Informace o projektu'!$C$3,12,31)-1,1,'6. Data'!$C$76:$C$89)),"OK","!!"),ISBLANK(G714),"!",ISBLANK(H714),"!!!",H714='6. Data'!$B$3,"vyberte druh nákladu")," ")</f>
        <v xml:space="preserve"> </v>
      </c>
      <c r="J714" s="261" t="str">
        <f t="shared" si="33"/>
        <v xml:space="preserve"> </v>
      </c>
      <c r="K714" s="238" t="str">
        <f t="shared" si="34"/>
        <v xml:space="preserve"> </v>
      </c>
      <c r="L714" s="87" t="str">
        <f t="shared" si="35"/>
        <v xml:space="preserve"> </v>
      </c>
    </row>
    <row r="715" spans="1:12" x14ac:dyDescent="0.25">
      <c r="A715" s="72"/>
      <c r="B715" s="82"/>
      <c r="C715" s="82"/>
      <c r="D715" s="79"/>
      <c r="E715" s="83"/>
      <c r="F715" s="83"/>
      <c r="G715" s="81"/>
      <c r="H715" s="126"/>
      <c r="I715" s="238" t="str">
        <f>IF(ISNUMBER(F715),_xlfn.IFS(RIGHT(H715,3)="(b)",IF(AND(G715&gt;=DATE('1. Informace o projektu'!$C$3,1,1),G715&lt;=WORKDAY(DATE('1. Informace o projektu'!$C$3+1,1,31)-1,1)),"OK","!!"),RIGHT(H715,3)="(a)",IF(AND(G715&gt;=DATE('1. Informace o projektu'!$C$3,1,1),G715&lt;=WORKDAY(DATE('1. Informace o projektu'!$C$3,12,31)-1,1,'6. Data'!$C$76:$C$89)),"OK","!!"),ISBLANK(G715),"!",ISBLANK(H715),"!!!",H715='6. Data'!$B$3,"vyberte druh nákladu")," ")</f>
        <v xml:space="preserve"> </v>
      </c>
      <c r="J715" s="261" t="str">
        <f t="shared" si="33"/>
        <v xml:space="preserve"> </v>
      </c>
      <c r="K715" s="238" t="str">
        <f t="shared" si="34"/>
        <v xml:space="preserve"> </v>
      </c>
      <c r="L715" s="87" t="str">
        <f t="shared" si="35"/>
        <v xml:space="preserve"> </v>
      </c>
    </row>
    <row r="716" spans="1:12" x14ac:dyDescent="0.25">
      <c r="A716" s="72"/>
      <c r="B716" s="82"/>
      <c r="C716" s="82"/>
      <c r="D716" s="79"/>
      <c r="E716" s="83"/>
      <c r="F716" s="83"/>
      <c r="G716" s="81"/>
      <c r="H716" s="126"/>
      <c r="I716" s="238" t="str">
        <f>IF(ISNUMBER(F716),_xlfn.IFS(RIGHT(H716,3)="(b)",IF(AND(G716&gt;=DATE('1. Informace o projektu'!$C$3,1,1),G716&lt;=WORKDAY(DATE('1. Informace o projektu'!$C$3+1,1,31)-1,1)),"OK","!!"),RIGHT(H716,3)="(a)",IF(AND(G716&gt;=DATE('1. Informace o projektu'!$C$3,1,1),G716&lt;=WORKDAY(DATE('1. Informace o projektu'!$C$3,12,31)-1,1,'6. Data'!$C$76:$C$89)),"OK","!!"),ISBLANK(G716),"!",ISBLANK(H716),"!!!",H716='6. Data'!$B$3,"vyberte druh nákladu")," ")</f>
        <v xml:space="preserve"> </v>
      </c>
      <c r="J716" s="261" t="str">
        <f t="shared" si="33"/>
        <v xml:space="preserve"> </v>
      </c>
      <c r="K716" s="238" t="str">
        <f t="shared" si="34"/>
        <v xml:space="preserve"> </v>
      </c>
      <c r="L716" s="87" t="str">
        <f t="shared" si="35"/>
        <v xml:space="preserve"> </v>
      </c>
    </row>
    <row r="717" spans="1:12" x14ac:dyDescent="0.25">
      <c r="A717" s="72"/>
      <c r="B717" s="82"/>
      <c r="C717" s="82"/>
      <c r="D717" s="79"/>
      <c r="E717" s="83"/>
      <c r="F717" s="83"/>
      <c r="G717" s="81"/>
      <c r="H717" s="126"/>
      <c r="I717" s="238" t="str">
        <f>IF(ISNUMBER(F717),_xlfn.IFS(RIGHT(H717,3)="(b)",IF(AND(G717&gt;=DATE('1. Informace o projektu'!$C$3,1,1),G717&lt;=WORKDAY(DATE('1. Informace o projektu'!$C$3+1,1,31)-1,1)),"OK","!!"),RIGHT(H717,3)="(a)",IF(AND(G717&gt;=DATE('1. Informace o projektu'!$C$3,1,1),G717&lt;=WORKDAY(DATE('1. Informace o projektu'!$C$3,12,31)-1,1,'6. Data'!$C$76:$C$89)),"OK","!!"),ISBLANK(G717),"!",ISBLANK(H717),"!!!",H717='6. Data'!$B$3,"vyberte druh nákladu")," ")</f>
        <v xml:space="preserve"> </v>
      </c>
      <c r="J717" s="261" t="str">
        <f t="shared" si="33"/>
        <v xml:space="preserve"> </v>
      </c>
      <c r="K717" s="238" t="str">
        <f t="shared" si="34"/>
        <v xml:space="preserve"> </v>
      </c>
      <c r="L717" s="87" t="str">
        <f t="shared" si="35"/>
        <v xml:space="preserve"> </v>
      </c>
    </row>
    <row r="718" spans="1:12" x14ac:dyDescent="0.25">
      <c r="A718" s="72"/>
      <c r="B718" s="82"/>
      <c r="C718" s="82"/>
      <c r="D718" s="79"/>
      <c r="E718" s="83"/>
      <c r="F718" s="83"/>
      <c r="G718" s="81"/>
      <c r="H718" s="126"/>
      <c r="I718" s="238" t="str">
        <f>IF(ISNUMBER(F718),_xlfn.IFS(RIGHT(H718,3)="(b)",IF(AND(G718&gt;=DATE('1. Informace o projektu'!$C$3,1,1),G718&lt;=WORKDAY(DATE('1. Informace o projektu'!$C$3+1,1,31)-1,1)),"OK","!!"),RIGHT(H718,3)="(a)",IF(AND(G718&gt;=DATE('1. Informace o projektu'!$C$3,1,1),G718&lt;=WORKDAY(DATE('1. Informace o projektu'!$C$3,12,31)-1,1,'6. Data'!$C$76:$C$89)),"OK","!!"),ISBLANK(G718),"!",ISBLANK(H718),"!!!",H718='6. Data'!$B$3,"vyberte druh nákladu")," ")</f>
        <v xml:space="preserve"> </v>
      </c>
      <c r="J718" s="261" t="str">
        <f t="shared" si="33"/>
        <v xml:space="preserve"> </v>
      </c>
      <c r="K718" s="238" t="str">
        <f t="shared" si="34"/>
        <v xml:space="preserve"> </v>
      </c>
      <c r="L718" s="87" t="str">
        <f t="shared" si="35"/>
        <v xml:space="preserve"> </v>
      </c>
    </row>
    <row r="719" spans="1:12" x14ac:dyDescent="0.25">
      <c r="A719" s="72"/>
      <c r="B719" s="82"/>
      <c r="C719" s="82"/>
      <c r="D719" s="79"/>
      <c r="E719" s="83"/>
      <c r="F719" s="83"/>
      <c r="G719" s="81"/>
      <c r="H719" s="126"/>
      <c r="I719" s="238" t="str">
        <f>IF(ISNUMBER(F719),_xlfn.IFS(RIGHT(H719,3)="(b)",IF(AND(G719&gt;=DATE('1. Informace o projektu'!$C$3,1,1),G719&lt;=WORKDAY(DATE('1. Informace o projektu'!$C$3+1,1,31)-1,1)),"OK","!!"),RIGHT(H719,3)="(a)",IF(AND(G719&gt;=DATE('1. Informace o projektu'!$C$3,1,1),G719&lt;=WORKDAY(DATE('1. Informace o projektu'!$C$3,12,31)-1,1,'6. Data'!$C$76:$C$89)),"OK","!!"),ISBLANK(G719),"!",ISBLANK(H719),"!!!",H719='6. Data'!$B$3,"vyberte druh nákladu")," ")</f>
        <v xml:space="preserve"> </v>
      </c>
      <c r="J719" s="261" t="str">
        <f t="shared" si="33"/>
        <v xml:space="preserve"> </v>
      </c>
      <c r="K719" s="238" t="str">
        <f t="shared" si="34"/>
        <v xml:space="preserve"> </v>
      </c>
      <c r="L719" s="87" t="str">
        <f t="shared" si="35"/>
        <v xml:space="preserve"> </v>
      </c>
    </row>
    <row r="720" spans="1:12" x14ac:dyDescent="0.25">
      <c r="A720" s="72"/>
      <c r="B720" s="82"/>
      <c r="C720" s="82"/>
      <c r="D720" s="79"/>
      <c r="E720" s="83"/>
      <c r="F720" s="83"/>
      <c r="G720" s="81"/>
      <c r="H720" s="126"/>
      <c r="I720" s="238" t="str">
        <f>IF(ISNUMBER(F720),_xlfn.IFS(RIGHT(H720,3)="(b)",IF(AND(G720&gt;=DATE('1. Informace o projektu'!$C$3,1,1),G720&lt;=WORKDAY(DATE('1. Informace o projektu'!$C$3+1,1,31)-1,1)),"OK","!!"),RIGHT(H720,3)="(a)",IF(AND(G720&gt;=DATE('1. Informace o projektu'!$C$3,1,1),G720&lt;=WORKDAY(DATE('1. Informace o projektu'!$C$3,12,31)-1,1,'6. Data'!$C$76:$C$89)),"OK","!!"),ISBLANK(G720),"!",ISBLANK(H720),"!!!",H720='6. Data'!$B$3,"vyberte druh nákladu")," ")</f>
        <v xml:space="preserve"> </v>
      </c>
      <c r="J720" s="261" t="str">
        <f t="shared" si="33"/>
        <v xml:space="preserve"> </v>
      </c>
      <c r="K720" s="238" t="str">
        <f t="shared" si="34"/>
        <v xml:space="preserve"> </v>
      </c>
      <c r="L720" s="87" t="str">
        <f t="shared" si="35"/>
        <v xml:space="preserve"> </v>
      </c>
    </row>
    <row r="721" spans="1:12" x14ac:dyDescent="0.25">
      <c r="A721" s="72"/>
      <c r="B721" s="82"/>
      <c r="C721" s="82"/>
      <c r="D721" s="79"/>
      <c r="E721" s="83"/>
      <c r="F721" s="83"/>
      <c r="G721" s="81"/>
      <c r="H721" s="126"/>
      <c r="I721" s="238" t="str">
        <f>IF(ISNUMBER(F721),_xlfn.IFS(RIGHT(H721,3)="(b)",IF(AND(G721&gt;=DATE('1. Informace o projektu'!$C$3,1,1),G721&lt;=WORKDAY(DATE('1. Informace o projektu'!$C$3+1,1,31)-1,1)),"OK","!!"),RIGHT(H721,3)="(a)",IF(AND(G721&gt;=DATE('1. Informace o projektu'!$C$3,1,1),G721&lt;=WORKDAY(DATE('1. Informace o projektu'!$C$3,12,31)-1,1,'6. Data'!$C$76:$C$89)),"OK","!!"),ISBLANK(G721),"!",ISBLANK(H721),"!!!",H721='6. Data'!$B$3,"vyberte druh nákladu")," ")</f>
        <v xml:space="preserve"> </v>
      </c>
      <c r="J721" s="261" t="str">
        <f t="shared" si="33"/>
        <v xml:space="preserve"> </v>
      </c>
      <c r="K721" s="238" t="str">
        <f t="shared" si="34"/>
        <v xml:space="preserve"> </v>
      </c>
      <c r="L721" s="87" t="str">
        <f t="shared" si="35"/>
        <v xml:space="preserve"> </v>
      </c>
    </row>
    <row r="722" spans="1:12" x14ac:dyDescent="0.25">
      <c r="A722" s="72"/>
      <c r="B722" s="82"/>
      <c r="C722" s="82"/>
      <c r="D722" s="79"/>
      <c r="E722" s="83"/>
      <c r="F722" s="83"/>
      <c r="G722" s="81"/>
      <c r="H722" s="126"/>
      <c r="I722" s="238" t="str">
        <f>IF(ISNUMBER(F722),_xlfn.IFS(RIGHT(H722,3)="(b)",IF(AND(G722&gt;=DATE('1. Informace o projektu'!$C$3,1,1),G722&lt;=WORKDAY(DATE('1. Informace o projektu'!$C$3+1,1,31)-1,1)),"OK","!!"),RIGHT(H722,3)="(a)",IF(AND(G722&gt;=DATE('1. Informace o projektu'!$C$3,1,1),G722&lt;=WORKDAY(DATE('1. Informace o projektu'!$C$3,12,31)-1,1,'6. Data'!$C$76:$C$89)),"OK","!!"),ISBLANK(G722),"!",ISBLANK(H722),"!!!",H722='6. Data'!$B$3,"vyberte druh nákladu")," ")</f>
        <v xml:space="preserve"> </v>
      </c>
      <c r="J722" s="261" t="str">
        <f t="shared" si="33"/>
        <v xml:space="preserve"> </v>
      </c>
      <c r="K722" s="238" t="str">
        <f t="shared" si="34"/>
        <v xml:space="preserve"> </v>
      </c>
      <c r="L722" s="87" t="str">
        <f t="shared" si="35"/>
        <v xml:space="preserve"> </v>
      </c>
    </row>
    <row r="723" spans="1:12" x14ac:dyDescent="0.25">
      <c r="A723" s="72"/>
      <c r="B723" s="82"/>
      <c r="C723" s="82"/>
      <c r="D723" s="79"/>
      <c r="E723" s="83"/>
      <c r="F723" s="83"/>
      <c r="G723" s="81"/>
      <c r="H723" s="126"/>
      <c r="I723" s="238" t="str">
        <f>IF(ISNUMBER(F723),_xlfn.IFS(RIGHT(H723,3)="(b)",IF(AND(G723&gt;=DATE('1. Informace o projektu'!$C$3,1,1),G723&lt;=WORKDAY(DATE('1. Informace o projektu'!$C$3+1,1,31)-1,1)),"OK","!!"),RIGHT(H723,3)="(a)",IF(AND(G723&gt;=DATE('1. Informace o projektu'!$C$3,1,1),G723&lt;=WORKDAY(DATE('1. Informace o projektu'!$C$3,12,31)-1,1,'6. Data'!$C$76:$C$89)),"OK","!!"),ISBLANK(G723),"!",ISBLANK(H723),"!!!",H723='6. Data'!$B$3,"vyberte druh nákladu")," ")</f>
        <v xml:space="preserve"> </v>
      </c>
      <c r="J723" s="261" t="str">
        <f t="shared" si="33"/>
        <v xml:space="preserve"> </v>
      </c>
      <c r="K723" s="238" t="str">
        <f t="shared" si="34"/>
        <v xml:space="preserve"> </v>
      </c>
      <c r="L723" s="87" t="str">
        <f t="shared" si="35"/>
        <v xml:space="preserve"> </v>
      </c>
    </row>
    <row r="724" spans="1:12" x14ac:dyDescent="0.25">
      <c r="A724" s="72"/>
      <c r="B724" s="82"/>
      <c r="C724" s="82"/>
      <c r="D724" s="79"/>
      <c r="E724" s="83"/>
      <c r="F724" s="83"/>
      <c r="G724" s="81"/>
      <c r="H724" s="126"/>
      <c r="I724" s="238" t="str">
        <f>IF(ISNUMBER(F724),_xlfn.IFS(RIGHT(H724,3)="(b)",IF(AND(G724&gt;=DATE('1. Informace o projektu'!$C$3,1,1),G724&lt;=WORKDAY(DATE('1. Informace o projektu'!$C$3+1,1,31)-1,1)),"OK","!!"),RIGHT(H724,3)="(a)",IF(AND(G724&gt;=DATE('1. Informace o projektu'!$C$3,1,1),G724&lt;=WORKDAY(DATE('1. Informace o projektu'!$C$3,12,31)-1,1,'6. Data'!$C$76:$C$89)),"OK","!!"),ISBLANK(G724),"!",ISBLANK(H724),"!!!",H724='6. Data'!$B$3,"vyberte druh nákladu")," ")</f>
        <v xml:space="preserve"> </v>
      </c>
      <c r="J724" s="261" t="str">
        <f t="shared" si="33"/>
        <v xml:space="preserve"> </v>
      </c>
      <c r="K724" s="238" t="str">
        <f t="shared" si="34"/>
        <v xml:space="preserve"> </v>
      </c>
      <c r="L724" s="87" t="str">
        <f t="shared" si="35"/>
        <v xml:space="preserve"> </v>
      </c>
    </row>
    <row r="725" spans="1:12" x14ac:dyDescent="0.25">
      <c r="A725" s="72"/>
      <c r="B725" s="82"/>
      <c r="C725" s="82"/>
      <c r="D725" s="79"/>
      <c r="E725" s="83"/>
      <c r="F725" s="83"/>
      <c r="G725" s="81"/>
      <c r="H725" s="126"/>
      <c r="I725" s="238" t="str">
        <f>IF(ISNUMBER(F725),_xlfn.IFS(RIGHT(H725,3)="(b)",IF(AND(G725&gt;=DATE('1. Informace o projektu'!$C$3,1,1),G725&lt;=WORKDAY(DATE('1. Informace o projektu'!$C$3+1,1,31)-1,1)),"OK","!!"),RIGHT(H725,3)="(a)",IF(AND(G725&gt;=DATE('1. Informace o projektu'!$C$3,1,1),G725&lt;=WORKDAY(DATE('1. Informace o projektu'!$C$3,12,31)-1,1,'6. Data'!$C$76:$C$89)),"OK","!!"),ISBLANK(G725),"!",ISBLANK(H725),"!!!",H725='6. Data'!$B$3,"vyberte druh nákladu")," ")</f>
        <v xml:space="preserve"> </v>
      </c>
      <c r="J725" s="261" t="str">
        <f t="shared" si="33"/>
        <v xml:space="preserve"> </v>
      </c>
      <c r="K725" s="238" t="str">
        <f t="shared" si="34"/>
        <v xml:space="preserve"> </v>
      </c>
      <c r="L725" s="87" t="str">
        <f t="shared" si="35"/>
        <v xml:space="preserve"> </v>
      </c>
    </row>
    <row r="726" spans="1:12" x14ac:dyDescent="0.25">
      <c r="A726" s="72"/>
      <c r="B726" s="82"/>
      <c r="C726" s="82"/>
      <c r="D726" s="79"/>
      <c r="E726" s="83"/>
      <c r="F726" s="83"/>
      <c r="G726" s="81"/>
      <c r="H726" s="126"/>
      <c r="I726" s="238" t="str">
        <f>IF(ISNUMBER(F726),_xlfn.IFS(RIGHT(H726,3)="(b)",IF(AND(G726&gt;=DATE('1. Informace o projektu'!$C$3,1,1),G726&lt;=WORKDAY(DATE('1. Informace o projektu'!$C$3+1,1,31)-1,1)),"OK","!!"),RIGHT(H726,3)="(a)",IF(AND(G726&gt;=DATE('1. Informace o projektu'!$C$3,1,1),G726&lt;=WORKDAY(DATE('1. Informace o projektu'!$C$3,12,31)-1,1,'6. Data'!$C$76:$C$89)),"OK","!!"),ISBLANK(G726),"!",ISBLANK(H726),"!!!",H726='6. Data'!$B$3,"vyberte druh nákladu")," ")</f>
        <v xml:space="preserve"> </v>
      </c>
      <c r="J726" s="261" t="str">
        <f t="shared" si="33"/>
        <v xml:space="preserve"> </v>
      </c>
      <c r="K726" s="238" t="str">
        <f t="shared" si="34"/>
        <v xml:space="preserve"> </v>
      </c>
      <c r="L726" s="87" t="str">
        <f t="shared" si="35"/>
        <v xml:space="preserve"> </v>
      </c>
    </row>
    <row r="727" spans="1:12" x14ac:dyDescent="0.25">
      <c r="A727" s="72"/>
      <c r="B727" s="82"/>
      <c r="C727" s="82"/>
      <c r="D727" s="79"/>
      <c r="E727" s="83"/>
      <c r="F727" s="83"/>
      <c r="G727" s="81"/>
      <c r="H727" s="126"/>
      <c r="I727" s="238" t="str">
        <f>IF(ISNUMBER(F727),_xlfn.IFS(RIGHT(H727,3)="(b)",IF(AND(G727&gt;=DATE('1. Informace o projektu'!$C$3,1,1),G727&lt;=WORKDAY(DATE('1. Informace o projektu'!$C$3+1,1,31)-1,1)),"OK","!!"),RIGHT(H727,3)="(a)",IF(AND(G727&gt;=DATE('1. Informace o projektu'!$C$3,1,1),G727&lt;=WORKDAY(DATE('1. Informace o projektu'!$C$3,12,31)-1,1,'6. Data'!$C$76:$C$89)),"OK","!!"),ISBLANK(G727),"!",ISBLANK(H727),"!!!",H727='6. Data'!$B$3,"vyberte druh nákladu")," ")</f>
        <v xml:space="preserve"> </v>
      </c>
      <c r="J727" s="261" t="str">
        <f t="shared" si="33"/>
        <v xml:space="preserve"> </v>
      </c>
      <c r="K727" s="238" t="str">
        <f t="shared" si="34"/>
        <v xml:space="preserve"> </v>
      </c>
      <c r="L727" s="87" t="str">
        <f t="shared" si="35"/>
        <v xml:space="preserve"> </v>
      </c>
    </row>
    <row r="728" spans="1:12" x14ac:dyDescent="0.25">
      <c r="A728" s="72"/>
      <c r="B728" s="82"/>
      <c r="C728" s="82"/>
      <c r="D728" s="79"/>
      <c r="E728" s="83"/>
      <c r="F728" s="83"/>
      <c r="G728" s="81"/>
      <c r="H728" s="126"/>
      <c r="I728" s="238" t="str">
        <f>IF(ISNUMBER(F728),_xlfn.IFS(RIGHT(H728,3)="(b)",IF(AND(G728&gt;=DATE('1. Informace o projektu'!$C$3,1,1),G728&lt;=WORKDAY(DATE('1. Informace o projektu'!$C$3+1,1,31)-1,1)),"OK","!!"),RIGHT(H728,3)="(a)",IF(AND(G728&gt;=DATE('1. Informace o projektu'!$C$3,1,1),G728&lt;=WORKDAY(DATE('1. Informace o projektu'!$C$3,12,31)-1,1,'6. Data'!$C$76:$C$89)),"OK","!!"),ISBLANK(G728),"!",ISBLANK(H728),"!!!",H728='6. Data'!$B$3,"vyberte druh nákladu")," ")</f>
        <v xml:space="preserve"> </v>
      </c>
      <c r="J728" s="261" t="str">
        <f t="shared" si="33"/>
        <v xml:space="preserve"> </v>
      </c>
      <c r="K728" s="238" t="str">
        <f t="shared" si="34"/>
        <v xml:space="preserve"> </v>
      </c>
      <c r="L728" s="87" t="str">
        <f t="shared" si="35"/>
        <v xml:space="preserve"> </v>
      </c>
    </row>
    <row r="729" spans="1:12" x14ac:dyDescent="0.25">
      <c r="A729" s="72"/>
      <c r="B729" s="82"/>
      <c r="C729" s="82"/>
      <c r="D729" s="79"/>
      <c r="E729" s="83"/>
      <c r="F729" s="83"/>
      <c r="G729" s="81"/>
      <c r="H729" s="126"/>
      <c r="I729" s="238" t="str">
        <f>IF(ISNUMBER(F729),_xlfn.IFS(RIGHT(H729,3)="(b)",IF(AND(G729&gt;=DATE('1. Informace o projektu'!$C$3,1,1),G729&lt;=WORKDAY(DATE('1. Informace o projektu'!$C$3+1,1,31)-1,1)),"OK","!!"),RIGHT(H729,3)="(a)",IF(AND(G729&gt;=DATE('1. Informace o projektu'!$C$3,1,1),G729&lt;=WORKDAY(DATE('1. Informace o projektu'!$C$3,12,31)-1,1,'6. Data'!$C$76:$C$89)),"OK","!!"),ISBLANK(G729),"!",ISBLANK(H729),"!!!",H729='6. Data'!$B$3,"vyberte druh nákladu")," ")</f>
        <v xml:space="preserve"> </v>
      </c>
      <c r="J729" s="261" t="str">
        <f t="shared" si="33"/>
        <v xml:space="preserve"> </v>
      </c>
      <c r="K729" s="238" t="str">
        <f t="shared" si="34"/>
        <v xml:space="preserve"> </v>
      </c>
      <c r="L729" s="87" t="str">
        <f t="shared" si="35"/>
        <v xml:space="preserve"> </v>
      </c>
    </row>
    <row r="730" spans="1:12" x14ac:dyDescent="0.25">
      <c r="A730" s="72"/>
      <c r="B730" s="82"/>
      <c r="C730" s="82"/>
      <c r="D730" s="79"/>
      <c r="E730" s="83"/>
      <c r="F730" s="83"/>
      <c r="G730" s="81"/>
      <c r="H730" s="126"/>
      <c r="I730" s="238" t="str">
        <f>IF(ISNUMBER(F730),_xlfn.IFS(RIGHT(H730,3)="(b)",IF(AND(G730&gt;=DATE('1. Informace o projektu'!$C$3,1,1),G730&lt;=WORKDAY(DATE('1. Informace o projektu'!$C$3+1,1,31)-1,1)),"OK","!!"),RIGHT(H730,3)="(a)",IF(AND(G730&gt;=DATE('1. Informace o projektu'!$C$3,1,1),G730&lt;=WORKDAY(DATE('1. Informace o projektu'!$C$3,12,31)-1,1,'6. Data'!$C$76:$C$89)),"OK","!!"),ISBLANK(G730),"!",ISBLANK(H730),"!!!",H730='6. Data'!$B$3,"vyberte druh nákladu")," ")</f>
        <v xml:space="preserve"> </v>
      </c>
      <c r="J730" s="261" t="str">
        <f t="shared" si="33"/>
        <v xml:space="preserve"> </v>
      </c>
      <c r="K730" s="238" t="str">
        <f t="shared" si="34"/>
        <v xml:space="preserve"> </v>
      </c>
      <c r="L730" s="87" t="str">
        <f t="shared" si="35"/>
        <v xml:space="preserve"> </v>
      </c>
    </row>
    <row r="731" spans="1:12" x14ac:dyDescent="0.25">
      <c r="A731" s="72"/>
      <c r="B731" s="82"/>
      <c r="C731" s="82"/>
      <c r="D731" s="79"/>
      <c r="E731" s="83"/>
      <c r="F731" s="83"/>
      <c r="G731" s="81"/>
      <c r="H731" s="126"/>
      <c r="I731" s="238" t="str">
        <f>IF(ISNUMBER(F731),_xlfn.IFS(RIGHT(H731,3)="(b)",IF(AND(G731&gt;=DATE('1. Informace o projektu'!$C$3,1,1),G731&lt;=WORKDAY(DATE('1. Informace o projektu'!$C$3+1,1,31)-1,1)),"OK","!!"),RIGHT(H731,3)="(a)",IF(AND(G731&gt;=DATE('1. Informace o projektu'!$C$3,1,1),G731&lt;=WORKDAY(DATE('1. Informace o projektu'!$C$3,12,31)-1,1,'6. Data'!$C$76:$C$89)),"OK","!!"),ISBLANK(G731),"!",ISBLANK(H731),"!!!",H731='6. Data'!$B$3,"vyberte druh nákladu")," ")</f>
        <v xml:space="preserve"> </v>
      </c>
      <c r="J731" s="261" t="str">
        <f t="shared" si="33"/>
        <v xml:space="preserve"> </v>
      </c>
      <c r="K731" s="238" t="str">
        <f t="shared" si="34"/>
        <v xml:space="preserve"> </v>
      </c>
      <c r="L731" s="87" t="str">
        <f t="shared" si="35"/>
        <v xml:space="preserve"> </v>
      </c>
    </row>
    <row r="732" spans="1:12" x14ac:dyDescent="0.25">
      <c r="A732" s="72"/>
      <c r="B732" s="82"/>
      <c r="C732" s="82"/>
      <c r="D732" s="79"/>
      <c r="E732" s="83"/>
      <c r="F732" s="83"/>
      <c r="G732" s="81"/>
      <c r="H732" s="126"/>
      <c r="I732" s="238" t="str">
        <f>IF(ISNUMBER(F732),_xlfn.IFS(RIGHT(H732,3)="(b)",IF(AND(G732&gt;=DATE('1. Informace o projektu'!$C$3,1,1),G732&lt;=WORKDAY(DATE('1. Informace o projektu'!$C$3+1,1,31)-1,1)),"OK","!!"),RIGHT(H732,3)="(a)",IF(AND(G732&gt;=DATE('1. Informace o projektu'!$C$3,1,1),G732&lt;=WORKDAY(DATE('1. Informace o projektu'!$C$3,12,31)-1,1,'6. Data'!$C$76:$C$89)),"OK","!!"),ISBLANK(G732),"!",ISBLANK(H732),"!!!",H732='6. Data'!$B$3,"vyberte druh nákladu")," ")</f>
        <v xml:space="preserve"> </v>
      </c>
      <c r="J732" s="261" t="str">
        <f t="shared" si="33"/>
        <v xml:space="preserve"> </v>
      </c>
      <c r="K732" s="238" t="str">
        <f t="shared" si="34"/>
        <v xml:space="preserve"> </v>
      </c>
      <c r="L732" s="87" t="str">
        <f t="shared" si="35"/>
        <v xml:space="preserve"> </v>
      </c>
    </row>
    <row r="733" spans="1:12" x14ac:dyDescent="0.25">
      <c r="A733" s="72"/>
      <c r="B733" s="82"/>
      <c r="C733" s="82"/>
      <c r="D733" s="79"/>
      <c r="E733" s="83"/>
      <c r="F733" s="83"/>
      <c r="G733" s="81"/>
      <c r="H733" s="126"/>
      <c r="I733" s="238" t="str">
        <f>IF(ISNUMBER(F733),_xlfn.IFS(RIGHT(H733,3)="(b)",IF(AND(G733&gt;=DATE('1. Informace o projektu'!$C$3,1,1),G733&lt;=WORKDAY(DATE('1. Informace o projektu'!$C$3+1,1,31)-1,1)),"OK","!!"),RIGHT(H733,3)="(a)",IF(AND(G733&gt;=DATE('1. Informace o projektu'!$C$3,1,1),G733&lt;=WORKDAY(DATE('1. Informace o projektu'!$C$3,12,31)-1,1,'6. Data'!$C$76:$C$89)),"OK","!!"),ISBLANK(G733),"!",ISBLANK(H733),"!!!",H733='6. Data'!$B$3,"vyberte druh nákladu")," ")</f>
        <v xml:space="preserve"> </v>
      </c>
      <c r="J733" s="261" t="str">
        <f t="shared" si="33"/>
        <v xml:space="preserve"> </v>
      </c>
      <c r="K733" s="238" t="str">
        <f t="shared" si="34"/>
        <v xml:space="preserve"> </v>
      </c>
      <c r="L733" s="87" t="str">
        <f t="shared" si="35"/>
        <v xml:space="preserve"> </v>
      </c>
    </row>
    <row r="734" spans="1:12" x14ac:dyDescent="0.25">
      <c r="A734" s="72"/>
      <c r="B734" s="82"/>
      <c r="C734" s="82"/>
      <c r="D734" s="79"/>
      <c r="E734" s="83"/>
      <c r="F734" s="83"/>
      <c r="G734" s="81"/>
      <c r="H734" s="126"/>
      <c r="I734" s="238" t="str">
        <f>IF(ISNUMBER(F734),_xlfn.IFS(RIGHT(H734,3)="(b)",IF(AND(G734&gt;=DATE('1. Informace o projektu'!$C$3,1,1),G734&lt;=WORKDAY(DATE('1. Informace o projektu'!$C$3+1,1,31)-1,1)),"OK","!!"),RIGHT(H734,3)="(a)",IF(AND(G734&gt;=DATE('1. Informace o projektu'!$C$3,1,1),G734&lt;=WORKDAY(DATE('1. Informace o projektu'!$C$3,12,31)-1,1,'6. Data'!$C$76:$C$89)),"OK","!!"),ISBLANK(G734),"!",ISBLANK(H734),"!!!",H734='6. Data'!$B$3,"vyberte druh nákladu")," ")</f>
        <v xml:space="preserve"> </v>
      </c>
      <c r="J734" s="261" t="str">
        <f t="shared" si="33"/>
        <v xml:space="preserve"> </v>
      </c>
      <c r="K734" s="238" t="str">
        <f t="shared" si="34"/>
        <v xml:space="preserve"> </v>
      </c>
      <c r="L734" s="87" t="str">
        <f t="shared" si="35"/>
        <v xml:space="preserve"> </v>
      </c>
    </row>
    <row r="735" spans="1:12" x14ac:dyDescent="0.25">
      <c r="A735" s="72"/>
      <c r="B735" s="82"/>
      <c r="C735" s="82"/>
      <c r="D735" s="79"/>
      <c r="E735" s="83"/>
      <c r="F735" s="83"/>
      <c r="G735" s="81"/>
      <c r="H735" s="126"/>
      <c r="I735" s="238" t="str">
        <f>IF(ISNUMBER(F735),_xlfn.IFS(RIGHT(H735,3)="(b)",IF(AND(G735&gt;=DATE('1. Informace o projektu'!$C$3,1,1),G735&lt;=WORKDAY(DATE('1. Informace o projektu'!$C$3+1,1,31)-1,1)),"OK","!!"),RIGHT(H735,3)="(a)",IF(AND(G735&gt;=DATE('1. Informace o projektu'!$C$3,1,1),G735&lt;=WORKDAY(DATE('1. Informace o projektu'!$C$3,12,31)-1,1,'6. Data'!$C$76:$C$89)),"OK","!!"),ISBLANK(G735),"!",ISBLANK(H735),"!!!",H735='6. Data'!$B$3,"vyberte druh nákladu")," ")</f>
        <v xml:space="preserve"> </v>
      </c>
      <c r="J735" s="261" t="str">
        <f t="shared" si="33"/>
        <v xml:space="preserve"> </v>
      </c>
      <c r="K735" s="238" t="str">
        <f t="shared" si="34"/>
        <v xml:space="preserve"> </v>
      </c>
      <c r="L735" s="87" t="str">
        <f t="shared" si="35"/>
        <v xml:space="preserve"> </v>
      </c>
    </row>
    <row r="736" spans="1:12" x14ac:dyDescent="0.25">
      <c r="A736" s="72"/>
      <c r="B736" s="82"/>
      <c r="C736" s="82"/>
      <c r="D736" s="79"/>
      <c r="E736" s="83"/>
      <c r="F736" s="83"/>
      <c r="G736" s="81"/>
      <c r="H736" s="126"/>
      <c r="I736" s="238" t="str">
        <f>IF(ISNUMBER(F736),_xlfn.IFS(RIGHT(H736,3)="(b)",IF(AND(G736&gt;=DATE('1. Informace o projektu'!$C$3,1,1),G736&lt;=WORKDAY(DATE('1. Informace o projektu'!$C$3+1,1,31)-1,1)),"OK","!!"),RIGHT(H736,3)="(a)",IF(AND(G736&gt;=DATE('1. Informace o projektu'!$C$3,1,1),G736&lt;=WORKDAY(DATE('1. Informace o projektu'!$C$3,12,31)-1,1,'6. Data'!$C$76:$C$89)),"OK","!!"),ISBLANK(G736),"!",ISBLANK(H736),"!!!",H736='6. Data'!$B$3,"vyberte druh nákladu")," ")</f>
        <v xml:space="preserve"> </v>
      </c>
      <c r="J736" s="261" t="str">
        <f t="shared" si="33"/>
        <v xml:space="preserve"> </v>
      </c>
      <c r="K736" s="238" t="str">
        <f t="shared" si="34"/>
        <v xml:space="preserve"> </v>
      </c>
      <c r="L736" s="87" t="str">
        <f t="shared" si="35"/>
        <v xml:space="preserve"> </v>
      </c>
    </row>
    <row r="737" spans="1:12" x14ac:dyDescent="0.25">
      <c r="A737" s="72"/>
      <c r="B737" s="82"/>
      <c r="C737" s="82"/>
      <c r="D737" s="79"/>
      <c r="E737" s="83"/>
      <c r="F737" s="83"/>
      <c r="G737" s="81"/>
      <c r="H737" s="126"/>
      <c r="I737" s="238" t="str">
        <f>IF(ISNUMBER(F737),_xlfn.IFS(RIGHT(H737,3)="(b)",IF(AND(G737&gt;=DATE('1. Informace o projektu'!$C$3,1,1),G737&lt;=WORKDAY(DATE('1. Informace o projektu'!$C$3+1,1,31)-1,1)),"OK","!!"),RIGHT(H737,3)="(a)",IF(AND(G737&gt;=DATE('1. Informace o projektu'!$C$3,1,1),G737&lt;=WORKDAY(DATE('1. Informace o projektu'!$C$3,12,31)-1,1,'6. Data'!$C$76:$C$89)),"OK","!!"),ISBLANK(G737),"!",ISBLANK(H737),"!!!",H737='6. Data'!$B$3,"vyberte druh nákladu")," ")</f>
        <v xml:space="preserve"> </v>
      </c>
      <c r="J737" s="261" t="str">
        <f t="shared" si="33"/>
        <v xml:space="preserve"> </v>
      </c>
      <c r="K737" s="238" t="str">
        <f t="shared" si="34"/>
        <v xml:space="preserve"> </v>
      </c>
      <c r="L737" s="87" t="str">
        <f t="shared" si="35"/>
        <v xml:space="preserve"> </v>
      </c>
    </row>
    <row r="738" spans="1:12" x14ac:dyDescent="0.25">
      <c r="A738" s="72"/>
      <c r="B738" s="82"/>
      <c r="C738" s="82"/>
      <c r="D738" s="79"/>
      <c r="E738" s="83"/>
      <c r="F738" s="83"/>
      <c r="G738" s="81"/>
      <c r="H738" s="126"/>
      <c r="I738" s="238" t="str">
        <f>IF(ISNUMBER(F738),_xlfn.IFS(RIGHT(H738,3)="(b)",IF(AND(G738&gt;=DATE('1. Informace o projektu'!$C$3,1,1),G738&lt;=WORKDAY(DATE('1. Informace o projektu'!$C$3+1,1,31)-1,1)),"OK","!!"),RIGHT(H738,3)="(a)",IF(AND(G738&gt;=DATE('1. Informace o projektu'!$C$3,1,1),G738&lt;=WORKDAY(DATE('1. Informace o projektu'!$C$3,12,31)-1,1,'6. Data'!$C$76:$C$89)),"OK","!!"),ISBLANK(G738),"!",ISBLANK(H738),"!!!",H738='6. Data'!$B$3,"vyberte druh nákladu")," ")</f>
        <v xml:space="preserve"> </v>
      </c>
      <c r="J738" s="261" t="str">
        <f t="shared" si="33"/>
        <v xml:space="preserve"> </v>
      </c>
      <c r="K738" s="238" t="str">
        <f t="shared" si="34"/>
        <v xml:space="preserve"> </v>
      </c>
      <c r="L738" s="87" t="str">
        <f t="shared" si="35"/>
        <v xml:space="preserve"> </v>
      </c>
    </row>
    <row r="739" spans="1:12" x14ac:dyDescent="0.25">
      <c r="A739" s="72"/>
      <c r="B739" s="82"/>
      <c r="C739" s="82"/>
      <c r="D739" s="79"/>
      <c r="E739" s="83"/>
      <c r="F739" s="83"/>
      <c r="G739" s="81"/>
      <c r="H739" s="126"/>
      <c r="I739" s="238" t="str">
        <f>IF(ISNUMBER(F739),_xlfn.IFS(RIGHT(H739,3)="(b)",IF(AND(G739&gt;=DATE('1. Informace o projektu'!$C$3,1,1),G739&lt;=WORKDAY(DATE('1. Informace o projektu'!$C$3+1,1,31)-1,1)),"OK","!!"),RIGHT(H739,3)="(a)",IF(AND(G739&gt;=DATE('1. Informace o projektu'!$C$3,1,1),G739&lt;=WORKDAY(DATE('1. Informace o projektu'!$C$3,12,31)-1,1,'6. Data'!$C$76:$C$89)),"OK","!!"),ISBLANK(G739),"!",ISBLANK(H739),"!!!",H739='6. Data'!$B$3,"vyberte druh nákladu")," ")</f>
        <v xml:space="preserve"> </v>
      </c>
      <c r="J739" s="261" t="str">
        <f t="shared" si="33"/>
        <v xml:space="preserve"> </v>
      </c>
      <c r="K739" s="238" t="str">
        <f t="shared" si="34"/>
        <v xml:space="preserve"> </v>
      </c>
      <c r="L739" s="87" t="str">
        <f t="shared" si="35"/>
        <v xml:space="preserve"> </v>
      </c>
    </row>
    <row r="740" spans="1:12" x14ac:dyDescent="0.25">
      <c r="A740" s="72"/>
      <c r="B740" s="82"/>
      <c r="C740" s="82"/>
      <c r="D740" s="79"/>
      <c r="E740" s="83"/>
      <c r="F740" s="83"/>
      <c r="G740" s="81"/>
      <c r="H740" s="126"/>
      <c r="I740" s="238" t="str">
        <f>IF(ISNUMBER(F740),_xlfn.IFS(RIGHT(H740,3)="(b)",IF(AND(G740&gt;=DATE('1. Informace o projektu'!$C$3,1,1),G740&lt;=WORKDAY(DATE('1. Informace o projektu'!$C$3+1,1,31)-1,1)),"OK","!!"),RIGHT(H740,3)="(a)",IF(AND(G740&gt;=DATE('1. Informace o projektu'!$C$3,1,1),G740&lt;=WORKDAY(DATE('1. Informace o projektu'!$C$3,12,31)-1,1,'6. Data'!$C$76:$C$89)),"OK","!!"),ISBLANK(G740),"!",ISBLANK(H740),"!!!",H740='6. Data'!$B$3,"vyberte druh nákladu")," ")</f>
        <v xml:space="preserve"> </v>
      </c>
      <c r="J740" s="261" t="str">
        <f t="shared" si="33"/>
        <v xml:space="preserve"> </v>
      </c>
      <c r="K740" s="238" t="str">
        <f t="shared" si="34"/>
        <v xml:space="preserve"> </v>
      </c>
      <c r="L740" s="87" t="str">
        <f t="shared" si="35"/>
        <v xml:space="preserve"> </v>
      </c>
    </row>
    <row r="741" spans="1:12" x14ac:dyDescent="0.25">
      <c r="A741" s="72"/>
      <c r="B741" s="82"/>
      <c r="C741" s="82"/>
      <c r="D741" s="79"/>
      <c r="E741" s="83"/>
      <c r="F741" s="83"/>
      <c r="G741" s="81"/>
      <c r="H741" s="126"/>
      <c r="I741" s="238" t="str">
        <f>IF(ISNUMBER(F741),_xlfn.IFS(RIGHT(H741,3)="(b)",IF(AND(G741&gt;=DATE('1. Informace o projektu'!$C$3,1,1),G741&lt;=WORKDAY(DATE('1. Informace o projektu'!$C$3+1,1,31)-1,1)),"OK","!!"),RIGHT(H741,3)="(a)",IF(AND(G741&gt;=DATE('1. Informace o projektu'!$C$3,1,1),G741&lt;=WORKDAY(DATE('1. Informace o projektu'!$C$3,12,31)-1,1,'6. Data'!$C$76:$C$89)),"OK","!!"),ISBLANK(G741),"!",ISBLANK(H741),"!!!",H741='6. Data'!$B$3,"vyberte druh nákladu")," ")</f>
        <v xml:space="preserve"> </v>
      </c>
      <c r="J741" s="261" t="str">
        <f t="shared" si="33"/>
        <v xml:space="preserve"> </v>
      </c>
      <c r="K741" s="238" t="str">
        <f t="shared" si="34"/>
        <v xml:space="preserve"> </v>
      </c>
      <c r="L741" s="87" t="str">
        <f t="shared" si="35"/>
        <v xml:space="preserve"> </v>
      </c>
    </row>
    <row r="742" spans="1:12" x14ac:dyDescent="0.25">
      <c r="A742" s="72"/>
      <c r="B742" s="82"/>
      <c r="C742" s="82"/>
      <c r="D742" s="79"/>
      <c r="E742" s="83"/>
      <c r="F742" s="83"/>
      <c r="G742" s="81"/>
      <c r="H742" s="126"/>
      <c r="I742" s="238" t="str">
        <f>IF(ISNUMBER(F742),_xlfn.IFS(RIGHT(H742,3)="(b)",IF(AND(G742&gt;=DATE('1. Informace o projektu'!$C$3,1,1),G742&lt;=WORKDAY(DATE('1. Informace o projektu'!$C$3+1,1,31)-1,1)),"OK","!!"),RIGHT(H742,3)="(a)",IF(AND(G742&gt;=DATE('1. Informace o projektu'!$C$3,1,1),G742&lt;=WORKDAY(DATE('1. Informace o projektu'!$C$3,12,31)-1,1,'6. Data'!$C$76:$C$89)),"OK","!!"),ISBLANK(G742),"!",ISBLANK(H742),"!!!",H742='6. Data'!$B$3,"vyberte druh nákladu")," ")</f>
        <v xml:space="preserve"> </v>
      </c>
      <c r="J742" s="261" t="str">
        <f t="shared" si="33"/>
        <v xml:space="preserve"> </v>
      </c>
      <c r="K742" s="238" t="str">
        <f t="shared" si="34"/>
        <v xml:space="preserve"> </v>
      </c>
      <c r="L742" s="87" t="str">
        <f t="shared" si="35"/>
        <v xml:space="preserve"> </v>
      </c>
    </row>
    <row r="743" spans="1:12" x14ac:dyDescent="0.25">
      <c r="A743" s="72"/>
      <c r="B743" s="82"/>
      <c r="C743" s="82"/>
      <c r="D743" s="79"/>
      <c r="E743" s="83"/>
      <c r="F743" s="83"/>
      <c r="G743" s="81"/>
      <c r="H743" s="126"/>
      <c r="I743" s="238" t="str">
        <f>IF(ISNUMBER(F743),_xlfn.IFS(RIGHT(H743,3)="(b)",IF(AND(G743&gt;=DATE('1. Informace o projektu'!$C$3,1,1),G743&lt;=WORKDAY(DATE('1. Informace o projektu'!$C$3+1,1,31)-1,1)),"OK","!!"),RIGHT(H743,3)="(a)",IF(AND(G743&gt;=DATE('1. Informace o projektu'!$C$3,1,1),G743&lt;=WORKDAY(DATE('1. Informace o projektu'!$C$3,12,31)-1,1,'6. Data'!$C$76:$C$89)),"OK","!!"),ISBLANK(G743),"!",ISBLANK(H743),"!!!",H743='6. Data'!$B$3,"vyberte druh nákladu")," ")</f>
        <v xml:space="preserve"> </v>
      </c>
      <c r="J743" s="261" t="str">
        <f t="shared" si="33"/>
        <v xml:space="preserve"> </v>
      </c>
      <c r="K743" s="238" t="str">
        <f t="shared" si="34"/>
        <v xml:space="preserve"> </v>
      </c>
      <c r="L743" s="87" t="str">
        <f t="shared" si="35"/>
        <v xml:space="preserve"> </v>
      </c>
    </row>
    <row r="744" spans="1:12" x14ac:dyDescent="0.25">
      <c r="A744" s="72"/>
      <c r="B744" s="82"/>
      <c r="C744" s="82"/>
      <c r="D744" s="79"/>
      <c r="E744" s="83"/>
      <c r="F744" s="83"/>
      <c r="G744" s="81"/>
      <c r="H744" s="126"/>
      <c r="I744" s="238" t="str">
        <f>IF(ISNUMBER(F744),_xlfn.IFS(RIGHT(H744,3)="(b)",IF(AND(G744&gt;=DATE('1. Informace o projektu'!$C$3,1,1),G744&lt;=WORKDAY(DATE('1. Informace o projektu'!$C$3+1,1,31)-1,1)),"OK","!!"),RIGHT(H744,3)="(a)",IF(AND(G744&gt;=DATE('1. Informace o projektu'!$C$3,1,1),G744&lt;=WORKDAY(DATE('1. Informace o projektu'!$C$3,12,31)-1,1,'6. Data'!$C$76:$C$89)),"OK","!!"),ISBLANK(G744),"!",ISBLANK(H744),"!!!",H744='6. Data'!$B$3,"vyberte druh nákladu")," ")</f>
        <v xml:space="preserve"> </v>
      </c>
      <c r="J744" s="261" t="str">
        <f t="shared" si="33"/>
        <v xml:space="preserve"> </v>
      </c>
      <c r="K744" s="238" t="str">
        <f t="shared" si="34"/>
        <v xml:space="preserve"> </v>
      </c>
      <c r="L744" s="87" t="str">
        <f t="shared" si="35"/>
        <v xml:space="preserve"> </v>
      </c>
    </row>
    <row r="745" spans="1:12" x14ac:dyDescent="0.25">
      <c r="A745" s="72"/>
      <c r="B745" s="82"/>
      <c r="C745" s="82"/>
      <c r="D745" s="79"/>
      <c r="E745" s="83"/>
      <c r="F745" s="83"/>
      <c r="G745" s="81"/>
      <c r="H745" s="126"/>
      <c r="I745" s="238" t="str">
        <f>IF(ISNUMBER(F745),_xlfn.IFS(RIGHT(H745,3)="(b)",IF(AND(G745&gt;=DATE('1. Informace o projektu'!$C$3,1,1),G745&lt;=WORKDAY(DATE('1. Informace o projektu'!$C$3+1,1,31)-1,1)),"OK","!!"),RIGHT(H745,3)="(a)",IF(AND(G745&gt;=DATE('1. Informace o projektu'!$C$3,1,1),G745&lt;=WORKDAY(DATE('1. Informace o projektu'!$C$3,12,31)-1,1,'6. Data'!$C$76:$C$89)),"OK","!!"),ISBLANK(G745),"!",ISBLANK(H745),"!!!",H745='6. Data'!$B$3,"vyberte druh nákladu")," ")</f>
        <v xml:space="preserve"> </v>
      </c>
      <c r="J745" s="261" t="str">
        <f t="shared" si="33"/>
        <v xml:space="preserve"> </v>
      </c>
      <c r="K745" s="238" t="str">
        <f t="shared" si="34"/>
        <v xml:space="preserve"> </v>
      </c>
      <c r="L745" s="87" t="str">
        <f t="shared" si="35"/>
        <v xml:space="preserve"> </v>
      </c>
    </row>
    <row r="746" spans="1:12" x14ac:dyDescent="0.25">
      <c r="A746" s="72"/>
      <c r="B746" s="82"/>
      <c r="C746" s="82"/>
      <c r="D746" s="79"/>
      <c r="E746" s="83"/>
      <c r="F746" s="83"/>
      <c r="G746" s="81"/>
      <c r="H746" s="126"/>
      <c r="I746" s="238" t="str">
        <f>IF(ISNUMBER(F746),_xlfn.IFS(RIGHT(H746,3)="(b)",IF(AND(G746&gt;=DATE('1. Informace o projektu'!$C$3,1,1),G746&lt;=WORKDAY(DATE('1. Informace o projektu'!$C$3+1,1,31)-1,1)),"OK","!!"),RIGHT(H746,3)="(a)",IF(AND(G746&gt;=DATE('1. Informace o projektu'!$C$3,1,1),G746&lt;=WORKDAY(DATE('1. Informace o projektu'!$C$3,12,31)-1,1,'6. Data'!$C$76:$C$89)),"OK","!!"),ISBLANK(G746),"!",ISBLANK(H746),"!!!",H746='6. Data'!$B$3,"vyberte druh nákladu")," ")</f>
        <v xml:space="preserve"> </v>
      </c>
      <c r="J746" s="261" t="str">
        <f t="shared" si="33"/>
        <v xml:space="preserve"> </v>
      </c>
      <c r="K746" s="238" t="str">
        <f t="shared" si="34"/>
        <v xml:space="preserve"> </v>
      </c>
      <c r="L746" s="87" t="str">
        <f t="shared" si="35"/>
        <v xml:space="preserve"> </v>
      </c>
    </row>
    <row r="747" spans="1:12" x14ac:dyDescent="0.25">
      <c r="A747" s="72"/>
      <c r="B747" s="82"/>
      <c r="C747" s="82"/>
      <c r="D747" s="79"/>
      <c r="E747" s="83"/>
      <c r="F747" s="83"/>
      <c r="G747" s="81"/>
      <c r="H747" s="126"/>
      <c r="I747" s="238" t="str">
        <f>IF(ISNUMBER(F747),_xlfn.IFS(RIGHT(H747,3)="(b)",IF(AND(G747&gt;=DATE('1. Informace o projektu'!$C$3,1,1),G747&lt;=WORKDAY(DATE('1. Informace o projektu'!$C$3+1,1,31)-1,1)),"OK","!!"),RIGHT(H747,3)="(a)",IF(AND(G747&gt;=DATE('1. Informace o projektu'!$C$3,1,1),G747&lt;=WORKDAY(DATE('1. Informace o projektu'!$C$3,12,31)-1,1,'6. Data'!$C$76:$C$89)),"OK","!!"),ISBLANK(G747),"!",ISBLANK(H747),"!!!",H747='6. Data'!$B$3,"vyberte druh nákladu")," ")</f>
        <v xml:space="preserve"> </v>
      </c>
      <c r="J747" s="261" t="str">
        <f t="shared" si="33"/>
        <v xml:space="preserve"> </v>
      </c>
      <c r="K747" s="238" t="str">
        <f t="shared" si="34"/>
        <v xml:space="preserve"> </v>
      </c>
      <c r="L747" s="87" t="str">
        <f t="shared" si="35"/>
        <v xml:space="preserve"> </v>
      </c>
    </row>
    <row r="748" spans="1:12" x14ac:dyDescent="0.25">
      <c r="A748" s="72"/>
      <c r="B748" s="82"/>
      <c r="C748" s="82"/>
      <c r="D748" s="79"/>
      <c r="E748" s="83"/>
      <c r="F748" s="83"/>
      <c r="G748" s="81"/>
      <c r="H748" s="126"/>
      <c r="I748" s="238" t="str">
        <f>IF(ISNUMBER(F748),_xlfn.IFS(RIGHT(H748,3)="(b)",IF(AND(G748&gt;=DATE('1. Informace o projektu'!$C$3,1,1),G748&lt;=WORKDAY(DATE('1. Informace o projektu'!$C$3+1,1,31)-1,1)),"OK","!!"),RIGHT(H748,3)="(a)",IF(AND(G748&gt;=DATE('1. Informace o projektu'!$C$3,1,1),G748&lt;=WORKDAY(DATE('1. Informace o projektu'!$C$3,12,31)-1,1,'6. Data'!$C$76:$C$89)),"OK","!!"),ISBLANK(G748),"!",ISBLANK(H748),"!!!",H748='6. Data'!$B$3,"vyberte druh nákladu")," ")</f>
        <v xml:space="preserve"> </v>
      </c>
      <c r="J748" s="261" t="str">
        <f t="shared" si="33"/>
        <v xml:space="preserve"> </v>
      </c>
      <c r="K748" s="238" t="str">
        <f t="shared" si="34"/>
        <v xml:space="preserve"> </v>
      </c>
      <c r="L748" s="87" t="str">
        <f t="shared" si="35"/>
        <v xml:space="preserve"> </v>
      </c>
    </row>
    <row r="749" spans="1:12" x14ac:dyDescent="0.25">
      <c r="A749" s="72"/>
      <c r="B749" s="82"/>
      <c r="C749" s="82"/>
      <c r="D749" s="79"/>
      <c r="E749" s="83"/>
      <c r="F749" s="83"/>
      <c r="G749" s="81"/>
      <c r="H749" s="126"/>
      <c r="I749" s="238" t="str">
        <f>IF(ISNUMBER(F749),_xlfn.IFS(RIGHT(H749,3)="(b)",IF(AND(G749&gt;=DATE('1. Informace o projektu'!$C$3,1,1),G749&lt;=WORKDAY(DATE('1. Informace o projektu'!$C$3+1,1,31)-1,1)),"OK","!!"),RIGHT(H749,3)="(a)",IF(AND(G749&gt;=DATE('1. Informace o projektu'!$C$3,1,1),G749&lt;=WORKDAY(DATE('1. Informace o projektu'!$C$3,12,31)-1,1,'6. Data'!$C$76:$C$89)),"OK","!!"),ISBLANK(G749),"!",ISBLANK(H749),"!!!",H749='6. Data'!$B$3,"vyberte druh nákladu")," ")</f>
        <v xml:space="preserve"> </v>
      </c>
      <c r="J749" s="261" t="str">
        <f t="shared" si="33"/>
        <v xml:space="preserve"> </v>
      </c>
      <c r="K749" s="238" t="str">
        <f t="shared" si="34"/>
        <v xml:space="preserve"> </v>
      </c>
      <c r="L749" s="87" t="str">
        <f t="shared" si="35"/>
        <v xml:space="preserve"> </v>
      </c>
    </row>
    <row r="750" spans="1:12" x14ac:dyDescent="0.25">
      <c r="A750" s="72"/>
      <c r="B750" s="82"/>
      <c r="C750" s="82"/>
      <c r="D750" s="79"/>
      <c r="E750" s="83"/>
      <c r="F750" s="83"/>
      <c r="G750" s="81"/>
      <c r="H750" s="126"/>
      <c r="I750" s="238" t="str">
        <f>IF(ISNUMBER(F750),_xlfn.IFS(RIGHT(H750,3)="(b)",IF(AND(G750&gt;=DATE('1. Informace o projektu'!$C$3,1,1),G750&lt;=WORKDAY(DATE('1. Informace o projektu'!$C$3+1,1,31)-1,1)),"OK","!!"),RIGHT(H750,3)="(a)",IF(AND(G750&gt;=DATE('1. Informace o projektu'!$C$3,1,1),G750&lt;=WORKDAY(DATE('1. Informace o projektu'!$C$3,12,31)-1,1,'6. Data'!$C$76:$C$89)),"OK","!!"),ISBLANK(G750),"!",ISBLANK(H750),"!!!",H750='6. Data'!$B$3,"vyberte druh nákladu")," ")</f>
        <v xml:space="preserve"> </v>
      </c>
      <c r="J750" s="261" t="str">
        <f t="shared" si="33"/>
        <v xml:space="preserve"> </v>
      </c>
      <c r="K750" s="238" t="str">
        <f t="shared" si="34"/>
        <v xml:space="preserve"> </v>
      </c>
      <c r="L750" s="87" t="str">
        <f t="shared" si="35"/>
        <v xml:space="preserve"> </v>
      </c>
    </row>
    <row r="751" spans="1:12" x14ac:dyDescent="0.25">
      <c r="A751" s="72"/>
      <c r="B751" s="82"/>
      <c r="C751" s="82"/>
      <c r="D751" s="79"/>
      <c r="E751" s="83"/>
      <c r="F751" s="83"/>
      <c r="G751" s="81"/>
      <c r="H751" s="126"/>
      <c r="I751" s="238" t="str">
        <f>IF(ISNUMBER(F751),_xlfn.IFS(RIGHT(H751,3)="(b)",IF(AND(G751&gt;=DATE('1. Informace o projektu'!$C$3,1,1),G751&lt;=WORKDAY(DATE('1. Informace o projektu'!$C$3+1,1,31)-1,1)),"OK","!!"),RIGHT(H751,3)="(a)",IF(AND(G751&gt;=DATE('1. Informace o projektu'!$C$3,1,1),G751&lt;=WORKDAY(DATE('1. Informace o projektu'!$C$3,12,31)-1,1,'6. Data'!$C$76:$C$89)),"OK","!!"),ISBLANK(G751),"!",ISBLANK(H751),"!!!",H751='6. Data'!$B$3,"vyberte druh nákladu")," ")</f>
        <v xml:space="preserve"> </v>
      </c>
      <c r="J751" s="261" t="str">
        <f t="shared" si="33"/>
        <v xml:space="preserve"> </v>
      </c>
      <c r="K751" s="238" t="str">
        <f t="shared" si="34"/>
        <v xml:space="preserve"> </v>
      </c>
      <c r="L751" s="87" t="str">
        <f t="shared" si="35"/>
        <v xml:space="preserve"> </v>
      </c>
    </row>
    <row r="752" spans="1:12" x14ac:dyDescent="0.25">
      <c r="A752" s="72"/>
      <c r="B752" s="82"/>
      <c r="C752" s="82"/>
      <c r="D752" s="79"/>
      <c r="E752" s="83"/>
      <c r="F752" s="83"/>
      <c r="G752" s="81"/>
      <c r="H752" s="126"/>
      <c r="I752" s="238" t="str">
        <f>IF(ISNUMBER(F752),_xlfn.IFS(RIGHT(H752,3)="(b)",IF(AND(G752&gt;=DATE('1. Informace o projektu'!$C$3,1,1),G752&lt;=WORKDAY(DATE('1. Informace o projektu'!$C$3+1,1,31)-1,1)),"OK","!!"),RIGHT(H752,3)="(a)",IF(AND(G752&gt;=DATE('1. Informace o projektu'!$C$3,1,1),G752&lt;=WORKDAY(DATE('1. Informace o projektu'!$C$3,12,31)-1,1,'6. Data'!$C$76:$C$89)),"OK","!!"),ISBLANK(G752),"!",ISBLANK(H752),"!!!",H752='6. Data'!$B$3,"vyberte druh nákladu")," ")</f>
        <v xml:space="preserve"> </v>
      </c>
      <c r="J752" s="261" t="str">
        <f t="shared" si="33"/>
        <v xml:space="preserve"> </v>
      </c>
      <c r="K752" s="238" t="str">
        <f t="shared" si="34"/>
        <v xml:space="preserve"> </v>
      </c>
      <c r="L752" s="87" t="str">
        <f t="shared" si="35"/>
        <v xml:space="preserve"> </v>
      </c>
    </row>
    <row r="753" spans="1:12" x14ac:dyDescent="0.25">
      <c r="A753" s="72"/>
      <c r="B753" s="82"/>
      <c r="C753" s="82"/>
      <c r="D753" s="79"/>
      <c r="E753" s="83"/>
      <c r="F753" s="83"/>
      <c r="G753" s="81"/>
      <c r="H753" s="126"/>
      <c r="I753" s="238" t="str">
        <f>IF(ISNUMBER(F753),_xlfn.IFS(RIGHT(H753,3)="(b)",IF(AND(G753&gt;=DATE('1. Informace o projektu'!$C$3,1,1),G753&lt;=WORKDAY(DATE('1. Informace o projektu'!$C$3+1,1,31)-1,1)),"OK","!!"),RIGHT(H753,3)="(a)",IF(AND(G753&gt;=DATE('1. Informace o projektu'!$C$3,1,1),G753&lt;=WORKDAY(DATE('1. Informace o projektu'!$C$3,12,31)-1,1,'6. Data'!$C$76:$C$89)),"OK","!!"),ISBLANK(G753),"!",ISBLANK(H753),"!!!",H753='6. Data'!$B$3,"vyberte druh nákladu")," ")</f>
        <v xml:space="preserve"> </v>
      </c>
      <c r="J753" s="261" t="str">
        <f t="shared" si="33"/>
        <v xml:space="preserve"> </v>
      </c>
      <c r="K753" s="238" t="str">
        <f t="shared" si="34"/>
        <v xml:space="preserve"> </v>
      </c>
      <c r="L753" s="87" t="str">
        <f t="shared" si="35"/>
        <v xml:space="preserve"> </v>
      </c>
    </row>
    <row r="754" spans="1:12" x14ac:dyDescent="0.25">
      <c r="A754" s="72"/>
      <c r="B754" s="82"/>
      <c r="C754" s="82"/>
      <c r="D754" s="79"/>
      <c r="E754" s="83"/>
      <c r="F754" s="83"/>
      <c r="G754" s="81"/>
      <c r="H754" s="126"/>
      <c r="I754" s="238" t="str">
        <f>IF(ISNUMBER(F754),_xlfn.IFS(RIGHT(H754,3)="(b)",IF(AND(G754&gt;=DATE('1. Informace o projektu'!$C$3,1,1),G754&lt;=WORKDAY(DATE('1. Informace o projektu'!$C$3+1,1,31)-1,1)),"OK","!!"),RIGHT(H754,3)="(a)",IF(AND(G754&gt;=DATE('1. Informace o projektu'!$C$3,1,1),G754&lt;=WORKDAY(DATE('1. Informace o projektu'!$C$3,12,31)-1,1,'6. Data'!$C$76:$C$89)),"OK","!!"),ISBLANK(G754),"!",ISBLANK(H754),"!!!",H754='6. Data'!$B$3,"vyberte druh nákladu")," ")</f>
        <v xml:space="preserve"> </v>
      </c>
      <c r="J754" s="261" t="str">
        <f t="shared" si="33"/>
        <v xml:space="preserve"> </v>
      </c>
      <c r="K754" s="238" t="str">
        <f t="shared" si="34"/>
        <v xml:space="preserve"> </v>
      </c>
      <c r="L754" s="87" t="str">
        <f t="shared" si="35"/>
        <v xml:space="preserve"> </v>
      </c>
    </row>
    <row r="755" spans="1:12" x14ac:dyDescent="0.25">
      <c r="A755" s="72"/>
      <c r="B755" s="82"/>
      <c r="C755" s="82"/>
      <c r="D755" s="79"/>
      <c r="E755" s="83"/>
      <c r="F755" s="83"/>
      <c r="G755" s="81"/>
      <c r="H755" s="126"/>
      <c r="I755" s="238" t="str">
        <f>IF(ISNUMBER(F755),_xlfn.IFS(RIGHT(H755,3)="(b)",IF(AND(G755&gt;=DATE('1. Informace o projektu'!$C$3,1,1),G755&lt;=WORKDAY(DATE('1. Informace o projektu'!$C$3+1,1,31)-1,1)),"OK","!!"),RIGHT(H755,3)="(a)",IF(AND(G755&gt;=DATE('1. Informace o projektu'!$C$3,1,1),G755&lt;=WORKDAY(DATE('1. Informace o projektu'!$C$3,12,31)-1,1,'6. Data'!$C$76:$C$89)),"OK","!!"),ISBLANK(G755),"!",ISBLANK(H755),"!!!",H755='6. Data'!$B$3,"vyberte druh nákladu")," ")</f>
        <v xml:space="preserve"> </v>
      </c>
      <c r="J755" s="261" t="str">
        <f t="shared" si="33"/>
        <v xml:space="preserve"> </v>
      </c>
      <c r="K755" s="238" t="str">
        <f t="shared" si="34"/>
        <v xml:space="preserve"> </v>
      </c>
      <c r="L755" s="87" t="str">
        <f t="shared" si="35"/>
        <v xml:space="preserve"> </v>
      </c>
    </row>
    <row r="756" spans="1:12" x14ac:dyDescent="0.25">
      <c r="A756" s="72"/>
      <c r="B756" s="82"/>
      <c r="C756" s="82"/>
      <c r="D756" s="79"/>
      <c r="E756" s="83"/>
      <c r="F756" s="83"/>
      <c r="G756" s="81"/>
      <c r="H756" s="126"/>
      <c r="I756" s="238" t="str">
        <f>IF(ISNUMBER(F756),_xlfn.IFS(RIGHT(H756,3)="(b)",IF(AND(G756&gt;=DATE('1. Informace o projektu'!$C$3,1,1),G756&lt;=WORKDAY(DATE('1. Informace o projektu'!$C$3+1,1,31)-1,1)),"OK","!!"),RIGHT(H756,3)="(a)",IF(AND(G756&gt;=DATE('1. Informace o projektu'!$C$3,1,1),G756&lt;=WORKDAY(DATE('1. Informace o projektu'!$C$3,12,31)-1,1,'6. Data'!$C$76:$C$89)),"OK","!!"),ISBLANK(G756),"!",ISBLANK(H756),"!!!",H756='6. Data'!$B$3,"vyberte druh nákladu")," ")</f>
        <v xml:space="preserve"> </v>
      </c>
      <c r="J756" s="261" t="str">
        <f t="shared" si="33"/>
        <v xml:space="preserve"> </v>
      </c>
      <c r="K756" s="238" t="str">
        <f t="shared" si="34"/>
        <v xml:space="preserve"> </v>
      </c>
      <c r="L756" s="87" t="str">
        <f t="shared" si="35"/>
        <v xml:space="preserve"> </v>
      </c>
    </row>
    <row r="757" spans="1:12" x14ac:dyDescent="0.25">
      <c r="A757" s="72"/>
      <c r="B757" s="82"/>
      <c r="C757" s="82"/>
      <c r="D757" s="79"/>
      <c r="E757" s="83"/>
      <c r="F757" s="83"/>
      <c r="G757" s="81"/>
      <c r="H757" s="126"/>
      <c r="I757" s="238" t="str">
        <f>IF(ISNUMBER(F757),_xlfn.IFS(RIGHT(H757,3)="(b)",IF(AND(G757&gt;=DATE('1. Informace o projektu'!$C$3,1,1),G757&lt;=WORKDAY(DATE('1. Informace o projektu'!$C$3+1,1,31)-1,1)),"OK","!!"),RIGHT(H757,3)="(a)",IF(AND(G757&gt;=DATE('1. Informace o projektu'!$C$3,1,1),G757&lt;=WORKDAY(DATE('1. Informace o projektu'!$C$3,12,31)-1,1,'6. Data'!$C$76:$C$89)),"OK","!!"),ISBLANK(G757),"!",ISBLANK(H757),"!!!",H757='6. Data'!$B$3,"vyberte druh nákladu")," ")</f>
        <v xml:space="preserve"> </v>
      </c>
      <c r="J757" s="261" t="str">
        <f t="shared" si="33"/>
        <v xml:space="preserve"> </v>
      </c>
      <c r="K757" s="238" t="str">
        <f t="shared" si="34"/>
        <v xml:space="preserve"> </v>
      </c>
      <c r="L757" s="87" t="str">
        <f t="shared" si="35"/>
        <v xml:space="preserve"> </v>
      </c>
    </row>
    <row r="758" spans="1:12" x14ac:dyDescent="0.25">
      <c r="A758" s="72"/>
      <c r="B758" s="82"/>
      <c r="C758" s="82"/>
      <c r="D758" s="79"/>
      <c r="E758" s="83"/>
      <c r="F758" s="83"/>
      <c r="G758" s="81"/>
      <c r="H758" s="126"/>
      <c r="I758" s="238" t="str">
        <f>IF(ISNUMBER(F758),_xlfn.IFS(RIGHT(H758,3)="(b)",IF(AND(G758&gt;=DATE('1. Informace o projektu'!$C$3,1,1),G758&lt;=WORKDAY(DATE('1. Informace o projektu'!$C$3+1,1,31)-1,1)),"OK","!!"),RIGHT(H758,3)="(a)",IF(AND(G758&gt;=DATE('1. Informace o projektu'!$C$3,1,1),G758&lt;=WORKDAY(DATE('1. Informace o projektu'!$C$3,12,31)-1,1,'6. Data'!$C$76:$C$89)),"OK","!!"),ISBLANK(G758),"!",ISBLANK(H758),"!!!",H758='6. Data'!$B$3,"vyberte druh nákladu")," ")</f>
        <v xml:space="preserve"> </v>
      </c>
      <c r="J758" s="261" t="str">
        <f t="shared" si="33"/>
        <v xml:space="preserve"> </v>
      </c>
      <c r="K758" s="238" t="str">
        <f t="shared" si="34"/>
        <v xml:space="preserve"> </v>
      </c>
      <c r="L758" s="87" t="str">
        <f t="shared" si="35"/>
        <v xml:space="preserve"> </v>
      </c>
    </row>
    <row r="759" spans="1:12" x14ac:dyDescent="0.25">
      <c r="A759" s="72"/>
      <c r="B759" s="82"/>
      <c r="C759" s="82"/>
      <c r="D759" s="79"/>
      <c r="E759" s="83"/>
      <c r="F759" s="83"/>
      <c r="G759" s="81"/>
      <c r="H759" s="126"/>
      <c r="I759" s="238" t="str">
        <f>IF(ISNUMBER(F759),_xlfn.IFS(RIGHT(H759,3)="(b)",IF(AND(G759&gt;=DATE('1. Informace o projektu'!$C$3,1,1),G759&lt;=WORKDAY(DATE('1. Informace o projektu'!$C$3+1,1,31)-1,1)),"OK","!!"),RIGHT(H759,3)="(a)",IF(AND(G759&gt;=DATE('1. Informace o projektu'!$C$3,1,1),G759&lt;=WORKDAY(DATE('1. Informace o projektu'!$C$3,12,31)-1,1,'6. Data'!$C$76:$C$89)),"OK","!!"),ISBLANK(G759),"!",ISBLANK(H759),"!!!",H759='6. Data'!$B$3,"vyberte druh nákladu")," ")</f>
        <v xml:space="preserve"> </v>
      </c>
      <c r="J759" s="261" t="str">
        <f t="shared" si="33"/>
        <v xml:space="preserve"> </v>
      </c>
      <c r="K759" s="238" t="str">
        <f t="shared" si="34"/>
        <v xml:space="preserve"> </v>
      </c>
      <c r="L759" s="87" t="str">
        <f t="shared" si="35"/>
        <v xml:space="preserve"> </v>
      </c>
    </row>
    <row r="760" spans="1:12" x14ac:dyDescent="0.25">
      <c r="A760" s="72"/>
      <c r="B760" s="82"/>
      <c r="C760" s="82"/>
      <c r="D760" s="79"/>
      <c r="E760" s="83"/>
      <c r="F760" s="83"/>
      <c r="G760" s="81"/>
      <c r="H760" s="126"/>
      <c r="I760" s="238" t="str">
        <f>IF(ISNUMBER(F760),_xlfn.IFS(RIGHT(H760,3)="(b)",IF(AND(G760&gt;=DATE('1. Informace o projektu'!$C$3,1,1),G760&lt;=WORKDAY(DATE('1. Informace o projektu'!$C$3+1,1,31)-1,1)),"OK","!!"),RIGHT(H760,3)="(a)",IF(AND(G760&gt;=DATE('1. Informace o projektu'!$C$3,1,1),G760&lt;=WORKDAY(DATE('1. Informace o projektu'!$C$3,12,31)-1,1,'6. Data'!$C$76:$C$89)),"OK","!!"),ISBLANK(G760),"!",ISBLANK(H760),"!!!",H760='6. Data'!$B$3,"vyberte druh nákladu")," ")</f>
        <v xml:space="preserve"> </v>
      </c>
      <c r="J760" s="261" t="str">
        <f t="shared" si="33"/>
        <v xml:space="preserve"> </v>
      </c>
      <c r="K760" s="238" t="str">
        <f t="shared" si="34"/>
        <v xml:space="preserve"> </v>
      </c>
      <c r="L760" s="87" t="str">
        <f t="shared" si="35"/>
        <v xml:space="preserve"> </v>
      </c>
    </row>
    <row r="761" spans="1:12" x14ac:dyDescent="0.25">
      <c r="A761" s="72"/>
      <c r="B761" s="82"/>
      <c r="C761" s="82"/>
      <c r="D761" s="79"/>
      <c r="E761" s="83"/>
      <c r="F761" s="83"/>
      <c r="G761" s="81"/>
      <c r="H761" s="126"/>
      <c r="I761" s="238" t="str">
        <f>IF(ISNUMBER(F761),_xlfn.IFS(RIGHT(H761,3)="(b)",IF(AND(G761&gt;=DATE('1. Informace o projektu'!$C$3,1,1),G761&lt;=WORKDAY(DATE('1. Informace o projektu'!$C$3+1,1,31)-1,1)),"OK","!!"),RIGHT(H761,3)="(a)",IF(AND(G761&gt;=DATE('1. Informace o projektu'!$C$3,1,1),G761&lt;=WORKDAY(DATE('1. Informace o projektu'!$C$3,12,31)-1,1,'6. Data'!$C$76:$C$89)),"OK","!!"),ISBLANK(G761),"!",ISBLANK(H761),"!!!",H761='6. Data'!$B$3,"vyberte druh nákladu")," ")</f>
        <v xml:space="preserve"> </v>
      </c>
      <c r="J761" s="261" t="str">
        <f t="shared" si="33"/>
        <v xml:space="preserve"> </v>
      </c>
      <c r="K761" s="238" t="str">
        <f t="shared" si="34"/>
        <v xml:space="preserve"> </v>
      </c>
      <c r="L761" s="87" t="str">
        <f t="shared" si="35"/>
        <v xml:space="preserve"> </v>
      </c>
    </row>
    <row r="762" spans="1:12" x14ac:dyDescent="0.25">
      <c r="A762" s="72"/>
      <c r="B762" s="82"/>
      <c r="C762" s="82"/>
      <c r="D762" s="79"/>
      <c r="E762" s="83"/>
      <c r="F762" s="83"/>
      <c r="G762" s="81"/>
      <c r="H762" s="126"/>
      <c r="I762" s="238" t="str">
        <f>IF(ISNUMBER(F762),_xlfn.IFS(RIGHT(H762,3)="(b)",IF(AND(G762&gt;=DATE('1. Informace o projektu'!$C$3,1,1),G762&lt;=WORKDAY(DATE('1. Informace o projektu'!$C$3+1,1,31)-1,1)),"OK","!!"),RIGHT(H762,3)="(a)",IF(AND(G762&gt;=DATE('1. Informace o projektu'!$C$3,1,1),G762&lt;=WORKDAY(DATE('1. Informace o projektu'!$C$3,12,31)-1,1,'6. Data'!$C$76:$C$89)),"OK","!!"),ISBLANK(G762),"!",ISBLANK(H762),"!!!",H762='6. Data'!$B$3,"vyberte druh nákladu")," ")</f>
        <v xml:space="preserve"> </v>
      </c>
      <c r="J762" s="261" t="str">
        <f t="shared" si="33"/>
        <v xml:space="preserve"> </v>
      </c>
      <c r="K762" s="238" t="str">
        <f t="shared" si="34"/>
        <v xml:space="preserve"> </v>
      </c>
      <c r="L762" s="87" t="str">
        <f t="shared" si="35"/>
        <v xml:space="preserve"> </v>
      </c>
    </row>
    <row r="763" spans="1:12" x14ac:dyDescent="0.25">
      <c r="A763" s="72"/>
      <c r="B763" s="82"/>
      <c r="C763" s="82"/>
      <c r="D763" s="79"/>
      <c r="E763" s="83"/>
      <c r="F763" s="83"/>
      <c r="G763" s="81"/>
      <c r="H763" s="126"/>
      <c r="I763" s="238" t="str">
        <f>IF(ISNUMBER(F763),_xlfn.IFS(RIGHT(H763,3)="(b)",IF(AND(G763&gt;=DATE('1. Informace o projektu'!$C$3,1,1),G763&lt;=WORKDAY(DATE('1. Informace o projektu'!$C$3+1,1,31)-1,1)),"OK","!!"),RIGHT(H763,3)="(a)",IF(AND(G763&gt;=DATE('1. Informace o projektu'!$C$3,1,1),G763&lt;=WORKDAY(DATE('1. Informace o projektu'!$C$3,12,31)-1,1,'6. Data'!$C$76:$C$89)),"OK","!!"),ISBLANK(G763),"!",ISBLANK(H763),"!!!",H763='6. Data'!$B$3,"vyberte druh nákladu")," ")</f>
        <v xml:space="preserve"> </v>
      </c>
      <c r="J763" s="261" t="str">
        <f t="shared" si="33"/>
        <v xml:space="preserve"> </v>
      </c>
      <c r="K763" s="238" t="str">
        <f t="shared" si="34"/>
        <v xml:space="preserve"> </v>
      </c>
      <c r="L763" s="87" t="str">
        <f t="shared" si="35"/>
        <v xml:space="preserve"> </v>
      </c>
    </row>
    <row r="764" spans="1:12" x14ac:dyDescent="0.25">
      <c r="A764" s="72"/>
      <c r="B764" s="82"/>
      <c r="C764" s="82"/>
      <c r="D764" s="79"/>
      <c r="E764" s="83"/>
      <c r="F764" s="83"/>
      <c r="G764" s="81"/>
      <c r="H764" s="126"/>
      <c r="I764" s="238" t="str">
        <f>IF(ISNUMBER(F764),_xlfn.IFS(RIGHT(H764,3)="(b)",IF(AND(G764&gt;=DATE('1. Informace o projektu'!$C$3,1,1),G764&lt;=WORKDAY(DATE('1. Informace o projektu'!$C$3+1,1,31)-1,1)),"OK","!!"),RIGHT(H764,3)="(a)",IF(AND(G764&gt;=DATE('1. Informace o projektu'!$C$3,1,1),G764&lt;=WORKDAY(DATE('1. Informace o projektu'!$C$3,12,31)-1,1,'6. Data'!$C$76:$C$89)),"OK","!!"),ISBLANK(G764),"!",ISBLANK(H764),"!!!",H764='6. Data'!$B$3,"vyberte druh nákladu")," ")</f>
        <v xml:space="preserve"> </v>
      </c>
      <c r="J764" s="261" t="str">
        <f t="shared" si="33"/>
        <v xml:space="preserve"> </v>
      </c>
      <c r="K764" s="238" t="str">
        <f t="shared" si="34"/>
        <v xml:space="preserve"> </v>
      </c>
      <c r="L764" s="87" t="str">
        <f t="shared" si="35"/>
        <v xml:space="preserve"> </v>
      </c>
    </row>
    <row r="765" spans="1:12" x14ac:dyDescent="0.25">
      <c r="A765" s="72"/>
      <c r="B765" s="82"/>
      <c r="C765" s="82"/>
      <c r="D765" s="79"/>
      <c r="E765" s="83"/>
      <c r="F765" s="83"/>
      <c r="G765" s="81"/>
      <c r="H765" s="126"/>
      <c r="I765" s="238" t="str">
        <f>IF(ISNUMBER(F765),_xlfn.IFS(RIGHT(H765,3)="(b)",IF(AND(G765&gt;=DATE('1. Informace o projektu'!$C$3,1,1),G765&lt;=WORKDAY(DATE('1. Informace o projektu'!$C$3+1,1,31)-1,1)),"OK","!!"),RIGHT(H765,3)="(a)",IF(AND(G765&gt;=DATE('1. Informace o projektu'!$C$3,1,1),G765&lt;=WORKDAY(DATE('1. Informace o projektu'!$C$3,12,31)-1,1,'6. Data'!$C$76:$C$89)),"OK","!!"),ISBLANK(G765),"!",ISBLANK(H765),"!!!",H765='6. Data'!$B$3,"vyberte druh nákladu")," ")</f>
        <v xml:space="preserve"> </v>
      </c>
      <c r="J765" s="261" t="str">
        <f t="shared" si="33"/>
        <v xml:space="preserve"> </v>
      </c>
      <c r="K765" s="238" t="str">
        <f t="shared" si="34"/>
        <v xml:space="preserve"> </v>
      </c>
      <c r="L765" s="87" t="str">
        <f t="shared" si="35"/>
        <v xml:space="preserve"> </v>
      </c>
    </row>
    <row r="766" spans="1:12" x14ac:dyDescent="0.25">
      <c r="A766" s="72"/>
      <c r="B766" s="82"/>
      <c r="C766" s="82"/>
      <c r="D766" s="79"/>
      <c r="E766" s="83"/>
      <c r="F766" s="83"/>
      <c r="G766" s="81"/>
      <c r="H766" s="126"/>
      <c r="I766" s="238" t="str">
        <f>IF(ISNUMBER(F766),_xlfn.IFS(RIGHT(H766,3)="(b)",IF(AND(G766&gt;=DATE('1. Informace o projektu'!$C$3,1,1),G766&lt;=WORKDAY(DATE('1. Informace o projektu'!$C$3+1,1,31)-1,1)),"OK","!!"),RIGHT(H766,3)="(a)",IF(AND(G766&gt;=DATE('1. Informace o projektu'!$C$3,1,1),G766&lt;=WORKDAY(DATE('1. Informace o projektu'!$C$3,12,31)-1,1,'6. Data'!$C$76:$C$89)),"OK","!!"),ISBLANK(G766),"!",ISBLANK(H766),"!!!",H766='6. Data'!$B$3,"vyberte druh nákladu")," ")</f>
        <v xml:space="preserve"> </v>
      </c>
      <c r="J766" s="261" t="str">
        <f t="shared" si="33"/>
        <v xml:space="preserve"> </v>
      </c>
      <c r="K766" s="238" t="str">
        <f t="shared" si="34"/>
        <v xml:space="preserve"> </v>
      </c>
      <c r="L766" s="87" t="str">
        <f t="shared" si="35"/>
        <v xml:space="preserve"> </v>
      </c>
    </row>
    <row r="767" spans="1:12" x14ac:dyDescent="0.25">
      <c r="A767" s="72"/>
      <c r="B767" s="82"/>
      <c r="C767" s="82"/>
      <c r="D767" s="79"/>
      <c r="E767" s="83"/>
      <c r="F767" s="83"/>
      <c r="G767" s="81"/>
      <c r="H767" s="126"/>
      <c r="I767" s="238" t="str">
        <f>IF(ISNUMBER(F767),_xlfn.IFS(RIGHT(H767,3)="(b)",IF(AND(G767&gt;=DATE('1. Informace o projektu'!$C$3,1,1),G767&lt;=WORKDAY(DATE('1. Informace o projektu'!$C$3+1,1,31)-1,1)),"OK","!!"),RIGHT(H767,3)="(a)",IF(AND(G767&gt;=DATE('1. Informace o projektu'!$C$3,1,1),G767&lt;=WORKDAY(DATE('1. Informace o projektu'!$C$3,12,31)-1,1,'6. Data'!$C$76:$C$89)),"OK","!!"),ISBLANK(G767),"!",ISBLANK(H767),"!!!",H767='6. Data'!$B$3,"vyberte druh nákladu")," ")</f>
        <v xml:space="preserve"> </v>
      </c>
      <c r="J767" s="261" t="str">
        <f t="shared" si="33"/>
        <v xml:space="preserve"> </v>
      </c>
      <c r="K767" s="238" t="str">
        <f t="shared" si="34"/>
        <v xml:space="preserve"> </v>
      </c>
      <c r="L767" s="87" t="str">
        <f t="shared" si="35"/>
        <v xml:space="preserve"> </v>
      </c>
    </row>
    <row r="768" spans="1:12" x14ac:dyDescent="0.25">
      <c r="A768" s="72"/>
      <c r="B768" s="82"/>
      <c r="C768" s="82"/>
      <c r="D768" s="79"/>
      <c r="E768" s="83"/>
      <c r="F768" s="83"/>
      <c r="G768" s="81"/>
      <c r="H768" s="126"/>
      <c r="I768" s="238" t="str">
        <f>IF(ISNUMBER(F768),_xlfn.IFS(RIGHT(H768,3)="(b)",IF(AND(G768&gt;=DATE('1. Informace o projektu'!$C$3,1,1),G768&lt;=WORKDAY(DATE('1. Informace o projektu'!$C$3+1,1,31)-1,1)),"OK","!!"),RIGHT(H768,3)="(a)",IF(AND(G768&gt;=DATE('1. Informace o projektu'!$C$3,1,1),G768&lt;=WORKDAY(DATE('1. Informace o projektu'!$C$3,12,31)-1,1,'6. Data'!$C$76:$C$89)),"OK","!!"),ISBLANK(G768),"!",ISBLANK(H768),"!!!",H768='6. Data'!$B$3,"vyberte druh nákladu")," ")</f>
        <v xml:space="preserve"> </v>
      </c>
      <c r="J768" s="261" t="str">
        <f t="shared" si="33"/>
        <v xml:space="preserve"> </v>
      </c>
      <c r="K768" s="238" t="str">
        <f t="shared" si="34"/>
        <v xml:space="preserve"> </v>
      </c>
      <c r="L768" s="87" t="str">
        <f t="shared" si="35"/>
        <v xml:space="preserve"> </v>
      </c>
    </row>
    <row r="769" spans="1:12" x14ac:dyDescent="0.25">
      <c r="A769" s="72"/>
      <c r="B769" s="82"/>
      <c r="C769" s="82"/>
      <c r="D769" s="79"/>
      <c r="E769" s="83"/>
      <c r="F769" s="83"/>
      <c r="G769" s="81"/>
      <c r="H769" s="126"/>
      <c r="I769" s="238" t="str">
        <f>IF(ISNUMBER(F769),_xlfn.IFS(RIGHT(H769,3)="(b)",IF(AND(G769&gt;=DATE('1. Informace o projektu'!$C$3,1,1),G769&lt;=WORKDAY(DATE('1. Informace o projektu'!$C$3+1,1,31)-1,1)),"OK","!!"),RIGHT(H769,3)="(a)",IF(AND(G769&gt;=DATE('1. Informace o projektu'!$C$3,1,1),G769&lt;=WORKDAY(DATE('1. Informace o projektu'!$C$3,12,31)-1,1,'6. Data'!$C$76:$C$89)),"OK","!!"),ISBLANK(G769),"!",ISBLANK(H769),"!!!",H769='6. Data'!$B$3,"vyberte druh nákladu")," ")</f>
        <v xml:space="preserve"> </v>
      </c>
      <c r="J769" s="261" t="str">
        <f t="shared" si="33"/>
        <v xml:space="preserve"> </v>
      </c>
      <c r="K769" s="238" t="str">
        <f t="shared" si="34"/>
        <v xml:space="preserve"> </v>
      </c>
      <c r="L769" s="87" t="str">
        <f t="shared" si="35"/>
        <v xml:space="preserve"> </v>
      </c>
    </row>
    <row r="770" spans="1:12" x14ac:dyDescent="0.25">
      <c r="A770" s="72"/>
      <c r="B770" s="82"/>
      <c r="C770" s="82"/>
      <c r="D770" s="79"/>
      <c r="E770" s="83"/>
      <c r="F770" s="83"/>
      <c r="G770" s="81"/>
      <c r="H770" s="126"/>
      <c r="I770" s="238" t="str">
        <f>IF(ISNUMBER(F770),_xlfn.IFS(RIGHT(H770,3)="(b)",IF(AND(G770&gt;=DATE('1. Informace o projektu'!$C$3,1,1),G770&lt;=WORKDAY(DATE('1. Informace o projektu'!$C$3+1,1,31)-1,1)),"OK","!!"),RIGHT(H770,3)="(a)",IF(AND(G770&gt;=DATE('1. Informace o projektu'!$C$3,1,1),G770&lt;=WORKDAY(DATE('1. Informace o projektu'!$C$3,12,31)-1,1,'6. Data'!$C$76:$C$89)),"OK","!!"),ISBLANK(G770),"!",ISBLANK(H770),"!!!",H770='6. Data'!$B$3,"vyberte druh nákladu")," ")</f>
        <v xml:space="preserve"> </v>
      </c>
      <c r="J770" s="261" t="str">
        <f t="shared" si="33"/>
        <v xml:space="preserve"> </v>
      </c>
      <c r="K770" s="238" t="str">
        <f t="shared" si="34"/>
        <v xml:space="preserve"> </v>
      </c>
      <c r="L770" s="87" t="str">
        <f t="shared" si="35"/>
        <v xml:space="preserve"> </v>
      </c>
    </row>
    <row r="771" spans="1:12" x14ac:dyDescent="0.25">
      <c r="A771" s="72"/>
      <c r="B771" s="82"/>
      <c r="C771" s="82"/>
      <c r="D771" s="79"/>
      <c r="E771" s="83"/>
      <c r="F771" s="83"/>
      <c r="G771" s="81"/>
      <c r="H771" s="126"/>
      <c r="I771" s="238" t="str">
        <f>IF(ISNUMBER(F771),_xlfn.IFS(RIGHT(H771,3)="(b)",IF(AND(G771&gt;=DATE('1. Informace o projektu'!$C$3,1,1),G771&lt;=WORKDAY(DATE('1. Informace o projektu'!$C$3+1,1,31)-1,1)),"OK","!!"),RIGHT(H771,3)="(a)",IF(AND(G771&gt;=DATE('1. Informace o projektu'!$C$3,1,1),G771&lt;=WORKDAY(DATE('1. Informace o projektu'!$C$3,12,31)-1,1,'6. Data'!$C$76:$C$89)),"OK","!!"),ISBLANK(G771),"!",ISBLANK(H771),"!!!",H771='6. Data'!$B$3,"vyberte druh nákladu")," ")</f>
        <v xml:space="preserve"> </v>
      </c>
      <c r="J771" s="261" t="str">
        <f t="shared" si="33"/>
        <v xml:space="preserve"> </v>
      </c>
      <c r="K771" s="238" t="str">
        <f t="shared" si="34"/>
        <v xml:space="preserve"> </v>
      </c>
      <c r="L771" s="87" t="str">
        <f t="shared" si="35"/>
        <v xml:space="preserve"> </v>
      </c>
    </row>
    <row r="772" spans="1:12" x14ac:dyDescent="0.25">
      <c r="A772" s="72"/>
      <c r="B772" s="82"/>
      <c r="C772" s="82"/>
      <c r="D772" s="79"/>
      <c r="E772" s="83"/>
      <c r="F772" s="83"/>
      <c r="G772" s="81"/>
      <c r="H772" s="126"/>
      <c r="I772" s="238" t="str">
        <f>IF(ISNUMBER(F772),_xlfn.IFS(RIGHT(H772,3)="(b)",IF(AND(G772&gt;=DATE('1. Informace o projektu'!$C$3,1,1),G772&lt;=WORKDAY(DATE('1. Informace o projektu'!$C$3+1,1,31)-1,1)),"OK","!!"),RIGHT(H772,3)="(a)",IF(AND(G772&gt;=DATE('1. Informace o projektu'!$C$3,1,1),G772&lt;=WORKDAY(DATE('1. Informace o projektu'!$C$3,12,31)-1,1,'6. Data'!$C$76:$C$89)),"OK","!!"),ISBLANK(G772),"!",ISBLANK(H772),"!!!",H772='6. Data'!$B$3,"vyberte druh nákladu")," ")</f>
        <v xml:space="preserve"> </v>
      </c>
      <c r="J772" s="261" t="str">
        <f t="shared" si="33"/>
        <v xml:space="preserve"> </v>
      </c>
      <c r="K772" s="238" t="str">
        <f t="shared" si="34"/>
        <v xml:space="preserve"> </v>
      </c>
      <c r="L772" s="87" t="str">
        <f t="shared" si="35"/>
        <v xml:space="preserve"> </v>
      </c>
    </row>
    <row r="773" spans="1:12" x14ac:dyDescent="0.25">
      <c r="A773" s="72"/>
      <c r="B773" s="82"/>
      <c r="C773" s="82"/>
      <c r="D773" s="79"/>
      <c r="E773" s="83"/>
      <c r="F773" s="83"/>
      <c r="G773" s="81"/>
      <c r="H773" s="126"/>
      <c r="I773" s="238" t="str">
        <f>IF(ISNUMBER(F773),_xlfn.IFS(RIGHT(H773,3)="(b)",IF(AND(G773&gt;=DATE('1. Informace o projektu'!$C$3,1,1),G773&lt;=WORKDAY(DATE('1. Informace o projektu'!$C$3+1,1,31)-1,1)),"OK","!!"),RIGHT(H773,3)="(a)",IF(AND(G773&gt;=DATE('1. Informace o projektu'!$C$3,1,1),G773&lt;=WORKDAY(DATE('1. Informace o projektu'!$C$3,12,31)-1,1,'6. Data'!$C$76:$C$89)),"OK","!!"),ISBLANK(G773),"!",ISBLANK(H773),"!!!",H773='6. Data'!$B$3,"vyberte druh nákladu")," ")</f>
        <v xml:space="preserve"> </v>
      </c>
      <c r="J773" s="261" t="str">
        <f t="shared" si="33"/>
        <v xml:space="preserve"> </v>
      </c>
      <c r="K773" s="238" t="str">
        <f t="shared" si="34"/>
        <v xml:space="preserve"> </v>
      </c>
      <c r="L773" s="87" t="str">
        <f t="shared" si="35"/>
        <v xml:space="preserve"> </v>
      </c>
    </row>
    <row r="774" spans="1:12" x14ac:dyDescent="0.25">
      <c r="A774" s="72"/>
      <c r="B774" s="82"/>
      <c r="C774" s="82"/>
      <c r="D774" s="79"/>
      <c r="E774" s="83"/>
      <c r="F774" s="83"/>
      <c r="G774" s="81"/>
      <c r="H774" s="126"/>
      <c r="I774" s="238" t="str">
        <f>IF(ISNUMBER(F774),_xlfn.IFS(RIGHT(H774,3)="(b)",IF(AND(G774&gt;=DATE('1. Informace o projektu'!$C$3,1,1),G774&lt;=WORKDAY(DATE('1. Informace o projektu'!$C$3+1,1,31)-1,1)),"OK","!!"),RIGHT(H774,3)="(a)",IF(AND(G774&gt;=DATE('1. Informace o projektu'!$C$3,1,1),G774&lt;=WORKDAY(DATE('1. Informace o projektu'!$C$3,12,31)-1,1,'6. Data'!$C$76:$C$89)),"OK","!!"),ISBLANK(G774),"!",ISBLANK(H774),"!!!",H774='6. Data'!$B$3,"vyberte druh nákladu")," ")</f>
        <v xml:space="preserve"> </v>
      </c>
      <c r="J774" s="261" t="str">
        <f t="shared" si="33"/>
        <v xml:space="preserve"> </v>
      </c>
      <c r="K774" s="238" t="str">
        <f t="shared" si="34"/>
        <v xml:space="preserve"> </v>
      </c>
      <c r="L774" s="87" t="str">
        <f t="shared" si="35"/>
        <v xml:space="preserve"> </v>
      </c>
    </row>
    <row r="775" spans="1:12" x14ac:dyDescent="0.25">
      <c r="A775" s="72"/>
      <c r="B775" s="82"/>
      <c r="C775" s="82"/>
      <c r="D775" s="79"/>
      <c r="E775" s="83"/>
      <c r="F775" s="83"/>
      <c r="G775" s="81"/>
      <c r="H775" s="126"/>
      <c r="I775" s="238" t="str">
        <f>IF(ISNUMBER(F775),_xlfn.IFS(RIGHT(H775,3)="(b)",IF(AND(G775&gt;=DATE('1. Informace o projektu'!$C$3,1,1),G775&lt;=WORKDAY(DATE('1. Informace o projektu'!$C$3+1,1,31)-1,1)),"OK","!!"),RIGHT(H775,3)="(a)",IF(AND(G775&gt;=DATE('1. Informace o projektu'!$C$3,1,1),G775&lt;=WORKDAY(DATE('1. Informace o projektu'!$C$3,12,31)-1,1,'6. Data'!$C$76:$C$89)),"OK","!!"),ISBLANK(G775),"!",ISBLANK(H775),"!!!",H775='6. Data'!$B$3,"vyberte druh nákladu")," ")</f>
        <v xml:space="preserve"> </v>
      </c>
      <c r="J775" s="261" t="str">
        <f t="shared" ref="J775:J838" si="36">_xlfn.IFS(I775="!","Zapište datum úhrady",I775="ok"," ",I775=" "," ",I775="!!!","vyberte druh nákladu",I775="!!","nepovolené datum úhrady",I775="vyberte druh nákladu","vyberte druh nákladu")</f>
        <v xml:space="preserve"> </v>
      </c>
      <c r="K775" s="238" t="str">
        <f t="shared" ref="K775:K838" si="37">IF(ISNUMBER(F775),IF(E775&gt;=F775,"OK","!")," ")</f>
        <v xml:space="preserve"> </v>
      </c>
      <c r="L775" s="87" t="str">
        <f t="shared" ref="L775:L838" si="38">_xlfn.IFS(K775="!","Hrazeno z dotace je vyšší než fakturovaná částka",K775="ok"," ",K775=" "," ")</f>
        <v xml:space="preserve"> </v>
      </c>
    </row>
    <row r="776" spans="1:12" x14ac:dyDescent="0.25">
      <c r="A776" s="72"/>
      <c r="B776" s="82"/>
      <c r="C776" s="82"/>
      <c r="D776" s="79"/>
      <c r="E776" s="83"/>
      <c r="F776" s="83"/>
      <c r="G776" s="81"/>
      <c r="H776" s="126"/>
      <c r="I776" s="238" t="str">
        <f>IF(ISNUMBER(F776),_xlfn.IFS(RIGHT(H776,3)="(b)",IF(AND(G776&gt;=DATE('1. Informace o projektu'!$C$3,1,1),G776&lt;=WORKDAY(DATE('1. Informace o projektu'!$C$3+1,1,31)-1,1)),"OK","!!"),RIGHT(H776,3)="(a)",IF(AND(G776&gt;=DATE('1. Informace o projektu'!$C$3,1,1),G776&lt;=WORKDAY(DATE('1. Informace o projektu'!$C$3,12,31)-1,1,'6. Data'!$C$76:$C$89)),"OK","!!"),ISBLANK(G776),"!",ISBLANK(H776),"!!!",H776='6. Data'!$B$3,"vyberte druh nákladu")," ")</f>
        <v xml:space="preserve"> </v>
      </c>
      <c r="J776" s="261" t="str">
        <f t="shared" si="36"/>
        <v xml:space="preserve"> </v>
      </c>
      <c r="K776" s="238" t="str">
        <f t="shared" si="37"/>
        <v xml:space="preserve"> </v>
      </c>
      <c r="L776" s="87" t="str">
        <f t="shared" si="38"/>
        <v xml:space="preserve"> </v>
      </c>
    </row>
    <row r="777" spans="1:12" x14ac:dyDescent="0.25">
      <c r="A777" s="72"/>
      <c r="B777" s="82"/>
      <c r="C777" s="82"/>
      <c r="D777" s="79"/>
      <c r="E777" s="83"/>
      <c r="F777" s="83"/>
      <c r="G777" s="81"/>
      <c r="H777" s="126"/>
      <c r="I777" s="238" t="str">
        <f>IF(ISNUMBER(F777),_xlfn.IFS(RIGHT(H777,3)="(b)",IF(AND(G777&gt;=DATE('1. Informace o projektu'!$C$3,1,1),G777&lt;=WORKDAY(DATE('1. Informace o projektu'!$C$3+1,1,31)-1,1)),"OK","!!"),RIGHT(H777,3)="(a)",IF(AND(G777&gt;=DATE('1. Informace o projektu'!$C$3,1,1),G777&lt;=WORKDAY(DATE('1. Informace o projektu'!$C$3,12,31)-1,1,'6. Data'!$C$76:$C$89)),"OK","!!"),ISBLANK(G777),"!",ISBLANK(H777),"!!!",H777='6. Data'!$B$3,"vyberte druh nákladu")," ")</f>
        <v xml:space="preserve"> </v>
      </c>
      <c r="J777" s="261" t="str">
        <f t="shared" si="36"/>
        <v xml:space="preserve"> </v>
      </c>
      <c r="K777" s="238" t="str">
        <f t="shared" si="37"/>
        <v xml:space="preserve"> </v>
      </c>
      <c r="L777" s="87" t="str">
        <f t="shared" si="38"/>
        <v xml:space="preserve"> </v>
      </c>
    </row>
    <row r="778" spans="1:12" x14ac:dyDescent="0.25">
      <c r="A778" s="72"/>
      <c r="B778" s="82"/>
      <c r="C778" s="82"/>
      <c r="D778" s="79"/>
      <c r="E778" s="83"/>
      <c r="F778" s="83"/>
      <c r="G778" s="81"/>
      <c r="H778" s="126"/>
      <c r="I778" s="238" t="str">
        <f>IF(ISNUMBER(F778),_xlfn.IFS(RIGHT(H778,3)="(b)",IF(AND(G778&gt;=DATE('1. Informace o projektu'!$C$3,1,1),G778&lt;=WORKDAY(DATE('1. Informace o projektu'!$C$3+1,1,31)-1,1)),"OK","!!"),RIGHT(H778,3)="(a)",IF(AND(G778&gt;=DATE('1. Informace o projektu'!$C$3,1,1),G778&lt;=WORKDAY(DATE('1. Informace o projektu'!$C$3,12,31)-1,1,'6. Data'!$C$76:$C$89)),"OK","!!"),ISBLANK(G778),"!",ISBLANK(H778),"!!!",H778='6. Data'!$B$3,"vyberte druh nákladu")," ")</f>
        <v xml:space="preserve"> </v>
      </c>
      <c r="J778" s="261" t="str">
        <f t="shared" si="36"/>
        <v xml:space="preserve"> </v>
      </c>
      <c r="K778" s="238" t="str">
        <f t="shared" si="37"/>
        <v xml:space="preserve"> </v>
      </c>
      <c r="L778" s="87" t="str">
        <f t="shared" si="38"/>
        <v xml:space="preserve"> </v>
      </c>
    </row>
    <row r="779" spans="1:12" x14ac:dyDescent="0.25">
      <c r="A779" s="72"/>
      <c r="B779" s="82"/>
      <c r="C779" s="82"/>
      <c r="D779" s="79"/>
      <c r="E779" s="83"/>
      <c r="F779" s="83"/>
      <c r="G779" s="81"/>
      <c r="H779" s="126"/>
      <c r="I779" s="238" t="str">
        <f>IF(ISNUMBER(F779),_xlfn.IFS(RIGHT(H779,3)="(b)",IF(AND(G779&gt;=DATE('1. Informace o projektu'!$C$3,1,1),G779&lt;=WORKDAY(DATE('1. Informace o projektu'!$C$3+1,1,31)-1,1)),"OK","!!"),RIGHT(H779,3)="(a)",IF(AND(G779&gt;=DATE('1. Informace o projektu'!$C$3,1,1),G779&lt;=WORKDAY(DATE('1. Informace o projektu'!$C$3,12,31)-1,1,'6. Data'!$C$76:$C$89)),"OK","!!"),ISBLANK(G779),"!",ISBLANK(H779),"!!!",H779='6. Data'!$B$3,"vyberte druh nákladu")," ")</f>
        <v xml:space="preserve"> </v>
      </c>
      <c r="J779" s="261" t="str">
        <f t="shared" si="36"/>
        <v xml:space="preserve"> </v>
      </c>
      <c r="K779" s="238" t="str">
        <f t="shared" si="37"/>
        <v xml:space="preserve"> </v>
      </c>
      <c r="L779" s="87" t="str">
        <f t="shared" si="38"/>
        <v xml:space="preserve"> </v>
      </c>
    </row>
    <row r="780" spans="1:12" x14ac:dyDescent="0.25">
      <c r="A780" s="72"/>
      <c r="B780" s="82"/>
      <c r="C780" s="82"/>
      <c r="D780" s="79"/>
      <c r="E780" s="83"/>
      <c r="F780" s="83"/>
      <c r="G780" s="81"/>
      <c r="H780" s="126"/>
      <c r="I780" s="238" t="str">
        <f>IF(ISNUMBER(F780),_xlfn.IFS(RIGHT(H780,3)="(b)",IF(AND(G780&gt;=DATE('1. Informace o projektu'!$C$3,1,1),G780&lt;=WORKDAY(DATE('1. Informace o projektu'!$C$3+1,1,31)-1,1)),"OK","!!"),RIGHT(H780,3)="(a)",IF(AND(G780&gt;=DATE('1. Informace o projektu'!$C$3,1,1),G780&lt;=WORKDAY(DATE('1. Informace o projektu'!$C$3,12,31)-1,1,'6. Data'!$C$76:$C$89)),"OK","!!"),ISBLANK(G780),"!",ISBLANK(H780),"!!!",H780='6. Data'!$B$3,"vyberte druh nákladu")," ")</f>
        <v xml:space="preserve"> </v>
      </c>
      <c r="J780" s="261" t="str">
        <f t="shared" si="36"/>
        <v xml:space="preserve"> </v>
      </c>
      <c r="K780" s="238" t="str">
        <f t="shared" si="37"/>
        <v xml:space="preserve"> </v>
      </c>
      <c r="L780" s="87" t="str">
        <f t="shared" si="38"/>
        <v xml:space="preserve"> </v>
      </c>
    </row>
    <row r="781" spans="1:12" x14ac:dyDescent="0.25">
      <c r="A781" s="72"/>
      <c r="B781" s="82"/>
      <c r="C781" s="82"/>
      <c r="D781" s="79"/>
      <c r="E781" s="83"/>
      <c r="F781" s="83"/>
      <c r="G781" s="81"/>
      <c r="H781" s="126"/>
      <c r="I781" s="238" t="str">
        <f>IF(ISNUMBER(F781),_xlfn.IFS(RIGHT(H781,3)="(b)",IF(AND(G781&gt;=DATE('1. Informace o projektu'!$C$3,1,1),G781&lt;=WORKDAY(DATE('1. Informace o projektu'!$C$3+1,1,31)-1,1)),"OK","!!"),RIGHT(H781,3)="(a)",IF(AND(G781&gt;=DATE('1. Informace o projektu'!$C$3,1,1),G781&lt;=WORKDAY(DATE('1. Informace o projektu'!$C$3,12,31)-1,1,'6. Data'!$C$76:$C$89)),"OK","!!"),ISBLANK(G781),"!",ISBLANK(H781),"!!!",H781='6. Data'!$B$3,"vyberte druh nákladu")," ")</f>
        <v xml:space="preserve"> </v>
      </c>
      <c r="J781" s="261" t="str">
        <f t="shared" si="36"/>
        <v xml:space="preserve"> </v>
      </c>
      <c r="K781" s="238" t="str">
        <f t="shared" si="37"/>
        <v xml:space="preserve"> </v>
      </c>
      <c r="L781" s="87" t="str">
        <f t="shared" si="38"/>
        <v xml:space="preserve"> </v>
      </c>
    </row>
    <row r="782" spans="1:12" x14ac:dyDescent="0.25">
      <c r="A782" s="72"/>
      <c r="B782" s="82"/>
      <c r="C782" s="82"/>
      <c r="D782" s="79"/>
      <c r="E782" s="83"/>
      <c r="F782" s="83"/>
      <c r="G782" s="81"/>
      <c r="H782" s="126"/>
      <c r="I782" s="238" t="str">
        <f>IF(ISNUMBER(F782),_xlfn.IFS(RIGHT(H782,3)="(b)",IF(AND(G782&gt;=DATE('1. Informace o projektu'!$C$3,1,1),G782&lt;=WORKDAY(DATE('1. Informace o projektu'!$C$3+1,1,31)-1,1)),"OK","!!"),RIGHT(H782,3)="(a)",IF(AND(G782&gt;=DATE('1. Informace o projektu'!$C$3,1,1),G782&lt;=WORKDAY(DATE('1. Informace o projektu'!$C$3,12,31)-1,1,'6. Data'!$C$76:$C$89)),"OK","!!"),ISBLANK(G782),"!",ISBLANK(H782),"!!!",H782='6. Data'!$B$3,"vyberte druh nákladu")," ")</f>
        <v xml:space="preserve"> </v>
      </c>
      <c r="J782" s="261" t="str">
        <f t="shared" si="36"/>
        <v xml:space="preserve"> </v>
      </c>
      <c r="K782" s="238" t="str">
        <f t="shared" si="37"/>
        <v xml:space="preserve"> </v>
      </c>
      <c r="L782" s="87" t="str">
        <f t="shared" si="38"/>
        <v xml:space="preserve"> </v>
      </c>
    </row>
    <row r="783" spans="1:12" x14ac:dyDescent="0.25">
      <c r="A783" s="72"/>
      <c r="B783" s="82"/>
      <c r="C783" s="82"/>
      <c r="D783" s="79"/>
      <c r="E783" s="83"/>
      <c r="F783" s="83"/>
      <c r="G783" s="81"/>
      <c r="H783" s="126"/>
      <c r="I783" s="238" t="str">
        <f>IF(ISNUMBER(F783),_xlfn.IFS(RIGHT(H783,3)="(b)",IF(AND(G783&gt;=DATE('1. Informace o projektu'!$C$3,1,1),G783&lt;=WORKDAY(DATE('1. Informace o projektu'!$C$3+1,1,31)-1,1)),"OK","!!"),RIGHT(H783,3)="(a)",IF(AND(G783&gt;=DATE('1. Informace o projektu'!$C$3,1,1),G783&lt;=WORKDAY(DATE('1. Informace o projektu'!$C$3,12,31)-1,1,'6. Data'!$C$76:$C$89)),"OK","!!"),ISBLANK(G783),"!",ISBLANK(H783),"!!!",H783='6. Data'!$B$3,"vyberte druh nákladu")," ")</f>
        <v xml:space="preserve"> </v>
      </c>
      <c r="J783" s="261" t="str">
        <f t="shared" si="36"/>
        <v xml:space="preserve"> </v>
      </c>
      <c r="K783" s="238" t="str">
        <f t="shared" si="37"/>
        <v xml:space="preserve"> </v>
      </c>
      <c r="L783" s="87" t="str">
        <f t="shared" si="38"/>
        <v xml:space="preserve"> </v>
      </c>
    </row>
    <row r="784" spans="1:12" x14ac:dyDescent="0.25">
      <c r="A784" s="72"/>
      <c r="B784" s="82"/>
      <c r="C784" s="82"/>
      <c r="D784" s="79"/>
      <c r="E784" s="83"/>
      <c r="F784" s="83"/>
      <c r="G784" s="81"/>
      <c r="H784" s="126"/>
      <c r="I784" s="238" t="str">
        <f>IF(ISNUMBER(F784),_xlfn.IFS(RIGHT(H784,3)="(b)",IF(AND(G784&gt;=DATE('1. Informace o projektu'!$C$3,1,1),G784&lt;=WORKDAY(DATE('1. Informace o projektu'!$C$3+1,1,31)-1,1)),"OK","!!"),RIGHT(H784,3)="(a)",IF(AND(G784&gt;=DATE('1. Informace o projektu'!$C$3,1,1),G784&lt;=WORKDAY(DATE('1. Informace o projektu'!$C$3,12,31)-1,1,'6. Data'!$C$76:$C$89)),"OK","!!"),ISBLANK(G784),"!",ISBLANK(H784),"!!!",H784='6. Data'!$B$3,"vyberte druh nákladu")," ")</f>
        <v xml:space="preserve"> </v>
      </c>
      <c r="J784" s="261" t="str">
        <f t="shared" si="36"/>
        <v xml:space="preserve"> </v>
      </c>
      <c r="K784" s="238" t="str">
        <f t="shared" si="37"/>
        <v xml:space="preserve"> </v>
      </c>
      <c r="L784" s="87" t="str">
        <f t="shared" si="38"/>
        <v xml:space="preserve"> </v>
      </c>
    </row>
    <row r="785" spans="1:12" x14ac:dyDescent="0.25">
      <c r="A785" s="72"/>
      <c r="B785" s="82"/>
      <c r="C785" s="82"/>
      <c r="D785" s="79"/>
      <c r="E785" s="83"/>
      <c r="F785" s="83"/>
      <c r="G785" s="81"/>
      <c r="H785" s="126"/>
      <c r="I785" s="238" t="str">
        <f>IF(ISNUMBER(F785),_xlfn.IFS(RIGHT(H785,3)="(b)",IF(AND(G785&gt;=DATE('1. Informace o projektu'!$C$3,1,1),G785&lt;=WORKDAY(DATE('1. Informace o projektu'!$C$3+1,1,31)-1,1)),"OK","!!"),RIGHT(H785,3)="(a)",IF(AND(G785&gt;=DATE('1. Informace o projektu'!$C$3,1,1),G785&lt;=WORKDAY(DATE('1. Informace o projektu'!$C$3,12,31)-1,1,'6. Data'!$C$76:$C$89)),"OK","!!"),ISBLANK(G785),"!",ISBLANK(H785),"!!!",H785='6. Data'!$B$3,"vyberte druh nákladu")," ")</f>
        <v xml:space="preserve"> </v>
      </c>
      <c r="J785" s="261" t="str">
        <f t="shared" si="36"/>
        <v xml:space="preserve"> </v>
      </c>
      <c r="K785" s="238" t="str">
        <f t="shared" si="37"/>
        <v xml:space="preserve"> </v>
      </c>
      <c r="L785" s="87" t="str">
        <f t="shared" si="38"/>
        <v xml:space="preserve"> </v>
      </c>
    </row>
    <row r="786" spans="1:12" x14ac:dyDescent="0.25">
      <c r="A786" s="72"/>
      <c r="B786" s="82"/>
      <c r="C786" s="82"/>
      <c r="D786" s="79"/>
      <c r="E786" s="83"/>
      <c r="F786" s="83"/>
      <c r="G786" s="81"/>
      <c r="H786" s="126"/>
      <c r="I786" s="238" t="str">
        <f>IF(ISNUMBER(F786),_xlfn.IFS(RIGHT(H786,3)="(b)",IF(AND(G786&gt;=DATE('1. Informace o projektu'!$C$3,1,1),G786&lt;=WORKDAY(DATE('1. Informace o projektu'!$C$3+1,1,31)-1,1)),"OK","!!"),RIGHT(H786,3)="(a)",IF(AND(G786&gt;=DATE('1. Informace o projektu'!$C$3,1,1),G786&lt;=WORKDAY(DATE('1. Informace o projektu'!$C$3,12,31)-1,1,'6. Data'!$C$76:$C$89)),"OK","!!"),ISBLANK(G786),"!",ISBLANK(H786),"!!!",H786='6. Data'!$B$3,"vyberte druh nákladu")," ")</f>
        <v xml:space="preserve"> </v>
      </c>
      <c r="J786" s="261" t="str">
        <f t="shared" si="36"/>
        <v xml:space="preserve"> </v>
      </c>
      <c r="K786" s="238" t="str">
        <f t="shared" si="37"/>
        <v xml:space="preserve"> </v>
      </c>
      <c r="L786" s="87" t="str">
        <f t="shared" si="38"/>
        <v xml:space="preserve"> </v>
      </c>
    </row>
    <row r="787" spans="1:12" x14ac:dyDescent="0.25">
      <c r="A787" s="72"/>
      <c r="B787" s="82"/>
      <c r="C787" s="82"/>
      <c r="D787" s="79"/>
      <c r="E787" s="83"/>
      <c r="F787" s="83"/>
      <c r="G787" s="81"/>
      <c r="H787" s="126"/>
      <c r="I787" s="238" t="str">
        <f>IF(ISNUMBER(F787),_xlfn.IFS(RIGHT(H787,3)="(b)",IF(AND(G787&gt;=DATE('1. Informace o projektu'!$C$3,1,1),G787&lt;=WORKDAY(DATE('1. Informace o projektu'!$C$3+1,1,31)-1,1)),"OK","!!"),RIGHT(H787,3)="(a)",IF(AND(G787&gt;=DATE('1. Informace o projektu'!$C$3,1,1),G787&lt;=WORKDAY(DATE('1. Informace o projektu'!$C$3,12,31)-1,1,'6. Data'!$C$76:$C$89)),"OK","!!"),ISBLANK(G787),"!",ISBLANK(H787),"!!!",H787='6. Data'!$B$3,"vyberte druh nákladu")," ")</f>
        <v xml:space="preserve"> </v>
      </c>
      <c r="J787" s="261" t="str">
        <f t="shared" si="36"/>
        <v xml:space="preserve"> </v>
      </c>
      <c r="K787" s="238" t="str">
        <f t="shared" si="37"/>
        <v xml:space="preserve"> </v>
      </c>
      <c r="L787" s="87" t="str">
        <f t="shared" si="38"/>
        <v xml:space="preserve"> </v>
      </c>
    </row>
    <row r="788" spans="1:12" x14ac:dyDescent="0.25">
      <c r="A788" s="72"/>
      <c r="B788" s="82"/>
      <c r="C788" s="82"/>
      <c r="D788" s="79"/>
      <c r="E788" s="83"/>
      <c r="F788" s="83"/>
      <c r="G788" s="81"/>
      <c r="H788" s="126"/>
      <c r="I788" s="238" t="str">
        <f>IF(ISNUMBER(F788),_xlfn.IFS(RIGHT(H788,3)="(b)",IF(AND(G788&gt;=DATE('1. Informace o projektu'!$C$3,1,1),G788&lt;=WORKDAY(DATE('1. Informace o projektu'!$C$3+1,1,31)-1,1)),"OK","!!"),RIGHT(H788,3)="(a)",IF(AND(G788&gt;=DATE('1. Informace o projektu'!$C$3,1,1),G788&lt;=WORKDAY(DATE('1. Informace o projektu'!$C$3,12,31)-1,1,'6. Data'!$C$76:$C$89)),"OK","!!"),ISBLANK(G788),"!",ISBLANK(H788),"!!!",H788='6. Data'!$B$3,"vyberte druh nákladu")," ")</f>
        <v xml:space="preserve"> </v>
      </c>
      <c r="J788" s="261" t="str">
        <f t="shared" si="36"/>
        <v xml:space="preserve"> </v>
      </c>
      <c r="K788" s="238" t="str">
        <f t="shared" si="37"/>
        <v xml:space="preserve"> </v>
      </c>
      <c r="L788" s="87" t="str">
        <f t="shared" si="38"/>
        <v xml:space="preserve"> </v>
      </c>
    </row>
    <row r="789" spans="1:12" x14ac:dyDescent="0.25">
      <c r="A789" s="72"/>
      <c r="B789" s="82"/>
      <c r="C789" s="82"/>
      <c r="D789" s="79"/>
      <c r="E789" s="83"/>
      <c r="F789" s="83"/>
      <c r="G789" s="81"/>
      <c r="H789" s="126"/>
      <c r="I789" s="238" t="str">
        <f>IF(ISNUMBER(F789),_xlfn.IFS(RIGHT(H789,3)="(b)",IF(AND(G789&gt;=DATE('1. Informace o projektu'!$C$3,1,1),G789&lt;=WORKDAY(DATE('1. Informace o projektu'!$C$3+1,1,31)-1,1)),"OK","!!"),RIGHT(H789,3)="(a)",IF(AND(G789&gt;=DATE('1. Informace o projektu'!$C$3,1,1),G789&lt;=WORKDAY(DATE('1. Informace o projektu'!$C$3,12,31)-1,1,'6. Data'!$C$76:$C$89)),"OK","!!"),ISBLANK(G789),"!",ISBLANK(H789),"!!!",H789='6. Data'!$B$3,"vyberte druh nákladu")," ")</f>
        <v xml:space="preserve"> </v>
      </c>
      <c r="J789" s="261" t="str">
        <f t="shared" si="36"/>
        <v xml:space="preserve"> </v>
      </c>
      <c r="K789" s="238" t="str">
        <f t="shared" si="37"/>
        <v xml:space="preserve"> </v>
      </c>
      <c r="L789" s="87" t="str">
        <f t="shared" si="38"/>
        <v xml:space="preserve"> </v>
      </c>
    </row>
    <row r="790" spans="1:12" x14ac:dyDescent="0.25">
      <c r="A790" s="72"/>
      <c r="B790" s="82"/>
      <c r="C790" s="82"/>
      <c r="D790" s="79"/>
      <c r="E790" s="83"/>
      <c r="F790" s="83"/>
      <c r="G790" s="81"/>
      <c r="H790" s="126"/>
      <c r="I790" s="238" t="str">
        <f>IF(ISNUMBER(F790),_xlfn.IFS(RIGHT(H790,3)="(b)",IF(AND(G790&gt;=DATE('1. Informace o projektu'!$C$3,1,1),G790&lt;=WORKDAY(DATE('1. Informace o projektu'!$C$3+1,1,31)-1,1)),"OK","!!"),RIGHT(H790,3)="(a)",IF(AND(G790&gt;=DATE('1. Informace o projektu'!$C$3,1,1),G790&lt;=WORKDAY(DATE('1. Informace o projektu'!$C$3,12,31)-1,1,'6. Data'!$C$76:$C$89)),"OK","!!"),ISBLANK(G790),"!",ISBLANK(H790),"!!!",H790='6. Data'!$B$3,"vyberte druh nákladu")," ")</f>
        <v xml:space="preserve"> </v>
      </c>
      <c r="J790" s="261" t="str">
        <f t="shared" si="36"/>
        <v xml:space="preserve"> </v>
      </c>
      <c r="K790" s="238" t="str">
        <f t="shared" si="37"/>
        <v xml:space="preserve"> </v>
      </c>
      <c r="L790" s="87" t="str">
        <f t="shared" si="38"/>
        <v xml:space="preserve"> </v>
      </c>
    </row>
    <row r="791" spans="1:12" x14ac:dyDescent="0.25">
      <c r="A791" s="72"/>
      <c r="B791" s="82"/>
      <c r="C791" s="82"/>
      <c r="D791" s="79"/>
      <c r="E791" s="83"/>
      <c r="F791" s="83"/>
      <c r="G791" s="81"/>
      <c r="H791" s="126"/>
      <c r="I791" s="238" t="str">
        <f>IF(ISNUMBER(F791),_xlfn.IFS(RIGHT(H791,3)="(b)",IF(AND(G791&gt;=DATE('1. Informace o projektu'!$C$3,1,1),G791&lt;=WORKDAY(DATE('1. Informace o projektu'!$C$3+1,1,31)-1,1)),"OK","!!"),RIGHT(H791,3)="(a)",IF(AND(G791&gt;=DATE('1. Informace o projektu'!$C$3,1,1),G791&lt;=WORKDAY(DATE('1. Informace o projektu'!$C$3,12,31)-1,1,'6. Data'!$C$76:$C$89)),"OK","!!"),ISBLANK(G791),"!",ISBLANK(H791),"!!!",H791='6. Data'!$B$3,"vyberte druh nákladu")," ")</f>
        <v xml:space="preserve"> </v>
      </c>
      <c r="J791" s="261" t="str">
        <f t="shared" si="36"/>
        <v xml:space="preserve"> </v>
      </c>
      <c r="K791" s="238" t="str">
        <f t="shared" si="37"/>
        <v xml:space="preserve"> </v>
      </c>
      <c r="L791" s="87" t="str">
        <f t="shared" si="38"/>
        <v xml:space="preserve"> </v>
      </c>
    </row>
    <row r="792" spans="1:12" x14ac:dyDescent="0.25">
      <c r="A792" s="72"/>
      <c r="B792" s="82"/>
      <c r="C792" s="82"/>
      <c r="D792" s="79"/>
      <c r="E792" s="83"/>
      <c r="F792" s="83"/>
      <c r="G792" s="81"/>
      <c r="H792" s="126"/>
      <c r="I792" s="238" t="str">
        <f>IF(ISNUMBER(F792),_xlfn.IFS(RIGHT(H792,3)="(b)",IF(AND(G792&gt;=DATE('1. Informace o projektu'!$C$3,1,1),G792&lt;=WORKDAY(DATE('1. Informace o projektu'!$C$3+1,1,31)-1,1)),"OK","!!"),RIGHT(H792,3)="(a)",IF(AND(G792&gt;=DATE('1. Informace o projektu'!$C$3,1,1),G792&lt;=WORKDAY(DATE('1. Informace o projektu'!$C$3,12,31)-1,1,'6. Data'!$C$76:$C$89)),"OK","!!"),ISBLANK(G792),"!",ISBLANK(H792),"!!!",H792='6. Data'!$B$3,"vyberte druh nákladu")," ")</f>
        <v xml:space="preserve"> </v>
      </c>
      <c r="J792" s="261" t="str">
        <f t="shared" si="36"/>
        <v xml:space="preserve"> </v>
      </c>
      <c r="K792" s="238" t="str">
        <f t="shared" si="37"/>
        <v xml:space="preserve"> </v>
      </c>
      <c r="L792" s="87" t="str">
        <f t="shared" si="38"/>
        <v xml:space="preserve"> </v>
      </c>
    </row>
    <row r="793" spans="1:12" x14ac:dyDescent="0.25">
      <c r="A793" s="72"/>
      <c r="B793" s="82"/>
      <c r="C793" s="82"/>
      <c r="D793" s="79"/>
      <c r="E793" s="83"/>
      <c r="F793" s="83"/>
      <c r="G793" s="81"/>
      <c r="H793" s="126"/>
      <c r="I793" s="238" t="str">
        <f>IF(ISNUMBER(F793),_xlfn.IFS(RIGHT(H793,3)="(b)",IF(AND(G793&gt;=DATE('1. Informace o projektu'!$C$3,1,1),G793&lt;=WORKDAY(DATE('1. Informace o projektu'!$C$3+1,1,31)-1,1)),"OK","!!"),RIGHT(H793,3)="(a)",IF(AND(G793&gt;=DATE('1. Informace o projektu'!$C$3,1,1),G793&lt;=WORKDAY(DATE('1. Informace o projektu'!$C$3,12,31)-1,1,'6. Data'!$C$76:$C$89)),"OK","!!"),ISBLANK(G793),"!",ISBLANK(H793),"!!!",H793='6. Data'!$B$3,"vyberte druh nákladu")," ")</f>
        <v xml:space="preserve"> </v>
      </c>
      <c r="J793" s="261" t="str">
        <f t="shared" si="36"/>
        <v xml:space="preserve"> </v>
      </c>
      <c r="K793" s="238" t="str">
        <f t="shared" si="37"/>
        <v xml:space="preserve"> </v>
      </c>
      <c r="L793" s="87" t="str">
        <f t="shared" si="38"/>
        <v xml:space="preserve"> </v>
      </c>
    </row>
    <row r="794" spans="1:12" x14ac:dyDescent="0.25">
      <c r="A794" s="72"/>
      <c r="B794" s="82"/>
      <c r="C794" s="82"/>
      <c r="D794" s="79"/>
      <c r="E794" s="83"/>
      <c r="F794" s="83"/>
      <c r="G794" s="81"/>
      <c r="H794" s="126"/>
      <c r="I794" s="238" t="str">
        <f>IF(ISNUMBER(F794),_xlfn.IFS(RIGHT(H794,3)="(b)",IF(AND(G794&gt;=DATE('1. Informace o projektu'!$C$3,1,1),G794&lt;=WORKDAY(DATE('1. Informace o projektu'!$C$3+1,1,31)-1,1)),"OK","!!"),RIGHT(H794,3)="(a)",IF(AND(G794&gt;=DATE('1. Informace o projektu'!$C$3,1,1),G794&lt;=WORKDAY(DATE('1. Informace o projektu'!$C$3,12,31)-1,1,'6. Data'!$C$76:$C$89)),"OK","!!"),ISBLANK(G794),"!",ISBLANK(H794),"!!!",H794='6. Data'!$B$3,"vyberte druh nákladu")," ")</f>
        <v xml:space="preserve"> </v>
      </c>
      <c r="J794" s="261" t="str">
        <f t="shared" si="36"/>
        <v xml:space="preserve"> </v>
      </c>
      <c r="K794" s="238" t="str">
        <f t="shared" si="37"/>
        <v xml:space="preserve"> </v>
      </c>
      <c r="L794" s="87" t="str">
        <f t="shared" si="38"/>
        <v xml:space="preserve"> </v>
      </c>
    </row>
    <row r="795" spans="1:12" x14ac:dyDescent="0.25">
      <c r="A795" s="72"/>
      <c r="B795" s="82"/>
      <c r="C795" s="82"/>
      <c r="D795" s="79"/>
      <c r="E795" s="83"/>
      <c r="F795" s="83"/>
      <c r="G795" s="81"/>
      <c r="H795" s="126"/>
      <c r="I795" s="238" t="str">
        <f>IF(ISNUMBER(F795),_xlfn.IFS(RIGHT(H795,3)="(b)",IF(AND(G795&gt;=DATE('1. Informace o projektu'!$C$3,1,1),G795&lt;=WORKDAY(DATE('1. Informace o projektu'!$C$3+1,1,31)-1,1)),"OK","!!"),RIGHT(H795,3)="(a)",IF(AND(G795&gt;=DATE('1. Informace o projektu'!$C$3,1,1),G795&lt;=WORKDAY(DATE('1. Informace o projektu'!$C$3,12,31)-1,1,'6. Data'!$C$76:$C$89)),"OK","!!"),ISBLANK(G795),"!",ISBLANK(H795),"!!!",H795='6. Data'!$B$3,"vyberte druh nákladu")," ")</f>
        <v xml:space="preserve"> </v>
      </c>
      <c r="J795" s="261" t="str">
        <f t="shared" si="36"/>
        <v xml:space="preserve"> </v>
      </c>
      <c r="K795" s="238" t="str">
        <f t="shared" si="37"/>
        <v xml:space="preserve"> </v>
      </c>
      <c r="L795" s="87" t="str">
        <f t="shared" si="38"/>
        <v xml:space="preserve"> </v>
      </c>
    </row>
    <row r="796" spans="1:12" x14ac:dyDescent="0.25">
      <c r="A796" s="72"/>
      <c r="B796" s="82"/>
      <c r="C796" s="82"/>
      <c r="D796" s="79"/>
      <c r="E796" s="83"/>
      <c r="F796" s="83"/>
      <c r="G796" s="81"/>
      <c r="H796" s="126"/>
      <c r="I796" s="238" t="str">
        <f>IF(ISNUMBER(F796),_xlfn.IFS(RIGHT(H796,3)="(b)",IF(AND(G796&gt;=DATE('1. Informace o projektu'!$C$3,1,1),G796&lt;=WORKDAY(DATE('1. Informace o projektu'!$C$3+1,1,31)-1,1)),"OK","!!"),RIGHT(H796,3)="(a)",IF(AND(G796&gt;=DATE('1. Informace o projektu'!$C$3,1,1),G796&lt;=WORKDAY(DATE('1. Informace o projektu'!$C$3,12,31)-1,1,'6. Data'!$C$76:$C$89)),"OK","!!"),ISBLANK(G796),"!",ISBLANK(H796),"!!!",H796='6. Data'!$B$3,"vyberte druh nákladu")," ")</f>
        <v xml:space="preserve"> </v>
      </c>
      <c r="J796" s="261" t="str">
        <f t="shared" si="36"/>
        <v xml:space="preserve"> </v>
      </c>
      <c r="K796" s="238" t="str">
        <f t="shared" si="37"/>
        <v xml:space="preserve"> </v>
      </c>
      <c r="L796" s="87" t="str">
        <f t="shared" si="38"/>
        <v xml:space="preserve"> </v>
      </c>
    </row>
    <row r="797" spans="1:12" x14ac:dyDescent="0.25">
      <c r="A797" s="72"/>
      <c r="B797" s="82"/>
      <c r="C797" s="82"/>
      <c r="D797" s="79"/>
      <c r="E797" s="83"/>
      <c r="F797" s="83"/>
      <c r="G797" s="81"/>
      <c r="H797" s="126"/>
      <c r="I797" s="238" t="str">
        <f>IF(ISNUMBER(F797),_xlfn.IFS(RIGHT(H797,3)="(b)",IF(AND(G797&gt;=DATE('1. Informace o projektu'!$C$3,1,1),G797&lt;=WORKDAY(DATE('1. Informace o projektu'!$C$3+1,1,31)-1,1)),"OK","!!"),RIGHT(H797,3)="(a)",IF(AND(G797&gt;=DATE('1. Informace o projektu'!$C$3,1,1),G797&lt;=WORKDAY(DATE('1. Informace o projektu'!$C$3,12,31)-1,1,'6. Data'!$C$76:$C$89)),"OK","!!"),ISBLANK(G797),"!",ISBLANK(H797),"!!!",H797='6. Data'!$B$3,"vyberte druh nákladu")," ")</f>
        <v xml:space="preserve"> </v>
      </c>
      <c r="J797" s="261" t="str">
        <f t="shared" si="36"/>
        <v xml:space="preserve"> </v>
      </c>
      <c r="K797" s="238" t="str">
        <f t="shared" si="37"/>
        <v xml:space="preserve"> </v>
      </c>
      <c r="L797" s="87" t="str">
        <f t="shared" si="38"/>
        <v xml:space="preserve"> </v>
      </c>
    </row>
    <row r="798" spans="1:12" x14ac:dyDescent="0.25">
      <c r="A798" s="72"/>
      <c r="B798" s="82"/>
      <c r="C798" s="82"/>
      <c r="D798" s="79"/>
      <c r="E798" s="83"/>
      <c r="F798" s="83"/>
      <c r="G798" s="81"/>
      <c r="H798" s="126"/>
      <c r="I798" s="238" t="str">
        <f>IF(ISNUMBER(F798),_xlfn.IFS(RIGHT(H798,3)="(b)",IF(AND(G798&gt;=DATE('1. Informace o projektu'!$C$3,1,1),G798&lt;=WORKDAY(DATE('1. Informace o projektu'!$C$3+1,1,31)-1,1)),"OK","!!"),RIGHT(H798,3)="(a)",IF(AND(G798&gt;=DATE('1. Informace o projektu'!$C$3,1,1),G798&lt;=WORKDAY(DATE('1. Informace o projektu'!$C$3,12,31)-1,1,'6. Data'!$C$76:$C$89)),"OK","!!"),ISBLANK(G798),"!",ISBLANK(H798),"!!!",H798='6. Data'!$B$3,"vyberte druh nákladu")," ")</f>
        <v xml:space="preserve"> </v>
      </c>
      <c r="J798" s="261" t="str">
        <f t="shared" si="36"/>
        <v xml:space="preserve"> </v>
      </c>
      <c r="K798" s="238" t="str">
        <f t="shared" si="37"/>
        <v xml:space="preserve"> </v>
      </c>
      <c r="L798" s="87" t="str">
        <f t="shared" si="38"/>
        <v xml:space="preserve"> </v>
      </c>
    </row>
    <row r="799" spans="1:12" x14ac:dyDescent="0.25">
      <c r="A799" s="72"/>
      <c r="B799" s="82"/>
      <c r="C799" s="82"/>
      <c r="D799" s="79"/>
      <c r="E799" s="83"/>
      <c r="F799" s="83"/>
      <c r="G799" s="81"/>
      <c r="H799" s="126"/>
      <c r="I799" s="238" t="str">
        <f>IF(ISNUMBER(F799),_xlfn.IFS(RIGHT(H799,3)="(b)",IF(AND(G799&gt;=DATE('1. Informace o projektu'!$C$3,1,1),G799&lt;=WORKDAY(DATE('1. Informace o projektu'!$C$3+1,1,31)-1,1)),"OK","!!"),RIGHT(H799,3)="(a)",IF(AND(G799&gt;=DATE('1. Informace o projektu'!$C$3,1,1),G799&lt;=WORKDAY(DATE('1. Informace o projektu'!$C$3,12,31)-1,1,'6. Data'!$C$76:$C$89)),"OK","!!"),ISBLANK(G799),"!",ISBLANK(H799),"!!!",H799='6. Data'!$B$3,"vyberte druh nákladu")," ")</f>
        <v xml:space="preserve"> </v>
      </c>
      <c r="J799" s="261" t="str">
        <f t="shared" si="36"/>
        <v xml:space="preserve"> </v>
      </c>
      <c r="K799" s="238" t="str">
        <f t="shared" si="37"/>
        <v xml:space="preserve"> </v>
      </c>
      <c r="L799" s="87" t="str">
        <f t="shared" si="38"/>
        <v xml:space="preserve"> </v>
      </c>
    </row>
    <row r="800" spans="1:12" x14ac:dyDescent="0.25">
      <c r="A800" s="72"/>
      <c r="B800" s="82"/>
      <c r="C800" s="82"/>
      <c r="D800" s="79"/>
      <c r="E800" s="83"/>
      <c r="F800" s="83"/>
      <c r="G800" s="81"/>
      <c r="H800" s="126"/>
      <c r="I800" s="238" t="str">
        <f>IF(ISNUMBER(F800),_xlfn.IFS(RIGHT(H800,3)="(b)",IF(AND(G800&gt;=DATE('1. Informace o projektu'!$C$3,1,1),G800&lt;=WORKDAY(DATE('1. Informace o projektu'!$C$3+1,1,31)-1,1)),"OK","!!"),RIGHT(H800,3)="(a)",IF(AND(G800&gt;=DATE('1. Informace o projektu'!$C$3,1,1),G800&lt;=WORKDAY(DATE('1. Informace o projektu'!$C$3,12,31)-1,1,'6. Data'!$C$76:$C$89)),"OK","!!"),ISBLANK(G800),"!",ISBLANK(H800),"!!!",H800='6. Data'!$B$3,"vyberte druh nákladu")," ")</f>
        <v xml:space="preserve"> </v>
      </c>
      <c r="J800" s="261" t="str">
        <f t="shared" si="36"/>
        <v xml:space="preserve"> </v>
      </c>
      <c r="K800" s="238" t="str">
        <f t="shared" si="37"/>
        <v xml:space="preserve"> </v>
      </c>
      <c r="L800" s="87" t="str">
        <f t="shared" si="38"/>
        <v xml:space="preserve"> </v>
      </c>
    </row>
    <row r="801" spans="1:12" x14ac:dyDescent="0.25">
      <c r="A801" s="72"/>
      <c r="B801" s="82"/>
      <c r="C801" s="82"/>
      <c r="D801" s="79"/>
      <c r="E801" s="83"/>
      <c r="F801" s="83"/>
      <c r="G801" s="81"/>
      <c r="H801" s="126"/>
      <c r="I801" s="238" t="str">
        <f>IF(ISNUMBER(F801),_xlfn.IFS(RIGHT(H801,3)="(b)",IF(AND(G801&gt;=DATE('1. Informace o projektu'!$C$3,1,1),G801&lt;=WORKDAY(DATE('1. Informace o projektu'!$C$3+1,1,31)-1,1)),"OK","!!"),RIGHT(H801,3)="(a)",IF(AND(G801&gt;=DATE('1. Informace o projektu'!$C$3,1,1),G801&lt;=WORKDAY(DATE('1. Informace o projektu'!$C$3,12,31)-1,1,'6. Data'!$C$76:$C$89)),"OK","!!"),ISBLANK(G801),"!",ISBLANK(H801),"!!!",H801='6. Data'!$B$3,"vyberte druh nákladu")," ")</f>
        <v xml:space="preserve"> </v>
      </c>
      <c r="J801" s="261" t="str">
        <f t="shared" si="36"/>
        <v xml:space="preserve"> </v>
      </c>
      <c r="K801" s="238" t="str">
        <f t="shared" si="37"/>
        <v xml:space="preserve"> </v>
      </c>
      <c r="L801" s="87" t="str">
        <f t="shared" si="38"/>
        <v xml:space="preserve"> </v>
      </c>
    </row>
    <row r="802" spans="1:12" x14ac:dyDescent="0.25">
      <c r="A802" s="72"/>
      <c r="B802" s="82"/>
      <c r="C802" s="82"/>
      <c r="D802" s="79"/>
      <c r="E802" s="83"/>
      <c r="F802" s="83"/>
      <c r="G802" s="81"/>
      <c r="H802" s="126"/>
      <c r="I802" s="238" t="str">
        <f>IF(ISNUMBER(F802),_xlfn.IFS(RIGHT(H802,3)="(b)",IF(AND(G802&gt;=DATE('1. Informace o projektu'!$C$3,1,1),G802&lt;=WORKDAY(DATE('1. Informace o projektu'!$C$3+1,1,31)-1,1)),"OK","!!"),RIGHT(H802,3)="(a)",IF(AND(G802&gt;=DATE('1. Informace o projektu'!$C$3,1,1),G802&lt;=WORKDAY(DATE('1. Informace o projektu'!$C$3,12,31)-1,1,'6. Data'!$C$76:$C$89)),"OK","!!"),ISBLANK(G802),"!",ISBLANK(H802),"!!!",H802='6. Data'!$B$3,"vyberte druh nákladu")," ")</f>
        <v xml:space="preserve"> </v>
      </c>
      <c r="J802" s="261" t="str">
        <f t="shared" si="36"/>
        <v xml:space="preserve"> </v>
      </c>
      <c r="K802" s="238" t="str">
        <f t="shared" si="37"/>
        <v xml:space="preserve"> </v>
      </c>
      <c r="L802" s="87" t="str">
        <f t="shared" si="38"/>
        <v xml:space="preserve"> </v>
      </c>
    </row>
    <row r="803" spans="1:12" x14ac:dyDescent="0.25">
      <c r="A803" s="72"/>
      <c r="B803" s="82"/>
      <c r="C803" s="82"/>
      <c r="D803" s="79"/>
      <c r="E803" s="83"/>
      <c r="F803" s="83"/>
      <c r="G803" s="81"/>
      <c r="H803" s="126"/>
      <c r="I803" s="238" t="str">
        <f>IF(ISNUMBER(F803),_xlfn.IFS(RIGHT(H803,3)="(b)",IF(AND(G803&gt;=DATE('1. Informace o projektu'!$C$3,1,1),G803&lt;=WORKDAY(DATE('1. Informace o projektu'!$C$3+1,1,31)-1,1)),"OK","!!"),RIGHT(H803,3)="(a)",IF(AND(G803&gt;=DATE('1. Informace o projektu'!$C$3,1,1),G803&lt;=WORKDAY(DATE('1. Informace o projektu'!$C$3,12,31)-1,1,'6. Data'!$C$76:$C$89)),"OK","!!"),ISBLANK(G803),"!",ISBLANK(H803),"!!!",H803='6. Data'!$B$3,"vyberte druh nákladu")," ")</f>
        <v xml:space="preserve"> </v>
      </c>
      <c r="J803" s="261" t="str">
        <f t="shared" si="36"/>
        <v xml:space="preserve"> </v>
      </c>
      <c r="K803" s="238" t="str">
        <f t="shared" si="37"/>
        <v xml:space="preserve"> </v>
      </c>
      <c r="L803" s="87" t="str">
        <f t="shared" si="38"/>
        <v xml:space="preserve"> </v>
      </c>
    </row>
    <row r="804" spans="1:12" x14ac:dyDescent="0.25">
      <c r="A804" s="72"/>
      <c r="B804" s="82"/>
      <c r="C804" s="82"/>
      <c r="D804" s="79"/>
      <c r="E804" s="83"/>
      <c r="F804" s="83"/>
      <c r="G804" s="81"/>
      <c r="H804" s="126"/>
      <c r="I804" s="238" t="str">
        <f>IF(ISNUMBER(F804),_xlfn.IFS(RIGHT(H804,3)="(b)",IF(AND(G804&gt;=DATE('1. Informace o projektu'!$C$3,1,1),G804&lt;=WORKDAY(DATE('1. Informace o projektu'!$C$3+1,1,31)-1,1)),"OK","!!"),RIGHT(H804,3)="(a)",IF(AND(G804&gt;=DATE('1. Informace o projektu'!$C$3,1,1),G804&lt;=WORKDAY(DATE('1. Informace o projektu'!$C$3,12,31)-1,1,'6. Data'!$C$76:$C$89)),"OK","!!"),ISBLANK(G804),"!",ISBLANK(H804),"!!!",H804='6. Data'!$B$3,"vyberte druh nákladu")," ")</f>
        <v xml:space="preserve"> </v>
      </c>
      <c r="J804" s="261" t="str">
        <f t="shared" si="36"/>
        <v xml:space="preserve"> </v>
      </c>
      <c r="K804" s="238" t="str">
        <f t="shared" si="37"/>
        <v xml:space="preserve"> </v>
      </c>
      <c r="L804" s="87" t="str">
        <f t="shared" si="38"/>
        <v xml:space="preserve"> </v>
      </c>
    </row>
    <row r="805" spans="1:12" x14ac:dyDescent="0.25">
      <c r="A805" s="72"/>
      <c r="B805" s="82"/>
      <c r="C805" s="82"/>
      <c r="D805" s="79"/>
      <c r="E805" s="83"/>
      <c r="F805" s="83"/>
      <c r="G805" s="81"/>
      <c r="H805" s="126"/>
      <c r="I805" s="238" t="str">
        <f>IF(ISNUMBER(F805),_xlfn.IFS(RIGHT(H805,3)="(b)",IF(AND(G805&gt;=DATE('1. Informace o projektu'!$C$3,1,1),G805&lt;=WORKDAY(DATE('1. Informace o projektu'!$C$3+1,1,31)-1,1)),"OK","!!"),RIGHT(H805,3)="(a)",IF(AND(G805&gt;=DATE('1. Informace o projektu'!$C$3,1,1),G805&lt;=WORKDAY(DATE('1. Informace o projektu'!$C$3,12,31)-1,1,'6. Data'!$C$76:$C$89)),"OK","!!"),ISBLANK(G805),"!",ISBLANK(H805),"!!!",H805='6. Data'!$B$3,"vyberte druh nákladu")," ")</f>
        <v xml:space="preserve"> </v>
      </c>
      <c r="J805" s="261" t="str">
        <f t="shared" si="36"/>
        <v xml:space="preserve"> </v>
      </c>
      <c r="K805" s="238" t="str">
        <f t="shared" si="37"/>
        <v xml:space="preserve"> </v>
      </c>
      <c r="L805" s="87" t="str">
        <f t="shared" si="38"/>
        <v xml:space="preserve"> </v>
      </c>
    </row>
    <row r="806" spans="1:12" x14ac:dyDescent="0.25">
      <c r="A806" s="72"/>
      <c r="B806" s="82"/>
      <c r="C806" s="82"/>
      <c r="D806" s="79"/>
      <c r="E806" s="83"/>
      <c r="F806" s="83"/>
      <c r="G806" s="81"/>
      <c r="H806" s="126"/>
      <c r="I806" s="238" t="str">
        <f>IF(ISNUMBER(F806),_xlfn.IFS(RIGHT(H806,3)="(b)",IF(AND(G806&gt;=DATE('1. Informace o projektu'!$C$3,1,1),G806&lt;=WORKDAY(DATE('1. Informace o projektu'!$C$3+1,1,31)-1,1)),"OK","!!"),RIGHT(H806,3)="(a)",IF(AND(G806&gt;=DATE('1. Informace o projektu'!$C$3,1,1),G806&lt;=WORKDAY(DATE('1. Informace o projektu'!$C$3,12,31)-1,1,'6. Data'!$C$76:$C$89)),"OK","!!"),ISBLANK(G806),"!",ISBLANK(H806),"!!!",H806='6. Data'!$B$3,"vyberte druh nákladu")," ")</f>
        <v xml:space="preserve"> </v>
      </c>
      <c r="J806" s="261" t="str">
        <f t="shared" si="36"/>
        <v xml:space="preserve"> </v>
      </c>
      <c r="K806" s="238" t="str">
        <f t="shared" si="37"/>
        <v xml:space="preserve"> </v>
      </c>
      <c r="L806" s="87" t="str">
        <f t="shared" si="38"/>
        <v xml:space="preserve"> </v>
      </c>
    </row>
    <row r="807" spans="1:12" x14ac:dyDescent="0.25">
      <c r="A807" s="72"/>
      <c r="B807" s="82"/>
      <c r="C807" s="82"/>
      <c r="D807" s="79"/>
      <c r="E807" s="83"/>
      <c r="F807" s="83"/>
      <c r="G807" s="81"/>
      <c r="H807" s="126"/>
      <c r="I807" s="238" t="str">
        <f>IF(ISNUMBER(F807),_xlfn.IFS(RIGHT(H807,3)="(b)",IF(AND(G807&gt;=DATE('1. Informace o projektu'!$C$3,1,1),G807&lt;=WORKDAY(DATE('1. Informace o projektu'!$C$3+1,1,31)-1,1)),"OK","!!"),RIGHT(H807,3)="(a)",IF(AND(G807&gt;=DATE('1. Informace o projektu'!$C$3,1,1),G807&lt;=WORKDAY(DATE('1. Informace o projektu'!$C$3,12,31)-1,1,'6. Data'!$C$76:$C$89)),"OK","!!"),ISBLANK(G807),"!",ISBLANK(H807),"!!!",H807='6. Data'!$B$3,"vyberte druh nákladu")," ")</f>
        <v xml:space="preserve"> </v>
      </c>
      <c r="J807" s="261" t="str">
        <f t="shared" si="36"/>
        <v xml:space="preserve"> </v>
      </c>
      <c r="K807" s="238" t="str">
        <f t="shared" si="37"/>
        <v xml:space="preserve"> </v>
      </c>
      <c r="L807" s="87" t="str">
        <f t="shared" si="38"/>
        <v xml:space="preserve"> </v>
      </c>
    </row>
    <row r="808" spans="1:12" x14ac:dyDescent="0.25">
      <c r="A808" s="72"/>
      <c r="B808" s="82"/>
      <c r="C808" s="82"/>
      <c r="D808" s="79"/>
      <c r="E808" s="83"/>
      <c r="F808" s="83"/>
      <c r="G808" s="81"/>
      <c r="H808" s="126"/>
      <c r="I808" s="238" t="str">
        <f>IF(ISNUMBER(F808),_xlfn.IFS(RIGHT(H808,3)="(b)",IF(AND(G808&gt;=DATE('1. Informace o projektu'!$C$3,1,1),G808&lt;=WORKDAY(DATE('1. Informace o projektu'!$C$3+1,1,31)-1,1)),"OK","!!"),RIGHT(H808,3)="(a)",IF(AND(G808&gt;=DATE('1. Informace o projektu'!$C$3,1,1),G808&lt;=WORKDAY(DATE('1. Informace o projektu'!$C$3,12,31)-1,1,'6. Data'!$C$76:$C$89)),"OK","!!"),ISBLANK(G808),"!",ISBLANK(H808),"!!!",H808='6. Data'!$B$3,"vyberte druh nákladu")," ")</f>
        <v xml:space="preserve"> </v>
      </c>
      <c r="J808" s="261" t="str">
        <f t="shared" si="36"/>
        <v xml:space="preserve"> </v>
      </c>
      <c r="K808" s="238" t="str">
        <f t="shared" si="37"/>
        <v xml:space="preserve"> </v>
      </c>
      <c r="L808" s="87" t="str">
        <f t="shared" si="38"/>
        <v xml:space="preserve"> </v>
      </c>
    </row>
    <row r="809" spans="1:12" x14ac:dyDescent="0.25">
      <c r="A809" s="72"/>
      <c r="B809" s="82"/>
      <c r="C809" s="82"/>
      <c r="D809" s="79"/>
      <c r="E809" s="83"/>
      <c r="F809" s="83"/>
      <c r="G809" s="81"/>
      <c r="H809" s="126"/>
      <c r="I809" s="238" t="str">
        <f>IF(ISNUMBER(F809),_xlfn.IFS(RIGHT(H809,3)="(b)",IF(AND(G809&gt;=DATE('1. Informace o projektu'!$C$3,1,1),G809&lt;=WORKDAY(DATE('1. Informace o projektu'!$C$3+1,1,31)-1,1)),"OK","!!"),RIGHT(H809,3)="(a)",IF(AND(G809&gt;=DATE('1. Informace o projektu'!$C$3,1,1),G809&lt;=WORKDAY(DATE('1. Informace o projektu'!$C$3,12,31)-1,1,'6. Data'!$C$76:$C$89)),"OK","!!"),ISBLANK(G809),"!",ISBLANK(H809),"!!!",H809='6. Data'!$B$3,"vyberte druh nákladu")," ")</f>
        <v xml:space="preserve"> </v>
      </c>
      <c r="J809" s="261" t="str">
        <f t="shared" si="36"/>
        <v xml:space="preserve"> </v>
      </c>
      <c r="K809" s="238" t="str">
        <f t="shared" si="37"/>
        <v xml:space="preserve"> </v>
      </c>
      <c r="L809" s="87" t="str">
        <f t="shared" si="38"/>
        <v xml:space="preserve"> </v>
      </c>
    </row>
    <row r="810" spans="1:12" x14ac:dyDescent="0.25">
      <c r="A810" s="72"/>
      <c r="B810" s="82"/>
      <c r="C810" s="82"/>
      <c r="D810" s="79"/>
      <c r="E810" s="83"/>
      <c r="F810" s="83"/>
      <c r="G810" s="81"/>
      <c r="H810" s="126"/>
      <c r="I810" s="238" t="str">
        <f>IF(ISNUMBER(F810),_xlfn.IFS(RIGHT(H810,3)="(b)",IF(AND(G810&gt;=DATE('1. Informace o projektu'!$C$3,1,1),G810&lt;=WORKDAY(DATE('1. Informace o projektu'!$C$3+1,1,31)-1,1)),"OK","!!"),RIGHT(H810,3)="(a)",IF(AND(G810&gt;=DATE('1. Informace o projektu'!$C$3,1,1),G810&lt;=WORKDAY(DATE('1. Informace o projektu'!$C$3,12,31)-1,1,'6. Data'!$C$76:$C$89)),"OK","!!"),ISBLANK(G810),"!",ISBLANK(H810),"!!!",H810='6. Data'!$B$3,"vyberte druh nákladu")," ")</f>
        <v xml:space="preserve"> </v>
      </c>
      <c r="J810" s="261" t="str">
        <f t="shared" si="36"/>
        <v xml:space="preserve"> </v>
      </c>
      <c r="K810" s="238" t="str">
        <f t="shared" si="37"/>
        <v xml:space="preserve"> </v>
      </c>
      <c r="L810" s="87" t="str">
        <f t="shared" si="38"/>
        <v xml:space="preserve"> </v>
      </c>
    </row>
    <row r="811" spans="1:12" x14ac:dyDescent="0.25">
      <c r="A811" s="72"/>
      <c r="B811" s="82"/>
      <c r="C811" s="82"/>
      <c r="D811" s="79"/>
      <c r="E811" s="83"/>
      <c r="F811" s="83"/>
      <c r="G811" s="81"/>
      <c r="H811" s="126"/>
      <c r="I811" s="238" t="str">
        <f>IF(ISNUMBER(F811),_xlfn.IFS(RIGHT(H811,3)="(b)",IF(AND(G811&gt;=DATE('1. Informace o projektu'!$C$3,1,1),G811&lt;=WORKDAY(DATE('1. Informace o projektu'!$C$3+1,1,31)-1,1)),"OK","!!"),RIGHT(H811,3)="(a)",IF(AND(G811&gt;=DATE('1. Informace o projektu'!$C$3,1,1),G811&lt;=WORKDAY(DATE('1. Informace o projektu'!$C$3,12,31)-1,1,'6. Data'!$C$76:$C$89)),"OK","!!"),ISBLANK(G811),"!",ISBLANK(H811),"!!!",H811='6. Data'!$B$3,"vyberte druh nákladu")," ")</f>
        <v xml:space="preserve"> </v>
      </c>
      <c r="J811" s="261" t="str">
        <f t="shared" si="36"/>
        <v xml:space="preserve"> </v>
      </c>
      <c r="K811" s="238" t="str">
        <f t="shared" si="37"/>
        <v xml:space="preserve"> </v>
      </c>
      <c r="L811" s="87" t="str">
        <f t="shared" si="38"/>
        <v xml:space="preserve"> </v>
      </c>
    </row>
    <row r="812" spans="1:12" x14ac:dyDescent="0.25">
      <c r="A812" s="72"/>
      <c r="B812" s="82"/>
      <c r="C812" s="82"/>
      <c r="D812" s="79"/>
      <c r="E812" s="83"/>
      <c r="F812" s="83"/>
      <c r="G812" s="81"/>
      <c r="H812" s="126"/>
      <c r="I812" s="238" t="str">
        <f>IF(ISNUMBER(F812),_xlfn.IFS(RIGHT(H812,3)="(b)",IF(AND(G812&gt;=DATE('1. Informace o projektu'!$C$3,1,1),G812&lt;=WORKDAY(DATE('1. Informace o projektu'!$C$3+1,1,31)-1,1)),"OK","!!"),RIGHT(H812,3)="(a)",IF(AND(G812&gt;=DATE('1. Informace o projektu'!$C$3,1,1),G812&lt;=WORKDAY(DATE('1. Informace o projektu'!$C$3,12,31)-1,1,'6. Data'!$C$76:$C$89)),"OK","!!"),ISBLANK(G812),"!",ISBLANK(H812),"!!!",H812='6. Data'!$B$3,"vyberte druh nákladu")," ")</f>
        <v xml:space="preserve"> </v>
      </c>
      <c r="J812" s="261" t="str">
        <f t="shared" si="36"/>
        <v xml:space="preserve"> </v>
      </c>
      <c r="K812" s="238" t="str">
        <f t="shared" si="37"/>
        <v xml:space="preserve"> </v>
      </c>
      <c r="L812" s="87" t="str">
        <f t="shared" si="38"/>
        <v xml:space="preserve"> </v>
      </c>
    </row>
    <row r="813" spans="1:12" x14ac:dyDescent="0.25">
      <c r="A813" s="72"/>
      <c r="B813" s="82"/>
      <c r="C813" s="82"/>
      <c r="D813" s="79"/>
      <c r="E813" s="83"/>
      <c r="F813" s="83"/>
      <c r="G813" s="81"/>
      <c r="H813" s="126"/>
      <c r="I813" s="238" t="str">
        <f>IF(ISNUMBER(F813),_xlfn.IFS(RIGHT(H813,3)="(b)",IF(AND(G813&gt;=DATE('1. Informace o projektu'!$C$3,1,1),G813&lt;=WORKDAY(DATE('1. Informace o projektu'!$C$3+1,1,31)-1,1)),"OK","!!"),RIGHT(H813,3)="(a)",IF(AND(G813&gt;=DATE('1. Informace o projektu'!$C$3,1,1),G813&lt;=WORKDAY(DATE('1. Informace o projektu'!$C$3,12,31)-1,1,'6. Data'!$C$76:$C$89)),"OK","!!"),ISBLANK(G813),"!",ISBLANK(H813),"!!!",H813='6. Data'!$B$3,"vyberte druh nákladu")," ")</f>
        <v xml:space="preserve"> </v>
      </c>
      <c r="J813" s="261" t="str">
        <f t="shared" si="36"/>
        <v xml:space="preserve"> </v>
      </c>
      <c r="K813" s="238" t="str">
        <f t="shared" si="37"/>
        <v xml:space="preserve"> </v>
      </c>
      <c r="L813" s="87" t="str">
        <f t="shared" si="38"/>
        <v xml:space="preserve"> </v>
      </c>
    </row>
    <row r="814" spans="1:12" x14ac:dyDescent="0.25">
      <c r="A814" s="72"/>
      <c r="B814" s="82"/>
      <c r="C814" s="82"/>
      <c r="D814" s="79"/>
      <c r="E814" s="83"/>
      <c r="F814" s="83"/>
      <c r="G814" s="81"/>
      <c r="H814" s="126"/>
      <c r="I814" s="238" t="str">
        <f>IF(ISNUMBER(F814),_xlfn.IFS(RIGHT(H814,3)="(b)",IF(AND(G814&gt;=DATE('1. Informace o projektu'!$C$3,1,1),G814&lt;=WORKDAY(DATE('1. Informace o projektu'!$C$3+1,1,31)-1,1)),"OK","!!"),RIGHT(H814,3)="(a)",IF(AND(G814&gt;=DATE('1. Informace o projektu'!$C$3,1,1),G814&lt;=WORKDAY(DATE('1. Informace o projektu'!$C$3,12,31)-1,1,'6. Data'!$C$76:$C$89)),"OK","!!"),ISBLANK(G814),"!",ISBLANK(H814),"!!!",H814='6. Data'!$B$3,"vyberte druh nákladu")," ")</f>
        <v xml:space="preserve"> </v>
      </c>
      <c r="J814" s="261" t="str">
        <f t="shared" si="36"/>
        <v xml:space="preserve"> </v>
      </c>
      <c r="K814" s="238" t="str">
        <f t="shared" si="37"/>
        <v xml:space="preserve"> </v>
      </c>
      <c r="L814" s="87" t="str">
        <f t="shared" si="38"/>
        <v xml:space="preserve"> </v>
      </c>
    </row>
    <row r="815" spans="1:12" x14ac:dyDescent="0.25">
      <c r="A815" s="72"/>
      <c r="B815" s="82"/>
      <c r="C815" s="82"/>
      <c r="D815" s="79"/>
      <c r="E815" s="83"/>
      <c r="F815" s="83"/>
      <c r="G815" s="81"/>
      <c r="H815" s="126"/>
      <c r="I815" s="238" t="str">
        <f>IF(ISNUMBER(F815),_xlfn.IFS(RIGHT(H815,3)="(b)",IF(AND(G815&gt;=DATE('1. Informace o projektu'!$C$3,1,1),G815&lt;=WORKDAY(DATE('1. Informace o projektu'!$C$3+1,1,31)-1,1)),"OK","!!"),RIGHT(H815,3)="(a)",IF(AND(G815&gt;=DATE('1. Informace o projektu'!$C$3,1,1),G815&lt;=WORKDAY(DATE('1. Informace o projektu'!$C$3,12,31)-1,1,'6. Data'!$C$76:$C$89)),"OK","!!"),ISBLANK(G815),"!",ISBLANK(H815),"!!!",H815='6. Data'!$B$3,"vyberte druh nákladu")," ")</f>
        <v xml:space="preserve"> </v>
      </c>
      <c r="J815" s="261" t="str">
        <f t="shared" si="36"/>
        <v xml:space="preserve"> </v>
      </c>
      <c r="K815" s="238" t="str">
        <f t="shared" si="37"/>
        <v xml:space="preserve"> </v>
      </c>
      <c r="L815" s="87" t="str">
        <f t="shared" si="38"/>
        <v xml:space="preserve"> </v>
      </c>
    </row>
    <row r="816" spans="1:12" x14ac:dyDescent="0.25">
      <c r="A816" s="72"/>
      <c r="B816" s="82"/>
      <c r="C816" s="82"/>
      <c r="D816" s="79"/>
      <c r="E816" s="83"/>
      <c r="F816" s="83"/>
      <c r="G816" s="81"/>
      <c r="H816" s="126"/>
      <c r="I816" s="238" t="str">
        <f>IF(ISNUMBER(F816),_xlfn.IFS(RIGHT(H816,3)="(b)",IF(AND(G816&gt;=DATE('1. Informace o projektu'!$C$3,1,1),G816&lt;=WORKDAY(DATE('1. Informace o projektu'!$C$3+1,1,31)-1,1)),"OK","!!"),RIGHT(H816,3)="(a)",IF(AND(G816&gt;=DATE('1. Informace o projektu'!$C$3,1,1),G816&lt;=WORKDAY(DATE('1. Informace o projektu'!$C$3,12,31)-1,1,'6. Data'!$C$76:$C$89)),"OK","!!"),ISBLANK(G816),"!",ISBLANK(H816),"!!!",H816='6. Data'!$B$3,"vyberte druh nákladu")," ")</f>
        <v xml:space="preserve"> </v>
      </c>
      <c r="J816" s="261" t="str">
        <f t="shared" si="36"/>
        <v xml:space="preserve"> </v>
      </c>
      <c r="K816" s="238" t="str">
        <f t="shared" si="37"/>
        <v xml:space="preserve"> </v>
      </c>
      <c r="L816" s="87" t="str">
        <f t="shared" si="38"/>
        <v xml:space="preserve"> </v>
      </c>
    </row>
    <row r="817" spans="1:12" x14ac:dyDescent="0.25">
      <c r="A817" s="72"/>
      <c r="B817" s="82"/>
      <c r="C817" s="82"/>
      <c r="D817" s="79"/>
      <c r="E817" s="83"/>
      <c r="F817" s="83"/>
      <c r="G817" s="81"/>
      <c r="H817" s="126"/>
      <c r="I817" s="238" t="str">
        <f>IF(ISNUMBER(F817),_xlfn.IFS(RIGHT(H817,3)="(b)",IF(AND(G817&gt;=DATE('1. Informace o projektu'!$C$3,1,1),G817&lt;=WORKDAY(DATE('1. Informace o projektu'!$C$3+1,1,31)-1,1)),"OK","!!"),RIGHT(H817,3)="(a)",IF(AND(G817&gt;=DATE('1. Informace o projektu'!$C$3,1,1),G817&lt;=WORKDAY(DATE('1. Informace o projektu'!$C$3,12,31)-1,1,'6. Data'!$C$76:$C$89)),"OK","!!"),ISBLANK(G817),"!",ISBLANK(H817),"!!!",H817='6. Data'!$B$3,"vyberte druh nákladu")," ")</f>
        <v xml:space="preserve"> </v>
      </c>
      <c r="J817" s="261" t="str">
        <f t="shared" si="36"/>
        <v xml:space="preserve"> </v>
      </c>
      <c r="K817" s="238" t="str">
        <f t="shared" si="37"/>
        <v xml:space="preserve"> </v>
      </c>
      <c r="L817" s="87" t="str">
        <f t="shared" si="38"/>
        <v xml:space="preserve"> </v>
      </c>
    </row>
    <row r="818" spans="1:12" x14ac:dyDescent="0.25">
      <c r="A818" s="72"/>
      <c r="B818" s="82"/>
      <c r="C818" s="82"/>
      <c r="D818" s="79"/>
      <c r="E818" s="83"/>
      <c r="F818" s="83"/>
      <c r="G818" s="81"/>
      <c r="H818" s="126"/>
      <c r="I818" s="238" t="str">
        <f>IF(ISNUMBER(F818),_xlfn.IFS(RIGHT(H818,3)="(b)",IF(AND(G818&gt;=DATE('1. Informace o projektu'!$C$3,1,1),G818&lt;=WORKDAY(DATE('1. Informace o projektu'!$C$3+1,1,31)-1,1)),"OK","!!"),RIGHT(H818,3)="(a)",IF(AND(G818&gt;=DATE('1. Informace o projektu'!$C$3,1,1),G818&lt;=WORKDAY(DATE('1. Informace o projektu'!$C$3,12,31)-1,1,'6. Data'!$C$76:$C$89)),"OK","!!"),ISBLANK(G818),"!",ISBLANK(H818),"!!!",H818='6. Data'!$B$3,"vyberte druh nákladu")," ")</f>
        <v xml:space="preserve"> </v>
      </c>
      <c r="J818" s="261" t="str">
        <f t="shared" si="36"/>
        <v xml:space="preserve"> </v>
      </c>
      <c r="K818" s="238" t="str">
        <f t="shared" si="37"/>
        <v xml:space="preserve"> </v>
      </c>
      <c r="L818" s="87" t="str">
        <f t="shared" si="38"/>
        <v xml:space="preserve"> </v>
      </c>
    </row>
    <row r="819" spans="1:12" x14ac:dyDescent="0.25">
      <c r="A819" s="72"/>
      <c r="B819" s="82"/>
      <c r="C819" s="82"/>
      <c r="D819" s="79"/>
      <c r="E819" s="83"/>
      <c r="F819" s="83"/>
      <c r="G819" s="81"/>
      <c r="H819" s="126"/>
      <c r="I819" s="238" t="str">
        <f>IF(ISNUMBER(F819),_xlfn.IFS(RIGHT(H819,3)="(b)",IF(AND(G819&gt;=DATE('1. Informace o projektu'!$C$3,1,1),G819&lt;=WORKDAY(DATE('1. Informace o projektu'!$C$3+1,1,31)-1,1)),"OK","!!"),RIGHT(H819,3)="(a)",IF(AND(G819&gt;=DATE('1. Informace o projektu'!$C$3,1,1),G819&lt;=WORKDAY(DATE('1. Informace o projektu'!$C$3,12,31)-1,1,'6. Data'!$C$76:$C$89)),"OK","!!"),ISBLANK(G819),"!",ISBLANK(H819),"!!!",H819='6. Data'!$B$3,"vyberte druh nákladu")," ")</f>
        <v xml:space="preserve"> </v>
      </c>
      <c r="J819" s="261" t="str">
        <f t="shared" si="36"/>
        <v xml:space="preserve"> </v>
      </c>
      <c r="K819" s="238" t="str">
        <f t="shared" si="37"/>
        <v xml:space="preserve"> </v>
      </c>
      <c r="L819" s="87" t="str">
        <f t="shared" si="38"/>
        <v xml:space="preserve"> </v>
      </c>
    </row>
    <row r="820" spans="1:12" x14ac:dyDescent="0.25">
      <c r="A820" s="72"/>
      <c r="B820" s="82"/>
      <c r="C820" s="82"/>
      <c r="D820" s="79"/>
      <c r="E820" s="83"/>
      <c r="F820" s="83"/>
      <c r="G820" s="81"/>
      <c r="H820" s="126"/>
      <c r="I820" s="238" t="str">
        <f>IF(ISNUMBER(F820),_xlfn.IFS(RIGHT(H820,3)="(b)",IF(AND(G820&gt;=DATE('1. Informace o projektu'!$C$3,1,1),G820&lt;=WORKDAY(DATE('1. Informace o projektu'!$C$3+1,1,31)-1,1)),"OK","!!"),RIGHT(H820,3)="(a)",IF(AND(G820&gt;=DATE('1. Informace o projektu'!$C$3,1,1),G820&lt;=WORKDAY(DATE('1. Informace o projektu'!$C$3,12,31)-1,1,'6. Data'!$C$76:$C$89)),"OK","!!"),ISBLANK(G820),"!",ISBLANK(H820),"!!!",H820='6. Data'!$B$3,"vyberte druh nákladu")," ")</f>
        <v xml:space="preserve"> </v>
      </c>
      <c r="J820" s="261" t="str">
        <f t="shared" si="36"/>
        <v xml:space="preserve"> </v>
      </c>
      <c r="K820" s="238" t="str">
        <f t="shared" si="37"/>
        <v xml:space="preserve"> </v>
      </c>
      <c r="L820" s="87" t="str">
        <f t="shared" si="38"/>
        <v xml:space="preserve"> </v>
      </c>
    </row>
    <row r="821" spans="1:12" x14ac:dyDescent="0.25">
      <c r="A821" s="72"/>
      <c r="B821" s="82"/>
      <c r="C821" s="82"/>
      <c r="D821" s="79"/>
      <c r="E821" s="83"/>
      <c r="F821" s="83"/>
      <c r="G821" s="81"/>
      <c r="H821" s="126"/>
      <c r="I821" s="238" t="str">
        <f>IF(ISNUMBER(F821),_xlfn.IFS(RIGHT(H821,3)="(b)",IF(AND(G821&gt;=DATE('1. Informace o projektu'!$C$3,1,1),G821&lt;=WORKDAY(DATE('1. Informace o projektu'!$C$3+1,1,31)-1,1)),"OK","!!"),RIGHT(H821,3)="(a)",IF(AND(G821&gt;=DATE('1. Informace o projektu'!$C$3,1,1),G821&lt;=WORKDAY(DATE('1. Informace o projektu'!$C$3,12,31)-1,1,'6. Data'!$C$76:$C$89)),"OK","!!"),ISBLANK(G821),"!",ISBLANK(H821),"!!!",H821='6. Data'!$B$3,"vyberte druh nákladu")," ")</f>
        <v xml:space="preserve"> </v>
      </c>
      <c r="J821" s="261" t="str">
        <f t="shared" si="36"/>
        <v xml:space="preserve"> </v>
      </c>
      <c r="K821" s="238" t="str">
        <f t="shared" si="37"/>
        <v xml:space="preserve"> </v>
      </c>
      <c r="L821" s="87" t="str">
        <f t="shared" si="38"/>
        <v xml:space="preserve"> </v>
      </c>
    </row>
    <row r="822" spans="1:12" x14ac:dyDescent="0.25">
      <c r="A822" s="72"/>
      <c r="B822" s="82"/>
      <c r="C822" s="82"/>
      <c r="D822" s="79"/>
      <c r="E822" s="83"/>
      <c r="F822" s="83"/>
      <c r="G822" s="81"/>
      <c r="H822" s="126"/>
      <c r="I822" s="238" t="str">
        <f>IF(ISNUMBER(F822),_xlfn.IFS(RIGHT(H822,3)="(b)",IF(AND(G822&gt;=DATE('1. Informace o projektu'!$C$3,1,1),G822&lt;=WORKDAY(DATE('1. Informace o projektu'!$C$3+1,1,31)-1,1)),"OK","!!"),RIGHT(H822,3)="(a)",IF(AND(G822&gt;=DATE('1. Informace o projektu'!$C$3,1,1),G822&lt;=WORKDAY(DATE('1. Informace o projektu'!$C$3,12,31)-1,1,'6. Data'!$C$76:$C$89)),"OK","!!"),ISBLANK(G822),"!",ISBLANK(H822),"!!!",H822='6. Data'!$B$3,"vyberte druh nákladu")," ")</f>
        <v xml:space="preserve"> </v>
      </c>
      <c r="J822" s="261" t="str">
        <f t="shared" si="36"/>
        <v xml:space="preserve"> </v>
      </c>
      <c r="K822" s="238" t="str">
        <f t="shared" si="37"/>
        <v xml:space="preserve"> </v>
      </c>
      <c r="L822" s="87" t="str">
        <f t="shared" si="38"/>
        <v xml:space="preserve"> </v>
      </c>
    </row>
    <row r="823" spans="1:12" x14ac:dyDescent="0.25">
      <c r="A823" s="72"/>
      <c r="B823" s="82"/>
      <c r="C823" s="82"/>
      <c r="D823" s="79"/>
      <c r="E823" s="83"/>
      <c r="F823" s="83"/>
      <c r="G823" s="81"/>
      <c r="H823" s="126"/>
      <c r="I823" s="238" t="str">
        <f>IF(ISNUMBER(F823),_xlfn.IFS(RIGHT(H823,3)="(b)",IF(AND(G823&gt;=DATE('1. Informace o projektu'!$C$3,1,1),G823&lt;=WORKDAY(DATE('1. Informace o projektu'!$C$3+1,1,31)-1,1)),"OK","!!"),RIGHT(H823,3)="(a)",IF(AND(G823&gt;=DATE('1. Informace o projektu'!$C$3,1,1),G823&lt;=WORKDAY(DATE('1. Informace o projektu'!$C$3,12,31)-1,1,'6. Data'!$C$76:$C$89)),"OK","!!"),ISBLANK(G823),"!",ISBLANK(H823),"!!!",H823='6. Data'!$B$3,"vyberte druh nákladu")," ")</f>
        <v xml:space="preserve"> </v>
      </c>
      <c r="J823" s="261" t="str">
        <f t="shared" si="36"/>
        <v xml:space="preserve"> </v>
      </c>
      <c r="K823" s="238" t="str">
        <f t="shared" si="37"/>
        <v xml:space="preserve"> </v>
      </c>
      <c r="L823" s="87" t="str">
        <f t="shared" si="38"/>
        <v xml:space="preserve"> </v>
      </c>
    </row>
    <row r="824" spans="1:12" x14ac:dyDescent="0.25">
      <c r="A824" s="72"/>
      <c r="B824" s="82"/>
      <c r="C824" s="82"/>
      <c r="D824" s="79"/>
      <c r="E824" s="83"/>
      <c r="F824" s="83"/>
      <c r="G824" s="81"/>
      <c r="H824" s="126"/>
      <c r="I824" s="238" t="str">
        <f>IF(ISNUMBER(F824),_xlfn.IFS(RIGHT(H824,3)="(b)",IF(AND(G824&gt;=DATE('1. Informace o projektu'!$C$3,1,1),G824&lt;=WORKDAY(DATE('1. Informace o projektu'!$C$3+1,1,31)-1,1)),"OK","!!"),RIGHT(H824,3)="(a)",IF(AND(G824&gt;=DATE('1. Informace o projektu'!$C$3,1,1),G824&lt;=WORKDAY(DATE('1. Informace o projektu'!$C$3,12,31)-1,1,'6. Data'!$C$76:$C$89)),"OK","!!"),ISBLANK(G824),"!",ISBLANK(H824),"!!!",H824='6. Data'!$B$3,"vyberte druh nákladu")," ")</f>
        <v xml:space="preserve"> </v>
      </c>
      <c r="J824" s="261" t="str">
        <f t="shared" si="36"/>
        <v xml:space="preserve"> </v>
      </c>
      <c r="K824" s="238" t="str">
        <f t="shared" si="37"/>
        <v xml:space="preserve"> </v>
      </c>
      <c r="L824" s="87" t="str">
        <f t="shared" si="38"/>
        <v xml:space="preserve"> </v>
      </c>
    </row>
    <row r="825" spans="1:12" x14ac:dyDescent="0.25">
      <c r="A825" s="72"/>
      <c r="B825" s="82"/>
      <c r="C825" s="82"/>
      <c r="D825" s="79"/>
      <c r="E825" s="83"/>
      <c r="F825" s="83"/>
      <c r="G825" s="81"/>
      <c r="H825" s="126"/>
      <c r="I825" s="238" t="str">
        <f>IF(ISNUMBER(F825),_xlfn.IFS(RIGHT(H825,3)="(b)",IF(AND(G825&gt;=DATE('1. Informace o projektu'!$C$3,1,1),G825&lt;=WORKDAY(DATE('1. Informace o projektu'!$C$3+1,1,31)-1,1)),"OK","!!"),RIGHT(H825,3)="(a)",IF(AND(G825&gt;=DATE('1. Informace o projektu'!$C$3,1,1),G825&lt;=WORKDAY(DATE('1. Informace o projektu'!$C$3,12,31)-1,1,'6. Data'!$C$76:$C$89)),"OK","!!"),ISBLANK(G825),"!",ISBLANK(H825),"!!!",H825='6. Data'!$B$3,"vyberte druh nákladu")," ")</f>
        <v xml:space="preserve"> </v>
      </c>
      <c r="J825" s="261" t="str">
        <f t="shared" si="36"/>
        <v xml:space="preserve"> </v>
      </c>
      <c r="K825" s="238" t="str">
        <f t="shared" si="37"/>
        <v xml:space="preserve"> </v>
      </c>
      <c r="L825" s="87" t="str">
        <f t="shared" si="38"/>
        <v xml:space="preserve"> </v>
      </c>
    </row>
    <row r="826" spans="1:12" x14ac:dyDescent="0.25">
      <c r="A826" s="72"/>
      <c r="B826" s="82"/>
      <c r="C826" s="82"/>
      <c r="D826" s="79"/>
      <c r="E826" s="83"/>
      <c r="F826" s="83"/>
      <c r="G826" s="81"/>
      <c r="H826" s="126"/>
      <c r="I826" s="238" t="str">
        <f>IF(ISNUMBER(F826),_xlfn.IFS(RIGHT(H826,3)="(b)",IF(AND(G826&gt;=DATE('1. Informace o projektu'!$C$3,1,1),G826&lt;=WORKDAY(DATE('1. Informace o projektu'!$C$3+1,1,31)-1,1)),"OK","!!"),RIGHT(H826,3)="(a)",IF(AND(G826&gt;=DATE('1. Informace o projektu'!$C$3,1,1),G826&lt;=WORKDAY(DATE('1. Informace o projektu'!$C$3,12,31)-1,1,'6. Data'!$C$76:$C$89)),"OK","!!"),ISBLANK(G826),"!",ISBLANK(H826),"!!!",H826='6. Data'!$B$3,"vyberte druh nákladu")," ")</f>
        <v xml:space="preserve"> </v>
      </c>
      <c r="J826" s="261" t="str">
        <f t="shared" si="36"/>
        <v xml:space="preserve"> </v>
      </c>
      <c r="K826" s="238" t="str">
        <f t="shared" si="37"/>
        <v xml:space="preserve"> </v>
      </c>
      <c r="L826" s="87" t="str">
        <f t="shared" si="38"/>
        <v xml:space="preserve"> </v>
      </c>
    </row>
    <row r="827" spans="1:12" x14ac:dyDescent="0.25">
      <c r="A827" s="72"/>
      <c r="B827" s="82"/>
      <c r="C827" s="82"/>
      <c r="D827" s="79"/>
      <c r="E827" s="83"/>
      <c r="F827" s="83"/>
      <c r="G827" s="81"/>
      <c r="H827" s="126"/>
      <c r="I827" s="238" t="str">
        <f>IF(ISNUMBER(F827),_xlfn.IFS(RIGHT(H827,3)="(b)",IF(AND(G827&gt;=DATE('1. Informace o projektu'!$C$3,1,1),G827&lt;=WORKDAY(DATE('1. Informace o projektu'!$C$3+1,1,31)-1,1)),"OK","!!"),RIGHT(H827,3)="(a)",IF(AND(G827&gt;=DATE('1. Informace o projektu'!$C$3,1,1),G827&lt;=WORKDAY(DATE('1. Informace o projektu'!$C$3,12,31)-1,1,'6. Data'!$C$76:$C$89)),"OK","!!"),ISBLANK(G827),"!",ISBLANK(H827),"!!!",H827='6. Data'!$B$3,"vyberte druh nákladu")," ")</f>
        <v xml:space="preserve"> </v>
      </c>
      <c r="J827" s="261" t="str">
        <f t="shared" si="36"/>
        <v xml:space="preserve"> </v>
      </c>
      <c r="K827" s="238" t="str">
        <f t="shared" si="37"/>
        <v xml:space="preserve"> </v>
      </c>
      <c r="L827" s="87" t="str">
        <f t="shared" si="38"/>
        <v xml:space="preserve"> </v>
      </c>
    </row>
    <row r="828" spans="1:12" x14ac:dyDescent="0.25">
      <c r="A828" s="72"/>
      <c r="B828" s="82"/>
      <c r="C828" s="82"/>
      <c r="D828" s="79"/>
      <c r="E828" s="83"/>
      <c r="F828" s="83"/>
      <c r="G828" s="81"/>
      <c r="H828" s="126"/>
      <c r="I828" s="238" t="str">
        <f>IF(ISNUMBER(F828),_xlfn.IFS(RIGHT(H828,3)="(b)",IF(AND(G828&gt;=DATE('1. Informace o projektu'!$C$3,1,1),G828&lt;=WORKDAY(DATE('1. Informace o projektu'!$C$3+1,1,31)-1,1)),"OK","!!"),RIGHT(H828,3)="(a)",IF(AND(G828&gt;=DATE('1. Informace o projektu'!$C$3,1,1),G828&lt;=WORKDAY(DATE('1. Informace o projektu'!$C$3,12,31)-1,1,'6. Data'!$C$76:$C$89)),"OK","!!"),ISBLANK(G828),"!",ISBLANK(H828),"!!!",H828='6. Data'!$B$3,"vyberte druh nákladu")," ")</f>
        <v xml:space="preserve"> </v>
      </c>
      <c r="J828" s="261" t="str">
        <f t="shared" si="36"/>
        <v xml:space="preserve"> </v>
      </c>
      <c r="K828" s="238" t="str">
        <f t="shared" si="37"/>
        <v xml:space="preserve"> </v>
      </c>
      <c r="L828" s="87" t="str">
        <f t="shared" si="38"/>
        <v xml:space="preserve"> </v>
      </c>
    </row>
    <row r="829" spans="1:12" x14ac:dyDescent="0.25">
      <c r="A829" s="72"/>
      <c r="B829" s="82"/>
      <c r="C829" s="82"/>
      <c r="D829" s="79"/>
      <c r="E829" s="83"/>
      <c r="F829" s="83"/>
      <c r="G829" s="81"/>
      <c r="H829" s="126"/>
      <c r="I829" s="238" t="str">
        <f>IF(ISNUMBER(F829),_xlfn.IFS(RIGHT(H829,3)="(b)",IF(AND(G829&gt;=DATE('1. Informace o projektu'!$C$3,1,1),G829&lt;=WORKDAY(DATE('1. Informace o projektu'!$C$3+1,1,31)-1,1)),"OK","!!"),RIGHT(H829,3)="(a)",IF(AND(G829&gt;=DATE('1. Informace o projektu'!$C$3,1,1),G829&lt;=WORKDAY(DATE('1. Informace o projektu'!$C$3,12,31)-1,1,'6. Data'!$C$76:$C$89)),"OK","!!"),ISBLANK(G829),"!",ISBLANK(H829),"!!!",H829='6. Data'!$B$3,"vyberte druh nákladu")," ")</f>
        <v xml:space="preserve"> </v>
      </c>
      <c r="J829" s="261" t="str">
        <f t="shared" si="36"/>
        <v xml:space="preserve"> </v>
      </c>
      <c r="K829" s="238" t="str">
        <f t="shared" si="37"/>
        <v xml:space="preserve"> </v>
      </c>
      <c r="L829" s="87" t="str">
        <f t="shared" si="38"/>
        <v xml:space="preserve"> </v>
      </c>
    </row>
    <row r="830" spans="1:12" x14ac:dyDescent="0.25">
      <c r="A830" s="72"/>
      <c r="B830" s="82"/>
      <c r="C830" s="82"/>
      <c r="D830" s="79"/>
      <c r="E830" s="83"/>
      <c r="F830" s="83"/>
      <c r="G830" s="81"/>
      <c r="H830" s="126"/>
      <c r="I830" s="238" t="str">
        <f>IF(ISNUMBER(F830),_xlfn.IFS(RIGHT(H830,3)="(b)",IF(AND(G830&gt;=DATE('1. Informace o projektu'!$C$3,1,1),G830&lt;=WORKDAY(DATE('1. Informace o projektu'!$C$3+1,1,31)-1,1)),"OK","!!"),RIGHT(H830,3)="(a)",IF(AND(G830&gt;=DATE('1. Informace o projektu'!$C$3,1,1),G830&lt;=WORKDAY(DATE('1. Informace o projektu'!$C$3,12,31)-1,1,'6. Data'!$C$76:$C$89)),"OK","!!"),ISBLANK(G830),"!",ISBLANK(H830),"!!!",H830='6. Data'!$B$3,"vyberte druh nákladu")," ")</f>
        <v xml:space="preserve"> </v>
      </c>
      <c r="J830" s="261" t="str">
        <f t="shared" si="36"/>
        <v xml:space="preserve"> </v>
      </c>
      <c r="K830" s="238" t="str">
        <f t="shared" si="37"/>
        <v xml:space="preserve"> </v>
      </c>
      <c r="L830" s="87" t="str">
        <f t="shared" si="38"/>
        <v xml:space="preserve"> </v>
      </c>
    </row>
    <row r="831" spans="1:12" x14ac:dyDescent="0.25">
      <c r="A831" s="72"/>
      <c r="B831" s="82"/>
      <c r="C831" s="82"/>
      <c r="D831" s="79"/>
      <c r="E831" s="83"/>
      <c r="F831" s="83"/>
      <c r="G831" s="81"/>
      <c r="H831" s="126"/>
      <c r="I831" s="238" t="str">
        <f>IF(ISNUMBER(F831),_xlfn.IFS(RIGHT(H831,3)="(b)",IF(AND(G831&gt;=DATE('1. Informace o projektu'!$C$3,1,1),G831&lt;=WORKDAY(DATE('1. Informace o projektu'!$C$3+1,1,31)-1,1)),"OK","!!"),RIGHT(H831,3)="(a)",IF(AND(G831&gt;=DATE('1. Informace o projektu'!$C$3,1,1),G831&lt;=WORKDAY(DATE('1. Informace o projektu'!$C$3,12,31)-1,1,'6. Data'!$C$76:$C$89)),"OK","!!"),ISBLANK(G831),"!",ISBLANK(H831),"!!!",H831='6. Data'!$B$3,"vyberte druh nákladu")," ")</f>
        <v xml:space="preserve"> </v>
      </c>
      <c r="J831" s="261" t="str">
        <f t="shared" si="36"/>
        <v xml:space="preserve"> </v>
      </c>
      <c r="K831" s="238" t="str">
        <f t="shared" si="37"/>
        <v xml:space="preserve"> </v>
      </c>
      <c r="L831" s="87" t="str">
        <f t="shared" si="38"/>
        <v xml:space="preserve"> </v>
      </c>
    </row>
    <row r="832" spans="1:12" x14ac:dyDescent="0.25">
      <c r="A832" s="72"/>
      <c r="B832" s="82"/>
      <c r="C832" s="82"/>
      <c r="D832" s="79"/>
      <c r="E832" s="83"/>
      <c r="F832" s="83"/>
      <c r="G832" s="81"/>
      <c r="H832" s="126"/>
      <c r="I832" s="238" t="str">
        <f>IF(ISNUMBER(F832),_xlfn.IFS(RIGHT(H832,3)="(b)",IF(AND(G832&gt;=DATE('1. Informace o projektu'!$C$3,1,1),G832&lt;=WORKDAY(DATE('1. Informace o projektu'!$C$3+1,1,31)-1,1)),"OK","!!"),RIGHT(H832,3)="(a)",IF(AND(G832&gt;=DATE('1. Informace o projektu'!$C$3,1,1),G832&lt;=WORKDAY(DATE('1. Informace o projektu'!$C$3,12,31)-1,1,'6. Data'!$C$76:$C$89)),"OK","!!"),ISBLANK(G832),"!",ISBLANK(H832),"!!!",H832='6. Data'!$B$3,"vyberte druh nákladu")," ")</f>
        <v xml:space="preserve"> </v>
      </c>
      <c r="J832" s="261" t="str">
        <f t="shared" si="36"/>
        <v xml:space="preserve"> </v>
      </c>
      <c r="K832" s="238" t="str">
        <f t="shared" si="37"/>
        <v xml:space="preserve"> </v>
      </c>
      <c r="L832" s="87" t="str">
        <f t="shared" si="38"/>
        <v xml:space="preserve"> </v>
      </c>
    </row>
    <row r="833" spans="1:12" x14ac:dyDescent="0.25">
      <c r="A833" s="72"/>
      <c r="B833" s="82"/>
      <c r="C833" s="82"/>
      <c r="D833" s="79"/>
      <c r="E833" s="83"/>
      <c r="F833" s="83"/>
      <c r="G833" s="81"/>
      <c r="H833" s="126"/>
      <c r="I833" s="238" t="str">
        <f>IF(ISNUMBER(F833),_xlfn.IFS(RIGHT(H833,3)="(b)",IF(AND(G833&gt;=DATE('1. Informace o projektu'!$C$3,1,1),G833&lt;=WORKDAY(DATE('1. Informace o projektu'!$C$3+1,1,31)-1,1)),"OK","!!"),RIGHT(H833,3)="(a)",IF(AND(G833&gt;=DATE('1. Informace o projektu'!$C$3,1,1),G833&lt;=WORKDAY(DATE('1. Informace o projektu'!$C$3,12,31)-1,1,'6. Data'!$C$76:$C$89)),"OK","!!"),ISBLANK(G833),"!",ISBLANK(H833),"!!!",H833='6. Data'!$B$3,"vyberte druh nákladu")," ")</f>
        <v xml:space="preserve"> </v>
      </c>
      <c r="J833" s="261" t="str">
        <f t="shared" si="36"/>
        <v xml:space="preserve"> </v>
      </c>
      <c r="K833" s="238" t="str">
        <f t="shared" si="37"/>
        <v xml:space="preserve"> </v>
      </c>
      <c r="L833" s="87" t="str">
        <f t="shared" si="38"/>
        <v xml:space="preserve"> </v>
      </c>
    </row>
    <row r="834" spans="1:12" x14ac:dyDescent="0.25">
      <c r="A834" s="72"/>
      <c r="B834" s="82"/>
      <c r="C834" s="82"/>
      <c r="D834" s="79"/>
      <c r="E834" s="83"/>
      <c r="F834" s="83"/>
      <c r="G834" s="81"/>
      <c r="H834" s="126"/>
      <c r="I834" s="238" t="str">
        <f>IF(ISNUMBER(F834),_xlfn.IFS(RIGHT(H834,3)="(b)",IF(AND(G834&gt;=DATE('1. Informace o projektu'!$C$3,1,1),G834&lt;=WORKDAY(DATE('1. Informace o projektu'!$C$3+1,1,31)-1,1)),"OK","!!"),RIGHT(H834,3)="(a)",IF(AND(G834&gt;=DATE('1. Informace o projektu'!$C$3,1,1),G834&lt;=WORKDAY(DATE('1. Informace o projektu'!$C$3,12,31)-1,1,'6. Data'!$C$76:$C$89)),"OK","!!"),ISBLANK(G834),"!",ISBLANK(H834),"!!!",H834='6. Data'!$B$3,"vyberte druh nákladu")," ")</f>
        <v xml:space="preserve"> </v>
      </c>
      <c r="J834" s="261" t="str">
        <f t="shared" si="36"/>
        <v xml:space="preserve"> </v>
      </c>
      <c r="K834" s="238" t="str">
        <f t="shared" si="37"/>
        <v xml:space="preserve"> </v>
      </c>
      <c r="L834" s="87" t="str">
        <f t="shared" si="38"/>
        <v xml:space="preserve"> </v>
      </c>
    </row>
    <row r="835" spans="1:12" x14ac:dyDescent="0.25">
      <c r="A835" s="72"/>
      <c r="B835" s="82"/>
      <c r="C835" s="82"/>
      <c r="D835" s="79"/>
      <c r="E835" s="83"/>
      <c r="F835" s="83"/>
      <c r="G835" s="81"/>
      <c r="H835" s="126"/>
      <c r="I835" s="238" t="str">
        <f>IF(ISNUMBER(F835),_xlfn.IFS(RIGHT(H835,3)="(b)",IF(AND(G835&gt;=DATE('1. Informace o projektu'!$C$3,1,1),G835&lt;=WORKDAY(DATE('1. Informace o projektu'!$C$3+1,1,31)-1,1)),"OK","!!"),RIGHT(H835,3)="(a)",IF(AND(G835&gt;=DATE('1. Informace o projektu'!$C$3,1,1),G835&lt;=WORKDAY(DATE('1. Informace o projektu'!$C$3,12,31)-1,1,'6. Data'!$C$76:$C$89)),"OK","!!"),ISBLANK(G835),"!",ISBLANK(H835),"!!!",H835='6. Data'!$B$3,"vyberte druh nákladu")," ")</f>
        <v xml:space="preserve"> </v>
      </c>
      <c r="J835" s="261" t="str">
        <f t="shared" si="36"/>
        <v xml:space="preserve"> </v>
      </c>
      <c r="K835" s="238" t="str">
        <f t="shared" si="37"/>
        <v xml:space="preserve"> </v>
      </c>
      <c r="L835" s="87" t="str">
        <f t="shared" si="38"/>
        <v xml:space="preserve"> </v>
      </c>
    </row>
    <row r="836" spans="1:12" x14ac:dyDescent="0.25">
      <c r="A836" s="72"/>
      <c r="B836" s="82"/>
      <c r="C836" s="82"/>
      <c r="D836" s="79"/>
      <c r="E836" s="83"/>
      <c r="F836" s="83"/>
      <c r="G836" s="81"/>
      <c r="H836" s="126"/>
      <c r="I836" s="238" t="str">
        <f>IF(ISNUMBER(F836),_xlfn.IFS(RIGHT(H836,3)="(b)",IF(AND(G836&gt;=DATE('1. Informace o projektu'!$C$3,1,1),G836&lt;=WORKDAY(DATE('1. Informace o projektu'!$C$3+1,1,31)-1,1)),"OK","!!"),RIGHT(H836,3)="(a)",IF(AND(G836&gt;=DATE('1. Informace o projektu'!$C$3,1,1),G836&lt;=WORKDAY(DATE('1. Informace o projektu'!$C$3,12,31)-1,1,'6. Data'!$C$76:$C$89)),"OK","!!"),ISBLANK(G836),"!",ISBLANK(H836),"!!!",H836='6. Data'!$B$3,"vyberte druh nákladu")," ")</f>
        <v xml:space="preserve"> </v>
      </c>
      <c r="J836" s="261" t="str">
        <f t="shared" si="36"/>
        <v xml:space="preserve"> </v>
      </c>
      <c r="K836" s="238" t="str">
        <f t="shared" si="37"/>
        <v xml:space="preserve"> </v>
      </c>
      <c r="L836" s="87" t="str">
        <f t="shared" si="38"/>
        <v xml:space="preserve"> </v>
      </c>
    </row>
    <row r="837" spans="1:12" x14ac:dyDescent="0.25">
      <c r="A837" s="72"/>
      <c r="B837" s="82"/>
      <c r="C837" s="82"/>
      <c r="D837" s="79"/>
      <c r="E837" s="83"/>
      <c r="F837" s="83"/>
      <c r="G837" s="81"/>
      <c r="H837" s="126"/>
      <c r="I837" s="238" t="str">
        <f>IF(ISNUMBER(F837),_xlfn.IFS(RIGHT(H837,3)="(b)",IF(AND(G837&gt;=DATE('1. Informace o projektu'!$C$3,1,1),G837&lt;=WORKDAY(DATE('1. Informace o projektu'!$C$3+1,1,31)-1,1)),"OK","!!"),RIGHT(H837,3)="(a)",IF(AND(G837&gt;=DATE('1. Informace o projektu'!$C$3,1,1),G837&lt;=WORKDAY(DATE('1. Informace o projektu'!$C$3,12,31)-1,1,'6. Data'!$C$76:$C$89)),"OK","!!"),ISBLANK(G837),"!",ISBLANK(H837),"!!!",H837='6. Data'!$B$3,"vyberte druh nákladu")," ")</f>
        <v xml:space="preserve"> </v>
      </c>
      <c r="J837" s="261" t="str">
        <f t="shared" si="36"/>
        <v xml:space="preserve"> </v>
      </c>
      <c r="K837" s="238" t="str">
        <f t="shared" si="37"/>
        <v xml:space="preserve"> </v>
      </c>
      <c r="L837" s="87" t="str">
        <f t="shared" si="38"/>
        <v xml:space="preserve"> </v>
      </c>
    </row>
    <row r="838" spans="1:12" x14ac:dyDescent="0.25">
      <c r="A838" s="72"/>
      <c r="B838" s="82"/>
      <c r="C838" s="82"/>
      <c r="D838" s="79"/>
      <c r="E838" s="83"/>
      <c r="F838" s="83"/>
      <c r="G838" s="81"/>
      <c r="H838" s="126"/>
      <c r="I838" s="238" t="str">
        <f>IF(ISNUMBER(F838),_xlfn.IFS(RIGHT(H838,3)="(b)",IF(AND(G838&gt;=DATE('1. Informace o projektu'!$C$3,1,1),G838&lt;=WORKDAY(DATE('1. Informace o projektu'!$C$3+1,1,31)-1,1)),"OK","!!"),RIGHT(H838,3)="(a)",IF(AND(G838&gt;=DATE('1. Informace o projektu'!$C$3,1,1),G838&lt;=WORKDAY(DATE('1. Informace o projektu'!$C$3,12,31)-1,1,'6. Data'!$C$76:$C$89)),"OK","!!"),ISBLANK(G838),"!",ISBLANK(H838),"!!!",H838='6. Data'!$B$3,"vyberte druh nákladu")," ")</f>
        <v xml:space="preserve"> </v>
      </c>
      <c r="J838" s="261" t="str">
        <f t="shared" si="36"/>
        <v xml:space="preserve"> </v>
      </c>
      <c r="K838" s="238" t="str">
        <f t="shared" si="37"/>
        <v xml:space="preserve"> </v>
      </c>
      <c r="L838" s="87" t="str">
        <f t="shared" si="38"/>
        <v xml:space="preserve"> </v>
      </c>
    </row>
    <row r="839" spans="1:12" x14ac:dyDescent="0.25">
      <c r="A839" s="72"/>
      <c r="B839" s="82"/>
      <c r="C839" s="82"/>
      <c r="D839" s="79"/>
      <c r="E839" s="83"/>
      <c r="F839" s="83"/>
      <c r="G839" s="81"/>
      <c r="H839" s="126"/>
      <c r="I839" s="238" t="str">
        <f>IF(ISNUMBER(F839),_xlfn.IFS(RIGHT(H839,3)="(b)",IF(AND(G839&gt;=DATE('1. Informace o projektu'!$C$3,1,1),G839&lt;=WORKDAY(DATE('1. Informace o projektu'!$C$3+1,1,31)-1,1)),"OK","!!"),RIGHT(H839,3)="(a)",IF(AND(G839&gt;=DATE('1. Informace o projektu'!$C$3,1,1),G839&lt;=WORKDAY(DATE('1. Informace o projektu'!$C$3,12,31)-1,1,'6. Data'!$C$76:$C$89)),"OK","!!"),ISBLANK(G839),"!",ISBLANK(H839),"!!!",H839='6. Data'!$B$3,"vyberte druh nákladu")," ")</f>
        <v xml:space="preserve"> </v>
      </c>
      <c r="J839" s="261" t="str">
        <f t="shared" ref="J839:J902" si="39">_xlfn.IFS(I839="!","Zapište datum úhrady",I839="ok"," ",I839=" "," ",I839="!!!","vyberte druh nákladu",I839="!!","nepovolené datum úhrady",I839="vyberte druh nákladu","vyberte druh nákladu")</f>
        <v xml:space="preserve"> </v>
      </c>
      <c r="K839" s="238" t="str">
        <f t="shared" ref="K839:K902" si="40">IF(ISNUMBER(F839),IF(E839&gt;=F839,"OK","!")," ")</f>
        <v xml:space="preserve"> </v>
      </c>
      <c r="L839" s="87" t="str">
        <f t="shared" ref="L839:L902" si="41">_xlfn.IFS(K839="!","Hrazeno z dotace je vyšší než fakturovaná částka",K839="ok"," ",K839=" "," ")</f>
        <v xml:space="preserve"> </v>
      </c>
    </row>
    <row r="840" spans="1:12" x14ac:dyDescent="0.25">
      <c r="A840" s="72"/>
      <c r="B840" s="82"/>
      <c r="C840" s="82"/>
      <c r="D840" s="79"/>
      <c r="E840" s="83"/>
      <c r="F840" s="83"/>
      <c r="G840" s="81"/>
      <c r="H840" s="126"/>
      <c r="I840" s="238" t="str">
        <f>IF(ISNUMBER(F840),_xlfn.IFS(RIGHT(H840,3)="(b)",IF(AND(G840&gt;=DATE('1. Informace o projektu'!$C$3,1,1),G840&lt;=WORKDAY(DATE('1. Informace o projektu'!$C$3+1,1,31)-1,1)),"OK","!!"),RIGHT(H840,3)="(a)",IF(AND(G840&gt;=DATE('1. Informace o projektu'!$C$3,1,1),G840&lt;=WORKDAY(DATE('1. Informace o projektu'!$C$3,12,31)-1,1,'6. Data'!$C$76:$C$89)),"OK","!!"),ISBLANK(G840),"!",ISBLANK(H840),"!!!",H840='6. Data'!$B$3,"vyberte druh nákladu")," ")</f>
        <v xml:space="preserve"> </v>
      </c>
      <c r="J840" s="261" t="str">
        <f t="shared" si="39"/>
        <v xml:space="preserve"> </v>
      </c>
      <c r="K840" s="238" t="str">
        <f t="shared" si="40"/>
        <v xml:space="preserve"> </v>
      </c>
      <c r="L840" s="87" t="str">
        <f t="shared" si="41"/>
        <v xml:space="preserve"> </v>
      </c>
    </row>
    <row r="841" spans="1:12" x14ac:dyDescent="0.25">
      <c r="A841" s="72"/>
      <c r="B841" s="82"/>
      <c r="C841" s="82"/>
      <c r="D841" s="79"/>
      <c r="E841" s="83"/>
      <c r="F841" s="83"/>
      <c r="G841" s="81"/>
      <c r="H841" s="126"/>
      <c r="I841" s="238" t="str">
        <f>IF(ISNUMBER(F841),_xlfn.IFS(RIGHT(H841,3)="(b)",IF(AND(G841&gt;=DATE('1. Informace o projektu'!$C$3,1,1),G841&lt;=WORKDAY(DATE('1. Informace o projektu'!$C$3+1,1,31)-1,1)),"OK","!!"),RIGHT(H841,3)="(a)",IF(AND(G841&gt;=DATE('1. Informace o projektu'!$C$3,1,1),G841&lt;=WORKDAY(DATE('1. Informace o projektu'!$C$3,12,31)-1,1,'6. Data'!$C$76:$C$89)),"OK","!!"),ISBLANK(G841),"!",ISBLANK(H841),"!!!",H841='6. Data'!$B$3,"vyberte druh nákladu")," ")</f>
        <v xml:space="preserve"> </v>
      </c>
      <c r="J841" s="261" t="str">
        <f t="shared" si="39"/>
        <v xml:space="preserve"> </v>
      </c>
      <c r="K841" s="238" t="str">
        <f t="shared" si="40"/>
        <v xml:space="preserve"> </v>
      </c>
      <c r="L841" s="87" t="str">
        <f t="shared" si="41"/>
        <v xml:space="preserve"> </v>
      </c>
    </row>
    <row r="842" spans="1:12" x14ac:dyDescent="0.25">
      <c r="A842" s="72"/>
      <c r="B842" s="82"/>
      <c r="C842" s="82"/>
      <c r="D842" s="79"/>
      <c r="E842" s="83"/>
      <c r="F842" s="83"/>
      <c r="G842" s="81"/>
      <c r="H842" s="126"/>
      <c r="I842" s="238" t="str">
        <f>IF(ISNUMBER(F842),_xlfn.IFS(RIGHT(H842,3)="(b)",IF(AND(G842&gt;=DATE('1. Informace o projektu'!$C$3,1,1),G842&lt;=WORKDAY(DATE('1. Informace o projektu'!$C$3+1,1,31)-1,1)),"OK","!!"),RIGHT(H842,3)="(a)",IF(AND(G842&gt;=DATE('1. Informace o projektu'!$C$3,1,1),G842&lt;=WORKDAY(DATE('1. Informace o projektu'!$C$3,12,31)-1,1,'6. Data'!$C$76:$C$89)),"OK","!!"),ISBLANK(G842),"!",ISBLANK(H842),"!!!",H842='6. Data'!$B$3,"vyberte druh nákladu")," ")</f>
        <v xml:space="preserve"> </v>
      </c>
      <c r="J842" s="261" t="str">
        <f t="shared" si="39"/>
        <v xml:space="preserve"> </v>
      </c>
      <c r="K842" s="238" t="str">
        <f t="shared" si="40"/>
        <v xml:space="preserve"> </v>
      </c>
      <c r="L842" s="87" t="str">
        <f t="shared" si="41"/>
        <v xml:space="preserve"> </v>
      </c>
    </row>
    <row r="843" spans="1:12" x14ac:dyDescent="0.25">
      <c r="A843" s="72"/>
      <c r="B843" s="82"/>
      <c r="C843" s="82"/>
      <c r="D843" s="79"/>
      <c r="E843" s="83"/>
      <c r="F843" s="83"/>
      <c r="G843" s="81"/>
      <c r="H843" s="126"/>
      <c r="I843" s="238" t="str">
        <f>IF(ISNUMBER(F843),_xlfn.IFS(RIGHT(H843,3)="(b)",IF(AND(G843&gt;=DATE('1. Informace o projektu'!$C$3,1,1),G843&lt;=WORKDAY(DATE('1. Informace o projektu'!$C$3+1,1,31)-1,1)),"OK","!!"),RIGHT(H843,3)="(a)",IF(AND(G843&gt;=DATE('1. Informace o projektu'!$C$3,1,1),G843&lt;=WORKDAY(DATE('1. Informace o projektu'!$C$3,12,31)-1,1,'6. Data'!$C$76:$C$89)),"OK","!!"),ISBLANK(G843),"!",ISBLANK(H843),"!!!",H843='6. Data'!$B$3,"vyberte druh nákladu")," ")</f>
        <v xml:space="preserve"> </v>
      </c>
      <c r="J843" s="261" t="str">
        <f t="shared" si="39"/>
        <v xml:space="preserve"> </v>
      </c>
      <c r="K843" s="238" t="str">
        <f t="shared" si="40"/>
        <v xml:space="preserve"> </v>
      </c>
      <c r="L843" s="87" t="str">
        <f t="shared" si="41"/>
        <v xml:space="preserve"> </v>
      </c>
    </row>
    <row r="844" spans="1:12" x14ac:dyDescent="0.25">
      <c r="A844" s="72"/>
      <c r="B844" s="82"/>
      <c r="C844" s="82"/>
      <c r="D844" s="79"/>
      <c r="E844" s="83"/>
      <c r="F844" s="83"/>
      <c r="G844" s="81"/>
      <c r="H844" s="126"/>
      <c r="I844" s="238" t="str">
        <f>IF(ISNUMBER(F844),_xlfn.IFS(RIGHT(H844,3)="(b)",IF(AND(G844&gt;=DATE('1. Informace o projektu'!$C$3,1,1),G844&lt;=WORKDAY(DATE('1. Informace o projektu'!$C$3+1,1,31)-1,1)),"OK","!!"),RIGHT(H844,3)="(a)",IF(AND(G844&gt;=DATE('1. Informace o projektu'!$C$3,1,1),G844&lt;=WORKDAY(DATE('1. Informace o projektu'!$C$3,12,31)-1,1,'6. Data'!$C$76:$C$89)),"OK","!!"),ISBLANK(G844),"!",ISBLANK(H844),"!!!",H844='6. Data'!$B$3,"vyberte druh nákladu")," ")</f>
        <v xml:space="preserve"> </v>
      </c>
      <c r="J844" s="261" t="str">
        <f t="shared" si="39"/>
        <v xml:space="preserve"> </v>
      </c>
      <c r="K844" s="238" t="str">
        <f t="shared" si="40"/>
        <v xml:space="preserve"> </v>
      </c>
      <c r="L844" s="87" t="str">
        <f t="shared" si="41"/>
        <v xml:space="preserve"> </v>
      </c>
    </row>
    <row r="845" spans="1:12" x14ac:dyDescent="0.25">
      <c r="A845" s="72"/>
      <c r="B845" s="82"/>
      <c r="C845" s="82"/>
      <c r="D845" s="79"/>
      <c r="E845" s="83"/>
      <c r="F845" s="83"/>
      <c r="G845" s="81"/>
      <c r="H845" s="126"/>
      <c r="I845" s="238" t="str">
        <f>IF(ISNUMBER(F845),_xlfn.IFS(RIGHT(H845,3)="(b)",IF(AND(G845&gt;=DATE('1. Informace o projektu'!$C$3,1,1),G845&lt;=WORKDAY(DATE('1. Informace o projektu'!$C$3+1,1,31)-1,1)),"OK","!!"),RIGHT(H845,3)="(a)",IF(AND(G845&gt;=DATE('1. Informace o projektu'!$C$3,1,1),G845&lt;=WORKDAY(DATE('1. Informace o projektu'!$C$3,12,31)-1,1,'6. Data'!$C$76:$C$89)),"OK","!!"),ISBLANK(G845),"!",ISBLANK(H845),"!!!",H845='6. Data'!$B$3,"vyberte druh nákladu")," ")</f>
        <v xml:space="preserve"> </v>
      </c>
      <c r="J845" s="261" t="str">
        <f t="shared" si="39"/>
        <v xml:space="preserve"> </v>
      </c>
      <c r="K845" s="238" t="str">
        <f t="shared" si="40"/>
        <v xml:space="preserve"> </v>
      </c>
      <c r="L845" s="87" t="str">
        <f t="shared" si="41"/>
        <v xml:space="preserve"> </v>
      </c>
    </row>
    <row r="846" spans="1:12" x14ac:dyDescent="0.25">
      <c r="A846" s="72"/>
      <c r="B846" s="82"/>
      <c r="C846" s="82"/>
      <c r="D846" s="79"/>
      <c r="E846" s="83"/>
      <c r="F846" s="83"/>
      <c r="G846" s="81"/>
      <c r="H846" s="126"/>
      <c r="I846" s="238" t="str">
        <f>IF(ISNUMBER(F846),_xlfn.IFS(RIGHT(H846,3)="(b)",IF(AND(G846&gt;=DATE('1. Informace o projektu'!$C$3,1,1),G846&lt;=WORKDAY(DATE('1. Informace o projektu'!$C$3+1,1,31)-1,1)),"OK","!!"),RIGHT(H846,3)="(a)",IF(AND(G846&gt;=DATE('1. Informace o projektu'!$C$3,1,1),G846&lt;=WORKDAY(DATE('1. Informace o projektu'!$C$3,12,31)-1,1,'6. Data'!$C$76:$C$89)),"OK","!!"),ISBLANK(G846),"!",ISBLANK(H846),"!!!",H846='6. Data'!$B$3,"vyberte druh nákladu")," ")</f>
        <v xml:space="preserve"> </v>
      </c>
      <c r="J846" s="261" t="str">
        <f t="shared" si="39"/>
        <v xml:space="preserve"> </v>
      </c>
      <c r="K846" s="238" t="str">
        <f t="shared" si="40"/>
        <v xml:space="preserve"> </v>
      </c>
      <c r="L846" s="87" t="str">
        <f t="shared" si="41"/>
        <v xml:space="preserve"> </v>
      </c>
    </row>
    <row r="847" spans="1:12" x14ac:dyDescent="0.25">
      <c r="A847" s="72"/>
      <c r="B847" s="82"/>
      <c r="C847" s="82"/>
      <c r="D847" s="79"/>
      <c r="E847" s="83"/>
      <c r="F847" s="83"/>
      <c r="G847" s="81"/>
      <c r="H847" s="126"/>
      <c r="I847" s="238" t="str">
        <f>IF(ISNUMBER(F847),_xlfn.IFS(RIGHT(H847,3)="(b)",IF(AND(G847&gt;=DATE('1. Informace o projektu'!$C$3,1,1),G847&lt;=WORKDAY(DATE('1. Informace o projektu'!$C$3+1,1,31)-1,1)),"OK","!!"),RIGHT(H847,3)="(a)",IF(AND(G847&gt;=DATE('1. Informace o projektu'!$C$3,1,1),G847&lt;=WORKDAY(DATE('1. Informace o projektu'!$C$3,12,31)-1,1,'6. Data'!$C$76:$C$89)),"OK","!!"),ISBLANK(G847),"!",ISBLANK(H847),"!!!",H847='6. Data'!$B$3,"vyberte druh nákladu")," ")</f>
        <v xml:space="preserve"> </v>
      </c>
      <c r="J847" s="261" t="str">
        <f t="shared" si="39"/>
        <v xml:space="preserve"> </v>
      </c>
      <c r="K847" s="238" t="str">
        <f t="shared" si="40"/>
        <v xml:space="preserve"> </v>
      </c>
      <c r="L847" s="87" t="str">
        <f t="shared" si="41"/>
        <v xml:space="preserve"> </v>
      </c>
    </row>
    <row r="848" spans="1:12" x14ac:dyDescent="0.25">
      <c r="A848" s="72"/>
      <c r="B848" s="82"/>
      <c r="C848" s="82"/>
      <c r="D848" s="79"/>
      <c r="E848" s="83"/>
      <c r="F848" s="83"/>
      <c r="G848" s="81"/>
      <c r="H848" s="126"/>
      <c r="I848" s="238" t="str">
        <f>IF(ISNUMBER(F848),_xlfn.IFS(RIGHT(H848,3)="(b)",IF(AND(G848&gt;=DATE('1. Informace o projektu'!$C$3,1,1),G848&lt;=WORKDAY(DATE('1. Informace o projektu'!$C$3+1,1,31)-1,1)),"OK","!!"),RIGHT(H848,3)="(a)",IF(AND(G848&gt;=DATE('1. Informace o projektu'!$C$3,1,1),G848&lt;=WORKDAY(DATE('1. Informace o projektu'!$C$3,12,31)-1,1,'6. Data'!$C$76:$C$89)),"OK","!!"),ISBLANK(G848),"!",ISBLANK(H848),"!!!",H848='6. Data'!$B$3,"vyberte druh nákladu")," ")</f>
        <v xml:space="preserve"> </v>
      </c>
      <c r="J848" s="261" t="str">
        <f t="shared" si="39"/>
        <v xml:space="preserve"> </v>
      </c>
      <c r="K848" s="238" t="str">
        <f t="shared" si="40"/>
        <v xml:space="preserve"> </v>
      </c>
      <c r="L848" s="87" t="str">
        <f t="shared" si="41"/>
        <v xml:space="preserve"> </v>
      </c>
    </row>
    <row r="849" spans="1:12" x14ac:dyDescent="0.25">
      <c r="A849" s="72"/>
      <c r="B849" s="82"/>
      <c r="C849" s="82"/>
      <c r="D849" s="79"/>
      <c r="E849" s="83"/>
      <c r="F849" s="83"/>
      <c r="G849" s="81"/>
      <c r="H849" s="126"/>
      <c r="I849" s="238" t="str">
        <f>IF(ISNUMBER(F849),_xlfn.IFS(RIGHT(H849,3)="(b)",IF(AND(G849&gt;=DATE('1. Informace o projektu'!$C$3,1,1),G849&lt;=WORKDAY(DATE('1. Informace o projektu'!$C$3+1,1,31)-1,1)),"OK","!!"),RIGHT(H849,3)="(a)",IF(AND(G849&gt;=DATE('1. Informace o projektu'!$C$3,1,1),G849&lt;=WORKDAY(DATE('1. Informace o projektu'!$C$3,12,31)-1,1,'6. Data'!$C$76:$C$89)),"OK","!!"),ISBLANK(G849),"!",ISBLANK(H849),"!!!",H849='6. Data'!$B$3,"vyberte druh nákladu")," ")</f>
        <v xml:space="preserve"> </v>
      </c>
      <c r="J849" s="261" t="str">
        <f t="shared" si="39"/>
        <v xml:space="preserve"> </v>
      </c>
      <c r="K849" s="238" t="str">
        <f t="shared" si="40"/>
        <v xml:space="preserve"> </v>
      </c>
      <c r="L849" s="87" t="str">
        <f t="shared" si="41"/>
        <v xml:space="preserve"> </v>
      </c>
    </row>
    <row r="850" spans="1:12" x14ac:dyDescent="0.25">
      <c r="A850" s="72"/>
      <c r="B850" s="82"/>
      <c r="C850" s="82"/>
      <c r="D850" s="79"/>
      <c r="E850" s="83"/>
      <c r="F850" s="83"/>
      <c r="G850" s="81"/>
      <c r="H850" s="126"/>
      <c r="I850" s="238" t="str">
        <f>IF(ISNUMBER(F850),_xlfn.IFS(RIGHT(H850,3)="(b)",IF(AND(G850&gt;=DATE('1. Informace o projektu'!$C$3,1,1),G850&lt;=WORKDAY(DATE('1. Informace o projektu'!$C$3+1,1,31)-1,1)),"OK","!!"),RIGHT(H850,3)="(a)",IF(AND(G850&gt;=DATE('1. Informace o projektu'!$C$3,1,1),G850&lt;=WORKDAY(DATE('1. Informace o projektu'!$C$3,12,31)-1,1,'6. Data'!$C$76:$C$89)),"OK","!!"),ISBLANK(G850),"!",ISBLANK(H850),"!!!",H850='6. Data'!$B$3,"vyberte druh nákladu")," ")</f>
        <v xml:space="preserve"> </v>
      </c>
      <c r="J850" s="261" t="str">
        <f t="shared" si="39"/>
        <v xml:space="preserve"> </v>
      </c>
      <c r="K850" s="238" t="str">
        <f t="shared" si="40"/>
        <v xml:space="preserve"> </v>
      </c>
      <c r="L850" s="87" t="str">
        <f t="shared" si="41"/>
        <v xml:space="preserve"> </v>
      </c>
    </row>
    <row r="851" spans="1:12" x14ac:dyDescent="0.25">
      <c r="A851" s="72"/>
      <c r="B851" s="82"/>
      <c r="C851" s="82"/>
      <c r="D851" s="79"/>
      <c r="E851" s="83"/>
      <c r="F851" s="83"/>
      <c r="G851" s="81"/>
      <c r="H851" s="126"/>
      <c r="I851" s="238" t="str">
        <f>IF(ISNUMBER(F851),_xlfn.IFS(RIGHT(H851,3)="(b)",IF(AND(G851&gt;=DATE('1. Informace o projektu'!$C$3,1,1),G851&lt;=WORKDAY(DATE('1. Informace o projektu'!$C$3+1,1,31)-1,1)),"OK","!!"),RIGHT(H851,3)="(a)",IF(AND(G851&gt;=DATE('1. Informace o projektu'!$C$3,1,1),G851&lt;=WORKDAY(DATE('1. Informace o projektu'!$C$3,12,31)-1,1,'6. Data'!$C$76:$C$89)),"OK","!!"),ISBLANK(G851),"!",ISBLANK(H851),"!!!",H851='6. Data'!$B$3,"vyberte druh nákladu")," ")</f>
        <v xml:space="preserve"> </v>
      </c>
      <c r="J851" s="261" t="str">
        <f t="shared" si="39"/>
        <v xml:space="preserve"> </v>
      </c>
      <c r="K851" s="238" t="str">
        <f t="shared" si="40"/>
        <v xml:space="preserve"> </v>
      </c>
      <c r="L851" s="87" t="str">
        <f t="shared" si="41"/>
        <v xml:space="preserve"> </v>
      </c>
    </row>
    <row r="852" spans="1:12" x14ac:dyDescent="0.25">
      <c r="A852" s="72"/>
      <c r="B852" s="82"/>
      <c r="C852" s="82"/>
      <c r="D852" s="79"/>
      <c r="E852" s="83"/>
      <c r="F852" s="83"/>
      <c r="G852" s="81"/>
      <c r="H852" s="126"/>
      <c r="I852" s="238" t="str">
        <f>IF(ISNUMBER(F852),_xlfn.IFS(RIGHT(H852,3)="(b)",IF(AND(G852&gt;=DATE('1. Informace o projektu'!$C$3,1,1),G852&lt;=WORKDAY(DATE('1. Informace o projektu'!$C$3+1,1,31)-1,1)),"OK","!!"),RIGHT(H852,3)="(a)",IF(AND(G852&gt;=DATE('1. Informace o projektu'!$C$3,1,1),G852&lt;=WORKDAY(DATE('1. Informace o projektu'!$C$3,12,31)-1,1,'6. Data'!$C$76:$C$89)),"OK","!!"),ISBLANK(G852),"!",ISBLANK(H852),"!!!",H852='6. Data'!$B$3,"vyberte druh nákladu")," ")</f>
        <v xml:space="preserve"> </v>
      </c>
      <c r="J852" s="261" t="str">
        <f t="shared" si="39"/>
        <v xml:space="preserve"> </v>
      </c>
      <c r="K852" s="238" t="str">
        <f t="shared" si="40"/>
        <v xml:space="preserve"> </v>
      </c>
      <c r="L852" s="87" t="str">
        <f t="shared" si="41"/>
        <v xml:space="preserve"> </v>
      </c>
    </row>
    <row r="853" spans="1:12" x14ac:dyDescent="0.25">
      <c r="A853" s="72"/>
      <c r="B853" s="82"/>
      <c r="C853" s="82"/>
      <c r="D853" s="79"/>
      <c r="E853" s="83"/>
      <c r="F853" s="83"/>
      <c r="G853" s="81"/>
      <c r="H853" s="126"/>
      <c r="I853" s="238" t="str">
        <f>IF(ISNUMBER(F853),_xlfn.IFS(RIGHT(H853,3)="(b)",IF(AND(G853&gt;=DATE('1. Informace o projektu'!$C$3,1,1),G853&lt;=WORKDAY(DATE('1. Informace o projektu'!$C$3+1,1,31)-1,1)),"OK","!!"),RIGHT(H853,3)="(a)",IF(AND(G853&gt;=DATE('1. Informace o projektu'!$C$3,1,1),G853&lt;=WORKDAY(DATE('1. Informace o projektu'!$C$3,12,31)-1,1,'6. Data'!$C$76:$C$89)),"OK","!!"),ISBLANK(G853),"!",ISBLANK(H853),"!!!",H853='6. Data'!$B$3,"vyberte druh nákladu")," ")</f>
        <v xml:space="preserve"> </v>
      </c>
      <c r="J853" s="261" t="str">
        <f t="shared" si="39"/>
        <v xml:space="preserve"> </v>
      </c>
      <c r="K853" s="238" t="str">
        <f t="shared" si="40"/>
        <v xml:space="preserve"> </v>
      </c>
      <c r="L853" s="87" t="str">
        <f t="shared" si="41"/>
        <v xml:space="preserve"> </v>
      </c>
    </row>
    <row r="854" spans="1:12" x14ac:dyDescent="0.25">
      <c r="A854" s="72"/>
      <c r="B854" s="82"/>
      <c r="C854" s="82"/>
      <c r="D854" s="79"/>
      <c r="E854" s="83"/>
      <c r="F854" s="83"/>
      <c r="G854" s="81"/>
      <c r="H854" s="126"/>
      <c r="I854" s="238" t="str">
        <f>IF(ISNUMBER(F854),_xlfn.IFS(RIGHT(H854,3)="(b)",IF(AND(G854&gt;=DATE('1. Informace o projektu'!$C$3,1,1),G854&lt;=WORKDAY(DATE('1. Informace o projektu'!$C$3+1,1,31)-1,1)),"OK","!!"),RIGHT(H854,3)="(a)",IF(AND(G854&gt;=DATE('1. Informace o projektu'!$C$3,1,1),G854&lt;=WORKDAY(DATE('1. Informace o projektu'!$C$3,12,31)-1,1,'6. Data'!$C$76:$C$89)),"OK","!!"),ISBLANK(G854),"!",ISBLANK(H854),"!!!",H854='6. Data'!$B$3,"vyberte druh nákladu")," ")</f>
        <v xml:space="preserve"> </v>
      </c>
      <c r="J854" s="261" t="str">
        <f t="shared" si="39"/>
        <v xml:space="preserve"> </v>
      </c>
      <c r="K854" s="238" t="str">
        <f t="shared" si="40"/>
        <v xml:space="preserve"> </v>
      </c>
      <c r="L854" s="87" t="str">
        <f t="shared" si="41"/>
        <v xml:space="preserve"> </v>
      </c>
    </row>
    <row r="855" spans="1:12" x14ac:dyDescent="0.25">
      <c r="A855" s="72"/>
      <c r="B855" s="82"/>
      <c r="C855" s="82"/>
      <c r="D855" s="79"/>
      <c r="E855" s="83"/>
      <c r="F855" s="83"/>
      <c r="G855" s="81"/>
      <c r="H855" s="126"/>
      <c r="I855" s="238" t="str">
        <f>IF(ISNUMBER(F855),_xlfn.IFS(RIGHT(H855,3)="(b)",IF(AND(G855&gt;=DATE('1. Informace o projektu'!$C$3,1,1),G855&lt;=WORKDAY(DATE('1. Informace o projektu'!$C$3+1,1,31)-1,1)),"OK","!!"),RIGHT(H855,3)="(a)",IF(AND(G855&gt;=DATE('1. Informace o projektu'!$C$3,1,1),G855&lt;=WORKDAY(DATE('1. Informace o projektu'!$C$3,12,31)-1,1,'6. Data'!$C$76:$C$89)),"OK","!!"),ISBLANK(G855),"!",ISBLANK(H855),"!!!",H855='6. Data'!$B$3,"vyberte druh nákladu")," ")</f>
        <v xml:space="preserve"> </v>
      </c>
      <c r="J855" s="261" t="str">
        <f t="shared" si="39"/>
        <v xml:space="preserve"> </v>
      </c>
      <c r="K855" s="238" t="str">
        <f t="shared" si="40"/>
        <v xml:space="preserve"> </v>
      </c>
      <c r="L855" s="87" t="str">
        <f t="shared" si="41"/>
        <v xml:space="preserve"> </v>
      </c>
    </row>
    <row r="856" spans="1:12" x14ac:dyDescent="0.25">
      <c r="A856" s="72"/>
      <c r="B856" s="82"/>
      <c r="C856" s="82"/>
      <c r="D856" s="79"/>
      <c r="E856" s="83"/>
      <c r="F856" s="83"/>
      <c r="G856" s="81"/>
      <c r="H856" s="126"/>
      <c r="I856" s="238" t="str">
        <f>IF(ISNUMBER(F856),_xlfn.IFS(RIGHT(H856,3)="(b)",IF(AND(G856&gt;=DATE('1. Informace o projektu'!$C$3,1,1),G856&lt;=WORKDAY(DATE('1. Informace o projektu'!$C$3+1,1,31)-1,1)),"OK","!!"),RIGHT(H856,3)="(a)",IF(AND(G856&gt;=DATE('1. Informace o projektu'!$C$3,1,1),G856&lt;=WORKDAY(DATE('1. Informace o projektu'!$C$3,12,31)-1,1,'6. Data'!$C$76:$C$89)),"OK","!!"),ISBLANK(G856),"!",ISBLANK(H856),"!!!",H856='6. Data'!$B$3,"vyberte druh nákladu")," ")</f>
        <v xml:space="preserve"> </v>
      </c>
      <c r="J856" s="261" t="str">
        <f t="shared" si="39"/>
        <v xml:space="preserve"> </v>
      </c>
      <c r="K856" s="238" t="str">
        <f t="shared" si="40"/>
        <v xml:space="preserve"> </v>
      </c>
      <c r="L856" s="87" t="str">
        <f t="shared" si="41"/>
        <v xml:space="preserve"> </v>
      </c>
    </row>
    <row r="857" spans="1:12" x14ac:dyDescent="0.25">
      <c r="A857" s="72"/>
      <c r="B857" s="82"/>
      <c r="C857" s="82"/>
      <c r="D857" s="79"/>
      <c r="E857" s="83"/>
      <c r="F857" s="83"/>
      <c r="G857" s="81"/>
      <c r="H857" s="126"/>
      <c r="I857" s="238" t="str">
        <f>IF(ISNUMBER(F857),_xlfn.IFS(RIGHT(H857,3)="(b)",IF(AND(G857&gt;=DATE('1. Informace o projektu'!$C$3,1,1),G857&lt;=WORKDAY(DATE('1. Informace o projektu'!$C$3+1,1,31)-1,1)),"OK","!!"),RIGHT(H857,3)="(a)",IF(AND(G857&gt;=DATE('1. Informace o projektu'!$C$3,1,1),G857&lt;=WORKDAY(DATE('1. Informace o projektu'!$C$3,12,31)-1,1,'6. Data'!$C$76:$C$89)),"OK","!!"),ISBLANK(G857),"!",ISBLANK(H857),"!!!",H857='6. Data'!$B$3,"vyberte druh nákladu")," ")</f>
        <v xml:space="preserve"> </v>
      </c>
      <c r="J857" s="261" t="str">
        <f t="shared" si="39"/>
        <v xml:space="preserve"> </v>
      </c>
      <c r="K857" s="238" t="str">
        <f t="shared" si="40"/>
        <v xml:space="preserve"> </v>
      </c>
      <c r="L857" s="87" t="str">
        <f t="shared" si="41"/>
        <v xml:space="preserve"> </v>
      </c>
    </row>
    <row r="858" spans="1:12" x14ac:dyDescent="0.25">
      <c r="A858" s="72"/>
      <c r="B858" s="82"/>
      <c r="C858" s="82"/>
      <c r="D858" s="79"/>
      <c r="E858" s="83"/>
      <c r="F858" s="83"/>
      <c r="G858" s="81"/>
      <c r="H858" s="126"/>
      <c r="I858" s="238" t="str">
        <f>IF(ISNUMBER(F858),_xlfn.IFS(RIGHT(H858,3)="(b)",IF(AND(G858&gt;=DATE('1. Informace o projektu'!$C$3,1,1),G858&lt;=WORKDAY(DATE('1. Informace o projektu'!$C$3+1,1,31)-1,1)),"OK","!!"),RIGHT(H858,3)="(a)",IF(AND(G858&gt;=DATE('1. Informace o projektu'!$C$3,1,1),G858&lt;=WORKDAY(DATE('1. Informace o projektu'!$C$3,12,31)-1,1,'6. Data'!$C$76:$C$89)),"OK","!!"),ISBLANK(G858),"!",ISBLANK(H858),"!!!",H858='6. Data'!$B$3,"vyberte druh nákladu")," ")</f>
        <v xml:space="preserve"> </v>
      </c>
      <c r="J858" s="261" t="str">
        <f t="shared" si="39"/>
        <v xml:space="preserve"> </v>
      </c>
      <c r="K858" s="238" t="str">
        <f t="shared" si="40"/>
        <v xml:space="preserve"> </v>
      </c>
      <c r="L858" s="87" t="str">
        <f t="shared" si="41"/>
        <v xml:space="preserve"> </v>
      </c>
    </row>
    <row r="859" spans="1:12" x14ac:dyDescent="0.25">
      <c r="A859" s="72"/>
      <c r="B859" s="82"/>
      <c r="C859" s="82"/>
      <c r="D859" s="79"/>
      <c r="E859" s="83"/>
      <c r="F859" s="83"/>
      <c r="G859" s="81"/>
      <c r="H859" s="126"/>
      <c r="I859" s="238" t="str">
        <f>IF(ISNUMBER(F859),_xlfn.IFS(RIGHT(H859,3)="(b)",IF(AND(G859&gt;=DATE('1. Informace o projektu'!$C$3,1,1),G859&lt;=WORKDAY(DATE('1. Informace o projektu'!$C$3+1,1,31)-1,1)),"OK","!!"),RIGHT(H859,3)="(a)",IF(AND(G859&gt;=DATE('1. Informace o projektu'!$C$3,1,1),G859&lt;=WORKDAY(DATE('1. Informace o projektu'!$C$3,12,31)-1,1,'6. Data'!$C$76:$C$89)),"OK","!!"),ISBLANK(G859),"!",ISBLANK(H859),"!!!",H859='6. Data'!$B$3,"vyberte druh nákladu")," ")</f>
        <v xml:space="preserve"> </v>
      </c>
      <c r="J859" s="261" t="str">
        <f t="shared" si="39"/>
        <v xml:space="preserve"> </v>
      </c>
      <c r="K859" s="238" t="str">
        <f t="shared" si="40"/>
        <v xml:space="preserve"> </v>
      </c>
      <c r="L859" s="87" t="str">
        <f t="shared" si="41"/>
        <v xml:space="preserve"> </v>
      </c>
    </row>
    <row r="860" spans="1:12" x14ac:dyDescent="0.25">
      <c r="A860" s="72"/>
      <c r="B860" s="82"/>
      <c r="C860" s="82"/>
      <c r="D860" s="79"/>
      <c r="E860" s="83"/>
      <c r="F860" s="83"/>
      <c r="G860" s="81"/>
      <c r="H860" s="126"/>
      <c r="I860" s="238" t="str">
        <f>IF(ISNUMBER(F860),_xlfn.IFS(RIGHT(H860,3)="(b)",IF(AND(G860&gt;=DATE('1. Informace o projektu'!$C$3,1,1),G860&lt;=WORKDAY(DATE('1. Informace o projektu'!$C$3+1,1,31)-1,1)),"OK","!!"),RIGHT(H860,3)="(a)",IF(AND(G860&gt;=DATE('1. Informace o projektu'!$C$3,1,1),G860&lt;=WORKDAY(DATE('1. Informace o projektu'!$C$3,12,31)-1,1,'6. Data'!$C$76:$C$89)),"OK","!!"),ISBLANK(G860),"!",ISBLANK(H860),"!!!",H860='6. Data'!$B$3,"vyberte druh nákladu")," ")</f>
        <v xml:space="preserve"> </v>
      </c>
      <c r="J860" s="261" t="str">
        <f t="shared" si="39"/>
        <v xml:space="preserve"> </v>
      </c>
      <c r="K860" s="238" t="str">
        <f t="shared" si="40"/>
        <v xml:space="preserve"> </v>
      </c>
      <c r="L860" s="87" t="str">
        <f t="shared" si="41"/>
        <v xml:space="preserve"> </v>
      </c>
    </row>
    <row r="861" spans="1:12" x14ac:dyDescent="0.25">
      <c r="A861" s="72"/>
      <c r="B861" s="82"/>
      <c r="C861" s="82"/>
      <c r="D861" s="79"/>
      <c r="E861" s="83"/>
      <c r="F861" s="83"/>
      <c r="G861" s="81"/>
      <c r="H861" s="126"/>
      <c r="I861" s="238" t="str">
        <f>IF(ISNUMBER(F861),_xlfn.IFS(RIGHT(H861,3)="(b)",IF(AND(G861&gt;=DATE('1. Informace o projektu'!$C$3,1,1),G861&lt;=WORKDAY(DATE('1. Informace o projektu'!$C$3+1,1,31)-1,1)),"OK","!!"),RIGHT(H861,3)="(a)",IF(AND(G861&gt;=DATE('1. Informace o projektu'!$C$3,1,1),G861&lt;=WORKDAY(DATE('1. Informace o projektu'!$C$3,12,31)-1,1,'6. Data'!$C$76:$C$89)),"OK","!!"),ISBLANK(G861),"!",ISBLANK(H861),"!!!",H861='6. Data'!$B$3,"vyberte druh nákladu")," ")</f>
        <v xml:space="preserve"> </v>
      </c>
      <c r="J861" s="261" t="str">
        <f t="shared" si="39"/>
        <v xml:space="preserve"> </v>
      </c>
      <c r="K861" s="238" t="str">
        <f t="shared" si="40"/>
        <v xml:space="preserve"> </v>
      </c>
      <c r="L861" s="87" t="str">
        <f t="shared" si="41"/>
        <v xml:space="preserve"> </v>
      </c>
    </row>
    <row r="862" spans="1:12" x14ac:dyDescent="0.25">
      <c r="A862" s="72"/>
      <c r="B862" s="82"/>
      <c r="C862" s="82"/>
      <c r="D862" s="79"/>
      <c r="E862" s="83"/>
      <c r="F862" s="83"/>
      <c r="G862" s="81"/>
      <c r="H862" s="126"/>
      <c r="I862" s="238" t="str">
        <f>IF(ISNUMBER(F862),_xlfn.IFS(RIGHT(H862,3)="(b)",IF(AND(G862&gt;=DATE('1. Informace o projektu'!$C$3,1,1),G862&lt;=WORKDAY(DATE('1. Informace o projektu'!$C$3+1,1,31)-1,1)),"OK","!!"),RIGHT(H862,3)="(a)",IF(AND(G862&gt;=DATE('1. Informace o projektu'!$C$3,1,1),G862&lt;=WORKDAY(DATE('1. Informace o projektu'!$C$3,12,31)-1,1,'6. Data'!$C$76:$C$89)),"OK","!!"),ISBLANK(G862),"!",ISBLANK(H862),"!!!",H862='6. Data'!$B$3,"vyberte druh nákladu")," ")</f>
        <v xml:space="preserve"> </v>
      </c>
      <c r="J862" s="261" t="str">
        <f t="shared" si="39"/>
        <v xml:space="preserve"> </v>
      </c>
      <c r="K862" s="238" t="str">
        <f t="shared" si="40"/>
        <v xml:space="preserve"> </v>
      </c>
      <c r="L862" s="87" t="str">
        <f t="shared" si="41"/>
        <v xml:space="preserve"> </v>
      </c>
    </row>
    <row r="863" spans="1:12" x14ac:dyDescent="0.25">
      <c r="A863" s="72"/>
      <c r="B863" s="82"/>
      <c r="C863" s="82"/>
      <c r="D863" s="79"/>
      <c r="E863" s="83"/>
      <c r="F863" s="83"/>
      <c r="G863" s="81"/>
      <c r="H863" s="126"/>
      <c r="I863" s="238" t="str">
        <f>IF(ISNUMBER(F863),_xlfn.IFS(RIGHT(H863,3)="(b)",IF(AND(G863&gt;=DATE('1. Informace o projektu'!$C$3,1,1),G863&lt;=WORKDAY(DATE('1. Informace o projektu'!$C$3+1,1,31)-1,1)),"OK","!!"),RIGHT(H863,3)="(a)",IF(AND(G863&gt;=DATE('1. Informace o projektu'!$C$3,1,1),G863&lt;=WORKDAY(DATE('1. Informace o projektu'!$C$3,12,31)-1,1,'6. Data'!$C$76:$C$89)),"OK","!!"),ISBLANK(G863),"!",ISBLANK(H863),"!!!",H863='6. Data'!$B$3,"vyberte druh nákladu")," ")</f>
        <v xml:space="preserve"> </v>
      </c>
      <c r="J863" s="261" t="str">
        <f t="shared" si="39"/>
        <v xml:space="preserve"> </v>
      </c>
      <c r="K863" s="238" t="str">
        <f t="shared" si="40"/>
        <v xml:space="preserve"> </v>
      </c>
      <c r="L863" s="87" t="str">
        <f t="shared" si="41"/>
        <v xml:space="preserve"> </v>
      </c>
    </row>
    <row r="864" spans="1:12" x14ac:dyDescent="0.25">
      <c r="A864" s="72"/>
      <c r="B864" s="82"/>
      <c r="C864" s="82"/>
      <c r="D864" s="79"/>
      <c r="E864" s="83"/>
      <c r="F864" s="83"/>
      <c r="G864" s="81"/>
      <c r="H864" s="126"/>
      <c r="I864" s="238" t="str">
        <f>IF(ISNUMBER(F864),_xlfn.IFS(RIGHT(H864,3)="(b)",IF(AND(G864&gt;=DATE('1. Informace o projektu'!$C$3,1,1),G864&lt;=WORKDAY(DATE('1. Informace o projektu'!$C$3+1,1,31)-1,1)),"OK","!!"),RIGHT(H864,3)="(a)",IF(AND(G864&gt;=DATE('1. Informace o projektu'!$C$3,1,1),G864&lt;=WORKDAY(DATE('1. Informace o projektu'!$C$3,12,31)-1,1,'6. Data'!$C$76:$C$89)),"OK","!!"),ISBLANK(G864),"!",ISBLANK(H864),"!!!",H864='6. Data'!$B$3,"vyberte druh nákladu")," ")</f>
        <v xml:space="preserve"> </v>
      </c>
      <c r="J864" s="261" t="str">
        <f t="shared" si="39"/>
        <v xml:space="preserve"> </v>
      </c>
      <c r="K864" s="238" t="str">
        <f t="shared" si="40"/>
        <v xml:space="preserve"> </v>
      </c>
      <c r="L864" s="87" t="str">
        <f t="shared" si="41"/>
        <v xml:space="preserve"> </v>
      </c>
    </row>
    <row r="865" spans="1:12" x14ac:dyDescent="0.25">
      <c r="A865" s="72"/>
      <c r="B865" s="82"/>
      <c r="C865" s="82"/>
      <c r="D865" s="79"/>
      <c r="E865" s="83"/>
      <c r="F865" s="83"/>
      <c r="G865" s="81"/>
      <c r="H865" s="126"/>
      <c r="I865" s="238" t="str">
        <f>IF(ISNUMBER(F865),_xlfn.IFS(RIGHT(H865,3)="(b)",IF(AND(G865&gt;=DATE('1. Informace o projektu'!$C$3,1,1),G865&lt;=WORKDAY(DATE('1. Informace o projektu'!$C$3+1,1,31)-1,1)),"OK","!!"),RIGHT(H865,3)="(a)",IF(AND(G865&gt;=DATE('1. Informace o projektu'!$C$3,1,1),G865&lt;=WORKDAY(DATE('1. Informace o projektu'!$C$3,12,31)-1,1,'6. Data'!$C$76:$C$89)),"OK","!!"),ISBLANK(G865),"!",ISBLANK(H865),"!!!",H865='6. Data'!$B$3,"vyberte druh nákladu")," ")</f>
        <v xml:space="preserve"> </v>
      </c>
      <c r="J865" s="261" t="str">
        <f t="shared" si="39"/>
        <v xml:space="preserve"> </v>
      </c>
      <c r="K865" s="238" t="str">
        <f t="shared" si="40"/>
        <v xml:space="preserve"> </v>
      </c>
      <c r="L865" s="87" t="str">
        <f t="shared" si="41"/>
        <v xml:space="preserve"> </v>
      </c>
    </row>
    <row r="866" spans="1:12" x14ac:dyDescent="0.25">
      <c r="A866" s="72"/>
      <c r="B866" s="82"/>
      <c r="C866" s="82"/>
      <c r="D866" s="79"/>
      <c r="E866" s="83"/>
      <c r="F866" s="83"/>
      <c r="G866" s="81"/>
      <c r="H866" s="126"/>
      <c r="I866" s="238" t="str">
        <f>IF(ISNUMBER(F866),_xlfn.IFS(RIGHT(H866,3)="(b)",IF(AND(G866&gt;=DATE('1. Informace o projektu'!$C$3,1,1),G866&lt;=WORKDAY(DATE('1. Informace o projektu'!$C$3+1,1,31)-1,1)),"OK","!!"),RIGHT(H866,3)="(a)",IF(AND(G866&gt;=DATE('1. Informace o projektu'!$C$3,1,1),G866&lt;=WORKDAY(DATE('1. Informace o projektu'!$C$3,12,31)-1,1,'6. Data'!$C$76:$C$89)),"OK","!!"),ISBLANK(G866),"!",ISBLANK(H866),"!!!",H866='6. Data'!$B$3,"vyberte druh nákladu")," ")</f>
        <v xml:space="preserve"> </v>
      </c>
      <c r="J866" s="261" t="str">
        <f t="shared" si="39"/>
        <v xml:space="preserve"> </v>
      </c>
      <c r="K866" s="238" t="str">
        <f t="shared" si="40"/>
        <v xml:space="preserve"> </v>
      </c>
      <c r="L866" s="87" t="str">
        <f t="shared" si="41"/>
        <v xml:space="preserve"> </v>
      </c>
    </row>
    <row r="867" spans="1:12" x14ac:dyDescent="0.25">
      <c r="A867" s="72"/>
      <c r="B867" s="82"/>
      <c r="C867" s="82"/>
      <c r="D867" s="79"/>
      <c r="E867" s="83"/>
      <c r="F867" s="83"/>
      <c r="G867" s="81"/>
      <c r="H867" s="126"/>
      <c r="I867" s="238" t="str">
        <f>IF(ISNUMBER(F867),_xlfn.IFS(RIGHT(H867,3)="(b)",IF(AND(G867&gt;=DATE('1. Informace o projektu'!$C$3,1,1),G867&lt;=WORKDAY(DATE('1. Informace o projektu'!$C$3+1,1,31)-1,1)),"OK","!!"),RIGHT(H867,3)="(a)",IF(AND(G867&gt;=DATE('1. Informace o projektu'!$C$3,1,1),G867&lt;=WORKDAY(DATE('1. Informace o projektu'!$C$3,12,31)-1,1,'6. Data'!$C$76:$C$89)),"OK","!!"),ISBLANK(G867),"!",ISBLANK(H867),"!!!",H867='6. Data'!$B$3,"vyberte druh nákladu")," ")</f>
        <v xml:space="preserve"> </v>
      </c>
      <c r="J867" s="261" t="str">
        <f t="shared" si="39"/>
        <v xml:space="preserve"> </v>
      </c>
      <c r="K867" s="238" t="str">
        <f t="shared" si="40"/>
        <v xml:space="preserve"> </v>
      </c>
      <c r="L867" s="87" t="str">
        <f t="shared" si="41"/>
        <v xml:space="preserve"> </v>
      </c>
    </row>
    <row r="868" spans="1:12" x14ac:dyDescent="0.25">
      <c r="A868" s="72"/>
      <c r="B868" s="82"/>
      <c r="C868" s="82"/>
      <c r="D868" s="79"/>
      <c r="E868" s="83"/>
      <c r="F868" s="83"/>
      <c r="G868" s="81"/>
      <c r="H868" s="126"/>
      <c r="I868" s="238" t="str">
        <f>IF(ISNUMBER(F868),_xlfn.IFS(RIGHT(H868,3)="(b)",IF(AND(G868&gt;=DATE('1. Informace o projektu'!$C$3,1,1),G868&lt;=WORKDAY(DATE('1. Informace o projektu'!$C$3+1,1,31)-1,1)),"OK","!!"),RIGHT(H868,3)="(a)",IF(AND(G868&gt;=DATE('1. Informace o projektu'!$C$3,1,1),G868&lt;=WORKDAY(DATE('1. Informace o projektu'!$C$3,12,31)-1,1,'6. Data'!$C$76:$C$89)),"OK","!!"),ISBLANK(G868),"!",ISBLANK(H868),"!!!",H868='6. Data'!$B$3,"vyberte druh nákladu")," ")</f>
        <v xml:space="preserve"> </v>
      </c>
      <c r="J868" s="261" t="str">
        <f t="shared" si="39"/>
        <v xml:space="preserve"> </v>
      </c>
      <c r="K868" s="238" t="str">
        <f t="shared" si="40"/>
        <v xml:space="preserve"> </v>
      </c>
      <c r="L868" s="87" t="str">
        <f t="shared" si="41"/>
        <v xml:space="preserve"> </v>
      </c>
    </row>
    <row r="869" spans="1:12" x14ac:dyDescent="0.25">
      <c r="A869" s="72"/>
      <c r="B869" s="82"/>
      <c r="C869" s="82"/>
      <c r="D869" s="79"/>
      <c r="E869" s="83"/>
      <c r="F869" s="83"/>
      <c r="G869" s="81"/>
      <c r="H869" s="126"/>
      <c r="I869" s="238" t="str">
        <f>IF(ISNUMBER(F869),_xlfn.IFS(RIGHT(H869,3)="(b)",IF(AND(G869&gt;=DATE('1. Informace o projektu'!$C$3,1,1),G869&lt;=WORKDAY(DATE('1. Informace o projektu'!$C$3+1,1,31)-1,1)),"OK","!!"),RIGHT(H869,3)="(a)",IF(AND(G869&gt;=DATE('1. Informace o projektu'!$C$3,1,1),G869&lt;=WORKDAY(DATE('1. Informace o projektu'!$C$3,12,31)-1,1,'6. Data'!$C$76:$C$89)),"OK","!!"),ISBLANK(G869),"!",ISBLANK(H869),"!!!",H869='6. Data'!$B$3,"vyberte druh nákladu")," ")</f>
        <v xml:space="preserve"> </v>
      </c>
      <c r="J869" s="261" t="str">
        <f t="shared" si="39"/>
        <v xml:space="preserve"> </v>
      </c>
      <c r="K869" s="238" t="str">
        <f t="shared" si="40"/>
        <v xml:space="preserve"> </v>
      </c>
      <c r="L869" s="87" t="str">
        <f t="shared" si="41"/>
        <v xml:space="preserve"> </v>
      </c>
    </row>
    <row r="870" spans="1:12" x14ac:dyDescent="0.25">
      <c r="A870" s="72"/>
      <c r="B870" s="82"/>
      <c r="C870" s="82"/>
      <c r="D870" s="79"/>
      <c r="E870" s="83"/>
      <c r="F870" s="83"/>
      <c r="G870" s="81"/>
      <c r="H870" s="126"/>
      <c r="I870" s="238" t="str">
        <f>IF(ISNUMBER(F870),_xlfn.IFS(RIGHT(H870,3)="(b)",IF(AND(G870&gt;=DATE('1. Informace o projektu'!$C$3,1,1),G870&lt;=WORKDAY(DATE('1. Informace o projektu'!$C$3+1,1,31)-1,1)),"OK","!!"),RIGHT(H870,3)="(a)",IF(AND(G870&gt;=DATE('1. Informace o projektu'!$C$3,1,1),G870&lt;=WORKDAY(DATE('1. Informace o projektu'!$C$3,12,31)-1,1,'6. Data'!$C$76:$C$89)),"OK","!!"),ISBLANK(G870),"!",ISBLANK(H870),"!!!",H870='6. Data'!$B$3,"vyberte druh nákladu")," ")</f>
        <v xml:space="preserve"> </v>
      </c>
      <c r="J870" s="261" t="str">
        <f t="shared" si="39"/>
        <v xml:space="preserve"> </v>
      </c>
      <c r="K870" s="238" t="str">
        <f t="shared" si="40"/>
        <v xml:space="preserve"> </v>
      </c>
      <c r="L870" s="87" t="str">
        <f t="shared" si="41"/>
        <v xml:space="preserve"> </v>
      </c>
    </row>
    <row r="871" spans="1:12" x14ac:dyDescent="0.25">
      <c r="A871" s="72"/>
      <c r="B871" s="82"/>
      <c r="C871" s="82"/>
      <c r="D871" s="79"/>
      <c r="E871" s="83"/>
      <c r="F871" s="83"/>
      <c r="G871" s="81"/>
      <c r="H871" s="126"/>
      <c r="I871" s="238" t="str">
        <f>IF(ISNUMBER(F871),_xlfn.IFS(RIGHT(H871,3)="(b)",IF(AND(G871&gt;=DATE('1. Informace o projektu'!$C$3,1,1),G871&lt;=WORKDAY(DATE('1. Informace o projektu'!$C$3+1,1,31)-1,1)),"OK","!!"),RIGHT(H871,3)="(a)",IF(AND(G871&gt;=DATE('1. Informace o projektu'!$C$3,1,1),G871&lt;=WORKDAY(DATE('1. Informace o projektu'!$C$3,12,31)-1,1,'6. Data'!$C$76:$C$89)),"OK","!!"),ISBLANK(G871),"!",ISBLANK(H871),"!!!",H871='6. Data'!$B$3,"vyberte druh nákladu")," ")</f>
        <v xml:space="preserve"> </v>
      </c>
      <c r="J871" s="261" t="str">
        <f t="shared" si="39"/>
        <v xml:space="preserve"> </v>
      </c>
      <c r="K871" s="238" t="str">
        <f t="shared" si="40"/>
        <v xml:space="preserve"> </v>
      </c>
      <c r="L871" s="87" t="str">
        <f t="shared" si="41"/>
        <v xml:space="preserve"> </v>
      </c>
    </row>
    <row r="872" spans="1:12" x14ac:dyDescent="0.25">
      <c r="A872" s="72"/>
      <c r="B872" s="82"/>
      <c r="C872" s="82"/>
      <c r="D872" s="79"/>
      <c r="E872" s="83"/>
      <c r="F872" s="83"/>
      <c r="G872" s="81"/>
      <c r="H872" s="126"/>
      <c r="I872" s="238" t="str">
        <f>IF(ISNUMBER(F872),_xlfn.IFS(RIGHT(H872,3)="(b)",IF(AND(G872&gt;=DATE('1. Informace o projektu'!$C$3,1,1),G872&lt;=WORKDAY(DATE('1. Informace o projektu'!$C$3+1,1,31)-1,1)),"OK","!!"),RIGHT(H872,3)="(a)",IF(AND(G872&gt;=DATE('1. Informace o projektu'!$C$3,1,1),G872&lt;=WORKDAY(DATE('1. Informace o projektu'!$C$3,12,31)-1,1,'6. Data'!$C$76:$C$89)),"OK","!!"),ISBLANK(G872),"!",ISBLANK(H872),"!!!",H872='6. Data'!$B$3,"vyberte druh nákladu")," ")</f>
        <v xml:space="preserve"> </v>
      </c>
      <c r="J872" s="261" t="str">
        <f t="shared" si="39"/>
        <v xml:space="preserve"> </v>
      </c>
      <c r="K872" s="238" t="str">
        <f t="shared" si="40"/>
        <v xml:space="preserve"> </v>
      </c>
      <c r="L872" s="87" t="str">
        <f t="shared" si="41"/>
        <v xml:space="preserve"> </v>
      </c>
    </row>
    <row r="873" spans="1:12" x14ac:dyDescent="0.25">
      <c r="A873" s="72"/>
      <c r="B873" s="82"/>
      <c r="C873" s="82"/>
      <c r="D873" s="79"/>
      <c r="E873" s="83"/>
      <c r="F873" s="83"/>
      <c r="G873" s="81"/>
      <c r="H873" s="126"/>
      <c r="I873" s="238" t="str">
        <f>IF(ISNUMBER(F873),_xlfn.IFS(RIGHT(H873,3)="(b)",IF(AND(G873&gt;=DATE('1. Informace o projektu'!$C$3,1,1),G873&lt;=WORKDAY(DATE('1. Informace o projektu'!$C$3+1,1,31)-1,1)),"OK","!!"),RIGHT(H873,3)="(a)",IF(AND(G873&gt;=DATE('1. Informace o projektu'!$C$3,1,1),G873&lt;=WORKDAY(DATE('1. Informace o projektu'!$C$3,12,31)-1,1,'6. Data'!$C$76:$C$89)),"OK","!!"),ISBLANK(G873),"!",ISBLANK(H873),"!!!",H873='6. Data'!$B$3,"vyberte druh nákladu")," ")</f>
        <v xml:space="preserve"> </v>
      </c>
      <c r="J873" s="261" t="str">
        <f t="shared" si="39"/>
        <v xml:space="preserve"> </v>
      </c>
      <c r="K873" s="238" t="str">
        <f t="shared" si="40"/>
        <v xml:space="preserve"> </v>
      </c>
      <c r="L873" s="87" t="str">
        <f t="shared" si="41"/>
        <v xml:space="preserve"> </v>
      </c>
    </row>
    <row r="874" spans="1:12" x14ac:dyDescent="0.25">
      <c r="A874" s="72"/>
      <c r="B874" s="82"/>
      <c r="C874" s="82"/>
      <c r="D874" s="79"/>
      <c r="E874" s="83"/>
      <c r="F874" s="83"/>
      <c r="G874" s="81"/>
      <c r="H874" s="126"/>
      <c r="I874" s="238" t="str">
        <f>IF(ISNUMBER(F874),_xlfn.IFS(RIGHT(H874,3)="(b)",IF(AND(G874&gt;=DATE('1. Informace o projektu'!$C$3,1,1),G874&lt;=WORKDAY(DATE('1. Informace o projektu'!$C$3+1,1,31)-1,1)),"OK","!!"),RIGHT(H874,3)="(a)",IF(AND(G874&gt;=DATE('1. Informace o projektu'!$C$3,1,1),G874&lt;=WORKDAY(DATE('1. Informace o projektu'!$C$3,12,31)-1,1,'6. Data'!$C$76:$C$89)),"OK","!!"),ISBLANK(G874),"!",ISBLANK(H874),"!!!",H874='6. Data'!$B$3,"vyberte druh nákladu")," ")</f>
        <v xml:space="preserve"> </v>
      </c>
      <c r="J874" s="261" t="str">
        <f t="shared" si="39"/>
        <v xml:space="preserve"> </v>
      </c>
      <c r="K874" s="238" t="str">
        <f t="shared" si="40"/>
        <v xml:space="preserve"> </v>
      </c>
      <c r="L874" s="87" t="str">
        <f t="shared" si="41"/>
        <v xml:space="preserve"> </v>
      </c>
    </row>
    <row r="875" spans="1:12" x14ac:dyDescent="0.25">
      <c r="A875" s="72"/>
      <c r="B875" s="82"/>
      <c r="C875" s="82"/>
      <c r="D875" s="79"/>
      <c r="E875" s="83"/>
      <c r="F875" s="83"/>
      <c r="G875" s="81"/>
      <c r="H875" s="126"/>
      <c r="I875" s="238" t="str">
        <f>IF(ISNUMBER(F875),_xlfn.IFS(RIGHT(H875,3)="(b)",IF(AND(G875&gt;=DATE('1. Informace o projektu'!$C$3,1,1),G875&lt;=WORKDAY(DATE('1. Informace o projektu'!$C$3+1,1,31)-1,1)),"OK","!!"),RIGHT(H875,3)="(a)",IF(AND(G875&gt;=DATE('1. Informace o projektu'!$C$3,1,1),G875&lt;=WORKDAY(DATE('1. Informace o projektu'!$C$3,12,31)-1,1,'6. Data'!$C$76:$C$89)),"OK","!!"),ISBLANK(G875),"!",ISBLANK(H875),"!!!",H875='6. Data'!$B$3,"vyberte druh nákladu")," ")</f>
        <v xml:space="preserve"> </v>
      </c>
      <c r="J875" s="261" t="str">
        <f t="shared" si="39"/>
        <v xml:space="preserve"> </v>
      </c>
      <c r="K875" s="238" t="str">
        <f t="shared" si="40"/>
        <v xml:space="preserve"> </v>
      </c>
      <c r="L875" s="87" t="str">
        <f t="shared" si="41"/>
        <v xml:space="preserve"> </v>
      </c>
    </row>
    <row r="876" spans="1:12" x14ac:dyDescent="0.25">
      <c r="A876" s="72"/>
      <c r="B876" s="82"/>
      <c r="C876" s="82"/>
      <c r="D876" s="79"/>
      <c r="E876" s="83"/>
      <c r="F876" s="83"/>
      <c r="G876" s="81"/>
      <c r="H876" s="126"/>
      <c r="I876" s="238" t="str">
        <f>IF(ISNUMBER(F876),_xlfn.IFS(RIGHT(H876,3)="(b)",IF(AND(G876&gt;=DATE('1. Informace o projektu'!$C$3,1,1),G876&lt;=WORKDAY(DATE('1. Informace o projektu'!$C$3+1,1,31)-1,1)),"OK","!!"),RIGHT(H876,3)="(a)",IF(AND(G876&gt;=DATE('1. Informace o projektu'!$C$3,1,1),G876&lt;=WORKDAY(DATE('1. Informace o projektu'!$C$3,12,31)-1,1,'6. Data'!$C$76:$C$89)),"OK","!!"),ISBLANK(G876),"!",ISBLANK(H876),"!!!",H876='6. Data'!$B$3,"vyberte druh nákladu")," ")</f>
        <v xml:space="preserve"> </v>
      </c>
      <c r="J876" s="261" t="str">
        <f t="shared" si="39"/>
        <v xml:space="preserve"> </v>
      </c>
      <c r="K876" s="238" t="str">
        <f t="shared" si="40"/>
        <v xml:space="preserve"> </v>
      </c>
      <c r="L876" s="87" t="str">
        <f t="shared" si="41"/>
        <v xml:space="preserve"> </v>
      </c>
    </row>
    <row r="877" spans="1:12" x14ac:dyDescent="0.25">
      <c r="A877" s="72"/>
      <c r="B877" s="82"/>
      <c r="C877" s="82"/>
      <c r="D877" s="79"/>
      <c r="E877" s="83"/>
      <c r="F877" s="83"/>
      <c r="G877" s="81"/>
      <c r="H877" s="126"/>
      <c r="I877" s="238" t="str">
        <f>IF(ISNUMBER(F877),_xlfn.IFS(RIGHT(H877,3)="(b)",IF(AND(G877&gt;=DATE('1. Informace o projektu'!$C$3,1,1),G877&lt;=WORKDAY(DATE('1. Informace o projektu'!$C$3+1,1,31)-1,1)),"OK","!!"),RIGHT(H877,3)="(a)",IF(AND(G877&gt;=DATE('1. Informace o projektu'!$C$3,1,1),G877&lt;=WORKDAY(DATE('1. Informace o projektu'!$C$3,12,31)-1,1,'6. Data'!$C$76:$C$89)),"OK","!!"),ISBLANK(G877),"!",ISBLANK(H877),"!!!",H877='6. Data'!$B$3,"vyberte druh nákladu")," ")</f>
        <v xml:space="preserve"> </v>
      </c>
      <c r="J877" s="261" t="str">
        <f t="shared" si="39"/>
        <v xml:space="preserve"> </v>
      </c>
      <c r="K877" s="238" t="str">
        <f t="shared" si="40"/>
        <v xml:space="preserve"> </v>
      </c>
      <c r="L877" s="87" t="str">
        <f t="shared" si="41"/>
        <v xml:space="preserve"> </v>
      </c>
    </row>
    <row r="878" spans="1:12" x14ac:dyDescent="0.25">
      <c r="A878" s="72"/>
      <c r="B878" s="82"/>
      <c r="C878" s="82"/>
      <c r="D878" s="79"/>
      <c r="E878" s="83"/>
      <c r="F878" s="83"/>
      <c r="G878" s="81"/>
      <c r="H878" s="126"/>
      <c r="I878" s="238" t="str">
        <f>IF(ISNUMBER(F878),_xlfn.IFS(RIGHT(H878,3)="(b)",IF(AND(G878&gt;=DATE('1. Informace o projektu'!$C$3,1,1),G878&lt;=WORKDAY(DATE('1. Informace o projektu'!$C$3+1,1,31)-1,1)),"OK","!!"),RIGHT(H878,3)="(a)",IF(AND(G878&gt;=DATE('1. Informace o projektu'!$C$3,1,1),G878&lt;=WORKDAY(DATE('1. Informace o projektu'!$C$3,12,31)-1,1,'6. Data'!$C$76:$C$89)),"OK","!!"),ISBLANK(G878),"!",ISBLANK(H878),"!!!",H878='6. Data'!$B$3,"vyberte druh nákladu")," ")</f>
        <v xml:space="preserve"> </v>
      </c>
      <c r="J878" s="261" t="str">
        <f t="shared" si="39"/>
        <v xml:space="preserve"> </v>
      </c>
      <c r="K878" s="238" t="str">
        <f t="shared" si="40"/>
        <v xml:space="preserve"> </v>
      </c>
      <c r="L878" s="87" t="str">
        <f t="shared" si="41"/>
        <v xml:space="preserve"> </v>
      </c>
    </row>
    <row r="879" spans="1:12" x14ac:dyDescent="0.25">
      <c r="A879" s="72"/>
      <c r="B879" s="82"/>
      <c r="C879" s="82"/>
      <c r="D879" s="79"/>
      <c r="E879" s="83"/>
      <c r="F879" s="83"/>
      <c r="G879" s="81"/>
      <c r="H879" s="126"/>
      <c r="I879" s="238" t="str">
        <f>IF(ISNUMBER(F879),_xlfn.IFS(RIGHT(H879,3)="(b)",IF(AND(G879&gt;=DATE('1. Informace o projektu'!$C$3,1,1),G879&lt;=WORKDAY(DATE('1. Informace o projektu'!$C$3+1,1,31)-1,1)),"OK","!!"),RIGHT(H879,3)="(a)",IF(AND(G879&gt;=DATE('1. Informace o projektu'!$C$3,1,1),G879&lt;=WORKDAY(DATE('1. Informace o projektu'!$C$3,12,31)-1,1,'6. Data'!$C$76:$C$89)),"OK","!!"),ISBLANK(G879),"!",ISBLANK(H879),"!!!",H879='6. Data'!$B$3,"vyberte druh nákladu")," ")</f>
        <v xml:space="preserve"> </v>
      </c>
      <c r="J879" s="261" t="str">
        <f t="shared" si="39"/>
        <v xml:space="preserve"> </v>
      </c>
      <c r="K879" s="238" t="str">
        <f t="shared" si="40"/>
        <v xml:space="preserve"> </v>
      </c>
      <c r="L879" s="87" t="str">
        <f t="shared" si="41"/>
        <v xml:space="preserve"> </v>
      </c>
    </row>
    <row r="880" spans="1:12" x14ac:dyDescent="0.25">
      <c r="A880" s="72"/>
      <c r="B880" s="82"/>
      <c r="C880" s="82"/>
      <c r="D880" s="79"/>
      <c r="E880" s="83"/>
      <c r="F880" s="83"/>
      <c r="G880" s="81"/>
      <c r="H880" s="126"/>
      <c r="I880" s="238" t="str">
        <f>IF(ISNUMBER(F880),_xlfn.IFS(RIGHT(H880,3)="(b)",IF(AND(G880&gt;=DATE('1. Informace o projektu'!$C$3,1,1),G880&lt;=WORKDAY(DATE('1. Informace o projektu'!$C$3+1,1,31)-1,1)),"OK","!!"),RIGHT(H880,3)="(a)",IF(AND(G880&gt;=DATE('1. Informace o projektu'!$C$3,1,1),G880&lt;=WORKDAY(DATE('1. Informace o projektu'!$C$3,12,31)-1,1,'6. Data'!$C$76:$C$89)),"OK","!!"),ISBLANK(G880),"!",ISBLANK(H880),"!!!",H880='6. Data'!$B$3,"vyberte druh nákladu")," ")</f>
        <v xml:space="preserve"> </v>
      </c>
      <c r="J880" s="261" t="str">
        <f t="shared" si="39"/>
        <v xml:space="preserve"> </v>
      </c>
      <c r="K880" s="238" t="str">
        <f t="shared" si="40"/>
        <v xml:space="preserve"> </v>
      </c>
      <c r="L880" s="87" t="str">
        <f t="shared" si="41"/>
        <v xml:space="preserve"> </v>
      </c>
    </row>
    <row r="881" spans="1:12" x14ac:dyDescent="0.25">
      <c r="A881" s="72"/>
      <c r="B881" s="82"/>
      <c r="C881" s="82"/>
      <c r="D881" s="79"/>
      <c r="E881" s="83"/>
      <c r="F881" s="83"/>
      <c r="G881" s="81"/>
      <c r="H881" s="126"/>
      <c r="I881" s="238" t="str">
        <f>IF(ISNUMBER(F881),_xlfn.IFS(RIGHT(H881,3)="(b)",IF(AND(G881&gt;=DATE('1. Informace o projektu'!$C$3,1,1),G881&lt;=WORKDAY(DATE('1. Informace o projektu'!$C$3+1,1,31)-1,1)),"OK","!!"),RIGHT(H881,3)="(a)",IF(AND(G881&gt;=DATE('1. Informace o projektu'!$C$3,1,1),G881&lt;=WORKDAY(DATE('1. Informace o projektu'!$C$3,12,31)-1,1,'6. Data'!$C$76:$C$89)),"OK","!!"),ISBLANK(G881),"!",ISBLANK(H881),"!!!",H881='6. Data'!$B$3,"vyberte druh nákladu")," ")</f>
        <v xml:space="preserve"> </v>
      </c>
      <c r="J881" s="261" t="str">
        <f t="shared" si="39"/>
        <v xml:space="preserve"> </v>
      </c>
      <c r="K881" s="238" t="str">
        <f t="shared" si="40"/>
        <v xml:space="preserve"> </v>
      </c>
      <c r="L881" s="87" t="str">
        <f t="shared" si="41"/>
        <v xml:space="preserve"> </v>
      </c>
    </row>
    <row r="882" spans="1:12" x14ac:dyDescent="0.25">
      <c r="A882" s="72"/>
      <c r="B882" s="82"/>
      <c r="C882" s="82"/>
      <c r="D882" s="79"/>
      <c r="E882" s="83"/>
      <c r="F882" s="83"/>
      <c r="G882" s="81"/>
      <c r="H882" s="126"/>
      <c r="I882" s="238" t="str">
        <f>IF(ISNUMBER(F882),_xlfn.IFS(RIGHT(H882,3)="(b)",IF(AND(G882&gt;=DATE('1. Informace o projektu'!$C$3,1,1),G882&lt;=WORKDAY(DATE('1. Informace o projektu'!$C$3+1,1,31)-1,1)),"OK","!!"),RIGHT(H882,3)="(a)",IF(AND(G882&gt;=DATE('1. Informace o projektu'!$C$3,1,1),G882&lt;=WORKDAY(DATE('1. Informace o projektu'!$C$3,12,31)-1,1,'6. Data'!$C$76:$C$89)),"OK","!!"),ISBLANK(G882),"!",ISBLANK(H882),"!!!",H882='6. Data'!$B$3,"vyberte druh nákladu")," ")</f>
        <v xml:space="preserve"> </v>
      </c>
      <c r="J882" s="261" t="str">
        <f t="shared" si="39"/>
        <v xml:space="preserve"> </v>
      </c>
      <c r="K882" s="238" t="str">
        <f t="shared" si="40"/>
        <v xml:space="preserve"> </v>
      </c>
      <c r="L882" s="87" t="str">
        <f t="shared" si="41"/>
        <v xml:space="preserve"> </v>
      </c>
    </row>
    <row r="883" spans="1:12" x14ac:dyDescent="0.25">
      <c r="A883" s="72"/>
      <c r="B883" s="82"/>
      <c r="C883" s="82"/>
      <c r="D883" s="79"/>
      <c r="E883" s="83"/>
      <c r="F883" s="83"/>
      <c r="G883" s="81"/>
      <c r="H883" s="126"/>
      <c r="I883" s="238" t="str">
        <f>IF(ISNUMBER(F883),_xlfn.IFS(RIGHT(H883,3)="(b)",IF(AND(G883&gt;=DATE('1. Informace o projektu'!$C$3,1,1),G883&lt;=WORKDAY(DATE('1. Informace o projektu'!$C$3+1,1,31)-1,1)),"OK","!!"),RIGHT(H883,3)="(a)",IF(AND(G883&gt;=DATE('1. Informace o projektu'!$C$3,1,1),G883&lt;=WORKDAY(DATE('1. Informace o projektu'!$C$3,12,31)-1,1,'6. Data'!$C$76:$C$89)),"OK","!!"),ISBLANK(G883),"!",ISBLANK(H883),"!!!",H883='6. Data'!$B$3,"vyberte druh nákladu")," ")</f>
        <v xml:space="preserve"> </v>
      </c>
      <c r="J883" s="261" t="str">
        <f t="shared" si="39"/>
        <v xml:space="preserve"> </v>
      </c>
      <c r="K883" s="238" t="str">
        <f t="shared" si="40"/>
        <v xml:space="preserve"> </v>
      </c>
      <c r="L883" s="87" t="str">
        <f t="shared" si="41"/>
        <v xml:space="preserve"> </v>
      </c>
    </row>
    <row r="884" spans="1:12" x14ac:dyDescent="0.25">
      <c r="A884" s="72"/>
      <c r="B884" s="82"/>
      <c r="C884" s="82"/>
      <c r="D884" s="79"/>
      <c r="E884" s="83"/>
      <c r="F884" s="83"/>
      <c r="G884" s="81"/>
      <c r="H884" s="126"/>
      <c r="I884" s="238" t="str">
        <f>IF(ISNUMBER(F884),_xlfn.IFS(RIGHT(H884,3)="(b)",IF(AND(G884&gt;=DATE('1. Informace o projektu'!$C$3,1,1),G884&lt;=WORKDAY(DATE('1. Informace o projektu'!$C$3+1,1,31)-1,1)),"OK","!!"),RIGHT(H884,3)="(a)",IF(AND(G884&gt;=DATE('1. Informace o projektu'!$C$3,1,1),G884&lt;=WORKDAY(DATE('1. Informace o projektu'!$C$3,12,31)-1,1,'6. Data'!$C$76:$C$89)),"OK","!!"),ISBLANK(G884),"!",ISBLANK(H884),"!!!",H884='6. Data'!$B$3,"vyberte druh nákladu")," ")</f>
        <v xml:space="preserve"> </v>
      </c>
      <c r="J884" s="261" t="str">
        <f t="shared" si="39"/>
        <v xml:space="preserve"> </v>
      </c>
      <c r="K884" s="238" t="str">
        <f t="shared" si="40"/>
        <v xml:space="preserve"> </v>
      </c>
      <c r="L884" s="87" t="str">
        <f t="shared" si="41"/>
        <v xml:space="preserve"> </v>
      </c>
    </row>
    <row r="885" spans="1:12" x14ac:dyDescent="0.25">
      <c r="A885" s="72"/>
      <c r="B885" s="82"/>
      <c r="C885" s="82"/>
      <c r="D885" s="79"/>
      <c r="E885" s="83"/>
      <c r="F885" s="83"/>
      <c r="G885" s="81"/>
      <c r="H885" s="126"/>
      <c r="I885" s="238" t="str">
        <f>IF(ISNUMBER(F885),_xlfn.IFS(RIGHT(H885,3)="(b)",IF(AND(G885&gt;=DATE('1. Informace o projektu'!$C$3,1,1),G885&lt;=WORKDAY(DATE('1. Informace o projektu'!$C$3+1,1,31)-1,1)),"OK","!!"),RIGHT(H885,3)="(a)",IF(AND(G885&gt;=DATE('1. Informace o projektu'!$C$3,1,1),G885&lt;=WORKDAY(DATE('1. Informace o projektu'!$C$3,12,31)-1,1,'6. Data'!$C$76:$C$89)),"OK","!!"),ISBLANK(G885),"!",ISBLANK(H885),"!!!",H885='6. Data'!$B$3,"vyberte druh nákladu")," ")</f>
        <v xml:space="preserve"> </v>
      </c>
      <c r="J885" s="261" t="str">
        <f t="shared" si="39"/>
        <v xml:space="preserve"> </v>
      </c>
      <c r="K885" s="238" t="str">
        <f t="shared" si="40"/>
        <v xml:space="preserve"> </v>
      </c>
      <c r="L885" s="87" t="str">
        <f t="shared" si="41"/>
        <v xml:space="preserve"> </v>
      </c>
    </row>
    <row r="886" spans="1:12" x14ac:dyDescent="0.25">
      <c r="A886" s="72"/>
      <c r="B886" s="82"/>
      <c r="C886" s="82"/>
      <c r="D886" s="79"/>
      <c r="E886" s="83"/>
      <c r="F886" s="83"/>
      <c r="G886" s="81"/>
      <c r="H886" s="126"/>
      <c r="I886" s="238" t="str">
        <f>IF(ISNUMBER(F886),_xlfn.IFS(RIGHT(H886,3)="(b)",IF(AND(G886&gt;=DATE('1. Informace o projektu'!$C$3,1,1),G886&lt;=WORKDAY(DATE('1. Informace o projektu'!$C$3+1,1,31)-1,1)),"OK","!!"),RIGHT(H886,3)="(a)",IF(AND(G886&gt;=DATE('1. Informace o projektu'!$C$3,1,1),G886&lt;=WORKDAY(DATE('1. Informace o projektu'!$C$3,12,31)-1,1,'6. Data'!$C$76:$C$89)),"OK","!!"),ISBLANK(G886),"!",ISBLANK(H886),"!!!",H886='6. Data'!$B$3,"vyberte druh nákladu")," ")</f>
        <v xml:space="preserve"> </v>
      </c>
      <c r="J886" s="261" t="str">
        <f t="shared" si="39"/>
        <v xml:space="preserve"> </v>
      </c>
      <c r="K886" s="238" t="str">
        <f t="shared" si="40"/>
        <v xml:space="preserve"> </v>
      </c>
      <c r="L886" s="87" t="str">
        <f t="shared" si="41"/>
        <v xml:space="preserve"> </v>
      </c>
    </row>
    <row r="887" spans="1:12" x14ac:dyDescent="0.25">
      <c r="A887" s="72"/>
      <c r="B887" s="82"/>
      <c r="C887" s="82"/>
      <c r="D887" s="79"/>
      <c r="E887" s="83"/>
      <c r="F887" s="83"/>
      <c r="G887" s="81"/>
      <c r="H887" s="126"/>
      <c r="I887" s="238" t="str">
        <f>IF(ISNUMBER(F887),_xlfn.IFS(RIGHT(H887,3)="(b)",IF(AND(G887&gt;=DATE('1. Informace o projektu'!$C$3,1,1),G887&lt;=WORKDAY(DATE('1. Informace o projektu'!$C$3+1,1,31)-1,1)),"OK","!!"),RIGHT(H887,3)="(a)",IF(AND(G887&gt;=DATE('1. Informace o projektu'!$C$3,1,1),G887&lt;=WORKDAY(DATE('1. Informace o projektu'!$C$3,12,31)-1,1,'6. Data'!$C$76:$C$89)),"OK","!!"),ISBLANK(G887),"!",ISBLANK(H887),"!!!",H887='6. Data'!$B$3,"vyberte druh nákladu")," ")</f>
        <v xml:space="preserve"> </v>
      </c>
      <c r="J887" s="261" t="str">
        <f t="shared" si="39"/>
        <v xml:space="preserve"> </v>
      </c>
      <c r="K887" s="238" t="str">
        <f t="shared" si="40"/>
        <v xml:space="preserve"> </v>
      </c>
      <c r="L887" s="87" t="str">
        <f t="shared" si="41"/>
        <v xml:space="preserve"> </v>
      </c>
    </row>
    <row r="888" spans="1:12" x14ac:dyDescent="0.25">
      <c r="A888" s="72"/>
      <c r="B888" s="82"/>
      <c r="C888" s="82"/>
      <c r="D888" s="79"/>
      <c r="E888" s="83"/>
      <c r="F888" s="83"/>
      <c r="G888" s="81"/>
      <c r="H888" s="126"/>
      <c r="I888" s="238" t="str">
        <f>IF(ISNUMBER(F888),_xlfn.IFS(RIGHT(H888,3)="(b)",IF(AND(G888&gt;=DATE('1. Informace o projektu'!$C$3,1,1),G888&lt;=WORKDAY(DATE('1. Informace o projektu'!$C$3+1,1,31)-1,1)),"OK","!!"),RIGHT(H888,3)="(a)",IF(AND(G888&gt;=DATE('1. Informace o projektu'!$C$3,1,1),G888&lt;=WORKDAY(DATE('1. Informace o projektu'!$C$3,12,31)-1,1,'6. Data'!$C$76:$C$89)),"OK","!!"),ISBLANK(G888),"!",ISBLANK(H888),"!!!",H888='6. Data'!$B$3,"vyberte druh nákladu")," ")</f>
        <v xml:space="preserve"> </v>
      </c>
      <c r="J888" s="261" t="str">
        <f t="shared" si="39"/>
        <v xml:space="preserve"> </v>
      </c>
      <c r="K888" s="238" t="str">
        <f t="shared" si="40"/>
        <v xml:space="preserve"> </v>
      </c>
      <c r="L888" s="87" t="str">
        <f t="shared" si="41"/>
        <v xml:space="preserve"> </v>
      </c>
    </row>
    <row r="889" spans="1:12" x14ac:dyDescent="0.25">
      <c r="A889" s="72"/>
      <c r="B889" s="82"/>
      <c r="C889" s="82"/>
      <c r="D889" s="79"/>
      <c r="E889" s="83"/>
      <c r="F889" s="83"/>
      <c r="G889" s="81"/>
      <c r="H889" s="126"/>
      <c r="I889" s="238" t="str">
        <f>IF(ISNUMBER(F889),_xlfn.IFS(RIGHT(H889,3)="(b)",IF(AND(G889&gt;=DATE('1. Informace o projektu'!$C$3,1,1),G889&lt;=WORKDAY(DATE('1. Informace o projektu'!$C$3+1,1,31)-1,1)),"OK","!!"),RIGHT(H889,3)="(a)",IF(AND(G889&gt;=DATE('1. Informace o projektu'!$C$3,1,1),G889&lt;=WORKDAY(DATE('1. Informace o projektu'!$C$3,12,31)-1,1,'6. Data'!$C$76:$C$89)),"OK","!!"),ISBLANK(G889),"!",ISBLANK(H889),"!!!",H889='6. Data'!$B$3,"vyberte druh nákladu")," ")</f>
        <v xml:space="preserve"> </v>
      </c>
      <c r="J889" s="261" t="str">
        <f t="shared" si="39"/>
        <v xml:space="preserve"> </v>
      </c>
      <c r="K889" s="238" t="str">
        <f t="shared" si="40"/>
        <v xml:space="preserve"> </v>
      </c>
      <c r="L889" s="87" t="str">
        <f t="shared" si="41"/>
        <v xml:space="preserve"> </v>
      </c>
    </row>
    <row r="890" spans="1:12" x14ac:dyDescent="0.25">
      <c r="A890" s="72"/>
      <c r="B890" s="82"/>
      <c r="C890" s="82"/>
      <c r="D890" s="79"/>
      <c r="E890" s="83"/>
      <c r="F890" s="83"/>
      <c r="G890" s="81"/>
      <c r="H890" s="126"/>
      <c r="I890" s="238" t="str">
        <f>IF(ISNUMBER(F890),_xlfn.IFS(RIGHT(H890,3)="(b)",IF(AND(G890&gt;=DATE('1. Informace o projektu'!$C$3,1,1),G890&lt;=WORKDAY(DATE('1. Informace o projektu'!$C$3+1,1,31)-1,1)),"OK","!!"),RIGHT(H890,3)="(a)",IF(AND(G890&gt;=DATE('1. Informace o projektu'!$C$3,1,1),G890&lt;=WORKDAY(DATE('1. Informace o projektu'!$C$3,12,31)-1,1,'6. Data'!$C$76:$C$89)),"OK","!!"),ISBLANK(G890),"!",ISBLANK(H890),"!!!",H890='6. Data'!$B$3,"vyberte druh nákladu")," ")</f>
        <v xml:space="preserve"> </v>
      </c>
      <c r="J890" s="261" t="str">
        <f t="shared" si="39"/>
        <v xml:space="preserve"> </v>
      </c>
      <c r="K890" s="238" t="str">
        <f t="shared" si="40"/>
        <v xml:space="preserve"> </v>
      </c>
      <c r="L890" s="87" t="str">
        <f t="shared" si="41"/>
        <v xml:space="preserve"> </v>
      </c>
    </row>
    <row r="891" spans="1:12" x14ac:dyDescent="0.25">
      <c r="A891" s="72"/>
      <c r="B891" s="82"/>
      <c r="C891" s="82"/>
      <c r="D891" s="79"/>
      <c r="E891" s="83"/>
      <c r="F891" s="83"/>
      <c r="G891" s="81"/>
      <c r="H891" s="126"/>
      <c r="I891" s="238" t="str">
        <f>IF(ISNUMBER(F891),_xlfn.IFS(RIGHT(H891,3)="(b)",IF(AND(G891&gt;=DATE('1. Informace o projektu'!$C$3,1,1),G891&lt;=WORKDAY(DATE('1. Informace o projektu'!$C$3+1,1,31)-1,1)),"OK","!!"),RIGHT(H891,3)="(a)",IF(AND(G891&gt;=DATE('1. Informace o projektu'!$C$3,1,1),G891&lt;=WORKDAY(DATE('1. Informace o projektu'!$C$3,12,31)-1,1,'6. Data'!$C$76:$C$89)),"OK","!!"),ISBLANK(G891),"!",ISBLANK(H891),"!!!",H891='6. Data'!$B$3,"vyberte druh nákladu")," ")</f>
        <v xml:space="preserve"> </v>
      </c>
      <c r="J891" s="261" t="str">
        <f t="shared" si="39"/>
        <v xml:space="preserve"> </v>
      </c>
      <c r="K891" s="238" t="str">
        <f t="shared" si="40"/>
        <v xml:space="preserve"> </v>
      </c>
      <c r="L891" s="87" t="str">
        <f t="shared" si="41"/>
        <v xml:space="preserve"> </v>
      </c>
    </row>
    <row r="892" spans="1:12" x14ac:dyDescent="0.25">
      <c r="A892" s="72"/>
      <c r="B892" s="82"/>
      <c r="C892" s="82"/>
      <c r="D892" s="79"/>
      <c r="E892" s="83"/>
      <c r="F892" s="83"/>
      <c r="G892" s="81"/>
      <c r="H892" s="126"/>
      <c r="I892" s="238" t="str">
        <f>IF(ISNUMBER(F892),_xlfn.IFS(RIGHT(H892,3)="(b)",IF(AND(G892&gt;=DATE('1. Informace o projektu'!$C$3,1,1),G892&lt;=WORKDAY(DATE('1. Informace o projektu'!$C$3+1,1,31)-1,1)),"OK","!!"),RIGHT(H892,3)="(a)",IF(AND(G892&gt;=DATE('1. Informace o projektu'!$C$3,1,1),G892&lt;=WORKDAY(DATE('1. Informace o projektu'!$C$3,12,31)-1,1,'6. Data'!$C$76:$C$89)),"OK","!!"),ISBLANK(G892),"!",ISBLANK(H892),"!!!",H892='6. Data'!$B$3,"vyberte druh nákladu")," ")</f>
        <v xml:space="preserve"> </v>
      </c>
      <c r="J892" s="261" t="str">
        <f t="shared" si="39"/>
        <v xml:space="preserve"> </v>
      </c>
      <c r="K892" s="238" t="str">
        <f t="shared" si="40"/>
        <v xml:space="preserve"> </v>
      </c>
      <c r="L892" s="87" t="str">
        <f t="shared" si="41"/>
        <v xml:space="preserve"> </v>
      </c>
    </row>
    <row r="893" spans="1:12" x14ac:dyDescent="0.25">
      <c r="A893" s="72"/>
      <c r="B893" s="82"/>
      <c r="C893" s="82"/>
      <c r="D893" s="79"/>
      <c r="E893" s="83"/>
      <c r="F893" s="83"/>
      <c r="G893" s="81"/>
      <c r="H893" s="126"/>
      <c r="I893" s="238" t="str">
        <f>IF(ISNUMBER(F893),_xlfn.IFS(RIGHT(H893,3)="(b)",IF(AND(G893&gt;=DATE('1. Informace o projektu'!$C$3,1,1),G893&lt;=WORKDAY(DATE('1. Informace o projektu'!$C$3+1,1,31)-1,1)),"OK","!!"),RIGHT(H893,3)="(a)",IF(AND(G893&gt;=DATE('1. Informace o projektu'!$C$3,1,1),G893&lt;=WORKDAY(DATE('1. Informace o projektu'!$C$3,12,31)-1,1,'6. Data'!$C$76:$C$89)),"OK","!!"),ISBLANK(G893),"!",ISBLANK(H893),"!!!",H893='6. Data'!$B$3,"vyberte druh nákladu")," ")</f>
        <v xml:space="preserve"> </v>
      </c>
      <c r="J893" s="261" t="str">
        <f t="shared" si="39"/>
        <v xml:space="preserve"> </v>
      </c>
      <c r="K893" s="238" t="str">
        <f t="shared" si="40"/>
        <v xml:space="preserve"> </v>
      </c>
      <c r="L893" s="87" t="str">
        <f t="shared" si="41"/>
        <v xml:space="preserve"> </v>
      </c>
    </row>
    <row r="894" spans="1:12" x14ac:dyDescent="0.25">
      <c r="A894" s="72"/>
      <c r="B894" s="82"/>
      <c r="C894" s="82"/>
      <c r="D894" s="79"/>
      <c r="E894" s="83"/>
      <c r="F894" s="83"/>
      <c r="G894" s="81"/>
      <c r="H894" s="126"/>
      <c r="I894" s="238" t="str">
        <f>IF(ISNUMBER(F894),_xlfn.IFS(RIGHT(H894,3)="(b)",IF(AND(G894&gt;=DATE('1. Informace o projektu'!$C$3,1,1),G894&lt;=WORKDAY(DATE('1. Informace o projektu'!$C$3+1,1,31)-1,1)),"OK","!!"),RIGHT(H894,3)="(a)",IF(AND(G894&gt;=DATE('1. Informace o projektu'!$C$3,1,1),G894&lt;=WORKDAY(DATE('1. Informace o projektu'!$C$3,12,31)-1,1,'6. Data'!$C$76:$C$89)),"OK","!!"),ISBLANK(G894),"!",ISBLANK(H894),"!!!",H894='6. Data'!$B$3,"vyberte druh nákladu")," ")</f>
        <v xml:space="preserve"> </v>
      </c>
      <c r="J894" s="261" t="str">
        <f t="shared" si="39"/>
        <v xml:space="preserve"> </v>
      </c>
      <c r="K894" s="238" t="str">
        <f t="shared" si="40"/>
        <v xml:space="preserve"> </v>
      </c>
      <c r="L894" s="87" t="str">
        <f t="shared" si="41"/>
        <v xml:space="preserve"> </v>
      </c>
    </row>
    <row r="895" spans="1:12" x14ac:dyDescent="0.25">
      <c r="A895" s="72"/>
      <c r="B895" s="82"/>
      <c r="C895" s="82"/>
      <c r="D895" s="79"/>
      <c r="E895" s="83"/>
      <c r="F895" s="83"/>
      <c r="G895" s="81"/>
      <c r="H895" s="126"/>
      <c r="I895" s="238" t="str">
        <f>IF(ISNUMBER(F895),_xlfn.IFS(RIGHT(H895,3)="(b)",IF(AND(G895&gt;=DATE('1. Informace o projektu'!$C$3,1,1),G895&lt;=WORKDAY(DATE('1. Informace o projektu'!$C$3+1,1,31)-1,1)),"OK","!!"),RIGHT(H895,3)="(a)",IF(AND(G895&gt;=DATE('1. Informace o projektu'!$C$3,1,1),G895&lt;=WORKDAY(DATE('1. Informace o projektu'!$C$3,12,31)-1,1,'6. Data'!$C$76:$C$89)),"OK","!!"),ISBLANK(G895),"!",ISBLANK(H895),"!!!",H895='6. Data'!$B$3,"vyberte druh nákladu")," ")</f>
        <v xml:space="preserve"> </v>
      </c>
      <c r="J895" s="261" t="str">
        <f t="shared" si="39"/>
        <v xml:space="preserve"> </v>
      </c>
      <c r="K895" s="238" t="str">
        <f t="shared" si="40"/>
        <v xml:space="preserve"> </v>
      </c>
      <c r="L895" s="87" t="str">
        <f t="shared" si="41"/>
        <v xml:space="preserve"> </v>
      </c>
    </row>
    <row r="896" spans="1:12" x14ac:dyDescent="0.25">
      <c r="A896" s="72"/>
      <c r="B896" s="82"/>
      <c r="C896" s="82"/>
      <c r="D896" s="79"/>
      <c r="E896" s="83"/>
      <c r="F896" s="83"/>
      <c r="G896" s="81"/>
      <c r="H896" s="126"/>
      <c r="I896" s="238" t="str">
        <f>IF(ISNUMBER(F896),_xlfn.IFS(RIGHT(H896,3)="(b)",IF(AND(G896&gt;=DATE('1. Informace o projektu'!$C$3,1,1),G896&lt;=WORKDAY(DATE('1. Informace o projektu'!$C$3+1,1,31)-1,1)),"OK","!!"),RIGHT(H896,3)="(a)",IF(AND(G896&gt;=DATE('1. Informace o projektu'!$C$3,1,1),G896&lt;=WORKDAY(DATE('1. Informace o projektu'!$C$3,12,31)-1,1,'6. Data'!$C$76:$C$89)),"OK","!!"),ISBLANK(G896),"!",ISBLANK(H896),"!!!",H896='6. Data'!$B$3,"vyberte druh nákladu")," ")</f>
        <v xml:space="preserve"> </v>
      </c>
      <c r="J896" s="261" t="str">
        <f t="shared" si="39"/>
        <v xml:space="preserve"> </v>
      </c>
      <c r="K896" s="238" t="str">
        <f t="shared" si="40"/>
        <v xml:space="preserve"> </v>
      </c>
      <c r="L896" s="87" t="str">
        <f t="shared" si="41"/>
        <v xml:space="preserve"> </v>
      </c>
    </row>
    <row r="897" spans="1:12" x14ac:dyDescent="0.25">
      <c r="A897" s="72"/>
      <c r="B897" s="82"/>
      <c r="C897" s="82"/>
      <c r="D897" s="79"/>
      <c r="E897" s="83"/>
      <c r="F897" s="83"/>
      <c r="G897" s="81"/>
      <c r="H897" s="126"/>
      <c r="I897" s="238" t="str">
        <f>IF(ISNUMBER(F897),_xlfn.IFS(RIGHT(H897,3)="(b)",IF(AND(G897&gt;=DATE('1. Informace o projektu'!$C$3,1,1),G897&lt;=WORKDAY(DATE('1. Informace o projektu'!$C$3+1,1,31)-1,1)),"OK","!!"),RIGHT(H897,3)="(a)",IF(AND(G897&gt;=DATE('1. Informace o projektu'!$C$3,1,1),G897&lt;=WORKDAY(DATE('1. Informace o projektu'!$C$3,12,31)-1,1,'6. Data'!$C$76:$C$89)),"OK","!!"),ISBLANK(G897),"!",ISBLANK(H897),"!!!",H897='6. Data'!$B$3,"vyberte druh nákladu")," ")</f>
        <v xml:space="preserve"> </v>
      </c>
      <c r="J897" s="261" t="str">
        <f t="shared" si="39"/>
        <v xml:space="preserve"> </v>
      </c>
      <c r="K897" s="238" t="str">
        <f t="shared" si="40"/>
        <v xml:space="preserve"> </v>
      </c>
      <c r="L897" s="87" t="str">
        <f t="shared" si="41"/>
        <v xml:space="preserve"> </v>
      </c>
    </row>
    <row r="898" spans="1:12" x14ac:dyDescent="0.25">
      <c r="A898" s="72"/>
      <c r="B898" s="82"/>
      <c r="C898" s="82"/>
      <c r="D898" s="79"/>
      <c r="E898" s="83"/>
      <c r="F898" s="83"/>
      <c r="G898" s="81"/>
      <c r="H898" s="126"/>
      <c r="I898" s="238" t="str">
        <f>IF(ISNUMBER(F898),_xlfn.IFS(RIGHT(H898,3)="(b)",IF(AND(G898&gt;=DATE('1. Informace o projektu'!$C$3,1,1),G898&lt;=WORKDAY(DATE('1. Informace o projektu'!$C$3+1,1,31)-1,1)),"OK","!!"),RIGHT(H898,3)="(a)",IF(AND(G898&gt;=DATE('1. Informace o projektu'!$C$3,1,1),G898&lt;=WORKDAY(DATE('1. Informace o projektu'!$C$3,12,31)-1,1,'6. Data'!$C$76:$C$89)),"OK","!!"),ISBLANK(G898),"!",ISBLANK(H898),"!!!",H898='6. Data'!$B$3,"vyberte druh nákladu")," ")</f>
        <v xml:space="preserve"> </v>
      </c>
      <c r="J898" s="261" t="str">
        <f t="shared" si="39"/>
        <v xml:space="preserve"> </v>
      </c>
      <c r="K898" s="238" t="str">
        <f t="shared" si="40"/>
        <v xml:space="preserve"> </v>
      </c>
      <c r="L898" s="87" t="str">
        <f t="shared" si="41"/>
        <v xml:space="preserve"> </v>
      </c>
    </row>
    <row r="899" spans="1:12" x14ac:dyDescent="0.25">
      <c r="A899" s="72"/>
      <c r="B899" s="82"/>
      <c r="C899" s="82"/>
      <c r="D899" s="79"/>
      <c r="E899" s="83"/>
      <c r="F899" s="83"/>
      <c r="G899" s="81"/>
      <c r="H899" s="126"/>
      <c r="I899" s="238" t="str">
        <f>IF(ISNUMBER(F899),_xlfn.IFS(RIGHT(H899,3)="(b)",IF(AND(G899&gt;=DATE('1. Informace o projektu'!$C$3,1,1),G899&lt;=WORKDAY(DATE('1. Informace o projektu'!$C$3+1,1,31)-1,1)),"OK","!!"),RIGHT(H899,3)="(a)",IF(AND(G899&gt;=DATE('1. Informace o projektu'!$C$3,1,1),G899&lt;=WORKDAY(DATE('1. Informace o projektu'!$C$3,12,31)-1,1,'6. Data'!$C$76:$C$89)),"OK","!!"),ISBLANK(G899),"!",ISBLANK(H899),"!!!",H899='6. Data'!$B$3,"vyberte druh nákladu")," ")</f>
        <v xml:space="preserve"> </v>
      </c>
      <c r="J899" s="261" t="str">
        <f t="shared" si="39"/>
        <v xml:space="preserve"> </v>
      </c>
      <c r="K899" s="238" t="str">
        <f t="shared" si="40"/>
        <v xml:space="preserve"> </v>
      </c>
      <c r="L899" s="87" t="str">
        <f t="shared" si="41"/>
        <v xml:space="preserve"> </v>
      </c>
    </row>
    <row r="900" spans="1:12" x14ac:dyDescent="0.25">
      <c r="A900" s="72"/>
      <c r="B900" s="82"/>
      <c r="C900" s="82"/>
      <c r="D900" s="79"/>
      <c r="E900" s="83"/>
      <c r="F900" s="83"/>
      <c r="G900" s="81"/>
      <c r="H900" s="126"/>
      <c r="I900" s="238" t="str">
        <f>IF(ISNUMBER(F900),_xlfn.IFS(RIGHT(H900,3)="(b)",IF(AND(G900&gt;=DATE('1. Informace o projektu'!$C$3,1,1),G900&lt;=WORKDAY(DATE('1. Informace o projektu'!$C$3+1,1,31)-1,1)),"OK","!!"),RIGHT(H900,3)="(a)",IF(AND(G900&gt;=DATE('1. Informace o projektu'!$C$3,1,1),G900&lt;=WORKDAY(DATE('1. Informace o projektu'!$C$3,12,31)-1,1,'6. Data'!$C$76:$C$89)),"OK","!!"),ISBLANK(G900),"!",ISBLANK(H900),"!!!",H900='6. Data'!$B$3,"vyberte druh nákladu")," ")</f>
        <v xml:space="preserve"> </v>
      </c>
      <c r="J900" s="261" t="str">
        <f t="shared" si="39"/>
        <v xml:space="preserve"> </v>
      </c>
      <c r="K900" s="238" t="str">
        <f t="shared" si="40"/>
        <v xml:space="preserve"> </v>
      </c>
      <c r="L900" s="87" t="str">
        <f t="shared" si="41"/>
        <v xml:space="preserve"> </v>
      </c>
    </row>
    <row r="901" spans="1:12" x14ac:dyDescent="0.25">
      <c r="A901" s="72"/>
      <c r="B901" s="82"/>
      <c r="C901" s="82"/>
      <c r="D901" s="79"/>
      <c r="E901" s="83"/>
      <c r="F901" s="83"/>
      <c r="G901" s="81"/>
      <c r="H901" s="126"/>
      <c r="I901" s="238" t="str">
        <f>IF(ISNUMBER(F901),_xlfn.IFS(RIGHT(H901,3)="(b)",IF(AND(G901&gt;=DATE('1. Informace o projektu'!$C$3,1,1),G901&lt;=WORKDAY(DATE('1. Informace o projektu'!$C$3+1,1,31)-1,1)),"OK","!!"),RIGHT(H901,3)="(a)",IF(AND(G901&gt;=DATE('1. Informace o projektu'!$C$3,1,1),G901&lt;=WORKDAY(DATE('1. Informace o projektu'!$C$3,12,31)-1,1,'6. Data'!$C$76:$C$89)),"OK","!!"),ISBLANK(G901),"!",ISBLANK(H901),"!!!",H901='6. Data'!$B$3,"vyberte druh nákladu")," ")</f>
        <v xml:space="preserve"> </v>
      </c>
      <c r="J901" s="261" t="str">
        <f t="shared" si="39"/>
        <v xml:space="preserve"> </v>
      </c>
      <c r="K901" s="238" t="str">
        <f t="shared" si="40"/>
        <v xml:space="preserve"> </v>
      </c>
      <c r="L901" s="87" t="str">
        <f t="shared" si="41"/>
        <v xml:space="preserve"> </v>
      </c>
    </row>
    <row r="902" spans="1:12" x14ac:dyDescent="0.25">
      <c r="A902" s="72"/>
      <c r="B902" s="82"/>
      <c r="C902" s="82"/>
      <c r="D902" s="79"/>
      <c r="E902" s="83"/>
      <c r="F902" s="83"/>
      <c r="G902" s="81"/>
      <c r="H902" s="126"/>
      <c r="I902" s="238" t="str">
        <f>IF(ISNUMBER(F902),_xlfn.IFS(RIGHT(H902,3)="(b)",IF(AND(G902&gt;=DATE('1. Informace o projektu'!$C$3,1,1),G902&lt;=WORKDAY(DATE('1. Informace o projektu'!$C$3+1,1,31)-1,1)),"OK","!!"),RIGHT(H902,3)="(a)",IF(AND(G902&gt;=DATE('1. Informace o projektu'!$C$3,1,1),G902&lt;=WORKDAY(DATE('1. Informace o projektu'!$C$3,12,31)-1,1,'6. Data'!$C$76:$C$89)),"OK","!!"),ISBLANK(G902),"!",ISBLANK(H902),"!!!",H902='6. Data'!$B$3,"vyberte druh nákladu")," ")</f>
        <v xml:space="preserve"> </v>
      </c>
      <c r="J902" s="261" t="str">
        <f t="shared" si="39"/>
        <v xml:space="preserve"> </v>
      </c>
      <c r="K902" s="238" t="str">
        <f t="shared" si="40"/>
        <v xml:space="preserve"> </v>
      </c>
      <c r="L902" s="87" t="str">
        <f t="shared" si="41"/>
        <v xml:space="preserve"> </v>
      </c>
    </row>
    <row r="903" spans="1:12" x14ac:dyDescent="0.25">
      <c r="A903" s="72"/>
      <c r="B903" s="82"/>
      <c r="C903" s="82"/>
      <c r="D903" s="79"/>
      <c r="E903" s="83"/>
      <c r="F903" s="83"/>
      <c r="G903" s="81"/>
      <c r="H903" s="126"/>
      <c r="I903" s="238" t="str">
        <f>IF(ISNUMBER(F903),_xlfn.IFS(RIGHT(H903,3)="(b)",IF(AND(G903&gt;=DATE('1. Informace o projektu'!$C$3,1,1),G903&lt;=WORKDAY(DATE('1. Informace o projektu'!$C$3+1,1,31)-1,1)),"OK","!!"),RIGHT(H903,3)="(a)",IF(AND(G903&gt;=DATE('1. Informace o projektu'!$C$3,1,1),G903&lt;=WORKDAY(DATE('1. Informace o projektu'!$C$3,12,31)-1,1,'6. Data'!$C$76:$C$89)),"OK","!!"),ISBLANK(G903),"!",ISBLANK(H903),"!!!",H903='6. Data'!$B$3,"vyberte druh nákladu")," ")</f>
        <v xml:space="preserve"> </v>
      </c>
      <c r="J903" s="261" t="str">
        <f t="shared" ref="J903:J966" si="42">_xlfn.IFS(I903="!","Zapište datum úhrady",I903="ok"," ",I903=" "," ",I903="!!!","vyberte druh nákladu",I903="!!","nepovolené datum úhrady",I903="vyberte druh nákladu","vyberte druh nákladu")</f>
        <v xml:space="preserve"> </v>
      </c>
      <c r="K903" s="238" t="str">
        <f t="shared" ref="K903:K966" si="43">IF(ISNUMBER(F903),IF(E903&gt;=F903,"OK","!")," ")</f>
        <v xml:space="preserve"> </v>
      </c>
      <c r="L903" s="87" t="str">
        <f t="shared" ref="L903:L966" si="44">_xlfn.IFS(K903="!","Hrazeno z dotace je vyšší než fakturovaná částka",K903="ok"," ",K903=" "," ")</f>
        <v xml:space="preserve"> </v>
      </c>
    </row>
    <row r="904" spans="1:12" x14ac:dyDescent="0.25">
      <c r="A904" s="72"/>
      <c r="B904" s="82"/>
      <c r="C904" s="82"/>
      <c r="D904" s="79"/>
      <c r="E904" s="83"/>
      <c r="F904" s="83"/>
      <c r="G904" s="81"/>
      <c r="H904" s="126"/>
      <c r="I904" s="238" t="str">
        <f>IF(ISNUMBER(F904),_xlfn.IFS(RIGHT(H904,3)="(b)",IF(AND(G904&gt;=DATE('1. Informace o projektu'!$C$3,1,1),G904&lt;=WORKDAY(DATE('1. Informace o projektu'!$C$3+1,1,31)-1,1)),"OK","!!"),RIGHT(H904,3)="(a)",IF(AND(G904&gt;=DATE('1. Informace o projektu'!$C$3,1,1),G904&lt;=WORKDAY(DATE('1. Informace o projektu'!$C$3,12,31)-1,1,'6. Data'!$C$76:$C$89)),"OK","!!"),ISBLANK(G904),"!",ISBLANK(H904),"!!!",H904='6. Data'!$B$3,"vyberte druh nákladu")," ")</f>
        <v xml:space="preserve"> </v>
      </c>
      <c r="J904" s="261" t="str">
        <f t="shared" si="42"/>
        <v xml:space="preserve"> </v>
      </c>
      <c r="K904" s="238" t="str">
        <f t="shared" si="43"/>
        <v xml:space="preserve"> </v>
      </c>
      <c r="L904" s="87" t="str">
        <f t="shared" si="44"/>
        <v xml:space="preserve"> </v>
      </c>
    </row>
    <row r="905" spans="1:12" x14ac:dyDescent="0.25">
      <c r="A905" s="72"/>
      <c r="B905" s="82"/>
      <c r="C905" s="82"/>
      <c r="D905" s="79"/>
      <c r="E905" s="83"/>
      <c r="F905" s="83"/>
      <c r="G905" s="81"/>
      <c r="H905" s="126"/>
      <c r="I905" s="238" t="str">
        <f>IF(ISNUMBER(F905),_xlfn.IFS(RIGHT(H905,3)="(b)",IF(AND(G905&gt;=DATE('1. Informace o projektu'!$C$3,1,1),G905&lt;=WORKDAY(DATE('1. Informace o projektu'!$C$3+1,1,31)-1,1)),"OK","!!"),RIGHT(H905,3)="(a)",IF(AND(G905&gt;=DATE('1. Informace o projektu'!$C$3,1,1),G905&lt;=WORKDAY(DATE('1. Informace o projektu'!$C$3,12,31)-1,1,'6. Data'!$C$76:$C$89)),"OK","!!"),ISBLANK(G905),"!",ISBLANK(H905),"!!!",H905='6. Data'!$B$3,"vyberte druh nákladu")," ")</f>
        <v xml:space="preserve"> </v>
      </c>
      <c r="J905" s="261" t="str">
        <f t="shared" si="42"/>
        <v xml:space="preserve"> </v>
      </c>
      <c r="K905" s="238" t="str">
        <f t="shared" si="43"/>
        <v xml:space="preserve"> </v>
      </c>
      <c r="L905" s="87" t="str">
        <f t="shared" si="44"/>
        <v xml:space="preserve"> </v>
      </c>
    </row>
    <row r="906" spans="1:12" x14ac:dyDescent="0.25">
      <c r="A906" s="72"/>
      <c r="B906" s="82"/>
      <c r="C906" s="82"/>
      <c r="D906" s="79"/>
      <c r="E906" s="83"/>
      <c r="F906" s="83"/>
      <c r="G906" s="81"/>
      <c r="H906" s="126"/>
      <c r="I906" s="238" t="str">
        <f>IF(ISNUMBER(F906),_xlfn.IFS(RIGHT(H906,3)="(b)",IF(AND(G906&gt;=DATE('1. Informace o projektu'!$C$3,1,1),G906&lt;=WORKDAY(DATE('1. Informace o projektu'!$C$3+1,1,31)-1,1)),"OK","!!"),RIGHT(H906,3)="(a)",IF(AND(G906&gt;=DATE('1. Informace o projektu'!$C$3,1,1),G906&lt;=WORKDAY(DATE('1. Informace o projektu'!$C$3,12,31)-1,1,'6. Data'!$C$76:$C$89)),"OK","!!"),ISBLANK(G906),"!",ISBLANK(H906),"!!!",H906='6. Data'!$B$3,"vyberte druh nákladu")," ")</f>
        <v xml:space="preserve"> </v>
      </c>
      <c r="J906" s="261" t="str">
        <f t="shared" si="42"/>
        <v xml:space="preserve"> </v>
      </c>
      <c r="K906" s="238" t="str">
        <f t="shared" si="43"/>
        <v xml:space="preserve"> </v>
      </c>
      <c r="L906" s="87" t="str">
        <f t="shared" si="44"/>
        <v xml:space="preserve"> </v>
      </c>
    </row>
    <row r="907" spans="1:12" x14ac:dyDescent="0.25">
      <c r="A907" s="72"/>
      <c r="B907" s="82"/>
      <c r="C907" s="82"/>
      <c r="D907" s="79"/>
      <c r="E907" s="83"/>
      <c r="F907" s="83"/>
      <c r="G907" s="81"/>
      <c r="H907" s="126"/>
      <c r="I907" s="238" t="str">
        <f>IF(ISNUMBER(F907),_xlfn.IFS(RIGHT(H907,3)="(b)",IF(AND(G907&gt;=DATE('1. Informace o projektu'!$C$3,1,1),G907&lt;=WORKDAY(DATE('1. Informace o projektu'!$C$3+1,1,31)-1,1)),"OK","!!"),RIGHT(H907,3)="(a)",IF(AND(G907&gt;=DATE('1. Informace o projektu'!$C$3,1,1),G907&lt;=WORKDAY(DATE('1. Informace o projektu'!$C$3,12,31)-1,1,'6. Data'!$C$76:$C$89)),"OK","!!"),ISBLANK(G907),"!",ISBLANK(H907),"!!!",H907='6. Data'!$B$3,"vyberte druh nákladu")," ")</f>
        <v xml:space="preserve"> </v>
      </c>
      <c r="J907" s="261" t="str">
        <f t="shared" si="42"/>
        <v xml:space="preserve"> </v>
      </c>
      <c r="K907" s="238" t="str">
        <f t="shared" si="43"/>
        <v xml:space="preserve"> </v>
      </c>
      <c r="L907" s="87" t="str">
        <f t="shared" si="44"/>
        <v xml:space="preserve"> </v>
      </c>
    </row>
    <row r="908" spans="1:12" x14ac:dyDescent="0.25">
      <c r="A908" s="72"/>
      <c r="B908" s="82"/>
      <c r="C908" s="82"/>
      <c r="D908" s="79"/>
      <c r="E908" s="83"/>
      <c r="F908" s="83"/>
      <c r="G908" s="81"/>
      <c r="H908" s="126"/>
      <c r="I908" s="238" t="str">
        <f>IF(ISNUMBER(F908),_xlfn.IFS(RIGHT(H908,3)="(b)",IF(AND(G908&gt;=DATE('1. Informace o projektu'!$C$3,1,1),G908&lt;=WORKDAY(DATE('1. Informace o projektu'!$C$3+1,1,31)-1,1)),"OK","!!"),RIGHT(H908,3)="(a)",IF(AND(G908&gt;=DATE('1. Informace o projektu'!$C$3,1,1),G908&lt;=WORKDAY(DATE('1. Informace o projektu'!$C$3,12,31)-1,1,'6. Data'!$C$76:$C$89)),"OK","!!"),ISBLANK(G908),"!",ISBLANK(H908),"!!!",H908='6. Data'!$B$3,"vyberte druh nákladu")," ")</f>
        <v xml:space="preserve"> </v>
      </c>
      <c r="J908" s="261" t="str">
        <f t="shared" si="42"/>
        <v xml:space="preserve"> </v>
      </c>
      <c r="K908" s="238" t="str">
        <f t="shared" si="43"/>
        <v xml:space="preserve"> </v>
      </c>
      <c r="L908" s="87" t="str">
        <f t="shared" si="44"/>
        <v xml:space="preserve"> </v>
      </c>
    </row>
    <row r="909" spans="1:12" x14ac:dyDescent="0.25">
      <c r="A909" s="72"/>
      <c r="B909" s="82"/>
      <c r="C909" s="82"/>
      <c r="D909" s="79"/>
      <c r="E909" s="83"/>
      <c r="F909" s="83"/>
      <c r="G909" s="81"/>
      <c r="H909" s="126"/>
      <c r="I909" s="238" t="str">
        <f>IF(ISNUMBER(F909),_xlfn.IFS(RIGHT(H909,3)="(b)",IF(AND(G909&gt;=DATE('1. Informace o projektu'!$C$3,1,1),G909&lt;=WORKDAY(DATE('1. Informace o projektu'!$C$3+1,1,31)-1,1)),"OK","!!"),RIGHT(H909,3)="(a)",IF(AND(G909&gt;=DATE('1. Informace o projektu'!$C$3,1,1),G909&lt;=WORKDAY(DATE('1. Informace o projektu'!$C$3,12,31)-1,1,'6. Data'!$C$76:$C$89)),"OK","!!"),ISBLANK(G909),"!",ISBLANK(H909),"!!!",H909='6. Data'!$B$3,"vyberte druh nákladu")," ")</f>
        <v xml:space="preserve"> </v>
      </c>
      <c r="J909" s="261" t="str">
        <f t="shared" si="42"/>
        <v xml:space="preserve"> </v>
      </c>
      <c r="K909" s="238" t="str">
        <f t="shared" si="43"/>
        <v xml:space="preserve"> </v>
      </c>
      <c r="L909" s="87" t="str">
        <f t="shared" si="44"/>
        <v xml:space="preserve"> </v>
      </c>
    </row>
    <row r="910" spans="1:12" x14ac:dyDescent="0.25">
      <c r="A910" s="72"/>
      <c r="B910" s="82"/>
      <c r="C910" s="82"/>
      <c r="D910" s="79"/>
      <c r="E910" s="83"/>
      <c r="F910" s="83"/>
      <c r="G910" s="81"/>
      <c r="H910" s="126"/>
      <c r="I910" s="238" t="str">
        <f>IF(ISNUMBER(F910),_xlfn.IFS(RIGHT(H910,3)="(b)",IF(AND(G910&gt;=DATE('1. Informace o projektu'!$C$3,1,1),G910&lt;=WORKDAY(DATE('1. Informace o projektu'!$C$3+1,1,31)-1,1)),"OK","!!"),RIGHT(H910,3)="(a)",IF(AND(G910&gt;=DATE('1. Informace o projektu'!$C$3,1,1),G910&lt;=WORKDAY(DATE('1. Informace o projektu'!$C$3,12,31)-1,1,'6. Data'!$C$76:$C$89)),"OK","!!"),ISBLANK(G910),"!",ISBLANK(H910),"!!!",H910='6. Data'!$B$3,"vyberte druh nákladu")," ")</f>
        <v xml:space="preserve"> </v>
      </c>
      <c r="J910" s="261" t="str">
        <f t="shared" si="42"/>
        <v xml:space="preserve"> </v>
      </c>
      <c r="K910" s="238" t="str">
        <f t="shared" si="43"/>
        <v xml:space="preserve"> </v>
      </c>
      <c r="L910" s="87" t="str">
        <f t="shared" si="44"/>
        <v xml:space="preserve"> </v>
      </c>
    </row>
    <row r="911" spans="1:12" x14ac:dyDescent="0.25">
      <c r="A911" s="72"/>
      <c r="B911" s="82"/>
      <c r="C911" s="82"/>
      <c r="D911" s="79"/>
      <c r="E911" s="83"/>
      <c r="F911" s="83"/>
      <c r="G911" s="81"/>
      <c r="H911" s="126"/>
      <c r="I911" s="238" t="str">
        <f>IF(ISNUMBER(F911),_xlfn.IFS(RIGHT(H911,3)="(b)",IF(AND(G911&gt;=DATE('1. Informace o projektu'!$C$3,1,1),G911&lt;=WORKDAY(DATE('1. Informace o projektu'!$C$3+1,1,31)-1,1)),"OK","!!"),RIGHT(H911,3)="(a)",IF(AND(G911&gt;=DATE('1. Informace o projektu'!$C$3,1,1),G911&lt;=WORKDAY(DATE('1. Informace o projektu'!$C$3,12,31)-1,1,'6. Data'!$C$76:$C$89)),"OK","!!"),ISBLANK(G911),"!",ISBLANK(H911),"!!!",H911='6. Data'!$B$3,"vyberte druh nákladu")," ")</f>
        <v xml:space="preserve"> </v>
      </c>
      <c r="J911" s="261" t="str">
        <f t="shared" si="42"/>
        <v xml:space="preserve"> </v>
      </c>
      <c r="K911" s="238" t="str">
        <f t="shared" si="43"/>
        <v xml:space="preserve"> </v>
      </c>
      <c r="L911" s="87" t="str">
        <f t="shared" si="44"/>
        <v xml:space="preserve"> </v>
      </c>
    </row>
    <row r="912" spans="1:12" x14ac:dyDescent="0.25">
      <c r="A912" s="72"/>
      <c r="B912" s="82"/>
      <c r="C912" s="82"/>
      <c r="D912" s="79"/>
      <c r="E912" s="83"/>
      <c r="F912" s="83"/>
      <c r="G912" s="81"/>
      <c r="H912" s="126"/>
      <c r="I912" s="238" t="str">
        <f>IF(ISNUMBER(F912),_xlfn.IFS(RIGHT(H912,3)="(b)",IF(AND(G912&gt;=DATE('1. Informace o projektu'!$C$3,1,1),G912&lt;=WORKDAY(DATE('1. Informace o projektu'!$C$3+1,1,31)-1,1)),"OK","!!"),RIGHT(H912,3)="(a)",IF(AND(G912&gt;=DATE('1. Informace o projektu'!$C$3,1,1),G912&lt;=WORKDAY(DATE('1. Informace o projektu'!$C$3,12,31)-1,1,'6. Data'!$C$76:$C$89)),"OK","!!"),ISBLANK(G912),"!",ISBLANK(H912),"!!!",H912='6. Data'!$B$3,"vyberte druh nákladu")," ")</f>
        <v xml:space="preserve"> </v>
      </c>
      <c r="J912" s="261" t="str">
        <f t="shared" si="42"/>
        <v xml:space="preserve"> </v>
      </c>
      <c r="K912" s="238" t="str">
        <f t="shared" si="43"/>
        <v xml:space="preserve"> </v>
      </c>
      <c r="L912" s="87" t="str">
        <f t="shared" si="44"/>
        <v xml:space="preserve"> </v>
      </c>
    </row>
    <row r="913" spans="1:12" x14ac:dyDescent="0.25">
      <c r="A913" s="72"/>
      <c r="B913" s="82"/>
      <c r="C913" s="82"/>
      <c r="D913" s="79"/>
      <c r="E913" s="83"/>
      <c r="F913" s="83"/>
      <c r="G913" s="81"/>
      <c r="H913" s="126"/>
      <c r="I913" s="238" t="str">
        <f>IF(ISNUMBER(F913),_xlfn.IFS(RIGHT(H913,3)="(b)",IF(AND(G913&gt;=DATE('1. Informace o projektu'!$C$3,1,1),G913&lt;=WORKDAY(DATE('1. Informace o projektu'!$C$3+1,1,31)-1,1)),"OK","!!"),RIGHT(H913,3)="(a)",IF(AND(G913&gt;=DATE('1. Informace o projektu'!$C$3,1,1),G913&lt;=WORKDAY(DATE('1. Informace o projektu'!$C$3,12,31)-1,1,'6. Data'!$C$76:$C$89)),"OK","!!"),ISBLANK(G913),"!",ISBLANK(H913),"!!!",H913='6. Data'!$B$3,"vyberte druh nákladu")," ")</f>
        <v xml:space="preserve"> </v>
      </c>
      <c r="J913" s="261" t="str">
        <f t="shared" si="42"/>
        <v xml:space="preserve"> </v>
      </c>
      <c r="K913" s="238" t="str">
        <f t="shared" si="43"/>
        <v xml:space="preserve"> </v>
      </c>
      <c r="L913" s="87" t="str">
        <f t="shared" si="44"/>
        <v xml:space="preserve"> </v>
      </c>
    </row>
    <row r="914" spans="1:12" x14ac:dyDescent="0.25">
      <c r="A914" s="72"/>
      <c r="B914" s="82"/>
      <c r="C914" s="82"/>
      <c r="D914" s="79"/>
      <c r="E914" s="83"/>
      <c r="F914" s="83"/>
      <c r="G914" s="81"/>
      <c r="H914" s="126"/>
      <c r="I914" s="238" t="str">
        <f>IF(ISNUMBER(F914),_xlfn.IFS(RIGHT(H914,3)="(b)",IF(AND(G914&gt;=DATE('1. Informace o projektu'!$C$3,1,1),G914&lt;=WORKDAY(DATE('1. Informace o projektu'!$C$3+1,1,31)-1,1)),"OK","!!"),RIGHT(H914,3)="(a)",IF(AND(G914&gt;=DATE('1. Informace o projektu'!$C$3,1,1),G914&lt;=WORKDAY(DATE('1. Informace o projektu'!$C$3,12,31)-1,1,'6. Data'!$C$76:$C$89)),"OK","!!"),ISBLANK(G914),"!",ISBLANK(H914),"!!!",H914='6. Data'!$B$3,"vyberte druh nákladu")," ")</f>
        <v xml:space="preserve"> </v>
      </c>
      <c r="J914" s="261" t="str">
        <f t="shared" si="42"/>
        <v xml:space="preserve"> </v>
      </c>
      <c r="K914" s="238" t="str">
        <f t="shared" si="43"/>
        <v xml:space="preserve"> </v>
      </c>
      <c r="L914" s="87" t="str">
        <f t="shared" si="44"/>
        <v xml:space="preserve"> </v>
      </c>
    </row>
    <row r="915" spans="1:12" x14ac:dyDescent="0.25">
      <c r="A915" s="72"/>
      <c r="B915" s="82"/>
      <c r="C915" s="82"/>
      <c r="D915" s="79"/>
      <c r="E915" s="83"/>
      <c r="F915" s="83"/>
      <c r="G915" s="81"/>
      <c r="H915" s="126"/>
      <c r="I915" s="238" t="str">
        <f>IF(ISNUMBER(F915),_xlfn.IFS(RIGHT(H915,3)="(b)",IF(AND(G915&gt;=DATE('1. Informace o projektu'!$C$3,1,1),G915&lt;=WORKDAY(DATE('1. Informace o projektu'!$C$3+1,1,31)-1,1)),"OK","!!"),RIGHT(H915,3)="(a)",IF(AND(G915&gt;=DATE('1. Informace o projektu'!$C$3,1,1),G915&lt;=WORKDAY(DATE('1. Informace o projektu'!$C$3,12,31)-1,1,'6. Data'!$C$76:$C$89)),"OK","!!"),ISBLANK(G915),"!",ISBLANK(H915),"!!!",H915='6. Data'!$B$3,"vyberte druh nákladu")," ")</f>
        <v xml:space="preserve"> </v>
      </c>
      <c r="J915" s="261" t="str">
        <f t="shared" si="42"/>
        <v xml:space="preserve"> </v>
      </c>
      <c r="K915" s="238" t="str">
        <f t="shared" si="43"/>
        <v xml:space="preserve"> </v>
      </c>
      <c r="L915" s="87" t="str">
        <f t="shared" si="44"/>
        <v xml:space="preserve"> </v>
      </c>
    </row>
    <row r="916" spans="1:12" x14ac:dyDescent="0.25">
      <c r="A916" s="72"/>
      <c r="B916" s="82"/>
      <c r="C916" s="82"/>
      <c r="D916" s="79"/>
      <c r="E916" s="83"/>
      <c r="F916" s="83"/>
      <c r="G916" s="81"/>
      <c r="H916" s="126"/>
      <c r="I916" s="238" t="str">
        <f>IF(ISNUMBER(F916),_xlfn.IFS(RIGHT(H916,3)="(b)",IF(AND(G916&gt;=DATE('1. Informace o projektu'!$C$3,1,1),G916&lt;=WORKDAY(DATE('1. Informace o projektu'!$C$3+1,1,31)-1,1)),"OK","!!"),RIGHT(H916,3)="(a)",IF(AND(G916&gt;=DATE('1. Informace o projektu'!$C$3,1,1),G916&lt;=WORKDAY(DATE('1. Informace o projektu'!$C$3,12,31)-1,1,'6. Data'!$C$76:$C$89)),"OK","!!"),ISBLANK(G916),"!",ISBLANK(H916),"!!!",H916='6. Data'!$B$3,"vyberte druh nákladu")," ")</f>
        <v xml:space="preserve"> </v>
      </c>
      <c r="J916" s="261" t="str">
        <f t="shared" si="42"/>
        <v xml:space="preserve"> </v>
      </c>
      <c r="K916" s="238" t="str">
        <f t="shared" si="43"/>
        <v xml:space="preserve"> </v>
      </c>
      <c r="L916" s="87" t="str">
        <f t="shared" si="44"/>
        <v xml:space="preserve"> </v>
      </c>
    </row>
    <row r="917" spans="1:12" x14ac:dyDescent="0.25">
      <c r="A917" s="72"/>
      <c r="B917" s="82"/>
      <c r="C917" s="82"/>
      <c r="D917" s="79"/>
      <c r="E917" s="83"/>
      <c r="F917" s="83"/>
      <c r="G917" s="81"/>
      <c r="H917" s="126"/>
      <c r="I917" s="238" t="str">
        <f>IF(ISNUMBER(F917),_xlfn.IFS(RIGHT(H917,3)="(b)",IF(AND(G917&gt;=DATE('1. Informace o projektu'!$C$3,1,1),G917&lt;=WORKDAY(DATE('1. Informace o projektu'!$C$3+1,1,31)-1,1)),"OK","!!"),RIGHT(H917,3)="(a)",IF(AND(G917&gt;=DATE('1. Informace o projektu'!$C$3,1,1),G917&lt;=WORKDAY(DATE('1. Informace o projektu'!$C$3,12,31)-1,1,'6. Data'!$C$76:$C$89)),"OK","!!"),ISBLANK(G917),"!",ISBLANK(H917),"!!!",H917='6. Data'!$B$3,"vyberte druh nákladu")," ")</f>
        <v xml:space="preserve"> </v>
      </c>
      <c r="J917" s="261" t="str">
        <f t="shared" si="42"/>
        <v xml:space="preserve"> </v>
      </c>
      <c r="K917" s="238" t="str">
        <f t="shared" si="43"/>
        <v xml:space="preserve"> </v>
      </c>
      <c r="L917" s="87" t="str">
        <f t="shared" si="44"/>
        <v xml:space="preserve"> </v>
      </c>
    </row>
    <row r="918" spans="1:12" x14ac:dyDescent="0.25">
      <c r="A918" s="72"/>
      <c r="B918" s="82"/>
      <c r="C918" s="82"/>
      <c r="D918" s="79"/>
      <c r="E918" s="83"/>
      <c r="F918" s="83"/>
      <c r="G918" s="81"/>
      <c r="H918" s="126"/>
      <c r="I918" s="238" t="str">
        <f>IF(ISNUMBER(F918),_xlfn.IFS(RIGHT(H918,3)="(b)",IF(AND(G918&gt;=DATE('1. Informace o projektu'!$C$3,1,1),G918&lt;=WORKDAY(DATE('1. Informace o projektu'!$C$3+1,1,31)-1,1)),"OK","!!"),RIGHT(H918,3)="(a)",IF(AND(G918&gt;=DATE('1. Informace o projektu'!$C$3,1,1),G918&lt;=WORKDAY(DATE('1. Informace o projektu'!$C$3,12,31)-1,1,'6. Data'!$C$76:$C$89)),"OK","!!"),ISBLANK(G918),"!",ISBLANK(H918),"!!!",H918='6. Data'!$B$3,"vyberte druh nákladu")," ")</f>
        <v xml:space="preserve"> </v>
      </c>
      <c r="J918" s="261" t="str">
        <f t="shared" si="42"/>
        <v xml:space="preserve"> </v>
      </c>
      <c r="K918" s="238" t="str">
        <f t="shared" si="43"/>
        <v xml:space="preserve"> </v>
      </c>
      <c r="L918" s="87" t="str">
        <f t="shared" si="44"/>
        <v xml:space="preserve"> </v>
      </c>
    </row>
    <row r="919" spans="1:12" x14ac:dyDescent="0.25">
      <c r="A919" s="72"/>
      <c r="B919" s="82"/>
      <c r="C919" s="82"/>
      <c r="D919" s="79"/>
      <c r="E919" s="83"/>
      <c r="F919" s="83"/>
      <c r="G919" s="81"/>
      <c r="H919" s="126"/>
      <c r="I919" s="238" t="str">
        <f>IF(ISNUMBER(F919),_xlfn.IFS(RIGHT(H919,3)="(b)",IF(AND(G919&gt;=DATE('1. Informace o projektu'!$C$3,1,1),G919&lt;=WORKDAY(DATE('1. Informace o projektu'!$C$3+1,1,31)-1,1)),"OK","!!"),RIGHT(H919,3)="(a)",IF(AND(G919&gt;=DATE('1. Informace o projektu'!$C$3,1,1),G919&lt;=WORKDAY(DATE('1. Informace o projektu'!$C$3,12,31)-1,1,'6. Data'!$C$76:$C$89)),"OK","!!"),ISBLANK(G919),"!",ISBLANK(H919),"!!!",H919='6. Data'!$B$3,"vyberte druh nákladu")," ")</f>
        <v xml:space="preserve"> </v>
      </c>
      <c r="J919" s="261" t="str">
        <f t="shared" si="42"/>
        <v xml:space="preserve"> </v>
      </c>
      <c r="K919" s="238" t="str">
        <f t="shared" si="43"/>
        <v xml:space="preserve"> </v>
      </c>
      <c r="L919" s="87" t="str">
        <f t="shared" si="44"/>
        <v xml:space="preserve"> </v>
      </c>
    </row>
    <row r="920" spans="1:12" x14ac:dyDescent="0.25">
      <c r="A920" s="72"/>
      <c r="B920" s="82"/>
      <c r="C920" s="82"/>
      <c r="D920" s="79"/>
      <c r="E920" s="83"/>
      <c r="F920" s="83"/>
      <c r="G920" s="81"/>
      <c r="H920" s="126"/>
      <c r="I920" s="238" t="str">
        <f>IF(ISNUMBER(F920),_xlfn.IFS(RIGHT(H920,3)="(b)",IF(AND(G920&gt;=DATE('1. Informace o projektu'!$C$3,1,1),G920&lt;=WORKDAY(DATE('1. Informace o projektu'!$C$3+1,1,31)-1,1)),"OK","!!"),RIGHT(H920,3)="(a)",IF(AND(G920&gt;=DATE('1. Informace o projektu'!$C$3,1,1),G920&lt;=WORKDAY(DATE('1. Informace o projektu'!$C$3,12,31)-1,1,'6. Data'!$C$76:$C$89)),"OK","!!"),ISBLANK(G920),"!",ISBLANK(H920),"!!!",H920='6. Data'!$B$3,"vyberte druh nákladu")," ")</f>
        <v xml:space="preserve"> </v>
      </c>
      <c r="J920" s="261" t="str">
        <f t="shared" si="42"/>
        <v xml:space="preserve"> </v>
      </c>
      <c r="K920" s="238" t="str">
        <f t="shared" si="43"/>
        <v xml:space="preserve"> </v>
      </c>
      <c r="L920" s="87" t="str">
        <f t="shared" si="44"/>
        <v xml:space="preserve"> </v>
      </c>
    </row>
    <row r="921" spans="1:12" x14ac:dyDescent="0.25">
      <c r="A921" s="72"/>
      <c r="B921" s="82"/>
      <c r="C921" s="82"/>
      <c r="D921" s="79"/>
      <c r="E921" s="83"/>
      <c r="F921" s="83"/>
      <c r="G921" s="81"/>
      <c r="H921" s="126"/>
      <c r="I921" s="238" t="str">
        <f>IF(ISNUMBER(F921),_xlfn.IFS(RIGHT(H921,3)="(b)",IF(AND(G921&gt;=DATE('1. Informace o projektu'!$C$3,1,1),G921&lt;=WORKDAY(DATE('1. Informace o projektu'!$C$3+1,1,31)-1,1)),"OK","!!"),RIGHT(H921,3)="(a)",IF(AND(G921&gt;=DATE('1. Informace o projektu'!$C$3,1,1),G921&lt;=WORKDAY(DATE('1. Informace o projektu'!$C$3,12,31)-1,1,'6. Data'!$C$76:$C$89)),"OK","!!"),ISBLANK(G921),"!",ISBLANK(H921),"!!!",H921='6. Data'!$B$3,"vyberte druh nákladu")," ")</f>
        <v xml:space="preserve"> </v>
      </c>
      <c r="J921" s="261" t="str">
        <f t="shared" si="42"/>
        <v xml:space="preserve"> </v>
      </c>
      <c r="K921" s="238" t="str">
        <f t="shared" si="43"/>
        <v xml:space="preserve"> </v>
      </c>
      <c r="L921" s="87" t="str">
        <f t="shared" si="44"/>
        <v xml:space="preserve"> </v>
      </c>
    </row>
    <row r="922" spans="1:12" x14ac:dyDescent="0.25">
      <c r="A922" s="72"/>
      <c r="B922" s="82"/>
      <c r="C922" s="82"/>
      <c r="D922" s="79"/>
      <c r="E922" s="83"/>
      <c r="F922" s="83"/>
      <c r="G922" s="81"/>
      <c r="H922" s="126"/>
      <c r="I922" s="238" t="str">
        <f>IF(ISNUMBER(F922),_xlfn.IFS(RIGHT(H922,3)="(b)",IF(AND(G922&gt;=DATE('1. Informace o projektu'!$C$3,1,1),G922&lt;=WORKDAY(DATE('1. Informace o projektu'!$C$3+1,1,31)-1,1)),"OK","!!"),RIGHT(H922,3)="(a)",IF(AND(G922&gt;=DATE('1. Informace o projektu'!$C$3,1,1),G922&lt;=WORKDAY(DATE('1. Informace o projektu'!$C$3,12,31)-1,1,'6. Data'!$C$76:$C$89)),"OK","!!"),ISBLANK(G922),"!",ISBLANK(H922),"!!!",H922='6. Data'!$B$3,"vyberte druh nákladu")," ")</f>
        <v xml:space="preserve"> </v>
      </c>
      <c r="J922" s="261" t="str">
        <f t="shared" si="42"/>
        <v xml:space="preserve"> </v>
      </c>
      <c r="K922" s="238" t="str">
        <f t="shared" si="43"/>
        <v xml:space="preserve"> </v>
      </c>
      <c r="L922" s="87" t="str">
        <f t="shared" si="44"/>
        <v xml:space="preserve"> </v>
      </c>
    </row>
    <row r="923" spans="1:12" x14ac:dyDescent="0.25">
      <c r="A923" s="72"/>
      <c r="B923" s="82"/>
      <c r="C923" s="82"/>
      <c r="D923" s="79"/>
      <c r="E923" s="83"/>
      <c r="F923" s="83"/>
      <c r="G923" s="81"/>
      <c r="H923" s="126"/>
      <c r="I923" s="238" t="str">
        <f>IF(ISNUMBER(F923),_xlfn.IFS(RIGHT(H923,3)="(b)",IF(AND(G923&gt;=DATE('1. Informace o projektu'!$C$3,1,1),G923&lt;=WORKDAY(DATE('1. Informace o projektu'!$C$3+1,1,31)-1,1)),"OK","!!"),RIGHT(H923,3)="(a)",IF(AND(G923&gt;=DATE('1. Informace o projektu'!$C$3,1,1),G923&lt;=WORKDAY(DATE('1. Informace o projektu'!$C$3,12,31)-1,1,'6. Data'!$C$76:$C$89)),"OK","!!"),ISBLANK(G923),"!",ISBLANK(H923),"!!!",H923='6. Data'!$B$3,"vyberte druh nákladu")," ")</f>
        <v xml:space="preserve"> </v>
      </c>
      <c r="J923" s="261" t="str">
        <f t="shared" si="42"/>
        <v xml:space="preserve"> </v>
      </c>
      <c r="K923" s="238" t="str">
        <f t="shared" si="43"/>
        <v xml:space="preserve"> </v>
      </c>
      <c r="L923" s="87" t="str">
        <f t="shared" si="44"/>
        <v xml:space="preserve"> </v>
      </c>
    </row>
    <row r="924" spans="1:12" x14ac:dyDescent="0.25">
      <c r="A924" s="72"/>
      <c r="B924" s="82"/>
      <c r="C924" s="82"/>
      <c r="D924" s="79"/>
      <c r="E924" s="83"/>
      <c r="F924" s="83"/>
      <c r="G924" s="81"/>
      <c r="H924" s="126"/>
      <c r="I924" s="238" t="str">
        <f>IF(ISNUMBER(F924),_xlfn.IFS(RIGHT(H924,3)="(b)",IF(AND(G924&gt;=DATE('1. Informace o projektu'!$C$3,1,1),G924&lt;=WORKDAY(DATE('1. Informace o projektu'!$C$3+1,1,31)-1,1)),"OK","!!"),RIGHT(H924,3)="(a)",IF(AND(G924&gt;=DATE('1. Informace o projektu'!$C$3,1,1),G924&lt;=WORKDAY(DATE('1. Informace o projektu'!$C$3,12,31)-1,1,'6. Data'!$C$76:$C$89)),"OK","!!"),ISBLANK(G924),"!",ISBLANK(H924),"!!!",H924='6. Data'!$B$3,"vyberte druh nákladu")," ")</f>
        <v xml:space="preserve"> </v>
      </c>
      <c r="J924" s="261" t="str">
        <f t="shared" si="42"/>
        <v xml:space="preserve"> </v>
      </c>
      <c r="K924" s="238" t="str">
        <f t="shared" si="43"/>
        <v xml:space="preserve"> </v>
      </c>
      <c r="L924" s="87" t="str">
        <f t="shared" si="44"/>
        <v xml:space="preserve"> </v>
      </c>
    </row>
    <row r="925" spans="1:12" x14ac:dyDescent="0.25">
      <c r="A925" s="72"/>
      <c r="B925" s="82"/>
      <c r="C925" s="82"/>
      <c r="D925" s="79"/>
      <c r="E925" s="83"/>
      <c r="F925" s="83"/>
      <c r="G925" s="81"/>
      <c r="H925" s="126"/>
      <c r="I925" s="238" t="str">
        <f>IF(ISNUMBER(F925),_xlfn.IFS(RIGHT(H925,3)="(b)",IF(AND(G925&gt;=DATE('1. Informace o projektu'!$C$3,1,1),G925&lt;=WORKDAY(DATE('1. Informace o projektu'!$C$3+1,1,31)-1,1)),"OK","!!"),RIGHT(H925,3)="(a)",IF(AND(G925&gt;=DATE('1. Informace o projektu'!$C$3,1,1),G925&lt;=WORKDAY(DATE('1. Informace o projektu'!$C$3,12,31)-1,1,'6. Data'!$C$76:$C$89)),"OK","!!"),ISBLANK(G925),"!",ISBLANK(H925),"!!!",H925='6. Data'!$B$3,"vyberte druh nákladu")," ")</f>
        <v xml:space="preserve"> </v>
      </c>
      <c r="J925" s="261" t="str">
        <f t="shared" si="42"/>
        <v xml:space="preserve"> </v>
      </c>
      <c r="K925" s="238" t="str">
        <f t="shared" si="43"/>
        <v xml:space="preserve"> </v>
      </c>
      <c r="L925" s="87" t="str">
        <f t="shared" si="44"/>
        <v xml:space="preserve"> </v>
      </c>
    </row>
    <row r="926" spans="1:12" x14ac:dyDescent="0.25">
      <c r="A926" s="72"/>
      <c r="B926" s="82"/>
      <c r="C926" s="82"/>
      <c r="D926" s="79"/>
      <c r="E926" s="83"/>
      <c r="F926" s="83"/>
      <c r="G926" s="81"/>
      <c r="H926" s="126"/>
      <c r="I926" s="238" t="str">
        <f>IF(ISNUMBER(F926),_xlfn.IFS(RIGHT(H926,3)="(b)",IF(AND(G926&gt;=DATE('1. Informace o projektu'!$C$3,1,1),G926&lt;=WORKDAY(DATE('1. Informace o projektu'!$C$3+1,1,31)-1,1)),"OK","!!"),RIGHT(H926,3)="(a)",IF(AND(G926&gt;=DATE('1. Informace o projektu'!$C$3,1,1),G926&lt;=WORKDAY(DATE('1. Informace o projektu'!$C$3,12,31)-1,1,'6. Data'!$C$76:$C$89)),"OK","!!"),ISBLANK(G926),"!",ISBLANK(H926),"!!!",H926='6. Data'!$B$3,"vyberte druh nákladu")," ")</f>
        <v xml:space="preserve"> </v>
      </c>
      <c r="J926" s="261" t="str">
        <f t="shared" si="42"/>
        <v xml:space="preserve"> </v>
      </c>
      <c r="K926" s="238" t="str">
        <f t="shared" si="43"/>
        <v xml:space="preserve"> </v>
      </c>
      <c r="L926" s="87" t="str">
        <f t="shared" si="44"/>
        <v xml:space="preserve"> </v>
      </c>
    </row>
    <row r="927" spans="1:12" x14ac:dyDescent="0.25">
      <c r="A927" s="72"/>
      <c r="B927" s="82"/>
      <c r="C927" s="82"/>
      <c r="D927" s="79"/>
      <c r="E927" s="83"/>
      <c r="F927" s="83"/>
      <c r="G927" s="81"/>
      <c r="H927" s="126"/>
      <c r="I927" s="238" t="str">
        <f>IF(ISNUMBER(F927),_xlfn.IFS(RIGHT(H927,3)="(b)",IF(AND(G927&gt;=DATE('1. Informace o projektu'!$C$3,1,1),G927&lt;=WORKDAY(DATE('1. Informace o projektu'!$C$3+1,1,31)-1,1)),"OK","!!"),RIGHT(H927,3)="(a)",IF(AND(G927&gt;=DATE('1. Informace o projektu'!$C$3,1,1),G927&lt;=WORKDAY(DATE('1. Informace o projektu'!$C$3,12,31)-1,1,'6. Data'!$C$76:$C$89)),"OK","!!"),ISBLANK(G927),"!",ISBLANK(H927),"!!!",H927='6. Data'!$B$3,"vyberte druh nákladu")," ")</f>
        <v xml:space="preserve"> </v>
      </c>
      <c r="J927" s="261" t="str">
        <f t="shared" si="42"/>
        <v xml:space="preserve"> </v>
      </c>
      <c r="K927" s="238" t="str">
        <f t="shared" si="43"/>
        <v xml:space="preserve"> </v>
      </c>
      <c r="L927" s="87" t="str">
        <f t="shared" si="44"/>
        <v xml:space="preserve"> </v>
      </c>
    </row>
    <row r="928" spans="1:12" x14ac:dyDescent="0.25">
      <c r="A928" s="72"/>
      <c r="B928" s="82"/>
      <c r="C928" s="82"/>
      <c r="D928" s="79"/>
      <c r="E928" s="83"/>
      <c r="F928" s="83"/>
      <c r="G928" s="81"/>
      <c r="H928" s="126"/>
      <c r="I928" s="238" t="str">
        <f>IF(ISNUMBER(F928),_xlfn.IFS(RIGHT(H928,3)="(b)",IF(AND(G928&gt;=DATE('1. Informace o projektu'!$C$3,1,1),G928&lt;=WORKDAY(DATE('1. Informace o projektu'!$C$3+1,1,31)-1,1)),"OK","!!"),RIGHT(H928,3)="(a)",IF(AND(G928&gt;=DATE('1. Informace o projektu'!$C$3,1,1),G928&lt;=WORKDAY(DATE('1. Informace o projektu'!$C$3,12,31)-1,1,'6. Data'!$C$76:$C$89)),"OK","!!"),ISBLANK(G928),"!",ISBLANK(H928),"!!!",H928='6. Data'!$B$3,"vyberte druh nákladu")," ")</f>
        <v xml:space="preserve"> </v>
      </c>
      <c r="J928" s="261" t="str">
        <f t="shared" si="42"/>
        <v xml:space="preserve"> </v>
      </c>
      <c r="K928" s="238" t="str">
        <f t="shared" si="43"/>
        <v xml:space="preserve"> </v>
      </c>
      <c r="L928" s="87" t="str">
        <f t="shared" si="44"/>
        <v xml:space="preserve"> </v>
      </c>
    </row>
    <row r="929" spans="1:12" x14ac:dyDescent="0.25">
      <c r="A929" s="72"/>
      <c r="B929" s="82"/>
      <c r="C929" s="82"/>
      <c r="D929" s="79"/>
      <c r="E929" s="83"/>
      <c r="F929" s="83"/>
      <c r="G929" s="81"/>
      <c r="H929" s="126"/>
      <c r="I929" s="238" t="str">
        <f>IF(ISNUMBER(F929),_xlfn.IFS(RIGHT(H929,3)="(b)",IF(AND(G929&gt;=DATE('1. Informace o projektu'!$C$3,1,1),G929&lt;=WORKDAY(DATE('1. Informace o projektu'!$C$3+1,1,31)-1,1)),"OK","!!"),RIGHT(H929,3)="(a)",IF(AND(G929&gt;=DATE('1. Informace o projektu'!$C$3,1,1),G929&lt;=WORKDAY(DATE('1. Informace o projektu'!$C$3,12,31)-1,1,'6. Data'!$C$76:$C$89)),"OK","!!"),ISBLANK(G929),"!",ISBLANK(H929),"!!!",H929='6. Data'!$B$3,"vyberte druh nákladu")," ")</f>
        <v xml:space="preserve"> </v>
      </c>
      <c r="J929" s="261" t="str">
        <f t="shared" si="42"/>
        <v xml:space="preserve"> </v>
      </c>
      <c r="K929" s="238" t="str">
        <f t="shared" si="43"/>
        <v xml:space="preserve"> </v>
      </c>
      <c r="L929" s="87" t="str">
        <f t="shared" si="44"/>
        <v xml:space="preserve"> </v>
      </c>
    </row>
    <row r="930" spans="1:12" x14ac:dyDescent="0.25">
      <c r="A930" s="72"/>
      <c r="B930" s="82"/>
      <c r="C930" s="82"/>
      <c r="D930" s="79"/>
      <c r="E930" s="83"/>
      <c r="F930" s="83"/>
      <c r="G930" s="81"/>
      <c r="H930" s="126"/>
      <c r="I930" s="238" t="str">
        <f>IF(ISNUMBER(F930),_xlfn.IFS(RIGHT(H930,3)="(b)",IF(AND(G930&gt;=DATE('1. Informace o projektu'!$C$3,1,1),G930&lt;=WORKDAY(DATE('1. Informace o projektu'!$C$3+1,1,31)-1,1)),"OK","!!"),RIGHT(H930,3)="(a)",IF(AND(G930&gt;=DATE('1. Informace o projektu'!$C$3,1,1),G930&lt;=WORKDAY(DATE('1. Informace o projektu'!$C$3,12,31)-1,1,'6. Data'!$C$76:$C$89)),"OK","!!"),ISBLANK(G930),"!",ISBLANK(H930),"!!!",H930='6. Data'!$B$3,"vyberte druh nákladu")," ")</f>
        <v xml:space="preserve"> </v>
      </c>
      <c r="J930" s="261" t="str">
        <f t="shared" si="42"/>
        <v xml:space="preserve"> </v>
      </c>
      <c r="K930" s="238" t="str">
        <f t="shared" si="43"/>
        <v xml:space="preserve"> </v>
      </c>
      <c r="L930" s="87" t="str">
        <f t="shared" si="44"/>
        <v xml:space="preserve"> </v>
      </c>
    </row>
    <row r="931" spans="1:12" x14ac:dyDescent="0.25">
      <c r="A931" s="72"/>
      <c r="B931" s="82"/>
      <c r="C931" s="82"/>
      <c r="D931" s="79"/>
      <c r="E931" s="83"/>
      <c r="F931" s="83"/>
      <c r="G931" s="81"/>
      <c r="H931" s="126"/>
      <c r="I931" s="238" t="str">
        <f>IF(ISNUMBER(F931),_xlfn.IFS(RIGHT(H931,3)="(b)",IF(AND(G931&gt;=DATE('1. Informace o projektu'!$C$3,1,1),G931&lt;=WORKDAY(DATE('1. Informace o projektu'!$C$3+1,1,31)-1,1)),"OK","!!"),RIGHT(H931,3)="(a)",IF(AND(G931&gt;=DATE('1. Informace o projektu'!$C$3,1,1),G931&lt;=WORKDAY(DATE('1. Informace o projektu'!$C$3,12,31)-1,1,'6. Data'!$C$76:$C$89)),"OK","!!"),ISBLANK(G931),"!",ISBLANK(H931),"!!!",H931='6. Data'!$B$3,"vyberte druh nákladu")," ")</f>
        <v xml:space="preserve"> </v>
      </c>
      <c r="J931" s="261" t="str">
        <f t="shared" si="42"/>
        <v xml:space="preserve"> </v>
      </c>
      <c r="K931" s="238" t="str">
        <f t="shared" si="43"/>
        <v xml:space="preserve"> </v>
      </c>
      <c r="L931" s="87" t="str">
        <f t="shared" si="44"/>
        <v xml:space="preserve"> </v>
      </c>
    </row>
    <row r="932" spans="1:12" x14ac:dyDescent="0.25">
      <c r="A932" s="72"/>
      <c r="B932" s="82"/>
      <c r="C932" s="82"/>
      <c r="D932" s="79"/>
      <c r="E932" s="83"/>
      <c r="F932" s="83"/>
      <c r="G932" s="81"/>
      <c r="H932" s="126"/>
      <c r="I932" s="238" t="str">
        <f>IF(ISNUMBER(F932),_xlfn.IFS(RIGHT(H932,3)="(b)",IF(AND(G932&gt;=DATE('1. Informace o projektu'!$C$3,1,1),G932&lt;=WORKDAY(DATE('1. Informace o projektu'!$C$3+1,1,31)-1,1)),"OK","!!"),RIGHT(H932,3)="(a)",IF(AND(G932&gt;=DATE('1. Informace o projektu'!$C$3,1,1),G932&lt;=WORKDAY(DATE('1. Informace o projektu'!$C$3,12,31)-1,1,'6. Data'!$C$76:$C$89)),"OK","!!"),ISBLANK(G932),"!",ISBLANK(H932),"!!!",H932='6. Data'!$B$3,"vyberte druh nákladu")," ")</f>
        <v xml:space="preserve"> </v>
      </c>
      <c r="J932" s="261" t="str">
        <f t="shared" si="42"/>
        <v xml:space="preserve"> </v>
      </c>
      <c r="K932" s="238" t="str">
        <f t="shared" si="43"/>
        <v xml:space="preserve"> </v>
      </c>
      <c r="L932" s="87" t="str">
        <f t="shared" si="44"/>
        <v xml:space="preserve"> </v>
      </c>
    </row>
    <row r="933" spans="1:12" x14ac:dyDescent="0.25">
      <c r="A933" s="72"/>
      <c r="B933" s="82"/>
      <c r="C933" s="82"/>
      <c r="D933" s="79"/>
      <c r="E933" s="83"/>
      <c r="F933" s="83"/>
      <c r="G933" s="81"/>
      <c r="H933" s="126"/>
      <c r="I933" s="238" t="str">
        <f>IF(ISNUMBER(F933),_xlfn.IFS(RIGHT(H933,3)="(b)",IF(AND(G933&gt;=DATE('1. Informace o projektu'!$C$3,1,1),G933&lt;=WORKDAY(DATE('1. Informace o projektu'!$C$3+1,1,31)-1,1)),"OK","!!"),RIGHT(H933,3)="(a)",IF(AND(G933&gt;=DATE('1. Informace o projektu'!$C$3,1,1),G933&lt;=WORKDAY(DATE('1. Informace o projektu'!$C$3,12,31)-1,1,'6. Data'!$C$76:$C$89)),"OK","!!"),ISBLANK(G933),"!",ISBLANK(H933),"!!!",H933='6. Data'!$B$3,"vyberte druh nákladu")," ")</f>
        <v xml:space="preserve"> </v>
      </c>
      <c r="J933" s="261" t="str">
        <f t="shared" si="42"/>
        <v xml:space="preserve"> </v>
      </c>
      <c r="K933" s="238" t="str">
        <f t="shared" si="43"/>
        <v xml:space="preserve"> </v>
      </c>
      <c r="L933" s="87" t="str">
        <f t="shared" si="44"/>
        <v xml:space="preserve"> </v>
      </c>
    </row>
    <row r="934" spans="1:12" x14ac:dyDescent="0.25">
      <c r="A934" s="72"/>
      <c r="B934" s="82"/>
      <c r="C934" s="82"/>
      <c r="D934" s="79"/>
      <c r="E934" s="83"/>
      <c r="F934" s="83"/>
      <c r="G934" s="81"/>
      <c r="H934" s="126"/>
      <c r="I934" s="238" t="str">
        <f>IF(ISNUMBER(F934),_xlfn.IFS(RIGHT(H934,3)="(b)",IF(AND(G934&gt;=DATE('1. Informace o projektu'!$C$3,1,1),G934&lt;=WORKDAY(DATE('1. Informace o projektu'!$C$3+1,1,31)-1,1)),"OK","!!"),RIGHT(H934,3)="(a)",IF(AND(G934&gt;=DATE('1. Informace o projektu'!$C$3,1,1),G934&lt;=WORKDAY(DATE('1. Informace o projektu'!$C$3,12,31)-1,1,'6. Data'!$C$76:$C$89)),"OK","!!"),ISBLANK(G934),"!",ISBLANK(H934),"!!!",H934='6. Data'!$B$3,"vyberte druh nákladu")," ")</f>
        <v xml:space="preserve"> </v>
      </c>
      <c r="J934" s="261" t="str">
        <f t="shared" si="42"/>
        <v xml:space="preserve"> </v>
      </c>
      <c r="K934" s="238" t="str">
        <f t="shared" si="43"/>
        <v xml:space="preserve"> </v>
      </c>
      <c r="L934" s="87" t="str">
        <f t="shared" si="44"/>
        <v xml:space="preserve"> </v>
      </c>
    </row>
    <row r="935" spans="1:12" x14ac:dyDescent="0.25">
      <c r="A935" s="72"/>
      <c r="B935" s="82"/>
      <c r="C935" s="82"/>
      <c r="D935" s="79"/>
      <c r="E935" s="83"/>
      <c r="F935" s="83"/>
      <c r="G935" s="81"/>
      <c r="H935" s="126"/>
      <c r="I935" s="238" t="str">
        <f>IF(ISNUMBER(F935),_xlfn.IFS(RIGHT(H935,3)="(b)",IF(AND(G935&gt;=DATE('1. Informace o projektu'!$C$3,1,1),G935&lt;=WORKDAY(DATE('1. Informace o projektu'!$C$3+1,1,31)-1,1)),"OK","!!"),RIGHT(H935,3)="(a)",IF(AND(G935&gt;=DATE('1. Informace o projektu'!$C$3,1,1),G935&lt;=WORKDAY(DATE('1. Informace o projektu'!$C$3,12,31)-1,1,'6. Data'!$C$76:$C$89)),"OK","!!"),ISBLANK(G935),"!",ISBLANK(H935),"!!!",H935='6. Data'!$B$3,"vyberte druh nákladu")," ")</f>
        <v xml:space="preserve"> </v>
      </c>
      <c r="J935" s="261" t="str">
        <f t="shared" si="42"/>
        <v xml:space="preserve"> </v>
      </c>
      <c r="K935" s="238" t="str">
        <f t="shared" si="43"/>
        <v xml:space="preserve"> </v>
      </c>
      <c r="L935" s="87" t="str">
        <f t="shared" si="44"/>
        <v xml:space="preserve"> </v>
      </c>
    </row>
    <row r="936" spans="1:12" x14ac:dyDescent="0.25">
      <c r="A936" s="72"/>
      <c r="B936" s="82"/>
      <c r="C936" s="82"/>
      <c r="D936" s="79"/>
      <c r="E936" s="83"/>
      <c r="F936" s="83"/>
      <c r="G936" s="81"/>
      <c r="H936" s="126"/>
      <c r="I936" s="238" t="str">
        <f>IF(ISNUMBER(F936),_xlfn.IFS(RIGHT(H936,3)="(b)",IF(AND(G936&gt;=DATE('1. Informace o projektu'!$C$3,1,1),G936&lt;=WORKDAY(DATE('1. Informace o projektu'!$C$3+1,1,31)-1,1)),"OK","!!"),RIGHT(H936,3)="(a)",IF(AND(G936&gt;=DATE('1. Informace o projektu'!$C$3,1,1),G936&lt;=WORKDAY(DATE('1. Informace o projektu'!$C$3,12,31)-1,1,'6. Data'!$C$76:$C$89)),"OK","!!"),ISBLANK(G936),"!",ISBLANK(H936),"!!!",H936='6. Data'!$B$3,"vyberte druh nákladu")," ")</f>
        <v xml:space="preserve"> </v>
      </c>
      <c r="J936" s="261" t="str">
        <f t="shared" si="42"/>
        <v xml:space="preserve"> </v>
      </c>
      <c r="K936" s="238" t="str">
        <f t="shared" si="43"/>
        <v xml:space="preserve"> </v>
      </c>
      <c r="L936" s="87" t="str">
        <f t="shared" si="44"/>
        <v xml:space="preserve"> </v>
      </c>
    </row>
    <row r="937" spans="1:12" x14ac:dyDescent="0.25">
      <c r="A937" s="72"/>
      <c r="B937" s="82"/>
      <c r="C937" s="82"/>
      <c r="D937" s="79"/>
      <c r="E937" s="83"/>
      <c r="F937" s="83"/>
      <c r="G937" s="81"/>
      <c r="H937" s="126"/>
      <c r="I937" s="238" t="str">
        <f>IF(ISNUMBER(F937),_xlfn.IFS(RIGHT(H937,3)="(b)",IF(AND(G937&gt;=DATE('1. Informace o projektu'!$C$3,1,1),G937&lt;=WORKDAY(DATE('1. Informace o projektu'!$C$3+1,1,31)-1,1)),"OK","!!"),RIGHT(H937,3)="(a)",IF(AND(G937&gt;=DATE('1. Informace o projektu'!$C$3,1,1),G937&lt;=WORKDAY(DATE('1. Informace o projektu'!$C$3,12,31)-1,1,'6. Data'!$C$76:$C$89)),"OK","!!"),ISBLANK(G937),"!",ISBLANK(H937),"!!!",H937='6. Data'!$B$3,"vyberte druh nákladu")," ")</f>
        <v xml:space="preserve"> </v>
      </c>
      <c r="J937" s="261" t="str">
        <f t="shared" si="42"/>
        <v xml:space="preserve"> </v>
      </c>
      <c r="K937" s="238" t="str">
        <f t="shared" si="43"/>
        <v xml:space="preserve"> </v>
      </c>
      <c r="L937" s="87" t="str">
        <f t="shared" si="44"/>
        <v xml:space="preserve"> </v>
      </c>
    </row>
    <row r="938" spans="1:12" x14ac:dyDescent="0.25">
      <c r="A938" s="72"/>
      <c r="B938" s="82"/>
      <c r="C938" s="82"/>
      <c r="D938" s="79"/>
      <c r="E938" s="83"/>
      <c r="F938" s="83"/>
      <c r="G938" s="81"/>
      <c r="H938" s="126"/>
      <c r="I938" s="238" t="str">
        <f>IF(ISNUMBER(F938),_xlfn.IFS(RIGHT(H938,3)="(b)",IF(AND(G938&gt;=DATE('1. Informace o projektu'!$C$3,1,1),G938&lt;=WORKDAY(DATE('1. Informace o projektu'!$C$3+1,1,31)-1,1)),"OK","!!"),RIGHT(H938,3)="(a)",IF(AND(G938&gt;=DATE('1. Informace o projektu'!$C$3,1,1),G938&lt;=WORKDAY(DATE('1. Informace o projektu'!$C$3,12,31)-1,1,'6. Data'!$C$76:$C$89)),"OK","!!"),ISBLANK(G938),"!",ISBLANK(H938),"!!!",H938='6. Data'!$B$3,"vyberte druh nákladu")," ")</f>
        <v xml:space="preserve"> </v>
      </c>
      <c r="J938" s="261" t="str">
        <f t="shared" si="42"/>
        <v xml:space="preserve"> </v>
      </c>
      <c r="K938" s="238" t="str">
        <f t="shared" si="43"/>
        <v xml:space="preserve"> </v>
      </c>
      <c r="L938" s="87" t="str">
        <f t="shared" si="44"/>
        <v xml:space="preserve"> </v>
      </c>
    </row>
    <row r="939" spans="1:12" x14ac:dyDescent="0.25">
      <c r="A939" s="72"/>
      <c r="B939" s="82"/>
      <c r="C939" s="82"/>
      <c r="D939" s="79"/>
      <c r="E939" s="83"/>
      <c r="F939" s="83"/>
      <c r="G939" s="81"/>
      <c r="H939" s="126"/>
      <c r="I939" s="238" t="str">
        <f>IF(ISNUMBER(F939),_xlfn.IFS(RIGHT(H939,3)="(b)",IF(AND(G939&gt;=DATE('1. Informace o projektu'!$C$3,1,1),G939&lt;=WORKDAY(DATE('1. Informace o projektu'!$C$3+1,1,31)-1,1)),"OK","!!"),RIGHT(H939,3)="(a)",IF(AND(G939&gt;=DATE('1. Informace o projektu'!$C$3,1,1),G939&lt;=WORKDAY(DATE('1. Informace o projektu'!$C$3,12,31)-1,1,'6. Data'!$C$76:$C$89)),"OK","!!"),ISBLANK(G939),"!",ISBLANK(H939),"!!!",H939='6. Data'!$B$3,"vyberte druh nákladu")," ")</f>
        <v xml:space="preserve"> </v>
      </c>
      <c r="J939" s="261" t="str">
        <f t="shared" si="42"/>
        <v xml:space="preserve"> </v>
      </c>
      <c r="K939" s="238" t="str">
        <f t="shared" si="43"/>
        <v xml:space="preserve"> </v>
      </c>
      <c r="L939" s="87" t="str">
        <f t="shared" si="44"/>
        <v xml:space="preserve"> </v>
      </c>
    </row>
    <row r="940" spans="1:12" x14ac:dyDescent="0.25">
      <c r="A940" s="72"/>
      <c r="B940" s="82"/>
      <c r="C940" s="82"/>
      <c r="D940" s="79"/>
      <c r="E940" s="83"/>
      <c r="F940" s="83"/>
      <c r="G940" s="81"/>
      <c r="H940" s="126"/>
      <c r="I940" s="238" t="str">
        <f>IF(ISNUMBER(F940),_xlfn.IFS(RIGHT(H940,3)="(b)",IF(AND(G940&gt;=DATE('1. Informace o projektu'!$C$3,1,1),G940&lt;=WORKDAY(DATE('1. Informace o projektu'!$C$3+1,1,31)-1,1)),"OK","!!"),RIGHT(H940,3)="(a)",IF(AND(G940&gt;=DATE('1. Informace o projektu'!$C$3,1,1),G940&lt;=WORKDAY(DATE('1. Informace o projektu'!$C$3,12,31)-1,1,'6. Data'!$C$76:$C$89)),"OK","!!"),ISBLANK(G940),"!",ISBLANK(H940),"!!!",H940='6. Data'!$B$3,"vyberte druh nákladu")," ")</f>
        <v xml:space="preserve"> </v>
      </c>
      <c r="J940" s="261" t="str">
        <f t="shared" si="42"/>
        <v xml:space="preserve"> </v>
      </c>
      <c r="K940" s="238" t="str">
        <f t="shared" si="43"/>
        <v xml:space="preserve"> </v>
      </c>
      <c r="L940" s="87" t="str">
        <f t="shared" si="44"/>
        <v xml:space="preserve"> </v>
      </c>
    </row>
    <row r="941" spans="1:12" x14ac:dyDescent="0.25">
      <c r="A941" s="72"/>
      <c r="B941" s="82"/>
      <c r="C941" s="82"/>
      <c r="D941" s="79"/>
      <c r="E941" s="83"/>
      <c r="F941" s="83"/>
      <c r="G941" s="81"/>
      <c r="H941" s="126"/>
      <c r="I941" s="238" t="str">
        <f>IF(ISNUMBER(F941),_xlfn.IFS(RIGHT(H941,3)="(b)",IF(AND(G941&gt;=DATE('1. Informace o projektu'!$C$3,1,1),G941&lt;=WORKDAY(DATE('1. Informace o projektu'!$C$3+1,1,31)-1,1)),"OK","!!"),RIGHT(H941,3)="(a)",IF(AND(G941&gt;=DATE('1. Informace o projektu'!$C$3,1,1),G941&lt;=WORKDAY(DATE('1. Informace o projektu'!$C$3,12,31)-1,1,'6. Data'!$C$76:$C$89)),"OK","!!"),ISBLANK(G941),"!",ISBLANK(H941),"!!!",H941='6. Data'!$B$3,"vyberte druh nákladu")," ")</f>
        <v xml:space="preserve"> </v>
      </c>
      <c r="J941" s="261" t="str">
        <f t="shared" si="42"/>
        <v xml:space="preserve"> </v>
      </c>
      <c r="K941" s="238" t="str">
        <f t="shared" si="43"/>
        <v xml:space="preserve"> </v>
      </c>
      <c r="L941" s="87" t="str">
        <f t="shared" si="44"/>
        <v xml:space="preserve"> </v>
      </c>
    </row>
    <row r="942" spans="1:12" x14ac:dyDescent="0.25">
      <c r="A942" s="72"/>
      <c r="B942" s="82"/>
      <c r="C942" s="82"/>
      <c r="D942" s="79"/>
      <c r="E942" s="83"/>
      <c r="F942" s="83"/>
      <c r="G942" s="81"/>
      <c r="H942" s="126"/>
      <c r="I942" s="238" t="str">
        <f>IF(ISNUMBER(F942),_xlfn.IFS(RIGHT(H942,3)="(b)",IF(AND(G942&gt;=DATE('1. Informace o projektu'!$C$3,1,1),G942&lt;=WORKDAY(DATE('1. Informace o projektu'!$C$3+1,1,31)-1,1)),"OK","!!"),RIGHT(H942,3)="(a)",IF(AND(G942&gt;=DATE('1. Informace o projektu'!$C$3,1,1),G942&lt;=WORKDAY(DATE('1. Informace o projektu'!$C$3,12,31)-1,1,'6. Data'!$C$76:$C$89)),"OK","!!"),ISBLANK(G942),"!",ISBLANK(H942),"!!!",H942='6. Data'!$B$3,"vyberte druh nákladu")," ")</f>
        <v xml:space="preserve"> </v>
      </c>
      <c r="J942" s="261" t="str">
        <f t="shared" si="42"/>
        <v xml:space="preserve"> </v>
      </c>
      <c r="K942" s="238" t="str">
        <f t="shared" si="43"/>
        <v xml:space="preserve"> </v>
      </c>
      <c r="L942" s="87" t="str">
        <f t="shared" si="44"/>
        <v xml:space="preserve"> </v>
      </c>
    </row>
    <row r="943" spans="1:12" x14ac:dyDescent="0.25">
      <c r="A943" s="72"/>
      <c r="B943" s="82"/>
      <c r="C943" s="82"/>
      <c r="D943" s="79"/>
      <c r="E943" s="83"/>
      <c r="F943" s="83"/>
      <c r="G943" s="81"/>
      <c r="H943" s="126"/>
      <c r="I943" s="238" t="str">
        <f>IF(ISNUMBER(F943),_xlfn.IFS(RIGHT(H943,3)="(b)",IF(AND(G943&gt;=DATE('1. Informace o projektu'!$C$3,1,1),G943&lt;=WORKDAY(DATE('1. Informace o projektu'!$C$3+1,1,31)-1,1)),"OK","!!"),RIGHT(H943,3)="(a)",IF(AND(G943&gt;=DATE('1. Informace o projektu'!$C$3,1,1),G943&lt;=WORKDAY(DATE('1. Informace o projektu'!$C$3,12,31)-1,1,'6. Data'!$C$76:$C$89)),"OK","!!"),ISBLANK(G943),"!",ISBLANK(H943),"!!!",H943='6. Data'!$B$3,"vyberte druh nákladu")," ")</f>
        <v xml:space="preserve"> </v>
      </c>
      <c r="J943" s="261" t="str">
        <f t="shared" si="42"/>
        <v xml:space="preserve"> </v>
      </c>
      <c r="K943" s="238" t="str">
        <f t="shared" si="43"/>
        <v xml:space="preserve"> </v>
      </c>
      <c r="L943" s="87" t="str">
        <f t="shared" si="44"/>
        <v xml:space="preserve"> </v>
      </c>
    </row>
    <row r="944" spans="1:12" x14ac:dyDescent="0.25">
      <c r="A944" s="72"/>
      <c r="B944" s="82"/>
      <c r="C944" s="82"/>
      <c r="D944" s="79"/>
      <c r="E944" s="83"/>
      <c r="F944" s="83"/>
      <c r="G944" s="81"/>
      <c r="H944" s="126"/>
      <c r="I944" s="238" t="str">
        <f>IF(ISNUMBER(F944),_xlfn.IFS(RIGHT(H944,3)="(b)",IF(AND(G944&gt;=DATE('1. Informace o projektu'!$C$3,1,1),G944&lt;=WORKDAY(DATE('1. Informace o projektu'!$C$3+1,1,31)-1,1)),"OK","!!"),RIGHT(H944,3)="(a)",IF(AND(G944&gt;=DATE('1. Informace o projektu'!$C$3,1,1),G944&lt;=WORKDAY(DATE('1. Informace o projektu'!$C$3,12,31)-1,1,'6. Data'!$C$76:$C$89)),"OK","!!"),ISBLANK(G944),"!",ISBLANK(H944),"!!!",H944='6. Data'!$B$3,"vyberte druh nákladu")," ")</f>
        <v xml:space="preserve"> </v>
      </c>
      <c r="J944" s="261" t="str">
        <f t="shared" si="42"/>
        <v xml:space="preserve"> </v>
      </c>
      <c r="K944" s="238" t="str">
        <f t="shared" si="43"/>
        <v xml:space="preserve"> </v>
      </c>
      <c r="L944" s="87" t="str">
        <f t="shared" si="44"/>
        <v xml:space="preserve"> </v>
      </c>
    </row>
    <row r="945" spans="1:12" x14ac:dyDescent="0.25">
      <c r="A945" s="72"/>
      <c r="B945" s="82"/>
      <c r="C945" s="82"/>
      <c r="D945" s="79"/>
      <c r="E945" s="83"/>
      <c r="F945" s="83"/>
      <c r="G945" s="81"/>
      <c r="H945" s="126"/>
      <c r="I945" s="238" t="str">
        <f>IF(ISNUMBER(F945),_xlfn.IFS(RIGHT(H945,3)="(b)",IF(AND(G945&gt;=DATE('1. Informace o projektu'!$C$3,1,1),G945&lt;=WORKDAY(DATE('1. Informace o projektu'!$C$3+1,1,31)-1,1)),"OK","!!"),RIGHT(H945,3)="(a)",IF(AND(G945&gt;=DATE('1. Informace o projektu'!$C$3,1,1),G945&lt;=WORKDAY(DATE('1. Informace o projektu'!$C$3,12,31)-1,1,'6. Data'!$C$76:$C$89)),"OK","!!"),ISBLANK(G945),"!",ISBLANK(H945),"!!!",H945='6. Data'!$B$3,"vyberte druh nákladu")," ")</f>
        <v xml:space="preserve"> </v>
      </c>
      <c r="J945" s="261" t="str">
        <f t="shared" si="42"/>
        <v xml:space="preserve"> </v>
      </c>
      <c r="K945" s="238" t="str">
        <f t="shared" si="43"/>
        <v xml:space="preserve"> </v>
      </c>
      <c r="L945" s="87" t="str">
        <f t="shared" si="44"/>
        <v xml:space="preserve"> </v>
      </c>
    </row>
    <row r="946" spans="1:12" x14ac:dyDescent="0.25">
      <c r="A946" s="72"/>
      <c r="B946" s="82"/>
      <c r="C946" s="82"/>
      <c r="D946" s="79"/>
      <c r="E946" s="83"/>
      <c r="F946" s="83"/>
      <c r="G946" s="81"/>
      <c r="H946" s="126"/>
      <c r="I946" s="238" t="str">
        <f>IF(ISNUMBER(F946),_xlfn.IFS(RIGHT(H946,3)="(b)",IF(AND(G946&gt;=DATE('1. Informace o projektu'!$C$3,1,1),G946&lt;=WORKDAY(DATE('1. Informace o projektu'!$C$3+1,1,31)-1,1)),"OK","!!"),RIGHT(H946,3)="(a)",IF(AND(G946&gt;=DATE('1. Informace o projektu'!$C$3,1,1),G946&lt;=WORKDAY(DATE('1. Informace o projektu'!$C$3,12,31)-1,1,'6. Data'!$C$76:$C$89)),"OK","!!"),ISBLANK(G946),"!",ISBLANK(H946),"!!!",H946='6. Data'!$B$3,"vyberte druh nákladu")," ")</f>
        <v xml:space="preserve"> </v>
      </c>
      <c r="J946" s="261" t="str">
        <f t="shared" si="42"/>
        <v xml:space="preserve"> </v>
      </c>
      <c r="K946" s="238" t="str">
        <f t="shared" si="43"/>
        <v xml:space="preserve"> </v>
      </c>
      <c r="L946" s="87" t="str">
        <f t="shared" si="44"/>
        <v xml:space="preserve"> </v>
      </c>
    </row>
    <row r="947" spans="1:12" x14ac:dyDescent="0.25">
      <c r="A947" s="72"/>
      <c r="B947" s="82"/>
      <c r="C947" s="82"/>
      <c r="D947" s="79"/>
      <c r="E947" s="83"/>
      <c r="F947" s="83"/>
      <c r="G947" s="81"/>
      <c r="H947" s="126"/>
      <c r="I947" s="238" t="str">
        <f>IF(ISNUMBER(F947),_xlfn.IFS(RIGHT(H947,3)="(b)",IF(AND(G947&gt;=DATE('1. Informace o projektu'!$C$3,1,1),G947&lt;=WORKDAY(DATE('1. Informace o projektu'!$C$3+1,1,31)-1,1)),"OK","!!"),RIGHT(H947,3)="(a)",IF(AND(G947&gt;=DATE('1. Informace o projektu'!$C$3,1,1),G947&lt;=WORKDAY(DATE('1. Informace o projektu'!$C$3,12,31)-1,1,'6. Data'!$C$76:$C$89)),"OK","!!"),ISBLANK(G947),"!",ISBLANK(H947),"!!!",H947='6. Data'!$B$3,"vyberte druh nákladu")," ")</f>
        <v xml:space="preserve"> </v>
      </c>
      <c r="J947" s="261" t="str">
        <f t="shared" si="42"/>
        <v xml:space="preserve"> </v>
      </c>
      <c r="K947" s="238" t="str">
        <f t="shared" si="43"/>
        <v xml:space="preserve"> </v>
      </c>
      <c r="L947" s="87" t="str">
        <f t="shared" si="44"/>
        <v xml:space="preserve"> </v>
      </c>
    </row>
    <row r="948" spans="1:12" x14ac:dyDescent="0.25">
      <c r="A948" s="72"/>
      <c r="B948" s="82"/>
      <c r="C948" s="82"/>
      <c r="D948" s="79"/>
      <c r="E948" s="83"/>
      <c r="F948" s="83"/>
      <c r="G948" s="81"/>
      <c r="H948" s="126"/>
      <c r="I948" s="238" t="str">
        <f>IF(ISNUMBER(F948),_xlfn.IFS(RIGHT(H948,3)="(b)",IF(AND(G948&gt;=DATE('1. Informace o projektu'!$C$3,1,1),G948&lt;=WORKDAY(DATE('1. Informace o projektu'!$C$3+1,1,31)-1,1)),"OK","!!"),RIGHT(H948,3)="(a)",IF(AND(G948&gt;=DATE('1. Informace o projektu'!$C$3,1,1),G948&lt;=WORKDAY(DATE('1. Informace o projektu'!$C$3,12,31)-1,1,'6. Data'!$C$76:$C$89)),"OK","!!"),ISBLANK(G948),"!",ISBLANK(H948),"!!!",H948='6. Data'!$B$3,"vyberte druh nákladu")," ")</f>
        <v xml:space="preserve"> </v>
      </c>
      <c r="J948" s="261" t="str">
        <f t="shared" si="42"/>
        <v xml:space="preserve"> </v>
      </c>
      <c r="K948" s="238" t="str">
        <f t="shared" si="43"/>
        <v xml:space="preserve"> </v>
      </c>
      <c r="L948" s="87" t="str">
        <f t="shared" si="44"/>
        <v xml:space="preserve"> </v>
      </c>
    </row>
    <row r="949" spans="1:12" x14ac:dyDescent="0.25">
      <c r="A949" s="72"/>
      <c r="B949" s="82"/>
      <c r="C949" s="82"/>
      <c r="D949" s="79"/>
      <c r="E949" s="83"/>
      <c r="F949" s="83"/>
      <c r="G949" s="81"/>
      <c r="H949" s="126"/>
      <c r="I949" s="238" t="str">
        <f>IF(ISNUMBER(F949),_xlfn.IFS(RIGHT(H949,3)="(b)",IF(AND(G949&gt;=DATE('1. Informace o projektu'!$C$3,1,1),G949&lt;=WORKDAY(DATE('1. Informace o projektu'!$C$3+1,1,31)-1,1)),"OK","!!"),RIGHT(H949,3)="(a)",IF(AND(G949&gt;=DATE('1. Informace o projektu'!$C$3,1,1),G949&lt;=WORKDAY(DATE('1. Informace o projektu'!$C$3,12,31)-1,1,'6. Data'!$C$76:$C$89)),"OK","!!"),ISBLANK(G949),"!",ISBLANK(H949),"!!!",H949='6. Data'!$B$3,"vyberte druh nákladu")," ")</f>
        <v xml:space="preserve"> </v>
      </c>
      <c r="J949" s="261" t="str">
        <f t="shared" si="42"/>
        <v xml:space="preserve"> </v>
      </c>
      <c r="K949" s="238" t="str">
        <f t="shared" si="43"/>
        <v xml:space="preserve"> </v>
      </c>
      <c r="L949" s="87" t="str">
        <f t="shared" si="44"/>
        <v xml:space="preserve"> </v>
      </c>
    </row>
    <row r="950" spans="1:12" x14ac:dyDescent="0.25">
      <c r="A950" s="72"/>
      <c r="B950" s="82"/>
      <c r="C950" s="82"/>
      <c r="D950" s="79"/>
      <c r="E950" s="83"/>
      <c r="F950" s="83"/>
      <c r="G950" s="81"/>
      <c r="H950" s="126"/>
      <c r="I950" s="238" t="str">
        <f>IF(ISNUMBER(F950),_xlfn.IFS(RIGHT(H950,3)="(b)",IF(AND(G950&gt;=DATE('1. Informace o projektu'!$C$3,1,1),G950&lt;=WORKDAY(DATE('1. Informace o projektu'!$C$3+1,1,31)-1,1)),"OK","!!"),RIGHT(H950,3)="(a)",IF(AND(G950&gt;=DATE('1. Informace o projektu'!$C$3,1,1),G950&lt;=WORKDAY(DATE('1. Informace o projektu'!$C$3,12,31)-1,1,'6. Data'!$C$76:$C$89)),"OK","!!"),ISBLANK(G950),"!",ISBLANK(H950),"!!!",H950='6. Data'!$B$3,"vyberte druh nákladu")," ")</f>
        <v xml:space="preserve"> </v>
      </c>
      <c r="J950" s="261" t="str">
        <f t="shared" si="42"/>
        <v xml:space="preserve"> </v>
      </c>
      <c r="K950" s="238" t="str">
        <f t="shared" si="43"/>
        <v xml:space="preserve"> </v>
      </c>
      <c r="L950" s="87" t="str">
        <f t="shared" si="44"/>
        <v xml:space="preserve"> </v>
      </c>
    </row>
    <row r="951" spans="1:12" x14ac:dyDescent="0.25">
      <c r="A951" s="72"/>
      <c r="B951" s="82"/>
      <c r="C951" s="82"/>
      <c r="D951" s="79"/>
      <c r="E951" s="83"/>
      <c r="F951" s="83"/>
      <c r="G951" s="81"/>
      <c r="H951" s="126"/>
      <c r="I951" s="238" t="str">
        <f>IF(ISNUMBER(F951),_xlfn.IFS(RIGHT(H951,3)="(b)",IF(AND(G951&gt;=DATE('1. Informace o projektu'!$C$3,1,1),G951&lt;=WORKDAY(DATE('1. Informace o projektu'!$C$3+1,1,31)-1,1)),"OK","!!"),RIGHT(H951,3)="(a)",IF(AND(G951&gt;=DATE('1. Informace o projektu'!$C$3,1,1),G951&lt;=WORKDAY(DATE('1. Informace o projektu'!$C$3,12,31)-1,1,'6. Data'!$C$76:$C$89)),"OK","!!"),ISBLANK(G951),"!",ISBLANK(H951),"!!!",H951='6. Data'!$B$3,"vyberte druh nákladu")," ")</f>
        <v xml:space="preserve"> </v>
      </c>
      <c r="J951" s="261" t="str">
        <f t="shared" si="42"/>
        <v xml:space="preserve"> </v>
      </c>
      <c r="K951" s="238" t="str">
        <f t="shared" si="43"/>
        <v xml:space="preserve"> </v>
      </c>
      <c r="L951" s="87" t="str">
        <f t="shared" si="44"/>
        <v xml:space="preserve"> </v>
      </c>
    </row>
    <row r="952" spans="1:12" x14ac:dyDescent="0.25">
      <c r="A952" s="72"/>
      <c r="B952" s="82"/>
      <c r="C952" s="82"/>
      <c r="D952" s="79"/>
      <c r="E952" s="83"/>
      <c r="F952" s="83"/>
      <c r="G952" s="81"/>
      <c r="H952" s="126"/>
      <c r="I952" s="238" t="str">
        <f>IF(ISNUMBER(F952),_xlfn.IFS(RIGHT(H952,3)="(b)",IF(AND(G952&gt;=DATE('1. Informace o projektu'!$C$3,1,1),G952&lt;=WORKDAY(DATE('1. Informace o projektu'!$C$3+1,1,31)-1,1)),"OK","!!"),RIGHT(H952,3)="(a)",IF(AND(G952&gt;=DATE('1. Informace o projektu'!$C$3,1,1),G952&lt;=WORKDAY(DATE('1. Informace o projektu'!$C$3,12,31)-1,1,'6. Data'!$C$76:$C$89)),"OK","!!"),ISBLANK(G952),"!",ISBLANK(H952),"!!!",H952='6. Data'!$B$3,"vyberte druh nákladu")," ")</f>
        <v xml:space="preserve"> </v>
      </c>
      <c r="J952" s="261" t="str">
        <f t="shared" si="42"/>
        <v xml:space="preserve"> </v>
      </c>
      <c r="K952" s="238" t="str">
        <f t="shared" si="43"/>
        <v xml:space="preserve"> </v>
      </c>
      <c r="L952" s="87" t="str">
        <f t="shared" si="44"/>
        <v xml:space="preserve"> </v>
      </c>
    </row>
    <row r="953" spans="1:12" x14ac:dyDescent="0.25">
      <c r="A953" s="72"/>
      <c r="B953" s="82"/>
      <c r="C953" s="82"/>
      <c r="D953" s="79"/>
      <c r="E953" s="83"/>
      <c r="F953" s="83"/>
      <c r="G953" s="81"/>
      <c r="H953" s="126"/>
      <c r="I953" s="238" t="str">
        <f>IF(ISNUMBER(F953),_xlfn.IFS(RIGHT(H953,3)="(b)",IF(AND(G953&gt;=DATE('1. Informace o projektu'!$C$3,1,1),G953&lt;=WORKDAY(DATE('1. Informace o projektu'!$C$3+1,1,31)-1,1)),"OK","!!"),RIGHT(H953,3)="(a)",IF(AND(G953&gt;=DATE('1. Informace o projektu'!$C$3,1,1),G953&lt;=WORKDAY(DATE('1. Informace o projektu'!$C$3,12,31)-1,1,'6. Data'!$C$76:$C$89)),"OK","!!"),ISBLANK(G953),"!",ISBLANK(H953),"!!!",H953='6. Data'!$B$3,"vyberte druh nákladu")," ")</f>
        <v xml:space="preserve"> </v>
      </c>
      <c r="J953" s="261" t="str">
        <f t="shared" si="42"/>
        <v xml:space="preserve"> </v>
      </c>
      <c r="K953" s="238" t="str">
        <f t="shared" si="43"/>
        <v xml:space="preserve"> </v>
      </c>
      <c r="L953" s="87" t="str">
        <f t="shared" si="44"/>
        <v xml:space="preserve"> </v>
      </c>
    </row>
    <row r="954" spans="1:12" x14ac:dyDescent="0.25">
      <c r="A954" s="72"/>
      <c r="B954" s="82"/>
      <c r="C954" s="82"/>
      <c r="D954" s="79"/>
      <c r="E954" s="83"/>
      <c r="F954" s="83"/>
      <c r="G954" s="81"/>
      <c r="H954" s="126"/>
      <c r="I954" s="238" t="str">
        <f>IF(ISNUMBER(F954),_xlfn.IFS(RIGHT(H954,3)="(b)",IF(AND(G954&gt;=DATE('1. Informace o projektu'!$C$3,1,1),G954&lt;=WORKDAY(DATE('1. Informace o projektu'!$C$3+1,1,31)-1,1)),"OK","!!"),RIGHT(H954,3)="(a)",IF(AND(G954&gt;=DATE('1. Informace o projektu'!$C$3,1,1),G954&lt;=WORKDAY(DATE('1. Informace o projektu'!$C$3,12,31)-1,1,'6. Data'!$C$76:$C$89)),"OK","!!"),ISBLANK(G954),"!",ISBLANK(H954),"!!!",H954='6. Data'!$B$3,"vyberte druh nákladu")," ")</f>
        <v xml:space="preserve"> </v>
      </c>
      <c r="J954" s="261" t="str">
        <f t="shared" si="42"/>
        <v xml:space="preserve"> </v>
      </c>
      <c r="K954" s="238" t="str">
        <f t="shared" si="43"/>
        <v xml:space="preserve"> </v>
      </c>
      <c r="L954" s="87" t="str">
        <f t="shared" si="44"/>
        <v xml:space="preserve"> </v>
      </c>
    </row>
    <row r="955" spans="1:12" x14ac:dyDescent="0.25">
      <c r="A955" s="72"/>
      <c r="B955" s="82"/>
      <c r="C955" s="82"/>
      <c r="D955" s="79"/>
      <c r="E955" s="83"/>
      <c r="F955" s="83"/>
      <c r="G955" s="81"/>
      <c r="H955" s="126"/>
      <c r="I955" s="238" t="str">
        <f>IF(ISNUMBER(F955),_xlfn.IFS(RIGHT(H955,3)="(b)",IF(AND(G955&gt;=DATE('1. Informace o projektu'!$C$3,1,1),G955&lt;=WORKDAY(DATE('1. Informace o projektu'!$C$3+1,1,31)-1,1)),"OK","!!"),RIGHT(H955,3)="(a)",IF(AND(G955&gt;=DATE('1. Informace o projektu'!$C$3,1,1),G955&lt;=WORKDAY(DATE('1. Informace o projektu'!$C$3,12,31)-1,1,'6. Data'!$C$76:$C$89)),"OK","!!"),ISBLANK(G955),"!",ISBLANK(H955),"!!!",H955='6. Data'!$B$3,"vyberte druh nákladu")," ")</f>
        <v xml:space="preserve"> </v>
      </c>
      <c r="J955" s="261" t="str">
        <f t="shared" si="42"/>
        <v xml:space="preserve"> </v>
      </c>
      <c r="K955" s="238" t="str">
        <f t="shared" si="43"/>
        <v xml:space="preserve"> </v>
      </c>
      <c r="L955" s="87" t="str">
        <f t="shared" si="44"/>
        <v xml:space="preserve"> </v>
      </c>
    </row>
    <row r="956" spans="1:12" x14ac:dyDescent="0.25">
      <c r="A956" s="72"/>
      <c r="B956" s="82"/>
      <c r="C956" s="82"/>
      <c r="D956" s="79"/>
      <c r="E956" s="83"/>
      <c r="F956" s="83"/>
      <c r="G956" s="81"/>
      <c r="H956" s="126"/>
      <c r="I956" s="238" t="str">
        <f>IF(ISNUMBER(F956),_xlfn.IFS(RIGHT(H956,3)="(b)",IF(AND(G956&gt;=DATE('1. Informace o projektu'!$C$3,1,1),G956&lt;=WORKDAY(DATE('1. Informace o projektu'!$C$3+1,1,31)-1,1)),"OK","!!"),RIGHT(H956,3)="(a)",IF(AND(G956&gt;=DATE('1. Informace o projektu'!$C$3,1,1),G956&lt;=WORKDAY(DATE('1. Informace o projektu'!$C$3,12,31)-1,1,'6. Data'!$C$76:$C$89)),"OK","!!"),ISBLANK(G956),"!",ISBLANK(H956),"!!!",H956='6. Data'!$B$3,"vyberte druh nákladu")," ")</f>
        <v xml:space="preserve"> </v>
      </c>
      <c r="J956" s="261" t="str">
        <f t="shared" si="42"/>
        <v xml:space="preserve"> </v>
      </c>
      <c r="K956" s="238" t="str">
        <f t="shared" si="43"/>
        <v xml:space="preserve"> </v>
      </c>
      <c r="L956" s="87" t="str">
        <f t="shared" si="44"/>
        <v xml:space="preserve"> </v>
      </c>
    </row>
    <row r="957" spans="1:12" x14ac:dyDescent="0.25">
      <c r="A957" s="72"/>
      <c r="B957" s="82"/>
      <c r="C957" s="82"/>
      <c r="D957" s="79"/>
      <c r="E957" s="83"/>
      <c r="F957" s="83"/>
      <c r="G957" s="81"/>
      <c r="H957" s="126"/>
      <c r="I957" s="238" t="str">
        <f>IF(ISNUMBER(F957),_xlfn.IFS(RIGHT(H957,3)="(b)",IF(AND(G957&gt;=DATE('1. Informace o projektu'!$C$3,1,1),G957&lt;=WORKDAY(DATE('1. Informace o projektu'!$C$3+1,1,31)-1,1)),"OK","!!"),RIGHT(H957,3)="(a)",IF(AND(G957&gt;=DATE('1. Informace o projektu'!$C$3,1,1),G957&lt;=WORKDAY(DATE('1. Informace o projektu'!$C$3,12,31)-1,1,'6. Data'!$C$76:$C$89)),"OK","!!"),ISBLANK(G957),"!",ISBLANK(H957),"!!!",H957='6. Data'!$B$3,"vyberte druh nákladu")," ")</f>
        <v xml:space="preserve"> </v>
      </c>
      <c r="J957" s="261" t="str">
        <f t="shared" si="42"/>
        <v xml:space="preserve"> </v>
      </c>
      <c r="K957" s="238" t="str">
        <f t="shared" si="43"/>
        <v xml:space="preserve"> </v>
      </c>
      <c r="L957" s="87" t="str">
        <f t="shared" si="44"/>
        <v xml:space="preserve"> </v>
      </c>
    </row>
    <row r="958" spans="1:12" x14ac:dyDescent="0.25">
      <c r="A958" s="72"/>
      <c r="B958" s="82"/>
      <c r="C958" s="82"/>
      <c r="D958" s="79"/>
      <c r="E958" s="83"/>
      <c r="F958" s="83"/>
      <c r="G958" s="81"/>
      <c r="H958" s="126"/>
      <c r="I958" s="238" t="str">
        <f>IF(ISNUMBER(F958),_xlfn.IFS(RIGHT(H958,3)="(b)",IF(AND(G958&gt;=DATE('1. Informace o projektu'!$C$3,1,1),G958&lt;=WORKDAY(DATE('1. Informace o projektu'!$C$3+1,1,31)-1,1)),"OK","!!"),RIGHT(H958,3)="(a)",IF(AND(G958&gt;=DATE('1. Informace o projektu'!$C$3,1,1),G958&lt;=WORKDAY(DATE('1. Informace o projektu'!$C$3,12,31)-1,1,'6. Data'!$C$76:$C$89)),"OK","!!"),ISBLANK(G958),"!",ISBLANK(H958),"!!!",H958='6. Data'!$B$3,"vyberte druh nákladu")," ")</f>
        <v xml:space="preserve"> </v>
      </c>
      <c r="J958" s="261" t="str">
        <f t="shared" si="42"/>
        <v xml:space="preserve"> </v>
      </c>
      <c r="K958" s="238" t="str">
        <f t="shared" si="43"/>
        <v xml:space="preserve"> </v>
      </c>
      <c r="L958" s="87" t="str">
        <f t="shared" si="44"/>
        <v xml:space="preserve"> </v>
      </c>
    </row>
    <row r="959" spans="1:12" x14ac:dyDescent="0.25">
      <c r="A959" s="72"/>
      <c r="B959" s="82"/>
      <c r="C959" s="82"/>
      <c r="D959" s="79"/>
      <c r="E959" s="83"/>
      <c r="F959" s="83"/>
      <c r="G959" s="81"/>
      <c r="H959" s="126"/>
      <c r="I959" s="238" t="str">
        <f>IF(ISNUMBER(F959),_xlfn.IFS(RIGHT(H959,3)="(b)",IF(AND(G959&gt;=DATE('1. Informace o projektu'!$C$3,1,1),G959&lt;=WORKDAY(DATE('1. Informace o projektu'!$C$3+1,1,31)-1,1)),"OK","!!"),RIGHT(H959,3)="(a)",IF(AND(G959&gt;=DATE('1. Informace o projektu'!$C$3,1,1),G959&lt;=WORKDAY(DATE('1. Informace o projektu'!$C$3,12,31)-1,1,'6. Data'!$C$76:$C$89)),"OK","!!"),ISBLANK(G959),"!",ISBLANK(H959),"!!!",H959='6. Data'!$B$3,"vyberte druh nákladu")," ")</f>
        <v xml:space="preserve"> </v>
      </c>
      <c r="J959" s="261" t="str">
        <f t="shared" si="42"/>
        <v xml:space="preserve"> </v>
      </c>
      <c r="K959" s="238" t="str">
        <f t="shared" si="43"/>
        <v xml:space="preserve"> </v>
      </c>
      <c r="L959" s="87" t="str">
        <f t="shared" si="44"/>
        <v xml:space="preserve"> </v>
      </c>
    </row>
    <row r="960" spans="1:12" x14ac:dyDescent="0.25">
      <c r="A960" s="72"/>
      <c r="B960" s="82"/>
      <c r="C960" s="82"/>
      <c r="D960" s="79"/>
      <c r="E960" s="83"/>
      <c r="F960" s="83"/>
      <c r="G960" s="81"/>
      <c r="H960" s="126"/>
      <c r="I960" s="238" t="str">
        <f>IF(ISNUMBER(F960),_xlfn.IFS(RIGHT(H960,3)="(b)",IF(AND(G960&gt;=DATE('1. Informace o projektu'!$C$3,1,1),G960&lt;=WORKDAY(DATE('1. Informace o projektu'!$C$3+1,1,31)-1,1)),"OK","!!"),RIGHT(H960,3)="(a)",IF(AND(G960&gt;=DATE('1. Informace o projektu'!$C$3,1,1),G960&lt;=WORKDAY(DATE('1. Informace o projektu'!$C$3,12,31)-1,1,'6. Data'!$C$76:$C$89)),"OK","!!"),ISBLANK(G960),"!",ISBLANK(H960),"!!!",H960='6. Data'!$B$3,"vyberte druh nákladu")," ")</f>
        <v xml:space="preserve"> </v>
      </c>
      <c r="J960" s="261" t="str">
        <f t="shared" si="42"/>
        <v xml:space="preserve"> </v>
      </c>
      <c r="K960" s="238" t="str">
        <f t="shared" si="43"/>
        <v xml:space="preserve"> </v>
      </c>
      <c r="L960" s="87" t="str">
        <f t="shared" si="44"/>
        <v xml:space="preserve"> </v>
      </c>
    </row>
    <row r="961" spans="1:12" x14ac:dyDescent="0.25">
      <c r="A961" s="72"/>
      <c r="B961" s="82"/>
      <c r="C961" s="82"/>
      <c r="D961" s="79"/>
      <c r="E961" s="83"/>
      <c r="F961" s="83"/>
      <c r="G961" s="81"/>
      <c r="H961" s="126"/>
      <c r="I961" s="238" t="str">
        <f>IF(ISNUMBER(F961),_xlfn.IFS(RIGHT(H961,3)="(b)",IF(AND(G961&gt;=DATE('1. Informace o projektu'!$C$3,1,1),G961&lt;=WORKDAY(DATE('1. Informace o projektu'!$C$3+1,1,31)-1,1)),"OK","!!"),RIGHT(H961,3)="(a)",IF(AND(G961&gt;=DATE('1. Informace o projektu'!$C$3,1,1),G961&lt;=WORKDAY(DATE('1. Informace o projektu'!$C$3,12,31)-1,1,'6. Data'!$C$76:$C$89)),"OK","!!"),ISBLANK(G961),"!",ISBLANK(H961),"!!!",H961='6. Data'!$B$3,"vyberte druh nákladu")," ")</f>
        <v xml:space="preserve"> </v>
      </c>
      <c r="J961" s="261" t="str">
        <f t="shared" si="42"/>
        <v xml:space="preserve"> </v>
      </c>
      <c r="K961" s="238" t="str">
        <f t="shared" si="43"/>
        <v xml:space="preserve"> </v>
      </c>
      <c r="L961" s="87" t="str">
        <f t="shared" si="44"/>
        <v xml:space="preserve"> </v>
      </c>
    </row>
    <row r="962" spans="1:12" x14ac:dyDescent="0.25">
      <c r="A962" s="72"/>
      <c r="B962" s="82"/>
      <c r="C962" s="82"/>
      <c r="D962" s="79"/>
      <c r="E962" s="83"/>
      <c r="F962" s="83"/>
      <c r="G962" s="81"/>
      <c r="H962" s="126"/>
      <c r="I962" s="238" t="str">
        <f>IF(ISNUMBER(F962),_xlfn.IFS(RIGHT(H962,3)="(b)",IF(AND(G962&gt;=DATE('1. Informace o projektu'!$C$3,1,1),G962&lt;=WORKDAY(DATE('1. Informace o projektu'!$C$3+1,1,31)-1,1)),"OK","!!"),RIGHT(H962,3)="(a)",IF(AND(G962&gt;=DATE('1. Informace o projektu'!$C$3,1,1),G962&lt;=WORKDAY(DATE('1. Informace o projektu'!$C$3,12,31)-1,1,'6. Data'!$C$76:$C$89)),"OK","!!"),ISBLANK(G962),"!",ISBLANK(H962),"!!!",H962='6. Data'!$B$3,"vyberte druh nákladu")," ")</f>
        <v xml:space="preserve"> </v>
      </c>
      <c r="J962" s="261" t="str">
        <f t="shared" si="42"/>
        <v xml:space="preserve"> </v>
      </c>
      <c r="K962" s="238" t="str">
        <f t="shared" si="43"/>
        <v xml:space="preserve"> </v>
      </c>
      <c r="L962" s="87" t="str">
        <f t="shared" si="44"/>
        <v xml:space="preserve"> </v>
      </c>
    </row>
    <row r="963" spans="1:12" x14ac:dyDescent="0.25">
      <c r="A963" s="72"/>
      <c r="B963" s="82"/>
      <c r="C963" s="82"/>
      <c r="D963" s="79"/>
      <c r="E963" s="83"/>
      <c r="F963" s="83"/>
      <c r="G963" s="81"/>
      <c r="H963" s="126"/>
      <c r="I963" s="238" t="str">
        <f>IF(ISNUMBER(F963),_xlfn.IFS(RIGHT(H963,3)="(b)",IF(AND(G963&gt;=DATE('1. Informace o projektu'!$C$3,1,1),G963&lt;=WORKDAY(DATE('1. Informace o projektu'!$C$3+1,1,31)-1,1)),"OK","!!"),RIGHT(H963,3)="(a)",IF(AND(G963&gt;=DATE('1. Informace o projektu'!$C$3,1,1),G963&lt;=WORKDAY(DATE('1. Informace o projektu'!$C$3,12,31)-1,1,'6. Data'!$C$76:$C$89)),"OK","!!"),ISBLANK(G963),"!",ISBLANK(H963),"!!!",H963='6. Data'!$B$3,"vyberte druh nákladu")," ")</f>
        <v xml:space="preserve"> </v>
      </c>
      <c r="J963" s="261" t="str">
        <f t="shared" si="42"/>
        <v xml:space="preserve"> </v>
      </c>
      <c r="K963" s="238" t="str">
        <f t="shared" si="43"/>
        <v xml:space="preserve"> </v>
      </c>
      <c r="L963" s="87" t="str">
        <f t="shared" si="44"/>
        <v xml:space="preserve"> </v>
      </c>
    </row>
    <row r="964" spans="1:12" x14ac:dyDescent="0.25">
      <c r="A964" s="72"/>
      <c r="B964" s="82"/>
      <c r="C964" s="82"/>
      <c r="D964" s="79"/>
      <c r="E964" s="83"/>
      <c r="F964" s="83"/>
      <c r="G964" s="81"/>
      <c r="H964" s="126"/>
      <c r="I964" s="238" t="str">
        <f>IF(ISNUMBER(F964),_xlfn.IFS(RIGHT(H964,3)="(b)",IF(AND(G964&gt;=DATE('1. Informace o projektu'!$C$3,1,1),G964&lt;=WORKDAY(DATE('1. Informace o projektu'!$C$3+1,1,31)-1,1)),"OK","!!"),RIGHT(H964,3)="(a)",IF(AND(G964&gt;=DATE('1. Informace o projektu'!$C$3,1,1),G964&lt;=WORKDAY(DATE('1. Informace o projektu'!$C$3,12,31)-1,1,'6. Data'!$C$76:$C$89)),"OK","!!"),ISBLANK(G964),"!",ISBLANK(H964),"!!!",H964='6. Data'!$B$3,"vyberte druh nákladu")," ")</f>
        <v xml:space="preserve"> </v>
      </c>
      <c r="J964" s="261" t="str">
        <f t="shared" si="42"/>
        <v xml:space="preserve"> </v>
      </c>
      <c r="K964" s="238" t="str">
        <f t="shared" si="43"/>
        <v xml:space="preserve"> </v>
      </c>
      <c r="L964" s="87" t="str">
        <f t="shared" si="44"/>
        <v xml:space="preserve"> </v>
      </c>
    </row>
    <row r="965" spans="1:12" x14ac:dyDescent="0.25">
      <c r="A965" s="72"/>
      <c r="B965" s="82"/>
      <c r="C965" s="82"/>
      <c r="D965" s="79"/>
      <c r="E965" s="83"/>
      <c r="F965" s="83"/>
      <c r="G965" s="81"/>
      <c r="H965" s="126"/>
      <c r="I965" s="238" t="str">
        <f>IF(ISNUMBER(F965),_xlfn.IFS(RIGHT(H965,3)="(b)",IF(AND(G965&gt;=DATE('1. Informace o projektu'!$C$3,1,1),G965&lt;=WORKDAY(DATE('1. Informace o projektu'!$C$3+1,1,31)-1,1)),"OK","!!"),RIGHT(H965,3)="(a)",IF(AND(G965&gt;=DATE('1. Informace o projektu'!$C$3,1,1),G965&lt;=WORKDAY(DATE('1. Informace o projektu'!$C$3,12,31)-1,1,'6. Data'!$C$76:$C$89)),"OK","!!"),ISBLANK(G965),"!",ISBLANK(H965),"!!!",H965='6. Data'!$B$3,"vyberte druh nákladu")," ")</f>
        <v xml:space="preserve"> </v>
      </c>
      <c r="J965" s="261" t="str">
        <f t="shared" si="42"/>
        <v xml:space="preserve"> </v>
      </c>
      <c r="K965" s="238" t="str">
        <f t="shared" si="43"/>
        <v xml:space="preserve"> </v>
      </c>
      <c r="L965" s="87" t="str">
        <f t="shared" si="44"/>
        <v xml:space="preserve"> </v>
      </c>
    </row>
    <row r="966" spans="1:12" x14ac:dyDescent="0.25">
      <c r="A966" s="72"/>
      <c r="B966" s="82"/>
      <c r="C966" s="82"/>
      <c r="D966" s="79"/>
      <c r="E966" s="83"/>
      <c r="F966" s="83"/>
      <c r="G966" s="81"/>
      <c r="H966" s="126"/>
      <c r="I966" s="238" t="str">
        <f>IF(ISNUMBER(F966),_xlfn.IFS(RIGHT(H966,3)="(b)",IF(AND(G966&gt;=DATE('1. Informace o projektu'!$C$3,1,1),G966&lt;=WORKDAY(DATE('1. Informace o projektu'!$C$3+1,1,31)-1,1)),"OK","!!"),RIGHT(H966,3)="(a)",IF(AND(G966&gt;=DATE('1. Informace o projektu'!$C$3,1,1),G966&lt;=WORKDAY(DATE('1. Informace o projektu'!$C$3,12,31)-1,1,'6. Data'!$C$76:$C$89)),"OK","!!"),ISBLANK(G966),"!",ISBLANK(H966),"!!!",H966='6. Data'!$B$3,"vyberte druh nákladu")," ")</f>
        <v xml:space="preserve"> </v>
      </c>
      <c r="J966" s="261" t="str">
        <f t="shared" si="42"/>
        <v xml:space="preserve"> </v>
      </c>
      <c r="K966" s="238" t="str">
        <f t="shared" si="43"/>
        <v xml:space="preserve"> </v>
      </c>
      <c r="L966" s="87" t="str">
        <f t="shared" si="44"/>
        <v xml:space="preserve"> </v>
      </c>
    </row>
    <row r="967" spans="1:12" x14ac:dyDescent="0.25">
      <c r="A967" s="72"/>
      <c r="B967" s="82"/>
      <c r="C967" s="82"/>
      <c r="D967" s="79"/>
      <c r="E967" s="83"/>
      <c r="F967" s="83"/>
      <c r="G967" s="81"/>
      <c r="H967" s="126"/>
      <c r="I967" s="238" t="str">
        <f>IF(ISNUMBER(F967),_xlfn.IFS(RIGHT(H967,3)="(b)",IF(AND(G967&gt;=DATE('1. Informace o projektu'!$C$3,1,1),G967&lt;=WORKDAY(DATE('1. Informace o projektu'!$C$3+1,1,31)-1,1)),"OK","!!"),RIGHT(H967,3)="(a)",IF(AND(G967&gt;=DATE('1. Informace o projektu'!$C$3,1,1),G967&lt;=WORKDAY(DATE('1. Informace o projektu'!$C$3,12,31)-1,1,'6. Data'!$C$76:$C$89)),"OK","!!"),ISBLANK(G967),"!",ISBLANK(H967),"!!!",H967='6. Data'!$B$3,"vyberte druh nákladu")," ")</f>
        <v xml:space="preserve"> </v>
      </c>
      <c r="J967" s="261" t="str">
        <f t="shared" ref="J967:J1030" si="45">_xlfn.IFS(I967="!","Zapište datum úhrady",I967="ok"," ",I967=" "," ",I967="!!!","vyberte druh nákladu",I967="!!","nepovolené datum úhrady",I967="vyberte druh nákladu","vyberte druh nákladu")</f>
        <v xml:space="preserve"> </v>
      </c>
      <c r="K967" s="238" t="str">
        <f t="shared" ref="K967:K1030" si="46">IF(ISNUMBER(F967),IF(E967&gt;=F967,"OK","!")," ")</f>
        <v xml:space="preserve"> </v>
      </c>
      <c r="L967" s="87" t="str">
        <f t="shared" ref="L967:L1030" si="47">_xlfn.IFS(K967="!","Hrazeno z dotace je vyšší než fakturovaná částka",K967="ok"," ",K967=" "," ")</f>
        <v xml:space="preserve"> </v>
      </c>
    </row>
    <row r="968" spans="1:12" x14ac:dyDescent="0.25">
      <c r="A968" s="72"/>
      <c r="B968" s="82"/>
      <c r="C968" s="82"/>
      <c r="D968" s="79"/>
      <c r="E968" s="83"/>
      <c r="F968" s="83"/>
      <c r="G968" s="81"/>
      <c r="H968" s="126"/>
      <c r="I968" s="238" t="str">
        <f>IF(ISNUMBER(F968),_xlfn.IFS(RIGHT(H968,3)="(b)",IF(AND(G968&gt;=DATE('1. Informace o projektu'!$C$3,1,1),G968&lt;=WORKDAY(DATE('1. Informace o projektu'!$C$3+1,1,31)-1,1)),"OK","!!"),RIGHT(H968,3)="(a)",IF(AND(G968&gt;=DATE('1. Informace o projektu'!$C$3,1,1),G968&lt;=WORKDAY(DATE('1. Informace o projektu'!$C$3,12,31)-1,1,'6. Data'!$C$76:$C$89)),"OK","!!"),ISBLANK(G968),"!",ISBLANK(H968),"!!!",H968='6. Data'!$B$3,"vyberte druh nákladu")," ")</f>
        <v xml:space="preserve"> </v>
      </c>
      <c r="J968" s="261" t="str">
        <f t="shared" si="45"/>
        <v xml:space="preserve"> </v>
      </c>
      <c r="K968" s="238" t="str">
        <f t="shared" si="46"/>
        <v xml:space="preserve"> </v>
      </c>
      <c r="L968" s="87" t="str">
        <f t="shared" si="47"/>
        <v xml:space="preserve"> </v>
      </c>
    </row>
    <row r="969" spans="1:12" x14ac:dyDescent="0.25">
      <c r="A969" s="72"/>
      <c r="B969" s="82"/>
      <c r="C969" s="82"/>
      <c r="D969" s="79"/>
      <c r="E969" s="83"/>
      <c r="F969" s="83"/>
      <c r="G969" s="81"/>
      <c r="H969" s="126"/>
      <c r="I969" s="238" t="str">
        <f>IF(ISNUMBER(F969),_xlfn.IFS(RIGHT(H969,3)="(b)",IF(AND(G969&gt;=DATE('1. Informace o projektu'!$C$3,1,1),G969&lt;=WORKDAY(DATE('1. Informace o projektu'!$C$3+1,1,31)-1,1)),"OK","!!"),RIGHT(H969,3)="(a)",IF(AND(G969&gt;=DATE('1. Informace o projektu'!$C$3,1,1),G969&lt;=WORKDAY(DATE('1. Informace o projektu'!$C$3,12,31)-1,1,'6. Data'!$C$76:$C$89)),"OK","!!"),ISBLANK(G969),"!",ISBLANK(H969),"!!!",H969='6. Data'!$B$3,"vyberte druh nákladu")," ")</f>
        <v xml:space="preserve"> </v>
      </c>
      <c r="J969" s="261" t="str">
        <f t="shared" si="45"/>
        <v xml:space="preserve"> </v>
      </c>
      <c r="K969" s="238" t="str">
        <f t="shared" si="46"/>
        <v xml:space="preserve"> </v>
      </c>
      <c r="L969" s="87" t="str">
        <f t="shared" si="47"/>
        <v xml:space="preserve"> </v>
      </c>
    </row>
    <row r="970" spans="1:12" x14ac:dyDescent="0.25">
      <c r="A970" s="72"/>
      <c r="B970" s="82"/>
      <c r="C970" s="82"/>
      <c r="D970" s="79"/>
      <c r="E970" s="83"/>
      <c r="F970" s="83"/>
      <c r="G970" s="81"/>
      <c r="H970" s="126"/>
      <c r="I970" s="238" t="str">
        <f>IF(ISNUMBER(F970),_xlfn.IFS(RIGHT(H970,3)="(b)",IF(AND(G970&gt;=DATE('1. Informace o projektu'!$C$3,1,1),G970&lt;=WORKDAY(DATE('1. Informace o projektu'!$C$3+1,1,31)-1,1)),"OK","!!"),RIGHT(H970,3)="(a)",IF(AND(G970&gt;=DATE('1. Informace o projektu'!$C$3,1,1),G970&lt;=WORKDAY(DATE('1. Informace o projektu'!$C$3,12,31)-1,1,'6. Data'!$C$76:$C$89)),"OK","!!"),ISBLANK(G970),"!",ISBLANK(H970),"!!!",H970='6. Data'!$B$3,"vyberte druh nákladu")," ")</f>
        <v xml:space="preserve"> </v>
      </c>
      <c r="J970" s="261" t="str">
        <f t="shared" si="45"/>
        <v xml:space="preserve"> </v>
      </c>
      <c r="K970" s="238" t="str">
        <f t="shared" si="46"/>
        <v xml:space="preserve"> </v>
      </c>
      <c r="L970" s="87" t="str">
        <f t="shared" si="47"/>
        <v xml:space="preserve"> </v>
      </c>
    </row>
    <row r="971" spans="1:12" x14ac:dyDescent="0.25">
      <c r="A971" s="72"/>
      <c r="B971" s="82"/>
      <c r="C971" s="82"/>
      <c r="D971" s="79"/>
      <c r="E971" s="83"/>
      <c r="F971" s="83"/>
      <c r="G971" s="81"/>
      <c r="H971" s="126"/>
      <c r="I971" s="238" t="str">
        <f>IF(ISNUMBER(F971),_xlfn.IFS(RIGHT(H971,3)="(b)",IF(AND(G971&gt;=DATE('1. Informace o projektu'!$C$3,1,1),G971&lt;=WORKDAY(DATE('1. Informace o projektu'!$C$3+1,1,31)-1,1)),"OK","!!"),RIGHT(H971,3)="(a)",IF(AND(G971&gt;=DATE('1. Informace o projektu'!$C$3,1,1),G971&lt;=WORKDAY(DATE('1. Informace o projektu'!$C$3,12,31)-1,1,'6. Data'!$C$76:$C$89)),"OK","!!"),ISBLANK(G971),"!",ISBLANK(H971),"!!!",H971='6. Data'!$B$3,"vyberte druh nákladu")," ")</f>
        <v xml:space="preserve"> </v>
      </c>
      <c r="J971" s="261" t="str">
        <f t="shared" si="45"/>
        <v xml:space="preserve"> </v>
      </c>
      <c r="K971" s="238" t="str">
        <f t="shared" si="46"/>
        <v xml:space="preserve"> </v>
      </c>
      <c r="L971" s="87" t="str">
        <f t="shared" si="47"/>
        <v xml:space="preserve"> </v>
      </c>
    </row>
    <row r="972" spans="1:12" x14ac:dyDescent="0.25">
      <c r="A972" s="72"/>
      <c r="B972" s="82"/>
      <c r="C972" s="82"/>
      <c r="D972" s="79"/>
      <c r="E972" s="83"/>
      <c r="F972" s="83"/>
      <c r="G972" s="81"/>
      <c r="H972" s="126"/>
      <c r="I972" s="238" t="str">
        <f>IF(ISNUMBER(F972),_xlfn.IFS(RIGHT(H972,3)="(b)",IF(AND(G972&gt;=DATE('1. Informace o projektu'!$C$3,1,1),G972&lt;=WORKDAY(DATE('1. Informace o projektu'!$C$3+1,1,31)-1,1)),"OK","!!"),RIGHT(H972,3)="(a)",IF(AND(G972&gt;=DATE('1. Informace o projektu'!$C$3,1,1),G972&lt;=WORKDAY(DATE('1. Informace o projektu'!$C$3,12,31)-1,1,'6. Data'!$C$76:$C$89)),"OK","!!"),ISBLANK(G972),"!",ISBLANK(H972),"!!!",H972='6. Data'!$B$3,"vyberte druh nákladu")," ")</f>
        <v xml:space="preserve"> </v>
      </c>
      <c r="J972" s="261" t="str">
        <f t="shared" si="45"/>
        <v xml:space="preserve"> </v>
      </c>
      <c r="K972" s="238" t="str">
        <f t="shared" si="46"/>
        <v xml:space="preserve"> </v>
      </c>
      <c r="L972" s="87" t="str">
        <f t="shared" si="47"/>
        <v xml:space="preserve"> </v>
      </c>
    </row>
    <row r="973" spans="1:12" x14ac:dyDescent="0.25">
      <c r="A973" s="72"/>
      <c r="B973" s="82"/>
      <c r="C973" s="82"/>
      <c r="D973" s="79"/>
      <c r="E973" s="83"/>
      <c r="F973" s="83"/>
      <c r="G973" s="81"/>
      <c r="H973" s="126"/>
      <c r="I973" s="238" t="str">
        <f>IF(ISNUMBER(F973),_xlfn.IFS(RIGHT(H973,3)="(b)",IF(AND(G973&gt;=DATE('1. Informace o projektu'!$C$3,1,1),G973&lt;=WORKDAY(DATE('1. Informace o projektu'!$C$3+1,1,31)-1,1)),"OK","!!"),RIGHT(H973,3)="(a)",IF(AND(G973&gt;=DATE('1. Informace o projektu'!$C$3,1,1),G973&lt;=WORKDAY(DATE('1. Informace o projektu'!$C$3,12,31)-1,1,'6. Data'!$C$76:$C$89)),"OK","!!"),ISBLANK(G973),"!",ISBLANK(H973),"!!!",H973='6. Data'!$B$3,"vyberte druh nákladu")," ")</f>
        <v xml:space="preserve"> </v>
      </c>
      <c r="J973" s="261" t="str">
        <f t="shared" si="45"/>
        <v xml:space="preserve"> </v>
      </c>
      <c r="K973" s="238" t="str">
        <f t="shared" si="46"/>
        <v xml:space="preserve"> </v>
      </c>
      <c r="L973" s="87" t="str">
        <f t="shared" si="47"/>
        <v xml:space="preserve"> </v>
      </c>
    </row>
    <row r="974" spans="1:12" x14ac:dyDescent="0.25">
      <c r="A974" s="72"/>
      <c r="B974" s="82"/>
      <c r="C974" s="82"/>
      <c r="D974" s="79"/>
      <c r="E974" s="83"/>
      <c r="F974" s="83"/>
      <c r="G974" s="81"/>
      <c r="H974" s="126"/>
      <c r="I974" s="238" t="str">
        <f>IF(ISNUMBER(F974),_xlfn.IFS(RIGHT(H974,3)="(b)",IF(AND(G974&gt;=DATE('1. Informace o projektu'!$C$3,1,1),G974&lt;=WORKDAY(DATE('1. Informace o projektu'!$C$3+1,1,31)-1,1)),"OK","!!"),RIGHT(H974,3)="(a)",IF(AND(G974&gt;=DATE('1. Informace o projektu'!$C$3,1,1),G974&lt;=WORKDAY(DATE('1. Informace o projektu'!$C$3,12,31)-1,1,'6. Data'!$C$76:$C$89)),"OK","!!"),ISBLANK(G974),"!",ISBLANK(H974),"!!!",H974='6. Data'!$B$3,"vyberte druh nákladu")," ")</f>
        <v xml:space="preserve"> </v>
      </c>
      <c r="J974" s="261" t="str">
        <f t="shared" si="45"/>
        <v xml:space="preserve"> </v>
      </c>
      <c r="K974" s="238" t="str">
        <f t="shared" si="46"/>
        <v xml:space="preserve"> </v>
      </c>
      <c r="L974" s="87" t="str">
        <f t="shared" si="47"/>
        <v xml:space="preserve"> </v>
      </c>
    </row>
    <row r="975" spans="1:12" x14ac:dyDescent="0.25">
      <c r="A975" s="72"/>
      <c r="B975" s="82"/>
      <c r="C975" s="82"/>
      <c r="D975" s="79"/>
      <c r="E975" s="83"/>
      <c r="F975" s="83"/>
      <c r="G975" s="81"/>
      <c r="H975" s="126"/>
      <c r="I975" s="238" t="str">
        <f>IF(ISNUMBER(F975),_xlfn.IFS(RIGHT(H975,3)="(b)",IF(AND(G975&gt;=DATE('1. Informace o projektu'!$C$3,1,1),G975&lt;=WORKDAY(DATE('1. Informace o projektu'!$C$3+1,1,31)-1,1)),"OK","!!"),RIGHT(H975,3)="(a)",IF(AND(G975&gt;=DATE('1. Informace o projektu'!$C$3,1,1),G975&lt;=WORKDAY(DATE('1. Informace o projektu'!$C$3,12,31)-1,1,'6. Data'!$C$76:$C$89)),"OK","!!"),ISBLANK(G975),"!",ISBLANK(H975),"!!!",H975='6. Data'!$B$3,"vyberte druh nákladu")," ")</f>
        <v xml:space="preserve"> </v>
      </c>
      <c r="J975" s="261" t="str">
        <f t="shared" si="45"/>
        <v xml:space="preserve"> </v>
      </c>
      <c r="K975" s="238" t="str">
        <f t="shared" si="46"/>
        <v xml:space="preserve"> </v>
      </c>
      <c r="L975" s="87" t="str">
        <f t="shared" si="47"/>
        <v xml:space="preserve"> </v>
      </c>
    </row>
    <row r="976" spans="1:12" x14ac:dyDescent="0.25">
      <c r="A976" s="72"/>
      <c r="B976" s="82"/>
      <c r="C976" s="82"/>
      <c r="D976" s="79"/>
      <c r="E976" s="83"/>
      <c r="F976" s="83"/>
      <c r="G976" s="81"/>
      <c r="H976" s="126"/>
      <c r="I976" s="238" t="str">
        <f>IF(ISNUMBER(F976),_xlfn.IFS(RIGHT(H976,3)="(b)",IF(AND(G976&gt;=DATE('1. Informace o projektu'!$C$3,1,1),G976&lt;=WORKDAY(DATE('1. Informace o projektu'!$C$3+1,1,31)-1,1)),"OK","!!"),RIGHT(H976,3)="(a)",IF(AND(G976&gt;=DATE('1. Informace o projektu'!$C$3,1,1),G976&lt;=WORKDAY(DATE('1. Informace o projektu'!$C$3,12,31)-1,1,'6. Data'!$C$76:$C$89)),"OK","!!"),ISBLANK(G976),"!",ISBLANK(H976),"!!!",H976='6. Data'!$B$3,"vyberte druh nákladu")," ")</f>
        <v xml:space="preserve"> </v>
      </c>
      <c r="J976" s="261" t="str">
        <f t="shared" si="45"/>
        <v xml:space="preserve"> </v>
      </c>
      <c r="K976" s="238" t="str">
        <f t="shared" si="46"/>
        <v xml:space="preserve"> </v>
      </c>
      <c r="L976" s="87" t="str">
        <f t="shared" si="47"/>
        <v xml:space="preserve"> </v>
      </c>
    </row>
    <row r="977" spans="1:12" x14ac:dyDescent="0.25">
      <c r="A977" s="72"/>
      <c r="B977" s="82"/>
      <c r="C977" s="82"/>
      <c r="D977" s="79"/>
      <c r="E977" s="83"/>
      <c r="F977" s="83"/>
      <c r="G977" s="81"/>
      <c r="H977" s="126"/>
      <c r="I977" s="238" t="str">
        <f>IF(ISNUMBER(F977),_xlfn.IFS(RIGHT(H977,3)="(b)",IF(AND(G977&gt;=DATE('1. Informace o projektu'!$C$3,1,1),G977&lt;=WORKDAY(DATE('1. Informace o projektu'!$C$3+1,1,31)-1,1)),"OK","!!"),RIGHT(H977,3)="(a)",IF(AND(G977&gt;=DATE('1. Informace o projektu'!$C$3,1,1),G977&lt;=WORKDAY(DATE('1. Informace o projektu'!$C$3,12,31)-1,1,'6. Data'!$C$76:$C$89)),"OK","!!"),ISBLANK(G977),"!",ISBLANK(H977),"!!!",H977='6. Data'!$B$3,"vyberte druh nákladu")," ")</f>
        <v xml:space="preserve"> </v>
      </c>
      <c r="J977" s="261" t="str">
        <f t="shared" si="45"/>
        <v xml:space="preserve"> </v>
      </c>
      <c r="K977" s="238" t="str">
        <f t="shared" si="46"/>
        <v xml:space="preserve"> </v>
      </c>
      <c r="L977" s="87" t="str">
        <f t="shared" si="47"/>
        <v xml:space="preserve"> </v>
      </c>
    </row>
    <row r="978" spans="1:12" x14ac:dyDescent="0.25">
      <c r="A978" s="72"/>
      <c r="B978" s="82"/>
      <c r="C978" s="82"/>
      <c r="D978" s="79"/>
      <c r="E978" s="83"/>
      <c r="F978" s="83"/>
      <c r="G978" s="81"/>
      <c r="H978" s="126"/>
      <c r="I978" s="238" t="str">
        <f>IF(ISNUMBER(F978),_xlfn.IFS(RIGHT(H978,3)="(b)",IF(AND(G978&gt;=DATE('1. Informace o projektu'!$C$3,1,1),G978&lt;=WORKDAY(DATE('1. Informace o projektu'!$C$3+1,1,31)-1,1)),"OK","!!"),RIGHT(H978,3)="(a)",IF(AND(G978&gt;=DATE('1. Informace o projektu'!$C$3,1,1),G978&lt;=WORKDAY(DATE('1. Informace o projektu'!$C$3,12,31)-1,1,'6. Data'!$C$76:$C$89)),"OK","!!"),ISBLANK(G978),"!",ISBLANK(H978),"!!!",H978='6. Data'!$B$3,"vyberte druh nákladu")," ")</f>
        <v xml:space="preserve"> </v>
      </c>
      <c r="J978" s="261" t="str">
        <f t="shared" si="45"/>
        <v xml:space="preserve"> </v>
      </c>
      <c r="K978" s="238" t="str">
        <f t="shared" si="46"/>
        <v xml:space="preserve"> </v>
      </c>
      <c r="L978" s="87" t="str">
        <f t="shared" si="47"/>
        <v xml:space="preserve"> </v>
      </c>
    </row>
    <row r="979" spans="1:12" x14ac:dyDescent="0.25">
      <c r="A979" s="72"/>
      <c r="B979" s="82"/>
      <c r="C979" s="82"/>
      <c r="D979" s="79"/>
      <c r="E979" s="83"/>
      <c r="F979" s="83"/>
      <c r="G979" s="81"/>
      <c r="H979" s="126"/>
      <c r="I979" s="238" t="str">
        <f>IF(ISNUMBER(F979),_xlfn.IFS(RIGHT(H979,3)="(b)",IF(AND(G979&gt;=DATE('1. Informace o projektu'!$C$3,1,1),G979&lt;=WORKDAY(DATE('1. Informace o projektu'!$C$3+1,1,31)-1,1)),"OK","!!"),RIGHT(H979,3)="(a)",IF(AND(G979&gt;=DATE('1. Informace o projektu'!$C$3,1,1),G979&lt;=WORKDAY(DATE('1. Informace o projektu'!$C$3,12,31)-1,1,'6. Data'!$C$76:$C$89)),"OK","!!"),ISBLANK(G979),"!",ISBLANK(H979),"!!!",H979='6. Data'!$B$3,"vyberte druh nákladu")," ")</f>
        <v xml:space="preserve"> </v>
      </c>
      <c r="J979" s="261" t="str">
        <f t="shared" si="45"/>
        <v xml:space="preserve"> </v>
      </c>
      <c r="K979" s="238" t="str">
        <f t="shared" si="46"/>
        <v xml:space="preserve"> </v>
      </c>
      <c r="L979" s="87" t="str">
        <f t="shared" si="47"/>
        <v xml:space="preserve"> </v>
      </c>
    </row>
    <row r="980" spans="1:12" x14ac:dyDescent="0.25">
      <c r="A980" s="72"/>
      <c r="B980" s="82"/>
      <c r="C980" s="82"/>
      <c r="D980" s="79"/>
      <c r="E980" s="83"/>
      <c r="F980" s="83"/>
      <c r="G980" s="81"/>
      <c r="H980" s="126"/>
      <c r="I980" s="238" t="str">
        <f>IF(ISNUMBER(F980),_xlfn.IFS(RIGHT(H980,3)="(b)",IF(AND(G980&gt;=DATE('1. Informace o projektu'!$C$3,1,1),G980&lt;=WORKDAY(DATE('1. Informace o projektu'!$C$3+1,1,31)-1,1)),"OK","!!"),RIGHT(H980,3)="(a)",IF(AND(G980&gt;=DATE('1. Informace o projektu'!$C$3,1,1),G980&lt;=WORKDAY(DATE('1. Informace o projektu'!$C$3,12,31)-1,1,'6. Data'!$C$76:$C$89)),"OK","!!"),ISBLANK(G980),"!",ISBLANK(H980),"!!!",H980='6. Data'!$B$3,"vyberte druh nákladu")," ")</f>
        <v xml:space="preserve"> </v>
      </c>
      <c r="J980" s="261" t="str">
        <f t="shared" si="45"/>
        <v xml:space="preserve"> </v>
      </c>
      <c r="K980" s="238" t="str">
        <f t="shared" si="46"/>
        <v xml:space="preserve"> </v>
      </c>
      <c r="L980" s="87" t="str">
        <f t="shared" si="47"/>
        <v xml:space="preserve"> </v>
      </c>
    </row>
    <row r="981" spans="1:12" x14ac:dyDescent="0.25">
      <c r="A981" s="72"/>
      <c r="B981" s="82"/>
      <c r="C981" s="82"/>
      <c r="D981" s="79"/>
      <c r="E981" s="83"/>
      <c r="F981" s="83"/>
      <c r="G981" s="81"/>
      <c r="H981" s="126"/>
      <c r="I981" s="238" t="str">
        <f>IF(ISNUMBER(F981),_xlfn.IFS(RIGHT(H981,3)="(b)",IF(AND(G981&gt;=DATE('1. Informace o projektu'!$C$3,1,1),G981&lt;=WORKDAY(DATE('1. Informace o projektu'!$C$3+1,1,31)-1,1)),"OK","!!"),RIGHT(H981,3)="(a)",IF(AND(G981&gt;=DATE('1. Informace o projektu'!$C$3,1,1),G981&lt;=WORKDAY(DATE('1. Informace o projektu'!$C$3,12,31)-1,1,'6. Data'!$C$76:$C$89)),"OK","!!"),ISBLANK(G981),"!",ISBLANK(H981),"!!!",H981='6. Data'!$B$3,"vyberte druh nákladu")," ")</f>
        <v xml:space="preserve"> </v>
      </c>
      <c r="J981" s="261" t="str">
        <f t="shared" si="45"/>
        <v xml:space="preserve"> </v>
      </c>
      <c r="K981" s="238" t="str">
        <f t="shared" si="46"/>
        <v xml:space="preserve"> </v>
      </c>
      <c r="L981" s="87" t="str">
        <f t="shared" si="47"/>
        <v xml:space="preserve"> </v>
      </c>
    </row>
    <row r="982" spans="1:12" x14ac:dyDescent="0.25">
      <c r="A982" s="72"/>
      <c r="B982" s="82"/>
      <c r="C982" s="82"/>
      <c r="D982" s="79"/>
      <c r="E982" s="83"/>
      <c r="F982" s="83"/>
      <c r="G982" s="81"/>
      <c r="H982" s="126"/>
      <c r="I982" s="238" t="str">
        <f>IF(ISNUMBER(F982),_xlfn.IFS(RIGHT(H982,3)="(b)",IF(AND(G982&gt;=DATE('1. Informace o projektu'!$C$3,1,1),G982&lt;=WORKDAY(DATE('1. Informace o projektu'!$C$3+1,1,31)-1,1)),"OK","!!"),RIGHT(H982,3)="(a)",IF(AND(G982&gt;=DATE('1. Informace o projektu'!$C$3,1,1),G982&lt;=WORKDAY(DATE('1. Informace o projektu'!$C$3,12,31)-1,1,'6. Data'!$C$76:$C$89)),"OK","!!"),ISBLANK(G982),"!",ISBLANK(H982),"!!!",H982='6. Data'!$B$3,"vyberte druh nákladu")," ")</f>
        <v xml:space="preserve"> </v>
      </c>
      <c r="J982" s="261" t="str">
        <f t="shared" si="45"/>
        <v xml:space="preserve"> </v>
      </c>
      <c r="K982" s="238" t="str">
        <f t="shared" si="46"/>
        <v xml:space="preserve"> </v>
      </c>
      <c r="L982" s="87" t="str">
        <f t="shared" si="47"/>
        <v xml:space="preserve"> </v>
      </c>
    </row>
    <row r="983" spans="1:12" x14ac:dyDescent="0.25">
      <c r="A983" s="72"/>
      <c r="B983" s="82"/>
      <c r="C983" s="82"/>
      <c r="D983" s="79"/>
      <c r="E983" s="83"/>
      <c r="F983" s="83"/>
      <c r="G983" s="81"/>
      <c r="H983" s="126"/>
      <c r="I983" s="238" t="str">
        <f>IF(ISNUMBER(F983),_xlfn.IFS(RIGHT(H983,3)="(b)",IF(AND(G983&gt;=DATE('1. Informace o projektu'!$C$3,1,1),G983&lt;=WORKDAY(DATE('1. Informace o projektu'!$C$3+1,1,31)-1,1)),"OK","!!"),RIGHT(H983,3)="(a)",IF(AND(G983&gt;=DATE('1. Informace o projektu'!$C$3,1,1),G983&lt;=WORKDAY(DATE('1. Informace o projektu'!$C$3,12,31)-1,1,'6. Data'!$C$76:$C$89)),"OK","!!"),ISBLANK(G983),"!",ISBLANK(H983),"!!!",H983='6. Data'!$B$3,"vyberte druh nákladu")," ")</f>
        <v xml:space="preserve"> </v>
      </c>
      <c r="J983" s="261" t="str">
        <f t="shared" si="45"/>
        <v xml:space="preserve"> </v>
      </c>
      <c r="K983" s="238" t="str">
        <f t="shared" si="46"/>
        <v xml:space="preserve"> </v>
      </c>
      <c r="L983" s="87" t="str">
        <f t="shared" si="47"/>
        <v xml:space="preserve"> </v>
      </c>
    </row>
    <row r="984" spans="1:12" x14ac:dyDescent="0.25">
      <c r="A984" s="72"/>
      <c r="B984" s="82"/>
      <c r="C984" s="82"/>
      <c r="D984" s="79"/>
      <c r="E984" s="83"/>
      <c r="F984" s="83"/>
      <c r="G984" s="81"/>
      <c r="H984" s="126"/>
      <c r="I984" s="238" t="str">
        <f>IF(ISNUMBER(F984),_xlfn.IFS(RIGHT(H984,3)="(b)",IF(AND(G984&gt;=DATE('1. Informace o projektu'!$C$3,1,1),G984&lt;=WORKDAY(DATE('1. Informace o projektu'!$C$3+1,1,31)-1,1)),"OK","!!"),RIGHT(H984,3)="(a)",IF(AND(G984&gt;=DATE('1. Informace o projektu'!$C$3,1,1),G984&lt;=WORKDAY(DATE('1. Informace o projektu'!$C$3,12,31)-1,1,'6. Data'!$C$76:$C$89)),"OK","!!"),ISBLANK(G984),"!",ISBLANK(H984),"!!!",H984='6. Data'!$B$3,"vyberte druh nákladu")," ")</f>
        <v xml:space="preserve"> </v>
      </c>
      <c r="J984" s="261" t="str">
        <f t="shared" si="45"/>
        <v xml:space="preserve"> </v>
      </c>
      <c r="K984" s="238" t="str">
        <f t="shared" si="46"/>
        <v xml:space="preserve"> </v>
      </c>
      <c r="L984" s="87" t="str">
        <f t="shared" si="47"/>
        <v xml:space="preserve"> </v>
      </c>
    </row>
    <row r="985" spans="1:12" x14ac:dyDescent="0.25">
      <c r="A985" s="72"/>
      <c r="B985" s="82"/>
      <c r="C985" s="82"/>
      <c r="D985" s="79"/>
      <c r="E985" s="83"/>
      <c r="F985" s="83"/>
      <c r="G985" s="81"/>
      <c r="H985" s="126"/>
      <c r="I985" s="238" t="str">
        <f>IF(ISNUMBER(F985),_xlfn.IFS(RIGHT(H985,3)="(b)",IF(AND(G985&gt;=DATE('1. Informace o projektu'!$C$3,1,1),G985&lt;=WORKDAY(DATE('1. Informace o projektu'!$C$3+1,1,31)-1,1)),"OK","!!"),RIGHT(H985,3)="(a)",IF(AND(G985&gt;=DATE('1. Informace o projektu'!$C$3,1,1),G985&lt;=WORKDAY(DATE('1. Informace o projektu'!$C$3,12,31)-1,1,'6. Data'!$C$76:$C$89)),"OK","!!"),ISBLANK(G985),"!",ISBLANK(H985),"!!!",H985='6. Data'!$B$3,"vyberte druh nákladu")," ")</f>
        <v xml:space="preserve"> </v>
      </c>
      <c r="J985" s="261" t="str">
        <f t="shared" si="45"/>
        <v xml:space="preserve"> </v>
      </c>
      <c r="K985" s="238" t="str">
        <f t="shared" si="46"/>
        <v xml:space="preserve"> </v>
      </c>
      <c r="L985" s="87" t="str">
        <f t="shared" si="47"/>
        <v xml:space="preserve"> </v>
      </c>
    </row>
    <row r="986" spans="1:12" x14ac:dyDescent="0.25">
      <c r="A986" s="72"/>
      <c r="B986" s="82"/>
      <c r="C986" s="82"/>
      <c r="D986" s="79"/>
      <c r="E986" s="83"/>
      <c r="F986" s="83"/>
      <c r="G986" s="81"/>
      <c r="H986" s="126"/>
      <c r="I986" s="238" t="str">
        <f>IF(ISNUMBER(F986),_xlfn.IFS(RIGHT(H986,3)="(b)",IF(AND(G986&gt;=DATE('1. Informace o projektu'!$C$3,1,1),G986&lt;=WORKDAY(DATE('1. Informace o projektu'!$C$3+1,1,31)-1,1)),"OK","!!"),RIGHT(H986,3)="(a)",IF(AND(G986&gt;=DATE('1. Informace o projektu'!$C$3,1,1),G986&lt;=WORKDAY(DATE('1. Informace o projektu'!$C$3,12,31)-1,1,'6. Data'!$C$76:$C$89)),"OK","!!"),ISBLANK(G986),"!",ISBLANK(H986),"!!!",H986='6. Data'!$B$3,"vyberte druh nákladu")," ")</f>
        <v xml:space="preserve"> </v>
      </c>
      <c r="J986" s="261" t="str">
        <f t="shared" si="45"/>
        <v xml:space="preserve"> </v>
      </c>
      <c r="K986" s="238" t="str">
        <f t="shared" si="46"/>
        <v xml:space="preserve"> </v>
      </c>
      <c r="L986" s="87" t="str">
        <f t="shared" si="47"/>
        <v xml:space="preserve"> </v>
      </c>
    </row>
    <row r="987" spans="1:12" x14ac:dyDescent="0.25">
      <c r="A987" s="72"/>
      <c r="B987" s="82"/>
      <c r="C987" s="82"/>
      <c r="D987" s="79"/>
      <c r="E987" s="83"/>
      <c r="F987" s="83"/>
      <c r="G987" s="81"/>
      <c r="H987" s="126"/>
      <c r="I987" s="238" t="str">
        <f>IF(ISNUMBER(F987),_xlfn.IFS(RIGHT(H987,3)="(b)",IF(AND(G987&gt;=DATE('1. Informace o projektu'!$C$3,1,1),G987&lt;=WORKDAY(DATE('1. Informace o projektu'!$C$3+1,1,31)-1,1)),"OK","!!"),RIGHT(H987,3)="(a)",IF(AND(G987&gt;=DATE('1. Informace o projektu'!$C$3,1,1),G987&lt;=WORKDAY(DATE('1. Informace o projektu'!$C$3,12,31)-1,1,'6. Data'!$C$76:$C$89)),"OK","!!"),ISBLANK(G987),"!",ISBLANK(H987),"!!!",H987='6. Data'!$B$3,"vyberte druh nákladu")," ")</f>
        <v xml:space="preserve"> </v>
      </c>
      <c r="J987" s="261" t="str">
        <f t="shared" si="45"/>
        <v xml:space="preserve"> </v>
      </c>
      <c r="K987" s="238" t="str">
        <f t="shared" si="46"/>
        <v xml:space="preserve"> </v>
      </c>
      <c r="L987" s="87" t="str">
        <f t="shared" si="47"/>
        <v xml:space="preserve"> </v>
      </c>
    </row>
    <row r="988" spans="1:12" x14ac:dyDescent="0.25">
      <c r="A988" s="72"/>
      <c r="B988" s="82"/>
      <c r="C988" s="82"/>
      <c r="D988" s="79"/>
      <c r="E988" s="83"/>
      <c r="F988" s="83"/>
      <c r="G988" s="81"/>
      <c r="H988" s="126"/>
      <c r="I988" s="238" t="str">
        <f>IF(ISNUMBER(F988),_xlfn.IFS(RIGHT(H988,3)="(b)",IF(AND(G988&gt;=DATE('1. Informace o projektu'!$C$3,1,1),G988&lt;=WORKDAY(DATE('1. Informace o projektu'!$C$3+1,1,31)-1,1)),"OK","!!"),RIGHT(H988,3)="(a)",IF(AND(G988&gt;=DATE('1. Informace o projektu'!$C$3,1,1),G988&lt;=WORKDAY(DATE('1. Informace o projektu'!$C$3,12,31)-1,1,'6. Data'!$C$76:$C$89)),"OK","!!"),ISBLANK(G988),"!",ISBLANK(H988),"!!!",H988='6. Data'!$B$3,"vyberte druh nákladu")," ")</f>
        <v xml:space="preserve"> </v>
      </c>
      <c r="J988" s="261" t="str">
        <f t="shared" si="45"/>
        <v xml:space="preserve"> </v>
      </c>
      <c r="K988" s="238" t="str">
        <f t="shared" si="46"/>
        <v xml:space="preserve"> </v>
      </c>
      <c r="L988" s="87" t="str">
        <f t="shared" si="47"/>
        <v xml:space="preserve"> </v>
      </c>
    </row>
    <row r="989" spans="1:12" x14ac:dyDescent="0.25">
      <c r="A989" s="72"/>
      <c r="B989" s="82"/>
      <c r="C989" s="82"/>
      <c r="D989" s="79"/>
      <c r="E989" s="83"/>
      <c r="F989" s="83"/>
      <c r="G989" s="81"/>
      <c r="H989" s="126"/>
      <c r="I989" s="238" t="str">
        <f>IF(ISNUMBER(F989),_xlfn.IFS(RIGHT(H989,3)="(b)",IF(AND(G989&gt;=DATE('1. Informace o projektu'!$C$3,1,1),G989&lt;=WORKDAY(DATE('1. Informace o projektu'!$C$3+1,1,31)-1,1)),"OK","!!"),RIGHT(H989,3)="(a)",IF(AND(G989&gt;=DATE('1. Informace o projektu'!$C$3,1,1),G989&lt;=WORKDAY(DATE('1. Informace o projektu'!$C$3,12,31)-1,1,'6. Data'!$C$76:$C$89)),"OK","!!"),ISBLANK(G989),"!",ISBLANK(H989),"!!!",H989='6. Data'!$B$3,"vyberte druh nákladu")," ")</f>
        <v xml:space="preserve"> </v>
      </c>
      <c r="J989" s="261" t="str">
        <f t="shared" si="45"/>
        <v xml:space="preserve"> </v>
      </c>
      <c r="K989" s="238" t="str">
        <f t="shared" si="46"/>
        <v xml:space="preserve"> </v>
      </c>
      <c r="L989" s="87" t="str">
        <f t="shared" si="47"/>
        <v xml:space="preserve"> </v>
      </c>
    </row>
    <row r="990" spans="1:12" x14ac:dyDescent="0.25">
      <c r="A990" s="72"/>
      <c r="B990" s="82"/>
      <c r="C990" s="82"/>
      <c r="D990" s="79"/>
      <c r="E990" s="83"/>
      <c r="F990" s="83"/>
      <c r="G990" s="81"/>
      <c r="H990" s="126"/>
      <c r="I990" s="238" t="str">
        <f>IF(ISNUMBER(F990),_xlfn.IFS(RIGHT(H990,3)="(b)",IF(AND(G990&gt;=DATE('1. Informace o projektu'!$C$3,1,1),G990&lt;=WORKDAY(DATE('1. Informace o projektu'!$C$3+1,1,31)-1,1)),"OK","!!"),RIGHT(H990,3)="(a)",IF(AND(G990&gt;=DATE('1. Informace o projektu'!$C$3,1,1),G990&lt;=WORKDAY(DATE('1. Informace o projektu'!$C$3,12,31)-1,1,'6. Data'!$C$76:$C$89)),"OK","!!"),ISBLANK(G990),"!",ISBLANK(H990),"!!!",H990='6. Data'!$B$3,"vyberte druh nákladu")," ")</f>
        <v xml:space="preserve"> </v>
      </c>
      <c r="J990" s="261" t="str">
        <f t="shared" si="45"/>
        <v xml:space="preserve"> </v>
      </c>
      <c r="K990" s="238" t="str">
        <f t="shared" si="46"/>
        <v xml:space="preserve"> </v>
      </c>
      <c r="L990" s="87" t="str">
        <f t="shared" si="47"/>
        <v xml:space="preserve"> </v>
      </c>
    </row>
    <row r="991" spans="1:12" x14ac:dyDescent="0.25">
      <c r="A991" s="72"/>
      <c r="B991" s="82"/>
      <c r="C991" s="82"/>
      <c r="D991" s="79"/>
      <c r="E991" s="83"/>
      <c r="F991" s="83"/>
      <c r="G991" s="81"/>
      <c r="H991" s="126"/>
      <c r="I991" s="238" t="str">
        <f>IF(ISNUMBER(F991),_xlfn.IFS(RIGHT(H991,3)="(b)",IF(AND(G991&gt;=DATE('1. Informace o projektu'!$C$3,1,1),G991&lt;=WORKDAY(DATE('1. Informace o projektu'!$C$3+1,1,31)-1,1)),"OK","!!"),RIGHT(H991,3)="(a)",IF(AND(G991&gt;=DATE('1. Informace o projektu'!$C$3,1,1),G991&lt;=WORKDAY(DATE('1. Informace o projektu'!$C$3,12,31)-1,1,'6. Data'!$C$76:$C$89)),"OK","!!"),ISBLANK(G991),"!",ISBLANK(H991),"!!!",H991='6. Data'!$B$3,"vyberte druh nákladu")," ")</f>
        <v xml:space="preserve"> </v>
      </c>
      <c r="J991" s="261" t="str">
        <f t="shared" si="45"/>
        <v xml:space="preserve"> </v>
      </c>
      <c r="K991" s="238" t="str">
        <f t="shared" si="46"/>
        <v xml:space="preserve"> </v>
      </c>
      <c r="L991" s="87" t="str">
        <f t="shared" si="47"/>
        <v xml:space="preserve"> </v>
      </c>
    </row>
    <row r="992" spans="1:12" x14ac:dyDescent="0.25">
      <c r="A992" s="72"/>
      <c r="B992" s="82"/>
      <c r="C992" s="82"/>
      <c r="D992" s="79"/>
      <c r="E992" s="83"/>
      <c r="F992" s="83"/>
      <c r="G992" s="81"/>
      <c r="H992" s="126"/>
      <c r="I992" s="238" t="str">
        <f>IF(ISNUMBER(F992),_xlfn.IFS(RIGHT(H992,3)="(b)",IF(AND(G992&gt;=DATE('1. Informace o projektu'!$C$3,1,1),G992&lt;=WORKDAY(DATE('1. Informace o projektu'!$C$3+1,1,31)-1,1)),"OK","!!"),RIGHT(H992,3)="(a)",IF(AND(G992&gt;=DATE('1. Informace o projektu'!$C$3,1,1),G992&lt;=WORKDAY(DATE('1. Informace o projektu'!$C$3,12,31)-1,1,'6. Data'!$C$76:$C$89)),"OK","!!"),ISBLANK(G992),"!",ISBLANK(H992),"!!!",H992='6. Data'!$B$3,"vyberte druh nákladu")," ")</f>
        <v xml:space="preserve"> </v>
      </c>
      <c r="J992" s="261" t="str">
        <f t="shared" si="45"/>
        <v xml:space="preserve"> </v>
      </c>
      <c r="K992" s="238" t="str">
        <f t="shared" si="46"/>
        <v xml:space="preserve"> </v>
      </c>
      <c r="L992" s="87" t="str">
        <f t="shared" si="47"/>
        <v xml:space="preserve"> </v>
      </c>
    </row>
    <row r="993" spans="1:12" x14ac:dyDescent="0.25">
      <c r="A993" s="72"/>
      <c r="B993" s="82"/>
      <c r="C993" s="82"/>
      <c r="D993" s="79"/>
      <c r="E993" s="83"/>
      <c r="F993" s="83"/>
      <c r="G993" s="81"/>
      <c r="H993" s="126"/>
      <c r="I993" s="238" t="str">
        <f>IF(ISNUMBER(F993),_xlfn.IFS(RIGHT(H993,3)="(b)",IF(AND(G993&gt;=DATE('1. Informace o projektu'!$C$3,1,1),G993&lt;=WORKDAY(DATE('1. Informace o projektu'!$C$3+1,1,31)-1,1)),"OK","!!"),RIGHT(H993,3)="(a)",IF(AND(G993&gt;=DATE('1. Informace o projektu'!$C$3,1,1),G993&lt;=WORKDAY(DATE('1. Informace o projektu'!$C$3,12,31)-1,1,'6. Data'!$C$76:$C$89)),"OK","!!"),ISBLANK(G993),"!",ISBLANK(H993),"!!!",H993='6. Data'!$B$3,"vyberte druh nákladu")," ")</f>
        <v xml:space="preserve"> </v>
      </c>
      <c r="J993" s="261" t="str">
        <f t="shared" si="45"/>
        <v xml:space="preserve"> </v>
      </c>
      <c r="K993" s="238" t="str">
        <f t="shared" si="46"/>
        <v xml:space="preserve"> </v>
      </c>
      <c r="L993" s="87" t="str">
        <f t="shared" si="47"/>
        <v xml:space="preserve"> </v>
      </c>
    </row>
    <row r="994" spans="1:12" x14ac:dyDescent="0.25">
      <c r="A994" s="72"/>
      <c r="B994" s="82"/>
      <c r="C994" s="82"/>
      <c r="D994" s="79"/>
      <c r="E994" s="83"/>
      <c r="F994" s="83"/>
      <c r="G994" s="81"/>
      <c r="H994" s="126"/>
      <c r="I994" s="238" t="str">
        <f>IF(ISNUMBER(F994),_xlfn.IFS(RIGHT(H994,3)="(b)",IF(AND(G994&gt;=DATE('1. Informace o projektu'!$C$3,1,1),G994&lt;=WORKDAY(DATE('1. Informace o projektu'!$C$3+1,1,31)-1,1)),"OK","!!"),RIGHT(H994,3)="(a)",IF(AND(G994&gt;=DATE('1. Informace o projektu'!$C$3,1,1),G994&lt;=WORKDAY(DATE('1. Informace o projektu'!$C$3,12,31)-1,1,'6. Data'!$C$76:$C$89)),"OK","!!"),ISBLANK(G994),"!",ISBLANK(H994),"!!!",H994='6. Data'!$B$3,"vyberte druh nákladu")," ")</f>
        <v xml:space="preserve"> </v>
      </c>
      <c r="J994" s="261" t="str">
        <f t="shared" si="45"/>
        <v xml:space="preserve"> </v>
      </c>
      <c r="K994" s="238" t="str">
        <f t="shared" si="46"/>
        <v xml:space="preserve"> </v>
      </c>
      <c r="L994" s="87" t="str">
        <f t="shared" si="47"/>
        <v xml:space="preserve"> </v>
      </c>
    </row>
    <row r="995" spans="1:12" x14ac:dyDescent="0.25">
      <c r="A995" s="72"/>
      <c r="B995" s="82"/>
      <c r="C995" s="82"/>
      <c r="D995" s="79"/>
      <c r="E995" s="83"/>
      <c r="F995" s="83"/>
      <c r="G995" s="81"/>
      <c r="H995" s="126"/>
      <c r="I995" s="238" t="str">
        <f>IF(ISNUMBER(F995),_xlfn.IFS(RIGHT(H995,3)="(b)",IF(AND(G995&gt;=DATE('1. Informace o projektu'!$C$3,1,1),G995&lt;=WORKDAY(DATE('1. Informace o projektu'!$C$3+1,1,31)-1,1)),"OK","!!"),RIGHT(H995,3)="(a)",IF(AND(G995&gt;=DATE('1. Informace o projektu'!$C$3,1,1),G995&lt;=WORKDAY(DATE('1. Informace o projektu'!$C$3,12,31)-1,1,'6. Data'!$C$76:$C$89)),"OK","!!"),ISBLANK(G995),"!",ISBLANK(H995),"!!!",H995='6. Data'!$B$3,"vyberte druh nákladu")," ")</f>
        <v xml:space="preserve"> </v>
      </c>
      <c r="J995" s="261" t="str">
        <f t="shared" si="45"/>
        <v xml:space="preserve"> </v>
      </c>
      <c r="K995" s="238" t="str">
        <f t="shared" si="46"/>
        <v xml:space="preserve"> </v>
      </c>
      <c r="L995" s="87" t="str">
        <f t="shared" si="47"/>
        <v xml:space="preserve"> </v>
      </c>
    </row>
    <row r="996" spans="1:12" x14ac:dyDescent="0.25">
      <c r="A996" s="72"/>
      <c r="B996" s="82"/>
      <c r="C996" s="82"/>
      <c r="D996" s="79"/>
      <c r="E996" s="83"/>
      <c r="F996" s="83"/>
      <c r="G996" s="81"/>
      <c r="H996" s="126"/>
      <c r="I996" s="238" t="str">
        <f>IF(ISNUMBER(F996),_xlfn.IFS(RIGHT(H996,3)="(b)",IF(AND(G996&gt;=DATE('1. Informace o projektu'!$C$3,1,1),G996&lt;=WORKDAY(DATE('1. Informace o projektu'!$C$3+1,1,31)-1,1)),"OK","!!"),RIGHT(H996,3)="(a)",IF(AND(G996&gt;=DATE('1. Informace o projektu'!$C$3,1,1),G996&lt;=WORKDAY(DATE('1. Informace o projektu'!$C$3,12,31)-1,1,'6. Data'!$C$76:$C$89)),"OK","!!"),ISBLANK(G996),"!",ISBLANK(H996),"!!!",H996='6. Data'!$B$3,"vyberte druh nákladu")," ")</f>
        <v xml:space="preserve"> </v>
      </c>
      <c r="J996" s="261" t="str">
        <f t="shared" si="45"/>
        <v xml:space="preserve"> </v>
      </c>
      <c r="K996" s="238" t="str">
        <f t="shared" si="46"/>
        <v xml:space="preserve"> </v>
      </c>
      <c r="L996" s="87" t="str">
        <f t="shared" si="47"/>
        <v xml:space="preserve"> </v>
      </c>
    </row>
    <row r="997" spans="1:12" x14ac:dyDescent="0.25">
      <c r="A997" s="72"/>
      <c r="B997" s="82"/>
      <c r="C997" s="82"/>
      <c r="D997" s="79"/>
      <c r="E997" s="83"/>
      <c r="F997" s="83"/>
      <c r="G997" s="81"/>
      <c r="H997" s="126"/>
      <c r="I997" s="238" t="str">
        <f>IF(ISNUMBER(F997),_xlfn.IFS(RIGHT(H997,3)="(b)",IF(AND(G997&gt;=DATE('1. Informace o projektu'!$C$3,1,1),G997&lt;=WORKDAY(DATE('1. Informace o projektu'!$C$3+1,1,31)-1,1)),"OK","!!"),RIGHT(H997,3)="(a)",IF(AND(G997&gt;=DATE('1. Informace o projektu'!$C$3,1,1),G997&lt;=WORKDAY(DATE('1. Informace o projektu'!$C$3,12,31)-1,1,'6. Data'!$C$76:$C$89)),"OK","!!"),ISBLANK(G997),"!",ISBLANK(H997),"!!!",H997='6. Data'!$B$3,"vyberte druh nákladu")," ")</f>
        <v xml:space="preserve"> </v>
      </c>
      <c r="J997" s="261" t="str">
        <f t="shared" si="45"/>
        <v xml:space="preserve"> </v>
      </c>
      <c r="K997" s="238" t="str">
        <f t="shared" si="46"/>
        <v xml:space="preserve"> </v>
      </c>
      <c r="L997" s="87" t="str">
        <f t="shared" si="47"/>
        <v xml:space="preserve"> </v>
      </c>
    </row>
    <row r="998" spans="1:12" x14ac:dyDescent="0.25">
      <c r="A998" s="72"/>
      <c r="B998" s="82"/>
      <c r="C998" s="82"/>
      <c r="D998" s="79"/>
      <c r="E998" s="83"/>
      <c r="F998" s="83"/>
      <c r="G998" s="81"/>
      <c r="H998" s="126"/>
      <c r="I998" s="238" t="str">
        <f>IF(ISNUMBER(F998),_xlfn.IFS(RIGHT(H998,3)="(b)",IF(AND(G998&gt;=DATE('1. Informace o projektu'!$C$3,1,1),G998&lt;=WORKDAY(DATE('1. Informace o projektu'!$C$3+1,1,31)-1,1)),"OK","!!"),RIGHT(H998,3)="(a)",IF(AND(G998&gt;=DATE('1. Informace o projektu'!$C$3,1,1),G998&lt;=WORKDAY(DATE('1. Informace o projektu'!$C$3,12,31)-1,1,'6. Data'!$C$76:$C$89)),"OK","!!"),ISBLANK(G998),"!",ISBLANK(H998),"!!!",H998='6. Data'!$B$3,"vyberte druh nákladu")," ")</f>
        <v xml:space="preserve"> </v>
      </c>
      <c r="J998" s="261" t="str">
        <f t="shared" si="45"/>
        <v xml:space="preserve"> </v>
      </c>
      <c r="K998" s="238" t="str">
        <f t="shared" si="46"/>
        <v xml:space="preserve"> </v>
      </c>
      <c r="L998" s="87" t="str">
        <f t="shared" si="47"/>
        <v xml:space="preserve"> </v>
      </c>
    </row>
    <row r="999" spans="1:12" x14ac:dyDescent="0.25">
      <c r="A999" s="72"/>
      <c r="B999" s="82"/>
      <c r="C999" s="82"/>
      <c r="D999" s="79"/>
      <c r="E999" s="83"/>
      <c r="F999" s="83"/>
      <c r="G999" s="81"/>
      <c r="H999" s="126"/>
      <c r="I999" s="238" t="str">
        <f>IF(ISNUMBER(F999),_xlfn.IFS(RIGHT(H999,3)="(b)",IF(AND(G999&gt;=DATE('1. Informace o projektu'!$C$3,1,1),G999&lt;=WORKDAY(DATE('1. Informace o projektu'!$C$3+1,1,31)-1,1)),"OK","!!"),RIGHT(H999,3)="(a)",IF(AND(G999&gt;=DATE('1. Informace o projektu'!$C$3,1,1),G999&lt;=WORKDAY(DATE('1. Informace o projektu'!$C$3,12,31)-1,1,'6. Data'!$C$76:$C$89)),"OK","!!"),ISBLANK(G999),"!",ISBLANK(H999),"!!!",H999='6. Data'!$B$3,"vyberte druh nákladu")," ")</f>
        <v xml:space="preserve"> </v>
      </c>
      <c r="J999" s="261" t="str">
        <f t="shared" si="45"/>
        <v xml:space="preserve"> </v>
      </c>
      <c r="K999" s="238" t="str">
        <f t="shared" si="46"/>
        <v xml:space="preserve"> </v>
      </c>
      <c r="L999" s="87" t="str">
        <f t="shared" si="47"/>
        <v xml:space="preserve"> </v>
      </c>
    </row>
    <row r="1000" spans="1:12" x14ac:dyDescent="0.25">
      <c r="A1000" s="72"/>
      <c r="B1000" s="82"/>
      <c r="C1000" s="82"/>
      <c r="D1000" s="79"/>
      <c r="E1000" s="83"/>
      <c r="F1000" s="83"/>
      <c r="G1000" s="81"/>
      <c r="H1000" s="126"/>
      <c r="I1000" s="238" t="str">
        <f>IF(ISNUMBER(F1000),_xlfn.IFS(RIGHT(H1000,3)="(b)",IF(AND(G1000&gt;=DATE('1. Informace o projektu'!$C$3,1,1),G1000&lt;=WORKDAY(DATE('1. Informace o projektu'!$C$3+1,1,31)-1,1)),"OK","!!"),RIGHT(H1000,3)="(a)",IF(AND(G1000&gt;=DATE('1. Informace o projektu'!$C$3,1,1),G1000&lt;=WORKDAY(DATE('1. Informace o projektu'!$C$3,12,31)-1,1,'6. Data'!$C$76:$C$89)),"OK","!!"),ISBLANK(G1000),"!",ISBLANK(H1000),"!!!",H1000='6. Data'!$B$3,"vyberte druh nákladu")," ")</f>
        <v xml:space="preserve"> </v>
      </c>
      <c r="J1000" s="261" t="str">
        <f t="shared" si="45"/>
        <v xml:space="preserve"> </v>
      </c>
      <c r="K1000" s="238" t="str">
        <f t="shared" si="46"/>
        <v xml:space="preserve"> </v>
      </c>
      <c r="L1000" s="87" t="str">
        <f t="shared" si="47"/>
        <v xml:space="preserve"> </v>
      </c>
    </row>
    <row r="1001" spans="1:12" x14ac:dyDescent="0.25">
      <c r="A1001" s="72"/>
      <c r="B1001" s="82"/>
      <c r="C1001" s="82"/>
      <c r="D1001" s="79"/>
      <c r="E1001" s="83"/>
      <c r="F1001" s="83"/>
      <c r="G1001" s="81"/>
      <c r="H1001" s="126"/>
      <c r="I1001" s="238" t="str">
        <f>IF(ISNUMBER(F1001),_xlfn.IFS(RIGHT(H1001,3)="(b)",IF(AND(G1001&gt;=DATE('1. Informace o projektu'!$C$3,1,1),G1001&lt;=WORKDAY(DATE('1. Informace o projektu'!$C$3+1,1,31)-1,1)),"OK","!!"),RIGHT(H1001,3)="(a)",IF(AND(G1001&gt;=DATE('1. Informace o projektu'!$C$3,1,1),G1001&lt;=WORKDAY(DATE('1. Informace o projektu'!$C$3,12,31)-1,1,'6. Data'!$C$76:$C$89)),"OK","!!"),ISBLANK(G1001),"!",ISBLANK(H1001),"!!!",H1001='6. Data'!$B$3,"vyberte druh nákladu")," ")</f>
        <v xml:space="preserve"> </v>
      </c>
      <c r="J1001" s="261" t="str">
        <f t="shared" si="45"/>
        <v xml:space="preserve"> </v>
      </c>
      <c r="K1001" s="238" t="str">
        <f t="shared" si="46"/>
        <v xml:space="preserve"> </v>
      </c>
      <c r="L1001" s="87" t="str">
        <f t="shared" si="47"/>
        <v xml:space="preserve"> </v>
      </c>
    </row>
    <row r="1002" spans="1:12" x14ac:dyDescent="0.25">
      <c r="A1002" s="72"/>
      <c r="B1002" s="82"/>
      <c r="C1002" s="82"/>
      <c r="D1002" s="79"/>
      <c r="E1002" s="83"/>
      <c r="F1002" s="83"/>
      <c r="G1002" s="81"/>
      <c r="H1002" s="126"/>
      <c r="I1002" s="238" t="str">
        <f>IF(ISNUMBER(F1002),_xlfn.IFS(RIGHT(H1002,3)="(b)",IF(AND(G1002&gt;=DATE('1. Informace o projektu'!$C$3,1,1),G1002&lt;=WORKDAY(DATE('1. Informace o projektu'!$C$3+1,1,31)-1,1)),"OK","!!"),RIGHT(H1002,3)="(a)",IF(AND(G1002&gt;=DATE('1. Informace o projektu'!$C$3,1,1),G1002&lt;=WORKDAY(DATE('1. Informace o projektu'!$C$3,12,31)-1,1,'6. Data'!$C$76:$C$89)),"OK","!!"),ISBLANK(G1002),"!",ISBLANK(H1002),"!!!",H1002='6. Data'!$B$3,"vyberte druh nákladu")," ")</f>
        <v xml:space="preserve"> </v>
      </c>
      <c r="J1002" s="261" t="str">
        <f t="shared" si="45"/>
        <v xml:space="preserve"> </v>
      </c>
      <c r="K1002" s="238" t="str">
        <f t="shared" si="46"/>
        <v xml:space="preserve"> </v>
      </c>
      <c r="L1002" s="87" t="str">
        <f t="shared" si="47"/>
        <v xml:space="preserve"> </v>
      </c>
    </row>
    <row r="1003" spans="1:12" x14ac:dyDescent="0.25">
      <c r="A1003" s="72"/>
      <c r="B1003" s="82"/>
      <c r="C1003" s="82"/>
      <c r="D1003" s="79"/>
      <c r="E1003" s="83"/>
      <c r="F1003" s="83"/>
      <c r="G1003" s="81"/>
      <c r="H1003" s="126"/>
      <c r="I1003" s="238" t="str">
        <f>IF(ISNUMBER(F1003),_xlfn.IFS(RIGHT(H1003,3)="(b)",IF(AND(G1003&gt;=DATE('1. Informace o projektu'!$C$3,1,1),G1003&lt;=WORKDAY(DATE('1. Informace o projektu'!$C$3+1,1,31)-1,1)),"OK","!!"),RIGHT(H1003,3)="(a)",IF(AND(G1003&gt;=DATE('1. Informace o projektu'!$C$3,1,1),G1003&lt;=WORKDAY(DATE('1. Informace o projektu'!$C$3,12,31)-1,1,'6. Data'!$C$76:$C$89)),"OK","!!"),ISBLANK(G1003),"!",ISBLANK(H1003),"!!!",H1003='6. Data'!$B$3,"vyberte druh nákladu")," ")</f>
        <v xml:space="preserve"> </v>
      </c>
      <c r="J1003" s="261" t="str">
        <f t="shared" si="45"/>
        <v xml:space="preserve"> </v>
      </c>
      <c r="K1003" s="238" t="str">
        <f t="shared" si="46"/>
        <v xml:space="preserve"> </v>
      </c>
      <c r="L1003" s="87" t="str">
        <f t="shared" si="47"/>
        <v xml:space="preserve"> </v>
      </c>
    </row>
    <row r="1004" spans="1:12" x14ac:dyDescent="0.25">
      <c r="A1004" s="72"/>
      <c r="B1004" s="82"/>
      <c r="C1004" s="82"/>
      <c r="D1004" s="79"/>
      <c r="E1004" s="83"/>
      <c r="F1004" s="83"/>
      <c r="G1004" s="81"/>
      <c r="H1004" s="126"/>
      <c r="I1004" s="238" t="str">
        <f>IF(ISNUMBER(F1004),_xlfn.IFS(RIGHT(H1004,3)="(b)",IF(AND(G1004&gt;=DATE('1. Informace o projektu'!$C$3,1,1),G1004&lt;=WORKDAY(DATE('1. Informace o projektu'!$C$3+1,1,31)-1,1)),"OK","!!"),RIGHT(H1004,3)="(a)",IF(AND(G1004&gt;=DATE('1. Informace o projektu'!$C$3,1,1),G1004&lt;=WORKDAY(DATE('1. Informace o projektu'!$C$3,12,31)-1,1,'6. Data'!$C$76:$C$89)),"OK","!!"),ISBLANK(G1004),"!",ISBLANK(H1004),"!!!",H1004='6. Data'!$B$3,"vyberte druh nákladu")," ")</f>
        <v xml:space="preserve"> </v>
      </c>
      <c r="J1004" s="261" t="str">
        <f t="shared" si="45"/>
        <v xml:space="preserve"> </v>
      </c>
      <c r="K1004" s="238" t="str">
        <f t="shared" si="46"/>
        <v xml:space="preserve"> </v>
      </c>
      <c r="L1004" s="87" t="str">
        <f t="shared" si="47"/>
        <v xml:space="preserve"> </v>
      </c>
    </row>
    <row r="1005" spans="1:12" x14ac:dyDescent="0.25">
      <c r="A1005" s="72"/>
      <c r="B1005" s="82"/>
      <c r="C1005" s="82"/>
      <c r="D1005" s="79"/>
      <c r="E1005" s="83"/>
      <c r="F1005" s="83"/>
      <c r="G1005" s="81"/>
      <c r="H1005" s="126"/>
      <c r="I1005" s="238" t="str">
        <f>IF(ISNUMBER(F1005),_xlfn.IFS(RIGHT(H1005,3)="(b)",IF(AND(G1005&gt;=DATE('1. Informace o projektu'!$C$3,1,1),G1005&lt;=WORKDAY(DATE('1. Informace o projektu'!$C$3+1,1,31)-1,1)),"OK","!!"),RIGHT(H1005,3)="(a)",IF(AND(G1005&gt;=DATE('1. Informace o projektu'!$C$3,1,1),G1005&lt;=WORKDAY(DATE('1. Informace o projektu'!$C$3,12,31)-1,1,'6. Data'!$C$76:$C$89)),"OK","!!"),ISBLANK(G1005),"!",ISBLANK(H1005),"!!!",H1005='6. Data'!$B$3,"vyberte druh nákladu")," ")</f>
        <v xml:space="preserve"> </v>
      </c>
      <c r="J1005" s="261" t="str">
        <f t="shared" si="45"/>
        <v xml:space="preserve"> </v>
      </c>
      <c r="K1005" s="238" t="str">
        <f t="shared" si="46"/>
        <v xml:space="preserve"> </v>
      </c>
      <c r="L1005" s="87" t="str">
        <f t="shared" si="47"/>
        <v xml:space="preserve"> </v>
      </c>
    </row>
    <row r="1006" spans="1:12" x14ac:dyDescent="0.25">
      <c r="A1006" s="72"/>
      <c r="B1006" s="82"/>
      <c r="C1006" s="82"/>
      <c r="D1006" s="79"/>
      <c r="E1006" s="83"/>
      <c r="F1006" s="83"/>
      <c r="G1006" s="81"/>
      <c r="H1006" s="126"/>
      <c r="I1006" s="238" t="str">
        <f>IF(ISNUMBER(F1006),_xlfn.IFS(RIGHT(H1006,3)="(b)",IF(AND(G1006&gt;=DATE('1. Informace o projektu'!$C$3,1,1),G1006&lt;=WORKDAY(DATE('1. Informace o projektu'!$C$3+1,1,31)-1,1)),"OK","!!"),RIGHT(H1006,3)="(a)",IF(AND(G1006&gt;=DATE('1. Informace o projektu'!$C$3,1,1),G1006&lt;=WORKDAY(DATE('1. Informace o projektu'!$C$3,12,31)-1,1,'6. Data'!$C$76:$C$89)),"OK","!!"),ISBLANK(G1006),"!",ISBLANK(H1006),"!!!",H1006='6. Data'!$B$3,"vyberte druh nákladu")," ")</f>
        <v xml:space="preserve"> </v>
      </c>
      <c r="J1006" s="261" t="str">
        <f t="shared" si="45"/>
        <v xml:space="preserve"> </v>
      </c>
      <c r="K1006" s="238" t="str">
        <f t="shared" si="46"/>
        <v xml:space="preserve"> </v>
      </c>
      <c r="L1006" s="87" t="str">
        <f t="shared" si="47"/>
        <v xml:space="preserve"> </v>
      </c>
    </row>
    <row r="1007" spans="1:12" x14ac:dyDescent="0.25">
      <c r="A1007" s="72"/>
      <c r="B1007" s="82"/>
      <c r="C1007" s="82"/>
      <c r="D1007" s="79"/>
      <c r="E1007" s="83"/>
      <c r="F1007" s="83"/>
      <c r="G1007" s="81"/>
      <c r="H1007" s="126"/>
      <c r="I1007" s="238" t="str">
        <f>IF(ISNUMBER(F1007),_xlfn.IFS(RIGHT(H1007,3)="(b)",IF(AND(G1007&gt;=DATE('1. Informace o projektu'!$C$3,1,1),G1007&lt;=WORKDAY(DATE('1. Informace o projektu'!$C$3+1,1,31)-1,1)),"OK","!!"),RIGHT(H1007,3)="(a)",IF(AND(G1007&gt;=DATE('1. Informace o projektu'!$C$3,1,1),G1007&lt;=WORKDAY(DATE('1. Informace o projektu'!$C$3,12,31)-1,1,'6. Data'!$C$76:$C$89)),"OK","!!"),ISBLANK(G1007),"!",ISBLANK(H1007),"!!!",H1007='6. Data'!$B$3,"vyberte druh nákladu")," ")</f>
        <v xml:space="preserve"> </v>
      </c>
      <c r="J1007" s="261" t="str">
        <f t="shared" si="45"/>
        <v xml:space="preserve"> </v>
      </c>
      <c r="K1007" s="238" t="str">
        <f t="shared" si="46"/>
        <v xml:space="preserve"> </v>
      </c>
      <c r="L1007" s="87" t="str">
        <f t="shared" si="47"/>
        <v xml:space="preserve"> </v>
      </c>
    </row>
    <row r="1008" spans="1:12" x14ac:dyDescent="0.25">
      <c r="A1008" s="72"/>
      <c r="B1008" s="82"/>
      <c r="C1008" s="82"/>
      <c r="D1008" s="79"/>
      <c r="E1008" s="83"/>
      <c r="F1008" s="83"/>
      <c r="G1008" s="81"/>
      <c r="H1008" s="126"/>
      <c r="I1008" s="238" t="str">
        <f>IF(ISNUMBER(F1008),_xlfn.IFS(RIGHT(H1008,3)="(b)",IF(AND(G1008&gt;=DATE('1. Informace o projektu'!$C$3,1,1),G1008&lt;=WORKDAY(DATE('1. Informace o projektu'!$C$3+1,1,31)-1,1)),"OK","!!"),RIGHT(H1008,3)="(a)",IF(AND(G1008&gt;=DATE('1. Informace o projektu'!$C$3,1,1),G1008&lt;=WORKDAY(DATE('1. Informace o projektu'!$C$3,12,31)-1,1,'6. Data'!$C$76:$C$89)),"OK","!!"),ISBLANK(G1008),"!",ISBLANK(H1008),"!!!",H1008='6. Data'!$B$3,"vyberte druh nákladu")," ")</f>
        <v xml:space="preserve"> </v>
      </c>
      <c r="J1008" s="261" t="str">
        <f t="shared" si="45"/>
        <v xml:space="preserve"> </v>
      </c>
      <c r="K1008" s="238" t="str">
        <f t="shared" si="46"/>
        <v xml:space="preserve"> </v>
      </c>
      <c r="L1008" s="87" t="str">
        <f t="shared" si="47"/>
        <v xml:space="preserve"> </v>
      </c>
    </row>
    <row r="1009" spans="1:12" x14ac:dyDescent="0.25">
      <c r="A1009" s="72"/>
      <c r="B1009" s="82"/>
      <c r="C1009" s="82"/>
      <c r="D1009" s="79"/>
      <c r="E1009" s="83"/>
      <c r="F1009" s="83"/>
      <c r="G1009" s="81"/>
      <c r="H1009" s="126"/>
      <c r="I1009" s="238" t="str">
        <f>IF(ISNUMBER(F1009),_xlfn.IFS(RIGHT(H1009,3)="(b)",IF(AND(G1009&gt;=DATE('1. Informace o projektu'!$C$3,1,1),G1009&lt;=WORKDAY(DATE('1. Informace o projektu'!$C$3+1,1,31)-1,1)),"OK","!!"),RIGHT(H1009,3)="(a)",IF(AND(G1009&gt;=DATE('1. Informace o projektu'!$C$3,1,1),G1009&lt;=WORKDAY(DATE('1. Informace o projektu'!$C$3,12,31)-1,1,'6. Data'!$C$76:$C$89)),"OK","!!"),ISBLANK(G1009),"!",ISBLANK(H1009),"!!!",H1009='6. Data'!$B$3,"vyberte druh nákladu")," ")</f>
        <v xml:space="preserve"> </v>
      </c>
      <c r="J1009" s="261" t="str">
        <f t="shared" si="45"/>
        <v xml:space="preserve"> </v>
      </c>
      <c r="K1009" s="238" t="str">
        <f t="shared" si="46"/>
        <v xml:space="preserve"> </v>
      </c>
      <c r="L1009" s="87" t="str">
        <f t="shared" si="47"/>
        <v xml:space="preserve"> </v>
      </c>
    </row>
    <row r="1010" spans="1:12" x14ac:dyDescent="0.25">
      <c r="A1010" s="72"/>
      <c r="B1010" s="82"/>
      <c r="C1010" s="82"/>
      <c r="D1010" s="79"/>
      <c r="E1010" s="83"/>
      <c r="F1010" s="83"/>
      <c r="G1010" s="81"/>
      <c r="H1010" s="126"/>
      <c r="I1010" s="238" t="str">
        <f>IF(ISNUMBER(F1010),_xlfn.IFS(RIGHT(H1010,3)="(b)",IF(AND(G1010&gt;=DATE('1. Informace o projektu'!$C$3,1,1),G1010&lt;=WORKDAY(DATE('1. Informace o projektu'!$C$3+1,1,31)-1,1)),"OK","!!"),RIGHT(H1010,3)="(a)",IF(AND(G1010&gt;=DATE('1. Informace o projektu'!$C$3,1,1),G1010&lt;=WORKDAY(DATE('1. Informace o projektu'!$C$3,12,31)-1,1,'6. Data'!$C$76:$C$89)),"OK","!!"),ISBLANK(G1010),"!",ISBLANK(H1010),"!!!",H1010='6. Data'!$B$3,"vyberte druh nákladu")," ")</f>
        <v xml:space="preserve"> </v>
      </c>
      <c r="J1010" s="261" t="str">
        <f t="shared" si="45"/>
        <v xml:space="preserve"> </v>
      </c>
      <c r="K1010" s="238" t="str">
        <f t="shared" si="46"/>
        <v xml:space="preserve"> </v>
      </c>
      <c r="L1010" s="87" t="str">
        <f t="shared" si="47"/>
        <v xml:space="preserve"> </v>
      </c>
    </row>
    <row r="1011" spans="1:12" x14ac:dyDescent="0.25">
      <c r="A1011" s="72"/>
      <c r="B1011" s="82"/>
      <c r="C1011" s="82"/>
      <c r="D1011" s="79"/>
      <c r="E1011" s="83"/>
      <c r="F1011" s="83"/>
      <c r="G1011" s="81"/>
      <c r="H1011" s="126"/>
      <c r="I1011" s="238" t="str">
        <f>IF(ISNUMBER(F1011),_xlfn.IFS(RIGHT(H1011,3)="(b)",IF(AND(G1011&gt;=DATE('1. Informace o projektu'!$C$3,1,1),G1011&lt;=WORKDAY(DATE('1. Informace o projektu'!$C$3+1,1,31)-1,1)),"OK","!!"),RIGHT(H1011,3)="(a)",IF(AND(G1011&gt;=DATE('1. Informace o projektu'!$C$3,1,1),G1011&lt;=WORKDAY(DATE('1. Informace o projektu'!$C$3,12,31)-1,1,'6. Data'!$C$76:$C$89)),"OK","!!"),ISBLANK(G1011),"!",ISBLANK(H1011),"!!!",H1011='6. Data'!$B$3,"vyberte druh nákladu")," ")</f>
        <v xml:space="preserve"> </v>
      </c>
      <c r="J1011" s="261" t="str">
        <f t="shared" si="45"/>
        <v xml:space="preserve"> </v>
      </c>
      <c r="K1011" s="238" t="str">
        <f t="shared" si="46"/>
        <v xml:space="preserve"> </v>
      </c>
      <c r="L1011" s="87" t="str">
        <f t="shared" si="47"/>
        <v xml:space="preserve"> </v>
      </c>
    </row>
    <row r="1012" spans="1:12" x14ac:dyDescent="0.25">
      <c r="A1012" s="72"/>
      <c r="B1012" s="82"/>
      <c r="C1012" s="82"/>
      <c r="D1012" s="79"/>
      <c r="E1012" s="83"/>
      <c r="F1012" s="83"/>
      <c r="G1012" s="81"/>
      <c r="H1012" s="126"/>
      <c r="I1012" s="238" t="str">
        <f>IF(ISNUMBER(F1012),_xlfn.IFS(RIGHT(H1012,3)="(b)",IF(AND(G1012&gt;=DATE('1. Informace o projektu'!$C$3,1,1),G1012&lt;=WORKDAY(DATE('1. Informace o projektu'!$C$3+1,1,31)-1,1)),"OK","!!"),RIGHT(H1012,3)="(a)",IF(AND(G1012&gt;=DATE('1. Informace o projektu'!$C$3,1,1),G1012&lt;=WORKDAY(DATE('1. Informace o projektu'!$C$3,12,31)-1,1,'6. Data'!$C$76:$C$89)),"OK","!!"),ISBLANK(G1012),"!",ISBLANK(H1012),"!!!",H1012='6. Data'!$B$3,"vyberte druh nákladu")," ")</f>
        <v xml:space="preserve"> </v>
      </c>
      <c r="J1012" s="261" t="str">
        <f t="shared" si="45"/>
        <v xml:space="preserve"> </v>
      </c>
      <c r="K1012" s="238" t="str">
        <f t="shared" si="46"/>
        <v xml:space="preserve"> </v>
      </c>
      <c r="L1012" s="87" t="str">
        <f t="shared" si="47"/>
        <v xml:space="preserve"> </v>
      </c>
    </row>
    <row r="1013" spans="1:12" x14ac:dyDescent="0.25">
      <c r="A1013" s="72"/>
      <c r="B1013" s="82"/>
      <c r="C1013" s="82"/>
      <c r="D1013" s="79"/>
      <c r="E1013" s="83"/>
      <c r="F1013" s="83"/>
      <c r="G1013" s="81"/>
      <c r="H1013" s="126"/>
      <c r="I1013" s="238" t="str">
        <f>IF(ISNUMBER(F1013),_xlfn.IFS(RIGHT(H1013,3)="(b)",IF(AND(G1013&gt;=DATE('1. Informace o projektu'!$C$3,1,1),G1013&lt;=WORKDAY(DATE('1. Informace o projektu'!$C$3+1,1,31)-1,1)),"OK","!!"),RIGHT(H1013,3)="(a)",IF(AND(G1013&gt;=DATE('1. Informace o projektu'!$C$3,1,1),G1013&lt;=WORKDAY(DATE('1. Informace o projektu'!$C$3,12,31)-1,1,'6. Data'!$C$76:$C$89)),"OK","!!"),ISBLANK(G1013),"!",ISBLANK(H1013),"!!!",H1013='6. Data'!$B$3,"vyberte druh nákladu")," ")</f>
        <v xml:space="preserve"> </v>
      </c>
      <c r="J1013" s="261" t="str">
        <f t="shared" si="45"/>
        <v xml:space="preserve"> </v>
      </c>
      <c r="K1013" s="238" t="str">
        <f t="shared" si="46"/>
        <v xml:space="preserve"> </v>
      </c>
      <c r="L1013" s="87" t="str">
        <f t="shared" si="47"/>
        <v xml:space="preserve"> </v>
      </c>
    </row>
    <row r="1014" spans="1:12" x14ac:dyDescent="0.25">
      <c r="A1014" s="72"/>
      <c r="B1014" s="82"/>
      <c r="C1014" s="82"/>
      <c r="D1014" s="79"/>
      <c r="E1014" s="83"/>
      <c r="F1014" s="83"/>
      <c r="G1014" s="81"/>
      <c r="H1014" s="126"/>
      <c r="I1014" s="238" t="str">
        <f>IF(ISNUMBER(F1014),_xlfn.IFS(RIGHT(H1014,3)="(b)",IF(AND(G1014&gt;=DATE('1. Informace o projektu'!$C$3,1,1),G1014&lt;=WORKDAY(DATE('1. Informace o projektu'!$C$3+1,1,31)-1,1)),"OK","!!"),RIGHT(H1014,3)="(a)",IF(AND(G1014&gt;=DATE('1. Informace o projektu'!$C$3,1,1),G1014&lt;=WORKDAY(DATE('1. Informace o projektu'!$C$3,12,31)-1,1,'6. Data'!$C$76:$C$89)),"OK","!!"),ISBLANK(G1014),"!",ISBLANK(H1014),"!!!",H1014='6. Data'!$B$3,"vyberte druh nákladu")," ")</f>
        <v xml:space="preserve"> </v>
      </c>
      <c r="J1014" s="261" t="str">
        <f t="shared" si="45"/>
        <v xml:space="preserve"> </v>
      </c>
      <c r="K1014" s="238" t="str">
        <f t="shared" si="46"/>
        <v xml:space="preserve"> </v>
      </c>
      <c r="L1014" s="87" t="str">
        <f t="shared" si="47"/>
        <v xml:space="preserve"> </v>
      </c>
    </row>
    <row r="1015" spans="1:12" x14ac:dyDescent="0.25">
      <c r="A1015" s="72"/>
      <c r="B1015" s="82"/>
      <c r="C1015" s="82"/>
      <c r="D1015" s="79"/>
      <c r="E1015" s="83"/>
      <c r="F1015" s="83"/>
      <c r="G1015" s="81"/>
      <c r="H1015" s="126"/>
      <c r="I1015" s="238" t="str">
        <f>IF(ISNUMBER(F1015),_xlfn.IFS(RIGHT(H1015,3)="(b)",IF(AND(G1015&gt;=DATE('1. Informace o projektu'!$C$3,1,1),G1015&lt;=WORKDAY(DATE('1. Informace o projektu'!$C$3+1,1,31)-1,1)),"OK","!!"),RIGHT(H1015,3)="(a)",IF(AND(G1015&gt;=DATE('1. Informace o projektu'!$C$3,1,1),G1015&lt;=WORKDAY(DATE('1. Informace o projektu'!$C$3,12,31)-1,1,'6. Data'!$C$76:$C$89)),"OK","!!"),ISBLANK(G1015),"!",ISBLANK(H1015),"!!!",H1015='6. Data'!$B$3,"vyberte druh nákladu")," ")</f>
        <v xml:space="preserve"> </v>
      </c>
      <c r="J1015" s="261" t="str">
        <f t="shared" si="45"/>
        <v xml:space="preserve"> </v>
      </c>
      <c r="K1015" s="238" t="str">
        <f t="shared" si="46"/>
        <v xml:space="preserve"> </v>
      </c>
      <c r="L1015" s="87" t="str">
        <f t="shared" si="47"/>
        <v xml:space="preserve"> </v>
      </c>
    </row>
    <row r="1016" spans="1:12" x14ac:dyDescent="0.25">
      <c r="A1016" s="72"/>
      <c r="B1016" s="82"/>
      <c r="C1016" s="82"/>
      <c r="D1016" s="79"/>
      <c r="E1016" s="83"/>
      <c r="F1016" s="83"/>
      <c r="G1016" s="81"/>
      <c r="H1016" s="126"/>
      <c r="I1016" s="238" t="str">
        <f>IF(ISNUMBER(F1016),_xlfn.IFS(RIGHT(H1016,3)="(b)",IF(AND(G1016&gt;=DATE('1. Informace o projektu'!$C$3,1,1),G1016&lt;=WORKDAY(DATE('1. Informace o projektu'!$C$3+1,1,31)-1,1)),"OK","!!"),RIGHT(H1016,3)="(a)",IF(AND(G1016&gt;=DATE('1. Informace o projektu'!$C$3,1,1),G1016&lt;=WORKDAY(DATE('1. Informace o projektu'!$C$3,12,31)-1,1,'6. Data'!$C$76:$C$89)),"OK","!!"),ISBLANK(G1016),"!",ISBLANK(H1016),"!!!",H1016='6. Data'!$B$3,"vyberte druh nákladu")," ")</f>
        <v xml:space="preserve"> </v>
      </c>
      <c r="J1016" s="261" t="str">
        <f t="shared" si="45"/>
        <v xml:space="preserve"> </v>
      </c>
      <c r="K1016" s="238" t="str">
        <f t="shared" si="46"/>
        <v xml:space="preserve"> </v>
      </c>
      <c r="L1016" s="87" t="str">
        <f t="shared" si="47"/>
        <v xml:space="preserve"> </v>
      </c>
    </row>
    <row r="1017" spans="1:12" x14ac:dyDescent="0.25">
      <c r="A1017" s="72"/>
      <c r="B1017" s="82"/>
      <c r="C1017" s="82"/>
      <c r="D1017" s="79"/>
      <c r="E1017" s="83"/>
      <c r="F1017" s="83"/>
      <c r="G1017" s="81"/>
      <c r="H1017" s="126"/>
      <c r="I1017" s="238" t="str">
        <f>IF(ISNUMBER(F1017),_xlfn.IFS(RIGHT(H1017,3)="(b)",IF(AND(G1017&gt;=DATE('1. Informace o projektu'!$C$3,1,1),G1017&lt;=WORKDAY(DATE('1. Informace o projektu'!$C$3+1,1,31)-1,1)),"OK","!!"),RIGHT(H1017,3)="(a)",IF(AND(G1017&gt;=DATE('1. Informace o projektu'!$C$3,1,1),G1017&lt;=WORKDAY(DATE('1. Informace o projektu'!$C$3,12,31)-1,1,'6. Data'!$C$76:$C$89)),"OK","!!"),ISBLANK(G1017),"!",ISBLANK(H1017),"!!!",H1017='6. Data'!$B$3,"vyberte druh nákladu")," ")</f>
        <v xml:space="preserve"> </v>
      </c>
      <c r="J1017" s="261" t="str">
        <f t="shared" si="45"/>
        <v xml:space="preserve"> </v>
      </c>
      <c r="K1017" s="238" t="str">
        <f t="shared" si="46"/>
        <v xml:space="preserve"> </v>
      </c>
      <c r="L1017" s="87" t="str">
        <f t="shared" si="47"/>
        <v xml:space="preserve"> </v>
      </c>
    </row>
    <row r="1018" spans="1:12" x14ac:dyDescent="0.25">
      <c r="A1018" s="72"/>
      <c r="B1018" s="82"/>
      <c r="C1018" s="82"/>
      <c r="D1018" s="79"/>
      <c r="E1018" s="83"/>
      <c r="F1018" s="83"/>
      <c r="G1018" s="81"/>
      <c r="H1018" s="126"/>
      <c r="I1018" s="238" t="str">
        <f>IF(ISNUMBER(F1018),_xlfn.IFS(RIGHT(H1018,3)="(b)",IF(AND(G1018&gt;=DATE('1. Informace o projektu'!$C$3,1,1),G1018&lt;=WORKDAY(DATE('1. Informace o projektu'!$C$3+1,1,31)-1,1)),"OK","!!"),RIGHT(H1018,3)="(a)",IF(AND(G1018&gt;=DATE('1. Informace o projektu'!$C$3,1,1),G1018&lt;=WORKDAY(DATE('1. Informace o projektu'!$C$3,12,31)-1,1,'6. Data'!$C$76:$C$89)),"OK","!!"),ISBLANK(G1018),"!",ISBLANK(H1018),"!!!",H1018='6. Data'!$B$3,"vyberte druh nákladu")," ")</f>
        <v xml:space="preserve"> </v>
      </c>
      <c r="J1018" s="261" t="str">
        <f t="shared" si="45"/>
        <v xml:space="preserve"> </v>
      </c>
      <c r="K1018" s="238" t="str">
        <f t="shared" si="46"/>
        <v xml:space="preserve"> </v>
      </c>
      <c r="L1018" s="87" t="str">
        <f t="shared" si="47"/>
        <v xml:space="preserve"> </v>
      </c>
    </row>
    <row r="1019" spans="1:12" x14ac:dyDescent="0.25">
      <c r="A1019" s="72"/>
      <c r="B1019" s="82"/>
      <c r="C1019" s="82"/>
      <c r="D1019" s="79"/>
      <c r="E1019" s="83"/>
      <c r="F1019" s="83"/>
      <c r="G1019" s="81"/>
      <c r="H1019" s="126"/>
      <c r="I1019" s="238" t="str">
        <f>IF(ISNUMBER(F1019),_xlfn.IFS(RIGHT(H1019,3)="(b)",IF(AND(G1019&gt;=DATE('1. Informace o projektu'!$C$3,1,1),G1019&lt;=WORKDAY(DATE('1. Informace o projektu'!$C$3+1,1,31)-1,1)),"OK","!!"),RIGHT(H1019,3)="(a)",IF(AND(G1019&gt;=DATE('1. Informace o projektu'!$C$3,1,1),G1019&lt;=WORKDAY(DATE('1. Informace o projektu'!$C$3,12,31)-1,1,'6. Data'!$C$76:$C$89)),"OK","!!"),ISBLANK(G1019),"!",ISBLANK(H1019),"!!!",H1019='6. Data'!$B$3,"vyberte druh nákladu")," ")</f>
        <v xml:space="preserve"> </v>
      </c>
      <c r="J1019" s="261" t="str">
        <f t="shared" si="45"/>
        <v xml:space="preserve"> </v>
      </c>
      <c r="K1019" s="238" t="str">
        <f t="shared" si="46"/>
        <v xml:space="preserve"> </v>
      </c>
      <c r="L1019" s="87" t="str">
        <f t="shared" si="47"/>
        <v xml:space="preserve"> </v>
      </c>
    </row>
    <row r="1020" spans="1:12" x14ac:dyDescent="0.25">
      <c r="A1020" s="72"/>
      <c r="B1020" s="82"/>
      <c r="C1020" s="82"/>
      <c r="D1020" s="79"/>
      <c r="E1020" s="83"/>
      <c r="F1020" s="83"/>
      <c r="G1020" s="81"/>
      <c r="H1020" s="126"/>
      <c r="I1020" s="238" t="str">
        <f>IF(ISNUMBER(F1020),_xlfn.IFS(RIGHT(H1020,3)="(b)",IF(AND(G1020&gt;=DATE('1. Informace o projektu'!$C$3,1,1),G1020&lt;=WORKDAY(DATE('1. Informace o projektu'!$C$3+1,1,31)-1,1)),"OK","!!"),RIGHT(H1020,3)="(a)",IF(AND(G1020&gt;=DATE('1. Informace o projektu'!$C$3,1,1),G1020&lt;=WORKDAY(DATE('1. Informace o projektu'!$C$3,12,31)-1,1,'6. Data'!$C$76:$C$89)),"OK","!!"),ISBLANK(G1020),"!",ISBLANK(H1020),"!!!",H1020='6. Data'!$B$3,"vyberte druh nákladu")," ")</f>
        <v xml:space="preserve"> </v>
      </c>
      <c r="J1020" s="261" t="str">
        <f t="shared" si="45"/>
        <v xml:space="preserve"> </v>
      </c>
      <c r="K1020" s="238" t="str">
        <f t="shared" si="46"/>
        <v xml:space="preserve"> </v>
      </c>
      <c r="L1020" s="87" t="str">
        <f t="shared" si="47"/>
        <v xml:space="preserve"> </v>
      </c>
    </row>
    <row r="1021" spans="1:12" x14ac:dyDescent="0.25">
      <c r="A1021" s="72"/>
      <c r="B1021" s="82"/>
      <c r="C1021" s="82"/>
      <c r="D1021" s="79"/>
      <c r="E1021" s="83"/>
      <c r="F1021" s="83"/>
      <c r="G1021" s="81"/>
      <c r="H1021" s="126"/>
      <c r="I1021" s="238" t="str">
        <f>IF(ISNUMBER(F1021),_xlfn.IFS(RIGHT(H1021,3)="(b)",IF(AND(G1021&gt;=DATE('1. Informace o projektu'!$C$3,1,1),G1021&lt;=WORKDAY(DATE('1. Informace o projektu'!$C$3+1,1,31)-1,1)),"OK","!!"),RIGHT(H1021,3)="(a)",IF(AND(G1021&gt;=DATE('1. Informace o projektu'!$C$3,1,1),G1021&lt;=WORKDAY(DATE('1. Informace o projektu'!$C$3,12,31)-1,1,'6. Data'!$C$76:$C$89)),"OK","!!"),ISBLANK(G1021),"!",ISBLANK(H1021),"!!!",H1021='6. Data'!$B$3,"vyberte druh nákladu")," ")</f>
        <v xml:space="preserve"> </v>
      </c>
      <c r="J1021" s="261" t="str">
        <f t="shared" si="45"/>
        <v xml:space="preserve"> </v>
      </c>
      <c r="K1021" s="238" t="str">
        <f t="shared" si="46"/>
        <v xml:space="preserve"> </v>
      </c>
      <c r="L1021" s="87" t="str">
        <f t="shared" si="47"/>
        <v xml:space="preserve"> </v>
      </c>
    </row>
    <row r="1022" spans="1:12" x14ac:dyDescent="0.25">
      <c r="A1022" s="72"/>
      <c r="B1022" s="82"/>
      <c r="C1022" s="82"/>
      <c r="D1022" s="79"/>
      <c r="E1022" s="83"/>
      <c r="F1022" s="83"/>
      <c r="G1022" s="81"/>
      <c r="H1022" s="126"/>
      <c r="I1022" s="238" t="str">
        <f>IF(ISNUMBER(F1022),_xlfn.IFS(RIGHT(H1022,3)="(b)",IF(AND(G1022&gt;=DATE('1. Informace o projektu'!$C$3,1,1),G1022&lt;=WORKDAY(DATE('1. Informace o projektu'!$C$3+1,1,31)-1,1)),"OK","!!"),RIGHT(H1022,3)="(a)",IF(AND(G1022&gt;=DATE('1. Informace o projektu'!$C$3,1,1),G1022&lt;=WORKDAY(DATE('1. Informace o projektu'!$C$3,12,31)-1,1,'6. Data'!$C$76:$C$89)),"OK","!!"),ISBLANK(G1022),"!",ISBLANK(H1022),"!!!",H1022='6. Data'!$B$3,"vyberte druh nákladu")," ")</f>
        <v xml:space="preserve"> </v>
      </c>
      <c r="J1022" s="261" t="str">
        <f t="shared" si="45"/>
        <v xml:space="preserve"> </v>
      </c>
      <c r="K1022" s="238" t="str">
        <f t="shared" si="46"/>
        <v xml:space="preserve"> </v>
      </c>
      <c r="L1022" s="87" t="str">
        <f t="shared" si="47"/>
        <v xml:space="preserve"> </v>
      </c>
    </row>
    <row r="1023" spans="1:12" x14ac:dyDescent="0.25">
      <c r="A1023" s="72"/>
      <c r="B1023" s="82"/>
      <c r="C1023" s="82"/>
      <c r="D1023" s="79"/>
      <c r="E1023" s="83"/>
      <c r="F1023" s="83"/>
      <c r="G1023" s="81"/>
      <c r="H1023" s="126"/>
      <c r="I1023" s="238" t="str">
        <f>IF(ISNUMBER(F1023),_xlfn.IFS(RIGHT(H1023,3)="(b)",IF(AND(G1023&gt;=DATE('1. Informace o projektu'!$C$3,1,1),G1023&lt;=WORKDAY(DATE('1. Informace o projektu'!$C$3+1,1,31)-1,1)),"OK","!!"),RIGHT(H1023,3)="(a)",IF(AND(G1023&gt;=DATE('1. Informace o projektu'!$C$3,1,1),G1023&lt;=WORKDAY(DATE('1. Informace o projektu'!$C$3,12,31)-1,1,'6. Data'!$C$76:$C$89)),"OK","!!"),ISBLANK(G1023),"!",ISBLANK(H1023),"!!!",H1023='6. Data'!$B$3,"vyberte druh nákladu")," ")</f>
        <v xml:space="preserve"> </v>
      </c>
      <c r="J1023" s="261" t="str">
        <f t="shared" si="45"/>
        <v xml:space="preserve"> </v>
      </c>
      <c r="K1023" s="238" t="str">
        <f t="shared" si="46"/>
        <v xml:space="preserve"> </v>
      </c>
      <c r="L1023" s="87" t="str">
        <f t="shared" si="47"/>
        <v xml:space="preserve"> </v>
      </c>
    </row>
    <row r="1024" spans="1:12" x14ac:dyDescent="0.25">
      <c r="A1024" s="72"/>
      <c r="B1024" s="82"/>
      <c r="C1024" s="82"/>
      <c r="D1024" s="79"/>
      <c r="E1024" s="83"/>
      <c r="F1024" s="83"/>
      <c r="G1024" s="81"/>
      <c r="H1024" s="126"/>
      <c r="I1024" s="238" t="str">
        <f>IF(ISNUMBER(F1024),_xlfn.IFS(RIGHT(H1024,3)="(b)",IF(AND(G1024&gt;=DATE('1. Informace o projektu'!$C$3,1,1),G1024&lt;=WORKDAY(DATE('1. Informace o projektu'!$C$3+1,1,31)-1,1)),"OK","!!"),RIGHT(H1024,3)="(a)",IF(AND(G1024&gt;=DATE('1. Informace o projektu'!$C$3,1,1),G1024&lt;=WORKDAY(DATE('1. Informace o projektu'!$C$3,12,31)-1,1,'6. Data'!$C$76:$C$89)),"OK","!!"),ISBLANK(G1024),"!",ISBLANK(H1024),"!!!",H1024='6. Data'!$B$3,"vyberte druh nákladu")," ")</f>
        <v xml:space="preserve"> </v>
      </c>
      <c r="J1024" s="261" t="str">
        <f t="shared" si="45"/>
        <v xml:space="preserve"> </v>
      </c>
      <c r="K1024" s="238" t="str">
        <f t="shared" si="46"/>
        <v xml:space="preserve"> </v>
      </c>
      <c r="L1024" s="87" t="str">
        <f t="shared" si="47"/>
        <v xml:space="preserve"> </v>
      </c>
    </row>
    <row r="1025" spans="1:12" x14ac:dyDescent="0.25">
      <c r="A1025" s="72"/>
      <c r="B1025" s="82"/>
      <c r="C1025" s="82"/>
      <c r="D1025" s="79"/>
      <c r="E1025" s="83"/>
      <c r="F1025" s="83"/>
      <c r="G1025" s="81"/>
      <c r="H1025" s="126"/>
      <c r="I1025" s="238" t="str">
        <f>IF(ISNUMBER(F1025),_xlfn.IFS(RIGHT(H1025,3)="(b)",IF(AND(G1025&gt;=DATE('1. Informace o projektu'!$C$3,1,1),G1025&lt;=WORKDAY(DATE('1. Informace o projektu'!$C$3+1,1,31)-1,1)),"OK","!!"),RIGHT(H1025,3)="(a)",IF(AND(G1025&gt;=DATE('1. Informace o projektu'!$C$3,1,1),G1025&lt;=WORKDAY(DATE('1. Informace o projektu'!$C$3,12,31)-1,1,'6. Data'!$C$76:$C$89)),"OK","!!"),ISBLANK(G1025),"!",ISBLANK(H1025),"!!!",H1025='6. Data'!$B$3,"vyberte druh nákladu")," ")</f>
        <v xml:space="preserve"> </v>
      </c>
      <c r="J1025" s="261" t="str">
        <f t="shared" si="45"/>
        <v xml:space="preserve"> </v>
      </c>
      <c r="K1025" s="238" t="str">
        <f t="shared" si="46"/>
        <v xml:space="preserve"> </v>
      </c>
      <c r="L1025" s="87" t="str">
        <f t="shared" si="47"/>
        <v xml:space="preserve"> </v>
      </c>
    </row>
    <row r="1026" spans="1:12" x14ac:dyDescent="0.25">
      <c r="A1026" s="72"/>
      <c r="B1026" s="82"/>
      <c r="C1026" s="82"/>
      <c r="D1026" s="79"/>
      <c r="E1026" s="83"/>
      <c r="F1026" s="83"/>
      <c r="G1026" s="81"/>
      <c r="H1026" s="126"/>
      <c r="I1026" s="238" t="str">
        <f>IF(ISNUMBER(F1026),_xlfn.IFS(RIGHT(H1026,3)="(b)",IF(AND(G1026&gt;=DATE('1. Informace o projektu'!$C$3,1,1),G1026&lt;=WORKDAY(DATE('1. Informace o projektu'!$C$3+1,1,31)-1,1)),"OK","!!"),RIGHT(H1026,3)="(a)",IF(AND(G1026&gt;=DATE('1. Informace o projektu'!$C$3,1,1),G1026&lt;=WORKDAY(DATE('1. Informace o projektu'!$C$3,12,31)-1,1,'6. Data'!$C$76:$C$89)),"OK","!!"),ISBLANK(G1026),"!",ISBLANK(H1026),"!!!",H1026='6. Data'!$B$3,"vyberte druh nákladu")," ")</f>
        <v xml:space="preserve"> </v>
      </c>
      <c r="J1026" s="261" t="str">
        <f t="shared" si="45"/>
        <v xml:space="preserve"> </v>
      </c>
      <c r="K1026" s="238" t="str">
        <f t="shared" si="46"/>
        <v xml:space="preserve"> </v>
      </c>
      <c r="L1026" s="87" t="str">
        <f t="shared" si="47"/>
        <v xml:space="preserve"> </v>
      </c>
    </row>
    <row r="1027" spans="1:12" x14ac:dyDescent="0.25">
      <c r="A1027" s="72"/>
      <c r="B1027" s="82"/>
      <c r="C1027" s="82"/>
      <c r="D1027" s="79"/>
      <c r="E1027" s="83"/>
      <c r="F1027" s="83"/>
      <c r="G1027" s="81"/>
      <c r="H1027" s="126"/>
      <c r="I1027" s="238" t="str">
        <f>IF(ISNUMBER(F1027),_xlfn.IFS(RIGHT(H1027,3)="(b)",IF(AND(G1027&gt;=DATE('1. Informace o projektu'!$C$3,1,1),G1027&lt;=WORKDAY(DATE('1. Informace o projektu'!$C$3+1,1,31)-1,1)),"OK","!!"),RIGHT(H1027,3)="(a)",IF(AND(G1027&gt;=DATE('1. Informace o projektu'!$C$3,1,1),G1027&lt;=WORKDAY(DATE('1. Informace o projektu'!$C$3,12,31)-1,1,'6. Data'!$C$76:$C$89)),"OK","!!"),ISBLANK(G1027),"!",ISBLANK(H1027),"!!!",H1027='6. Data'!$B$3,"vyberte druh nákladu")," ")</f>
        <v xml:space="preserve"> </v>
      </c>
      <c r="J1027" s="261" t="str">
        <f t="shared" si="45"/>
        <v xml:space="preserve"> </v>
      </c>
      <c r="K1027" s="238" t="str">
        <f t="shared" si="46"/>
        <v xml:space="preserve"> </v>
      </c>
      <c r="L1027" s="87" t="str">
        <f t="shared" si="47"/>
        <v xml:space="preserve"> </v>
      </c>
    </row>
    <row r="1028" spans="1:12" x14ac:dyDescent="0.25">
      <c r="A1028" s="72"/>
      <c r="B1028" s="82"/>
      <c r="C1028" s="82"/>
      <c r="D1028" s="79"/>
      <c r="E1028" s="83"/>
      <c r="F1028" s="83"/>
      <c r="G1028" s="81"/>
      <c r="H1028" s="126"/>
      <c r="I1028" s="238" t="str">
        <f>IF(ISNUMBER(F1028),_xlfn.IFS(RIGHT(H1028,3)="(b)",IF(AND(G1028&gt;=DATE('1. Informace o projektu'!$C$3,1,1),G1028&lt;=WORKDAY(DATE('1. Informace o projektu'!$C$3+1,1,31)-1,1)),"OK","!!"),RIGHT(H1028,3)="(a)",IF(AND(G1028&gt;=DATE('1. Informace o projektu'!$C$3,1,1),G1028&lt;=WORKDAY(DATE('1. Informace o projektu'!$C$3,12,31)-1,1,'6. Data'!$C$76:$C$89)),"OK","!!"),ISBLANK(G1028),"!",ISBLANK(H1028),"!!!",H1028='6. Data'!$B$3,"vyberte druh nákladu")," ")</f>
        <v xml:space="preserve"> </v>
      </c>
      <c r="J1028" s="261" t="str">
        <f t="shared" si="45"/>
        <v xml:space="preserve"> </v>
      </c>
      <c r="K1028" s="238" t="str">
        <f t="shared" si="46"/>
        <v xml:space="preserve"> </v>
      </c>
      <c r="L1028" s="87" t="str">
        <f t="shared" si="47"/>
        <v xml:space="preserve"> </v>
      </c>
    </row>
    <row r="1029" spans="1:12" x14ac:dyDescent="0.25">
      <c r="A1029" s="72"/>
      <c r="B1029" s="82"/>
      <c r="C1029" s="82"/>
      <c r="D1029" s="79"/>
      <c r="E1029" s="83"/>
      <c r="F1029" s="83"/>
      <c r="G1029" s="81"/>
      <c r="H1029" s="126"/>
      <c r="I1029" s="238" t="str">
        <f>IF(ISNUMBER(F1029),_xlfn.IFS(RIGHT(H1029,3)="(b)",IF(AND(G1029&gt;=DATE('1. Informace o projektu'!$C$3,1,1),G1029&lt;=WORKDAY(DATE('1. Informace o projektu'!$C$3+1,1,31)-1,1)),"OK","!!"),RIGHT(H1029,3)="(a)",IF(AND(G1029&gt;=DATE('1. Informace o projektu'!$C$3,1,1),G1029&lt;=WORKDAY(DATE('1. Informace o projektu'!$C$3,12,31)-1,1,'6. Data'!$C$76:$C$89)),"OK","!!"),ISBLANK(G1029),"!",ISBLANK(H1029),"!!!",H1029='6. Data'!$B$3,"vyberte druh nákladu")," ")</f>
        <v xml:space="preserve"> </v>
      </c>
      <c r="J1029" s="261" t="str">
        <f t="shared" si="45"/>
        <v xml:space="preserve"> </v>
      </c>
      <c r="K1029" s="238" t="str">
        <f t="shared" si="46"/>
        <v xml:space="preserve"> </v>
      </c>
      <c r="L1029" s="87" t="str">
        <f t="shared" si="47"/>
        <v xml:space="preserve"> </v>
      </c>
    </row>
    <row r="1030" spans="1:12" x14ac:dyDescent="0.25">
      <c r="A1030" s="72"/>
      <c r="B1030" s="82"/>
      <c r="C1030" s="82"/>
      <c r="D1030" s="79"/>
      <c r="E1030" s="83"/>
      <c r="F1030" s="83"/>
      <c r="G1030" s="81"/>
      <c r="H1030" s="126"/>
      <c r="I1030" s="238" t="str">
        <f>IF(ISNUMBER(F1030),_xlfn.IFS(RIGHT(H1030,3)="(b)",IF(AND(G1030&gt;=DATE('1. Informace o projektu'!$C$3,1,1),G1030&lt;=WORKDAY(DATE('1. Informace o projektu'!$C$3+1,1,31)-1,1)),"OK","!!"),RIGHT(H1030,3)="(a)",IF(AND(G1030&gt;=DATE('1. Informace o projektu'!$C$3,1,1),G1030&lt;=WORKDAY(DATE('1. Informace o projektu'!$C$3,12,31)-1,1,'6. Data'!$C$76:$C$89)),"OK","!!"),ISBLANK(G1030),"!",ISBLANK(H1030),"!!!",H1030='6. Data'!$B$3,"vyberte druh nákladu")," ")</f>
        <v xml:space="preserve"> </v>
      </c>
      <c r="J1030" s="261" t="str">
        <f t="shared" si="45"/>
        <v xml:space="preserve"> </v>
      </c>
      <c r="K1030" s="238" t="str">
        <f t="shared" si="46"/>
        <v xml:space="preserve"> </v>
      </c>
      <c r="L1030" s="87" t="str">
        <f t="shared" si="47"/>
        <v xml:space="preserve"> </v>
      </c>
    </row>
    <row r="1031" spans="1:12" x14ac:dyDescent="0.25">
      <c r="A1031" s="72"/>
      <c r="B1031" s="82"/>
      <c r="C1031" s="82"/>
      <c r="D1031" s="79"/>
      <c r="E1031" s="83"/>
      <c r="F1031" s="83"/>
      <c r="G1031" s="81"/>
      <c r="H1031" s="126"/>
      <c r="I1031" s="238" t="str">
        <f>IF(ISNUMBER(F1031),_xlfn.IFS(RIGHT(H1031,3)="(b)",IF(AND(G1031&gt;=DATE('1. Informace o projektu'!$C$3,1,1),G1031&lt;=WORKDAY(DATE('1. Informace o projektu'!$C$3+1,1,31)-1,1)),"OK","!!"),RIGHT(H1031,3)="(a)",IF(AND(G1031&gt;=DATE('1. Informace o projektu'!$C$3,1,1),G1031&lt;=WORKDAY(DATE('1. Informace o projektu'!$C$3,12,31)-1,1,'6. Data'!$C$76:$C$89)),"OK","!!"),ISBLANK(G1031),"!",ISBLANK(H1031),"!!!",H1031='6. Data'!$B$3,"vyberte druh nákladu")," ")</f>
        <v xml:space="preserve"> </v>
      </c>
      <c r="J1031" s="261" t="str">
        <f t="shared" ref="J1031:J1094" si="48">_xlfn.IFS(I1031="!","Zapište datum úhrady",I1031="ok"," ",I1031=" "," ",I1031="!!!","vyberte druh nákladu",I1031="!!","nepovolené datum úhrady",I1031="vyberte druh nákladu","vyberte druh nákladu")</f>
        <v xml:space="preserve"> </v>
      </c>
      <c r="K1031" s="238" t="str">
        <f t="shared" ref="K1031:K1094" si="49">IF(ISNUMBER(F1031),IF(E1031&gt;=F1031,"OK","!")," ")</f>
        <v xml:space="preserve"> </v>
      </c>
      <c r="L1031" s="87" t="str">
        <f t="shared" ref="L1031:L1094" si="50">_xlfn.IFS(K1031="!","Hrazeno z dotace je vyšší než fakturovaná částka",K1031="ok"," ",K1031=" "," ")</f>
        <v xml:space="preserve"> </v>
      </c>
    </row>
    <row r="1032" spans="1:12" x14ac:dyDescent="0.25">
      <c r="A1032" s="72"/>
      <c r="B1032" s="82"/>
      <c r="C1032" s="82"/>
      <c r="D1032" s="79"/>
      <c r="E1032" s="83"/>
      <c r="F1032" s="83"/>
      <c r="G1032" s="81"/>
      <c r="H1032" s="126"/>
      <c r="I1032" s="238" t="str">
        <f>IF(ISNUMBER(F1032),_xlfn.IFS(RIGHT(H1032,3)="(b)",IF(AND(G1032&gt;=DATE('1. Informace o projektu'!$C$3,1,1),G1032&lt;=WORKDAY(DATE('1. Informace o projektu'!$C$3+1,1,31)-1,1)),"OK","!!"),RIGHT(H1032,3)="(a)",IF(AND(G1032&gt;=DATE('1. Informace o projektu'!$C$3,1,1),G1032&lt;=WORKDAY(DATE('1. Informace o projektu'!$C$3,12,31)-1,1,'6. Data'!$C$76:$C$89)),"OK","!!"),ISBLANK(G1032),"!",ISBLANK(H1032),"!!!",H1032='6. Data'!$B$3,"vyberte druh nákladu")," ")</f>
        <v xml:space="preserve"> </v>
      </c>
      <c r="J1032" s="261" t="str">
        <f t="shared" si="48"/>
        <v xml:space="preserve"> </v>
      </c>
      <c r="K1032" s="238" t="str">
        <f t="shared" si="49"/>
        <v xml:space="preserve"> </v>
      </c>
      <c r="L1032" s="87" t="str">
        <f t="shared" si="50"/>
        <v xml:space="preserve"> </v>
      </c>
    </row>
    <row r="1033" spans="1:12" x14ac:dyDescent="0.25">
      <c r="A1033" s="72"/>
      <c r="B1033" s="82"/>
      <c r="C1033" s="82"/>
      <c r="D1033" s="79"/>
      <c r="E1033" s="83"/>
      <c r="F1033" s="83"/>
      <c r="G1033" s="81"/>
      <c r="H1033" s="126"/>
      <c r="I1033" s="238" t="str">
        <f>IF(ISNUMBER(F1033),_xlfn.IFS(RIGHT(H1033,3)="(b)",IF(AND(G1033&gt;=DATE('1. Informace o projektu'!$C$3,1,1),G1033&lt;=WORKDAY(DATE('1. Informace o projektu'!$C$3+1,1,31)-1,1)),"OK","!!"),RIGHT(H1033,3)="(a)",IF(AND(G1033&gt;=DATE('1. Informace o projektu'!$C$3,1,1),G1033&lt;=WORKDAY(DATE('1. Informace o projektu'!$C$3,12,31)-1,1,'6. Data'!$C$76:$C$89)),"OK","!!"),ISBLANK(G1033),"!",ISBLANK(H1033),"!!!",H1033='6. Data'!$B$3,"vyberte druh nákladu")," ")</f>
        <v xml:space="preserve"> </v>
      </c>
      <c r="J1033" s="261" t="str">
        <f t="shared" si="48"/>
        <v xml:space="preserve"> </v>
      </c>
      <c r="K1033" s="238" t="str">
        <f t="shared" si="49"/>
        <v xml:space="preserve"> </v>
      </c>
      <c r="L1033" s="87" t="str">
        <f t="shared" si="50"/>
        <v xml:space="preserve"> </v>
      </c>
    </row>
    <row r="1034" spans="1:12" x14ac:dyDescent="0.25">
      <c r="A1034" s="72"/>
      <c r="B1034" s="82"/>
      <c r="C1034" s="82"/>
      <c r="D1034" s="79"/>
      <c r="E1034" s="83"/>
      <c r="F1034" s="83"/>
      <c r="G1034" s="81"/>
      <c r="H1034" s="126"/>
      <c r="I1034" s="238" t="str">
        <f>IF(ISNUMBER(F1034),_xlfn.IFS(RIGHT(H1034,3)="(b)",IF(AND(G1034&gt;=DATE('1. Informace o projektu'!$C$3,1,1),G1034&lt;=WORKDAY(DATE('1. Informace o projektu'!$C$3+1,1,31)-1,1)),"OK","!!"),RIGHT(H1034,3)="(a)",IF(AND(G1034&gt;=DATE('1. Informace o projektu'!$C$3,1,1),G1034&lt;=WORKDAY(DATE('1. Informace o projektu'!$C$3,12,31)-1,1,'6. Data'!$C$76:$C$89)),"OK","!!"),ISBLANK(G1034),"!",ISBLANK(H1034),"!!!",H1034='6. Data'!$B$3,"vyberte druh nákladu")," ")</f>
        <v xml:space="preserve"> </v>
      </c>
      <c r="J1034" s="261" t="str">
        <f t="shared" si="48"/>
        <v xml:space="preserve"> </v>
      </c>
      <c r="K1034" s="238" t="str">
        <f t="shared" si="49"/>
        <v xml:space="preserve"> </v>
      </c>
      <c r="L1034" s="87" t="str">
        <f t="shared" si="50"/>
        <v xml:space="preserve"> </v>
      </c>
    </row>
    <row r="1035" spans="1:12" x14ac:dyDescent="0.25">
      <c r="A1035" s="72"/>
      <c r="B1035" s="82"/>
      <c r="C1035" s="82"/>
      <c r="D1035" s="79"/>
      <c r="E1035" s="83"/>
      <c r="F1035" s="83"/>
      <c r="G1035" s="81"/>
      <c r="H1035" s="126"/>
      <c r="I1035" s="238" t="str">
        <f>IF(ISNUMBER(F1035),_xlfn.IFS(RIGHT(H1035,3)="(b)",IF(AND(G1035&gt;=DATE('1. Informace o projektu'!$C$3,1,1),G1035&lt;=WORKDAY(DATE('1. Informace o projektu'!$C$3+1,1,31)-1,1)),"OK","!!"),RIGHT(H1035,3)="(a)",IF(AND(G1035&gt;=DATE('1. Informace o projektu'!$C$3,1,1),G1035&lt;=WORKDAY(DATE('1. Informace o projektu'!$C$3,12,31)-1,1,'6. Data'!$C$76:$C$89)),"OK","!!"),ISBLANK(G1035),"!",ISBLANK(H1035),"!!!",H1035='6. Data'!$B$3,"vyberte druh nákladu")," ")</f>
        <v xml:space="preserve"> </v>
      </c>
      <c r="J1035" s="261" t="str">
        <f t="shared" si="48"/>
        <v xml:space="preserve"> </v>
      </c>
      <c r="K1035" s="238" t="str">
        <f t="shared" si="49"/>
        <v xml:space="preserve"> </v>
      </c>
      <c r="L1035" s="87" t="str">
        <f t="shared" si="50"/>
        <v xml:space="preserve"> </v>
      </c>
    </row>
    <row r="1036" spans="1:12" x14ac:dyDescent="0.25">
      <c r="A1036" s="72"/>
      <c r="B1036" s="82"/>
      <c r="C1036" s="82"/>
      <c r="D1036" s="79"/>
      <c r="E1036" s="83"/>
      <c r="F1036" s="83"/>
      <c r="G1036" s="81"/>
      <c r="H1036" s="126"/>
      <c r="I1036" s="238" t="str">
        <f>IF(ISNUMBER(F1036),_xlfn.IFS(RIGHT(H1036,3)="(b)",IF(AND(G1036&gt;=DATE('1. Informace o projektu'!$C$3,1,1),G1036&lt;=WORKDAY(DATE('1. Informace o projektu'!$C$3+1,1,31)-1,1)),"OK","!!"),RIGHT(H1036,3)="(a)",IF(AND(G1036&gt;=DATE('1. Informace o projektu'!$C$3,1,1),G1036&lt;=WORKDAY(DATE('1. Informace o projektu'!$C$3,12,31)-1,1,'6. Data'!$C$76:$C$89)),"OK","!!"),ISBLANK(G1036),"!",ISBLANK(H1036),"!!!",H1036='6. Data'!$B$3,"vyberte druh nákladu")," ")</f>
        <v xml:space="preserve"> </v>
      </c>
      <c r="J1036" s="261" t="str">
        <f t="shared" si="48"/>
        <v xml:space="preserve"> </v>
      </c>
      <c r="K1036" s="238" t="str">
        <f t="shared" si="49"/>
        <v xml:space="preserve"> </v>
      </c>
      <c r="L1036" s="87" t="str">
        <f t="shared" si="50"/>
        <v xml:space="preserve"> </v>
      </c>
    </row>
    <row r="1037" spans="1:12" x14ac:dyDescent="0.25">
      <c r="A1037" s="72"/>
      <c r="B1037" s="82"/>
      <c r="C1037" s="82"/>
      <c r="D1037" s="79"/>
      <c r="E1037" s="83"/>
      <c r="F1037" s="83"/>
      <c r="G1037" s="81"/>
      <c r="H1037" s="126"/>
      <c r="I1037" s="238" t="str">
        <f>IF(ISNUMBER(F1037),_xlfn.IFS(RIGHT(H1037,3)="(b)",IF(AND(G1037&gt;=DATE('1. Informace o projektu'!$C$3,1,1),G1037&lt;=WORKDAY(DATE('1. Informace o projektu'!$C$3+1,1,31)-1,1)),"OK","!!"),RIGHT(H1037,3)="(a)",IF(AND(G1037&gt;=DATE('1. Informace o projektu'!$C$3,1,1),G1037&lt;=WORKDAY(DATE('1. Informace o projektu'!$C$3,12,31)-1,1,'6. Data'!$C$76:$C$89)),"OK","!!"),ISBLANK(G1037),"!",ISBLANK(H1037),"!!!",H1037='6. Data'!$B$3,"vyberte druh nákladu")," ")</f>
        <v xml:space="preserve"> </v>
      </c>
      <c r="J1037" s="261" t="str">
        <f t="shared" si="48"/>
        <v xml:space="preserve"> </v>
      </c>
      <c r="K1037" s="238" t="str">
        <f t="shared" si="49"/>
        <v xml:space="preserve"> </v>
      </c>
      <c r="L1037" s="87" t="str">
        <f t="shared" si="50"/>
        <v xml:space="preserve"> </v>
      </c>
    </row>
    <row r="1038" spans="1:12" x14ac:dyDescent="0.25">
      <c r="A1038" s="72"/>
      <c r="B1038" s="82"/>
      <c r="C1038" s="82"/>
      <c r="D1038" s="79"/>
      <c r="E1038" s="83"/>
      <c r="F1038" s="83"/>
      <c r="G1038" s="81"/>
      <c r="H1038" s="126"/>
      <c r="I1038" s="238" t="str">
        <f>IF(ISNUMBER(F1038),_xlfn.IFS(RIGHT(H1038,3)="(b)",IF(AND(G1038&gt;=DATE('1. Informace o projektu'!$C$3,1,1),G1038&lt;=WORKDAY(DATE('1. Informace o projektu'!$C$3+1,1,31)-1,1)),"OK","!!"),RIGHT(H1038,3)="(a)",IF(AND(G1038&gt;=DATE('1. Informace o projektu'!$C$3,1,1),G1038&lt;=WORKDAY(DATE('1. Informace o projektu'!$C$3,12,31)-1,1,'6. Data'!$C$76:$C$89)),"OK","!!"),ISBLANK(G1038),"!",ISBLANK(H1038),"!!!",H1038='6. Data'!$B$3,"vyberte druh nákladu")," ")</f>
        <v xml:space="preserve"> </v>
      </c>
      <c r="J1038" s="261" t="str">
        <f t="shared" si="48"/>
        <v xml:space="preserve"> </v>
      </c>
      <c r="K1038" s="238" t="str">
        <f t="shared" si="49"/>
        <v xml:space="preserve"> </v>
      </c>
      <c r="L1038" s="87" t="str">
        <f t="shared" si="50"/>
        <v xml:space="preserve"> </v>
      </c>
    </row>
    <row r="1039" spans="1:12" x14ac:dyDescent="0.25">
      <c r="A1039" s="72"/>
      <c r="B1039" s="82"/>
      <c r="C1039" s="82"/>
      <c r="D1039" s="79"/>
      <c r="E1039" s="83"/>
      <c r="F1039" s="83"/>
      <c r="G1039" s="81"/>
      <c r="H1039" s="126"/>
      <c r="I1039" s="238" t="str">
        <f>IF(ISNUMBER(F1039),_xlfn.IFS(RIGHT(H1039,3)="(b)",IF(AND(G1039&gt;=DATE('1. Informace o projektu'!$C$3,1,1),G1039&lt;=WORKDAY(DATE('1. Informace o projektu'!$C$3+1,1,31)-1,1)),"OK","!!"),RIGHT(H1039,3)="(a)",IF(AND(G1039&gt;=DATE('1. Informace o projektu'!$C$3,1,1),G1039&lt;=WORKDAY(DATE('1. Informace o projektu'!$C$3,12,31)-1,1,'6. Data'!$C$76:$C$89)),"OK","!!"),ISBLANK(G1039),"!",ISBLANK(H1039),"!!!",H1039='6. Data'!$B$3,"vyberte druh nákladu")," ")</f>
        <v xml:space="preserve"> </v>
      </c>
      <c r="J1039" s="261" t="str">
        <f t="shared" si="48"/>
        <v xml:space="preserve"> </v>
      </c>
      <c r="K1039" s="238" t="str">
        <f t="shared" si="49"/>
        <v xml:space="preserve"> </v>
      </c>
      <c r="L1039" s="87" t="str">
        <f t="shared" si="50"/>
        <v xml:space="preserve"> </v>
      </c>
    </row>
    <row r="1040" spans="1:12" x14ac:dyDescent="0.25">
      <c r="A1040" s="72"/>
      <c r="B1040" s="82"/>
      <c r="C1040" s="82"/>
      <c r="D1040" s="79"/>
      <c r="E1040" s="83"/>
      <c r="F1040" s="83"/>
      <c r="G1040" s="81"/>
      <c r="H1040" s="126"/>
      <c r="I1040" s="238" t="str">
        <f>IF(ISNUMBER(F1040),_xlfn.IFS(RIGHT(H1040,3)="(b)",IF(AND(G1040&gt;=DATE('1. Informace o projektu'!$C$3,1,1),G1040&lt;=WORKDAY(DATE('1. Informace o projektu'!$C$3+1,1,31)-1,1)),"OK","!!"),RIGHT(H1040,3)="(a)",IF(AND(G1040&gt;=DATE('1. Informace o projektu'!$C$3,1,1),G1040&lt;=WORKDAY(DATE('1. Informace o projektu'!$C$3,12,31)-1,1,'6. Data'!$C$76:$C$89)),"OK","!!"),ISBLANK(G1040),"!",ISBLANK(H1040),"!!!",H1040='6. Data'!$B$3,"vyberte druh nákladu")," ")</f>
        <v xml:space="preserve"> </v>
      </c>
      <c r="J1040" s="261" t="str">
        <f t="shared" si="48"/>
        <v xml:space="preserve"> </v>
      </c>
      <c r="K1040" s="238" t="str">
        <f t="shared" si="49"/>
        <v xml:space="preserve"> </v>
      </c>
      <c r="L1040" s="87" t="str">
        <f t="shared" si="50"/>
        <v xml:space="preserve"> </v>
      </c>
    </row>
    <row r="1041" spans="1:12" x14ac:dyDescent="0.25">
      <c r="A1041" s="72"/>
      <c r="B1041" s="82"/>
      <c r="C1041" s="82"/>
      <c r="D1041" s="79"/>
      <c r="E1041" s="83"/>
      <c r="F1041" s="83"/>
      <c r="G1041" s="81"/>
      <c r="H1041" s="126"/>
      <c r="I1041" s="238" t="str">
        <f>IF(ISNUMBER(F1041),_xlfn.IFS(RIGHT(H1041,3)="(b)",IF(AND(G1041&gt;=DATE('1. Informace o projektu'!$C$3,1,1),G1041&lt;=WORKDAY(DATE('1. Informace o projektu'!$C$3+1,1,31)-1,1)),"OK","!!"),RIGHT(H1041,3)="(a)",IF(AND(G1041&gt;=DATE('1. Informace o projektu'!$C$3,1,1),G1041&lt;=WORKDAY(DATE('1. Informace o projektu'!$C$3,12,31)-1,1,'6. Data'!$C$76:$C$89)),"OK","!!"),ISBLANK(G1041),"!",ISBLANK(H1041),"!!!",H1041='6. Data'!$B$3,"vyberte druh nákladu")," ")</f>
        <v xml:space="preserve"> </v>
      </c>
      <c r="J1041" s="261" t="str">
        <f t="shared" si="48"/>
        <v xml:space="preserve"> </v>
      </c>
      <c r="K1041" s="238" t="str">
        <f t="shared" si="49"/>
        <v xml:space="preserve"> </v>
      </c>
      <c r="L1041" s="87" t="str">
        <f t="shared" si="50"/>
        <v xml:space="preserve"> </v>
      </c>
    </row>
    <row r="1042" spans="1:12" x14ac:dyDescent="0.25">
      <c r="A1042" s="72"/>
      <c r="B1042" s="82"/>
      <c r="C1042" s="82"/>
      <c r="D1042" s="79"/>
      <c r="E1042" s="83"/>
      <c r="F1042" s="83"/>
      <c r="G1042" s="81"/>
      <c r="H1042" s="126"/>
      <c r="I1042" s="238" t="str">
        <f>IF(ISNUMBER(F1042),_xlfn.IFS(RIGHT(H1042,3)="(b)",IF(AND(G1042&gt;=DATE('1. Informace o projektu'!$C$3,1,1),G1042&lt;=WORKDAY(DATE('1. Informace o projektu'!$C$3+1,1,31)-1,1)),"OK","!!"),RIGHT(H1042,3)="(a)",IF(AND(G1042&gt;=DATE('1. Informace o projektu'!$C$3,1,1),G1042&lt;=WORKDAY(DATE('1. Informace o projektu'!$C$3,12,31)-1,1,'6. Data'!$C$76:$C$89)),"OK","!!"),ISBLANK(G1042),"!",ISBLANK(H1042),"!!!",H1042='6. Data'!$B$3,"vyberte druh nákladu")," ")</f>
        <v xml:space="preserve"> </v>
      </c>
      <c r="J1042" s="261" t="str">
        <f t="shared" si="48"/>
        <v xml:space="preserve"> </v>
      </c>
      <c r="K1042" s="238" t="str">
        <f t="shared" si="49"/>
        <v xml:space="preserve"> </v>
      </c>
      <c r="L1042" s="87" t="str">
        <f t="shared" si="50"/>
        <v xml:space="preserve"> </v>
      </c>
    </row>
    <row r="1043" spans="1:12" x14ac:dyDescent="0.25">
      <c r="A1043" s="72"/>
      <c r="B1043" s="82"/>
      <c r="C1043" s="82"/>
      <c r="D1043" s="79"/>
      <c r="E1043" s="83"/>
      <c r="F1043" s="83"/>
      <c r="G1043" s="81"/>
      <c r="H1043" s="126"/>
      <c r="I1043" s="238" t="str">
        <f>IF(ISNUMBER(F1043),_xlfn.IFS(RIGHT(H1043,3)="(b)",IF(AND(G1043&gt;=DATE('1. Informace o projektu'!$C$3,1,1),G1043&lt;=WORKDAY(DATE('1. Informace o projektu'!$C$3+1,1,31)-1,1)),"OK","!!"),RIGHT(H1043,3)="(a)",IF(AND(G1043&gt;=DATE('1. Informace o projektu'!$C$3,1,1),G1043&lt;=WORKDAY(DATE('1. Informace o projektu'!$C$3,12,31)-1,1,'6. Data'!$C$76:$C$89)),"OK","!!"),ISBLANK(G1043),"!",ISBLANK(H1043),"!!!",H1043='6. Data'!$B$3,"vyberte druh nákladu")," ")</f>
        <v xml:space="preserve"> </v>
      </c>
      <c r="J1043" s="261" t="str">
        <f t="shared" si="48"/>
        <v xml:space="preserve"> </v>
      </c>
      <c r="K1043" s="238" t="str">
        <f t="shared" si="49"/>
        <v xml:space="preserve"> </v>
      </c>
      <c r="L1043" s="87" t="str">
        <f t="shared" si="50"/>
        <v xml:space="preserve"> </v>
      </c>
    </row>
    <row r="1044" spans="1:12" x14ac:dyDescent="0.25">
      <c r="A1044" s="72"/>
      <c r="B1044" s="82"/>
      <c r="C1044" s="82"/>
      <c r="D1044" s="79"/>
      <c r="E1044" s="83"/>
      <c r="F1044" s="83"/>
      <c r="G1044" s="81"/>
      <c r="H1044" s="126"/>
      <c r="I1044" s="238" t="str">
        <f>IF(ISNUMBER(F1044),_xlfn.IFS(RIGHT(H1044,3)="(b)",IF(AND(G1044&gt;=DATE('1. Informace o projektu'!$C$3,1,1),G1044&lt;=WORKDAY(DATE('1. Informace o projektu'!$C$3+1,1,31)-1,1)),"OK","!!"),RIGHT(H1044,3)="(a)",IF(AND(G1044&gt;=DATE('1. Informace o projektu'!$C$3,1,1),G1044&lt;=WORKDAY(DATE('1. Informace o projektu'!$C$3,12,31)-1,1,'6. Data'!$C$76:$C$89)),"OK","!!"),ISBLANK(G1044),"!",ISBLANK(H1044),"!!!",H1044='6. Data'!$B$3,"vyberte druh nákladu")," ")</f>
        <v xml:space="preserve"> </v>
      </c>
      <c r="J1044" s="261" t="str">
        <f t="shared" si="48"/>
        <v xml:space="preserve"> </v>
      </c>
      <c r="K1044" s="238" t="str">
        <f t="shared" si="49"/>
        <v xml:space="preserve"> </v>
      </c>
      <c r="L1044" s="87" t="str">
        <f t="shared" si="50"/>
        <v xml:space="preserve"> </v>
      </c>
    </row>
    <row r="1045" spans="1:12" x14ac:dyDescent="0.25">
      <c r="A1045" s="72"/>
      <c r="B1045" s="82"/>
      <c r="C1045" s="82"/>
      <c r="D1045" s="79"/>
      <c r="E1045" s="83"/>
      <c r="F1045" s="83"/>
      <c r="G1045" s="81"/>
      <c r="H1045" s="126"/>
      <c r="I1045" s="238" t="str">
        <f>IF(ISNUMBER(F1045),_xlfn.IFS(RIGHT(H1045,3)="(b)",IF(AND(G1045&gt;=DATE('1. Informace o projektu'!$C$3,1,1),G1045&lt;=WORKDAY(DATE('1. Informace o projektu'!$C$3+1,1,31)-1,1)),"OK","!!"),RIGHT(H1045,3)="(a)",IF(AND(G1045&gt;=DATE('1. Informace o projektu'!$C$3,1,1),G1045&lt;=WORKDAY(DATE('1. Informace o projektu'!$C$3,12,31)-1,1,'6. Data'!$C$76:$C$89)),"OK","!!"),ISBLANK(G1045),"!",ISBLANK(H1045),"!!!",H1045='6. Data'!$B$3,"vyberte druh nákladu")," ")</f>
        <v xml:space="preserve"> </v>
      </c>
      <c r="J1045" s="261" t="str">
        <f t="shared" si="48"/>
        <v xml:space="preserve"> </v>
      </c>
      <c r="K1045" s="238" t="str">
        <f t="shared" si="49"/>
        <v xml:space="preserve"> </v>
      </c>
      <c r="L1045" s="87" t="str">
        <f t="shared" si="50"/>
        <v xml:space="preserve"> </v>
      </c>
    </row>
    <row r="1046" spans="1:12" x14ac:dyDescent="0.25">
      <c r="A1046" s="72"/>
      <c r="B1046" s="82"/>
      <c r="C1046" s="82"/>
      <c r="D1046" s="79"/>
      <c r="E1046" s="83"/>
      <c r="F1046" s="83"/>
      <c r="G1046" s="81"/>
      <c r="H1046" s="126"/>
      <c r="I1046" s="238" t="str">
        <f>IF(ISNUMBER(F1046),_xlfn.IFS(RIGHT(H1046,3)="(b)",IF(AND(G1046&gt;=DATE('1. Informace o projektu'!$C$3,1,1),G1046&lt;=WORKDAY(DATE('1. Informace o projektu'!$C$3+1,1,31)-1,1)),"OK","!!"),RIGHT(H1046,3)="(a)",IF(AND(G1046&gt;=DATE('1. Informace o projektu'!$C$3,1,1),G1046&lt;=WORKDAY(DATE('1. Informace o projektu'!$C$3,12,31)-1,1,'6. Data'!$C$76:$C$89)),"OK","!!"),ISBLANK(G1046),"!",ISBLANK(H1046),"!!!",H1046='6. Data'!$B$3,"vyberte druh nákladu")," ")</f>
        <v xml:space="preserve"> </v>
      </c>
      <c r="J1046" s="261" t="str">
        <f t="shared" si="48"/>
        <v xml:space="preserve"> </v>
      </c>
      <c r="K1046" s="238" t="str">
        <f t="shared" si="49"/>
        <v xml:space="preserve"> </v>
      </c>
      <c r="L1046" s="87" t="str">
        <f t="shared" si="50"/>
        <v xml:space="preserve"> </v>
      </c>
    </row>
    <row r="1047" spans="1:12" x14ac:dyDescent="0.25">
      <c r="A1047" s="72"/>
      <c r="B1047" s="82"/>
      <c r="C1047" s="82"/>
      <c r="D1047" s="79"/>
      <c r="E1047" s="83"/>
      <c r="F1047" s="83"/>
      <c r="G1047" s="81"/>
      <c r="H1047" s="126"/>
      <c r="I1047" s="238" t="str">
        <f>IF(ISNUMBER(F1047),_xlfn.IFS(RIGHT(H1047,3)="(b)",IF(AND(G1047&gt;=DATE('1. Informace o projektu'!$C$3,1,1),G1047&lt;=WORKDAY(DATE('1. Informace o projektu'!$C$3+1,1,31)-1,1)),"OK","!!"),RIGHT(H1047,3)="(a)",IF(AND(G1047&gt;=DATE('1. Informace o projektu'!$C$3,1,1),G1047&lt;=WORKDAY(DATE('1. Informace o projektu'!$C$3,12,31)-1,1,'6. Data'!$C$76:$C$89)),"OK","!!"),ISBLANK(G1047),"!",ISBLANK(H1047),"!!!",H1047='6. Data'!$B$3,"vyberte druh nákladu")," ")</f>
        <v xml:space="preserve"> </v>
      </c>
      <c r="J1047" s="261" t="str">
        <f t="shared" si="48"/>
        <v xml:space="preserve"> </v>
      </c>
      <c r="K1047" s="238" t="str">
        <f t="shared" si="49"/>
        <v xml:space="preserve"> </v>
      </c>
      <c r="L1047" s="87" t="str">
        <f t="shared" si="50"/>
        <v xml:space="preserve"> </v>
      </c>
    </row>
    <row r="1048" spans="1:12" x14ac:dyDescent="0.25">
      <c r="A1048" s="72"/>
      <c r="B1048" s="82"/>
      <c r="C1048" s="82"/>
      <c r="D1048" s="79"/>
      <c r="E1048" s="83"/>
      <c r="F1048" s="83"/>
      <c r="G1048" s="81"/>
      <c r="H1048" s="126"/>
      <c r="I1048" s="238" t="str">
        <f>IF(ISNUMBER(F1048),_xlfn.IFS(RIGHT(H1048,3)="(b)",IF(AND(G1048&gt;=DATE('1. Informace o projektu'!$C$3,1,1),G1048&lt;=WORKDAY(DATE('1. Informace o projektu'!$C$3+1,1,31)-1,1)),"OK","!!"),RIGHT(H1048,3)="(a)",IF(AND(G1048&gt;=DATE('1. Informace o projektu'!$C$3,1,1),G1048&lt;=WORKDAY(DATE('1. Informace o projektu'!$C$3,12,31)-1,1,'6. Data'!$C$76:$C$89)),"OK","!!"),ISBLANK(G1048),"!",ISBLANK(H1048),"!!!",H1048='6. Data'!$B$3,"vyberte druh nákladu")," ")</f>
        <v xml:space="preserve"> </v>
      </c>
      <c r="J1048" s="261" t="str">
        <f t="shared" si="48"/>
        <v xml:space="preserve"> </v>
      </c>
      <c r="K1048" s="238" t="str">
        <f t="shared" si="49"/>
        <v xml:space="preserve"> </v>
      </c>
      <c r="L1048" s="87" t="str">
        <f t="shared" si="50"/>
        <v xml:space="preserve"> </v>
      </c>
    </row>
    <row r="1049" spans="1:12" x14ac:dyDescent="0.25">
      <c r="A1049" s="72"/>
      <c r="B1049" s="82"/>
      <c r="C1049" s="82"/>
      <c r="D1049" s="79"/>
      <c r="E1049" s="83"/>
      <c r="F1049" s="83"/>
      <c r="G1049" s="81"/>
      <c r="H1049" s="126"/>
      <c r="I1049" s="238" t="str">
        <f>IF(ISNUMBER(F1049),_xlfn.IFS(RIGHT(H1049,3)="(b)",IF(AND(G1049&gt;=DATE('1. Informace o projektu'!$C$3,1,1),G1049&lt;=WORKDAY(DATE('1. Informace o projektu'!$C$3+1,1,31)-1,1)),"OK","!!"),RIGHT(H1049,3)="(a)",IF(AND(G1049&gt;=DATE('1. Informace o projektu'!$C$3,1,1),G1049&lt;=WORKDAY(DATE('1. Informace o projektu'!$C$3,12,31)-1,1,'6. Data'!$C$76:$C$89)),"OK","!!"),ISBLANK(G1049),"!",ISBLANK(H1049),"!!!",H1049='6. Data'!$B$3,"vyberte druh nákladu")," ")</f>
        <v xml:space="preserve"> </v>
      </c>
      <c r="J1049" s="261" t="str">
        <f t="shared" si="48"/>
        <v xml:space="preserve"> </v>
      </c>
      <c r="K1049" s="238" t="str">
        <f t="shared" si="49"/>
        <v xml:space="preserve"> </v>
      </c>
      <c r="L1049" s="87" t="str">
        <f t="shared" si="50"/>
        <v xml:space="preserve"> </v>
      </c>
    </row>
    <row r="1050" spans="1:12" x14ac:dyDescent="0.25">
      <c r="A1050" s="72"/>
      <c r="B1050" s="82"/>
      <c r="C1050" s="82"/>
      <c r="D1050" s="79"/>
      <c r="E1050" s="83"/>
      <c r="F1050" s="83"/>
      <c r="G1050" s="81"/>
      <c r="H1050" s="126"/>
      <c r="I1050" s="238" t="str">
        <f>IF(ISNUMBER(F1050),_xlfn.IFS(RIGHT(H1050,3)="(b)",IF(AND(G1050&gt;=DATE('1. Informace o projektu'!$C$3,1,1),G1050&lt;=WORKDAY(DATE('1. Informace o projektu'!$C$3+1,1,31)-1,1)),"OK","!!"),RIGHT(H1050,3)="(a)",IF(AND(G1050&gt;=DATE('1. Informace o projektu'!$C$3,1,1),G1050&lt;=WORKDAY(DATE('1. Informace o projektu'!$C$3,12,31)-1,1,'6. Data'!$C$76:$C$89)),"OK","!!"),ISBLANK(G1050),"!",ISBLANK(H1050),"!!!",H1050='6. Data'!$B$3,"vyberte druh nákladu")," ")</f>
        <v xml:space="preserve"> </v>
      </c>
      <c r="J1050" s="261" t="str">
        <f t="shared" si="48"/>
        <v xml:space="preserve"> </v>
      </c>
      <c r="K1050" s="238" t="str">
        <f t="shared" si="49"/>
        <v xml:space="preserve"> </v>
      </c>
      <c r="L1050" s="87" t="str">
        <f t="shared" si="50"/>
        <v xml:space="preserve"> </v>
      </c>
    </row>
    <row r="1051" spans="1:12" x14ac:dyDescent="0.25">
      <c r="A1051" s="72"/>
      <c r="B1051" s="82"/>
      <c r="C1051" s="82"/>
      <c r="D1051" s="79"/>
      <c r="E1051" s="83"/>
      <c r="F1051" s="83"/>
      <c r="G1051" s="81"/>
      <c r="H1051" s="126"/>
      <c r="I1051" s="238" t="str">
        <f>IF(ISNUMBER(F1051),_xlfn.IFS(RIGHT(H1051,3)="(b)",IF(AND(G1051&gt;=DATE('1. Informace o projektu'!$C$3,1,1),G1051&lt;=WORKDAY(DATE('1. Informace o projektu'!$C$3+1,1,31)-1,1)),"OK","!!"),RIGHT(H1051,3)="(a)",IF(AND(G1051&gt;=DATE('1. Informace o projektu'!$C$3,1,1),G1051&lt;=WORKDAY(DATE('1. Informace o projektu'!$C$3,12,31)-1,1,'6. Data'!$C$76:$C$89)),"OK","!!"),ISBLANK(G1051),"!",ISBLANK(H1051),"!!!",H1051='6. Data'!$B$3,"vyberte druh nákladu")," ")</f>
        <v xml:space="preserve"> </v>
      </c>
      <c r="J1051" s="261" t="str">
        <f t="shared" si="48"/>
        <v xml:space="preserve"> </v>
      </c>
      <c r="K1051" s="238" t="str">
        <f t="shared" si="49"/>
        <v xml:space="preserve"> </v>
      </c>
      <c r="L1051" s="87" t="str">
        <f t="shared" si="50"/>
        <v xml:space="preserve"> </v>
      </c>
    </row>
    <row r="1052" spans="1:12" x14ac:dyDescent="0.25">
      <c r="A1052" s="72"/>
      <c r="B1052" s="82"/>
      <c r="C1052" s="82"/>
      <c r="D1052" s="79"/>
      <c r="E1052" s="83"/>
      <c r="F1052" s="83"/>
      <c r="G1052" s="81"/>
      <c r="H1052" s="126"/>
      <c r="I1052" s="238" t="str">
        <f>IF(ISNUMBER(F1052),_xlfn.IFS(RIGHT(H1052,3)="(b)",IF(AND(G1052&gt;=DATE('1. Informace o projektu'!$C$3,1,1),G1052&lt;=WORKDAY(DATE('1. Informace o projektu'!$C$3+1,1,31)-1,1)),"OK","!!"),RIGHT(H1052,3)="(a)",IF(AND(G1052&gt;=DATE('1. Informace o projektu'!$C$3,1,1),G1052&lt;=WORKDAY(DATE('1. Informace o projektu'!$C$3,12,31)-1,1,'6. Data'!$C$76:$C$89)),"OK","!!"),ISBLANK(G1052),"!",ISBLANK(H1052),"!!!",H1052='6. Data'!$B$3,"vyberte druh nákladu")," ")</f>
        <v xml:space="preserve"> </v>
      </c>
      <c r="J1052" s="261" t="str">
        <f t="shared" si="48"/>
        <v xml:space="preserve"> </v>
      </c>
      <c r="K1052" s="238" t="str">
        <f t="shared" si="49"/>
        <v xml:space="preserve"> </v>
      </c>
      <c r="L1052" s="87" t="str">
        <f t="shared" si="50"/>
        <v xml:space="preserve"> </v>
      </c>
    </row>
    <row r="1053" spans="1:12" x14ac:dyDescent="0.25">
      <c r="A1053" s="72"/>
      <c r="B1053" s="82"/>
      <c r="C1053" s="82"/>
      <c r="D1053" s="79"/>
      <c r="E1053" s="83"/>
      <c r="F1053" s="83"/>
      <c r="G1053" s="81"/>
      <c r="H1053" s="126"/>
      <c r="I1053" s="238" t="str">
        <f>IF(ISNUMBER(F1053),_xlfn.IFS(RIGHT(H1053,3)="(b)",IF(AND(G1053&gt;=DATE('1. Informace o projektu'!$C$3,1,1),G1053&lt;=WORKDAY(DATE('1. Informace o projektu'!$C$3+1,1,31)-1,1)),"OK","!!"),RIGHT(H1053,3)="(a)",IF(AND(G1053&gt;=DATE('1. Informace o projektu'!$C$3,1,1),G1053&lt;=WORKDAY(DATE('1. Informace o projektu'!$C$3,12,31)-1,1,'6. Data'!$C$76:$C$89)),"OK","!!"),ISBLANK(G1053),"!",ISBLANK(H1053),"!!!",H1053='6. Data'!$B$3,"vyberte druh nákladu")," ")</f>
        <v xml:space="preserve"> </v>
      </c>
      <c r="J1053" s="261" t="str">
        <f t="shared" si="48"/>
        <v xml:space="preserve"> </v>
      </c>
      <c r="K1053" s="238" t="str">
        <f t="shared" si="49"/>
        <v xml:space="preserve"> </v>
      </c>
      <c r="L1053" s="87" t="str">
        <f t="shared" si="50"/>
        <v xml:space="preserve"> </v>
      </c>
    </row>
    <row r="1054" spans="1:12" x14ac:dyDescent="0.25">
      <c r="A1054" s="72"/>
      <c r="B1054" s="82"/>
      <c r="C1054" s="82"/>
      <c r="D1054" s="79"/>
      <c r="E1054" s="83"/>
      <c r="F1054" s="83"/>
      <c r="G1054" s="81"/>
      <c r="H1054" s="126"/>
      <c r="I1054" s="238" t="str">
        <f>IF(ISNUMBER(F1054),_xlfn.IFS(RIGHT(H1054,3)="(b)",IF(AND(G1054&gt;=DATE('1. Informace o projektu'!$C$3,1,1),G1054&lt;=WORKDAY(DATE('1. Informace o projektu'!$C$3+1,1,31)-1,1)),"OK","!!"),RIGHT(H1054,3)="(a)",IF(AND(G1054&gt;=DATE('1. Informace o projektu'!$C$3,1,1),G1054&lt;=WORKDAY(DATE('1. Informace o projektu'!$C$3,12,31)-1,1,'6. Data'!$C$76:$C$89)),"OK","!!"),ISBLANK(G1054),"!",ISBLANK(H1054),"!!!",H1054='6. Data'!$B$3,"vyberte druh nákladu")," ")</f>
        <v xml:space="preserve"> </v>
      </c>
      <c r="J1054" s="261" t="str">
        <f t="shared" si="48"/>
        <v xml:space="preserve"> </v>
      </c>
      <c r="K1054" s="238" t="str">
        <f t="shared" si="49"/>
        <v xml:space="preserve"> </v>
      </c>
      <c r="L1054" s="87" t="str">
        <f t="shared" si="50"/>
        <v xml:space="preserve"> </v>
      </c>
    </row>
    <row r="1055" spans="1:12" x14ac:dyDescent="0.25">
      <c r="A1055" s="72"/>
      <c r="B1055" s="82"/>
      <c r="C1055" s="82"/>
      <c r="D1055" s="79"/>
      <c r="E1055" s="83"/>
      <c r="F1055" s="83"/>
      <c r="G1055" s="81"/>
      <c r="H1055" s="126"/>
      <c r="I1055" s="238" t="str">
        <f>IF(ISNUMBER(F1055),_xlfn.IFS(RIGHT(H1055,3)="(b)",IF(AND(G1055&gt;=DATE('1. Informace o projektu'!$C$3,1,1),G1055&lt;=WORKDAY(DATE('1. Informace o projektu'!$C$3+1,1,31)-1,1)),"OK","!!"),RIGHT(H1055,3)="(a)",IF(AND(G1055&gt;=DATE('1. Informace o projektu'!$C$3,1,1),G1055&lt;=WORKDAY(DATE('1. Informace o projektu'!$C$3,12,31)-1,1,'6. Data'!$C$76:$C$89)),"OK","!!"),ISBLANK(G1055),"!",ISBLANK(H1055),"!!!",H1055='6. Data'!$B$3,"vyberte druh nákladu")," ")</f>
        <v xml:space="preserve"> </v>
      </c>
      <c r="J1055" s="261" t="str">
        <f t="shared" si="48"/>
        <v xml:space="preserve"> </v>
      </c>
      <c r="K1055" s="238" t="str">
        <f t="shared" si="49"/>
        <v xml:space="preserve"> </v>
      </c>
      <c r="L1055" s="87" t="str">
        <f t="shared" si="50"/>
        <v xml:space="preserve"> </v>
      </c>
    </row>
    <row r="1056" spans="1:12" x14ac:dyDescent="0.25">
      <c r="A1056" s="72"/>
      <c r="B1056" s="82"/>
      <c r="C1056" s="82"/>
      <c r="D1056" s="79"/>
      <c r="E1056" s="83"/>
      <c r="F1056" s="83"/>
      <c r="G1056" s="81"/>
      <c r="H1056" s="126"/>
      <c r="I1056" s="238" t="str">
        <f>IF(ISNUMBER(F1056),_xlfn.IFS(RIGHT(H1056,3)="(b)",IF(AND(G1056&gt;=DATE('1. Informace o projektu'!$C$3,1,1),G1056&lt;=WORKDAY(DATE('1. Informace o projektu'!$C$3+1,1,31)-1,1)),"OK","!!"),RIGHT(H1056,3)="(a)",IF(AND(G1056&gt;=DATE('1. Informace o projektu'!$C$3,1,1),G1056&lt;=WORKDAY(DATE('1. Informace o projektu'!$C$3,12,31)-1,1,'6. Data'!$C$76:$C$89)),"OK","!!"),ISBLANK(G1056),"!",ISBLANK(H1056),"!!!",H1056='6. Data'!$B$3,"vyberte druh nákladu")," ")</f>
        <v xml:space="preserve"> </v>
      </c>
      <c r="J1056" s="261" t="str">
        <f t="shared" si="48"/>
        <v xml:space="preserve"> </v>
      </c>
      <c r="K1056" s="238" t="str">
        <f t="shared" si="49"/>
        <v xml:space="preserve"> </v>
      </c>
      <c r="L1056" s="87" t="str">
        <f t="shared" si="50"/>
        <v xml:space="preserve"> </v>
      </c>
    </row>
    <row r="1057" spans="1:12" x14ac:dyDescent="0.25">
      <c r="A1057" s="72"/>
      <c r="B1057" s="82"/>
      <c r="C1057" s="82"/>
      <c r="D1057" s="79"/>
      <c r="E1057" s="83"/>
      <c r="F1057" s="83"/>
      <c r="G1057" s="81"/>
      <c r="H1057" s="126"/>
      <c r="I1057" s="238" t="str">
        <f>IF(ISNUMBER(F1057),_xlfn.IFS(RIGHT(H1057,3)="(b)",IF(AND(G1057&gt;=DATE('1. Informace o projektu'!$C$3,1,1),G1057&lt;=WORKDAY(DATE('1. Informace o projektu'!$C$3+1,1,31)-1,1)),"OK","!!"),RIGHT(H1057,3)="(a)",IF(AND(G1057&gt;=DATE('1. Informace o projektu'!$C$3,1,1),G1057&lt;=WORKDAY(DATE('1. Informace o projektu'!$C$3,12,31)-1,1,'6. Data'!$C$76:$C$89)),"OK","!!"),ISBLANK(G1057),"!",ISBLANK(H1057),"!!!",H1057='6. Data'!$B$3,"vyberte druh nákladu")," ")</f>
        <v xml:space="preserve"> </v>
      </c>
      <c r="J1057" s="261" t="str">
        <f t="shared" si="48"/>
        <v xml:space="preserve"> </v>
      </c>
      <c r="K1057" s="238" t="str">
        <f t="shared" si="49"/>
        <v xml:space="preserve"> </v>
      </c>
      <c r="L1057" s="87" t="str">
        <f t="shared" si="50"/>
        <v xml:space="preserve"> </v>
      </c>
    </row>
    <row r="1058" spans="1:12" x14ac:dyDescent="0.25">
      <c r="A1058" s="72"/>
      <c r="B1058" s="82"/>
      <c r="C1058" s="82"/>
      <c r="D1058" s="79"/>
      <c r="E1058" s="83"/>
      <c r="F1058" s="83"/>
      <c r="G1058" s="81"/>
      <c r="H1058" s="126"/>
      <c r="I1058" s="238" t="str">
        <f>IF(ISNUMBER(F1058),_xlfn.IFS(RIGHT(H1058,3)="(b)",IF(AND(G1058&gt;=DATE('1. Informace o projektu'!$C$3,1,1),G1058&lt;=WORKDAY(DATE('1. Informace o projektu'!$C$3+1,1,31)-1,1)),"OK","!!"),RIGHT(H1058,3)="(a)",IF(AND(G1058&gt;=DATE('1. Informace o projektu'!$C$3,1,1),G1058&lt;=WORKDAY(DATE('1. Informace o projektu'!$C$3,12,31)-1,1,'6. Data'!$C$76:$C$89)),"OK","!!"),ISBLANK(G1058),"!",ISBLANK(H1058),"!!!",H1058='6. Data'!$B$3,"vyberte druh nákladu")," ")</f>
        <v xml:space="preserve"> </v>
      </c>
      <c r="J1058" s="261" t="str">
        <f t="shared" si="48"/>
        <v xml:space="preserve"> </v>
      </c>
      <c r="K1058" s="238" t="str">
        <f t="shared" si="49"/>
        <v xml:space="preserve"> </v>
      </c>
      <c r="L1058" s="87" t="str">
        <f t="shared" si="50"/>
        <v xml:space="preserve"> </v>
      </c>
    </row>
    <row r="1059" spans="1:12" x14ac:dyDescent="0.25">
      <c r="A1059" s="72"/>
      <c r="B1059" s="82"/>
      <c r="C1059" s="82"/>
      <c r="D1059" s="79"/>
      <c r="E1059" s="83"/>
      <c r="F1059" s="83"/>
      <c r="G1059" s="81"/>
      <c r="H1059" s="126"/>
      <c r="I1059" s="238" t="str">
        <f>IF(ISNUMBER(F1059),_xlfn.IFS(RIGHT(H1059,3)="(b)",IF(AND(G1059&gt;=DATE('1. Informace o projektu'!$C$3,1,1),G1059&lt;=WORKDAY(DATE('1. Informace o projektu'!$C$3+1,1,31)-1,1)),"OK","!!"),RIGHT(H1059,3)="(a)",IF(AND(G1059&gt;=DATE('1. Informace o projektu'!$C$3,1,1),G1059&lt;=WORKDAY(DATE('1. Informace o projektu'!$C$3,12,31)-1,1,'6. Data'!$C$76:$C$89)),"OK","!!"),ISBLANK(G1059),"!",ISBLANK(H1059),"!!!",H1059='6. Data'!$B$3,"vyberte druh nákladu")," ")</f>
        <v xml:space="preserve"> </v>
      </c>
      <c r="J1059" s="261" t="str">
        <f t="shared" si="48"/>
        <v xml:space="preserve"> </v>
      </c>
      <c r="K1059" s="238" t="str">
        <f t="shared" si="49"/>
        <v xml:space="preserve"> </v>
      </c>
      <c r="L1059" s="87" t="str">
        <f t="shared" si="50"/>
        <v xml:space="preserve"> </v>
      </c>
    </row>
    <row r="1060" spans="1:12" x14ac:dyDescent="0.25">
      <c r="A1060" s="72"/>
      <c r="B1060" s="82"/>
      <c r="C1060" s="82"/>
      <c r="D1060" s="79"/>
      <c r="E1060" s="83"/>
      <c r="F1060" s="83"/>
      <c r="G1060" s="81"/>
      <c r="H1060" s="126"/>
      <c r="I1060" s="238" t="str">
        <f>IF(ISNUMBER(F1060),_xlfn.IFS(RIGHT(H1060,3)="(b)",IF(AND(G1060&gt;=DATE('1. Informace o projektu'!$C$3,1,1),G1060&lt;=WORKDAY(DATE('1. Informace o projektu'!$C$3+1,1,31)-1,1)),"OK","!!"),RIGHT(H1060,3)="(a)",IF(AND(G1060&gt;=DATE('1. Informace o projektu'!$C$3,1,1),G1060&lt;=WORKDAY(DATE('1. Informace o projektu'!$C$3,12,31)-1,1,'6. Data'!$C$76:$C$89)),"OK","!!"),ISBLANK(G1060),"!",ISBLANK(H1060),"!!!",H1060='6. Data'!$B$3,"vyberte druh nákladu")," ")</f>
        <v xml:space="preserve"> </v>
      </c>
      <c r="J1060" s="261" t="str">
        <f t="shared" si="48"/>
        <v xml:space="preserve"> </v>
      </c>
      <c r="K1060" s="238" t="str">
        <f t="shared" si="49"/>
        <v xml:space="preserve"> </v>
      </c>
      <c r="L1060" s="87" t="str">
        <f t="shared" si="50"/>
        <v xml:space="preserve"> </v>
      </c>
    </row>
    <row r="1061" spans="1:12" x14ac:dyDescent="0.25">
      <c r="A1061" s="72"/>
      <c r="B1061" s="82"/>
      <c r="C1061" s="82"/>
      <c r="D1061" s="79"/>
      <c r="E1061" s="83"/>
      <c r="F1061" s="83"/>
      <c r="G1061" s="81"/>
      <c r="H1061" s="126"/>
      <c r="I1061" s="238" t="str">
        <f>IF(ISNUMBER(F1061),_xlfn.IFS(RIGHT(H1061,3)="(b)",IF(AND(G1061&gt;=DATE('1. Informace o projektu'!$C$3,1,1),G1061&lt;=WORKDAY(DATE('1. Informace o projektu'!$C$3+1,1,31)-1,1)),"OK","!!"),RIGHT(H1061,3)="(a)",IF(AND(G1061&gt;=DATE('1. Informace o projektu'!$C$3,1,1),G1061&lt;=WORKDAY(DATE('1. Informace o projektu'!$C$3,12,31)-1,1,'6. Data'!$C$76:$C$89)),"OK","!!"),ISBLANK(G1061),"!",ISBLANK(H1061),"!!!",H1061='6. Data'!$B$3,"vyberte druh nákladu")," ")</f>
        <v xml:space="preserve"> </v>
      </c>
      <c r="J1061" s="261" t="str">
        <f t="shared" si="48"/>
        <v xml:space="preserve"> </v>
      </c>
      <c r="K1061" s="238" t="str">
        <f t="shared" si="49"/>
        <v xml:space="preserve"> </v>
      </c>
      <c r="L1061" s="87" t="str">
        <f t="shared" si="50"/>
        <v xml:space="preserve"> </v>
      </c>
    </row>
    <row r="1062" spans="1:12" x14ac:dyDescent="0.25">
      <c r="A1062" s="72"/>
      <c r="B1062" s="82"/>
      <c r="C1062" s="82"/>
      <c r="D1062" s="79"/>
      <c r="E1062" s="83"/>
      <c r="F1062" s="83"/>
      <c r="G1062" s="81"/>
      <c r="H1062" s="126"/>
      <c r="I1062" s="238" t="str">
        <f>IF(ISNUMBER(F1062),_xlfn.IFS(RIGHT(H1062,3)="(b)",IF(AND(G1062&gt;=DATE('1. Informace o projektu'!$C$3,1,1),G1062&lt;=WORKDAY(DATE('1. Informace o projektu'!$C$3+1,1,31)-1,1)),"OK","!!"),RIGHT(H1062,3)="(a)",IF(AND(G1062&gt;=DATE('1. Informace o projektu'!$C$3,1,1),G1062&lt;=WORKDAY(DATE('1. Informace o projektu'!$C$3,12,31)-1,1,'6. Data'!$C$76:$C$89)),"OK","!!"),ISBLANK(G1062),"!",ISBLANK(H1062),"!!!",H1062='6. Data'!$B$3,"vyberte druh nákladu")," ")</f>
        <v xml:space="preserve"> </v>
      </c>
      <c r="J1062" s="261" t="str">
        <f t="shared" si="48"/>
        <v xml:space="preserve"> </v>
      </c>
      <c r="K1062" s="238" t="str">
        <f t="shared" si="49"/>
        <v xml:space="preserve"> </v>
      </c>
      <c r="L1062" s="87" t="str">
        <f t="shared" si="50"/>
        <v xml:space="preserve"> </v>
      </c>
    </row>
    <row r="1063" spans="1:12" x14ac:dyDescent="0.25">
      <c r="A1063" s="72"/>
      <c r="B1063" s="82"/>
      <c r="C1063" s="82"/>
      <c r="D1063" s="79"/>
      <c r="E1063" s="83"/>
      <c r="F1063" s="83"/>
      <c r="G1063" s="81"/>
      <c r="H1063" s="126"/>
      <c r="I1063" s="238" t="str">
        <f>IF(ISNUMBER(F1063),_xlfn.IFS(RIGHT(H1063,3)="(b)",IF(AND(G1063&gt;=DATE('1. Informace o projektu'!$C$3,1,1),G1063&lt;=WORKDAY(DATE('1. Informace o projektu'!$C$3+1,1,31)-1,1)),"OK","!!"),RIGHT(H1063,3)="(a)",IF(AND(G1063&gt;=DATE('1. Informace o projektu'!$C$3,1,1),G1063&lt;=WORKDAY(DATE('1. Informace o projektu'!$C$3,12,31)-1,1,'6. Data'!$C$76:$C$89)),"OK","!!"),ISBLANK(G1063),"!",ISBLANK(H1063),"!!!",H1063='6. Data'!$B$3,"vyberte druh nákladu")," ")</f>
        <v xml:space="preserve"> </v>
      </c>
      <c r="J1063" s="261" t="str">
        <f t="shared" si="48"/>
        <v xml:space="preserve"> </v>
      </c>
      <c r="K1063" s="238" t="str">
        <f t="shared" si="49"/>
        <v xml:space="preserve"> </v>
      </c>
      <c r="L1063" s="87" t="str">
        <f t="shared" si="50"/>
        <v xml:space="preserve"> </v>
      </c>
    </row>
    <row r="1064" spans="1:12" x14ac:dyDescent="0.25">
      <c r="A1064" s="72"/>
      <c r="B1064" s="82"/>
      <c r="C1064" s="82"/>
      <c r="D1064" s="79"/>
      <c r="E1064" s="83"/>
      <c r="F1064" s="83"/>
      <c r="G1064" s="81"/>
      <c r="H1064" s="126"/>
      <c r="I1064" s="238" t="str">
        <f>IF(ISNUMBER(F1064),_xlfn.IFS(RIGHT(H1064,3)="(b)",IF(AND(G1064&gt;=DATE('1. Informace o projektu'!$C$3,1,1),G1064&lt;=WORKDAY(DATE('1. Informace o projektu'!$C$3+1,1,31)-1,1)),"OK","!!"),RIGHT(H1064,3)="(a)",IF(AND(G1064&gt;=DATE('1. Informace o projektu'!$C$3,1,1),G1064&lt;=WORKDAY(DATE('1. Informace o projektu'!$C$3,12,31)-1,1,'6. Data'!$C$76:$C$89)),"OK","!!"),ISBLANK(G1064),"!",ISBLANK(H1064),"!!!",H1064='6. Data'!$B$3,"vyberte druh nákladu")," ")</f>
        <v xml:space="preserve"> </v>
      </c>
      <c r="J1064" s="261" t="str">
        <f t="shared" si="48"/>
        <v xml:space="preserve"> </v>
      </c>
      <c r="K1064" s="238" t="str">
        <f t="shared" si="49"/>
        <v xml:space="preserve"> </v>
      </c>
      <c r="L1064" s="87" t="str">
        <f t="shared" si="50"/>
        <v xml:space="preserve"> </v>
      </c>
    </row>
    <row r="1065" spans="1:12" x14ac:dyDescent="0.25">
      <c r="A1065" s="72"/>
      <c r="B1065" s="82"/>
      <c r="C1065" s="82"/>
      <c r="D1065" s="79"/>
      <c r="E1065" s="83"/>
      <c r="F1065" s="83"/>
      <c r="G1065" s="81"/>
      <c r="H1065" s="126"/>
      <c r="I1065" s="238" t="str">
        <f>IF(ISNUMBER(F1065),_xlfn.IFS(RIGHT(H1065,3)="(b)",IF(AND(G1065&gt;=DATE('1. Informace o projektu'!$C$3,1,1),G1065&lt;=WORKDAY(DATE('1. Informace o projektu'!$C$3+1,1,31)-1,1)),"OK","!!"),RIGHT(H1065,3)="(a)",IF(AND(G1065&gt;=DATE('1. Informace o projektu'!$C$3,1,1),G1065&lt;=WORKDAY(DATE('1. Informace o projektu'!$C$3,12,31)-1,1,'6. Data'!$C$76:$C$89)),"OK","!!"),ISBLANK(G1065),"!",ISBLANK(H1065),"!!!",H1065='6. Data'!$B$3,"vyberte druh nákladu")," ")</f>
        <v xml:space="preserve"> </v>
      </c>
      <c r="J1065" s="261" t="str">
        <f t="shared" si="48"/>
        <v xml:space="preserve"> </v>
      </c>
      <c r="K1065" s="238" t="str">
        <f t="shared" si="49"/>
        <v xml:space="preserve"> </v>
      </c>
      <c r="L1065" s="87" t="str">
        <f t="shared" si="50"/>
        <v xml:space="preserve"> </v>
      </c>
    </row>
    <row r="1066" spans="1:12" x14ac:dyDescent="0.25">
      <c r="A1066" s="72"/>
      <c r="B1066" s="82"/>
      <c r="C1066" s="82"/>
      <c r="D1066" s="79"/>
      <c r="E1066" s="83"/>
      <c r="F1066" s="83"/>
      <c r="G1066" s="81"/>
      <c r="H1066" s="126"/>
      <c r="I1066" s="238" t="str">
        <f>IF(ISNUMBER(F1066),_xlfn.IFS(RIGHT(H1066,3)="(b)",IF(AND(G1066&gt;=DATE('1. Informace o projektu'!$C$3,1,1),G1066&lt;=WORKDAY(DATE('1. Informace o projektu'!$C$3+1,1,31)-1,1)),"OK","!!"),RIGHT(H1066,3)="(a)",IF(AND(G1066&gt;=DATE('1. Informace o projektu'!$C$3,1,1),G1066&lt;=WORKDAY(DATE('1. Informace o projektu'!$C$3,12,31)-1,1,'6. Data'!$C$76:$C$89)),"OK","!!"),ISBLANK(G1066),"!",ISBLANK(H1066),"!!!",H1066='6. Data'!$B$3,"vyberte druh nákladu")," ")</f>
        <v xml:space="preserve"> </v>
      </c>
      <c r="J1066" s="261" t="str">
        <f t="shared" si="48"/>
        <v xml:space="preserve"> </v>
      </c>
      <c r="K1066" s="238" t="str">
        <f t="shared" si="49"/>
        <v xml:space="preserve"> </v>
      </c>
      <c r="L1066" s="87" t="str">
        <f t="shared" si="50"/>
        <v xml:space="preserve"> </v>
      </c>
    </row>
    <row r="1067" spans="1:12" x14ac:dyDescent="0.25">
      <c r="A1067" s="72"/>
      <c r="B1067" s="82"/>
      <c r="C1067" s="82"/>
      <c r="D1067" s="79"/>
      <c r="E1067" s="83"/>
      <c r="F1067" s="83"/>
      <c r="G1067" s="81"/>
      <c r="H1067" s="126"/>
      <c r="I1067" s="238" t="str">
        <f>IF(ISNUMBER(F1067),_xlfn.IFS(RIGHT(H1067,3)="(b)",IF(AND(G1067&gt;=DATE('1. Informace o projektu'!$C$3,1,1),G1067&lt;=WORKDAY(DATE('1. Informace o projektu'!$C$3+1,1,31)-1,1)),"OK","!!"),RIGHT(H1067,3)="(a)",IF(AND(G1067&gt;=DATE('1. Informace o projektu'!$C$3,1,1),G1067&lt;=WORKDAY(DATE('1. Informace o projektu'!$C$3,12,31)-1,1,'6. Data'!$C$76:$C$89)),"OK","!!"),ISBLANK(G1067),"!",ISBLANK(H1067),"!!!",H1067='6. Data'!$B$3,"vyberte druh nákladu")," ")</f>
        <v xml:space="preserve"> </v>
      </c>
      <c r="J1067" s="261" t="str">
        <f t="shared" si="48"/>
        <v xml:space="preserve"> </v>
      </c>
      <c r="K1067" s="238" t="str">
        <f t="shared" si="49"/>
        <v xml:space="preserve"> </v>
      </c>
      <c r="L1067" s="87" t="str">
        <f t="shared" si="50"/>
        <v xml:space="preserve"> </v>
      </c>
    </row>
    <row r="1068" spans="1:12" x14ac:dyDescent="0.25">
      <c r="A1068" s="72"/>
      <c r="B1068" s="82"/>
      <c r="C1068" s="82"/>
      <c r="D1068" s="79"/>
      <c r="E1068" s="83"/>
      <c r="F1068" s="83"/>
      <c r="G1068" s="81"/>
      <c r="H1068" s="126"/>
      <c r="I1068" s="238" t="str">
        <f>IF(ISNUMBER(F1068),_xlfn.IFS(RIGHT(H1068,3)="(b)",IF(AND(G1068&gt;=DATE('1. Informace o projektu'!$C$3,1,1),G1068&lt;=WORKDAY(DATE('1. Informace o projektu'!$C$3+1,1,31)-1,1)),"OK","!!"),RIGHT(H1068,3)="(a)",IF(AND(G1068&gt;=DATE('1. Informace o projektu'!$C$3,1,1),G1068&lt;=WORKDAY(DATE('1. Informace o projektu'!$C$3,12,31)-1,1,'6. Data'!$C$76:$C$89)),"OK","!!"),ISBLANK(G1068),"!",ISBLANK(H1068),"!!!",H1068='6. Data'!$B$3,"vyberte druh nákladu")," ")</f>
        <v xml:space="preserve"> </v>
      </c>
      <c r="J1068" s="261" t="str">
        <f t="shared" si="48"/>
        <v xml:space="preserve"> </v>
      </c>
      <c r="K1068" s="238" t="str">
        <f t="shared" si="49"/>
        <v xml:space="preserve"> </v>
      </c>
      <c r="L1068" s="87" t="str">
        <f t="shared" si="50"/>
        <v xml:space="preserve"> </v>
      </c>
    </row>
    <row r="1069" spans="1:12" x14ac:dyDescent="0.25">
      <c r="A1069" s="72"/>
      <c r="B1069" s="82"/>
      <c r="C1069" s="82"/>
      <c r="D1069" s="79"/>
      <c r="E1069" s="83"/>
      <c r="F1069" s="83"/>
      <c r="G1069" s="81"/>
      <c r="H1069" s="126"/>
      <c r="I1069" s="238" t="str">
        <f>IF(ISNUMBER(F1069),_xlfn.IFS(RIGHT(H1069,3)="(b)",IF(AND(G1069&gt;=DATE('1. Informace o projektu'!$C$3,1,1),G1069&lt;=WORKDAY(DATE('1. Informace o projektu'!$C$3+1,1,31)-1,1)),"OK","!!"),RIGHT(H1069,3)="(a)",IF(AND(G1069&gt;=DATE('1. Informace o projektu'!$C$3,1,1),G1069&lt;=WORKDAY(DATE('1. Informace o projektu'!$C$3,12,31)-1,1,'6. Data'!$C$76:$C$89)),"OK","!!"),ISBLANK(G1069),"!",ISBLANK(H1069),"!!!",H1069='6. Data'!$B$3,"vyberte druh nákladu")," ")</f>
        <v xml:space="preserve"> </v>
      </c>
      <c r="J1069" s="261" t="str">
        <f t="shared" si="48"/>
        <v xml:space="preserve"> </v>
      </c>
      <c r="K1069" s="238" t="str">
        <f t="shared" si="49"/>
        <v xml:space="preserve"> </v>
      </c>
      <c r="L1069" s="87" t="str">
        <f t="shared" si="50"/>
        <v xml:space="preserve"> </v>
      </c>
    </row>
    <row r="1070" spans="1:12" x14ac:dyDescent="0.25">
      <c r="A1070" s="72"/>
      <c r="B1070" s="82"/>
      <c r="C1070" s="82"/>
      <c r="D1070" s="79"/>
      <c r="E1070" s="83"/>
      <c r="F1070" s="83"/>
      <c r="G1070" s="81"/>
      <c r="H1070" s="126"/>
      <c r="I1070" s="238" t="str">
        <f>IF(ISNUMBER(F1070),_xlfn.IFS(RIGHT(H1070,3)="(b)",IF(AND(G1070&gt;=DATE('1. Informace o projektu'!$C$3,1,1),G1070&lt;=WORKDAY(DATE('1. Informace o projektu'!$C$3+1,1,31)-1,1)),"OK","!!"),RIGHT(H1070,3)="(a)",IF(AND(G1070&gt;=DATE('1. Informace o projektu'!$C$3,1,1),G1070&lt;=WORKDAY(DATE('1. Informace o projektu'!$C$3,12,31)-1,1,'6. Data'!$C$76:$C$89)),"OK","!!"),ISBLANK(G1070),"!",ISBLANK(H1070),"!!!",H1070='6. Data'!$B$3,"vyberte druh nákladu")," ")</f>
        <v xml:space="preserve"> </v>
      </c>
      <c r="J1070" s="261" t="str">
        <f t="shared" si="48"/>
        <v xml:space="preserve"> </v>
      </c>
      <c r="K1070" s="238" t="str">
        <f t="shared" si="49"/>
        <v xml:space="preserve"> </v>
      </c>
      <c r="L1070" s="87" t="str">
        <f t="shared" si="50"/>
        <v xml:space="preserve"> </v>
      </c>
    </row>
    <row r="1071" spans="1:12" x14ac:dyDescent="0.25">
      <c r="A1071" s="72"/>
      <c r="B1071" s="82"/>
      <c r="C1071" s="82"/>
      <c r="D1071" s="79"/>
      <c r="E1071" s="83"/>
      <c r="F1071" s="83"/>
      <c r="G1071" s="81"/>
      <c r="H1071" s="126"/>
      <c r="I1071" s="238" t="str">
        <f>IF(ISNUMBER(F1071),_xlfn.IFS(RIGHT(H1071,3)="(b)",IF(AND(G1071&gt;=DATE('1. Informace o projektu'!$C$3,1,1),G1071&lt;=WORKDAY(DATE('1. Informace o projektu'!$C$3+1,1,31)-1,1)),"OK","!!"),RIGHT(H1071,3)="(a)",IF(AND(G1071&gt;=DATE('1. Informace o projektu'!$C$3,1,1),G1071&lt;=WORKDAY(DATE('1. Informace o projektu'!$C$3,12,31)-1,1,'6. Data'!$C$76:$C$89)),"OK","!!"),ISBLANK(G1071),"!",ISBLANK(H1071),"!!!",H1071='6. Data'!$B$3,"vyberte druh nákladu")," ")</f>
        <v xml:space="preserve"> </v>
      </c>
      <c r="J1071" s="261" t="str">
        <f t="shared" si="48"/>
        <v xml:space="preserve"> </v>
      </c>
      <c r="K1071" s="238" t="str">
        <f t="shared" si="49"/>
        <v xml:space="preserve"> </v>
      </c>
      <c r="L1071" s="87" t="str">
        <f t="shared" si="50"/>
        <v xml:space="preserve"> </v>
      </c>
    </row>
    <row r="1072" spans="1:12" x14ac:dyDescent="0.25">
      <c r="A1072" s="72"/>
      <c r="B1072" s="82"/>
      <c r="C1072" s="82"/>
      <c r="D1072" s="79"/>
      <c r="E1072" s="83"/>
      <c r="F1072" s="83"/>
      <c r="G1072" s="81"/>
      <c r="H1072" s="126"/>
      <c r="I1072" s="238" t="str">
        <f>IF(ISNUMBER(F1072),_xlfn.IFS(RIGHT(H1072,3)="(b)",IF(AND(G1072&gt;=DATE('1. Informace o projektu'!$C$3,1,1),G1072&lt;=WORKDAY(DATE('1. Informace o projektu'!$C$3+1,1,31)-1,1)),"OK","!!"),RIGHT(H1072,3)="(a)",IF(AND(G1072&gt;=DATE('1. Informace o projektu'!$C$3,1,1),G1072&lt;=WORKDAY(DATE('1. Informace o projektu'!$C$3,12,31)-1,1,'6. Data'!$C$76:$C$89)),"OK","!!"),ISBLANK(G1072),"!",ISBLANK(H1072),"!!!",H1072='6. Data'!$B$3,"vyberte druh nákladu")," ")</f>
        <v xml:space="preserve"> </v>
      </c>
      <c r="J1072" s="261" t="str">
        <f t="shared" si="48"/>
        <v xml:space="preserve"> </v>
      </c>
      <c r="K1072" s="238" t="str">
        <f t="shared" si="49"/>
        <v xml:space="preserve"> </v>
      </c>
      <c r="L1072" s="87" t="str">
        <f t="shared" si="50"/>
        <v xml:space="preserve"> </v>
      </c>
    </row>
    <row r="1073" spans="1:12" x14ac:dyDescent="0.25">
      <c r="A1073" s="72"/>
      <c r="B1073" s="82"/>
      <c r="C1073" s="82"/>
      <c r="D1073" s="79"/>
      <c r="E1073" s="83"/>
      <c r="F1073" s="83"/>
      <c r="G1073" s="81"/>
      <c r="H1073" s="126"/>
      <c r="I1073" s="238" t="str">
        <f>IF(ISNUMBER(F1073),_xlfn.IFS(RIGHT(H1073,3)="(b)",IF(AND(G1073&gt;=DATE('1. Informace o projektu'!$C$3,1,1),G1073&lt;=WORKDAY(DATE('1. Informace o projektu'!$C$3+1,1,31)-1,1)),"OK","!!"),RIGHT(H1073,3)="(a)",IF(AND(G1073&gt;=DATE('1. Informace o projektu'!$C$3,1,1),G1073&lt;=WORKDAY(DATE('1. Informace o projektu'!$C$3,12,31)-1,1,'6. Data'!$C$76:$C$89)),"OK","!!"),ISBLANK(G1073),"!",ISBLANK(H1073),"!!!",H1073='6. Data'!$B$3,"vyberte druh nákladu")," ")</f>
        <v xml:space="preserve"> </v>
      </c>
      <c r="J1073" s="261" t="str">
        <f t="shared" si="48"/>
        <v xml:space="preserve"> </v>
      </c>
      <c r="K1073" s="238" t="str">
        <f t="shared" si="49"/>
        <v xml:space="preserve"> </v>
      </c>
      <c r="L1073" s="87" t="str">
        <f t="shared" si="50"/>
        <v xml:space="preserve"> </v>
      </c>
    </row>
    <row r="1074" spans="1:12" x14ac:dyDescent="0.25">
      <c r="A1074" s="72"/>
      <c r="B1074" s="82"/>
      <c r="C1074" s="82"/>
      <c r="D1074" s="79"/>
      <c r="E1074" s="83"/>
      <c r="F1074" s="83"/>
      <c r="G1074" s="81"/>
      <c r="H1074" s="126"/>
      <c r="I1074" s="238" t="str">
        <f>IF(ISNUMBER(F1074),_xlfn.IFS(RIGHT(H1074,3)="(b)",IF(AND(G1074&gt;=DATE('1. Informace o projektu'!$C$3,1,1),G1074&lt;=WORKDAY(DATE('1. Informace o projektu'!$C$3+1,1,31)-1,1)),"OK","!!"),RIGHT(H1074,3)="(a)",IF(AND(G1074&gt;=DATE('1. Informace o projektu'!$C$3,1,1),G1074&lt;=WORKDAY(DATE('1. Informace o projektu'!$C$3,12,31)-1,1,'6. Data'!$C$76:$C$89)),"OK","!!"),ISBLANK(G1074),"!",ISBLANK(H1074),"!!!",H1074='6. Data'!$B$3,"vyberte druh nákladu")," ")</f>
        <v xml:space="preserve"> </v>
      </c>
      <c r="J1074" s="261" t="str">
        <f t="shared" si="48"/>
        <v xml:space="preserve"> </v>
      </c>
      <c r="K1074" s="238" t="str">
        <f t="shared" si="49"/>
        <v xml:space="preserve"> </v>
      </c>
      <c r="L1074" s="87" t="str">
        <f t="shared" si="50"/>
        <v xml:space="preserve"> </v>
      </c>
    </row>
    <row r="1075" spans="1:12" x14ac:dyDescent="0.25">
      <c r="A1075" s="72"/>
      <c r="B1075" s="82"/>
      <c r="C1075" s="82"/>
      <c r="D1075" s="79"/>
      <c r="E1075" s="83"/>
      <c r="F1075" s="83"/>
      <c r="G1075" s="81"/>
      <c r="H1075" s="126"/>
      <c r="I1075" s="238" t="str">
        <f>IF(ISNUMBER(F1075),_xlfn.IFS(RIGHT(H1075,3)="(b)",IF(AND(G1075&gt;=DATE('1. Informace o projektu'!$C$3,1,1),G1075&lt;=WORKDAY(DATE('1. Informace o projektu'!$C$3+1,1,31)-1,1)),"OK","!!"),RIGHT(H1075,3)="(a)",IF(AND(G1075&gt;=DATE('1. Informace o projektu'!$C$3,1,1),G1075&lt;=WORKDAY(DATE('1. Informace o projektu'!$C$3,12,31)-1,1,'6. Data'!$C$76:$C$89)),"OK","!!"),ISBLANK(G1075),"!",ISBLANK(H1075),"!!!",H1075='6. Data'!$B$3,"vyberte druh nákladu")," ")</f>
        <v xml:space="preserve"> </v>
      </c>
      <c r="J1075" s="261" t="str">
        <f t="shared" si="48"/>
        <v xml:space="preserve"> </v>
      </c>
      <c r="K1075" s="238" t="str">
        <f t="shared" si="49"/>
        <v xml:space="preserve"> </v>
      </c>
      <c r="L1075" s="87" t="str">
        <f t="shared" si="50"/>
        <v xml:space="preserve"> </v>
      </c>
    </row>
    <row r="1076" spans="1:12" x14ac:dyDescent="0.25">
      <c r="A1076" s="72"/>
      <c r="B1076" s="82"/>
      <c r="C1076" s="82"/>
      <c r="D1076" s="79"/>
      <c r="E1076" s="83"/>
      <c r="F1076" s="83"/>
      <c r="G1076" s="81"/>
      <c r="H1076" s="126"/>
      <c r="I1076" s="238" t="str">
        <f>IF(ISNUMBER(F1076),_xlfn.IFS(RIGHT(H1076,3)="(b)",IF(AND(G1076&gt;=DATE('1. Informace o projektu'!$C$3,1,1),G1076&lt;=WORKDAY(DATE('1. Informace o projektu'!$C$3+1,1,31)-1,1)),"OK","!!"),RIGHT(H1076,3)="(a)",IF(AND(G1076&gt;=DATE('1. Informace o projektu'!$C$3,1,1),G1076&lt;=WORKDAY(DATE('1. Informace o projektu'!$C$3,12,31)-1,1,'6. Data'!$C$76:$C$89)),"OK","!!"),ISBLANK(G1076),"!",ISBLANK(H1076),"!!!",H1076='6. Data'!$B$3,"vyberte druh nákladu")," ")</f>
        <v xml:space="preserve"> </v>
      </c>
      <c r="J1076" s="261" t="str">
        <f t="shared" si="48"/>
        <v xml:space="preserve"> </v>
      </c>
      <c r="K1076" s="238" t="str">
        <f t="shared" si="49"/>
        <v xml:space="preserve"> </v>
      </c>
      <c r="L1076" s="87" t="str">
        <f t="shared" si="50"/>
        <v xml:space="preserve"> </v>
      </c>
    </row>
    <row r="1077" spans="1:12" x14ac:dyDescent="0.25">
      <c r="A1077" s="72"/>
      <c r="B1077" s="82"/>
      <c r="C1077" s="82"/>
      <c r="D1077" s="79"/>
      <c r="E1077" s="83"/>
      <c r="F1077" s="83"/>
      <c r="G1077" s="81"/>
      <c r="H1077" s="126"/>
      <c r="I1077" s="238" t="str">
        <f>IF(ISNUMBER(F1077),_xlfn.IFS(RIGHT(H1077,3)="(b)",IF(AND(G1077&gt;=DATE('1. Informace o projektu'!$C$3,1,1),G1077&lt;=WORKDAY(DATE('1. Informace o projektu'!$C$3+1,1,31)-1,1)),"OK","!!"),RIGHT(H1077,3)="(a)",IF(AND(G1077&gt;=DATE('1. Informace o projektu'!$C$3,1,1),G1077&lt;=WORKDAY(DATE('1. Informace o projektu'!$C$3,12,31)-1,1,'6. Data'!$C$76:$C$89)),"OK","!!"),ISBLANK(G1077),"!",ISBLANK(H1077),"!!!",H1077='6. Data'!$B$3,"vyberte druh nákladu")," ")</f>
        <v xml:space="preserve"> </v>
      </c>
      <c r="J1077" s="261" t="str">
        <f t="shared" si="48"/>
        <v xml:space="preserve"> </v>
      </c>
      <c r="K1077" s="238" t="str">
        <f t="shared" si="49"/>
        <v xml:space="preserve"> </v>
      </c>
      <c r="L1077" s="87" t="str">
        <f t="shared" si="50"/>
        <v xml:space="preserve"> </v>
      </c>
    </row>
    <row r="1078" spans="1:12" x14ac:dyDescent="0.25">
      <c r="A1078" s="72"/>
      <c r="B1078" s="82"/>
      <c r="C1078" s="82"/>
      <c r="D1078" s="79"/>
      <c r="E1078" s="83"/>
      <c r="F1078" s="83"/>
      <c r="G1078" s="81"/>
      <c r="H1078" s="126"/>
      <c r="I1078" s="238" t="str">
        <f>IF(ISNUMBER(F1078),_xlfn.IFS(RIGHT(H1078,3)="(b)",IF(AND(G1078&gt;=DATE('1. Informace o projektu'!$C$3,1,1),G1078&lt;=WORKDAY(DATE('1. Informace o projektu'!$C$3+1,1,31)-1,1)),"OK","!!"),RIGHT(H1078,3)="(a)",IF(AND(G1078&gt;=DATE('1. Informace o projektu'!$C$3,1,1),G1078&lt;=WORKDAY(DATE('1. Informace o projektu'!$C$3,12,31)-1,1,'6. Data'!$C$76:$C$89)),"OK","!!"),ISBLANK(G1078),"!",ISBLANK(H1078),"!!!",H1078='6. Data'!$B$3,"vyberte druh nákladu")," ")</f>
        <v xml:space="preserve"> </v>
      </c>
      <c r="J1078" s="261" t="str">
        <f t="shared" si="48"/>
        <v xml:space="preserve"> </v>
      </c>
      <c r="K1078" s="238" t="str">
        <f t="shared" si="49"/>
        <v xml:space="preserve"> </v>
      </c>
      <c r="L1078" s="87" t="str">
        <f t="shared" si="50"/>
        <v xml:space="preserve"> </v>
      </c>
    </row>
    <row r="1079" spans="1:12" x14ac:dyDescent="0.25">
      <c r="A1079" s="72"/>
      <c r="B1079" s="82"/>
      <c r="C1079" s="82"/>
      <c r="D1079" s="79"/>
      <c r="E1079" s="83"/>
      <c r="F1079" s="83"/>
      <c r="G1079" s="81"/>
      <c r="H1079" s="126"/>
      <c r="I1079" s="238" t="str">
        <f>IF(ISNUMBER(F1079),_xlfn.IFS(RIGHT(H1079,3)="(b)",IF(AND(G1079&gt;=DATE('1. Informace o projektu'!$C$3,1,1),G1079&lt;=WORKDAY(DATE('1. Informace o projektu'!$C$3+1,1,31)-1,1)),"OK","!!"),RIGHT(H1079,3)="(a)",IF(AND(G1079&gt;=DATE('1. Informace o projektu'!$C$3,1,1),G1079&lt;=WORKDAY(DATE('1. Informace o projektu'!$C$3,12,31)-1,1,'6. Data'!$C$76:$C$89)),"OK","!!"),ISBLANK(G1079),"!",ISBLANK(H1079),"!!!",H1079='6. Data'!$B$3,"vyberte druh nákladu")," ")</f>
        <v xml:space="preserve"> </v>
      </c>
      <c r="J1079" s="261" t="str">
        <f t="shared" si="48"/>
        <v xml:space="preserve"> </v>
      </c>
      <c r="K1079" s="238" t="str">
        <f t="shared" si="49"/>
        <v xml:space="preserve"> </v>
      </c>
      <c r="L1079" s="87" t="str">
        <f t="shared" si="50"/>
        <v xml:space="preserve"> </v>
      </c>
    </row>
    <row r="1080" spans="1:12" x14ac:dyDescent="0.25">
      <c r="A1080" s="72"/>
      <c r="B1080" s="82"/>
      <c r="C1080" s="82"/>
      <c r="D1080" s="79"/>
      <c r="E1080" s="83"/>
      <c r="F1080" s="83"/>
      <c r="G1080" s="81"/>
      <c r="H1080" s="126"/>
      <c r="I1080" s="238" t="str">
        <f>IF(ISNUMBER(F1080),_xlfn.IFS(RIGHT(H1080,3)="(b)",IF(AND(G1080&gt;=DATE('1. Informace o projektu'!$C$3,1,1),G1080&lt;=WORKDAY(DATE('1. Informace o projektu'!$C$3+1,1,31)-1,1)),"OK","!!"),RIGHT(H1080,3)="(a)",IF(AND(G1080&gt;=DATE('1. Informace o projektu'!$C$3,1,1),G1080&lt;=WORKDAY(DATE('1. Informace o projektu'!$C$3,12,31)-1,1,'6. Data'!$C$76:$C$89)),"OK","!!"),ISBLANK(G1080),"!",ISBLANK(H1080),"!!!",H1080='6. Data'!$B$3,"vyberte druh nákladu")," ")</f>
        <v xml:space="preserve"> </v>
      </c>
      <c r="J1080" s="261" t="str">
        <f t="shared" si="48"/>
        <v xml:space="preserve"> </v>
      </c>
      <c r="K1080" s="238" t="str">
        <f t="shared" si="49"/>
        <v xml:space="preserve"> </v>
      </c>
      <c r="L1080" s="87" t="str">
        <f t="shared" si="50"/>
        <v xml:space="preserve"> </v>
      </c>
    </row>
    <row r="1081" spans="1:12" x14ac:dyDescent="0.25">
      <c r="A1081" s="72"/>
      <c r="B1081" s="82"/>
      <c r="C1081" s="82"/>
      <c r="D1081" s="79"/>
      <c r="E1081" s="83"/>
      <c r="F1081" s="83"/>
      <c r="G1081" s="81"/>
      <c r="H1081" s="126"/>
      <c r="I1081" s="238" t="str">
        <f>IF(ISNUMBER(F1081),_xlfn.IFS(RIGHT(H1081,3)="(b)",IF(AND(G1081&gt;=DATE('1. Informace o projektu'!$C$3,1,1),G1081&lt;=WORKDAY(DATE('1. Informace o projektu'!$C$3+1,1,31)-1,1)),"OK","!!"),RIGHT(H1081,3)="(a)",IF(AND(G1081&gt;=DATE('1. Informace o projektu'!$C$3,1,1),G1081&lt;=WORKDAY(DATE('1. Informace o projektu'!$C$3,12,31)-1,1,'6. Data'!$C$76:$C$89)),"OK","!!"),ISBLANK(G1081),"!",ISBLANK(H1081),"!!!",H1081='6. Data'!$B$3,"vyberte druh nákladu")," ")</f>
        <v xml:space="preserve"> </v>
      </c>
      <c r="J1081" s="261" t="str">
        <f t="shared" si="48"/>
        <v xml:space="preserve"> </v>
      </c>
      <c r="K1081" s="238" t="str">
        <f t="shared" si="49"/>
        <v xml:space="preserve"> </v>
      </c>
      <c r="L1081" s="87" t="str">
        <f t="shared" si="50"/>
        <v xml:space="preserve"> </v>
      </c>
    </row>
    <row r="1082" spans="1:12" x14ac:dyDescent="0.25">
      <c r="A1082" s="72"/>
      <c r="B1082" s="82"/>
      <c r="C1082" s="82"/>
      <c r="D1082" s="79"/>
      <c r="E1082" s="83"/>
      <c r="F1082" s="83"/>
      <c r="G1082" s="81"/>
      <c r="H1082" s="126"/>
      <c r="I1082" s="238" t="str">
        <f>IF(ISNUMBER(F1082),_xlfn.IFS(RIGHT(H1082,3)="(b)",IF(AND(G1082&gt;=DATE('1. Informace o projektu'!$C$3,1,1),G1082&lt;=WORKDAY(DATE('1. Informace o projektu'!$C$3+1,1,31)-1,1)),"OK","!!"),RIGHT(H1082,3)="(a)",IF(AND(G1082&gt;=DATE('1. Informace o projektu'!$C$3,1,1),G1082&lt;=WORKDAY(DATE('1. Informace o projektu'!$C$3,12,31)-1,1,'6. Data'!$C$76:$C$89)),"OK","!!"),ISBLANK(G1082),"!",ISBLANK(H1082),"!!!",H1082='6. Data'!$B$3,"vyberte druh nákladu")," ")</f>
        <v xml:space="preserve"> </v>
      </c>
      <c r="J1082" s="261" t="str">
        <f t="shared" si="48"/>
        <v xml:space="preserve"> </v>
      </c>
      <c r="K1082" s="238" t="str">
        <f t="shared" si="49"/>
        <v xml:space="preserve"> </v>
      </c>
      <c r="L1082" s="87" t="str">
        <f t="shared" si="50"/>
        <v xml:space="preserve"> </v>
      </c>
    </row>
    <row r="1083" spans="1:12" x14ac:dyDescent="0.25">
      <c r="A1083" s="72"/>
      <c r="B1083" s="82"/>
      <c r="C1083" s="82"/>
      <c r="D1083" s="79"/>
      <c r="E1083" s="83"/>
      <c r="F1083" s="83"/>
      <c r="G1083" s="81"/>
      <c r="H1083" s="126"/>
      <c r="I1083" s="238" t="str">
        <f>IF(ISNUMBER(F1083),_xlfn.IFS(RIGHT(H1083,3)="(b)",IF(AND(G1083&gt;=DATE('1. Informace o projektu'!$C$3,1,1),G1083&lt;=WORKDAY(DATE('1. Informace o projektu'!$C$3+1,1,31)-1,1)),"OK","!!"),RIGHT(H1083,3)="(a)",IF(AND(G1083&gt;=DATE('1. Informace o projektu'!$C$3,1,1),G1083&lt;=WORKDAY(DATE('1. Informace o projektu'!$C$3,12,31)-1,1,'6. Data'!$C$76:$C$89)),"OK","!!"),ISBLANK(G1083),"!",ISBLANK(H1083),"!!!",H1083='6. Data'!$B$3,"vyberte druh nákladu")," ")</f>
        <v xml:space="preserve"> </v>
      </c>
      <c r="J1083" s="261" t="str">
        <f t="shared" si="48"/>
        <v xml:space="preserve"> </v>
      </c>
      <c r="K1083" s="238" t="str">
        <f t="shared" si="49"/>
        <v xml:space="preserve"> </v>
      </c>
      <c r="L1083" s="87" t="str">
        <f t="shared" si="50"/>
        <v xml:space="preserve"> </v>
      </c>
    </row>
    <row r="1084" spans="1:12" x14ac:dyDescent="0.25">
      <c r="A1084" s="72"/>
      <c r="B1084" s="82"/>
      <c r="C1084" s="82"/>
      <c r="D1084" s="79"/>
      <c r="E1084" s="83"/>
      <c r="F1084" s="83"/>
      <c r="G1084" s="81"/>
      <c r="H1084" s="126"/>
      <c r="I1084" s="238" t="str">
        <f>IF(ISNUMBER(F1084),_xlfn.IFS(RIGHT(H1084,3)="(b)",IF(AND(G1084&gt;=DATE('1. Informace o projektu'!$C$3,1,1),G1084&lt;=WORKDAY(DATE('1. Informace o projektu'!$C$3+1,1,31)-1,1)),"OK","!!"),RIGHT(H1084,3)="(a)",IF(AND(G1084&gt;=DATE('1. Informace o projektu'!$C$3,1,1),G1084&lt;=WORKDAY(DATE('1. Informace o projektu'!$C$3,12,31)-1,1,'6. Data'!$C$76:$C$89)),"OK","!!"),ISBLANK(G1084),"!",ISBLANK(H1084),"!!!",H1084='6. Data'!$B$3,"vyberte druh nákladu")," ")</f>
        <v xml:space="preserve"> </v>
      </c>
      <c r="J1084" s="261" t="str">
        <f t="shared" si="48"/>
        <v xml:space="preserve"> </v>
      </c>
      <c r="K1084" s="238" t="str">
        <f t="shared" si="49"/>
        <v xml:space="preserve"> </v>
      </c>
      <c r="L1084" s="87" t="str">
        <f t="shared" si="50"/>
        <v xml:space="preserve"> </v>
      </c>
    </row>
    <row r="1085" spans="1:12" x14ac:dyDescent="0.25">
      <c r="A1085" s="72"/>
      <c r="B1085" s="82"/>
      <c r="C1085" s="82"/>
      <c r="D1085" s="79"/>
      <c r="E1085" s="83"/>
      <c r="F1085" s="83"/>
      <c r="G1085" s="81"/>
      <c r="H1085" s="126"/>
      <c r="I1085" s="238" t="str">
        <f>IF(ISNUMBER(F1085),_xlfn.IFS(RIGHT(H1085,3)="(b)",IF(AND(G1085&gt;=DATE('1. Informace o projektu'!$C$3,1,1),G1085&lt;=WORKDAY(DATE('1. Informace o projektu'!$C$3+1,1,31)-1,1)),"OK","!!"),RIGHT(H1085,3)="(a)",IF(AND(G1085&gt;=DATE('1. Informace o projektu'!$C$3,1,1),G1085&lt;=WORKDAY(DATE('1. Informace o projektu'!$C$3,12,31)-1,1,'6. Data'!$C$76:$C$89)),"OK","!!"),ISBLANK(G1085),"!",ISBLANK(H1085),"!!!",H1085='6. Data'!$B$3,"vyberte druh nákladu")," ")</f>
        <v xml:space="preserve"> </v>
      </c>
      <c r="J1085" s="261" t="str">
        <f t="shared" si="48"/>
        <v xml:space="preserve"> </v>
      </c>
      <c r="K1085" s="238" t="str">
        <f t="shared" si="49"/>
        <v xml:space="preserve"> </v>
      </c>
      <c r="L1085" s="87" t="str">
        <f t="shared" si="50"/>
        <v xml:space="preserve"> </v>
      </c>
    </row>
    <row r="1086" spans="1:12" x14ac:dyDescent="0.25">
      <c r="A1086" s="72"/>
      <c r="B1086" s="82"/>
      <c r="C1086" s="82"/>
      <c r="D1086" s="79"/>
      <c r="E1086" s="83"/>
      <c r="F1086" s="83"/>
      <c r="G1086" s="81"/>
      <c r="H1086" s="126"/>
      <c r="I1086" s="238" t="str">
        <f>IF(ISNUMBER(F1086),_xlfn.IFS(RIGHT(H1086,3)="(b)",IF(AND(G1086&gt;=DATE('1. Informace o projektu'!$C$3,1,1),G1086&lt;=WORKDAY(DATE('1. Informace o projektu'!$C$3+1,1,31)-1,1)),"OK","!!"),RIGHT(H1086,3)="(a)",IF(AND(G1086&gt;=DATE('1. Informace o projektu'!$C$3,1,1),G1086&lt;=WORKDAY(DATE('1. Informace o projektu'!$C$3,12,31)-1,1,'6. Data'!$C$76:$C$89)),"OK","!!"),ISBLANK(G1086),"!",ISBLANK(H1086),"!!!",H1086='6. Data'!$B$3,"vyberte druh nákladu")," ")</f>
        <v xml:space="preserve"> </v>
      </c>
      <c r="J1086" s="261" t="str">
        <f t="shared" si="48"/>
        <v xml:space="preserve"> </v>
      </c>
      <c r="K1086" s="238" t="str">
        <f t="shared" si="49"/>
        <v xml:space="preserve"> </v>
      </c>
      <c r="L1086" s="87" t="str">
        <f t="shared" si="50"/>
        <v xml:space="preserve"> </v>
      </c>
    </row>
    <row r="1087" spans="1:12" x14ac:dyDescent="0.25">
      <c r="A1087" s="72"/>
      <c r="B1087" s="82"/>
      <c r="C1087" s="82"/>
      <c r="D1087" s="79"/>
      <c r="E1087" s="83"/>
      <c r="F1087" s="83"/>
      <c r="G1087" s="81"/>
      <c r="H1087" s="126"/>
      <c r="I1087" s="238" t="str">
        <f>IF(ISNUMBER(F1087),_xlfn.IFS(RIGHT(H1087,3)="(b)",IF(AND(G1087&gt;=DATE('1. Informace o projektu'!$C$3,1,1),G1087&lt;=WORKDAY(DATE('1. Informace o projektu'!$C$3+1,1,31)-1,1)),"OK","!!"),RIGHT(H1087,3)="(a)",IF(AND(G1087&gt;=DATE('1. Informace o projektu'!$C$3,1,1),G1087&lt;=WORKDAY(DATE('1. Informace o projektu'!$C$3,12,31)-1,1,'6. Data'!$C$76:$C$89)),"OK","!!"),ISBLANK(G1087),"!",ISBLANK(H1087),"!!!",H1087='6. Data'!$B$3,"vyberte druh nákladu")," ")</f>
        <v xml:space="preserve"> </v>
      </c>
      <c r="J1087" s="261" t="str">
        <f t="shared" si="48"/>
        <v xml:space="preserve"> </v>
      </c>
      <c r="K1087" s="238" t="str">
        <f t="shared" si="49"/>
        <v xml:space="preserve"> </v>
      </c>
      <c r="L1087" s="87" t="str">
        <f t="shared" si="50"/>
        <v xml:space="preserve"> </v>
      </c>
    </row>
    <row r="1088" spans="1:12" x14ac:dyDescent="0.25">
      <c r="A1088" s="72"/>
      <c r="B1088" s="82"/>
      <c r="C1088" s="82"/>
      <c r="D1088" s="79"/>
      <c r="E1088" s="83"/>
      <c r="F1088" s="83"/>
      <c r="G1088" s="81"/>
      <c r="H1088" s="126"/>
      <c r="I1088" s="238" t="str">
        <f>IF(ISNUMBER(F1088),_xlfn.IFS(RIGHT(H1088,3)="(b)",IF(AND(G1088&gt;=DATE('1. Informace o projektu'!$C$3,1,1),G1088&lt;=WORKDAY(DATE('1. Informace o projektu'!$C$3+1,1,31)-1,1)),"OK","!!"),RIGHT(H1088,3)="(a)",IF(AND(G1088&gt;=DATE('1. Informace o projektu'!$C$3,1,1),G1088&lt;=WORKDAY(DATE('1. Informace o projektu'!$C$3,12,31)-1,1,'6. Data'!$C$76:$C$89)),"OK","!!"),ISBLANK(G1088),"!",ISBLANK(H1088),"!!!",H1088='6. Data'!$B$3,"vyberte druh nákladu")," ")</f>
        <v xml:space="preserve"> </v>
      </c>
      <c r="J1088" s="261" t="str">
        <f t="shared" si="48"/>
        <v xml:space="preserve"> </v>
      </c>
      <c r="K1088" s="238" t="str">
        <f t="shared" si="49"/>
        <v xml:space="preserve"> </v>
      </c>
      <c r="L1088" s="87" t="str">
        <f t="shared" si="50"/>
        <v xml:space="preserve"> </v>
      </c>
    </row>
    <row r="1089" spans="1:12" x14ac:dyDescent="0.25">
      <c r="A1089" s="72"/>
      <c r="B1089" s="82"/>
      <c r="C1089" s="82"/>
      <c r="D1089" s="79"/>
      <c r="E1089" s="83"/>
      <c r="F1089" s="83"/>
      <c r="G1089" s="81"/>
      <c r="H1089" s="126"/>
      <c r="I1089" s="238" t="str">
        <f>IF(ISNUMBER(F1089),_xlfn.IFS(RIGHT(H1089,3)="(b)",IF(AND(G1089&gt;=DATE('1. Informace o projektu'!$C$3,1,1),G1089&lt;=WORKDAY(DATE('1. Informace o projektu'!$C$3+1,1,31)-1,1)),"OK","!!"),RIGHT(H1089,3)="(a)",IF(AND(G1089&gt;=DATE('1. Informace o projektu'!$C$3,1,1),G1089&lt;=WORKDAY(DATE('1. Informace o projektu'!$C$3,12,31)-1,1,'6. Data'!$C$76:$C$89)),"OK","!!"),ISBLANK(G1089),"!",ISBLANK(H1089),"!!!",H1089='6. Data'!$B$3,"vyberte druh nákladu")," ")</f>
        <v xml:space="preserve"> </v>
      </c>
      <c r="J1089" s="261" t="str">
        <f t="shared" si="48"/>
        <v xml:space="preserve"> </v>
      </c>
      <c r="K1089" s="238" t="str">
        <f t="shared" si="49"/>
        <v xml:space="preserve"> </v>
      </c>
      <c r="L1089" s="87" t="str">
        <f t="shared" si="50"/>
        <v xml:space="preserve"> </v>
      </c>
    </row>
    <row r="1090" spans="1:12" x14ac:dyDescent="0.25">
      <c r="A1090" s="72"/>
      <c r="B1090" s="82"/>
      <c r="C1090" s="82"/>
      <c r="D1090" s="79"/>
      <c r="E1090" s="83"/>
      <c r="F1090" s="83"/>
      <c r="G1090" s="81"/>
      <c r="H1090" s="126"/>
      <c r="I1090" s="238" t="str">
        <f>IF(ISNUMBER(F1090),_xlfn.IFS(RIGHT(H1090,3)="(b)",IF(AND(G1090&gt;=DATE('1. Informace o projektu'!$C$3,1,1),G1090&lt;=WORKDAY(DATE('1. Informace o projektu'!$C$3+1,1,31)-1,1)),"OK","!!"),RIGHT(H1090,3)="(a)",IF(AND(G1090&gt;=DATE('1. Informace o projektu'!$C$3,1,1),G1090&lt;=WORKDAY(DATE('1. Informace o projektu'!$C$3,12,31)-1,1,'6. Data'!$C$76:$C$89)),"OK","!!"),ISBLANK(G1090),"!",ISBLANK(H1090),"!!!",H1090='6. Data'!$B$3,"vyberte druh nákladu")," ")</f>
        <v xml:space="preserve"> </v>
      </c>
      <c r="J1090" s="261" t="str">
        <f t="shared" si="48"/>
        <v xml:space="preserve"> </v>
      </c>
      <c r="K1090" s="238" t="str">
        <f t="shared" si="49"/>
        <v xml:space="preserve"> </v>
      </c>
      <c r="L1090" s="87" t="str">
        <f t="shared" si="50"/>
        <v xml:space="preserve"> </v>
      </c>
    </row>
    <row r="1091" spans="1:12" x14ac:dyDescent="0.25">
      <c r="A1091" s="72"/>
      <c r="B1091" s="82"/>
      <c r="C1091" s="82"/>
      <c r="D1091" s="79"/>
      <c r="E1091" s="83"/>
      <c r="F1091" s="83"/>
      <c r="G1091" s="81"/>
      <c r="H1091" s="126"/>
      <c r="I1091" s="238" t="str">
        <f>IF(ISNUMBER(F1091),_xlfn.IFS(RIGHT(H1091,3)="(b)",IF(AND(G1091&gt;=DATE('1. Informace o projektu'!$C$3,1,1),G1091&lt;=WORKDAY(DATE('1. Informace o projektu'!$C$3+1,1,31)-1,1)),"OK","!!"),RIGHT(H1091,3)="(a)",IF(AND(G1091&gt;=DATE('1. Informace o projektu'!$C$3,1,1),G1091&lt;=WORKDAY(DATE('1. Informace o projektu'!$C$3,12,31)-1,1,'6. Data'!$C$76:$C$89)),"OK","!!"),ISBLANK(G1091),"!",ISBLANK(H1091),"!!!",H1091='6. Data'!$B$3,"vyberte druh nákladu")," ")</f>
        <v xml:space="preserve"> </v>
      </c>
      <c r="J1091" s="261" t="str">
        <f t="shared" si="48"/>
        <v xml:space="preserve"> </v>
      </c>
      <c r="K1091" s="238" t="str">
        <f t="shared" si="49"/>
        <v xml:space="preserve"> </v>
      </c>
      <c r="L1091" s="87" t="str">
        <f t="shared" si="50"/>
        <v xml:space="preserve"> </v>
      </c>
    </row>
    <row r="1092" spans="1:12" x14ac:dyDescent="0.25">
      <c r="A1092" s="72"/>
      <c r="B1092" s="82"/>
      <c r="C1092" s="82"/>
      <c r="D1092" s="79"/>
      <c r="E1092" s="83"/>
      <c r="F1092" s="83"/>
      <c r="G1092" s="81"/>
      <c r="H1092" s="126"/>
      <c r="I1092" s="238" t="str">
        <f>IF(ISNUMBER(F1092),_xlfn.IFS(RIGHT(H1092,3)="(b)",IF(AND(G1092&gt;=DATE('1. Informace o projektu'!$C$3,1,1),G1092&lt;=WORKDAY(DATE('1. Informace o projektu'!$C$3+1,1,31)-1,1)),"OK","!!"),RIGHT(H1092,3)="(a)",IF(AND(G1092&gt;=DATE('1. Informace o projektu'!$C$3,1,1),G1092&lt;=WORKDAY(DATE('1. Informace o projektu'!$C$3,12,31)-1,1,'6. Data'!$C$76:$C$89)),"OK","!!"),ISBLANK(G1092),"!",ISBLANK(H1092),"!!!",H1092='6. Data'!$B$3,"vyberte druh nákladu")," ")</f>
        <v xml:space="preserve"> </v>
      </c>
      <c r="J1092" s="261" t="str">
        <f t="shared" si="48"/>
        <v xml:space="preserve"> </v>
      </c>
      <c r="K1092" s="238" t="str">
        <f t="shared" si="49"/>
        <v xml:space="preserve"> </v>
      </c>
      <c r="L1092" s="87" t="str">
        <f t="shared" si="50"/>
        <v xml:space="preserve"> </v>
      </c>
    </row>
    <row r="1093" spans="1:12" x14ac:dyDescent="0.25">
      <c r="A1093" s="72"/>
      <c r="B1093" s="82"/>
      <c r="C1093" s="82"/>
      <c r="D1093" s="79"/>
      <c r="E1093" s="83"/>
      <c r="F1093" s="83"/>
      <c r="G1093" s="81"/>
      <c r="H1093" s="126"/>
      <c r="I1093" s="238" t="str">
        <f>IF(ISNUMBER(F1093),_xlfn.IFS(RIGHT(H1093,3)="(b)",IF(AND(G1093&gt;=DATE('1. Informace o projektu'!$C$3,1,1),G1093&lt;=WORKDAY(DATE('1. Informace o projektu'!$C$3+1,1,31)-1,1)),"OK","!!"),RIGHT(H1093,3)="(a)",IF(AND(G1093&gt;=DATE('1. Informace o projektu'!$C$3,1,1),G1093&lt;=WORKDAY(DATE('1. Informace o projektu'!$C$3,12,31)-1,1,'6. Data'!$C$76:$C$89)),"OK","!!"),ISBLANK(G1093),"!",ISBLANK(H1093),"!!!",H1093='6. Data'!$B$3,"vyberte druh nákladu")," ")</f>
        <v xml:space="preserve"> </v>
      </c>
      <c r="J1093" s="261" t="str">
        <f t="shared" si="48"/>
        <v xml:space="preserve"> </v>
      </c>
      <c r="K1093" s="238" t="str">
        <f t="shared" si="49"/>
        <v xml:space="preserve"> </v>
      </c>
      <c r="L1093" s="87" t="str">
        <f t="shared" si="50"/>
        <v xml:space="preserve"> </v>
      </c>
    </row>
    <row r="1094" spans="1:12" x14ac:dyDescent="0.25">
      <c r="A1094" s="72"/>
      <c r="B1094" s="82"/>
      <c r="C1094" s="82"/>
      <c r="D1094" s="79"/>
      <c r="E1094" s="83"/>
      <c r="F1094" s="83"/>
      <c r="G1094" s="81"/>
      <c r="H1094" s="126"/>
      <c r="I1094" s="238" t="str">
        <f>IF(ISNUMBER(F1094),_xlfn.IFS(RIGHT(H1094,3)="(b)",IF(AND(G1094&gt;=DATE('1. Informace o projektu'!$C$3,1,1),G1094&lt;=WORKDAY(DATE('1. Informace o projektu'!$C$3+1,1,31)-1,1)),"OK","!!"),RIGHT(H1094,3)="(a)",IF(AND(G1094&gt;=DATE('1. Informace o projektu'!$C$3,1,1),G1094&lt;=WORKDAY(DATE('1. Informace o projektu'!$C$3,12,31)-1,1,'6. Data'!$C$76:$C$89)),"OK","!!"),ISBLANK(G1094),"!",ISBLANK(H1094),"!!!",H1094='6. Data'!$B$3,"vyberte druh nákladu")," ")</f>
        <v xml:space="preserve"> </v>
      </c>
      <c r="J1094" s="261" t="str">
        <f t="shared" si="48"/>
        <v xml:space="preserve"> </v>
      </c>
      <c r="K1094" s="238" t="str">
        <f t="shared" si="49"/>
        <v xml:space="preserve"> </v>
      </c>
      <c r="L1094" s="87" t="str">
        <f t="shared" si="50"/>
        <v xml:space="preserve"> </v>
      </c>
    </row>
    <row r="1095" spans="1:12" x14ac:dyDescent="0.25">
      <c r="A1095" s="72"/>
      <c r="B1095" s="82"/>
      <c r="C1095" s="82"/>
      <c r="D1095" s="79"/>
      <c r="E1095" s="83"/>
      <c r="F1095" s="83"/>
      <c r="G1095" s="81"/>
      <c r="H1095" s="126"/>
      <c r="I1095" s="238" t="str">
        <f>IF(ISNUMBER(F1095),_xlfn.IFS(RIGHT(H1095,3)="(b)",IF(AND(G1095&gt;=DATE('1. Informace o projektu'!$C$3,1,1),G1095&lt;=WORKDAY(DATE('1. Informace o projektu'!$C$3+1,1,31)-1,1)),"OK","!!"),RIGHT(H1095,3)="(a)",IF(AND(G1095&gt;=DATE('1. Informace o projektu'!$C$3,1,1),G1095&lt;=WORKDAY(DATE('1. Informace o projektu'!$C$3,12,31)-1,1,'6. Data'!$C$76:$C$89)),"OK","!!"),ISBLANK(G1095),"!",ISBLANK(H1095),"!!!",H1095='6. Data'!$B$3,"vyberte druh nákladu")," ")</f>
        <v xml:space="preserve"> </v>
      </c>
      <c r="J1095" s="261" t="str">
        <f t="shared" ref="J1095:J1158" si="51">_xlfn.IFS(I1095="!","Zapište datum úhrady",I1095="ok"," ",I1095=" "," ",I1095="!!!","vyberte druh nákladu",I1095="!!","nepovolené datum úhrady",I1095="vyberte druh nákladu","vyberte druh nákladu")</f>
        <v xml:space="preserve"> </v>
      </c>
      <c r="K1095" s="238" t="str">
        <f t="shared" ref="K1095:K1158" si="52">IF(ISNUMBER(F1095),IF(E1095&gt;=F1095,"OK","!")," ")</f>
        <v xml:space="preserve"> </v>
      </c>
      <c r="L1095" s="87" t="str">
        <f t="shared" ref="L1095:L1158" si="53">_xlfn.IFS(K1095="!","Hrazeno z dotace je vyšší než fakturovaná částka",K1095="ok"," ",K1095=" "," ")</f>
        <v xml:space="preserve"> </v>
      </c>
    </row>
    <row r="1096" spans="1:12" x14ac:dyDescent="0.25">
      <c r="A1096" s="72"/>
      <c r="B1096" s="82"/>
      <c r="C1096" s="82"/>
      <c r="D1096" s="79"/>
      <c r="E1096" s="83"/>
      <c r="F1096" s="83"/>
      <c r="G1096" s="81"/>
      <c r="H1096" s="126"/>
      <c r="I1096" s="238" t="str">
        <f>IF(ISNUMBER(F1096),_xlfn.IFS(RIGHT(H1096,3)="(b)",IF(AND(G1096&gt;=DATE('1. Informace o projektu'!$C$3,1,1),G1096&lt;=WORKDAY(DATE('1. Informace o projektu'!$C$3+1,1,31)-1,1)),"OK","!!"),RIGHT(H1096,3)="(a)",IF(AND(G1096&gt;=DATE('1. Informace o projektu'!$C$3,1,1),G1096&lt;=WORKDAY(DATE('1. Informace o projektu'!$C$3,12,31)-1,1,'6. Data'!$C$76:$C$89)),"OK","!!"),ISBLANK(G1096),"!",ISBLANK(H1096),"!!!",H1096='6. Data'!$B$3,"vyberte druh nákladu")," ")</f>
        <v xml:space="preserve"> </v>
      </c>
      <c r="J1096" s="261" t="str">
        <f t="shared" si="51"/>
        <v xml:space="preserve"> </v>
      </c>
      <c r="K1096" s="238" t="str">
        <f t="shared" si="52"/>
        <v xml:space="preserve"> </v>
      </c>
      <c r="L1096" s="87" t="str">
        <f t="shared" si="53"/>
        <v xml:space="preserve"> </v>
      </c>
    </row>
    <row r="1097" spans="1:12" x14ac:dyDescent="0.25">
      <c r="A1097" s="72"/>
      <c r="B1097" s="82"/>
      <c r="C1097" s="82"/>
      <c r="D1097" s="79"/>
      <c r="E1097" s="83"/>
      <c r="F1097" s="83"/>
      <c r="G1097" s="81"/>
      <c r="H1097" s="126"/>
      <c r="I1097" s="238" t="str">
        <f>IF(ISNUMBER(F1097),_xlfn.IFS(RIGHT(H1097,3)="(b)",IF(AND(G1097&gt;=DATE('1. Informace o projektu'!$C$3,1,1),G1097&lt;=WORKDAY(DATE('1. Informace o projektu'!$C$3+1,1,31)-1,1)),"OK","!!"),RIGHT(H1097,3)="(a)",IF(AND(G1097&gt;=DATE('1. Informace o projektu'!$C$3,1,1),G1097&lt;=WORKDAY(DATE('1. Informace o projektu'!$C$3,12,31)-1,1,'6. Data'!$C$76:$C$89)),"OK","!!"),ISBLANK(G1097),"!",ISBLANK(H1097),"!!!",H1097='6. Data'!$B$3,"vyberte druh nákladu")," ")</f>
        <v xml:space="preserve"> </v>
      </c>
      <c r="J1097" s="261" t="str">
        <f t="shared" si="51"/>
        <v xml:space="preserve"> </v>
      </c>
      <c r="K1097" s="238" t="str">
        <f t="shared" si="52"/>
        <v xml:space="preserve"> </v>
      </c>
      <c r="L1097" s="87" t="str">
        <f t="shared" si="53"/>
        <v xml:space="preserve"> </v>
      </c>
    </row>
    <row r="1098" spans="1:12" x14ac:dyDescent="0.25">
      <c r="A1098" s="72"/>
      <c r="B1098" s="82"/>
      <c r="C1098" s="82"/>
      <c r="D1098" s="79"/>
      <c r="E1098" s="83"/>
      <c r="F1098" s="83"/>
      <c r="G1098" s="81"/>
      <c r="H1098" s="126"/>
      <c r="I1098" s="238" t="str">
        <f>IF(ISNUMBER(F1098),_xlfn.IFS(RIGHT(H1098,3)="(b)",IF(AND(G1098&gt;=DATE('1. Informace o projektu'!$C$3,1,1),G1098&lt;=WORKDAY(DATE('1. Informace o projektu'!$C$3+1,1,31)-1,1)),"OK","!!"),RIGHT(H1098,3)="(a)",IF(AND(G1098&gt;=DATE('1. Informace o projektu'!$C$3,1,1),G1098&lt;=WORKDAY(DATE('1. Informace o projektu'!$C$3,12,31)-1,1,'6. Data'!$C$76:$C$89)),"OK","!!"),ISBLANK(G1098),"!",ISBLANK(H1098),"!!!",H1098='6. Data'!$B$3,"vyberte druh nákladu")," ")</f>
        <v xml:space="preserve"> </v>
      </c>
      <c r="J1098" s="261" t="str">
        <f t="shared" si="51"/>
        <v xml:space="preserve"> </v>
      </c>
      <c r="K1098" s="238" t="str">
        <f t="shared" si="52"/>
        <v xml:space="preserve"> </v>
      </c>
      <c r="L1098" s="87" t="str">
        <f t="shared" si="53"/>
        <v xml:space="preserve"> </v>
      </c>
    </row>
    <row r="1099" spans="1:12" x14ac:dyDescent="0.25">
      <c r="A1099" s="72"/>
      <c r="B1099" s="82"/>
      <c r="C1099" s="82"/>
      <c r="D1099" s="79"/>
      <c r="E1099" s="83"/>
      <c r="F1099" s="83"/>
      <c r="G1099" s="81"/>
      <c r="H1099" s="126"/>
      <c r="I1099" s="238" t="str">
        <f>IF(ISNUMBER(F1099),_xlfn.IFS(RIGHT(H1099,3)="(b)",IF(AND(G1099&gt;=DATE('1. Informace o projektu'!$C$3,1,1),G1099&lt;=WORKDAY(DATE('1. Informace o projektu'!$C$3+1,1,31)-1,1)),"OK","!!"),RIGHT(H1099,3)="(a)",IF(AND(G1099&gt;=DATE('1. Informace o projektu'!$C$3,1,1),G1099&lt;=WORKDAY(DATE('1. Informace o projektu'!$C$3,12,31)-1,1,'6. Data'!$C$76:$C$89)),"OK","!!"),ISBLANK(G1099),"!",ISBLANK(H1099),"!!!",H1099='6. Data'!$B$3,"vyberte druh nákladu")," ")</f>
        <v xml:space="preserve"> </v>
      </c>
      <c r="J1099" s="261" t="str">
        <f t="shared" si="51"/>
        <v xml:space="preserve"> </v>
      </c>
      <c r="K1099" s="238" t="str">
        <f t="shared" si="52"/>
        <v xml:space="preserve"> </v>
      </c>
      <c r="L1099" s="87" t="str">
        <f t="shared" si="53"/>
        <v xml:space="preserve"> </v>
      </c>
    </row>
    <row r="1100" spans="1:12" x14ac:dyDescent="0.25">
      <c r="A1100" s="72"/>
      <c r="B1100" s="82"/>
      <c r="C1100" s="82"/>
      <c r="D1100" s="79"/>
      <c r="E1100" s="83"/>
      <c r="F1100" s="83"/>
      <c r="G1100" s="81"/>
      <c r="H1100" s="126"/>
      <c r="I1100" s="238" t="str">
        <f>IF(ISNUMBER(F1100),_xlfn.IFS(RIGHT(H1100,3)="(b)",IF(AND(G1100&gt;=DATE('1. Informace o projektu'!$C$3,1,1),G1100&lt;=WORKDAY(DATE('1. Informace o projektu'!$C$3+1,1,31)-1,1)),"OK","!!"),RIGHT(H1100,3)="(a)",IF(AND(G1100&gt;=DATE('1. Informace o projektu'!$C$3,1,1),G1100&lt;=WORKDAY(DATE('1. Informace o projektu'!$C$3,12,31)-1,1,'6. Data'!$C$76:$C$89)),"OK","!!"),ISBLANK(G1100),"!",ISBLANK(H1100),"!!!",H1100='6. Data'!$B$3,"vyberte druh nákladu")," ")</f>
        <v xml:space="preserve"> </v>
      </c>
      <c r="J1100" s="261" t="str">
        <f t="shared" si="51"/>
        <v xml:space="preserve"> </v>
      </c>
      <c r="K1100" s="238" t="str">
        <f t="shared" si="52"/>
        <v xml:space="preserve"> </v>
      </c>
      <c r="L1100" s="87" t="str">
        <f t="shared" si="53"/>
        <v xml:space="preserve"> </v>
      </c>
    </row>
    <row r="1101" spans="1:12" x14ac:dyDescent="0.25">
      <c r="A1101" s="72"/>
      <c r="B1101" s="82"/>
      <c r="C1101" s="82"/>
      <c r="D1101" s="79"/>
      <c r="E1101" s="83"/>
      <c r="F1101" s="83"/>
      <c r="G1101" s="81"/>
      <c r="H1101" s="126"/>
      <c r="I1101" s="238" t="str">
        <f>IF(ISNUMBER(F1101),_xlfn.IFS(RIGHT(H1101,3)="(b)",IF(AND(G1101&gt;=DATE('1. Informace o projektu'!$C$3,1,1),G1101&lt;=WORKDAY(DATE('1. Informace o projektu'!$C$3+1,1,31)-1,1)),"OK","!!"),RIGHT(H1101,3)="(a)",IF(AND(G1101&gt;=DATE('1. Informace o projektu'!$C$3,1,1),G1101&lt;=WORKDAY(DATE('1. Informace o projektu'!$C$3,12,31)-1,1,'6. Data'!$C$76:$C$89)),"OK","!!"),ISBLANK(G1101),"!",ISBLANK(H1101),"!!!",H1101='6. Data'!$B$3,"vyberte druh nákladu")," ")</f>
        <v xml:space="preserve"> </v>
      </c>
      <c r="J1101" s="261" t="str">
        <f t="shared" si="51"/>
        <v xml:space="preserve"> </v>
      </c>
      <c r="K1101" s="238" t="str">
        <f t="shared" si="52"/>
        <v xml:space="preserve"> </v>
      </c>
      <c r="L1101" s="87" t="str">
        <f t="shared" si="53"/>
        <v xml:space="preserve"> </v>
      </c>
    </row>
    <row r="1102" spans="1:12" x14ac:dyDescent="0.25">
      <c r="A1102" s="72"/>
      <c r="B1102" s="82"/>
      <c r="C1102" s="82"/>
      <c r="D1102" s="79"/>
      <c r="E1102" s="83"/>
      <c r="F1102" s="83"/>
      <c r="G1102" s="81"/>
      <c r="H1102" s="126"/>
      <c r="I1102" s="238" t="str">
        <f>IF(ISNUMBER(F1102),_xlfn.IFS(RIGHT(H1102,3)="(b)",IF(AND(G1102&gt;=DATE('1. Informace o projektu'!$C$3,1,1),G1102&lt;=WORKDAY(DATE('1. Informace o projektu'!$C$3+1,1,31)-1,1)),"OK","!!"),RIGHT(H1102,3)="(a)",IF(AND(G1102&gt;=DATE('1. Informace o projektu'!$C$3,1,1),G1102&lt;=WORKDAY(DATE('1. Informace o projektu'!$C$3,12,31)-1,1,'6. Data'!$C$76:$C$89)),"OK","!!"),ISBLANK(G1102),"!",ISBLANK(H1102),"!!!",H1102='6. Data'!$B$3,"vyberte druh nákladu")," ")</f>
        <v xml:space="preserve"> </v>
      </c>
      <c r="J1102" s="261" t="str">
        <f t="shared" si="51"/>
        <v xml:space="preserve"> </v>
      </c>
      <c r="K1102" s="238" t="str">
        <f t="shared" si="52"/>
        <v xml:space="preserve"> </v>
      </c>
      <c r="L1102" s="87" t="str">
        <f t="shared" si="53"/>
        <v xml:space="preserve"> </v>
      </c>
    </row>
    <row r="1103" spans="1:12" x14ac:dyDescent="0.25">
      <c r="A1103" s="72"/>
      <c r="B1103" s="82"/>
      <c r="C1103" s="82"/>
      <c r="D1103" s="79"/>
      <c r="E1103" s="83"/>
      <c r="F1103" s="83"/>
      <c r="G1103" s="81"/>
      <c r="H1103" s="126"/>
      <c r="I1103" s="238" t="str">
        <f>IF(ISNUMBER(F1103),_xlfn.IFS(RIGHT(H1103,3)="(b)",IF(AND(G1103&gt;=DATE('1. Informace o projektu'!$C$3,1,1),G1103&lt;=WORKDAY(DATE('1. Informace o projektu'!$C$3+1,1,31)-1,1)),"OK","!!"),RIGHT(H1103,3)="(a)",IF(AND(G1103&gt;=DATE('1. Informace o projektu'!$C$3,1,1),G1103&lt;=WORKDAY(DATE('1. Informace o projektu'!$C$3,12,31)-1,1,'6. Data'!$C$76:$C$89)),"OK","!!"),ISBLANK(G1103),"!",ISBLANK(H1103),"!!!",H1103='6. Data'!$B$3,"vyberte druh nákladu")," ")</f>
        <v xml:space="preserve"> </v>
      </c>
      <c r="J1103" s="261" t="str">
        <f t="shared" si="51"/>
        <v xml:space="preserve"> </v>
      </c>
      <c r="K1103" s="238" t="str">
        <f t="shared" si="52"/>
        <v xml:space="preserve"> </v>
      </c>
      <c r="L1103" s="87" t="str">
        <f t="shared" si="53"/>
        <v xml:space="preserve"> </v>
      </c>
    </row>
    <row r="1104" spans="1:12" x14ac:dyDescent="0.25">
      <c r="A1104" s="72"/>
      <c r="B1104" s="82"/>
      <c r="C1104" s="82"/>
      <c r="D1104" s="79"/>
      <c r="E1104" s="83"/>
      <c r="F1104" s="83"/>
      <c r="G1104" s="81"/>
      <c r="H1104" s="126"/>
      <c r="I1104" s="238" t="str">
        <f>IF(ISNUMBER(F1104),_xlfn.IFS(RIGHT(H1104,3)="(b)",IF(AND(G1104&gt;=DATE('1. Informace o projektu'!$C$3,1,1),G1104&lt;=WORKDAY(DATE('1. Informace o projektu'!$C$3+1,1,31)-1,1)),"OK","!!"),RIGHT(H1104,3)="(a)",IF(AND(G1104&gt;=DATE('1. Informace o projektu'!$C$3,1,1),G1104&lt;=WORKDAY(DATE('1. Informace o projektu'!$C$3,12,31)-1,1,'6. Data'!$C$76:$C$89)),"OK","!!"),ISBLANK(G1104),"!",ISBLANK(H1104),"!!!",H1104='6. Data'!$B$3,"vyberte druh nákladu")," ")</f>
        <v xml:space="preserve"> </v>
      </c>
      <c r="J1104" s="261" t="str">
        <f t="shared" si="51"/>
        <v xml:space="preserve"> </v>
      </c>
      <c r="K1104" s="238" t="str">
        <f t="shared" si="52"/>
        <v xml:space="preserve"> </v>
      </c>
      <c r="L1104" s="87" t="str">
        <f t="shared" si="53"/>
        <v xml:space="preserve"> </v>
      </c>
    </row>
    <row r="1105" spans="1:12" x14ac:dyDescent="0.25">
      <c r="A1105" s="72"/>
      <c r="B1105" s="82"/>
      <c r="C1105" s="82"/>
      <c r="D1105" s="79"/>
      <c r="E1105" s="83"/>
      <c r="F1105" s="83"/>
      <c r="G1105" s="81"/>
      <c r="H1105" s="126"/>
      <c r="I1105" s="238" t="str">
        <f>IF(ISNUMBER(F1105),_xlfn.IFS(RIGHT(H1105,3)="(b)",IF(AND(G1105&gt;=DATE('1. Informace o projektu'!$C$3,1,1),G1105&lt;=WORKDAY(DATE('1. Informace o projektu'!$C$3+1,1,31)-1,1)),"OK","!!"),RIGHT(H1105,3)="(a)",IF(AND(G1105&gt;=DATE('1. Informace o projektu'!$C$3,1,1),G1105&lt;=WORKDAY(DATE('1. Informace o projektu'!$C$3,12,31)-1,1,'6. Data'!$C$76:$C$89)),"OK","!!"),ISBLANK(G1105),"!",ISBLANK(H1105),"!!!",H1105='6. Data'!$B$3,"vyberte druh nákladu")," ")</f>
        <v xml:space="preserve"> </v>
      </c>
      <c r="J1105" s="261" t="str">
        <f t="shared" si="51"/>
        <v xml:space="preserve"> </v>
      </c>
      <c r="K1105" s="238" t="str">
        <f t="shared" si="52"/>
        <v xml:space="preserve"> </v>
      </c>
      <c r="L1105" s="87" t="str">
        <f t="shared" si="53"/>
        <v xml:space="preserve"> </v>
      </c>
    </row>
    <row r="1106" spans="1:12" x14ac:dyDescent="0.25">
      <c r="A1106" s="72"/>
      <c r="B1106" s="82"/>
      <c r="C1106" s="82"/>
      <c r="D1106" s="79"/>
      <c r="E1106" s="83"/>
      <c r="F1106" s="83"/>
      <c r="G1106" s="81"/>
      <c r="H1106" s="126"/>
      <c r="I1106" s="238" t="str">
        <f>IF(ISNUMBER(F1106),_xlfn.IFS(RIGHT(H1106,3)="(b)",IF(AND(G1106&gt;=DATE('1. Informace o projektu'!$C$3,1,1),G1106&lt;=WORKDAY(DATE('1. Informace o projektu'!$C$3+1,1,31)-1,1)),"OK","!!"),RIGHT(H1106,3)="(a)",IF(AND(G1106&gt;=DATE('1. Informace o projektu'!$C$3,1,1),G1106&lt;=WORKDAY(DATE('1. Informace o projektu'!$C$3,12,31)-1,1,'6. Data'!$C$76:$C$89)),"OK","!!"),ISBLANK(G1106),"!",ISBLANK(H1106),"!!!",H1106='6. Data'!$B$3,"vyberte druh nákladu")," ")</f>
        <v xml:space="preserve"> </v>
      </c>
      <c r="J1106" s="261" t="str">
        <f t="shared" si="51"/>
        <v xml:space="preserve"> </v>
      </c>
      <c r="K1106" s="238" t="str">
        <f t="shared" si="52"/>
        <v xml:space="preserve"> </v>
      </c>
      <c r="L1106" s="87" t="str">
        <f t="shared" si="53"/>
        <v xml:space="preserve"> </v>
      </c>
    </row>
    <row r="1107" spans="1:12" x14ac:dyDescent="0.25">
      <c r="A1107" s="72"/>
      <c r="B1107" s="82"/>
      <c r="C1107" s="82"/>
      <c r="D1107" s="79"/>
      <c r="E1107" s="83"/>
      <c r="F1107" s="83"/>
      <c r="G1107" s="81"/>
      <c r="H1107" s="126"/>
      <c r="I1107" s="238" t="str">
        <f>IF(ISNUMBER(F1107),_xlfn.IFS(RIGHT(H1107,3)="(b)",IF(AND(G1107&gt;=DATE('1. Informace o projektu'!$C$3,1,1),G1107&lt;=WORKDAY(DATE('1. Informace o projektu'!$C$3+1,1,31)-1,1)),"OK","!!"),RIGHT(H1107,3)="(a)",IF(AND(G1107&gt;=DATE('1. Informace o projektu'!$C$3,1,1),G1107&lt;=WORKDAY(DATE('1. Informace o projektu'!$C$3,12,31)-1,1,'6. Data'!$C$76:$C$89)),"OK","!!"),ISBLANK(G1107),"!",ISBLANK(H1107),"!!!",H1107='6. Data'!$B$3,"vyberte druh nákladu")," ")</f>
        <v xml:space="preserve"> </v>
      </c>
      <c r="J1107" s="261" t="str">
        <f t="shared" si="51"/>
        <v xml:space="preserve"> </v>
      </c>
      <c r="K1107" s="238" t="str">
        <f t="shared" si="52"/>
        <v xml:space="preserve"> </v>
      </c>
      <c r="L1107" s="87" t="str">
        <f t="shared" si="53"/>
        <v xml:space="preserve"> </v>
      </c>
    </row>
    <row r="1108" spans="1:12" x14ac:dyDescent="0.25">
      <c r="A1108" s="72"/>
      <c r="B1108" s="82"/>
      <c r="C1108" s="82"/>
      <c r="D1108" s="79"/>
      <c r="E1108" s="83"/>
      <c r="F1108" s="83"/>
      <c r="G1108" s="81"/>
      <c r="H1108" s="126"/>
      <c r="I1108" s="238" t="str">
        <f>IF(ISNUMBER(F1108),_xlfn.IFS(RIGHT(H1108,3)="(b)",IF(AND(G1108&gt;=DATE('1. Informace o projektu'!$C$3,1,1),G1108&lt;=WORKDAY(DATE('1. Informace o projektu'!$C$3+1,1,31)-1,1)),"OK","!!"),RIGHT(H1108,3)="(a)",IF(AND(G1108&gt;=DATE('1. Informace o projektu'!$C$3,1,1),G1108&lt;=WORKDAY(DATE('1. Informace o projektu'!$C$3,12,31)-1,1,'6. Data'!$C$76:$C$89)),"OK","!!"),ISBLANK(G1108),"!",ISBLANK(H1108),"!!!",H1108='6. Data'!$B$3,"vyberte druh nákladu")," ")</f>
        <v xml:space="preserve"> </v>
      </c>
      <c r="J1108" s="261" t="str">
        <f t="shared" si="51"/>
        <v xml:space="preserve"> </v>
      </c>
      <c r="K1108" s="238" t="str">
        <f t="shared" si="52"/>
        <v xml:space="preserve"> </v>
      </c>
      <c r="L1108" s="87" t="str">
        <f t="shared" si="53"/>
        <v xml:space="preserve"> </v>
      </c>
    </row>
    <row r="1109" spans="1:12" x14ac:dyDescent="0.25">
      <c r="A1109" s="72"/>
      <c r="B1109" s="82"/>
      <c r="C1109" s="82"/>
      <c r="D1109" s="79"/>
      <c r="E1109" s="83"/>
      <c r="F1109" s="83"/>
      <c r="G1109" s="81"/>
      <c r="H1109" s="126"/>
      <c r="I1109" s="238" t="str">
        <f>IF(ISNUMBER(F1109),_xlfn.IFS(RIGHT(H1109,3)="(b)",IF(AND(G1109&gt;=DATE('1. Informace o projektu'!$C$3,1,1),G1109&lt;=WORKDAY(DATE('1. Informace o projektu'!$C$3+1,1,31)-1,1)),"OK","!!"),RIGHT(H1109,3)="(a)",IF(AND(G1109&gt;=DATE('1. Informace o projektu'!$C$3,1,1),G1109&lt;=WORKDAY(DATE('1. Informace o projektu'!$C$3,12,31)-1,1,'6. Data'!$C$76:$C$89)),"OK","!!"),ISBLANK(G1109),"!",ISBLANK(H1109),"!!!",H1109='6. Data'!$B$3,"vyberte druh nákladu")," ")</f>
        <v xml:space="preserve"> </v>
      </c>
      <c r="J1109" s="261" t="str">
        <f t="shared" si="51"/>
        <v xml:space="preserve"> </v>
      </c>
      <c r="K1109" s="238" t="str">
        <f t="shared" si="52"/>
        <v xml:space="preserve"> </v>
      </c>
      <c r="L1109" s="87" t="str">
        <f t="shared" si="53"/>
        <v xml:space="preserve"> </v>
      </c>
    </row>
    <row r="1110" spans="1:12" x14ac:dyDescent="0.25">
      <c r="A1110" s="72"/>
      <c r="B1110" s="82"/>
      <c r="C1110" s="82"/>
      <c r="D1110" s="79"/>
      <c r="E1110" s="83"/>
      <c r="F1110" s="83"/>
      <c r="G1110" s="81"/>
      <c r="H1110" s="126"/>
      <c r="I1110" s="238" t="str">
        <f>IF(ISNUMBER(F1110),_xlfn.IFS(RIGHT(H1110,3)="(b)",IF(AND(G1110&gt;=DATE('1. Informace o projektu'!$C$3,1,1),G1110&lt;=WORKDAY(DATE('1. Informace o projektu'!$C$3+1,1,31)-1,1)),"OK","!!"),RIGHT(H1110,3)="(a)",IF(AND(G1110&gt;=DATE('1. Informace o projektu'!$C$3,1,1),G1110&lt;=WORKDAY(DATE('1. Informace o projektu'!$C$3,12,31)-1,1,'6. Data'!$C$76:$C$89)),"OK","!!"),ISBLANK(G1110),"!",ISBLANK(H1110),"!!!",H1110='6. Data'!$B$3,"vyberte druh nákladu")," ")</f>
        <v xml:space="preserve"> </v>
      </c>
      <c r="J1110" s="261" t="str">
        <f t="shared" si="51"/>
        <v xml:space="preserve"> </v>
      </c>
      <c r="K1110" s="238" t="str">
        <f t="shared" si="52"/>
        <v xml:space="preserve"> </v>
      </c>
      <c r="L1110" s="87" t="str">
        <f t="shared" si="53"/>
        <v xml:space="preserve"> </v>
      </c>
    </row>
    <row r="1111" spans="1:12" x14ac:dyDescent="0.25">
      <c r="A1111" s="72"/>
      <c r="B1111" s="82"/>
      <c r="C1111" s="82"/>
      <c r="D1111" s="79"/>
      <c r="E1111" s="83"/>
      <c r="F1111" s="83"/>
      <c r="G1111" s="81"/>
      <c r="H1111" s="126"/>
      <c r="I1111" s="238" t="str">
        <f>IF(ISNUMBER(F1111),_xlfn.IFS(RIGHT(H1111,3)="(b)",IF(AND(G1111&gt;=DATE('1. Informace o projektu'!$C$3,1,1),G1111&lt;=WORKDAY(DATE('1. Informace o projektu'!$C$3+1,1,31)-1,1)),"OK","!!"),RIGHT(H1111,3)="(a)",IF(AND(G1111&gt;=DATE('1. Informace o projektu'!$C$3,1,1),G1111&lt;=WORKDAY(DATE('1. Informace o projektu'!$C$3,12,31)-1,1,'6. Data'!$C$76:$C$89)),"OK","!!"),ISBLANK(G1111),"!",ISBLANK(H1111),"!!!",H1111='6. Data'!$B$3,"vyberte druh nákladu")," ")</f>
        <v xml:space="preserve"> </v>
      </c>
      <c r="J1111" s="261" t="str">
        <f t="shared" si="51"/>
        <v xml:space="preserve"> </v>
      </c>
      <c r="K1111" s="238" t="str">
        <f t="shared" si="52"/>
        <v xml:space="preserve"> </v>
      </c>
      <c r="L1111" s="87" t="str">
        <f t="shared" si="53"/>
        <v xml:space="preserve"> </v>
      </c>
    </row>
    <row r="1112" spans="1:12" x14ac:dyDescent="0.25">
      <c r="A1112" s="72"/>
      <c r="B1112" s="82"/>
      <c r="C1112" s="82"/>
      <c r="D1112" s="79"/>
      <c r="E1112" s="83"/>
      <c r="F1112" s="83"/>
      <c r="G1112" s="81"/>
      <c r="H1112" s="126"/>
      <c r="I1112" s="238" t="str">
        <f>IF(ISNUMBER(F1112),_xlfn.IFS(RIGHT(H1112,3)="(b)",IF(AND(G1112&gt;=DATE('1. Informace o projektu'!$C$3,1,1),G1112&lt;=WORKDAY(DATE('1. Informace o projektu'!$C$3+1,1,31)-1,1)),"OK","!!"),RIGHT(H1112,3)="(a)",IF(AND(G1112&gt;=DATE('1. Informace o projektu'!$C$3,1,1),G1112&lt;=WORKDAY(DATE('1. Informace o projektu'!$C$3,12,31)-1,1,'6. Data'!$C$76:$C$89)),"OK","!!"),ISBLANK(G1112),"!",ISBLANK(H1112),"!!!",H1112='6. Data'!$B$3,"vyberte druh nákladu")," ")</f>
        <v xml:space="preserve"> </v>
      </c>
      <c r="J1112" s="261" t="str">
        <f t="shared" si="51"/>
        <v xml:space="preserve"> </v>
      </c>
      <c r="K1112" s="238" t="str">
        <f t="shared" si="52"/>
        <v xml:space="preserve"> </v>
      </c>
      <c r="L1112" s="87" t="str">
        <f t="shared" si="53"/>
        <v xml:space="preserve"> </v>
      </c>
    </row>
    <row r="1113" spans="1:12" x14ac:dyDescent="0.25">
      <c r="A1113" s="72"/>
      <c r="B1113" s="82"/>
      <c r="C1113" s="82"/>
      <c r="D1113" s="79"/>
      <c r="E1113" s="83"/>
      <c r="F1113" s="83"/>
      <c r="G1113" s="81"/>
      <c r="H1113" s="126"/>
      <c r="I1113" s="238" t="str">
        <f>IF(ISNUMBER(F1113),_xlfn.IFS(RIGHT(H1113,3)="(b)",IF(AND(G1113&gt;=DATE('1. Informace o projektu'!$C$3,1,1),G1113&lt;=WORKDAY(DATE('1. Informace o projektu'!$C$3+1,1,31)-1,1)),"OK","!!"),RIGHT(H1113,3)="(a)",IF(AND(G1113&gt;=DATE('1. Informace o projektu'!$C$3,1,1),G1113&lt;=WORKDAY(DATE('1. Informace o projektu'!$C$3,12,31)-1,1,'6. Data'!$C$76:$C$89)),"OK","!!"),ISBLANK(G1113),"!",ISBLANK(H1113),"!!!",H1113='6. Data'!$B$3,"vyberte druh nákladu")," ")</f>
        <v xml:space="preserve"> </v>
      </c>
      <c r="J1113" s="261" t="str">
        <f t="shared" si="51"/>
        <v xml:space="preserve"> </v>
      </c>
      <c r="K1113" s="238" t="str">
        <f t="shared" si="52"/>
        <v xml:space="preserve"> </v>
      </c>
      <c r="L1113" s="87" t="str">
        <f t="shared" si="53"/>
        <v xml:space="preserve"> </v>
      </c>
    </row>
    <row r="1114" spans="1:12" x14ac:dyDescent="0.25">
      <c r="A1114" s="72"/>
      <c r="B1114" s="82"/>
      <c r="C1114" s="82"/>
      <c r="D1114" s="79"/>
      <c r="E1114" s="83"/>
      <c r="F1114" s="83"/>
      <c r="G1114" s="81"/>
      <c r="H1114" s="126"/>
      <c r="I1114" s="238" t="str">
        <f>IF(ISNUMBER(F1114),_xlfn.IFS(RIGHT(H1114,3)="(b)",IF(AND(G1114&gt;=DATE('1. Informace o projektu'!$C$3,1,1),G1114&lt;=WORKDAY(DATE('1. Informace o projektu'!$C$3+1,1,31)-1,1)),"OK","!!"),RIGHT(H1114,3)="(a)",IF(AND(G1114&gt;=DATE('1. Informace o projektu'!$C$3,1,1),G1114&lt;=WORKDAY(DATE('1. Informace o projektu'!$C$3,12,31)-1,1,'6. Data'!$C$76:$C$89)),"OK","!!"),ISBLANK(G1114),"!",ISBLANK(H1114),"!!!",H1114='6. Data'!$B$3,"vyberte druh nákladu")," ")</f>
        <v xml:space="preserve"> </v>
      </c>
      <c r="J1114" s="261" t="str">
        <f t="shared" si="51"/>
        <v xml:space="preserve"> </v>
      </c>
      <c r="K1114" s="238" t="str">
        <f t="shared" si="52"/>
        <v xml:space="preserve"> </v>
      </c>
      <c r="L1114" s="87" t="str">
        <f t="shared" si="53"/>
        <v xml:space="preserve"> </v>
      </c>
    </row>
    <row r="1115" spans="1:12" x14ac:dyDescent="0.25">
      <c r="A1115" s="72"/>
      <c r="B1115" s="82"/>
      <c r="C1115" s="82"/>
      <c r="D1115" s="79"/>
      <c r="E1115" s="83"/>
      <c r="F1115" s="83"/>
      <c r="G1115" s="81"/>
      <c r="H1115" s="126"/>
      <c r="I1115" s="238" t="str">
        <f>IF(ISNUMBER(F1115),_xlfn.IFS(RIGHT(H1115,3)="(b)",IF(AND(G1115&gt;=DATE('1. Informace o projektu'!$C$3,1,1),G1115&lt;=WORKDAY(DATE('1. Informace o projektu'!$C$3+1,1,31)-1,1)),"OK","!!"),RIGHT(H1115,3)="(a)",IF(AND(G1115&gt;=DATE('1. Informace o projektu'!$C$3,1,1),G1115&lt;=WORKDAY(DATE('1. Informace o projektu'!$C$3,12,31)-1,1,'6. Data'!$C$76:$C$89)),"OK","!!"),ISBLANK(G1115),"!",ISBLANK(H1115),"!!!",H1115='6. Data'!$B$3,"vyberte druh nákladu")," ")</f>
        <v xml:space="preserve"> </v>
      </c>
      <c r="J1115" s="261" t="str">
        <f t="shared" si="51"/>
        <v xml:space="preserve"> </v>
      </c>
      <c r="K1115" s="238" t="str">
        <f t="shared" si="52"/>
        <v xml:space="preserve"> </v>
      </c>
      <c r="L1115" s="87" t="str">
        <f t="shared" si="53"/>
        <v xml:space="preserve"> </v>
      </c>
    </row>
    <row r="1116" spans="1:12" x14ac:dyDescent="0.25">
      <c r="A1116" s="72"/>
      <c r="B1116" s="82"/>
      <c r="C1116" s="82"/>
      <c r="D1116" s="79"/>
      <c r="E1116" s="83"/>
      <c r="F1116" s="83"/>
      <c r="G1116" s="81"/>
      <c r="H1116" s="126"/>
      <c r="I1116" s="238" t="str">
        <f>IF(ISNUMBER(F1116),_xlfn.IFS(RIGHT(H1116,3)="(b)",IF(AND(G1116&gt;=DATE('1. Informace o projektu'!$C$3,1,1),G1116&lt;=WORKDAY(DATE('1. Informace o projektu'!$C$3+1,1,31)-1,1)),"OK","!!"),RIGHT(H1116,3)="(a)",IF(AND(G1116&gt;=DATE('1. Informace o projektu'!$C$3,1,1),G1116&lt;=WORKDAY(DATE('1. Informace o projektu'!$C$3,12,31)-1,1,'6. Data'!$C$76:$C$89)),"OK","!!"),ISBLANK(G1116),"!",ISBLANK(H1116),"!!!",H1116='6. Data'!$B$3,"vyberte druh nákladu")," ")</f>
        <v xml:space="preserve"> </v>
      </c>
      <c r="J1116" s="261" t="str">
        <f t="shared" si="51"/>
        <v xml:space="preserve"> </v>
      </c>
      <c r="K1116" s="238" t="str">
        <f t="shared" si="52"/>
        <v xml:space="preserve"> </v>
      </c>
      <c r="L1116" s="87" t="str">
        <f t="shared" si="53"/>
        <v xml:space="preserve"> </v>
      </c>
    </row>
    <row r="1117" spans="1:12" x14ac:dyDescent="0.25">
      <c r="A1117" s="72"/>
      <c r="B1117" s="82"/>
      <c r="C1117" s="82"/>
      <c r="D1117" s="79"/>
      <c r="E1117" s="83"/>
      <c r="F1117" s="83"/>
      <c r="G1117" s="81"/>
      <c r="H1117" s="126"/>
      <c r="I1117" s="238" t="str">
        <f>IF(ISNUMBER(F1117),_xlfn.IFS(RIGHT(H1117,3)="(b)",IF(AND(G1117&gt;=DATE('1. Informace o projektu'!$C$3,1,1),G1117&lt;=WORKDAY(DATE('1. Informace o projektu'!$C$3+1,1,31)-1,1)),"OK","!!"),RIGHT(H1117,3)="(a)",IF(AND(G1117&gt;=DATE('1. Informace o projektu'!$C$3,1,1),G1117&lt;=WORKDAY(DATE('1. Informace o projektu'!$C$3,12,31)-1,1,'6. Data'!$C$76:$C$89)),"OK","!!"),ISBLANK(G1117),"!",ISBLANK(H1117),"!!!",H1117='6. Data'!$B$3,"vyberte druh nákladu")," ")</f>
        <v xml:space="preserve"> </v>
      </c>
      <c r="J1117" s="261" t="str">
        <f t="shared" si="51"/>
        <v xml:space="preserve"> </v>
      </c>
      <c r="K1117" s="238" t="str">
        <f t="shared" si="52"/>
        <v xml:space="preserve"> </v>
      </c>
      <c r="L1117" s="87" t="str">
        <f t="shared" si="53"/>
        <v xml:space="preserve"> </v>
      </c>
    </row>
    <row r="1118" spans="1:12" x14ac:dyDescent="0.25">
      <c r="A1118" s="72"/>
      <c r="B1118" s="82"/>
      <c r="C1118" s="82"/>
      <c r="D1118" s="79"/>
      <c r="E1118" s="83"/>
      <c r="F1118" s="83"/>
      <c r="G1118" s="81"/>
      <c r="H1118" s="126"/>
      <c r="I1118" s="238" t="str">
        <f>IF(ISNUMBER(F1118),_xlfn.IFS(RIGHT(H1118,3)="(b)",IF(AND(G1118&gt;=DATE('1. Informace o projektu'!$C$3,1,1),G1118&lt;=WORKDAY(DATE('1. Informace o projektu'!$C$3+1,1,31)-1,1)),"OK","!!"),RIGHT(H1118,3)="(a)",IF(AND(G1118&gt;=DATE('1. Informace o projektu'!$C$3,1,1),G1118&lt;=WORKDAY(DATE('1. Informace o projektu'!$C$3,12,31)-1,1,'6. Data'!$C$76:$C$89)),"OK","!!"),ISBLANK(G1118),"!",ISBLANK(H1118),"!!!",H1118='6. Data'!$B$3,"vyberte druh nákladu")," ")</f>
        <v xml:space="preserve"> </v>
      </c>
      <c r="J1118" s="261" t="str">
        <f t="shared" si="51"/>
        <v xml:space="preserve"> </v>
      </c>
      <c r="K1118" s="238" t="str">
        <f t="shared" si="52"/>
        <v xml:space="preserve"> </v>
      </c>
      <c r="L1118" s="87" t="str">
        <f t="shared" si="53"/>
        <v xml:space="preserve"> </v>
      </c>
    </row>
    <row r="1119" spans="1:12" x14ac:dyDescent="0.25">
      <c r="A1119" s="72"/>
      <c r="B1119" s="82"/>
      <c r="C1119" s="82"/>
      <c r="D1119" s="79"/>
      <c r="E1119" s="83"/>
      <c r="F1119" s="83"/>
      <c r="G1119" s="81"/>
      <c r="H1119" s="126"/>
      <c r="I1119" s="238" t="str">
        <f>IF(ISNUMBER(F1119),_xlfn.IFS(RIGHT(H1119,3)="(b)",IF(AND(G1119&gt;=DATE('1. Informace o projektu'!$C$3,1,1),G1119&lt;=WORKDAY(DATE('1. Informace o projektu'!$C$3+1,1,31)-1,1)),"OK","!!"),RIGHT(H1119,3)="(a)",IF(AND(G1119&gt;=DATE('1. Informace o projektu'!$C$3,1,1),G1119&lt;=WORKDAY(DATE('1. Informace o projektu'!$C$3,12,31)-1,1,'6. Data'!$C$76:$C$89)),"OK","!!"),ISBLANK(G1119),"!",ISBLANK(H1119),"!!!",H1119='6. Data'!$B$3,"vyberte druh nákladu")," ")</f>
        <v xml:space="preserve"> </v>
      </c>
      <c r="J1119" s="261" t="str">
        <f t="shared" si="51"/>
        <v xml:space="preserve"> </v>
      </c>
      <c r="K1119" s="238" t="str">
        <f t="shared" si="52"/>
        <v xml:space="preserve"> </v>
      </c>
      <c r="L1119" s="87" t="str">
        <f t="shared" si="53"/>
        <v xml:space="preserve"> </v>
      </c>
    </row>
    <row r="1120" spans="1:12" x14ac:dyDescent="0.25">
      <c r="A1120" s="72"/>
      <c r="B1120" s="82"/>
      <c r="C1120" s="82"/>
      <c r="D1120" s="79"/>
      <c r="E1120" s="83"/>
      <c r="F1120" s="83"/>
      <c r="G1120" s="81"/>
      <c r="H1120" s="126"/>
      <c r="I1120" s="238" t="str">
        <f>IF(ISNUMBER(F1120),_xlfn.IFS(RIGHT(H1120,3)="(b)",IF(AND(G1120&gt;=DATE('1. Informace o projektu'!$C$3,1,1),G1120&lt;=WORKDAY(DATE('1. Informace o projektu'!$C$3+1,1,31)-1,1)),"OK","!!"),RIGHT(H1120,3)="(a)",IF(AND(G1120&gt;=DATE('1. Informace o projektu'!$C$3,1,1),G1120&lt;=WORKDAY(DATE('1. Informace o projektu'!$C$3,12,31)-1,1,'6. Data'!$C$76:$C$89)),"OK","!!"),ISBLANK(G1120),"!",ISBLANK(H1120),"!!!",H1120='6. Data'!$B$3,"vyberte druh nákladu")," ")</f>
        <v xml:space="preserve"> </v>
      </c>
      <c r="J1120" s="261" t="str">
        <f t="shared" si="51"/>
        <v xml:space="preserve"> </v>
      </c>
      <c r="K1120" s="238" t="str">
        <f t="shared" si="52"/>
        <v xml:space="preserve"> </v>
      </c>
      <c r="L1120" s="87" t="str">
        <f t="shared" si="53"/>
        <v xml:space="preserve"> </v>
      </c>
    </row>
    <row r="1121" spans="1:12" x14ac:dyDescent="0.25">
      <c r="A1121" s="72"/>
      <c r="B1121" s="82"/>
      <c r="C1121" s="82"/>
      <c r="D1121" s="79"/>
      <c r="E1121" s="83"/>
      <c r="F1121" s="83"/>
      <c r="G1121" s="81"/>
      <c r="H1121" s="126"/>
      <c r="I1121" s="238" t="str">
        <f>IF(ISNUMBER(F1121),_xlfn.IFS(RIGHT(H1121,3)="(b)",IF(AND(G1121&gt;=DATE('1. Informace o projektu'!$C$3,1,1),G1121&lt;=WORKDAY(DATE('1. Informace o projektu'!$C$3+1,1,31)-1,1)),"OK","!!"),RIGHT(H1121,3)="(a)",IF(AND(G1121&gt;=DATE('1. Informace o projektu'!$C$3,1,1),G1121&lt;=WORKDAY(DATE('1. Informace o projektu'!$C$3,12,31)-1,1,'6. Data'!$C$76:$C$89)),"OK","!!"),ISBLANK(G1121),"!",ISBLANK(H1121),"!!!",H1121='6. Data'!$B$3,"vyberte druh nákladu")," ")</f>
        <v xml:space="preserve"> </v>
      </c>
      <c r="J1121" s="261" t="str">
        <f t="shared" si="51"/>
        <v xml:space="preserve"> </v>
      </c>
      <c r="K1121" s="238" t="str">
        <f t="shared" si="52"/>
        <v xml:space="preserve"> </v>
      </c>
      <c r="L1121" s="87" t="str">
        <f t="shared" si="53"/>
        <v xml:space="preserve"> </v>
      </c>
    </row>
    <row r="1122" spans="1:12" x14ac:dyDescent="0.25">
      <c r="A1122" s="72"/>
      <c r="B1122" s="82"/>
      <c r="C1122" s="82"/>
      <c r="D1122" s="79"/>
      <c r="E1122" s="83"/>
      <c r="F1122" s="83"/>
      <c r="G1122" s="81"/>
      <c r="H1122" s="126"/>
      <c r="I1122" s="238" t="str">
        <f>IF(ISNUMBER(F1122),_xlfn.IFS(RIGHT(H1122,3)="(b)",IF(AND(G1122&gt;=DATE('1. Informace o projektu'!$C$3,1,1),G1122&lt;=WORKDAY(DATE('1. Informace o projektu'!$C$3+1,1,31)-1,1)),"OK","!!"),RIGHT(H1122,3)="(a)",IF(AND(G1122&gt;=DATE('1. Informace o projektu'!$C$3,1,1),G1122&lt;=WORKDAY(DATE('1. Informace o projektu'!$C$3,12,31)-1,1,'6. Data'!$C$76:$C$89)),"OK","!!"),ISBLANK(G1122),"!",ISBLANK(H1122),"!!!",H1122='6. Data'!$B$3,"vyberte druh nákladu")," ")</f>
        <v xml:space="preserve"> </v>
      </c>
      <c r="J1122" s="261" t="str">
        <f t="shared" si="51"/>
        <v xml:space="preserve"> </v>
      </c>
      <c r="K1122" s="238" t="str">
        <f t="shared" si="52"/>
        <v xml:space="preserve"> </v>
      </c>
      <c r="L1122" s="87" t="str">
        <f t="shared" si="53"/>
        <v xml:space="preserve"> </v>
      </c>
    </row>
    <row r="1123" spans="1:12" x14ac:dyDescent="0.25">
      <c r="A1123" s="72"/>
      <c r="B1123" s="82"/>
      <c r="C1123" s="82"/>
      <c r="D1123" s="79"/>
      <c r="E1123" s="83"/>
      <c r="F1123" s="83"/>
      <c r="G1123" s="81"/>
      <c r="H1123" s="126"/>
      <c r="I1123" s="238" t="str">
        <f>IF(ISNUMBER(F1123),_xlfn.IFS(RIGHT(H1123,3)="(b)",IF(AND(G1123&gt;=DATE('1. Informace o projektu'!$C$3,1,1),G1123&lt;=WORKDAY(DATE('1. Informace o projektu'!$C$3+1,1,31)-1,1)),"OK","!!"),RIGHT(H1123,3)="(a)",IF(AND(G1123&gt;=DATE('1. Informace o projektu'!$C$3,1,1),G1123&lt;=WORKDAY(DATE('1. Informace o projektu'!$C$3,12,31)-1,1,'6. Data'!$C$76:$C$89)),"OK","!!"),ISBLANK(G1123),"!",ISBLANK(H1123),"!!!",H1123='6. Data'!$B$3,"vyberte druh nákladu")," ")</f>
        <v xml:space="preserve"> </v>
      </c>
      <c r="J1123" s="261" t="str">
        <f t="shared" si="51"/>
        <v xml:space="preserve"> </v>
      </c>
      <c r="K1123" s="238" t="str">
        <f t="shared" si="52"/>
        <v xml:space="preserve"> </v>
      </c>
      <c r="L1123" s="87" t="str">
        <f t="shared" si="53"/>
        <v xml:space="preserve"> </v>
      </c>
    </row>
    <row r="1124" spans="1:12" x14ac:dyDescent="0.25">
      <c r="A1124" s="72"/>
      <c r="B1124" s="82"/>
      <c r="C1124" s="82"/>
      <c r="D1124" s="79"/>
      <c r="E1124" s="83"/>
      <c r="F1124" s="83"/>
      <c r="G1124" s="81"/>
      <c r="H1124" s="126"/>
      <c r="I1124" s="238" t="str">
        <f>IF(ISNUMBER(F1124),_xlfn.IFS(RIGHT(H1124,3)="(b)",IF(AND(G1124&gt;=DATE('1. Informace o projektu'!$C$3,1,1),G1124&lt;=WORKDAY(DATE('1. Informace o projektu'!$C$3+1,1,31)-1,1)),"OK","!!"),RIGHT(H1124,3)="(a)",IF(AND(G1124&gt;=DATE('1. Informace o projektu'!$C$3,1,1),G1124&lt;=WORKDAY(DATE('1. Informace o projektu'!$C$3,12,31)-1,1,'6. Data'!$C$76:$C$89)),"OK","!!"),ISBLANK(G1124),"!",ISBLANK(H1124),"!!!",H1124='6. Data'!$B$3,"vyberte druh nákladu")," ")</f>
        <v xml:space="preserve"> </v>
      </c>
      <c r="J1124" s="261" t="str">
        <f t="shared" si="51"/>
        <v xml:space="preserve"> </v>
      </c>
      <c r="K1124" s="238" t="str">
        <f t="shared" si="52"/>
        <v xml:space="preserve"> </v>
      </c>
      <c r="L1124" s="87" t="str">
        <f t="shared" si="53"/>
        <v xml:space="preserve"> </v>
      </c>
    </row>
    <row r="1125" spans="1:12" x14ac:dyDescent="0.25">
      <c r="A1125" s="72"/>
      <c r="B1125" s="82"/>
      <c r="C1125" s="82"/>
      <c r="D1125" s="79"/>
      <c r="E1125" s="83"/>
      <c r="F1125" s="83"/>
      <c r="G1125" s="81"/>
      <c r="H1125" s="126"/>
      <c r="I1125" s="238" t="str">
        <f>IF(ISNUMBER(F1125),_xlfn.IFS(RIGHT(H1125,3)="(b)",IF(AND(G1125&gt;=DATE('1. Informace o projektu'!$C$3,1,1),G1125&lt;=WORKDAY(DATE('1. Informace o projektu'!$C$3+1,1,31)-1,1)),"OK","!!"),RIGHT(H1125,3)="(a)",IF(AND(G1125&gt;=DATE('1. Informace o projektu'!$C$3,1,1),G1125&lt;=WORKDAY(DATE('1. Informace o projektu'!$C$3,12,31)-1,1,'6. Data'!$C$76:$C$89)),"OK","!!"),ISBLANK(G1125),"!",ISBLANK(H1125),"!!!",H1125='6. Data'!$B$3,"vyberte druh nákladu")," ")</f>
        <v xml:space="preserve"> </v>
      </c>
      <c r="J1125" s="261" t="str">
        <f t="shared" si="51"/>
        <v xml:space="preserve"> </v>
      </c>
      <c r="K1125" s="238" t="str">
        <f t="shared" si="52"/>
        <v xml:space="preserve"> </v>
      </c>
      <c r="L1125" s="87" t="str">
        <f t="shared" si="53"/>
        <v xml:space="preserve"> </v>
      </c>
    </row>
    <row r="1126" spans="1:12" x14ac:dyDescent="0.25">
      <c r="A1126" s="72"/>
      <c r="B1126" s="82"/>
      <c r="C1126" s="82"/>
      <c r="D1126" s="79"/>
      <c r="E1126" s="83"/>
      <c r="F1126" s="83"/>
      <c r="G1126" s="81"/>
      <c r="H1126" s="126"/>
      <c r="I1126" s="238" t="str">
        <f>IF(ISNUMBER(F1126),_xlfn.IFS(RIGHT(H1126,3)="(b)",IF(AND(G1126&gt;=DATE('1. Informace o projektu'!$C$3,1,1),G1126&lt;=WORKDAY(DATE('1. Informace o projektu'!$C$3+1,1,31)-1,1)),"OK","!!"),RIGHT(H1126,3)="(a)",IF(AND(G1126&gt;=DATE('1. Informace o projektu'!$C$3,1,1),G1126&lt;=WORKDAY(DATE('1. Informace o projektu'!$C$3,12,31)-1,1,'6. Data'!$C$76:$C$89)),"OK","!!"),ISBLANK(G1126),"!",ISBLANK(H1126),"!!!",H1126='6. Data'!$B$3,"vyberte druh nákladu")," ")</f>
        <v xml:space="preserve"> </v>
      </c>
      <c r="J1126" s="261" t="str">
        <f t="shared" si="51"/>
        <v xml:space="preserve"> </v>
      </c>
      <c r="K1126" s="238" t="str">
        <f t="shared" si="52"/>
        <v xml:space="preserve"> </v>
      </c>
      <c r="L1126" s="87" t="str">
        <f t="shared" si="53"/>
        <v xml:space="preserve"> </v>
      </c>
    </row>
    <row r="1127" spans="1:12" x14ac:dyDescent="0.25">
      <c r="A1127" s="72"/>
      <c r="B1127" s="82"/>
      <c r="C1127" s="82"/>
      <c r="D1127" s="79"/>
      <c r="E1127" s="83"/>
      <c r="F1127" s="83"/>
      <c r="G1127" s="81"/>
      <c r="H1127" s="126"/>
      <c r="I1127" s="238" t="str">
        <f>IF(ISNUMBER(F1127),_xlfn.IFS(RIGHT(H1127,3)="(b)",IF(AND(G1127&gt;=DATE('1. Informace o projektu'!$C$3,1,1),G1127&lt;=WORKDAY(DATE('1. Informace o projektu'!$C$3+1,1,31)-1,1)),"OK","!!"),RIGHT(H1127,3)="(a)",IF(AND(G1127&gt;=DATE('1. Informace o projektu'!$C$3,1,1),G1127&lt;=WORKDAY(DATE('1. Informace o projektu'!$C$3,12,31)-1,1,'6. Data'!$C$76:$C$89)),"OK","!!"),ISBLANK(G1127),"!",ISBLANK(H1127),"!!!",H1127='6. Data'!$B$3,"vyberte druh nákladu")," ")</f>
        <v xml:space="preserve"> </v>
      </c>
      <c r="J1127" s="261" t="str">
        <f t="shared" si="51"/>
        <v xml:space="preserve"> </v>
      </c>
      <c r="K1127" s="238" t="str">
        <f t="shared" si="52"/>
        <v xml:space="preserve"> </v>
      </c>
      <c r="L1127" s="87" t="str">
        <f t="shared" si="53"/>
        <v xml:space="preserve"> </v>
      </c>
    </row>
    <row r="1128" spans="1:12" x14ac:dyDescent="0.25">
      <c r="A1128" s="72"/>
      <c r="B1128" s="82"/>
      <c r="C1128" s="82"/>
      <c r="D1128" s="79"/>
      <c r="E1128" s="83"/>
      <c r="F1128" s="83"/>
      <c r="G1128" s="81"/>
      <c r="H1128" s="126"/>
      <c r="I1128" s="238" t="str">
        <f>IF(ISNUMBER(F1128),_xlfn.IFS(RIGHT(H1128,3)="(b)",IF(AND(G1128&gt;=DATE('1. Informace o projektu'!$C$3,1,1),G1128&lt;=WORKDAY(DATE('1. Informace o projektu'!$C$3+1,1,31)-1,1)),"OK","!!"),RIGHT(H1128,3)="(a)",IF(AND(G1128&gt;=DATE('1. Informace o projektu'!$C$3,1,1),G1128&lt;=WORKDAY(DATE('1. Informace o projektu'!$C$3,12,31)-1,1,'6. Data'!$C$76:$C$89)),"OK","!!"),ISBLANK(G1128),"!",ISBLANK(H1128),"!!!",H1128='6. Data'!$B$3,"vyberte druh nákladu")," ")</f>
        <v xml:space="preserve"> </v>
      </c>
      <c r="J1128" s="261" t="str">
        <f t="shared" si="51"/>
        <v xml:space="preserve"> </v>
      </c>
      <c r="K1128" s="238" t="str">
        <f t="shared" si="52"/>
        <v xml:space="preserve"> </v>
      </c>
      <c r="L1128" s="87" t="str">
        <f t="shared" si="53"/>
        <v xml:space="preserve"> </v>
      </c>
    </row>
    <row r="1129" spans="1:12" x14ac:dyDescent="0.25">
      <c r="A1129" s="72"/>
      <c r="B1129" s="82"/>
      <c r="C1129" s="82"/>
      <c r="D1129" s="79"/>
      <c r="E1129" s="83"/>
      <c r="F1129" s="83"/>
      <c r="G1129" s="81"/>
      <c r="H1129" s="126"/>
      <c r="I1129" s="238" t="str">
        <f>IF(ISNUMBER(F1129),_xlfn.IFS(RIGHT(H1129,3)="(b)",IF(AND(G1129&gt;=DATE('1. Informace o projektu'!$C$3,1,1),G1129&lt;=WORKDAY(DATE('1. Informace o projektu'!$C$3+1,1,31)-1,1)),"OK","!!"),RIGHT(H1129,3)="(a)",IF(AND(G1129&gt;=DATE('1. Informace o projektu'!$C$3,1,1),G1129&lt;=WORKDAY(DATE('1. Informace o projektu'!$C$3,12,31)-1,1,'6. Data'!$C$76:$C$89)),"OK","!!"),ISBLANK(G1129),"!",ISBLANK(H1129),"!!!",H1129='6. Data'!$B$3,"vyberte druh nákladu")," ")</f>
        <v xml:space="preserve"> </v>
      </c>
      <c r="J1129" s="261" t="str">
        <f t="shared" si="51"/>
        <v xml:space="preserve"> </v>
      </c>
      <c r="K1129" s="238" t="str">
        <f t="shared" si="52"/>
        <v xml:space="preserve"> </v>
      </c>
      <c r="L1129" s="87" t="str">
        <f t="shared" si="53"/>
        <v xml:space="preserve"> </v>
      </c>
    </row>
    <row r="1130" spans="1:12" x14ac:dyDescent="0.25">
      <c r="A1130" s="72"/>
      <c r="B1130" s="82"/>
      <c r="C1130" s="82"/>
      <c r="D1130" s="79"/>
      <c r="E1130" s="83"/>
      <c r="F1130" s="83"/>
      <c r="G1130" s="81"/>
      <c r="H1130" s="126"/>
      <c r="I1130" s="238" t="str">
        <f>IF(ISNUMBER(F1130),_xlfn.IFS(RIGHT(H1130,3)="(b)",IF(AND(G1130&gt;=DATE('1. Informace o projektu'!$C$3,1,1),G1130&lt;=WORKDAY(DATE('1. Informace o projektu'!$C$3+1,1,31)-1,1)),"OK","!!"),RIGHT(H1130,3)="(a)",IF(AND(G1130&gt;=DATE('1. Informace o projektu'!$C$3,1,1),G1130&lt;=WORKDAY(DATE('1. Informace o projektu'!$C$3,12,31)-1,1,'6. Data'!$C$76:$C$89)),"OK","!!"),ISBLANK(G1130),"!",ISBLANK(H1130),"!!!",H1130='6. Data'!$B$3,"vyberte druh nákladu")," ")</f>
        <v xml:space="preserve"> </v>
      </c>
      <c r="J1130" s="261" t="str">
        <f t="shared" si="51"/>
        <v xml:space="preserve"> </v>
      </c>
      <c r="K1130" s="238" t="str">
        <f t="shared" si="52"/>
        <v xml:space="preserve"> </v>
      </c>
      <c r="L1130" s="87" t="str">
        <f t="shared" si="53"/>
        <v xml:space="preserve"> </v>
      </c>
    </row>
    <row r="1131" spans="1:12" x14ac:dyDescent="0.25">
      <c r="A1131" s="72"/>
      <c r="B1131" s="82"/>
      <c r="C1131" s="82"/>
      <c r="D1131" s="79"/>
      <c r="E1131" s="83"/>
      <c r="F1131" s="83"/>
      <c r="G1131" s="81"/>
      <c r="H1131" s="126"/>
      <c r="I1131" s="238" t="str">
        <f>IF(ISNUMBER(F1131),_xlfn.IFS(RIGHT(H1131,3)="(b)",IF(AND(G1131&gt;=DATE('1. Informace o projektu'!$C$3,1,1),G1131&lt;=WORKDAY(DATE('1. Informace o projektu'!$C$3+1,1,31)-1,1)),"OK","!!"),RIGHT(H1131,3)="(a)",IF(AND(G1131&gt;=DATE('1. Informace o projektu'!$C$3,1,1),G1131&lt;=WORKDAY(DATE('1. Informace o projektu'!$C$3,12,31)-1,1,'6. Data'!$C$76:$C$89)),"OK","!!"),ISBLANK(G1131),"!",ISBLANK(H1131),"!!!",H1131='6. Data'!$B$3,"vyberte druh nákladu")," ")</f>
        <v xml:space="preserve"> </v>
      </c>
      <c r="J1131" s="261" t="str">
        <f t="shared" si="51"/>
        <v xml:space="preserve"> </v>
      </c>
      <c r="K1131" s="238" t="str">
        <f t="shared" si="52"/>
        <v xml:space="preserve"> </v>
      </c>
      <c r="L1131" s="87" t="str">
        <f t="shared" si="53"/>
        <v xml:space="preserve"> </v>
      </c>
    </row>
    <row r="1132" spans="1:12" x14ac:dyDescent="0.25">
      <c r="A1132" s="72"/>
      <c r="B1132" s="82"/>
      <c r="C1132" s="82"/>
      <c r="D1132" s="79"/>
      <c r="E1132" s="83"/>
      <c r="F1132" s="83"/>
      <c r="G1132" s="81"/>
      <c r="H1132" s="126"/>
      <c r="I1132" s="238" t="str">
        <f>IF(ISNUMBER(F1132),_xlfn.IFS(RIGHT(H1132,3)="(b)",IF(AND(G1132&gt;=DATE('1. Informace o projektu'!$C$3,1,1),G1132&lt;=WORKDAY(DATE('1. Informace o projektu'!$C$3+1,1,31)-1,1)),"OK","!!"),RIGHT(H1132,3)="(a)",IF(AND(G1132&gt;=DATE('1. Informace o projektu'!$C$3,1,1),G1132&lt;=WORKDAY(DATE('1. Informace o projektu'!$C$3,12,31)-1,1,'6. Data'!$C$76:$C$89)),"OK","!!"),ISBLANK(G1132),"!",ISBLANK(H1132),"!!!",H1132='6. Data'!$B$3,"vyberte druh nákladu")," ")</f>
        <v xml:space="preserve"> </v>
      </c>
      <c r="J1132" s="261" t="str">
        <f t="shared" si="51"/>
        <v xml:space="preserve"> </v>
      </c>
      <c r="K1132" s="238" t="str">
        <f t="shared" si="52"/>
        <v xml:space="preserve"> </v>
      </c>
      <c r="L1132" s="87" t="str">
        <f t="shared" si="53"/>
        <v xml:space="preserve"> </v>
      </c>
    </row>
    <row r="1133" spans="1:12" x14ac:dyDescent="0.25">
      <c r="A1133" s="72"/>
      <c r="B1133" s="82"/>
      <c r="C1133" s="82"/>
      <c r="D1133" s="79"/>
      <c r="E1133" s="83"/>
      <c r="F1133" s="83"/>
      <c r="G1133" s="81"/>
      <c r="H1133" s="126"/>
      <c r="I1133" s="238" t="str">
        <f>IF(ISNUMBER(F1133),_xlfn.IFS(RIGHT(H1133,3)="(b)",IF(AND(G1133&gt;=DATE('1. Informace o projektu'!$C$3,1,1),G1133&lt;=WORKDAY(DATE('1. Informace o projektu'!$C$3+1,1,31)-1,1)),"OK","!!"),RIGHT(H1133,3)="(a)",IF(AND(G1133&gt;=DATE('1. Informace o projektu'!$C$3,1,1),G1133&lt;=WORKDAY(DATE('1. Informace o projektu'!$C$3,12,31)-1,1,'6. Data'!$C$76:$C$89)),"OK","!!"),ISBLANK(G1133),"!",ISBLANK(H1133),"!!!",H1133='6. Data'!$B$3,"vyberte druh nákladu")," ")</f>
        <v xml:space="preserve"> </v>
      </c>
      <c r="J1133" s="261" t="str">
        <f t="shared" si="51"/>
        <v xml:space="preserve"> </v>
      </c>
      <c r="K1133" s="238" t="str">
        <f t="shared" si="52"/>
        <v xml:space="preserve"> </v>
      </c>
      <c r="L1133" s="87" t="str">
        <f t="shared" si="53"/>
        <v xml:space="preserve"> </v>
      </c>
    </row>
    <row r="1134" spans="1:12" x14ac:dyDescent="0.25">
      <c r="A1134" s="72"/>
      <c r="B1134" s="82"/>
      <c r="C1134" s="82"/>
      <c r="D1134" s="79"/>
      <c r="E1134" s="83"/>
      <c r="F1134" s="83"/>
      <c r="G1134" s="81"/>
      <c r="H1134" s="126"/>
      <c r="I1134" s="238" t="str">
        <f>IF(ISNUMBER(F1134),_xlfn.IFS(RIGHT(H1134,3)="(b)",IF(AND(G1134&gt;=DATE('1. Informace o projektu'!$C$3,1,1),G1134&lt;=WORKDAY(DATE('1. Informace o projektu'!$C$3+1,1,31)-1,1)),"OK","!!"),RIGHT(H1134,3)="(a)",IF(AND(G1134&gt;=DATE('1. Informace o projektu'!$C$3,1,1),G1134&lt;=WORKDAY(DATE('1. Informace o projektu'!$C$3,12,31)-1,1,'6. Data'!$C$76:$C$89)),"OK","!!"),ISBLANK(G1134),"!",ISBLANK(H1134),"!!!",H1134='6. Data'!$B$3,"vyberte druh nákladu")," ")</f>
        <v xml:space="preserve"> </v>
      </c>
      <c r="J1134" s="261" t="str">
        <f t="shared" si="51"/>
        <v xml:space="preserve"> </v>
      </c>
      <c r="K1134" s="238" t="str">
        <f t="shared" si="52"/>
        <v xml:space="preserve"> </v>
      </c>
      <c r="L1134" s="87" t="str">
        <f t="shared" si="53"/>
        <v xml:space="preserve"> </v>
      </c>
    </row>
    <row r="1135" spans="1:12" x14ac:dyDescent="0.25">
      <c r="A1135" s="72"/>
      <c r="B1135" s="82"/>
      <c r="C1135" s="82"/>
      <c r="D1135" s="79"/>
      <c r="E1135" s="83"/>
      <c r="F1135" s="83"/>
      <c r="G1135" s="81"/>
      <c r="H1135" s="126"/>
      <c r="I1135" s="238" t="str">
        <f>IF(ISNUMBER(F1135),_xlfn.IFS(RIGHT(H1135,3)="(b)",IF(AND(G1135&gt;=DATE('1. Informace o projektu'!$C$3,1,1),G1135&lt;=WORKDAY(DATE('1. Informace o projektu'!$C$3+1,1,31)-1,1)),"OK","!!"),RIGHT(H1135,3)="(a)",IF(AND(G1135&gt;=DATE('1. Informace o projektu'!$C$3,1,1),G1135&lt;=WORKDAY(DATE('1. Informace o projektu'!$C$3,12,31)-1,1,'6. Data'!$C$76:$C$89)),"OK","!!"),ISBLANK(G1135),"!",ISBLANK(H1135),"!!!",H1135='6. Data'!$B$3,"vyberte druh nákladu")," ")</f>
        <v xml:space="preserve"> </v>
      </c>
      <c r="J1135" s="261" t="str">
        <f t="shared" si="51"/>
        <v xml:space="preserve"> </v>
      </c>
      <c r="K1135" s="238" t="str">
        <f t="shared" si="52"/>
        <v xml:space="preserve"> </v>
      </c>
      <c r="L1135" s="87" t="str">
        <f t="shared" si="53"/>
        <v xml:space="preserve"> </v>
      </c>
    </row>
    <row r="1136" spans="1:12" x14ac:dyDescent="0.25">
      <c r="A1136" s="72"/>
      <c r="B1136" s="82"/>
      <c r="C1136" s="82"/>
      <c r="D1136" s="79"/>
      <c r="E1136" s="83"/>
      <c r="F1136" s="83"/>
      <c r="G1136" s="81"/>
      <c r="H1136" s="126"/>
      <c r="I1136" s="238" t="str">
        <f>IF(ISNUMBER(F1136),_xlfn.IFS(RIGHT(H1136,3)="(b)",IF(AND(G1136&gt;=DATE('1. Informace o projektu'!$C$3,1,1),G1136&lt;=WORKDAY(DATE('1. Informace o projektu'!$C$3+1,1,31)-1,1)),"OK","!!"),RIGHT(H1136,3)="(a)",IF(AND(G1136&gt;=DATE('1. Informace o projektu'!$C$3,1,1),G1136&lt;=WORKDAY(DATE('1. Informace o projektu'!$C$3,12,31)-1,1,'6. Data'!$C$76:$C$89)),"OK","!!"),ISBLANK(G1136),"!",ISBLANK(H1136),"!!!",H1136='6. Data'!$B$3,"vyberte druh nákladu")," ")</f>
        <v xml:space="preserve"> </v>
      </c>
      <c r="J1136" s="261" t="str">
        <f t="shared" si="51"/>
        <v xml:space="preserve"> </v>
      </c>
      <c r="K1136" s="238" t="str">
        <f t="shared" si="52"/>
        <v xml:space="preserve"> </v>
      </c>
      <c r="L1136" s="87" t="str">
        <f t="shared" si="53"/>
        <v xml:space="preserve"> </v>
      </c>
    </row>
    <row r="1137" spans="1:12" x14ac:dyDescent="0.25">
      <c r="A1137" s="72"/>
      <c r="B1137" s="82"/>
      <c r="C1137" s="82"/>
      <c r="D1137" s="79"/>
      <c r="E1137" s="83"/>
      <c r="F1137" s="83"/>
      <c r="G1137" s="81"/>
      <c r="H1137" s="126"/>
      <c r="I1137" s="238" t="str">
        <f>IF(ISNUMBER(F1137),_xlfn.IFS(RIGHT(H1137,3)="(b)",IF(AND(G1137&gt;=DATE('1. Informace o projektu'!$C$3,1,1),G1137&lt;=WORKDAY(DATE('1. Informace o projektu'!$C$3+1,1,31)-1,1)),"OK","!!"),RIGHT(H1137,3)="(a)",IF(AND(G1137&gt;=DATE('1. Informace o projektu'!$C$3,1,1),G1137&lt;=WORKDAY(DATE('1. Informace o projektu'!$C$3,12,31)-1,1,'6. Data'!$C$76:$C$89)),"OK","!!"),ISBLANK(G1137),"!",ISBLANK(H1137),"!!!",H1137='6. Data'!$B$3,"vyberte druh nákladu")," ")</f>
        <v xml:space="preserve"> </v>
      </c>
      <c r="J1137" s="261" t="str">
        <f t="shared" si="51"/>
        <v xml:space="preserve"> </v>
      </c>
      <c r="K1137" s="238" t="str">
        <f t="shared" si="52"/>
        <v xml:space="preserve"> </v>
      </c>
      <c r="L1137" s="87" t="str">
        <f t="shared" si="53"/>
        <v xml:space="preserve"> </v>
      </c>
    </row>
    <row r="1138" spans="1:12" x14ac:dyDescent="0.25">
      <c r="A1138" s="72"/>
      <c r="B1138" s="82"/>
      <c r="C1138" s="82"/>
      <c r="D1138" s="79"/>
      <c r="E1138" s="83"/>
      <c r="F1138" s="83"/>
      <c r="G1138" s="81"/>
      <c r="H1138" s="126"/>
      <c r="I1138" s="238" t="str">
        <f>IF(ISNUMBER(F1138),_xlfn.IFS(RIGHT(H1138,3)="(b)",IF(AND(G1138&gt;=DATE('1. Informace o projektu'!$C$3,1,1),G1138&lt;=WORKDAY(DATE('1. Informace o projektu'!$C$3+1,1,31)-1,1)),"OK","!!"),RIGHT(H1138,3)="(a)",IF(AND(G1138&gt;=DATE('1. Informace o projektu'!$C$3,1,1),G1138&lt;=WORKDAY(DATE('1. Informace o projektu'!$C$3,12,31)-1,1,'6. Data'!$C$76:$C$89)),"OK","!!"),ISBLANK(G1138),"!",ISBLANK(H1138),"!!!",H1138='6. Data'!$B$3,"vyberte druh nákladu")," ")</f>
        <v xml:space="preserve"> </v>
      </c>
      <c r="J1138" s="261" t="str">
        <f t="shared" si="51"/>
        <v xml:space="preserve"> </v>
      </c>
      <c r="K1138" s="238" t="str">
        <f t="shared" si="52"/>
        <v xml:space="preserve"> </v>
      </c>
      <c r="L1138" s="87" t="str">
        <f t="shared" si="53"/>
        <v xml:space="preserve"> </v>
      </c>
    </row>
    <row r="1139" spans="1:12" x14ac:dyDescent="0.25">
      <c r="A1139" s="72"/>
      <c r="B1139" s="82"/>
      <c r="C1139" s="82"/>
      <c r="D1139" s="79"/>
      <c r="E1139" s="83"/>
      <c r="F1139" s="83"/>
      <c r="G1139" s="81"/>
      <c r="H1139" s="126"/>
      <c r="I1139" s="238" t="str">
        <f>IF(ISNUMBER(F1139),_xlfn.IFS(RIGHT(H1139,3)="(b)",IF(AND(G1139&gt;=DATE('1. Informace o projektu'!$C$3,1,1),G1139&lt;=WORKDAY(DATE('1. Informace o projektu'!$C$3+1,1,31)-1,1)),"OK","!!"),RIGHT(H1139,3)="(a)",IF(AND(G1139&gt;=DATE('1. Informace o projektu'!$C$3,1,1),G1139&lt;=WORKDAY(DATE('1. Informace o projektu'!$C$3,12,31)-1,1,'6. Data'!$C$76:$C$89)),"OK","!!"),ISBLANK(G1139),"!",ISBLANK(H1139),"!!!",H1139='6. Data'!$B$3,"vyberte druh nákladu")," ")</f>
        <v xml:space="preserve"> </v>
      </c>
      <c r="J1139" s="261" t="str">
        <f t="shared" si="51"/>
        <v xml:space="preserve"> </v>
      </c>
      <c r="K1139" s="238" t="str">
        <f t="shared" si="52"/>
        <v xml:space="preserve"> </v>
      </c>
      <c r="L1139" s="87" t="str">
        <f t="shared" si="53"/>
        <v xml:space="preserve"> </v>
      </c>
    </row>
    <row r="1140" spans="1:12" x14ac:dyDescent="0.25">
      <c r="A1140" s="72"/>
      <c r="B1140" s="82"/>
      <c r="C1140" s="82"/>
      <c r="D1140" s="79"/>
      <c r="E1140" s="83"/>
      <c r="F1140" s="83"/>
      <c r="G1140" s="81"/>
      <c r="H1140" s="126"/>
      <c r="I1140" s="238" t="str">
        <f>IF(ISNUMBER(F1140),_xlfn.IFS(RIGHT(H1140,3)="(b)",IF(AND(G1140&gt;=DATE('1. Informace o projektu'!$C$3,1,1),G1140&lt;=WORKDAY(DATE('1. Informace o projektu'!$C$3+1,1,31)-1,1)),"OK","!!"),RIGHT(H1140,3)="(a)",IF(AND(G1140&gt;=DATE('1. Informace o projektu'!$C$3,1,1),G1140&lt;=WORKDAY(DATE('1. Informace o projektu'!$C$3,12,31)-1,1,'6. Data'!$C$76:$C$89)),"OK","!!"),ISBLANK(G1140),"!",ISBLANK(H1140),"!!!",H1140='6. Data'!$B$3,"vyberte druh nákladu")," ")</f>
        <v xml:space="preserve"> </v>
      </c>
      <c r="J1140" s="261" t="str">
        <f t="shared" si="51"/>
        <v xml:space="preserve"> </v>
      </c>
      <c r="K1140" s="238" t="str">
        <f t="shared" si="52"/>
        <v xml:space="preserve"> </v>
      </c>
      <c r="L1140" s="87" t="str">
        <f t="shared" si="53"/>
        <v xml:space="preserve"> </v>
      </c>
    </row>
    <row r="1141" spans="1:12" x14ac:dyDescent="0.25">
      <c r="A1141" s="72"/>
      <c r="B1141" s="82"/>
      <c r="C1141" s="82"/>
      <c r="D1141" s="79"/>
      <c r="E1141" s="83"/>
      <c r="F1141" s="83"/>
      <c r="G1141" s="81"/>
      <c r="H1141" s="126"/>
      <c r="I1141" s="238" t="str">
        <f>IF(ISNUMBER(F1141),_xlfn.IFS(RIGHT(H1141,3)="(b)",IF(AND(G1141&gt;=DATE('1. Informace o projektu'!$C$3,1,1),G1141&lt;=WORKDAY(DATE('1. Informace o projektu'!$C$3+1,1,31)-1,1)),"OK","!!"),RIGHT(H1141,3)="(a)",IF(AND(G1141&gt;=DATE('1. Informace o projektu'!$C$3,1,1),G1141&lt;=WORKDAY(DATE('1. Informace o projektu'!$C$3,12,31)-1,1,'6. Data'!$C$76:$C$89)),"OK","!!"),ISBLANK(G1141),"!",ISBLANK(H1141),"!!!",H1141='6. Data'!$B$3,"vyberte druh nákladu")," ")</f>
        <v xml:space="preserve"> </v>
      </c>
      <c r="J1141" s="261" t="str">
        <f t="shared" si="51"/>
        <v xml:space="preserve"> </v>
      </c>
      <c r="K1141" s="238" t="str">
        <f t="shared" si="52"/>
        <v xml:space="preserve"> </v>
      </c>
      <c r="L1141" s="87" t="str">
        <f t="shared" si="53"/>
        <v xml:space="preserve"> </v>
      </c>
    </row>
    <row r="1142" spans="1:12" x14ac:dyDescent="0.25">
      <c r="A1142" s="72"/>
      <c r="B1142" s="82"/>
      <c r="C1142" s="82"/>
      <c r="D1142" s="79"/>
      <c r="E1142" s="83"/>
      <c r="F1142" s="83"/>
      <c r="G1142" s="81"/>
      <c r="H1142" s="126"/>
      <c r="I1142" s="238" t="str">
        <f>IF(ISNUMBER(F1142),_xlfn.IFS(RIGHT(H1142,3)="(b)",IF(AND(G1142&gt;=DATE('1. Informace o projektu'!$C$3,1,1),G1142&lt;=WORKDAY(DATE('1. Informace o projektu'!$C$3+1,1,31)-1,1)),"OK","!!"),RIGHT(H1142,3)="(a)",IF(AND(G1142&gt;=DATE('1. Informace o projektu'!$C$3,1,1),G1142&lt;=WORKDAY(DATE('1. Informace o projektu'!$C$3,12,31)-1,1,'6. Data'!$C$76:$C$89)),"OK","!!"),ISBLANK(G1142),"!",ISBLANK(H1142),"!!!",H1142='6. Data'!$B$3,"vyberte druh nákladu")," ")</f>
        <v xml:space="preserve"> </v>
      </c>
      <c r="J1142" s="261" t="str">
        <f t="shared" si="51"/>
        <v xml:space="preserve"> </v>
      </c>
      <c r="K1142" s="238" t="str">
        <f t="shared" si="52"/>
        <v xml:space="preserve"> </v>
      </c>
      <c r="L1142" s="87" t="str">
        <f t="shared" si="53"/>
        <v xml:space="preserve"> </v>
      </c>
    </row>
    <row r="1143" spans="1:12" x14ac:dyDescent="0.25">
      <c r="A1143" s="72"/>
      <c r="B1143" s="82"/>
      <c r="C1143" s="82"/>
      <c r="D1143" s="79"/>
      <c r="E1143" s="83"/>
      <c r="F1143" s="83"/>
      <c r="G1143" s="81"/>
      <c r="H1143" s="126"/>
      <c r="I1143" s="238" t="str">
        <f>IF(ISNUMBER(F1143),_xlfn.IFS(RIGHT(H1143,3)="(b)",IF(AND(G1143&gt;=DATE('1. Informace o projektu'!$C$3,1,1),G1143&lt;=WORKDAY(DATE('1. Informace o projektu'!$C$3+1,1,31)-1,1)),"OK","!!"),RIGHT(H1143,3)="(a)",IF(AND(G1143&gt;=DATE('1. Informace o projektu'!$C$3,1,1),G1143&lt;=WORKDAY(DATE('1. Informace o projektu'!$C$3,12,31)-1,1,'6. Data'!$C$76:$C$89)),"OK","!!"),ISBLANK(G1143),"!",ISBLANK(H1143),"!!!",H1143='6. Data'!$B$3,"vyberte druh nákladu")," ")</f>
        <v xml:space="preserve"> </v>
      </c>
      <c r="J1143" s="261" t="str">
        <f t="shared" si="51"/>
        <v xml:space="preserve"> </v>
      </c>
      <c r="K1143" s="238" t="str">
        <f t="shared" si="52"/>
        <v xml:space="preserve"> </v>
      </c>
      <c r="L1143" s="87" t="str">
        <f t="shared" si="53"/>
        <v xml:space="preserve"> </v>
      </c>
    </row>
    <row r="1144" spans="1:12" x14ac:dyDescent="0.25">
      <c r="A1144" s="72"/>
      <c r="B1144" s="82"/>
      <c r="C1144" s="82"/>
      <c r="D1144" s="79"/>
      <c r="E1144" s="83"/>
      <c r="F1144" s="83"/>
      <c r="G1144" s="81"/>
      <c r="H1144" s="126"/>
      <c r="I1144" s="238" t="str">
        <f>IF(ISNUMBER(F1144),_xlfn.IFS(RIGHT(H1144,3)="(b)",IF(AND(G1144&gt;=DATE('1. Informace o projektu'!$C$3,1,1),G1144&lt;=WORKDAY(DATE('1. Informace o projektu'!$C$3+1,1,31)-1,1)),"OK","!!"),RIGHT(H1144,3)="(a)",IF(AND(G1144&gt;=DATE('1. Informace o projektu'!$C$3,1,1),G1144&lt;=WORKDAY(DATE('1. Informace o projektu'!$C$3,12,31)-1,1,'6. Data'!$C$76:$C$89)),"OK","!!"),ISBLANK(G1144),"!",ISBLANK(H1144),"!!!",H1144='6. Data'!$B$3,"vyberte druh nákladu")," ")</f>
        <v xml:space="preserve"> </v>
      </c>
      <c r="J1144" s="261" t="str">
        <f t="shared" si="51"/>
        <v xml:space="preserve"> </v>
      </c>
      <c r="K1144" s="238" t="str">
        <f t="shared" si="52"/>
        <v xml:space="preserve"> </v>
      </c>
      <c r="L1144" s="87" t="str">
        <f t="shared" si="53"/>
        <v xml:space="preserve"> </v>
      </c>
    </row>
    <row r="1145" spans="1:12" x14ac:dyDescent="0.25">
      <c r="A1145" s="72"/>
      <c r="B1145" s="82"/>
      <c r="C1145" s="82"/>
      <c r="D1145" s="79"/>
      <c r="E1145" s="83"/>
      <c r="F1145" s="83"/>
      <c r="G1145" s="81"/>
      <c r="H1145" s="126"/>
      <c r="I1145" s="238" t="str">
        <f>IF(ISNUMBER(F1145),_xlfn.IFS(RIGHT(H1145,3)="(b)",IF(AND(G1145&gt;=DATE('1. Informace o projektu'!$C$3,1,1),G1145&lt;=WORKDAY(DATE('1. Informace o projektu'!$C$3+1,1,31)-1,1)),"OK","!!"),RIGHT(H1145,3)="(a)",IF(AND(G1145&gt;=DATE('1. Informace o projektu'!$C$3,1,1),G1145&lt;=WORKDAY(DATE('1. Informace o projektu'!$C$3,12,31)-1,1,'6. Data'!$C$76:$C$89)),"OK","!!"),ISBLANK(G1145),"!",ISBLANK(H1145),"!!!",H1145='6. Data'!$B$3,"vyberte druh nákladu")," ")</f>
        <v xml:space="preserve"> </v>
      </c>
      <c r="J1145" s="261" t="str">
        <f t="shared" si="51"/>
        <v xml:space="preserve"> </v>
      </c>
      <c r="K1145" s="238" t="str">
        <f t="shared" si="52"/>
        <v xml:space="preserve"> </v>
      </c>
      <c r="L1145" s="87" t="str">
        <f t="shared" si="53"/>
        <v xml:space="preserve"> </v>
      </c>
    </row>
    <row r="1146" spans="1:12" x14ac:dyDescent="0.25">
      <c r="A1146" s="72"/>
      <c r="B1146" s="82"/>
      <c r="C1146" s="82"/>
      <c r="D1146" s="79"/>
      <c r="E1146" s="83"/>
      <c r="F1146" s="83"/>
      <c r="G1146" s="81"/>
      <c r="H1146" s="126"/>
      <c r="I1146" s="238" t="str">
        <f>IF(ISNUMBER(F1146),_xlfn.IFS(RIGHT(H1146,3)="(b)",IF(AND(G1146&gt;=DATE('1. Informace o projektu'!$C$3,1,1),G1146&lt;=WORKDAY(DATE('1. Informace o projektu'!$C$3+1,1,31)-1,1)),"OK","!!"),RIGHT(H1146,3)="(a)",IF(AND(G1146&gt;=DATE('1. Informace o projektu'!$C$3,1,1),G1146&lt;=WORKDAY(DATE('1. Informace o projektu'!$C$3,12,31)-1,1,'6. Data'!$C$76:$C$89)),"OK","!!"),ISBLANK(G1146),"!",ISBLANK(H1146),"!!!",H1146='6. Data'!$B$3,"vyberte druh nákladu")," ")</f>
        <v xml:space="preserve"> </v>
      </c>
      <c r="J1146" s="261" t="str">
        <f t="shared" si="51"/>
        <v xml:space="preserve"> </v>
      </c>
      <c r="K1146" s="238" t="str">
        <f t="shared" si="52"/>
        <v xml:space="preserve"> </v>
      </c>
      <c r="L1146" s="87" t="str">
        <f t="shared" si="53"/>
        <v xml:space="preserve"> </v>
      </c>
    </row>
    <row r="1147" spans="1:12" x14ac:dyDescent="0.25">
      <c r="A1147" s="72"/>
      <c r="B1147" s="82"/>
      <c r="C1147" s="82"/>
      <c r="D1147" s="79"/>
      <c r="E1147" s="83"/>
      <c r="F1147" s="83"/>
      <c r="G1147" s="81"/>
      <c r="H1147" s="126"/>
      <c r="I1147" s="238" t="str">
        <f>IF(ISNUMBER(F1147),_xlfn.IFS(RIGHT(H1147,3)="(b)",IF(AND(G1147&gt;=DATE('1. Informace o projektu'!$C$3,1,1),G1147&lt;=WORKDAY(DATE('1. Informace o projektu'!$C$3+1,1,31)-1,1)),"OK","!!"),RIGHT(H1147,3)="(a)",IF(AND(G1147&gt;=DATE('1. Informace o projektu'!$C$3,1,1),G1147&lt;=WORKDAY(DATE('1. Informace o projektu'!$C$3,12,31)-1,1,'6. Data'!$C$76:$C$89)),"OK","!!"),ISBLANK(G1147),"!",ISBLANK(H1147),"!!!",H1147='6. Data'!$B$3,"vyberte druh nákladu")," ")</f>
        <v xml:space="preserve"> </v>
      </c>
      <c r="J1147" s="261" t="str">
        <f t="shared" si="51"/>
        <v xml:space="preserve"> </v>
      </c>
      <c r="K1147" s="238" t="str">
        <f t="shared" si="52"/>
        <v xml:space="preserve"> </v>
      </c>
      <c r="L1147" s="87" t="str">
        <f t="shared" si="53"/>
        <v xml:space="preserve"> </v>
      </c>
    </row>
    <row r="1148" spans="1:12" x14ac:dyDescent="0.25">
      <c r="A1148" s="72"/>
      <c r="B1148" s="82"/>
      <c r="C1148" s="82"/>
      <c r="D1148" s="79"/>
      <c r="E1148" s="83"/>
      <c r="F1148" s="83"/>
      <c r="G1148" s="81"/>
      <c r="H1148" s="126"/>
      <c r="I1148" s="238" t="str">
        <f>IF(ISNUMBER(F1148),_xlfn.IFS(RIGHT(H1148,3)="(b)",IF(AND(G1148&gt;=DATE('1. Informace o projektu'!$C$3,1,1),G1148&lt;=WORKDAY(DATE('1. Informace o projektu'!$C$3+1,1,31)-1,1)),"OK","!!"),RIGHT(H1148,3)="(a)",IF(AND(G1148&gt;=DATE('1. Informace o projektu'!$C$3,1,1),G1148&lt;=WORKDAY(DATE('1. Informace o projektu'!$C$3,12,31)-1,1,'6. Data'!$C$76:$C$89)),"OK","!!"),ISBLANK(G1148),"!",ISBLANK(H1148),"!!!",H1148='6. Data'!$B$3,"vyberte druh nákladu")," ")</f>
        <v xml:space="preserve"> </v>
      </c>
      <c r="J1148" s="261" t="str">
        <f t="shared" si="51"/>
        <v xml:space="preserve"> </v>
      </c>
      <c r="K1148" s="238" t="str">
        <f t="shared" si="52"/>
        <v xml:space="preserve"> </v>
      </c>
      <c r="L1148" s="87" t="str">
        <f t="shared" si="53"/>
        <v xml:space="preserve"> </v>
      </c>
    </row>
    <row r="1149" spans="1:12" x14ac:dyDescent="0.25">
      <c r="A1149" s="72"/>
      <c r="B1149" s="82"/>
      <c r="C1149" s="82"/>
      <c r="D1149" s="79"/>
      <c r="E1149" s="83"/>
      <c r="F1149" s="83"/>
      <c r="G1149" s="81"/>
      <c r="H1149" s="126"/>
      <c r="I1149" s="238" t="str">
        <f>IF(ISNUMBER(F1149),_xlfn.IFS(RIGHT(H1149,3)="(b)",IF(AND(G1149&gt;=DATE('1. Informace o projektu'!$C$3,1,1),G1149&lt;=WORKDAY(DATE('1. Informace o projektu'!$C$3+1,1,31)-1,1)),"OK","!!"),RIGHT(H1149,3)="(a)",IF(AND(G1149&gt;=DATE('1. Informace o projektu'!$C$3,1,1),G1149&lt;=WORKDAY(DATE('1. Informace o projektu'!$C$3,12,31)-1,1,'6. Data'!$C$76:$C$89)),"OK","!!"),ISBLANK(G1149),"!",ISBLANK(H1149),"!!!",H1149='6. Data'!$B$3,"vyberte druh nákladu")," ")</f>
        <v xml:space="preserve"> </v>
      </c>
      <c r="J1149" s="261" t="str">
        <f t="shared" si="51"/>
        <v xml:space="preserve"> </v>
      </c>
      <c r="K1149" s="238" t="str">
        <f t="shared" si="52"/>
        <v xml:space="preserve"> </v>
      </c>
      <c r="L1149" s="87" t="str">
        <f t="shared" si="53"/>
        <v xml:space="preserve"> </v>
      </c>
    </row>
    <row r="1150" spans="1:12" x14ac:dyDescent="0.25">
      <c r="A1150" s="72"/>
      <c r="B1150" s="82"/>
      <c r="C1150" s="82"/>
      <c r="D1150" s="79"/>
      <c r="E1150" s="83"/>
      <c r="F1150" s="83"/>
      <c r="G1150" s="81"/>
      <c r="H1150" s="126"/>
      <c r="I1150" s="238" t="str">
        <f>IF(ISNUMBER(F1150),_xlfn.IFS(RIGHT(H1150,3)="(b)",IF(AND(G1150&gt;=DATE('1. Informace o projektu'!$C$3,1,1),G1150&lt;=WORKDAY(DATE('1. Informace o projektu'!$C$3+1,1,31)-1,1)),"OK","!!"),RIGHT(H1150,3)="(a)",IF(AND(G1150&gt;=DATE('1. Informace o projektu'!$C$3,1,1),G1150&lt;=WORKDAY(DATE('1. Informace o projektu'!$C$3,12,31)-1,1,'6. Data'!$C$76:$C$89)),"OK","!!"),ISBLANK(G1150),"!",ISBLANK(H1150),"!!!",H1150='6. Data'!$B$3,"vyberte druh nákladu")," ")</f>
        <v xml:space="preserve"> </v>
      </c>
      <c r="J1150" s="261" t="str">
        <f t="shared" si="51"/>
        <v xml:space="preserve"> </v>
      </c>
      <c r="K1150" s="238" t="str">
        <f t="shared" si="52"/>
        <v xml:space="preserve"> </v>
      </c>
      <c r="L1150" s="87" t="str">
        <f t="shared" si="53"/>
        <v xml:space="preserve"> </v>
      </c>
    </row>
    <row r="1151" spans="1:12" x14ac:dyDescent="0.25">
      <c r="A1151" s="72"/>
      <c r="B1151" s="82"/>
      <c r="C1151" s="82"/>
      <c r="D1151" s="79"/>
      <c r="E1151" s="83"/>
      <c r="F1151" s="83"/>
      <c r="G1151" s="81"/>
      <c r="H1151" s="126"/>
      <c r="I1151" s="238" t="str">
        <f>IF(ISNUMBER(F1151),_xlfn.IFS(RIGHT(H1151,3)="(b)",IF(AND(G1151&gt;=DATE('1. Informace o projektu'!$C$3,1,1),G1151&lt;=WORKDAY(DATE('1. Informace o projektu'!$C$3+1,1,31)-1,1)),"OK","!!"),RIGHT(H1151,3)="(a)",IF(AND(G1151&gt;=DATE('1. Informace o projektu'!$C$3,1,1),G1151&lt;=WORKDAY(DATE('1. Informace o projektu'!$C$3,12,31)-1,1,'6. Data'!$C$76:$C$89)),"OK","!!"),ISBLANK(G1151),"!",ISBLANK(H1151),"!!!",H1151='6. Data'!$B$3,"vyberte druh nákladu")," ")</f>
        <v xml:space="preserve"> </v>
      </c>
      <c r="J1151" s="261" t="str">
        <f t="shared" si="51"/>
        <v xml:space="preserve"> </v>
      </c>
      <c r="K1151" s="238" t="str">
        <f t="shared" si="52"/>
        <v xml:space="preserve"> </v>
      </c>
      <c r="L1151" s="87" t="str">
        <f t="shared" si="53"/>
        <v xml:space="preserve"> </v>
      </c>
    </row>
    <row r="1152" spans="1:12" x14ac:dyDescent="0.25">
      <c r="A1152" s="72"/>
      <c r="B1152" s="82"/>
      <c r="C1152" s="82"/>
      <c r="D1152" s="79"/>
      <c r="E1152" s="83"/>
      <c r="F1152" s="83"/>
      <c r="G1152" s="81"/>
      <c r="H1152" s="126"/>
      <c r="I1152" s="238" t="str">
        <f>IF(ISNUMBER(F1152),_xlfn.IFS(RIGHT(H1152,3)="(b)",IF(AND(G1152&gt;=DATE('1. Informace o projektu'!$C$3,1,1),G1152&lt;=WORKDAY(DATE('1. Informace o projektu'!$C$3+1,1,31)-1,1)),"OK","!!"),RIGHT(H1152,3)="(a)",IF(AND(G1152&gt;=DATE('1. Informace o projektu'!$C$3,1,1),G1152&lt;=WORKDAY(DATE('1. Informace o projektu'!$C$3,12,31)-1,1,'6. Data'!$C$76:$C$89)),"OK","!!"),ISBLANK(G1152),"!",ISBLANK(H1152),"!!!",H1152='6. Data'!$B$3,"vyberte druh nákladu")," ")</f>
        <v xml:space="preserve"> </v>
      </c>
      <c r="J1152" s="261" t="str">
        <f t="shared" si="51"/>
        <v xml:space="preserve"> </v>
      </c>
      <c r="K1152" s="238" t="str">
        <f t="shared" si="52"/>
        <v xml:space="preserve"> </v>
      </c>
      <c r="L1152" s="87" t="str">
        <f t="shared" si="53"/>
        <v xml:space="preserve"> </v>
      </c>
    </row>
    <row r="1153" spans="1:12" x14ac:dyDescent="0.25">
      <c r="A1153" s="72"/>
      <c r="B1153" s="82"/>
      <c r="C1153" s="82"/>
      <c r="D1153" s="79"/>
      <c r="E1153" s="83"/>
      <c r="F1153" s="83"/>
      <c r="G1153" s="81"/>
      <c r="H1153" s="126"/>
      <c r="I1153" s="238" t="str">
        <f>IF(ISNUMBER(F1153),_xlfn.IFS(RIGHT(H1153,3)="(b)",IF(AND(G1153&gt;=DATE('1. Informace o projektu'!$C$3,1,1),G1153&lt;=WORKDAY(DATE('1. Informace o projektu'!$C$3+1,1,31)-1,1)),"OK","!!"),RIGHT(H1153,3)="(a)",IF(AND(G1153&gt;=DATE('1. Informace o projektu'!$C$3,1,1),G1153&lt;=WORKDAY(DATE('1. Informace o projektu'!$C$3,12,31)-1,1,'6. Data'!$C$76:$C$89)),"OK","!!"),ISBLANK(G1153),"!",ISBLANK(H1153),"!!!",H1153='6. Data'!$B$3,"vyberte druh nákladu")," ")</f>
        <v xml:space="preserve"> </v>
      </c>
      <c r="J1153" s="261" t="str">
        <f t="shared" si="51"/>
        <v xml:space="preserve"> </v>
      </c>
      <c r="K1153" s="238" t="str">
        <f t="shared" si="52"/>
        <v xml:space="preserve"> </v>
      </c>
      <c r="L1153" s="87" t="str">
        <f t="shared" si="53"/>
        <v xml:space="preserve"> </v>
      </c>
    </row>
    <row r="1154" spans="1:12" x14ac:dyDescent="0.25">
      <c r="A1154" s="72"/>
      <c r="B1154" s="82"/>
      <c r="C1154" s="82"/>
      <c r="D1154" s="79"/>
      <c r="E1154" s="83"/>
      <c r="F1154" s="83"/>
      <c r="G1154" s="81"/>
      <c r="H1154" s="126"/>
      <c r="I1154" s="238" t="str">
        <f>IF(ISNUMBER(F1154),_xlfn.IFS(RIGHT(H1154,3)="(b)",IF(AND(G1154&gt;=DATE('1. Informace o projektu'!$C$3,1,1),G1154&lt;=WORKDAY(DATE('1. Informace o projektu'!$C$3+1,1,31)-1,1)),"OK","!!"),RIGHT(H1154,3)="(a)",IF(AND(G1154&gt;=DATE('1. Informace o projektu'!$C$3,1,1),G1154&lt;=WORKDAY(DATE('1. Informace o projektu'!$C$3,12,31)-1,1,'6. Data'!$C$76:$C$89)),"OK","!!"),ISBLANK(G1154),"!",ISBLANK(H1154),"!!!",H1154='6. Data'!$B$3,"vyberte druh nákladu")," ")</f>
        <v xml:space="preserve"> </v>
      </c>
      <c r="J1154" s="261" t="str">
        <f t="shared" si="51"/>
        <v xml:space="preserve"> </v>
      </c>
      <c r="K1154" s="238" t="str">
        <f t="shared" si="52"/>
        <v xml:space="preserve"> </v>
      </c>
      <c r="L1154" s="87" t="str">
        <f t="shared" si="53"/>
        <v xml:space="preserve"> </v>
      </c>
    </row>
    <row r="1155" spans="1:12" x14ac:dyDescent="0.25">
      <c r="A1155" s="72"/>
      <c r="B1155" s="82"/>
      <c r="C1155" s="82"/>
      <c r="D1155" s="79"/>
      <c r="E1155" s="83"/>
      <c r="F1155" s="83"/>
      <c r="G1155" s="81"/>
      <c r="H1155" s="126"/>
      <c r="I1155" s="238" t="str">
        <f>IF(ISNUMBER(F1155),_xlfn.IFS(RIGHT(H1155,3)="(b)",IF(AND(G1155&gt;=DATE('1. Informace o projektu'!$C$3,1,1),G1155&lt;=WORKDAY(DATE('1. Informace o projektu'!$C$3+1,1,31)-1,1)),"OK","!!"),RIGHT(H1155,3)="(a)",IF(AND(G1155&gt;=DATE('1. Informace o projektu'!$C$3,1,1),G1155&lt;=WORKDAY(DATE('1. Informace o projektu'!$C$3,12,31)-1,1,'6. Data'!$C$76:$C$89)),"OK","!!"),ISBLANK(G1155),"!",ISBLANK(H1155),"!!!",H1155='6. Data'!$B$3,"vyberte druh nákladu")," ")</f>
        <v xml:space="preserve"> </v>
      </c>
      <c r="J1155" s="261" t="str">
        <f t="shared" si="51"/>
        <v xml:space="preserve"> </v>
      </c>
      <c r="K1155" s="238" t="str">
        <f t="shared" si="52"/>
        <v xml:space="preserve"> </v>
      </c>
      <c r="L1155" s="87" t="str">
        <f t="shared" si="53"/>
        <v xml:space="preserve"> </v>
      </c>
    </row>
    <row r="1156" spans="1:12" x14ac:dyDescent="0.25">
      <c r="A1156" s="72"/>
      <c r="B1156" s="82"/>
      <c r="C1156" s="82"/>
      <c r="D1156" s="79"/>
      <c r="E1156" s="83"/>
      <c r="F1156" s="83"/>
      <c r="G1156" s="81"/>
      <c r="H1156" s="126"/>
      <c r="I1156" s="238" t="str">
        <f>IF(ISNUMBER(F1156),_xlfn.IFS(RIGHT(H1156,3)="(b)",IF(AND(G1156&gt;=DATE('1. Informace o projektu'!$C$3,1,1),G1156&lt;=WORKDAY(DATE('1. Informace o projektu'!$C$3+1,1,31)-1,1)),"OK","!!"),RIGHT(H1156,3)="(a)",IF(AND(G1156&gt;=DATE('1. Informace o projektu'!$C$3,1,1),G1156&lt;=WORKDAY(DATE('1. Informace o projektu'!$C$3,12,31)-1,1,'6. Data'!$C$76:$C$89)),"OK","!!"),ISBLANK(G1156),"!",ISBLANK(H1156),"!!!",H1156='6. Data'!$B$3,"vyberte druh nákladu")," ")</f>
        <v xml:space="preserve"> </v>
      </c>
      <c r="J1156" s="261" t="str">
        <f t="shared" si="51"/>
        <v xml:space="preserve"> </v>
      </c>
      <c r="K1156" s="238" t="str">
        <f t="shared" si="52"/>
        <v xml:space="preserve"> </v>
      </c>
      <c r="L1156" s="87" t="str">
        <f t="shared" si="53"/>
        <v xml:space="preserve"> </v>
      </c>
    </row>
    <row r="1157" spans="1:12" x14ac:dyDescent="0.25">
      <c r="A1157" s="72"/>
      <c r="B1157" s="82"/>
      <c r="C1157" s="82"/>
      <c r="D1157" s="79"/>
      <c r="E1157" s="83"/>
      <c r="F1157" s="83"/>
      <c r="G1157" s="81"/>
      <c r="H1157" s="126"/>
      <c r="I1157" s="238" t="str">
        <f>IF(ISNUMBER(F1157),_xlfn.IFS(RIGHT(H1157,3)="(b)",IF(AND(G1157&gt;=DATE('1. Informace o projektu'!$C$3,1,1),G1157&lt;=WORKDAY(DATE('1. Informace o projektu'!$C$3+1,1,31)-1,1)),"OK","!!"),RIGHT(H1157,3)="(a)",IF(AND(G1157&gt;=DATE('1. Informace o projektu'!$C$3,1,1),G1157&lt;=WORKDAY(DATE('1. Informace o projektu'!$C$3,12,31)-1,1,'6. Data'!$C$76:$C$89)),"OK","!!"),ISBLANK(G1157),"!",ISBLANK(H1157),"!!!",H1157='6. Data'!$B$3,"vyberte druh nákladu")," ")</f>
        <v xml:space="preserve"> </v>
      </c>
      <c r="J1157" s="261" t="str">
        <f t="shared" si="51"/>
        <v xml:space="preserve"> </v>
      </c>
      <c r="K1157" s="238" t="str">
        <f t="shared" si="52"/>
        <v xml:space="preserve"> </v>
      </c>
      <c r="L1157" s="87" t="str">
        <f t="shared" si="53"/>
        <v xml:space="preserve"> </v>
      </c>
    </row>
    <row r="1158" spans="1:12" x14ac:dyDescent="0.25">
      <c r="A1158" s="72"/>
      <c r="B1158" s="82"/>
      <c r="C1158" s="82"/>
      <c r="D1158" s="79"/>
      <c r="E1158" s="83"/>
      <c r="F1158" s="83"/>
      <c r="G1158" s="81"/>
      <c r="H1158" s="126"/>
      <c r="I1158" s="238" t="str">
        <f>IF(ISNUMBER(F1158),_xlfn.IFS(RIGHT(H1158,3)="(b)",IF(AND(G1158&gt;=DATE('1. Informace o projektu'!$C$3,1,1),G1158&lt;=WORKDAY(DATE('1. Informace o projektu'!$C$3+1,1,31)-1,1)),"OK","!!"),RIGHT(H1158,3)="(a)",IF(AND(G1158&gt;=DATE('1. Informace o projektu'!$C$3,1,1),G1158&lt;=WORKDAY(DATE('1. Informace o projektu'!$C$3,12,31)-1,1,'6. Data'!$C$76:$C$89)),"OK","!!"),ISBLANK(G1158),"!",ISBLANK(H1158),"!!!",H1158='6. Data'!$B$3,"vyberte druh nákladu")," ")</f>
        <v xml:space="preserve"> </v>
      </c>
      <c r="J1158" s="261" t="str">
        <f t="shared" si="51"/>
        <v xml:space="preserve"> </v>
      </c>
      <c r="K1158" s="238" t="str">
        <f t="shared" si="52"/>
        <v xml:space="preserve"> </v>
      </c>
      <c r="L1158" s="87" t="str">
        <f t="shared" si="53"/>
        <v xml:space="preserve"> </v>
      </c>
    </row>
    <row r="1159" spans="1:12" x14ac:dyDescent="0.25">
      <c r="A1159" s="72"/>
      <c r="B1159" s="82"/>
      <c r="C1159" s="82"/>
      <c r="D1159" s="79"/>
      <c r="E1159" s="83"/>
      <c r="F1159" s="83"/>
      <c r="G1159" s="81"/>
      <c r="H1159" s="126"/>
      <c r="I1159" s="238" t="str">
        <f>IF(ISNUMBER(F1159),_xlfn.IFS(RIGHT(H1159,3)="(b)",IF(AND(G1159&gt;=DATE('1. Informace o projektu'!$C$3,1,1),G1159&lt;=WORKDAY(DATE('1. Informace o projektu'!$C$3+1,1,31)-1,1)),"OK","!!"),RIGHT(H1159,3)="(a)",IF(AND(G1159&gt;=DATE('1. Informace o projektu'!$C$3,1,1),G1159&lt;=WORKDAY(DATE('1. Informace o projektu'!$C$3,12,31)-1,1,'6. Data'!$C$76:$C$89)),"OK","!!"),ISBLANK(G1159),"!",ISBLANK(H1159),"!!!",H1159='6. Data'!$B$3,"vyberte druh nákladu")," ")</f>
        <v xml:space="preserve"> </v>
      </c>
      <c r="J1159" s="261" t="str">
        <f t="shared" ref="J1159:J1222" si="54">_xlfn.IFS(I1159="!","Zapište datum úhrady",I1159="ok"," ",I1159=" "," ",I1159="!!!","vyberte druh nákladu",I1159="!!","nepovolené datum úhrady",I1159="vyberte druh nákladu","vyberte druh nákladu")</f>
        <v xml:space="preserve"> </v>
      </c>
      <c r="K1159" s="238" t="str">
        <f t="shared" ref="K1159:K1222" si="55">IF(ISNUMBER(F1159),IF(E1159&gt;=F1159,"OK","!")," ")</f>
        <v xml:space="preserve"> </v>
      </c>
      <c r="L1159" s="87" t="str">
        <f t="shared" ref="L1159:L1222" si="56">_xlfn.IFS(K1159="!","Hrazeno z dotace je vyšší než fakturovaná částka",K1159="ok"," ",K1159=" "," ")</f>
        <v xml:space="preserve"> </v>
      </c>
    </row>
    <row r="1160" spans="1:12" x14ac:dyDescent="0.25">
      <c r="A1160" s="72"/>
      <c r="B1160" s="82"/>
      <c r="C1160" s="82"/>
      <c r="D1160" s="79"/>
      <c r="E1160" s="83"/>
      <c r="F1160" s="83"/>
      <c r="G1160" s="81"/>
      <c r="H1160" s="126"/>
      <c r="I1160" s="238" t="str">
        <f>IF(ISNUMBER(F1160),_xlfn.IFS(RIGHT(H1160,3)="(b)",IF(AND(G1160&gt;=DATE('1. Informace o projektu'!$C$3,1,1),G1160&lt;=WORKDAY(DATE('1. Informace o projektu'!$C$3+1,1,31)-1,1)),"OK","!!"),RIGHT(H1160,3)="(a)",IF(AND(G1160&gt;=DATE('1. Informace o projektu'!$C$3,1,1),G1160&lt;=WORKDAY(DATE('1. Informace o projektu'!$C$3,12,31)-1,1,'6. Data'!$C$76:$C$89)),"OK","!!"),ISBLANK(G1160),"!",ISBLANK(H1160),"!!!",H1160='6. Data'!$B$3,"vyberte druh nákladu")," ")</f>
        <v xml:space="preserve"> </v>
      </c>
      <c r="J1160" s="261" t="str">
        <f t="shared" si="54"/>
        <v xml:space="preserve"> </v>
      </c>
      <c r="K1160" s="238" t="str">
        <f t="shared" si="55"/>
        <v xml:space="preserve"> </v>
      </c>
      <c r="L1160" s="87" t="str">
        <f t="shared" si="56"/>
        <v xml:space="preserve"> </v>
      </c>
    </row>
    <row r="1161" spans="1:12" x14ac:dyDescent="0.25">
      <c r="A1161" s="72"/>
      <c r="B1161" s="82"/>
      <c r="C1161" s="82"/>
      <c r="D1161" s="79"/>
      <c r="E1161" s="83"/>
      <c r="F1161" s="83"/>
      <c r="G1161" s="81"/>
      <c r="H1161" s="126"/>
      <c r="I1161" s="238" t="str">
        <f>IF(ISNUMBER(F1161),_xlfn.IFS(RIGHT(H1161,3)="(b)",IF(AND(G1161&gt;=DATE('1. Informace o projektu'!$C$3,1,1),G1161&lt;=WORKDAY(DATE('1. Informace o projektu'!$C$3+1,1,31)-1,1)),"OK","!!"),RIGHT(H1161,3)="(a)",IF(AND(G1161&gt;=DATE('1. Informace o projektu'!$C$3,1,1),G1161&lt;=WORKDAY(DATE('1. Informace o projektu'!$C$3,12,31)-1,1,'6. Data'!$C$76:$C$89)),"OK","!!"),ISBLANK(G1161),"!",ISBLANK(H1161),"!!!",H1161='6. Data'!$B$3,"vyberte druh nákladu")," ")</f>
        <v xml:space="preserve"> </v>
      </c>
      <c r="J1161" s="261" t="str">
        <f t="shared" si="54"/>
        <v xml:space="preserve"> </v>
      </c>
      <c r="K1161" s="238" t="str">
        <f t="shared" si="55"/>
        <v xml:space="preserve"> </v>
      </c>
      <c r="L1161" s="87" t="str">
        <f t="shared" si="56"/>
        <v xml:space="preserve"> </v>
      </c>
    </row>
    <row r="1162" spans="1:12" x14ac:dyDescent="0.25">
      <c r="A1162" s="72"/>
      <c r="B1162" s="82"/>
      <c r="C1162" s="82"/>
      <c r="D1162" s="79"/>
      <c r="E1162" s="83"/>
      <c r="F1162" s="83"/>
      <c r="G1162" s="81"/>
      <c r="H1162" s="126"/>
      <c r="I1162" s="238" t="str">
        <f>IF(ISNUMBER(F1162),_xlfn.IFS(RIGHT(H1162,3)="(b)",IF(AND(G1162&gt;=DATE('1. Informace o projektu'!$C$3,1,1),G1162&lt;=WORKDAY(DATE('1. Informace o projektu'!$C$3+1,1,31)-1,1)),"OK","!!"),RIGHT(H1162,3)="(a)",IF(AND(G1162&gt;=DATE('1. Informace o projektu'!$C$3,1,1),G1162&lt;=WORKDAY(DATE('1. Informace o projektu'!$C$3,12,31)-1,1,'6. Data'!$C$76:$C$89)),"OK","!!"),ISBLANK(G1162),"!",ISBLANK(H1162),"!!!",H1162='6. Data'!$B$3,"vyberte druh nákladu")," ")</f>
        <v xml:space="preserve"> </v>
      </c>
      <c r="J1162" s="261" t="str">
        <f t="shared" si="54"/>
        <v xml:space="preserve"> </v>
      </c>
      <c r="K1162" s="238" t="str">
        <f t="shared" si="55"/>
        <v xml:space="preserve"> </v>
      </c>
      <c r="L1162" s="87" t="str">
        <f t="shared" si="56"/>
        <v xml:space="preserve"> </v>
      </c>
    </row>
    <row r="1163" spans="1:12" x14ac:dyDescent="0.25">
      <c r="A1163" s="72"/>
      <c r="B1163" s="82"/>
      <c r="C1163" s="82"/>
      <c r="D1163" s="79"/>
      <c r="E1163" s="83"/>
      <c r="F1163" s="83"/>
      <c r="G1163" s="81"/>
      <c r="H1163" s="126"/>
      <c r="I1163" s="238" t="str">
        <f>IF(ISNUMBER(F1163),_xlfn.IFS(RIGHT(H1163,3)="(b)",IF(AND(G1163&gt;=DATE('1. Informace o projektu'!$C$3,1,1),G1163&lt;=WORKDAY(DATE('1. Informace o projektu'!$C$3+1,1,31)-1,1)),"OK","!!"),RIGHT(H1163,3)="(a)",IF(AND(G1163&gt;=DATE('1. Informace o projektu'!$C$3,1,1),G1163&lt;=WORKDAY(DATE('1. Informace o projektu'!$C$3,12,31)-1,1,'6. Data'!$C$76:$C$89)),"OK","!!"),ISBLANK(G1163),"!",ISBLANK(H1163),"!!!",H1163='6. Data'!$B$3,"vyberte druh nákladu")," ")</f>
        <v xml:space="preserve"> </v>
      </c>
      <c r="J1163" s="261" t="str">
        <f t="shared" si="54"/>
        <v xml:space="preserve"> </v>
      </c>
      <c r="K1163" s="238" t="str">
        <f t="shared" si="55"/>
        <v xml:space="preserve"> </v>
      </c>
      <c r="L1163" s="87" t="str">
        <f t="shared" si="56"/>
        <v xml:space="preserve"> </v>
      </c>
    </row>
    <row r="1164" spans="1:12" x14ac:dyDescent="0.25">
      <c r="A1164" s="72"/>
      <c r="B1164" s="82"/>
      <c r="C1164" s="82"/>
      <c r="D1164" s="79"/>
      <c r="E1164" s="83"/>
      <c r="F1164" s="83"/>
      <c r="G1164" s="81"/>
      <c r="H1164" s="126"/>
      <c r="I1164" s="238" t="str">
        <f>IF(ISNUMBER(F1164),_xlfn.IFS(RIGHT(H1164,3)="(b)",IF(AND(G1164&gt;=DATE('1. Informace o projektu'!$C$3,1,1),G1164&lt;=WORKDAY(DATE('1. Informace o projektu'!$C$3+1,1,31)-1,1)),"OK","!!"),RIGHT(H1164,3)="(a)",IF(AND(G1164&gt;=DATE('1. Informace o projektu'!$C$3,1,1),G1164&lt;=WORKDAY(DATE('1. Informace o projektu'!$C$3,12,31)-1,1,'6. Data'!$C$76:$C$89)),"OK","!!"),ISBLANK(G1164),"!",ISBLANK(H1164),"!!!",H1164='6. Data'!$B$3,"vyberte druh nákladu")," ")</f>
        <v xml:space="preserve"> </v>
      </c>
      <c r="J1164" s="261" t="str">
        <f t="shared" si="54"/>
        <v xml:space="preserve"> </v>
      </c>
      <c r="K1164" s="238" t="str">
        <f t="shared" si="55"/>
        <v xml:space="preserve"> </v>
      </c>
      <c r="L1164" s="87" t="str">
        <f t="shared" si="56"/>
        <v xml:space="preserve"> </v>
      </c>
    </row>
    <row r="1165" spans="1:12" x14ac:dyDescent="0.25">
      <c r="A1165" s="72"/>
      <c r="B1165" s="82"/>
      <c r="C1165" s="82"/>
      <c r="D1165" s="79"/>
      <c r="E1165" s="83"/>
      <c r="F1165" s="83"/>
      <c r="G1165" s="81"/>
      <c r="H1165" s="126"/>
      <c r="I1165" s="238" t="str">
        <f>IF(ISNUMBER(F1165),_xlfn.IFS(RIGHT(H1165,3)="(b)",IF(AND(G1165&gt;=DATE('1. Informace o projektu'!$C$3,1,1),G1165&lt;=WORKDAY(DATE('1. Informace o projektu'!$C$3+1,1,31)-1,1)),"OK","!!"),RIGHT(H1165,3)="(a)",IF(AND(G1165&gt;=DATE('1. Informace o projektu'!$C$3,1,1),G1165&lt;=WORKDAY(DATE('1. Informace o projektu'!$C$3,12,31)-1,1,'6. Data'!$C$76:$C$89)),"OK","!!"),ISBLANK(G1165),"!",ISBLANK(H1165),"!!!",H1165='6. Data'!$B$3,"vyberte druh nákladu")," ")</f>
        <v xml:space="preserve"> </v>
      </c>
      <c r="J1165" s="261" t="str">
        <f t="shared" si="54"/>
        <v xml:space="preserve"> </v>
      </c>
      <c r="K1165" s="238" t="str">
        <f t="shared" si="55"/>
        <v xml:space="preserve"> </v>
      </c>
      <c r="L1165" s="87" t="str">
        <f t="shared" si="56"/>
        <v xml:space="preserve"> </v>
      </c>
    </row>
    <row r="1166" spans="1:12" x14ac:dyDescent="0.25">
      <c r="A1166" s="72"/>
      <c r="B1166" s="82"/>
      <c r="C1166" s="82"/>
      <c r="D1166" s="79"/>
      <c r="E1166" s="83"/>
      <c r="F1166" s="83"/>
      <c r="G1166" s="81"/>
      <c r="H1166" s="126"/>
      <c r="I1166" s="238" t="str">
        <f>IF(ISNUMBER(F1166),_xlfn.IFS(RIGHT(H1166,3)="(b)",IF(AND(G1166&gt;=DATE('1. Informace o projektu'!$C$3,1,1),G1166&lt;=WORKDAY(DATE('1. Informace o projektu'!$C$3+1,1,31)-1,1)),"OK","!!"),RIGHT(H1166,3)="(a)",IF(AND(G1166&gt;=DATE('1. Informace o projektu'!$C$3,1,1),G1166&lt;=WORKDAY(DATE('1. Informace o projektu'!$C$3,12,31)-1,1,'6. Data'!$C$76:$C$89)),"OK","!!"),ISBLANK(G1166),"!",ISBLANK(H1166),"!!!",H1166='6. Data'!$B$3,"vyberte druh nákladu")," ")</f>
        <v xml:space="preserve"> </v>
      </c>
      <c r="J1166" s="261" t="str">
        <f t="shared" si="54"/>
        <v xml:space="preserve"> </v>
      </c>
      <c r="K1166" s="238" t="str">
        <f t="shared" si="55"/>
        <v xml:space="preserve"> </v>
      </c>
      <c r="L1166" s="87" t="str">
        <f t="shared" si="56"/>
        <v xml:space="preserve"> </v>
      </c>
    </row>
    <row r="1167" spans="1:12" x14ac:dyDescent="0.25">
      <c r="A1167" s="72"/>
      <c r="B1167" s="82"/>
      <c r="C1167" s="82"/>
      <c r="D1167" s="79"/>
      <c r="E1167" s="83"/>
      <c r="F1167" s="83"/>
      <c r="G1167" s="81"/>
      <c r="H1167" s="126"/>
      <c r="I1167" s="238" t="str">
        <f>IF(ISNUMBER(F1167),_xlfn.IFS(RIGHT(H1167,3)="(b)",IF(AND(G1167&gt;=DATE('1. Informace o projektu'!$C$3,1,1),G1167&lt;=WORKDAY(DATE('1. Informace o projektu'!$C$3+1,1,31)-1,1)),"OK","!!"),RIGHT(H1167,3)="(a)",IF(AND(G1167&gt;=DATE('1. Informace o projektu'!$C$3,1,1),G1167&lt;=WORKDAY(DATE('1. Informace o projektu'!$C$3,12,31)-1,1,'6. Data'!$C$76:$C$89)),"OK","!!"),ISBLANK(G1167),"!",ISBLANK(H1167),"!!!",H1167='6. Data'!$B$3,"vyberte druh nákladu")," ")</f>
        <v xml:space="preserve"> </v>
      </c>
      <c r="J1167" s="261" t="str">
        <f t="shared" si="54"/>
        <v xml:space="preserve"> </v>
      </c>
      <c r="K1167" s="238" t="str">
        <f t="shared" si="55"/>
        <v xml:space="preserve"> </v>
      </c>
      <c r="L1167" s="87" t="str">
        <f t="shared" si="56"/>
        <v xml:space="preserve"> </v>
      </c>
    </row>
    <row r="1168" spans="1:12" x14ac:dyDescent="0.25">
      <c r="A1168" s="72"/>
      <c r="B1168" s="82"/>
      <c r="C1168" s="82"/>
      <c r="D1168" s="79"/>
      <c r="E1168" s="83"/>
      <c r="F1168" s="83"/>
      <c r="G1168" s="81"/>
      <c r="H1168" s="126"/>
      <c r="I1168" s="238" t="str">
        <f>IF(ISNUMBER(F1168),_xlfn.IFS(RIGHT(H1168,3)="(b)",IF(AND(G1168&gt;=DATE('1. Informace o projektu'!$C$3,1,1),G1168&lt;=WORKDAY(DATE('1. Informace o projektu'!$C$3+1,1,31)-1,1)),"OK","!!"),RIGHT(H1168,3)="(a)",IF(AND(G1168&gt;=DATE('1. Informace o projektu'!$C$3,1,1),G1168&lt;=WORKDAY(DATE('1. Informace o projektu'!$C$3,12,31)-1,1,'6. Data'!$C$76:$C$89)),"OK","!!"),ISBLANK(G1168),"!",ISBLANK(H1168),"!!!",H1168='6. Data'!$B$3,"vyberte druh nákladu")," ")</f>
        <v xml:space="preserve"> </v>
      </c>
      <c r="J1168" s="261" t="str">
        <f t="shared" si="54"/>
        <v xml:space="preserve"> </v>
      </c>
      <c r="K1168" s="238" t="str">
        <f t="shared" si="55"/>
        <v xml:space="preserve"> </v>
      </c>
      <c r="L1168" s="87" t="str">
        <f t="shared" si="56"/>
        <v xml:space="preserve"> </v>
      </c>
    </row>
    <row r="1169" spans="1:12" x14ac:dyDescent="0.25">
      <c r="A1169" s="72"/>
      <c r="B1169" s="82"/>
      <c r="C1169" s="82"/>
      <c r="D1169" s="79"/>
      <c r="E1169" s="83"/>
      <c r="F1169" s="83"/>
      <c r="G1169" s="81"/>
      <c r="H1169" s="126"/>
      <c r="I1169" s="238" t="str">
        <f>IF(ISNUMBER(F1169),_xlfn.IFS(RIGHT(H1169,3)="(b)",IF(AND(G1169&gt;=DATE('1. Informace o projektu'!$C$3,1,1),G1169&lt;=WORKDAY(DATE('1. Informace o projektu'!$C$3+1,1,31)-1,1)),"OK","!!"),RIGHT(H1169,3)="(a)",IF(AND(G1169&gt;=DATE('1. Informace o projektu'!$C$3,1,1),G1169&lt;=WORKDAY(DATE('1. Informace o projektu'!$C$3,12,31)-1,1,'6. Data'!$C$76:$C$89)),"OK","!!"),ISBLANK(G1169),"!",ISBLANK(H1169),"!!!",H1169='6. Data'!$B$3,"vyberte druh nákladu")," ")</f>
        <v xml:space="preserve"> </v>
      </c>
      <c r="J1169" s="261" t="str">
        <f t="shared" si="54"/>
        <v xml:space="preserve"> </v>
      </c>
      <c r="K1169" s="238" t="str">
        <f t="shared" si="55"/>
        <v xml:space="preserve"> </v>
      </c>
      <c r="L1169" s="87" t="str">
        <f t="shared" si="56"/>
        <v xml:space="preserve"> </v>
      </c>
    </row>
    <row r="1170" spans="1:12" x14ac:dyDescent="0.25">
      <c r="A1170" s="72"/>
      <c r="B1170" s="82"/>
      <c r="C1170" s="82"/>
      <c r="D1170" s="79"/>
      <c r="E1170" s="83"/>
      <c r="F1170" s="83"/>
      <c r="G1170" s="81"/>
      <c r="H1170" s="126"/>
      <c r="I1170" s="238" t="str">
        <f>IF(ISNUMBER(F1170),_xlfn.IFS(RIGHT(H1170,3)="(b)",IF(AND(G1170&gt;=DATE('1. Informace o projektu'!$C$3,1,1),G1170&lt;=WORKDAY(DATE('1. Informace o projektu'!$C$3+1,1,31)-1,1)),"OK","!!"),RIGHT(H1170,3)="(a)",IF(AND(G1170&gt;=DATE('1. Informace o projektu'!$C$3,1,1),G1170&lt;=WORKDAY(DATE('1. Informace o projektu'!$C$3,12,31)-1,1,'6. Data'!$C$76:$C$89)),"OK","!!"),ISBLANK(G1170),"!",ISBLANK(H1170),"!!!",H1170='6. Data'!$B$3,"vyberte druh nákladu")," ")</f>
        <v xml:space="preserve"> </v>
      </c>
      <c r="J1170" s="261" t="str">
        <f t="shared" si="54"/>
        <v xml:space="preserve"> </v>
      </c>
      <c r="K1170" s="238" t="str">
        <f t="shared" si="55"/>
        <v xml:space="preserve"> </v>
      </c>
      <c r="L1170" s="87" t="str">
        <f t="shared" si="56"/>
        <v xml:space="preserve"> </v>
      </c>
    </row>
    <row r="1171" spans="1:12" x14ac:dyDescent="0.25">
      <c r="A1171" s="72"/>
      <c r="B1171" s="82"/>
      <c r="C1171" s="82"/>
      <c r="D1171" s="79"/>
      <c r="E1171" s="83"/>
      <c r="F1171" s="83"/>
      <c r="G1171" s="81"/>
      <c r="H1171" s="126"/>
      <c r="I1171" s="238" t="str">
        <f>IF(ISNUMBER(F1171),_xlfn.IFS(RIGHT(H1171,3)="(b)",IF(AND(G1171&gt;=DATE('1. Informace o projektu'!$C$3,1,1),G1171&lt;=WORKDAY(DATE('1. Informace o projektu'!$C$3+1,1,31)-1,1)),"OK","!!"),RIGHT(H1171,3)="(a)",IF(AND(G1171&gt;=DATE('1. Informace o projektu'!$C$3,1,1),G1171&lt;=WORKDAY(DATE('1. Informace o projektu'!$C$3,12,31)-1,1,'6. Data'!$C$76:$C$89)),"OK","!!"),ISBLANK(G1171),"!",ISBLANK(H1171),"!!!",H1171='6. Data'!$B$3,"vyberte druh nákladu")," ")</f>
        <v xml:space="preserve"> </v>
      </c>
      <c r="J1171" s="261" t="str">
        <f t="shared" si="54"/>
        <v xml:space="preserve"> </v>
      </c>
      <c r="K1171" s="238" t="str">
        <f t="shared" si="55"/>
        <v xml:space="preserve"> </v>
      </c>
      <c r="L1171" s="87" t="str">
        <f t="shared" si="56"/>
        <v xml:space="preserve"> </v>
      </c>
    </row>
    <row r="1172" spans="1:12" x14ac:dyDescent="0.25">
      <c r="A1172" s="72"/>
      <c r="B1172" s="82"/>
      <c r="C1172" s="82"/>
      <c r="D1172" s="79"/>
      <c r="E1172" s="83"/>
      <c r="F1172" s="83"/>
      <c r="G1172" s="81"/>
      <c r="H1172" s="126"/>
      <c r="I1172" s="238" t="str">
        <f>IF(ISNUMBER(F1172),_xlfn.IFS(RIGHT(H1172,3)="(b)",IF(AND(G1172&gt;=DATE('1. Informace o projektu'!$C$3,1,1),G1172&lt;=WORKDAY(DATE('1. Informace o projektu'!$C$3+1,1,31)-1,1)),"OK","!!"),RIGHT(H1172,3)="(a)",IF(AND(G1172&gt;=DATE('1. Informace o projektu'!$C$3,1,1),G1172&lt;=WORKDAY(DATE('1. Informace o projektu'!$C$3,12,31)-1,1,'6. Data'!$C$76:$C$89)),"OK","!!"),ISBLANK(G1172),"!",ISBLANK(H1172),"!!!",H1172='6. Data'!$B$3,"vyberte druh nákladu")," ")</f>
        <v xml:space="preserve"> </v>
      </c>
      <c r="J1172" s="261" t="str">
        <f t="shared" si="54"/>
        <v xml:space="preserve"> </v>
      </c>
      <c r="K1172" s="238" t="str">
        <f t="shared" si="55"/>
        <v xml:space="preserve"> </v>
      </c>
      <c r="L1172" s="87" t="str">
        <f t="shared" si="56"/>
        <v xml:space="preserve"> </v>
      </c>
    </row>
    <row r="1173" spans="1:12" x14ac:dyDescent="0.25">
      <c r="A1173" s="72"/>
      <c r="B1173" s="82"/>
      <c r="C1173" s="82"/>
      <c r="D1173" s="79"/>
      <c r="E1173" s="83"/>
      <c r="F1173" s="83"/>
      <c r="G1173" s="81"/>
      <c r="H1173" s="126"/>
      <c r="I1173" s="238" t="str">
        <f>IF(ISNUMBER(F1173),_xlfn.IFS(RIGHT(H1173,3)="(b)",IF(AND(G1173&gt;=DATE('1. Informace o projektu'!$C$3,1,1),G1173&lt;=WORKDAY(DATE('1. Informace o projektu'!$C$3+1,1,31)-1,1)),"OK","!!"),RIGHT(H1173,3)="(a)",IF(AND(G1173&gt;=DATE('1. Informace o projektu'!$C$3,1,1),G1173&lt;=WORKDAY(DATE('1. Informace o projektu'!$C$3,12,31)-1,1,'6. Data'!$C$76:$C$89)),"OK","!!"),ISBLANK(G1173),"!",ISBLANK(H1173),"!!!",H1173='6. Data'!$B$3,"vyberte druh nákladu")," ")</f>
        <v xml:space="preserve"> </v>
      </c>
      <c r="J1173" s="261" t="str">
        <f t="shared" si="54"/>
        <v xml:space="preserve"> </v>
      </c>
      <c r="K1173" s="238" t="str">
        <f t="shared" si="55"/>
        <v xml:space="preserve"> </v>
      </c>
      <c r="L1173" s="87" t="str">
        <f t="shared" si="56"/>
        <v xml:space="preserve"> </v>
      </c>
    </row>
    <row r="1174" spans="1:12" x14ac:dyDescent="0.25">
      <c r="A1174" s="72"/>
      <c r="B1174" s="82"/>
      <c r="C1174" s="82"/>
      <c r="D1174" s="79"/>
      <c r="E1174" s="83"/>
      <c r="F1174" s="83"/>
      <c r="G1174" s="81"/>
      <c r="H1174" s="126"/>
      <c r="I1174" s="238" t="str">
        <f>IF(ISNUMBER(F1174),_xlfn.IFS(RIGHT(H1174,3)="(b)",IF(AND(G1174&gt;=DATE('1. Informace o projektu'!$C$3,1,1),G1174&lt;=WORKDAY(DATE('1. Informace o projektu'!$C$3+1,1,31)-1,1)),"OK","!!"),RIGHT(H1174,3)="(a)",IF(AND(G1174&gt;=DATE('1. Informace o projektu'!$C$3,1,1),G1174&lt;=WORKDAY(DATE('1. Informace o projektu'!$C$3,12,31)-1,1,'6. Data'!$C$76:$C$89)),"OK","!!"),ISBLANK(G1174),"!",ISBLANK(H1174),"!!!",H1174='6. Data'!$B$3,"vyberte druh nákladu")," ")</f>
        <v xml:space="preserve"> </v>
      </c>
      <c r="J1174" s="261" t="str">
        <f t="shared" si="54"/>
        <v xml:space="preserve"> </v>
      </c>
      <c r="K1174" s="238" t="str">
        <f t="shared" si="55"/>
        <v xml:space="preserve"> </v>
      </c>
      <c r="L1174" s="87" t="str">
        <f t="shared" si="56"/>
        <v xml:space="preserve"> </v>
      </c>
    </row>
    <row r="1175" spans="1:12" x14ac:dyDescent="0.25">
      <c r="A1175" s="72"/>
      <c r="B1175" s="82"/>
      <c r="C1175" s="82"/>
      <c r="D1175" s="79"/>
      <c r="E1175" s="83"/>
      <c r="F1175" s="83"/>
      <c r="G1175" s="81"/>
      <c r="H1175" s="126"/>
      <c r="I1175" s="238" t="str">
        <f>IF(ISNUMBER(F1175),_xlfn.IFS(RIGHT(H1175,3)="(b)",IF(AND(G1175&gt;=DATE('1. Informace o projektu'!$C$3,1,1),G1175&lt;=WORKDAY(DATE('1. Informace o projektu'!$C$3+1,1,31)-1,1)),"OK","!!"),RIGHT(H1175,3)="(a)",IF(AND(G1175&gt;=DATE('1. Informace o projektu'!$C$3,1,1),G1175&lt;=WORKDAY(DATE('1. Informace o projektu'!$C$3,12,31)-1,1,'6. Data'!$C$76:$C$89)),"OK","!!"),ISBLANK(G1175),"!",ISBLANK(H1175),"!!!",H1175='6. Data'!$B$3,"vyberte druh nákladu")," ")</f>
        <v xml:space="preserve"> </v>
      </c>
      <c r="J1175" s="261" t="str">
        <f t="shared" si="54"/>
        <v xml:space="preserve"> </v>
      </c>
      <c r="K1175" s="238" t="str">
        <f t="shared" si="55"/>
        <v xml:space="preserve"> </v>
      </c>
      <c r="L1175" s="87" t="str">
        <f t="shared" si="56"/>
        <v xml:space="preserve"> </v>
      </c>
    </row>
    <row r="1176" spans="1:12" x14ac:dyDescent="0.25">
      <c r="A1176" s="72"/>
      <c r="B1176" s="82"/>
      <c r="C1176" s="82"/>
      <c r="D1176" s="79"/>
      <c r="E1176" s="83"/>
      <c r="F1176" s="83"/>
      <c r="G1176" s="81"/>
      <c r="H1176" s="126"/>
      <c r="I1176" s="238" t="str">
        <f>IF(ISNUMBER(F1176),_xlfn.IFS(RIGHT(H1176,3)="(b)",IF(AND(G1176&gt;=DATE('1. Informace o projektu'!$C$3,1,1),G1176&lt;=WORKDAY(DATE('1. Informace o projektu'!$C$3+1,1,31)-1,1)),"OK","!!"),RIGHT(H1176,3)="(a)",IF(AND(G1176&gt;=DATE('1. Informace o projektu'!$C$3,1,1),G1176&lt;=WORKDAY(DATE('1. Informace o projektu'!$C$3,12,31)-1,1,'6. Data'!$C$76:$C$89)),"OK","!!"),ISBLANK(G1176),"!",ISBLANK(H1176),"!!!",H1176='6. Data'!$B$3,"vyberte druh nákladu")," ")</f>
        <v xml:space="preserve"> </v>
      </c>
      <c r="J1176" s="261" t="str">
        <f t="shared" si="54"/>
        <v xml:space="preserve"> </v>
      </c>
      <c r="K1176" s="238" t="str">
        <f t="shared" si="55"/>
        <v xml:space="preserve"> </v>
      </c>
      <c r="L1176" s="87" t="str">
        <f t="shared" si="56"/>
        <v xml:space="preserve"> </v>
      </c>
    </row>
    <row r="1177" spans="1:12" x14ac:dyDescent="0.25">
      <c r="A1177" s="72"/>
      <c r="B1177" s="82"/>
      <c r="C1177" s="82"/>
      <c r="D1177" s="79"/>
      <c r="E1177" s="83"/>
      <c r="F1177" s="83"/>
      <c r="G1177" s="81"/>
      <c r="H1177" s="126"/>
      <c r="I1177" s="238" t="str">
        <f>IF(ISNUMBER(F1177),_xlfn.IFS(RIGHT(H1177,3)="(b)",IF(AND(G1177&gt;=DATE('1. Informace o projektu'!$C$3,1,1),G1177&lt;=WORKDAY(DATE('1. Informace o projektu'!$C$3+1,1,31)-1,1)),"OK","!!"),RIGHT(H1177,3)="(a)",IF(AND(G1177&gt;=DATE('1. Informace o projektu'!$C$3,1,1),G1177&lt;=WORKDAY(DATE('1. Informace o projektu'!$C$3,12,31)-1,1,'6. Data'!$C$76:$C$89)),"OK","!!"),ISBLANK(G1177),"!",ISBLANK(H1177),"!!!",H1177='6. Data'!$B$3,"vyberte druh nákladu")," ")</f>
        <v xml:space="preserve"> </v>
      </c>
      <c r="J1177" s="261" t="str">
        <f t="shared" si="54"/>
        <v xml:space="preserve"> </v>
      </c>
      <c r="K1177" s="238" t="str">
        <f t="shared" si="55"/>
        <v xml:space="preserve"> </v>
      </c>
      <c r="L1177" s="87" t="str">
        <f t="shared" si="56"/>
        <v xml:space="preserve"> </v>
      </c>
    </row>
    <row r="1178" spans="1:12" x14ac:dyDescent="0.25">
      <c r="A1178" s="72"/>
      <c r="B1178" s="82"/>
      <c r="C1178" s="82"/>
      <c r="D1178" s="79"/>
      <c r="E1178" s="83"/>
      <c r="F1178" s="83"/>
      <c r="G1178" s="81"/>
      <c r="H1178" s="126"/>
      <c r="I1178" s="238" t="str">
        <f>IF(ISNUMBER(F1178),_xlfn.IFS(RIGHT(H1178,3)="(b)",IF(AND(G1178&gt;=DATE('1. Informace o projektu'!$C$3,1,1),G1178&lt;=WORKDAY(DATE('1. Informace o projektu'!$C$3+1,1,31)-1,1)),"OK","!!"),RIGHT(H1178,3)="(a)",IF(AND(G1178&gt;=DATE('1. Informace o projektu'!$C$3,1,1),G1178&lt;=WORKDAY(DATE('1. Informace o projektu'!$C$3,12,31)-1,1,'6. Data'!$C$76:$C$89)),"OK","!!"),ISBLANK(G1178),"!",ISBLANK(H1178),"!!!",H1178='6. Data'!$B$3,"vyberte druh nákladu")," ")</f>
        <v xml:space="preserve"> </v>
      </c>
      <c r="J1178" s="261" t="str">
        <f t="shared" si="54"/>
        <v xml:space="preserve"> </v>
      </c>
      <c r="K1178" s="238" t="str">
        <f t="shared" si="55"/>
        <v xml:space="preserve"> </v>
      </c>
      <c r="L1178" s="87" t="str">
        <f t="shared" si="56"/>
        <v xml:space="preserve"> </v>
      </c>
    </row>
    <row r="1179" spans="1:12" x14ac:dyDescent="0.25">
      <c r="A1179" s="72"/>
      <c r="B1179" s="82"/>
      <c r="C1179" s="82"/>
      <c r="D1179" s="79"/>
      <c r="E1179" s="83"/>
      <c r="F1179" s="83"/>
      <c r="G1179" s="81"/>
      <c r="H1179" s="126"/>
      <c r="I1179" s="238" t="str">
        <f>IF(ISNUMBER(F1179),_xlfn.IFS(RIGHT(H1179,3)="(b)",IF(AND(G1179&gt;=DATE('1. Informace o projektu'!$C$3,1,1),G1179&lt;=WORKDAY(DATE('1. Informace o projektu'!$C$3+1,1,31)-1,1)),"OK","!!"),RIGHT(H1179,3)="(a)",IF(AND(G1179&gt;=DATE('1. Informace o projektu'!$C$3,1,1),G1179&lt;=WORKDAY(DATE('1. Informace o projektu'!$C$3,12,31)-1,1,'6. Data'!$C$76:$C$89)),"OK","!!"),ISBLANK(G1179),"!",ISBLANK(H1179),"!!!",H1179='6. Data'!$B$3,"vyberte druh nákladu")," ")</f>
        <v xml:space="preserve"> </v>
      </c>
      <c r="J1179" s="261" t="str">
        <f t="shared" si="54"/>
        <v xml:space="preserve"> </v>
      </c>
      <c r="K1179" s="238" t="str">
        <f t="shared" si="55"/>
        <v xml:space="preserve"> </v>
      </c>
      <c r="L1179" s="87" t="str">
        <f t="shared" si="56"/>
        <v xml:space="preserve"> </v>
      </c>
    </row>
    <row r="1180" spans="1:12" x14ac:dyDescent="0.25">
      <c r="A1180" s="72"/>
      <c r="B1180" s="82"/>
      <c r="C1180" s="82"/>
      <c r="D1180" s="79"/>
      <c r="E1180" s="83"/>
      <c r="F1180" s="83"/>
      <c r="G1180" s="81"/>
      <c r="H1180" s="126"/>
      <c r="I1180" s="238" t="str">
        <f>IF(ISNUMBER(F1180),_xlfn.IFS(RIGHT(H1180,3)="(b)",IF(AND(G1180&gt;=DATE('1. Informace o projektu'!$C$3,1,1),G1180&lt;=WORKDAY(DATE('1. Informace o projektu'!$C$3+1,1,31)-1,1)),"OK","!!"),RIGHT(H1180,3)="(a)",IF(AND(G1180&gt;=DATE('1. Informace o projektu'!$C$3,1,1),G1180&lt;=WORKDAY(DATE('1. Informace o projektu'!$C$3,12,31)-1,1,'6. Data'!$C$76:$C$89)),"OK","!!"),ISBLANK(G1180),"!",ISBLANK(H1180),"!!!",H1180='6. Data'!$B$3,"vyberte druh nákladu")," ")</f>
        <v xml:space="preserve"> </v>
      </c>
      <c r="J1180" s="261" t="str">
        <f t="shared" si="54"/>
        <v xml:space="preserve"> </v>
      </c>
      <c r="K1180" s="238" t="str">
        <f t="shared" si="55"/>
        <v xml:space="preserve"> </v>
      </c>
      <c r="L1180" s="87" t="str">
        <f t="shared" si="56"/>
        <v xml:space="preserve"> </v>
      </c>
    </row>
    <row r="1181" spans="1:12" x14ac:dyDescent="0.25">
      <c r="A1181" s="72"/>
      <c r="B1181" s="82"/>
      <c r="C1181" s="82"/>
      <c r="D1181" s="79"/>
      <c r="E1181" s="83"/>
      <c r="F1181" s="83"/>
      <c r="G1181" s="81"/>
      <c r="H1181" s="126"/>
      <c r="I1181" s="238" t="str">
        <f>IF(ISNUMBER(F1181),_xlfn.IFS(RIGHT(H1181,3)="(b)",IF(AND(G1181&gt;=DATE('1. Informace o projektu'!$C$3,1,1),G1181&lt;=WORKDAY(DATE('1. Informace o projektu'!$C$3+1,1,31)-1,1)),"OK","!!"),RIGHT(H1181,3)="(a)",IF(AND(G1181&gt;=DATE('1. Informace o projektu'!$C$3,1,1),G1181&lt;=WORKDAY(DATE('1. Informace o projektu'!$C$3,12,31)-1,1,'6. Data'!$C$76:$C$89)),"OK","!!"),ISBLANK(G1181),"!",ISBLANK(H1181),"!!!",H1181='6. Data'!$B$3,"vyberte druh nákladu")," ")</f>
        <v xml:space="preserve"> </v>
      </c>
      <c r="J1181" s="261" t="str">
        <f t="shared" si="54"/>
        <v xml:space="preserve"> </v>
      </c>
      <c r="K1181" s="238" t="str">
        <f t="shared" si="55"/>
        <v xml:space="preserve"> </v>
      </c>
      <c r="L1181" s="87" t="str">
        <f t="shared" si="56"/>
        <v xml:space="preserve"> </v>
      </c>
    </row>
    <row r="1182" spans="1:12" x14ac:dyDescent="0.25">
      <c r="A1182" s="72"/>
      <c r="B1182" s="82"/>
      <c r="C1182" s="82"/>
      <c r="D1182" s="79"/>
      <c r="E1182" s="83"/>
      <c r="F1182" s="83"/>
      <c r="G1182" s="81"/>
      <c r="H1182" s="126"/>
      <c r="I1182" s="238" t="str">
        <f>IF(ISNUMBER(F1182),_xlfn.IFS(RIGHT(H1182,3)="(b)",IF(AND(G1182&gt;=DATE('1. Informace o projektu'!$C$3,1,1),G1182&lt;=WORKDAY(DATE('1. Informace o projektu'!$C$3+1,1,31)-1,1)),"OK","!!"),RIGHT(H1182,3)="(a)",IF(AND(G1182&gt;=DATE('1. Informace o projektu'!$C$3,1,1),G1182&lt;=WORKDAY(DATE('1. Informace o projektu'!$C$3,12,31)-1,1,'6. Data'!$C$76:$C$89)),"OK","!!"),ISBLANK(G1182),"!",ISBLANK(H1182),"!!!",H1182='6. Data'!$B$3,"vyberte druh nákladu")," ")</f>
        <v xml:space="preserve"> </v>
      </c>
      <c r="J1182" s="261" t="str">
        <f t="shared" si="54"/>
        <v xml:space="preserve"> </v>
      </c>
      <c r="K1182" s="238" t="str">
        <f t="shared" si="55"/>
        <v xml:space="preserve"> </v>
      </c>
      <c r="L1182" s="87" t="str">
        <f t="shared" si="56"/>
        <v xml:space="preserve"> </v>
      </c>
    </row>
    <row r="1183" spans="1:12" x14ac:dyDescent="0.25">
      <c r="A1183" s="72"/>
      <c r="B1183" s="82"/>
      <c r="C1183" s="82"/>
      <c r="D1183" s="79"/>
      <c r="E1183" s="83"/>
      <c r="F1183" s="83"/>
      <c r="G1183" s="81"/>
      <c r="H1183" s="126"/>
      <c r="I1183" s="238" t="str">
        <f>IF(ISNUMBER(F1183),_xlfn.IFS(RIGHT(H1183,3)="(b)",IF(AND(G1183&gt;=DATE('1. Informace o projektu'!$C$3,1,1),G1183&lt;=WORKDAY(DATE('1. Informace o projektu'!$C$3+1,1,31)-1,1)),"OK","!!"),RIGHT(H1183,3)="(a)",IF(AND(G1183&gt;=DATE('1. Informace o projektu'!$C$3,1,1),G1183&lt;=WORKDAY(DATE('1. Informace o projektu'!$C$3,12,31)-1,1,'6. Data'!$C$76:$C$89)),"OK","!!"),ISBLANK(G1183),"!",ISBLANK(H1183),"!!!",H1183='6. Data'!$B$3,"vyberte druh nákladu")," ")</f>
        <v xml:space="preserve"> </v>
      </c>
      <c r="J1183" s="261" t="str">
        <f t="shared" si="54"/>
        <v xml:space="preserve"> </v>
      </c>
      <c r="K1183" s="238" t="str">
        <f t="shared" si="55"/>
        <v xml:space="preserve"> </v>
      </c>
      <c r="L1183" s="87" t="str">
        <f t="shared" si="56"/>
        <v xml:space="preserve"> </v>
      </c>
    </row>
    <row r="1184" spans="1:12" x14ac:dyDescent="0.25">
      <c r="A1184" s="72"/>
      <c r="B1184" s="82"/>
      <c r="C1184" s="82"/>
      <c r="D1184" s="79"/>
      <c r="E1184" s="83"/>
      <c r="F1184" s="83"/>
      <c r="G1184" s="81"/>
      <c r="H1184" s="126"/>
      <c r="I1184" s="238" t="str">
        <f>IF(ISNUMBER(F1184),_xlfn.IFS(RIGHT(H1184,3)="(b)",IF(AND(G1184&gt;=DATE('1. Informace o projektu'!$C$3,1,1),G1184&lt;=WORKDAY(DATE('1. Informace o projektu'!$C$3+1,1,31)-1,1)),"OK","!!"),RIGHT(H1184,3)="(a)",IF(AND(G1184&gt;=DATE('1. Informace o projektu'!$C$3,1,1),G1184&lt;=WORKDAY(DATE('1. Informace o projektu'!$C$3,12,31)-1,1,'6. Data'!$C$76:$C$89)),"OK","!!"),ISBLANK(G1184),"!",ISBLANK(H1184),"!!!",H1184='6. Data'!$B$3,"vyberte druh nákladu")," ")</f>
        <v xml:space="preserve"> </v>
      </c>
      <c r="J1184" s="261" t="str">
        <f t="shared" si="54"/>
        <v xml:space="preserve"> </v>
      </c>
      <c r="K1184" s="238" t="str">
        <f t="shared" si="55"/>
        <v xml:space="preserve"> </v>
      </c>
      <c r="L1184" s="87" t="str">
        <f t="shared" si="56"/>
        <v xml:space="preserve"> </v>
      </c>
    </row>
    <row r="1185" spans="1:12" x14ac:dyDescent="0.25">
      <c r="A1185" s="72"/>
      <c r="B1185" s="82"/>
      <c r="C1185" s="82"/>
      <c r="D1185" s="79"/>
      <c r="E1185" s="83"/>
      <c r="F1185" s="83"/>
      <c r="G1185" s="81"/>
      <c r="H1185" s="126"/>
      <c r="I1185" s="238" t="str">
        <f>IF(ISNUMBER(F1185),_xlfn.IFS(RIGHT(H1185,3)="(b)",IF(AND(G1185&gt;=DATE('1. Informace o projektu'!$C$3,1,1),G1185&lt;=WORKDAY(DATE('1. Informace o projektu'!$C$3+1,1,31)-1,1)),"OK","!!"),RIGHT(H1185,3)="(a)",IF(AND(G1185&gt;=DATE('1. Informace o projektu'!$C$3,1,1),G1185&lt;=WORKDAY(DATE('1. Informace o projektu'!$C$3,12,31)-1,1,'6. Data'!$C$76:$C$89)),"OK","!!"),ISBLANK(G1185),"!",ISBLANK(H1185),"!!!",H1185='6. Data'!$B$3,"vyberte druh nákladu")," ")</f>
        <v xml:space="preserve"> </v>
      </c>
      <c r="J1185" s="261" t="str">
        <f t="shared" si="54"/>
        <v xml:space="preserve"> </v>
      </c>
      <c r="K1185" s="238" t="str">
        <f t="shared" si="55"/>
        <v xml:space="preserve"> </v>
      </c>
      <c r="L1185" s="87" t="str">
        <f t="shared" si="56"/>
        <v xml:space="preserve"> </v>
      </c>
    </row>
    <row r="1186" spans="1:12" x14ac:dyDescent="0.25">
      <c r="A1186" s="72"/>
      <c r="B1186" s="82"/>
      <c r="C1186" s="82"/>
      <c r="D1186" s="79"/>
      <c r="E1186" s="83"/>
      <c r="F1186" s="83"/>
      <c r="G1186" s="81"/>
      <c r="H1186" s="126"/>
      <c r="I1186" s="238" t="str">
        <f>IF(ISNUMBER(F1186),_xlfn.IFS(RIGHT(H1186,3)="(b)",IF(AND(G1186&gt;=DATE('1. Informace o projektu'!$C$3,1,1),G1186&lt;=WORKDAY(DATE('1. Informace o projektu'!$C$3+1,1,31)-1,1)),"OK","!!"),RIGHT(H1186,3)="(a)",IF(AND(G1186&gt;=DATE('1. Informace o projektu'!$C$3,1,1),G1186&lt;=WORKDAY(DATE('1. Informace o projektu'!$C$3,12,31)-1,1,'6. Data'!$C$76:$C$89)),"OK","!!"),ISBLANK(G1186),"!",ISBLANK(H1186),"!!!",H1186='6. Data'!$B$3,"vyberte druh nákladu")," ")</f>
        <v xml:space="preserve"> </v>
      </c>
      <c r="J1186" s="261" t="str">
        <f t="shared" si="54"/>
        <v xml:space="preserve"> </v>
      </c>
      <c r="K1186" s="238" t="str">
        <f t="shared" si="55"/>
        <v xml:space="preserve"> </v>
      </c>
      <c r="L1186" s="87" t="str">
        <f t="shared" si="56"/>
        <v xml:space="preserve"> </v>
      </c>
    </row>
    <row r="1187" spans="1:12" x14ac:dyDescent="0.25">
      <c r="A1187" s="72"/>
      <c r="B1187" s="82"/>
      <c r="C1187" s="82"/>
      <c r="D1187" s="79"/>
      <c r="E1187" s="83"/>
      <c r="F1187" s="83"/>
      <c r="G1187" s="81"/>
      <c r="H1187" s="126"/>
      <c r="I1187" s="238" t="str">
        <f>IF(ISNUMBER(F1187),_xlfn.IFS(RIGHT(H1187,3)="(b)",IF(AND(G1187&gt;=DATE('1. Informace o projektu'!$C$3,1,1),G1187&lt;=WORKDAY(DATE('1. Informace o projektu'!$C$3+1,1,31)-1,1)),"OK","!!"),RIGHT(H1187,3)="(a)",IF(AND(G1187&gt;=DATE('1. Informace o projektu'!$C$3,1,1),G1187&lt;=WORKDAY(DATE('1. Informace o projektu'!$C$3,12,31)-1,1,'6. Data'!$C$76:$C$89)),"OK","!!"),ISBLANK(G1187),"!",ISBLANK(H1187),"!!!",H1187='6. Data'!$B$3,"vyberte druh nákladu")," ")</f>
        <v xml:space="preserve"> </v>
      </c>
      <c r="J1187" s="261" t="str">
        <f t="shared" si="54"/>
        <v xml:space="preserve"> </v>
      </c>
      <c r="K1187" s="238" t="str">
        <f t="shared" si="55"/>
        <v xml:space="preserve"> </v>
      </c>
      <c r="L1187" s="87" t="str">
        <f t="shared" si="56"/>
        <v xml:space="preserve"> </v>
      </c>
    </row>
    <row r="1188" spans="1:12" x14ac:dyDescent="0.25">
      <c r="A1188" s="72"/>
      <c r="B1188" s="82"/>
      <c r="C1188" s="82"/>
      <c r="D1188" s="79"/>
      <c r="E1188" s="83"/>
      <c r="F1188" s="83"/>
      <c r="G1188" s="81"/>
      <c r="H1188" s="126"/>
      <c r="I1188" s="238" t="str">
        <f>IF(ISNUMBER(F1188),_xlfn.IFS(RIGHT(H1188,3)="(b)",IF(AND(G1188&gt;=DATE('1. Informace o projektu'!$C$3,1,1),G1188&lt;=WORKDAY(DATE('1. Informace o projektu'!$C$3+1,1,31)-1,1)),"OK","!!"),RIGHT(H1188,3)="(a)",IF(AND(G1188&gt;=DATE('1. Informace o projektu'!$C$3,1,1),G1188&lt;=WORKDAY(DATE('1. Informace o projektu'!$C$3,12,31)-1,1,'6. Data'!$C$76:$C$89)),"OK","!!"),ISBLANK(G1188),"!",ISBLANK(H1188),"!!!",H1188='6. Data'!$B$3,"vyberte druh nákladu")," ")</f>
        <v xml:space="preserve"> </v>
      </c>
      <c r="J1188" s="261" t="str">
        <f t="shared" si="54"/>
        <v xml:space="preserve"> </v>
      </c>
      <c r="K1188" s="238" t="str">
        <f t="shared" si="55"/>
        <v xml:space="preserve"> </v>
      </c>
      <c r="L1188" s="87" t="str">
        <f t="shared" si="56"/>
        <v xml:space="preserve"> </v>
      </c>
    </row>
    <row r="1189" spans="1:12" x14ac:dyDescent="0.25">
      <c r="A1189" s="72"/>
      <c r="B1189" s="82"/>
      <c r="C1189" s="82"/>
      <c r="D1189" s="79"/>
      <c r="E1189" s="83"/>
      <c r="F1189" s="83"/>
      <c r="G1189" s="81"/>
      <c r="H1189" s="126"/>
      <c r="I1189" s="238" t="str">
        <f>IF(ISNUMBER(F1189),_xlfn.IFS(RIGHT(H1189,3)="(b)",IF(AND(G1189&gt;=DATE('1. Informace o projektu'!$C$3,1,1),G1189&lt;=WORKDAY(DATE('1. Informace o projektu'!$C$3+1,1,31)-1,1)),"OK","!!"),RIGHT(H1189,3)="(a)",IF(AND(G1189&gt;=DATE('1. Informace o projektu'!$C$3,1,1),G1189&lt;=WORKDAY(DATE('1. Informace o projektu'!$C$3,12,31)-1,1,'6. Data'!$C$76:$C$89)),"OK","!!"),ISBLANK(G1189),"!",ISBLANK(H1189),"!!!",H1189='6. Data'!$B$3,"vyberte druh nákladu")," ")</f>
        <v xml:space="preserve"> </v>
      </c>
      <c r="J1189" s="261" t="str">
        <f t="shared" si="54"/>
        <v xml:space="preserve"> </v>
      </c>
      <c r="K1189" s="238" t="str">
        <f t="shared" si="55"/>
        <v xml:space="preserve"> </v>
      </c>
      <c r="L1189" s="87" t="str">
        <f t="shared" si="56"/>
        <v xml:space="preserve"> </v>
      </c>
    </row>
    <row r="1190" spans="1:12" x14ac:dyDescent="0.25">
      <c r="A1190" s="72"/>
      <c r="B1190" s="82"/>
      <c r="C1190" s="82"/>
      <c r="D1190" s="79"/>
      <c r="E1190" s="83"/>
      <c r="F1190" s="83"/>
      <c r="G1190" s="81"/>
      <c r="H1190" s="126"/>
      <c r="I1190" s="238" t="str">
        <f>IF(ISNUMBER(F1190),_xlfn.IFS(RIGHT(H1190,3)="(b)",IF(AND(G1190&gt;=DATE('1. Informace o projektu'!$C$3,1,1),G1190&lt;=WORKDAY(DATE('1. Informace o projektu'!$C$3+1,1,31)-1,1)),"OK","!!"),RIGHT(H1190,3)="(a)",IF(AND(G1190&gt;=DATE('1. Informace o projektu'!$C$3,1,1),G1190&lt;=WORKDAY(DATE('1. Informace o projektu'!$C$3,12,31)-1,1,'6. Data'!$C$76:$C$89)),"OK","!!"),ISBLANK(G1190),"!",ISBLANK(H1190),"!!!",H1190='6. Data'!$B$3,"vyberte druh nákladu")," ")</f>
        <v xml:space="preserve"> </v>
      </c>
      <c r="J1190" s="261" t="str">
        <f t="shared" si="54"/>
        <v xml:space="preserve"> </v>
      </c>
      <c r="K1190" s="238" t="str">
        <f t="shared" si="55"/>
        <v xml:space="preserve"> </v>
      </c>
      <c r="L1190" s="87" t="str">
        <f t="shared" si="56"/>
        <v xml:space="preserve"> </v>
      </c>
    </row>
    <row r="1191" spans="1:12" x14ac:dyDescent="0.25">
      <c r="A1191" s="72"/>
      <c r="B1191" s="82"/>
      <c r="C1191" s="82"/>
      <c r="D1191" s="79"/>
      <c r="E1191" s="83"/>
      <c r="F1191" s="83"/>
      <c r="G1191" s="81"/>
      <c r="H1191" s="126"/>
      <c r="I1191" s="238" t="str">
        <f>IF(ISNUMBER(F1191),_xlfn.IFS(RIGHT(H1191,3)="(b)",IF(AND(G1191&gt;=DATE('1. Informace o projektu'!$C$3,1,1),G1191&lt;=WORKDAY(DATE('1. Informace o projektu'!$C$3+1,1,31)-1,1)),"OK","!!"),RIGHT(H1191,3)="(a)",IF(AND(G1191&gt;=DATE('1. Informace o projektu'!$C$3,1,1),G1191&lt;=WORKDAY(DATE('1. Informace o projektu'!$C$3,12,31)-1,1,'6. Data'!$C$76:$C$89)),"OK","!!"),ISBLANK(G1191),"!",ISBLANK(H1191),"!!!",H1191='6. Data'!$B$3,"vyberte druh nákladu")," ")</f>
        <v xml:space="preserve"> </v>
      </c>
      <c r="J1191" s="261" t="str">
        <f t="shared" si="54"/>
        <v xml:space="preserve"> </v>
      </c>
      <c r="K1191" s="238" t="str">
        <f t="shared" si="55"/>
        <v xml:space="preserve"> </v>
      </c>
      <c r="L1191" s="87" t="str">
        <f t="shared" si="56"/>
        <v xml:space="preserve"> </v>
      </c>
    </row>
    <row r="1192" spans="1:12" x14ac:dyDescent="0.25">
      <c r="A1192" s="72"/>
      <c r="B1192" s="82"/>
      <c r="C1192" s="82"/>
      <c r="D1192" s="79"/>
      <c r="E1192" s="83"/>
      <c r="F1192" s="83"/>
      <c r="G1192" s="81"/>
      <c r="H1192" s="126"/>
      <c r="I1192" s="238" t="str">
        <f>IF(ISNUMBER(F1192),_xlfn.IFS(RIGHT(H1192,3)="(b)",IF(AND(G1192&gt;=DATE('1. Informace o projektu'!$C$3,1,1),G1192&lt;=WORKDAY(DATE('1. Informace o projektu'!$C$3+1,1,31)-1,1)),"OK","!!"),RIGHT(H1192,3)="(a)",IF(AND(G1192&gt;=DATE('1. Informace o projektu'!$C$3,1,1),G1192&lt;=WORKDAY(DATE('1. Informace o projektu'!$C$3,12,31)-1,1,'6. Data'!$C$76:$C$89)),"OK","!!"),ISBLANK(G1192),"!",ISBLANK(H1192),"!!!",H1192='6. Data'!$B$3,"vyberte druh nákladu")," ")</f>
        <v xml:space="preserve"> </v>
      </c>
      <c r="J1192" s="261" t="str">
        <f t="shared" si="54"/>
        <v xml:space="preserve"> </v>
      </c>
      <c r="K1192" s="238" t="str">
        <f t="shared" si="55"/>
        <v xml:space="preserve"> </v>
      </c>
      <c r="L1192" s="87" t="str">
        <f t="shared" si="56"/>
        <v xml:space="preserve"> </v>
      </c>
    </row>
    <row r="1193" spans="1:12" x14ac:dyDescent="0.25">
      <c r="A1193" s="72"/>
      <c r="B1193" s="82"/>
      <c r="C1193" s="82"/>
      <c r="D1193" s="79"/>
      <c r="E1193" s="83"/>
      <c r="F1193" s="83"/>
      <c r="G1193" s="81"/>
      <c r="H1193" s="126"/>
      <c r="I1193" s="238" t="str">
        <f>IF(ISNUMBER(F1193),_xlfn.IFS(RIGHT(H1193,3)="(b)",IF(AND(G1193&gt;=DATE('1. Informace o projektu'!$C$3,1,1),G1193&lt;=WORKDAY(DATE('1. Informace o projektu'!$C$3+1,1,31)-1,1)),"OK","!!"),RIGHT(H1193,3)="(a)",IF(AND(G1193&gt;=DATE('1. Informace o projektu'!$C$3,1,1),G1193&lt;=WORKDAY(DATE('1. Informace o projektu'!$C$3,12,31)-1,1,'6. Data'!$C$76:$C$89)),"OK","!!"),ISBLANK(G1193),"!",ISBLANK(H1193),"!!!",H1193='6. Data'!$B$3,"vyberte druh nákladu")," ")</f>
        <v xml:space="preserve"> </v>
      </c>
      <c r="J1193" s="261" t="str">
        <f t="shared" si="54"/>
        <v xml:space="preserve"> </v>
      </c>
      <c r="K1193" s="238" t="str">
        <f t="shared" si="55"/>
        <v xml:space="preserve"> </v>
      </c>
      <c r="L1193" s="87" t="str">
        <f t="shared" si="56"/>
        <v xml:space="preserve"> </v>
      </c>
    </row>
    <row r="1194" spans="1:12" x14ac:dyDescent="0.25">
      <c r="A1194" s="72"/>
      <c r="B1194" s="82"/>
      <c r="C1194" s="82"/>
      <c r="D1194" s="79"/>
      <c r="E1194" s="83"/>
      <c r="F1194" s="83"/>
      <c r="G1194" s="81"/>
      <c r="H1194" s="126"/>
      <c r="I1194" s="238" t="str">
        <f>IF(ISNUMBER(F1194),_xlfn.IFS(RIGHT(H1194,3)="(b)",IF(AND(G1194&gt;=DATE('1. Informace o projektu'!$C$3,1,1),G1194&lt;=WORKDAY(DATE('1. Informace o projektu'!$C$3+1,1,31)-1,1)),"OK","!!"),RIGHT(H1194,3)="(a)",IF(AND(G1194&gt;=DATE('1. Informace o projektu'!$C$3,1,1),G1194&lt;=WORKDAY(DATE('1. Informace o projektu'!$C$3,12,31)-1,1,'6. Data'!$C$76:$C$89)),"OK","!!"),ISBLANK(G1194),"!",ISBLANK(H1194),"!!!",H1194='6. Data'!$B$3,"vyberte druh nákladu")," ")</f>
        <v xml:space="preserve"> </v>
      </c>
      <c r="J1194" s="261" t="str">
        <f t="shared" si="54"/>
        <v xml:space="preserve"> </v>
      </c>
      <c r="K1194" s="238" t="str">
        <f t="shared" si="55"/>
        <v xml:space="preserve"> </v>
      </c>
      <c r="L1194" s="87" t="str">
        <f t="shared" si="56"/>
        <v xml:space="preserve"> </v>
      </c>
    </row>
    <row r="1195" spans="1:12" x14ac:dyDescent="0.25">
      <c r="A1195" s="72"/>
      <c r="B1195" s="82"/>
      <c r="C1195" s="82"/>
      <c r="D1195" s="79"/>
      <c r="E1195" s="83"/>
      <c r="F1195" s="83"/>
      <c r="G1195" s="81"/>
      <c r="H1195" s="126"/>
      <c r="I1195" s="238" t="str">
        <f>IF(ISNUMBER(F1195),_xlfn.IFS(RIGHT(H1195,3)="(b)",IF(AND(G1195&gt;=DATE('1. Informace o projektu'!$C$3,1,1),G1195&lt;=WORKDAY(DATE('1. Informace o projektu'!$C$3+1,1,31)-1,1)),"OK","!!"),RIGHT(H1195,3)="(a)",IF(AND(G1195&gt;=DATE('1. Informace o projektu'!$C$3,1,1),G1195&lt;=WORKDAY(DATE('1. Informace o projektu'!$C$3,12,31)-1,1,'6. Data'!$C$76:$C$89)),"OK","!!"),ISBLANK(G1195),"!",ISBLANK(H1195),"!!!",H1195='6. Data'!$B$3,"vyberte druh nákladu")," ")</f>
        <v xml:space="preserve"> </v>
      </c>
      <c r="J1195" s="261" t="str">
        <f t="shared" si="54"/>
        <v xml:space="preserve"> </v>
      </c>
      <c r="K1195" s="238" t="str">
        <f t="shared" si="55"/>
        <v xml:space="preserve"> </v>
      </c>
      <c r="L1195" s="87" t="str">
        <f t="shared" si="56"/>
        <v xml:space="preserve"> </v>
      </c>
    </row>
    <row r="1196" spans="1:12" x14ac:dyDescent="0.25">
      <c r="A1196" s="72"/>
      <c r="B1196" s="82"/>
      <c r="C1196" s="82"/>
      <c r="D1196" s="79"/>
      <c r="E1196" s="83"/>
      <c r="F1196" s="83"/>
      <c r="G1196" s="81"/>
      <c r="H1196" s="126"/>
      <c r="I1196" s="238" t="str">
        <f>IF(ISNUMBER(F1196),_xlfn.IFS(RIGHT(H1196,3)="(b)",IF(AND(G1196&gt;=DATE('1. Informace o projektu'!$C$3,1,1),G1196&lt;=WORKDAY(DATE('1. Informace o projektu'!$C$3+1,1,31)-1,1)),"OK","!!"),RIGHT(H1196,3)="(a)",IF(AND(G1196&gt;=DATE('1. Informace o projektu'!$C$3,1,1),G1196&lt;=WORKDAY(DATE('1. Informace o projektu'!$C$3,12,31)-1,1,'6. Data'!$C$76:$C$89)),"OK","!!"),ISBLANK(G1196),"!",ISBLANK(H1196),"!!!",H1196='6. Data'!$B$3,"vyberte druh nákladu")," ")</f>
        <v xml:space="preserve"> </v>
      </c>
      <c r="J1196" s="261" t="str">
        <f t="shared" si="54"/>
        <v xml:space="preserve"> </v>
      </c>
      <c r="K1196" s="238" t="str">
        <f t="shared" si="55"/>
        <v xml:space="preserve"> </v>
      </c>
      <c r="L1196" s="87" t="str">
        <f t="shared" si="56"/>
        <v xml:space="preserve"> </v>
      </c>
    </row>
    <row r="1197" spans="1:12" x14ac:dyDescent="0.25">
      <c r="A1197" s="72"/>
      <c r="B1197" s="82"/>
      <c r="C1197" s="82"/>
      <c r="D1197" s="79"/>
      <c r="E1197" s="83"/>
      <c r="F1197" s="83"/>
      <c r="G1197" s="81"/>
      <c r="H1197" s="126"/>
      <c r="I1197" s="238" t="str">
        <f>IF(ISNUMBER(F1197),_xlfn.IFS(RIGHT(H1197,3)="(b)",IF(AND(G1197&gt;=DATE('1. Informace o projektu'!$C$3,1,1),G1197&lt;=WORKDAY(DATE('1. Informace o projektu'!$C$3+1,1,31)-1,1)),"OK","!!"),RIGHT(H1197,3)="(a)",IF(AND(G1197&gt;=DATE('1. Informace o projektu'!$C$3,1,1),G1197&lt;=WORKDAY(DATE('1. Informace o projektu'!$C$3,12,31)-1,1,'6. Data'!$C$76:$C$89)),"OK","!!"),ISBLANK(G1197),"!",ISBLANK(H1197),"!!!",H1197='6. Data'!$B$3,"vyberte druh nákladu")," ")</f>
        <v xml:space="preserve"> </v>
      </c>
      <c r="J1197" s="261" t="str">
        <f t="shared" si="54"/>
        <v xml:space="preserve"> </v>
      </c>
      <c r="K1197" s="238" t="str">
        <f t="shared" si="55"/>
        <v xml:space="preserve"> </v>
      </c>
      <c r="L1197" s="87" t="str">
        <f t="shared" si="56"/>
        <v xml:space="preserve"> </v>
      </c>
    </row>
    <row r="1198" spans="1:12" x14ac:dyDescent="0.25">
      <c r="A1198" s="72"/>
      <c r="B1198" s="82"/>
      <c r="C1198" s="82"/>
      <c r="D1198" s="79"/>
      <c r="E1198" s="83"/>
      <c r="F1198" s="83"/>
      <c r="G1198" s="81"/>
      <c r="H1198" s="126"/>
      <c r="I1198" s="238" t="str">
        <f>IF(ISNUMBER(F1198),_xlfn.IFS(RIGHT(H1198,3)="(b)",IF(AND(G1198&gt;=DATE('1. Informace o projektu'!$C$3,1,1),G1198&lt;=WORKDAY(DATE('1. Informace o projektu'!$C$3+1,1,31)-1,1)),"OK","!!"),RIGHT(H1198,3)="(a)",IF(AND(G1198&gt;=DATE('1. Informace o projektu'!$C$3,1,1),G1198&lt;=WORKDAY(DATE('1. Informace o projektu'!$C$3,12,31)-1,1,'6. Data'!$C$76:$C$89)),"OK","!!"),ISBLANK(G1198),"!",ISBLANK(H1198),"!!!",H1198='6. Data'!$B$3,"vyberte druh nákladu")," ")</f>
        <v xml:space="preserve"> </v>
      </c>
      <c r="J1198" s="261" t="str">
        <f t="shared" si="54"/>
        <v xml:space="preserve"> </v>
      </c>
      <c r="K1198" s="238" t="str">
        <f t="shared" si="55"/>
        <v xml:space="preserve"> </v>
      </c>
      <c r="L1198" s="87" t="str">
        <f t="shared" si="56"/>
        <v xml:space="preserve"> </v>
      </c>
    </row>
    <row r="1199" spans="1:12" x14ac:dyDescent="0.25">
      <c r="A1199" s="72"/>
      <c r="B1199" s="82"/>
      <c r="C1199" s="82"/>
      <c r="D1199" s="79"/>
      <c r="E1199" s="83"/>
      <c r="F1199" s="83"/>
      <c r="G1199" s="81"/>
      <c r="H1199" s="126"/>
      <c r="I1199" s="238" t="str">
        <f>IF(ISNUMBER(F1199),_xlfn.IFS(RIGHT(H1199,3)="(b)",IF(AND(G1199&gt;=DATE('1. Informace o projektu'!$C$3,1,1),G1199&lt;=WORKDAY(DATE('1. Informace o projektu'!$C$3+1,1,31)-1,1)),"OK","!!"),RIGHT(H1199,3)="(a)",IF(AND(G1199&gt;=DATE('1. Informace o projektu'!$C$3,1,1),G1199&lt;=WORKDAY(DATE('1. Informace o projektu'!$C$3,12,31)-1,1,'6. Data'!$C$76:$C$89)),"OK","!!"),ISBLANK(G1199),"!",ISBLANK(H1199),"!!!",H1199='6. Data'!$B$3,"vyberte druh nákladu")," ")</f>
        <v xml:space="preserve"> </v>
      </c>
      <c r="J1199" s="261" t="str">
        <f t="shared" si="54"/>
        <v xml:space="preserve"> </v>
      </c>
      <c r="K1199" s="238" t="str">
        <f t="shared" si="55"/>
        <v xml:space="preserve"> </v>
      </c>
      <c r="L1199" s="87" t="str">
        <f t="shared" si="56"/>
        <v xml:space="preserve"> </v>
      </c>
    </row>
    <row r="1200" spans="1:12" x14ac:dyDescent="0.25">
      <c r="A1200" s="72"/>
      <c r="B1200" s="82"/>
      <c r="C1200" s="82"/>
      <c r="D1200" s="79"/>
      <c r="E1200" s="83"/>
      <c r="F1200" s="83"/>
      <c r="G1200" s="81"/>
      <c r="H1200" s="126"/>
      <c r="I1200" s="238" t="str">
        <f>IF(ISNUMBER(F1200),_xlfn.IFS(RIGHT(H1200,3)="(b)",IF(AND(G1200&gt;=DATE('1. Informace o projektu'!$C$3,1,1),G1200&lt;=WORKDAY(DATE('1. Informace o projektu'!$C$3+1,1,31)-1,1)),"OK","!!"),RIGHT(H1200,3)="(a)",IF(AND(G1200&gt;=DATE('1. Informace o projektu'!$C$3,1,1),G1200&lt;=WORKDAY(DATE('1. Informace o projektu'!$C$3,12,31)-1,1,'6. Data'!$C$76:$C$89)),"OK","!!"),ISBLANK(G1200),"!",ISBLANK(H1200),"!!!",H1200='6. Data'!$B$3,"vyberte druh nákladu")," ")</f>
        <v xml:space="preserve"> </v>
      </c>
      <c r="J1200" s="261" t="str">
        <f t="shared" si="54"/>
        <v xml:space="preserve"> </v>
      </c>
      <c r="K1200" s="238" t="str">
        <f t="shared" si="55"/>
        <v xml:space="preserve"> </v>
      </c>
      <c r="L1200" s="87" t="str">
        <f t="shared" si="56"/>
        <v xml:space="preserve"> </v>
      </c>
    </row>
    <row r="1201" spans="1:12" x14ac:dyDescent="0.25">
      <c r="A1201" s="72"/>
      <c r="B1201" s="82"/>
      <c r="C1201" s="82"/>
      <c r="D1201" s="79"/>
      <c r="E1201" s="83"/>
      <c r="F1201" s="83"/>
      <c r="G1201" s="81"/>
      <c r="H1201" s="126"/>
      <c r="I1201" s="238" t="str">
        <f>IF(ISNUMBER(F1201),_xlfn.IFS(RIGHT(H1201,3)="(b)",IF(AND(G1201&gt;=DATE('1. Informace o projektu'!$C$3,1,1),G1201&lt;=WORKDAY(DATE('1. Informace o projektu'!$C$3+1,1,31)-1,1)),"OK","!!"),RIGHT(H1201,3)="(a)",IF(AND(G1201&gt;=DATE('1. Informace o projektu'!$C$3,1,1),G1201&lt;=WORKDAY(DATE('1. Informace o projektu'!$C$3,12,31)-1,1,'6. Data'!$C$76:$C$89)),"OK","!!"),ISBLANK(G1201),"!",ISBLANK(H1201),"!!!",H1201='6. Data'!$B$3,"vyberte druh nákladu")," ")</f>
        <v xml:space="preserve"> </v>
      </c>
      <c r="J1201" s="261" t="str">
        <f t="shared" si="54"/>
        <v xml:space="preserve"> </v>
      </c>
      <c r="K1201" s="238" t="str">
        <f t="shared" si="55"/>
        <v xml:space="preserve"> </v>
      </c>
      <c r="L1201" s="87" t="str">
        <f t="shared" si="56"/>
        <v xml:space="preserve"> </v>
      </c>
    </row>
    <row r="1202" spans="1:12" x14ac:dyDescent="0.25">
      <c r="A1202" s="72"/>
      <c r="B1202" s="82"/>
      <c r="C1202" s="82"/>
      <c r="D1202" s="79"/>
      <c r="E1202" s="83"/>
      <c r="F1202" s="83"/>
      <c r="G1202" s="81"/>
      <c r="H1202" s="126"/>
      <c r="I1202" s="238" t="str">
        <f>IF(ISNUMBER(F1202),_xlfn.IFS(RIGHT(H1202,3)="(b)",IF(AND(G1202&gt;=DATE('1. Informace o projektu'!$C$3,1,1),G1202&lt;=WORKDAY(DATE('1. Informace o projektu'!$C$3+1,1,31)-1,1)),"OK","!!"),RIGHT(H1202,3)="(a)",IF(AND(G1202&gt;=DATE('1. Informace o projektu'!$C$3,1,1),G1202&lt;=WORKDAY(DATE('1. Informace o projektu'!$C$3,12,31)-1,1,'6. Data'!$C$76:$C$89)),"OK","!!"),ISBLANK(G1202),"!",ISBLANK(H1202),"!!!",H1202='6. Data'!$B$3,"vyberte druh nákladu")," ")</f>
        <v xml:space="preserve"> </v>
      </c>
      <c r="J1202" s="261" t="str">
        <f t="shared" si="54"/>
        <v xml:space="preserve"> </v>
      </c>
      <c r="K1202" s="238" t="str">
        <f t="shared" si="55"/>
        <v xml:space="preserve"> </v>
      </c>
      <c r="L1202" s="87" t="str">
        <f t="shared" si="56"/>
        <v xml:space="preserve"> </v>
      </c>
    </row>
    <row r="1203" spans="1:12" x14ac:dyDescent="0.25">
      <c r="A1203" s="72"/>
      <c r="B1203" s="82"/>
      <c r="C1203" s="82"/>
      <c r="D1203" s="79"/>
      <c r="E1203" s="83"/>
      <c r="F1203" s="83"/>
      <c r="G1203" s="81"/>
      <c r="H1203" s="126"/>
      <c r="I1203" s="238" t="str">
        <f>IF(ISNUMBER(F1203),_xlfn.IFS(RIGHT(H1203,3)="(b)",IF(AND(G1203&gt;=DATE('1. Informace o projektu'!$C$3,1,1),G1203&lt;=WORKDAY(DATE('1. Informace o projektu'!$C$3+1,1,31)-1,1)),"OK","!!"),RIGHT(H1203,3)="(a)",IF(AND(G1203&gt;=DATE('1. Informace o projektu'!$C$3,1,1),G1203&lt;=WORKDAY(DATE('1. Informace o projektu'!$C$3,12,31)-1,1,'6. Data'!$C$76:$C$89)),"OK","!!"),ISBLANK(G1203),"!",ISBLANK(H1203),"!!!",H1203='6. Data'!$B$3,"vyberte druh nákladu")," ")</f>
        <v xml:space="preserve"> </v>
      </c>
      <c r="J1203" s="261" t="str">
        <f t="shared" si="54"/>
        <v xml:space="preserve"> </v>
      </c>
      <c r="K1203" s="238" t="str">
        <f t="shared" si="55"/>
        <v xml:space="preserve"> </v>
      </c>
      <c r="L1203" s="87" t="str">
        <f t="shared" si="56"/>
        <v xml:space="preserve"> </v>
      </c>
    </row>
    <row r="1204" spans="1:12" x14ac:dyDescent="0.25">
      <c r="A1204" s="72"/>
      <c r="B1204" s="82"/>
      <c r="C1204" s="82"/>
      <c r="D1204" s="79"/>
      <c r="E1204" s="83"/>
      <c r="F1204" s="83"/>
      <c r="G1204" s="81"/>
      <c r="H1204" s="126"/>
      <c r="I1204" s="238" t="str">
        <f>IF(ISNUMBER(F1204),_xlfn.IFS(RIGHT(H1204,3)="(b)",IF(AND(G1204&gt;=DATE('1. Informace o projektu'!$C$3,1,1),G1204&lt;=WORKDAY(DATE('1. Informace o projektu'!$C$3+1,1,31)-1,1)),"OK","!!"),RIGHT(H1204,3)="(a)",IF(AND(G1204&gt;=DATE('1. Informace o projektu'!$C$3,1,1),G1204&lt;=WORKDAY(DATE('1. Informace o projektu'!$C$3,12,31)-1,1,'6. Data'!$C$76:$C$89)),"OK","!!"),ISBLANK(G1204),"!",ISBLANK(H1204),"!!!",H1204='6. Data'!$B$3,"vyberte druh nákladu")," ")</f>
        <v xml:space="preserve"> </v>
      </c>
      <c r="J1204" s="261" t="str">
        <f t="shared" si="54"/>
        <v xml:space="preserve"> </v>
      </c>
      <c r="K1204" s="238" t="str">
        <f t="shared" si="55"/>
        <v xml:space="preserve"> </v>
      </c>
      <c r="L1204" s="87" t="str">
        <f t="shared" si="56"/>
        <v xml:space="preserve"> </v>
      </c>
    </row>
    <row r="1205" spans="1:12" x14ac:dyDescent="0.25">
      <c r="A1205" s="72"/>
      <c r="B1205" s="82"/>
      <c r="C1205" s="82"/>
      <c r="D1205" s="79"/>
      <c r="E1205" s="83"/>
      <c r="F1205" s="83"/>
      <c r="G1205" s="81"/>
      <c r="H1205" s="126"/>
      <c r="I1205" s="238" t="str">
        <f>IF(ISNUMBER(F1205),_xlfn.IFS(RIGHT(H1205,3)="(b)",IF(AND(G1205&gt;=DATE('1. Informace o projektu'!$C$3,1,1),G1205&lt;=WORKDAY(DATE('1. Informace o projektu'!$C$3+1,1,31)-1,1)),"OK","!!"),RIGHT(H1205,3)="(a)",IF(AND(G1205&gt;=DATE('1. Informace o projektu'!$C$3,1,1),G1205&lt;=WORKDAY(DATE('1. Informace o projektu'!$C$3,12,31)-1,1,'6. Data'!$C$76:$C$89)),"OK","!!"),ISBLANK(G1205),"!",ISBLANK(H1205),"!!!",H1205='6. Data'!$B$3,"vyberte druh nákladu")," ")</f>
        <v xml:space="preserve"> </v>
      </c>
      <c r="J1205" s="261" t="str">
        <f t="shared" si="54"/>
        <v xml:space="preserve"> </v>
      </c>
      <c r="K1205" s="238" t="str">
        <f t="shared" si="55"/>
        <v xml:space="preserve"> </v>
      </c>
      <c r="L1205" s="87" t="str">
        <f t="shared" si="56"/>
        <v xml:space="preserve"> </v>
      </c>
    </row>
    <row r="1206" spans="1:12" x14ac:dyDescent="0.25">
      <c r="A1206" s="72"/>
      <c r="B1206" s="82"/>
      <c r="C1206" s="82"/>
      <c r="D1206" s="79"/>
      <c r="E1206" s="83"/>
      <c r="F1206" s="83"/>
      <c r="G1206" s="81"/>
      <c r="H1206" s="126"/>
      <c r="I1206" s="238" t="str">
        <f>IF(ISNUMBER(F1206),_xlfn.IFS(RIGHT(H1206,3)="(b)",IF(AND(G1206&gt;=DATE('1. Informace o projektu'!$C$3,1,1),G1206&lt;=WORKDAY(DATE('1. Informace o projektu'!$C$3+1,1,31)-1,1)),"OK","!!"),RIGHT(H1206,3)="(a)",IF(AND(G1206&gt;=DATE('1. Informace o projektu'!$C$3,1,1),G1206&lt;=WORKDAY(DATE('1. Informace o projektu'!$C$3,12,31)-1,1,'6. Data'!$C$76:$C$89)),"OK","!!"),ISBLANK(G1206),"!",ISBLANK(H1206),"!!!",H1206='6. Data'!$B$3,"vyberte druh nákladu")," ")</f>
        <v xml:space="preserve"> </v>
      </c>
      <c r="J1206" s="261" t="str">
        <f t="shared" si="54"/>
        <v xml:space="preserve"> </v>
      </c>
      <c r="K1206" s="238" t="str">
        <f t="shared" si="55"/>
        <v xml:space="preserve"> </v>
      </c>
      <c r="L1206" s="87" t="str">
        <f t="shared" si="56"/>
        <v xml:space="preserve"> </v>
      </c>
    </row>
    <row r="1207" spans="1:12" x14ac:dyDescent="0.25">
      <c r="A1207" s="72"/>
      <c r="B1207" s="82"/>
      <c r="C1207" s="82"/>
      <c r="D1207" s="79"/>
      <c r="E1207" s="83"/>
      <c r="F1207" s="83"/>
      <c r="G1207" s="81"/>
      <c r="H1207" s="126"/>
      <c r="I1207" s="238" t="str">
        <f>IF(ISNUMBER(F1207),_xlfn.IFS(RIGHT(H1207,3)="(b)",IF(AND(G1207&gt;=DATE('1. Informace o projektu'!$C$3,1,1),G1207&lt;=WORKDAY(DATE('1. Informace o projektu'!$C$3+1,1,31)-1,1)),"OK","!!"),RIGHT(H1207,3)="(a)",IF(AND(G1207&gt;=DATE('1. Informace o projektu'!$C$3,1,1),G1207&lt;=WORKDAY(DATE('1. Informace o projektu'!$C$3,12,31)-1,1,'6. Data'!$C$76:$C$89)),"OK","!!"),ISBLANK(G1207),"!",ISBLANK(H1207),"!!!",H1207='6. Data'!$B$3,"vyberte druh nákladu")," ")</f>
        <v xml:space="preserve"> </v>
      </c>
      <c r="J1207" s="261" t="str">
        <f t="shared" si="54"/>
        <v xml:space="preserve"> </v>
      </c>
      <c r="K1207" s="238" t="str">
        <f t="shared" si="55"/>
        <v xml:space="preserve"> </v>
      </c>
      <c r="L1207" s="87" t="str">
        <f t="shared" si="56"/>
        <v xml:space="preserve"> </v>
      </c>
    </row>
    <row r="1208" spans="1:12" x14ac:dyDescent="0.25">
      <c r="A1208" s="72"/>
      <c r="B1208" s="82"/>
      <c r="C1208" s="82"/>
      <c r="D1208" s="79"/>
      <c r="E1208" s="83"/>
      <c r="F1208" s="83"/>
      <c r="G1208" s="81"/>
      <c r="H1208" s="126"/>
      <c r="I1208" s="238" t="str">
        <f>IF(ISNUMBER(F1208),_xlfn.IFS(RIGHT(H1208,3)="(b)",IF(AND(G1208&gt;=DATE('1. Informace o projektu'!$C$3,1,1),G1208&lt;=WORKDAY(DATE('1. Informace o projektu'!$C$3+1,1,31)-1,1)),"OK","!!"),RIGHT(H1208,3)="(a)",IF(AND(G1208&gt;=DATE('1. Informace o projektu'!$C$3,1,1),G1208&lt;=WORKDAY(DATE('1. Informace o projektu'!$C$3,12,31)-1,1,'6. Data'!$C$76:$C$89)),"OK","!!"),ISBLANK(G1208),"!",ISBLANK(H1208),"!!!",H1208='6. Data'!$B$3,"vyberte druh nákladu")," ")</f>
        <v xml:space="preserve"> </v>
      </c>
      <c r="J1208" s="261" t="str">
        <f t="shared" si="54"/>
        <v xml:space="preserve"> </v>
      </c>
      <c r="K1208" s="238" t="str">
        <f t="shared" si="55"/>
        <v xml:space="preserve"> </v>
      </c>
      <c r="L1208" s="87" t="str">
        <f t="shared" si="56"/>
        <v xml:space="preserve"> </v>
      </c>
    </row>
    <row r="1209" spans="1:12" x14ac:dyDescent="0.25">
      <c r="A1209" s="72"/>
      <c r="B1209" s="82"/>
      <c r="C1209" s="82"/>
      <c r="D1209" s="79"/>
      <c r="E1209" s="83"/>
      <c r="F1209" s="83"/>
      <c r="G1209" s="81"/>
      <c r="H1209" s="126"/>
      <c r="I1209" s="238" t="str">
        <f>IF(ISNUMBER(F1209),_xlfn.IFS(RIGHT(H1209,3)="(b)",IF(AND(G1209&gt;=DATE('1. Informace o projektu'!$C$3,1,1),G1209&lt;=WORKDAY(DATE('1. Informace o projektu'!$C$3+1,1,31)-1,1)),"OK","!!"),RIGHT(H1209,3)="(a)",IF(AND(G1209&gt;=DATE('1. Informace o projektu'!$C$3,1,1),G1209&lt;=WORKDAY(DATE('1. Informace o projektu'!$C$3,12,31)-1,1,'6. Data'!$C$76:$C$89)),"OK","!!"),ISBLANK(G1209),"!",ISBLANK(H1209),"!!!",H1209='6. Data'!$B$3,"vyberte druh nákladu")," ")</f>
        <v xml:space="preserve"> </v>
      </c>
      <c r="J1209" s="261" t="str">
        <f t="shared" si="54"/>
        <v xml:space="preserve"> </v>
      </c>
      <c r="K1209" s="238" t="str">
        <f t="shared" si="55"/>
        <v xml:space="preserve"> </v>
      </c>
      <c r="L1209" s="87" t="str">
        <f t="shared" si="56"/>
        <v xml:space="preserve"> </v>
      </c>
    </row>
    <row r="1210" spans="1:12" x14ac:dyDescent="0.25">
      <c r="A1210" s="72"/>
      <c r="B1210" s="82"/>
      <c r="C1210" s="82"/>
      <c r="D1210" s="79"/>
      <c r="E1210" s="83"/>
      <c r="F1210" s="83"/>
      <c r="G1210" s="81"/>
      <c r="H1210" s="126"/>
      <c r="I1210" s="238" t="str">
        <f>IF(ISNUMBER(F1210),_xlfn.IFS(RIGHT(H1210,3)="(b)",IF(AND(G1210&gt;=DATE('1. Informace o projektu'!$C$3,1,1),G1210&lt;=WORKDAY(DATE('1. Informace o projektu'!$C$3+1,1,31)-1,1)),"OK","!!"),RIGHT(H1210,3)="(a)",IF(AND(G1210&gt;=DATE('1. Informace o projektu'!$C$3,1,1),G1210&lt;=WORKDAY(DATE('1. Informace o projektu'!$C$3,12,31)-1,1,'6. Data'!$C$76:$C$89)),"OK","!!"),ISBLANK(G1210),"!",ISBLANK(H1210),"!!!",H1210='6. Data'!$B$3,"vyberte druh nákladu")," ")</f>
        <v xml:space="preserve"> </v>
      </c>
      <c r="J1210" s="261" t="str">
        <f t="shared" si="54"/>
        <v xml:space="preserve"> </v>
      </c>
      <c r="K1210" s="238" t="str">
        <f t="shared" si="55"/>
        <v xml:space="preserve"> </v>
      </c>
      <c r="L1210" s="87" t="str">
        <f t="shared" si="56"/>
        <v xml:space="preserve"> </v>
      </c>
    </row>
    <row r="1211" spans="1:12" x14ac:dyDescent="0.25">
      <c r="A1211" s="72"/>
      <c r="B1211" s="82"/>
      <c r="C1211" s="82"/>
      <c r="D1211" s="79"/>
      <c r="E1211" s="83"/>
      <c r="F1211" s="83"/>
      <c r="G1211" s="81"/>
      <c r="H1211" s="126"/>
      <c r="I1211" s="238" t="str">
        <f>IF(ISNUMBER(F1211),_xlfn.IFS(RIGHT(H1211,3)="(b)",IF(AND(G1211&gt;=DATE('1. Informace o projektu'!$C$3,1,1),G1211&lt;=WORKDAY(DATE('1. Informace o projektu'!$C$3+1,1,31)-1,1)),"OK","!!"),RIGHT(H1211,3)="(a)",IF(AND(G1211&gt;=DATE('1. Informace o projektu'!$C$3,1,1),G1211&lt;=WORKDAY(DATE('1. Informace o projektu'!$C$3,12,31)-1,1,'6. Data'!$C$76:$C$89)),"OK","!!"),ISBLANK(G1211),"!",ISBLANK(H1211),"!!!",H1211='6. Data'!$B$3,"vyberte druh nákladu")," ")</f>
        <v xml:space="preserve"> </v>
      </c>
      <c r="J1211" s="261" t="str">
        <f t="shared" si="54"/>
        <v xml:space="preserve"> </v>
      </c>
      <c r="K1211" s="238" t="str">
        <f t="shared" si="55"/>
        <v xml:space="preserve"> </v>
      </c>
      <c r="L1211" s="87" t="str">
        <f t="shared" si="56"/>
        <v xml:space="preserve"> </v>
      </c>
    </row>
    <row r="1212" spans="1:12" x14ac:dyDescent="0.25">
      <c r="A1212" s="72"/>
      <c r="B1212" s="82"/>
      <c r="C1212" s="82"/>
      <c r="D1212" s="79"/>
      <c r="E1212" s="83"/>
      <c r="F1212" s="83"/>
      <c r="G1212" s="81"/>
      <c r="H1212" s="126"/>
      <c r="I1212" s="238" t="str">
        <f>IF(ISNUMBER(F1212),_xlfn.IFS(RIGHT(H1212,3)="(b)",IF(AND(G1212&gt;=DATE('1. Informace o projektu'!$C$3,1,1),G1212&lt;=WORKDAY(DATE('1. Informace o projektu'!$C$3+1,1,31)-1,1)),"OK","!!"),RIGHT(H1212,3)="(a)",IF(AND(G1212&gt;=DATE('1. Informace o projektu'!$C$3,1,1),G1212&lt;=WORKDAY(DATE('1. Informace o projektu'!$C$3,12,31)-1,1,'6. Data'!$C$76:$C$89)),"OK","!!"),ISBLANK(G1212),"!",ISBLANK(H1212),"!!!",H1212='6. Data'!$B$3,"vyberte druh nákladu")," ")</f>
        <v xml:space="preserve"> </v>
      </c>
      <c r="J1212" s="261" t="str">
        <f t="shared" si="54"/>
        <v xml:space="preserve"> </v>
      </c>
      <c r="K1212" s="238" t="str">
        <f t="shared" si="55"/>
        <v xml:space="preserve"> </v>
      </c>
      <c r="L1212" s="87" t="str">
        <f t="shared" si="56"/>
        <v xml:space="preserve"> </v>
      </c>
    </row>
    <row r="1213" spans="1:12" x14ac:dyDescent="0.25">
      <c r="A1213" s="72"/>
      <c r="B1213" s="82"/>
      <c r="C1213" s="82"/>
      <c r="D1213" s="79"/>
      <c r="E1213" s="83"/>
      <c r="F1213" s="83"/>
      <c r="G1213" s="81"/>
      <c r="H1213" s="126"/>
      <c r="I1213" s="238" t="str">
        <f>IF(ISNUMBER(F1213),_xlfn.IFS(RIGHT(H1213,3)="(b)",IF(AND(G1213&gt;=DATE('1. Informace o projektu'!$C$3,1,1),G1213&lt;=WORKDAY(DATE('1. Informace o projektu'!$C$3+1,1,31)-1,1)),"OK","!!"),RIGHT(H1213,3)="(a)",IF(AND(G1213&gt;=DATE('1. Informace o projektu'!$C$3,1,1),G1213&lt;=WORKDAY(DATE('1. Informace o projektu'!$C$3,12,31)-1,1,'6. Data'!$C$76:$C$89)),"OK","!!"),ISBLANK(G1213),"!",ISBLANK(H1213),"!!!",H1213='6. Data'!$B$3,"vyberte druh nákladu")," ")</f>
        <v xml:space="preserve"> </v>
      </c>
      <c r="J1213" s="261" t="str">
        <f t="shared" si="54"/>
        <v xml:space="preserve"> </v>
      </c>
      <c r="K1213" s="238" t="str">
        <f t="shared" si="55"/>
        <v xml:space="preserve"> </v>
      </c>
      <c r="L1213" s="87" t="str">
        <f t="shared" si="56"/>
        <v xml:space="preserve"> </v>
      </c>
    </row>
    <row r="1214" spans="1:12" x14ac:dyDescent="0.25">
      <c r="A1214" s="72"/>
      <c r="B1214" s="82"/>
      <c r="C1214" s="82"/>
      <c r="D1214" s="79"/>
      <c r="E1214" s="83"/>
      <c r="F1214" s="83"/>
      <c r="G1214" s="81"/>
      <c r="H1214" s="126"/>
      <c r="I1214" s="238" t="str">
        <f>IF(ISNUMBER(F1214),_xlfn.IFS(RIGHT(H1214,3)="(b)",IF(AND(G1214&gt;=DATE('1. Informace o projektu'!$C$3,1,1),G1214&lt;=WORKDAY(DATE('1. Informace o projektu'!$C$3+1,1,31)-1,1)),"OK","!!"),RIGHT(H1214,3)="(a)",IF(AND(G1214&gt;=DATE('1. Informace o projektu'!$C$3,1,1),G1214&lt;=WORKDAY(DATE('1. Informace o projektu'!$C$3,12,31)-1,1,'6. Data'!$C$76:$C$89)),"OK","!!"),ISBLANK(G1214),"!",ISBLANK(H1214),"!!!",H1214='6. Data'!$B$3,"vyberte druh nákladu")," ")</f>
        <v xml:space="preserve"> </v>
      </c>
      <c r="J1214" s="261" t="str">
        <f t="shared" si="54"/>
        <v xml:space="preserve"> </v>
      </c>
      <c r="K1214" s="238" t="str">
        <f t="shared" si="55"/>
        <v xml:space="preserve"> </v>
      </c>
      <c r="L1214" s="87" t="str">
        <f t="shared" si="56"/>
        <v xml:space="preserve"> </v>
      </c>
    </row>
    <row r="1215" spans="1:12" x14ac:dyDescent="0.25">
      <c r="A1215" s="72"/>
      <c r="B1215" s="82"/>
      <c r="C1215" s="82"/>
      <c r="D1215" s="79"/>
      <c r="E1215" s="83"/>
      <c r="F1215" s="83"/>
      <c r="G1215" s="81"/>
      <c r="H1215" s="126"/>
      <c r="I1215" s="238" t="str">
        <f>IF(ISNUMBER(F1215),_xlfn.IFS(RIGHT(H1215,3)="(b)",IF(AND(G1215&gt;=DATE('1. Informace o projektu'!$C$3,1,1),G1215&lt;=WORKDAY(DATE('1. Informace o projektu'!$C$3+1,1,31)-1,1)),"OK","!!"),RIGHT(H1215,3)="(a)",IF(AND(G1215&gt;=DATE('1. Informace o projektu'!$C$3,1,1),G1215&lt;=WORKDAY(DATE('1. Informace o projektu'!$C$3,12,31)-1,1,'6. Data'!$C$76:$C$89)),"OK","!!"),ISBLANK(G1215),"!",ISBLANK(H1215),"!!!",H1215='6. Data'!$B$3,"vyberte druh nákladu")," ")</f>
        <v xml:space="preserve"> </v>
      </c>
      <c r="J1215" s="261" t="str">
        <f t="shared" si="54"/>
        <v xml:space="preserve"> </v>
      </c>
      <c r="K1215" s="238" t="str">
        <f t="shared" si="55"/>
        <v xml:space="preserve"> </v>
      </c>
      <c r="L1215" s="87" t="str">
        <f t="shared" si="56"/>
        <v xml:space="preserve"> </v>
      </c>
    </row>
    <row r="1216" spans="1:12" x14ac:dyDescent="0.25">
      <c r="A1216" s="72"/>
      <c r="B1216" s="82"/>
      <c r="C1216" s="82"/>
      <c r="D1216" s="79"/>
      <c r="E1216" s="83"/>
      <c r="F1216" s="83"/>
      <c r="G1216" s="81"/>
      <c r="H1216" s="126"/>
      <c r="I1216" s="238" t="str">
        <f>IF(ISNUMBER(F1216),_xlfn.IFS(RIGHT(H1216,3)="(b)",IF(AND(G1216&gt;=DATE('1. Informace o projektu'!$C$3,1,1),G1216&lt;=WORKDAY(DATE('1. Informace o projektu'!$C$3+1,1,31)-1,1)),"OK","!!"),RIGHT(H1216,3)="(a)",IF(AND(G1216&gt;=DATE('1. Informace o projektu'!$C$3,1,1),G1216&lt;=WORKDAY(DATE('1. Informace o projektu'!$C$3,12,31)-1,1,'6. Data'!$C$76:$C$89)),"OK","!!"),ISBLANK(G1216),"!",ISBLANK(H1216),"!!!",H1216='6. Data'!$B$3,"vyberte druh nákladu")," ")</f>
        <v xml:space="preserve"> </v>
      </c>
      <c r="J1216" s="261" t="str">
        <f t="shared" si="54"/>
        <v xml:space="preserve"> </v>
      </c>
      <c r="K1216" s="238" t="str">
        <f t="shared" si="55"/>
        <v xml:space="preserve"> </v>
      </c>
      <c r="L1216" s="87" t="str">
        <f t="shared" si="56"/>
        <v xml:space="preserve"> </v>
      </c>
    </row>
    <row r="1217" spans="1:12" x14ac:dyDescent="0.25">
      <c r="A1217" s="72"/>
      <c r="B1217" s="82"/>
      <c r="C1217" s="82"/>
      <c r="D1217" s="79"/>
      <c r="E1217" s="83"/>
      <c r="F1217" s="83"/>
      <c r="G1217" s="81"/>
      <c r="H1217" s="126"/>
      <c r="I1217" s="238" t="str">
        <f>IF(ISNUMBER(F1217),_xlfn.IFS(RIGHT(H1217,3)="(b)",IF(AND(G1217&gt;=DATE('1. Informace o projektu'!$C$3,1,1),G1217&lt;=WORKDAY(DATE('1. Informace o projektu'!$C$3+1,1,31)-1,1)),"OK","!!"),RIGHT(H1217,3)="(a)",IF(AND(G1217&gt;=DATE('1. Informace o projektu'!$C$3,1,1),G1217&lt;=WORKDAY(DATE('1. Informace o projektu'!$C$3,12,31)-1,1,'6. Data'!$C$76:$C$89)),"OK","!!"),ISBLANK(G1217),"!",ISBLANK(H1217),"!!!",H1217='6. Data'!$B$3,"vyberte druh nákladu")," ")</f>
        <v xml:space="preserve"> </v>
      </c>
      <c r="J1217" s="261" t="str">
        <f t="shared" si="54"/>
        <v xml:space="preserve"> </v>
      </c>
      <c r="K1217" s="238" t="str">
        <f t="shared" si="55"/>
        <v xml:space="preserve"> </v>
      </c>
      <c r="L1217" s="87" t="str">
        <f t="shared" si="56"/>
        <v xml:space="preserve"> </v>
      </c>
    </row>
    <row r="1218" spans="1:12" x14ac:dyDescent="0.25">
      <c r="A1218" s="72"/>
      <c r="B1218" s="82"/>
      <c r="C1218" s="82"/>
      <c r="D1218" s="79"/>
      <c r="E1218" s="83"/>
      <c r="F1218" s="83"/>
      <c r="G1218" s="81"/>
      <c r="H1218" s="126"/>
      <c r="I1218" s="238" t="str">
        <f>IF(ISNUMBER(F1218),_xlfn.IFS(RIGHT(H1218,3)="(b)",IF(AND(G1218&gt;=DATE('1. Informace o projektu'!$C$3,1,1),G1218&lt;=WORKDAY(DATE('1. Informace o projektu'!$C$3+1,1,31)-1,1)),"OK","!!"),RIGHT(H1218,3)="(a)",IF(AND(G1218&gt;=DATE('1. Informace o projektu'!$C$3,1,1),G1218&lt;=WORKDAY(DATE('1. Informace o projektu'!$C$3,12,31)-1,1,'6. Data'!$C$76:$C$89)),"OK","!!"),ISBLANK(G1218),"!",ISBLANK(H1218),"!!!",H1218='6. Data'!$B$3,"vyberte druh nákladu")," ")</f>
        <v xml:space="preserve"> </v>
      </c>
      <c r="J1218" s="261" t="str">
        <f t="shared" si="54"/>
        <v xml:space="preserve"> </v>
      </c>
      <c r="K1218" s="238" t="str">
        <f t="shared" si="55"/>
        <v xml:space="preserve"> </v>
      </c>
      <c r="L1218" s="87" t="str">
        <f t="shared" si="56"/>
        <v xml:space="preserve"> </v>
      </c>
    </row>
    <row r="1219" spans="1:12" x14ac:dyDescent="0.25">
      <c r="A1219" s="72"/>
      <c r="B1219" s="82"/>
      <c r="C1219" s="82"/>
      <c r="D1219" s="79"/>
      <c r="E1219" s="83"/>
      <c r="F1219" s="83"/>
      <c r="G1219" s="81"/>
      <c r="H1219" s="126"/>
      <c r="I1219" s="238" t="str">
        <f>IF(ISNUMBER(F1219),_xlfn.IFS(RIGHT(H1219,3)="(b)",IF(AND(G1219&gt;=DATE('1. Informace o projektu'!$C$3,1,1),G1219&lt;=WORKDAY(DATE('1. Informace o projektu'!$C$3+1,1,31)-1,1)),"OK","!!"),RIGHT(H1219,3)="(a)",IF(AND(G1219&gt;=DATE('1. Informace o projektu'!$C$3,1,1),G1219&lt;=WORKDAY(DATE('1. Informace o projektu'!$C$3,12,31)-1,1,'6. Data'!$C$76:$C$89)),"OK","!!"),ISBLANK(G1219),"!",ISBLANK(H1219),"!!!",H1219='6. Data'!$B$3,"vyberte druh nákladu")," ")</f>
        <v xml:space="preserve"> </v>
      </c>
      <c r="J1219" s="261" t="str">
        <f t="shared" si="54"/>
        <v xml:space="preserve"> </v>
      </c>
      <c r="K1219" s="238" t="str">
        <f t="shared" si="55"/>
        <v xml:space="preserve"> </v>
      </c>
      <c r="L1219" s="87" t="str">
        <f t="shared" si="56"/>
        <v xml:space="preserve"> </v>
      </c>
    </row>
    <row r="1220" spans="1:12" x14ac:dyDescent="0.25">
      <c r="A1220" s="72"/>
      <c r="B1220" s="82"/>
      <c r="C1220" s="82"/>
      <c r="D1220" s="79"/>
      <c r="E1220" s="83"/>
      <c r="F1220" s="83"/>
      <c r="G1220" s="81"/>
      <c r="H1220" s="126"/>
      <c r="I1220" s="238" t="str">
        <f>IF(ISNUMBER(F1220),_xlfn.IFS(RIGHT(H1220,3)="(b)",IF(AND(G1220&gt;=DATE('1. Informace o projektu'!$C$3,1,1),G1220&lt;=WORKDAY(DATE('1. Informace o projektu'!$C$3+1,1,31)-1,1)),"OK","!!"),RIGHT(H1220,3)="(a)",IF(AND(G1220&gt;=DATE('1. Informace o projektu'!$C$3,1,1),G1220&lt;=WORKDAY(DATE('1. Informace o projektu'!$C$3,12,31)-1,1,'6. Data'!$C$76:$C$89)),"OK","!!"),ISBLANK(G1220),"!",ISBLANK(H1220),"!!!",H1220='6. Data'!$B$3,"vyberte druh nákladu")," ")</f>
        <v xml:space="preserve"> </v>
      </c>
      <c r="J1220" s="261" t="str">
        <f t="shared" si="54"/>
        <v xml:space="preserve"> </v>
      </c>
      <c r="K1220" s="238" t="str">
        <f t="shared" si="55"/>
        <v xml:space="preserve"> </v>
      </c>
      <c r="L1220" s="87" t="str">
        <f t="shared" si="56"/>
        <v xml:space="preserve"> </v>
      </c>
    </row>
    <row r="1221" spans="1:12" x14ac:dyDescent="0.25">
      <c r="A1221" s="72"/>
      <c r="B1221" s="82"/>
      <c r="C1221" s="82"/>
      <c r="D1221" s="79"/>
      <c r="E1221" s="83"/>
      <c r="F1221" s="83"/>
      <c r="G1221" s="81"/>
      <c r="H1221" s="126"/>
      <c r="I1221" s="238" t="str">
        <f>IF(ISNUMBER(F1221),_xlfn.IFS(RIGHT(H1221,3)="(b)",IF(AND(G1221&gt;=DATE('1. Informace o projektu'!$C$3,1,1),G1221&lt;=WORKDAY(DATE('1. Informace o projektu'!$C$3+1,1,31)-1,1)),"OK","!!"),RIGHT(H1221,3)="(a)",IF(AND(G1221&gt;=DATE('1. Informace o projektu'!$C$3,1,1),G1221&lt;=WORKDAY(DATE('1. Informace o projektu'!$C$3,12,31)-1,1,'6. Data'!$C$76:$C$89)),"OK","!!"),ISBLANK(G1221),"!",ISBLANK(H1221),"!!!",H1221='6. Data'!$B$3,"vyberte druh nákladu")," ")</f>
        <v xml:space="preserve"> </v>
      </c>
      <c r="J1221" s="261" t="str">
        <f t="shared" si="54"/>
        <v xml:space="preserve"> </v>
      </c>
      <c r="K1221" s="238" t="str">
        <f t="shared" si="55"/>
        <v xml:space="preserve"> </v>
      </c>
      <c r="L1221" s="87" t="str">
        <f t="shared" si="56"/>
        <v xml:space="preserve"> </v>
      </c>
    </row>
    <row r="1222" spans="1:12" x14ac:dyDescent="0.25">
      <c r="A1222" s="72"/>
      <c r="B1222" s="82"/>
      <c r="C1222" s="82"/>
      <c r="D1222" s="79"/>
      <c r="E1222" s="83"/>
      <c r="F1222" s="83"/>
      <c r="G1222" s="81"/>
      <c r="H1222" s="126"/>
      <c r="I1222" s="238" t="str">
        <f>IF(ISNUMBER(F1222),_xlfn.IFS(RIGHT(H1222,3)="(b)",IF(AND(G1222&gt;=DATE('1. Informace o projektu'!$C$3,1,1),G1222&lt;=WORKDAY(DATE('1. Informace o projektu'!$C$3+1,1,31)-1,1)),"OK","!!"),RIGHT(H1222,3)="(a)",IF(AND(G1222&gt;=DATE('1. Informace o projektu'!$C$3,1,1),G1222&lt;=WORKDAY(DATE('1. Informace o projektu'!$C$3,12,31)-1,1,'6. Data'!$C$76:$C$89)),"OK","!!"),ISBLANK(G1222),"!",ISBLANK(H1222),"!!!",H1222='6. Data'!$B$3,"vyberte druh nákladu")," ")</f>
        <v xml:space="preserve"> </v>
      </c>
      <c r="J1222" s="261" t="str">
        <f t="shared" si="54"/>
        <v xml:space="preserve"> </v>
      </c>
      <c r="K1222" s="238" t="str">
        <f t="shared" si="55"/>
        <v xml:space="preserve"> </v>
      </c>
      <c r="L1222" s="87" t="str">
        <f t="shared" si="56"/>
        <v xml:space="preserve"> </v>
      </c>
    </row>
    <row r="1223" spans="1:12" x14ac:dyDescent="0.25">
      <c r="A1223" s="72"/>
      <c r="B1223" s="82"/>
      <c r="C1223" s="82"/>
      <c r="D1223" s="79"/>
      <c r="E1223" s="83"/>
      <c r="F1223" s="83"/>
      <c r="G1223" s="81"/>
      <c r="H1223" s="126"/>
      <c r="I1223" s="238" t="str">
        <f>IF(ISNUMBER(F1223),_xlfn.IFS(RIGHT(H1223,3)="(b)",IF(AND(G1223&gt;=DATE('1. Informace o projektu'!$C$3,1,1),G1223&lt;=WORKDAY(DATE('1. Informace o projektu'!$C$3+1,1,31)-1,1)),"OK","!!"),RIGHT(H1223,3)="(a)",IF(AND(G1223&gt;=DATE('1. Informace o projektu'!$C$3,1,1),G1223&lt;=WORKDAY(DATE('1. Informace o projektu'!$C$3,12,31)-1,1,'6. Data'!$C$76:$C$89)),"OK","!!"),ISBLANK(G1223),"!",ISBLANK(H1223),"!!!",H1223='6. Data'!$B$3,"vyberte druh nákladu")," ")</f>
        <v xml:space="preserve"> </v>
      </c>
      <c r="J1223" s="261" t="str">
        <f t="shared" ref="J1223:J1286" si="57">_xlfn.IFS(I1223="!","Zapište datum úhrady",I1223="ok"," ",I1223=" "," ",I1223="!!!","vyberte druh nákladu",I1223="!!","nepovolené datum úhrady",I1223="vyberte druh nákladu","vyberte druh nákladu")</f>
        <v xml:space="preserve"> </v>
      </c>
      <c r="K1223" s="238" t="str">
        <f t="shared" ref="K1223:K1286" si="58">IF(ISNUMBER(F1223),IF(E1223&gt;=F1223,"OK","!")," ")</f>
        <v xml:space="preserve"> </v>
      </c>
      <c r="L1223" s="87" t="str">
        <f t="shared" ref="L1223:L1286" si="59">_xlfn.IFS(K1223="!","Hrazeno z dotace je vyšší než fakturovaná částka",K1223="ok"," ",K1223=" "," ")</f>
        <v xml:space="preserve"> </v>
      </c>
    </row>
    <row r="1224" spans="1:12" x14ac:dyDescent="0.25">
      <c r="A1224" s="72"/>
      <c r="B1224" s="82"/>
      <c r="C1224" s="82"/>
      <c r="D1224" s="79"/>
      <c r="E1224" s="83"/>
      <c r="F1224" s="83"/>
      <c r="G1224" s="81"/>
      <c r="H1224" s="126"/>
      <c r="I1224" s="238" t="str">
        <f>IF(ISNUMBER(F1224),_xlfn.IFS(RIGHT(H1224,3)="(b)",IF(AND(G1224&gt;=DATE('1. Informace o projektu'!$C$3,1,1),G1224&lt;=WORKDAY(DATE('1. Informace o projektu'!$C$3+1,1,31)-1,1)),"OK","!!"),RIGHT(H1224,3)="(a)",IF(AND(G1224&gt;=DATE('1. Informace o projektu'!$C$3,1,1),G1224&lt;=WORKDAY(DATE('1. Informace o projektu'!$C$3,12,31)-1,1,'6. Data'!$C$76:$C$89)),"OK","!!"),ISBLANK(G1224),"!",ISBLANK(H1224),"!!!",H1224='6. Data'!$B$3,"vyberte druh nákladu")," ")</f>
        <v xml:space="preserve"> </v>
      </c>
      <c r="J1224" s="261" t="str">
        <f t="shared" si="57"/>
        <v xml:space="preserve"> </v>
      </c>
      <c r="K1224" s="238" t="str">
        <f t="shared" si="58"/>
        <v xml:space="preserve"> </v>
      </c>
      <c r="L1224" s="87" t="str">
        <f t="shared" si="59"/>
        <v xml:space="preserve"> </v>
      </c>
    </row>
    <row r="1225" spans="1:12" x14ac:dyDescent="0.25">
      <c r="A1225" s="72"/>
      <c r="B1225" s="82"/>
      <c r="C1225" s="82"/>
      <c r="D1225" s="79"/>
      <c r="E1225" s="83"/>
      <c r="F1225" s="83"/>
      <c r="G1225" s="81"/>
      <c r="H1225" s="126"/>
      <c r="I1225" s="238" t="str">
        <f>IF(ISNUMBER(F1225),_xlfn.IFS(RIGHT(H1225,3)="(b)",IF(AND(G1225&gt;=DATE('1. Informace o projektu'!$C$3,1,1),G1225&lt;=WORKDAY(DATE('1. Informace o projektu'!$C$3+1,1,31)-1,1)),"OK","!!"),RIGHT(H1225,3)="(a)",IF(AND(G1225&gt;=DATE('1. Informace o projektu'!$C$3,1,1),G1225&lt;=WORKDAY(DATE('1. Informace o projektu'!$C$3,12,31)-1,1,'6. Data'!$C$76:$C$89)),"OK","!!"),ISBLANK(G1225),"!",ISBLANK(H1225),"!!!",H1225='6. Data'!$B$3,"vyberte druh nákladu")," ")</f>
        <v xml:space="preserve"> </v>
      </c>
      <c r="J1225" s="261" t="str">
        <f t="shared" si="57"/>
        <v xml:space="preserve"> </v>
      </c>
      <c r="K1225" s="238" t="str">
        <f t="shared" si="58"/>
        <v xml:space="preserve"> </v>
      </c>
      <c r="L1225" s="87" t="str">
        <f t="shared" si="59"/>
        <v xml:space="preserve"> </v>
      </c>
    </row>
    <row r="1226" spans="1:12" x14ac:dyDescent="0.25">
      <c r="A1226" s="72"/>
      <c r="B1226" s="82"/>
      <c r="C1226" s="82"/>
      <c r="D1226" s="79"/>
      <c r="E1226" s="83"/>
      <c r="F1226" s="83"/>
      <c r="G1226" s="81"/>
      <c r="H1226" s="126"/>
      <c r="I1226" s="238" t="str">
        <f>IF(ISNUMBER(F1226),_xlfn.IFS(RIGHT(H1226,3)="(b)",IF(AND(G1226&gt;=DATE('1. Informace o projektu'!$C$3,1,1),G1226&lt;=WORKDAY(DATE('1. Informace o projektu'!$C$3+1,1,31)-1,1)),"OK","!!"),RIGHT(H1226,3)="(a)",IF(AND(G1226&gt;=DATE('1. Informace o projektu'!$C$3,1,1),G1226&lt;=WORKDAY(DATE('1. Informace o projektu'!$C$3,12,31)-1,1,'6. Data'!$C$76:$C$89)),"OK","!!"),ISBLANK(G1226),"!",ISBLANK(H1226),"!!!",H1226='6. Data'!$B$3,"vyberte druh nákladu")," ")</f>
        <v xml:space="preserve"> </v>
      </c>
      <c r="J1226" s="261" t="str">
        <f t="shared" si="57"/>
        <v xml:space="preserve"> </v>
      </c>
      <c r="K1226" s="238" t="str">
        <f t="shared" si="58"/>
        <v xml:space="preserve"> </v>
      </c>
      <c r="L1226" s="87" t="str">
        <f t="shared" si="59"/>
        <v xml:space="preserve"> </v>
      </c>
    </row>
    <row r="1227" spans="1:12" x14ac:dyDescent="0.25">
      <c r="A1227" s="72"/>
      <c r="B1227" s="82"/>
      <c r="C1227" s="82"/>
      <c r="D1227" s="79"/>
      <c r="E1227" s="83"/>
      <c r="F1227" s="83"/>
      <c r="G1227" s="81"/>
      <c r="H1227" s="126"/>
      <c r="I1227" s="238" t="str">
        <f>IF(ISNUMBER(F1227),_xlfn.IFS(RIGHT(H1227,3)="(b)",IF(AND(G1227&gt;=DATE('1. Informace o projektu'!$C$3,1,1),G1227&lt;=WORKDAY(DATE('1. Informace o projektu'!$C$3+1,1,31)-1,1)),"OK","!!"),RIGHT(H1227,3)="(a)",IF(AND(G1227&gt;=DATE('1. Informace o projektu'!$C$3,1,1),G1227&lt;=WORKDAY(DATE('1. Informace o projektu'!$C$3,12,31)-1,1,'6. Data'!$C$76:$C$89)),"OK","!!"),ISBLANK(G1227),"!",ISBLANK(H1227),"!!!",H1227='6. Data'!$B$3,"vyberte druh nákladu")," ")</f>
        <v xml:space="preserve"> </v>
      </c>
      <c r="J1227" s="261" t="str">
        <f t="shared" si="57"/>
        <v xml:space="preserve"> </v>
      </c>
      <c r="K1227" s="238" t="str">
        <f t="shared" si="58"/>
        <v xml:space="preserve"> </v>
      </c>
      <c r="L1227" s="87" t="str">
        <f t="shared" si="59"/>
        <v xml:space="preserve"> </v>
      </c>
    </row>
    <row r="1228" spans="1:12" x14ac:dyDescent="0.25">
      <c r="A1228" s="72"/>
      <c r="B1228" s="82"/>
      <c r="C1228" s="82"/>
      <c r="D1228" s="79"/>
      <c r="E1228" s="83"/>
      <c r="F1228" s="83"/>
      <c r="G1228" s="81"/>
      <c r="H1228" s="126"/>
      <c r="I1228" s="238" t="str">
        <f>IF(ISNUMBER(F1228),_xlfn.IFS(RIGHT(H1228,3)="(b)",IF(AND(G1228&gt;=DATE('1. Informace o projektu'!$C$3,1,1),G1228&lt;=WORKDAY(DATE('1. Informace o projektu'!$C$3+1,1,31)-1,1)),"OK","!!"),RIGHT(H1228,3)="(a)",IF(AND(G1228&gt;=DATE('1. Informace o projektu'!$C$3,1,1),G1228&lt;=WORKDAY(DATE('1. Informace o projektu'!$C$3,12,31)-1,1,'6. Data'!$C$76:$C$89)),"OK","!!"),ISBLANK(G1228),"!",ISBLANK(H1228),"!!!",H1228='6. Data'!$B$3,"vyberte druh nákladu")," ")</f>
        <v xml:space="preserve"> </v>
      </c>
      <c r="J1228" s="261" t="str">
        <f t="shared" si="57"/>
        <v xml:space="preserve"> </v>
      </c>
      <c r="K1228" s="238" t="str">
        <f t="shared" si="58"/>
        <v xml:space="preserve"> </v>
      </c>
      <c r="L1228" s="87" t="str">
        <f t="shared" si="59"/>
        <v xml:space="preserve"> </v>
      </c>
    </row>
    <row r="1229" spans="1:12" x14ac:dyDescent="0.25">
      <c r="A1229" s="72"/>
      <c r="B1229" s="82"/>
      <c r="C1229" s="82"/>
      <c r="D1229" s="79"/>
      <c r="E1229" s="83"/>
      <c r="F1229" s="83"/>
      <c r="G1229" s="81"/>
      <c r="H1229" s="126"/>
      <c r="I1229" s="238" t="str">
        <f>IF(ISNUMBER(F1229),_xlfn.IFS(RIGHT(H1229,3)="(b)",IF(AND(G1229&gt;=DATE('1. Informace o projektu'!$C$3,1,1),G1229&lt;=WORKDAY(DATE('1. Informace o projektu'!$C$3+1,1,31)-1,1)),"OK","!!"),RIGHT(H1229,3)="(a)",IF(AND(G1229&gt;=DATE('1. Informace o projektu'!$C$3,1,1),G1229&lt;=WORKDAY(DATE('1. Informace o projektu'!$C$3,12,31)-1,1,'6. Data'!$C$76:$C$89)),"OK","!!"),ISBLANK(G1229),"!",ISBLANK(H1229),"!!!",H1229='6. Data'!$B$3,"vyberte druh nákladu")," ")</f>
        <v xml:space="preserve"> </v>
      </c>
      <c r="J1229" s="261" t="str">
        <f t="shared" si="57"/>
        <v xml:space="preserve"> </v>
      </c>
      <c r="K1229" s="238" t="str">
        <f t="shared" si="58"/>
        <v xml:space="preserve"> </v>
      </c>
      <c r="L1229" s="87" t="str">
        <f t="shared" si="59"/>
        <v xml:space="preserve"> </v>
      </c>
    </row>
    <row r="1230" spans="1:12" x14ac:dyDescent="0.25">
      <c r="A1230" s="72"/>
      <c r="B1230" s="82"/>
      <c r="C1230" s="82"/>
      <c r="D1230" s="79"/>
      <c r="E1230" s="83"/>
      <c r="F1230" s="83"/>
      <c r="G1230" s="81"/>
      <c r="H1230" s="126"/>
      <c r="I1230" s="238" t="str">
        <f>IF(ISNUMBER(F1230),_xlfn.IFS(RIGHT(H1230,3)="(b)",IF(AND(G1230&gt;=DATE('1. Informace o projektu'!$C$3,1,1),G1230&lt;=WORKDAY(DATE('1. Informace o projektu'!$C$3+1,1,31)-1,1)),"OK","!!"),RIGHT(H1230,3)="(a)",IF(AND(G1230&gt;=DATE('1. Informace o projektu'!$C$3,1,1),G1230&lt;=WORKDAY(DATE('1. Informace o projektu'!$C$3,12,31)-1,1,'6. Data'!$C$76:$C$89)),"OK","!!"),ISBLANK(G1230),"!",ISBLANK(H1230),"!!!",H1230='6. Data'!$B$3,"vyberte druh nákladu")," ")</f>
        <v xml:space="preserve"> </v>
      </c>
      <c r="J1230" s="261" t="str">
        <f t="shared" si="57"/>
        <v xml:space="preserve"> </v>
      </c>
      <c r="K1230" s="238" t="str">
        <f t="shared" si="58"/>
        <v xml:space="preserve"> </v>
      </c>
      <c r="L1230" s="87" t="str">
        <f t="shared" si="59"/>
        <v xml:space="preserve"> </v>
      </c>
    </row>
    <row r="1231" spans="1:12" x14ac:dyDescent="0.25">
      <c r="A1231" s="72"/>
      <c r="B1231" s="82"/>
      <c r="C1231" s="82"/>
      <c r="D1231" s="79"/>
      <c r="E1231" s="83"/>
      <c r="F1231" s="83"/>
      <c r="G1231" s="81"/>
      <c r="H1231" s="126"/>
      <c r="I1231" s="238" t="str">
        <f>IF(ISNUMBER(F1231),_xlfn.IFS(RIGHT(H1231,3)="(b)",IF(AND(G1231&gt;=DATE('1. Informace o projektu'!$C$3,1,1),G1231&lt;=WORKDAY(DATE('1. Informace o projektu'!$C$3+1,1,31)-1,1)),"OK","!!"),RIGHT(H1231,3)="(a)",IF(AND(G1231&gt;=DATE('1. Informace o projektu'!$C$3,1,1),G1231&lt;=WORKDAY(DATE('1. Informace o projektu'!$C$3,12,31)-1,1,'6. Data'!$C$76:$C$89)),"OK","!!"),ISBLANK(G1231),"!",ISBLANK(H1231),"!!!",H1231='6. Data'!$B$3,"vyberte druh nákladu")," ")</f>
        <v xml:space="preserve"> </v>
      </c>
      <c r="J1231" s="261" t="str">
        <f t="shared" si="57"/>
        <v xml:space="preserve"> </v>
      </c>
      <c r="K1231" s="238" t="str">
        <f t="shared" si="58"/>
        <v xml:space="preserve"> </v>
      </c>
      <c r="L1231" s="87" t="str">
        <f t="shared" si="59"/>
        <v xml:space="preserve"> </v>
      </c>
    </row>
    <row r="1232" spans="1:12" x14ac:dyDescent="0.25">
      <c r="A1232" s="72"/>
      <c r="B1232" s="82"/>
      <c r="C1232" s="82"/>
      <c r="D1232" s="79"/>
      <c r="E1232" s="83"/>
      <c r="F1232" s="83"/>
      <c r="G1232" s="81"/>
      <c r="H1232" s="126"/>
      <c r="I1232" s="238" t="str">
        <f>IF(ISNUMBER(F1232),_xlfn.IFS(RIGHT(H1232,3)="(b)",IF(AND(G1232&gt;=DATE('1. Informace o projektu'!$C$3,1,1),G1232&lt;=WORKDAY(DATE('1. Informace o projektu'!$C$3+1,1,31)-1,1)),"OK","!!"),RIGHT(H1232,3)="(a)",IF(AND(G1232&gt;=DATE('1. Informace o projektu'!$C$3,1,1),G1232&lt;=WORKDAY(DATE('1. Informace o projektu'!$C$3,12,31)-1,1,'6. Data'!$C$76:$C$89)),"OK","!!"),ISBLANK(G1232),"!",ISBLANK(H1232),"!!!",H1232='6. Data'!$B$3,"vyberte druh nákladu")," ")</f>
        <v xml:space="preserve"> </v>
      </c>
      <c r="J1232" s="261" t="str">
        <f t="shared" si="57"/>
        <v xml:space="preserve"> </v>
      </c>
      <c r="K1232" s="238" t="str">
        <f t="shared" si="58"/>
        <v xml:space="preserve"> </v>
      </c>
      <c r="L1232" s="87" t="str">
        <f t="shared" si="59"/>
        <v xml:space="preserve"> </v>
      </c>
    </row>
    <row r="1233" spans="1:12" x14ac:dyDescent="0.25">
      <c r="A1233" s="72"/>
      <c r="B1233" s="82"/>
      <c r="C1233" s="82"/>
      <c r="D1233" s="79"/>
      <c r="E1233" s="83"/>
      <c r="F1233" s="83"/>
      <c r="G1233" s="81"/>
      <c r="H1233" s="126"/>
      <c r="I1233" s="238" t="str">
        <f>IF(ISNUMBER(F1233),_xlfn.IFS(RIGHT(H1233,3)="(b)",IF(AND(G1233&gt;=DATE('1. Informace o projektu'!$C$3,1,1),G1233&lt;=WORKDAY(DATE('1. Informace o projektu'!$C$3+1,1,31)-1,1)),"OK","!!"),RIGHT(H1233,3)="(a)",IF(AND(G1233&gt;=DATE('1. Informace o projektu'!$C$3,1,1),G1233&lt;=WORKDAY(DATE('1. Informace o projektu'!$C$3,12,31)-1,1,'6. Data'!$C$76:$C$89)),"OK","!!"),ISBLANK(G1233),"!",ISBLANK(H1233),"!!!",H1233='6. Data'!$B$3,"vyberte druh nákladu")," ")</f>
        <v xml:space="preserve"> </v>
      </c>
      <c r="J1233" s="261" t="str">
        <f t="shared" si="57"/>
        <v xml:space="preserve"> </v>
      </c>
      <c r="K1233" s="238" t="str">
        <f t="shared" si="58"/>
        <v xml:space="preserve"> </v>
      </c>
      <c r="L1233" s="87" t="str">
        <f t="shared" si="59"/>
        <v xml:space="preserve"> </v>
      </c>
    </row>
    <row r="1234" spans="1:12" x14ac:dyDescent="0.25">
      <c r="A1234" s="72"/>
      <c r="B1234" s="82"/>
      <c r="C1234" s="82"/>
      <c r="D1234" s="79"/>
      <c r="E1234" s="83"/>
      <c r="F1234" s="83"/>
      <c r="G1234" s="81"/>
      <c r="H1234" s="126"/>
      <c r="I1234" s="238" t="str">
        <f>IF(ISNUMBER(F1234),_xlfn.IFS(RIGHT(H1234,3)="(b)",IF(AND(G1234&gt;=DATE('1. Informace o projektu'!$C$3,1,1),G1234&lt;=WORKDAY(DATE('1. Informace o projektu'!$C$3+1,1,31)-1,1)),"OK","!!"),RIGHT(H1234,3)="(a)",IF(AND(G1234&gt;=DATE('1. Informace o projektu'!$C$3,1,1),G1234&lt;=WORKDAY(DATE('1. Informace o projektu'!$C$3,12,31)-1,1,'6. Data'!$C$76:$C$89)),"OK","!!"),ISBLANK(G1234),"!",ISBLANK(H1234),"!!!",H1234='6. Data'!$B$3,"vyberte druh nákladu")," ")</f>
        <v xml:space="preserve"> </v>
      </c>
      <c r="J1234" s="261" t="str">
        <f t="shared" si="57"/>
        <v xml:space="preserve"> </v>
      </c>
      <c r="K1234" s="238" t="str">
        <f t="shared" si="58"/>
        <v xml:space="preserve"> </v>
      </c>
      <c r="L1234" s="87" t="str">
        <f t="shared" si="59"/>
        <v xml:space="preserve"> </v>
      </c>
    </row>
    <row r="1235" spans="1:12" x14ac:dyDescent="0.25">
      <c r="A1235" s="72"/>
      <c r="B1235" s="82"/>
      <c r="C1235" s="82"/>
      <c r="D1235" s="79"/>
      <c r="E1235" s="83"/>
      <c r="F1235" s="83"/>
      <c r="G1235" s="81"/>
      <c r="H1235" s="126"/>
      <c r="I1235" s="238" t="str">
        <f>IF(ISNUMBER(F1235),_xlfn.IFS(RIGHT(H1235,3)="(b)",IF(AND(G1235&gt;=DATE('1. Informace o projektu'!$C$3,1,1),G1235&lt;=WORKDAY(DATE('1. Informace o projektu'!$C$3+1,1,31)-1,1)),"OK","!!"),RIGHT(H1235,3)="(a)",IF(AND(G1235&gt;=DATE('1. Informace o projektu'!$C$3,1,1),G1235&lt;=WORKDAY(DATE('1. Informace o projektu'!$C$3,12,31)-1,1,'6. Data'!$C$76:$C$89)),"OK","!!"),ISBLANK(G1235),"!",ISBLANK(H1235),"!!!",H1235='6. Data'!$B$3,"vyberte druh nákladu")," ")</f>
        <v xml:space="preserve"> </v>
      </c>
      <c r="J1235" s="261" t="str">
        <f t="shared" si="57"/>
        <v xml:space="preserve"> </v>
      </c>
      <c r="K1235" s="238" t="str">
        <f t="shared" si="58"/>
        <v xml:space="preserve"> </v>
      </c>
      <c r="L1235" s="87" t="str">
        <f t="shared" si="59"/>
        <v xml:space="preserve"> </v>
      </c>
    </row>
    <row r="1236" spans="1:12" x14ac:dyDescent="0.25">
      <c r="A1236" s="72"/>
      <c r="B1236" s="82"/>
      <c r="C1236" s="82"/>
      <c r="D1236" s="79"/>
      <c r="E1236" s="83"/>
      <c r="F1236" s="83"/>
      <c r="G1236" s="81"/>
      <c r="H1236" s="126"/>
      <c r="I1236" s="238" t="str">
        <f>IF(ISNUMBER(F1236),_xlfn.IFS(RIGHT(H1236,3)="(b)",IF(AND(G1236&gt;=DATE('1. Informace o projektu'!$C$3,1,1),G1236&lt;=WORKDAY(DATE('1. Informace o projektu'!$C$3+1,1,31)-1,1)),"OK","!!"),RIGHT(H1236,3)="(a)",IF(AND(G1236&gt;=DATE('1. Informace o projektu'!$C$3,1,1),G1236&lt;=WORKDAY(DATE('1. Informace o projektu'!$C$3,12,31)-1,1,'6. Data'!$C$76:$C$89)),"OK","!!"),ISBLANK(G1236),"!",ISBLANK(H1236),"!!!",H1236='6. Data'!$B$3,"vyberte druh nákladu")," ")</f>
        <v xml:space="preserve"> </v>
      </c>
      <c r="J1236" s="261" t="str">
        <f t="shared" si="57"/>
        <v xml:space="preserve"> </v>
      </c>
      <c r="K1236" s="238" t="str">
        <f t="shared" si="58"/>
        <v xml:space="preserve"> </v>
      </c>
      <c r="L1236" s="87" t="str">
        <f t="shared" si="59"/>
        <v xml:space="preserve"> </v>
      </c>
    </row>
    <row r="1237" spans="1:12" x14ac:dyDescent="0.25">
      <c r="A1237" s="72"/>
      <c r="B1237" s="82"/>
      <c r="C1237" s="82"/>
      <c r="D1237" s="79"/>
      <c r="E1237" s="83"/>
      <c r="F1237" s="83"/>
      <c r="G1237" s="81"/>
      <c r="H1237" s="126"/>
      <c r="I1237" s="238" t="str">
        <f>IF(ISNUMBER(F1237),_xlfn.IFS(RIGHT(H1237,3)="(b)",IF(AND(G1237&gt;=DATE('1. Informace o projektu'!$C$3,1,1),G1237&lt;=WORKDAY(DATE('1. Informace o projektu'!$C$3+1,1,31)-1,1)),"OK","!!"),RIGHT(H1237,3)="(a)",IF(AND(G1237&gt;=DATE('1. Informace o projektu'!$C$3,1,1),G1237&lt;=WORKDAY(DATE('1. Informace o projektu'!$C$3,12,31)-1,1,'6. Data'!$C$76:$C$89)),"OK","!!"),ISBLANK(G1237),"!",ISBLANK(H1237),"!!!",H1237='6. Data'!$B$3,"vyberte druh nákladu")," ")</f>
        <v xml:space="preserve"> </v>
      </c>
      <c r="J1237" s="261" t="str">
        <f t="shared" si="57"/>
        <v xml:space="preserve"> </v>
      </c>
      <c r="K1237" s="238" t="str">
        <f t="shared" si="58"/>
        <v xml:space="preserve"> </v>
      </c>
      <c r="L1237" s="87" t="str">
        <f t="shared" si="59"/>
        <v xml:space="preserve"> </v>
      </c>
    </row>
    <row r="1238" spans="1:12" x14ac:dyDescent="0.25">
      <c r="A1238" s="72"/>
      <c r="B1238" s="82"/>
      <c r="C1238" s="82"/>
      <c r="D1238" s="79"/>
      <c r="E1238" s="83"/>
      <c r="F1238" s="83"/>
      <c r="G1238" s="81"/>
      <c r="H1238" s="126"/>
      <c r="I1238" s="238" t="str">
        <f>IF(ISNUMBER(F1238),_xlfn.IFS(RIGHT(H1238,3)="(b)",IF(AND(G1238&gt;=DATE('1. Informace o projektu'!$C$3,1,1),G1238&lt;=WORKDAY(DATE('1. Informace o projektu'!$C$3+1,1,31)-1,1)),"OK","!!"),RIGHT(H1238,3)="(a)",IF(AND(G1238&gt;=DATE('1. Informace o projektu'!$C$3,1,1),G1238&lt;=WORKDAY(DATE('1. Informace o projektu'!$C$3,12,31)-1,1,'6. Data'!$C$76:$C$89)),"OK","!!"),ISBLANK(G1238),"!",ISBLANK(H1238),"!!!",H1238='6. Data'!$B$3,"vyberte druh nákladu")," ")</f>
        <v xml:space="preserve"> </v>
      </c>
      <c r="J1238" s="261" t="str">
        <f t="shared" si="57"/>
        <v xml:space="preserve"> </v>
      </c>
      <c r="K1238" s="238" t="str">
        <f t="shared" si="58"/>
        <v xml:space="preserve"> </v>
      </c>
      <c r="L1238" s="87" t="str">
        <f t="shared" si="59"/>
        <v xml:space="preserve"> </v>
      </c>
    </row>
    <row r="1239" spans="1:12" x14ac:dyDescent="0.25">
      <c r="A1239" s="72"/>
      <c r="B1239" s="82"/>
      <c r="C1239" s="82"/>
      <c r="D1239" s="79"/>
      <c r="E1239" s="83"/>
      <c r="F1239" s="83"/>
      <c r="G1239" s="81"/>
      <c r="H1239" s="126"/>
      <c r="I1239" s="238" t="str">
        <f>IF(ISNUMBER(F1239),_xlfn.IFS(RIGHT(H1239,3)="(b)",IF(AND(G1239&gt;=DATE('1. Informace o projektu'!$C$3,1,1),G1239&lt;=WORKDAY(DATE('1. Informace o projektu'!$C$3+1,1,31)-1,1)),"OK","!!"),RIGHT(H1239,3)="(a)",IF(AND(G1239&gt;=DATE('1. Informace o projektu'!$C$3,1,1),G1239&lt;=WORKDAY(DATE('1. Informace o projektu'!$C$3,12,31)-1,1,'6. Data'!$C$76:$C$89)),"OK","!!"),ISBLANK(G1239),"!",ISBLANK(H1239),"!!!",H1239='6. Data'!$B$3,"vyberte druh nákladu")," ")</f>
        <v xml:space="preserve"> </v>
      </c>
      <c r="J1239" s="261" t="str">
        <f t="shared" si="57"/>
        <v xml:space="preserve"> </v>
      </c>
      <c r="K1239" s="238" t="str">
        <f t="shared" si="58"/>
        <v xml:space="preserve"> </v>
      </c>
      <c r="L1239" s="87" t="str">
        <f t="shared" si="59"/>
        <v xml:space="preserve"> </v>
      </c>
    </row>
    <row r="1240" spans="1:12" x14ac:dyDescent="0.25">
      <c r="A1240" s="72"/>
      <c r="B1240" s="82"/>
      <c r="C1240" s="82"/>
      <c r="D1240" s="79"/>
      <c r="E1240" s="83"/>
      <c r="F1240" s="83"/>
      <c r="G1240" s="81"/>
      <c r="H1240" s="126"/>
      <c r="I1240" s="238" t="str">
        <f>IF(ISNUMBER(F1240),_xlfn.IFS(RIGHT(H1240,3)="(b)",IF(AND(G1240&gt;=DATE('1. Informace o projektu'!$C$3,1,1),G1240&lt;=WORKDAY(DATE('1. Informace o projektu'!$C$3+1,1,31)-1,1)),"OK","!!"),RIGHT(H1240,3)="(a)",IF(AND(G1240&gt;=DATE('1. Informace o projektu'!$C$3,1,1),G1240&lt;=WORKDAY(DATE('1. Informace o projektu'!$C$3,12,31)-1,1,'6. Data'!$C$76:$C$89)),"OK","!!"),ISBLANK(G1240),"!",ISBLANK(H1240),"!!!",H1240='6. Data'!$B$3,"vyberte druh nákladu")," ")</f>
        <v xml:space="preserve"> </v>
      </c>
      <c r="J1240" s="261" t="str">
        <f t="shared" si="57"/>
        <v xml:space="preserve"> </v>
      </c>
      <c r="K1240" s="238" t="str">
        <f t="shared" si="58"/>
        <v xml:space="preserve"> </v>
      </c>
      <c r="L1240" s="87" t="str">
        <f t="shared" si="59"/>
        <v xml:space="preserve"> </v>
      </c>
    </row>
    <row r="1241" spans="1:12" x14ac:dyDescent="0.25">
      <c r="A1241" s="72"/>
      <c r="B1241" s="82"/>
      <c r="C1241" s="82"/>
      <c r="D1241" s="79"/>
      <c r="E1241" s="83"/>
      <c r="F1241" s="83"/>
      <c r="G1241" s="81"/>
      <c r="H1241" s="126"/>
      <c r="I1241" s="238" t="str">
        <f>IF(ISNUMBER(F1241),_xlfn.IFS(RIGHT(H1241,3)="(b)",IF(AND(G1241&gt;=DATE('1. Informace o projektu'!$C$3,1,1),G1241&lt;=WORKDAY(DATE('1. Informace o projektu'!$C$3+1,1,31)-1,1)),"OK","!!"),RIGHT(H1241,3)="(a)",IF(AND(G1241&gt;=DATE('1. Informace o projektu'!$C$3,1,1),G1241&lt;=WORKDAY(DATE('1. Informace o projektu'!$C$3,12,31)-1,1,'6. Data'!$C$76:$C$89)),"OK","!!"),ISBLANK(G1241),"!",ISBLANK(H1241),"!!!",H1241='6. Data'!$B$3,"vyberte druh nákladu")," ")</f>
        <v xml:space="preserve"> </v>
      </c>
      <c r="J1241" s="261" t="str">
        <f t="shared" si="57"/>
        <v xml:space="preserve"> </v>
      </c>
      <c r="K1241" s="238" t="str">
        <f t="shared" si="58"/>
        <v xml:space="preserve"> </v>
      </c>
      <c r="L1241" s="87" t="str">
        <f t="shared" si="59"/>
        <v xml:space="preserve"> </v>
      </c>
    </row>
    <row r="1242" spans="1:12" x14ac:dyDescent="0.25">
      <c r="A1242" s="72"/>
      <c r="B1242" s="82"/>
      <c r="C1242" s="82"/>
      <c r="D1242" s="79"/>
      <c r="E1242" s="83"/>
      <c r="F1242" s="83"/>
      <c r="G1242" s="81"/>
      <c r="H1242" s="126"/>
      <c r="I1242" s="238" t="str">
        <f>IF(ISNUMBER(F1242),_xlfn.IFS(RIGHT(H1242,3)="(b)",IF(AND(G1242&gt;=DATE('1. Informace o projektu'!$C$3,1,1),G1242&lt;=WORKDAY(DATE('1. Informace o projektu'!$C$3+1,1,31)-1,1)),"OK","!!"),RIGHT(H1242,3)="(a)",IF(AND(G1242&gt;=DATE('1. Informace o projektu'!$C$3,1,1),G1242&lt;=WORKDAY(DATE('1. Informace o projektu'!$C$3,12,31)-1,1,'6. Data'!$C$76:$C$89)),"OK","!!"),ISBLANK(G1242),"!",ISBLANK(H1242),"!!!",H1242='6. Data'!$B$3,"vyberte druh nákladu")," ")</f>
        <v xml:space="preserve"> </v>
      </c>
      <c r="J1242" s="261" t="str">
        <f t="shared" si="57"/>
        <v xml:space="preserve"> </v>
      </c>
      <c r="K1242" s="238" t="str">
        <f t="shared" si="58"/>
        <v xml:space="preserve"> </v>
      </c>
      <c r="L1242" s="87" t="str">
        <f t="shared" si="59"/>
        <v xml:space="preserve"> </v>
      </c>
    </row>
    <row r="1243" spans="1:12" x14ac:dyDescent="0.25">
      <c r="A1243" s="72"/>
      <c r="B1243" s="82"/>
      <c r="C1243" s="82"/>
      <c r="D1243" s="79"/>
      <c r="E1243" s="83"/>
      <c r="F1243" s="83"/>
      <c r="G1243" s="81"/>
      <c r="H1243" s="126"/>
      <c r="I1243" s="238" t="str">
        <f>IF(ISNUMBER(F1243),_xlfn.IFS(RIGHT(H1243,3)="(b)",IF(AND(G1243&gt;=DATE('1. Informace o projektu'!$C$3,1,1),G1243&lt;=WORKDAY(DATE('1. Informace o projektu'!$C$3+1,1,31)-1,1)),"OK","!!"),RIGHT(H1243,3)="(a)",IF(AND(G1243&gt;=DATE('1. Informace o projektu'!$C$3,1,1),G1243&lt;=WORKDAY(DATE('1. Informace o projektu'!$C$3,12,31)-1,1,'6. Data'!$C$76:$C$89)),"OK","!!"),ISBLANK(G1243),"!",ISBLANK(H1243),"!!!",H1243='6. Data'!$B$3,"vyberte druh nákladu")," ")</f>
        <v xml:space="preserve"> </v>
      </c>
      <c r="J1243" s="261" t="str">
        <f t="shared" si="57"/>
        <v xml:space="preserve"> </v>
      </c>
      <c r="K1243" s="238" t="str">
        <f t="shared" si="58"/>
        <v xml:space="preserve"> </v>
      </c>
      <c r="L1243" s="87" t="str">
        <f t="shared" si="59"/>
        <v xml:space="preserve"> </v>
      </c>
    </row>
    <row r="1244" spans="1:12" x14ac:dyDescent="0.25">
      <c r="A1244" s="72"/>
      <c r="B1244" s="82"/>
      <c r="C1244" s="82"/>
      <c r="D1244" s="79"/>
      <c r="E1244" s="83"/>
      <c r="F1244" s="83"/>
      <c r="G1244" s="81"/>
      <c r="H1244" s="126"/>
      <c r="I1244" s="238" t="str">
        <f>IF(ISNUMBER(F1244),_xlfn.IFS(RIGHT(H1244,3)="(b)",IF(AND(G1244&gt;=DATE('1. Informace o projektu'!$C$3,1,1),G1244&lt;=WORKDAY(DATE('1. Informace o projektu'!$C$3+1,1,31)-1,1)),"OK","!!"),RIGHT(H1244,3)="(a)",IF(AND(G1244&gt;=DATE('1. Informace o projektu'!$C$3,1,1),G1244&lt;=WORKDAY(DATE('1. Informace o projektu'!$C$3,12,31)-1,1,'6. Data'!$C$76:$C$89)),"OK","!!"),ISBLANK(G1244),"!",ISBLANK(H1244),"!!!",H1244='6. Data'!$B$3,"vyberte druh nákladu")," ")</f>
        <v xml:space="preserve"> </v>
      </c>
      <c r="J1244" s="261" t="str">
        <f t="shared" si="57"/>
        <v xml:space="preserve"> </v>
      </c>
      <c r="K1244" s="238" t="str">
        <f t="shared" si="58"/>
        <v xml:space="preserve"> </v>
      </c>
      <c r="L1244" s="87" t="str">
        <f t="shared" si="59"/>
        <v xml:space="preserve"> </v>
      </c>
    </row>
    <row r="1245" spans="1:12" x14ac:dyDescent="0.25">
      <c r="A1245" s="72"/>
      <c r="B1245" s="82"/>
      <c r="C1245" s="82"/>
      <c r="D1245" s="79"/>
      <c r="E1245" s="83"/>
      <c r="F1245" s="83"/>
      <c r="G1245" s="81"/>
      <c r="H1245" s="126"/>
      <c r="I1245" s="238" t="str">
        <f>IF(ISNUMBER(F1245),_xlfn.IFS(RIGHT(H1245,3)="(b)",IF(AND(G1245&gt;=DATE('1. Informace o projektu'!$C$3,1,1),G1245&lt;=WORKDAY(DATE('1. Informace o projektu'!$C$3+1,1,31)-1,1)),"OK","!!"),RIGHT(H1245,3)="(a)",IF(AND(G1245&gt;=DATE('1. Informace o projektu'!$C$3,1,1),G1245&lt;=WORKDAY(DATE('1. Informace o projektu'!$C$3,12,31)-1,1,'6. Data'!$C$76:$C$89)),"OK","!!"),ISBLANK(G1245),"!",ISBLANK(H1245),"!!!",H1245='6. Data'!$B$3,"vyberte druh nákladu")," ")</f>
        <v xml:space="preserve"> </v>
      </c>
      <c r="J1245" s="261" t="str">
        <f t="shared" si="57"/>
        <v xml:space="preserve"> </v>
      </c>
      <c r="K1245" s="238" t="str">
        <f t="shared" si="58"/>
        <v xml:space="preserve"> </v>
      </c>
      <c r="L1245" s="87" t="str">
        <f t="shared" si="59"/>
        <v xml:space="preserve"> </v>
      </c>
    </row>
    <row r="1246" spans="1:12" x14ac:dyDescent="0.25">
      <c r="A1246" s="72"/>
      <c r="B1246" s="82"/>
      <c r="C1246" s="82"/>
      <c r="D1246" s="79"/>
      <c r="E1246" s="83"/>
      <c r="F1246" s="83"/>
      <c r="G1246" s="81"/>
      <c r="H1246" s="126"/>
      <c r="I1246" s="238" t="str">
        <f>IF(ISNUMBER(F1246),_xlfn.IFS(RIGHT(H1246,3)="(b)",IF(AND(G1246&gt;=DATE('1. Informace o projektu'!$C$3,1,1),G1246&lt;=WORKDAY(DATE('1. Informace o projektu'!$C$3+1,1,31)-1,1)),"OK","!!"),RIGHT(H1246,3)="(a)",IF(AND(G1246&gt;=DATE('1. Informace o projektu'!$C$3,1,1),G1246&lt;=WORKDAY(DATE('1. Informace o projektu'!$C$3,12,31)-1,1,'6. Data'!$C$76:$C$89)),"OK","!!"),ISBLANK(G1246),"!",ISBLANK(H1246),"!!!",H1246='6. Data'!$B$3,"vyberte druh nákladu")," ")</f>
        <v xml:space="preserve"> </v>
      </c>
      <c r="J1246" s="261" t="str">
        <f t="shared" si="57"/>
        <v xml:space="preserve"> </v>
      </c>
      <c r="K1246" s="238" t="str">
        <f t="shared" si="58"/>
        <v xml:space="preserve"> </v>
      </c>
      <c r="L1246" s="87" t="str">
        <f t="shared" si="59"/>
        <v xml:space="preserve"> </v>
      </c>
    </row>
    <row r="1247" spans="1:12" x14ac:dyDescent="0.25">
      <c r="A1247" s="72"/>
      <c r="B1247" s="82"/>
      <c r="C1247" s="82"/>
      <c r="D1247" s="79"/>
      <c r="E1247" s="83"/>
      <c r="F1247" s="83"/>
      <c r="G1247" s="81"/>
      <c r="H1247" s="126"/>
      <c r="I1247" s="238" t="str">
        <f>IF(ISNUMBER(F1247),_xlfn.IFS(RIGHT(H1247,3)="(b)",IF(AND(G1247&gt;=DATE('1. Informace o projektu'!$C$3,1,1),G1247&lt;=WORKDAY(DATE('1. Informace o projektu'!$C$3+1,1,31)-1,1)),"OK","!!"),RIGHT(H1247,3)="(a)",IF(AND(G1247&gt;=DATE('1. Informace o projektu'!$C$3,1,1),G1247&lt;=WORKDAY(DATE('1. Informace o projektu'!$C$3,12,31)-1,1,'6. Data'!$C$76:$C$89)),"OK","!!"),ISBLANK(G1247),"!",ISBLANK(H1247),"!!!",H1247='6. Data'!$B$3,"vyberte druh nákladu")," ")</f>
        <v xml:space="preserve"> </v>
      </c>
      <c r="J1247" s="261" t="str">
        <f t="shared" si="57"/>
        <v xml:space="preserve"> </v>
      </c>
      <c r="K1247" s="238" t="str">
        <f t="shared" si="58"/>
        <v xml:space="preserve"> </v>
      </c>
      <c r="L1247" s="87" t="str">
        <f t="shared" si="59"/>
        <v xml:space="preserve"> </v>
      </c>
    </row>
    <row r="1248" spans="1:12" x14ac:dyDescent="0.25">
      <c r="A1248" s="72"/>
      <c r="B1248" s="82"/>
      <c r="C1248" s="82"/>
      <c r="D1248" s="79"/>
      <c r="E1248" s="83"/>
      <c r="F1248" s="83"/>
      <c r="G1248" s="81"/>
      <c r="H1248" s="126"/>
      <c r="I1248" s="238" t="str">
        <f>IF(ISNUMBER(F1248),_xlfn.IFS(RIGHT(H1248,3)="(b)",IF(AND(G1248&gt;=DATE('1. Informace o projektu'!$C$3,1,1),G1248&lt;=WORKDAY(DATE('1. Informace o projektu'!$C$3+1,1,31)-1,1)),"OK","!!"),RIGHT(H1248,3)="(a)",IF(AND(G1248&gt;=DATE('1. Informace o projektu'!$C$3,1,1),G1248&lt;=WORKDAY(DATE('1. Informace o projektu'!$C$3,12,31)-1,1,'6. Data'!$C$76:$C$89)),"OK","!!"),ISBLANK(G1248),"!",ISBLANK(H1248),"!!!",H1248='6. Data'!$B$3,"vyberte druh nákladu")," ")</f>
        <v xml:space="preserve"> </v>
      </c>
      <c r="J1248" s="261" t="str">
        <f t="shared" si="57"/>
        <v xml:space="preserve"> </v>
      </c>
      <c r="K1248" s="238" t="str">
        <f t="shared" si="58"/>
        <v xml:space="preserve"> </v>
      </c>
      <c r="L1248" s="87" t="str">
        <f t="shared" si="59"/>
        <v xml:space="preserve"> </v>
      </c>
    </row>
    <row r="1249" spans="1:12" x14ac:dyDescent="0.25">
      <c r="A1249" s="72"/>
      <c r="B1249" s="82"/>
      <c r="C1249" s="82"/>
      <c r="D1249" s="79"/>
      <c r="E1249" s="83"/>
      <c r="F1249" s="83"/>
      <c r="G1249" s="81"/>
      <c r="H1249" s="126"/>
      <c r="I1249" s="238" t="str">
        <f>IF(ISNUMBER(F1249),_xlfn.IFS(RIGHT(H1249,3)="(b)",IF(AND(G1249&gt;=DATE('1. Informace o projektu'!$C$3,1,1),G1249&lt;=WORKDAY(DATE('1. Informace o projektu'!$C$3+1,1,31)-1,1)),"OK","!!"),RIGHT(H1249,3)="(a)",IF(AND(G1249&gt;=DATE('1. Informace o projektu'!$C$3,1,1),G1249&lt;=WORKDAY(DATE('1. Informace o projektu'!$C$3,12,31)-1,1,'6. Data'!$C$76:$C$89)),"OK","!!"),ISBLANK(G1249),"!",ISBLANK(H1249),"!!!",H1249='6. Data'!$B$3,"vyberte druh nákladu")," ")</f>
        <v xml:space="preserve"> </v>
      </c>
      <c r="J1249" s="261" t="str">
        <f t="shared" si="57"/>
        <v xml:space="preserve"> </v>
      </c>
      <c r="K1249" s="238" t="str">
        <f t="shared" si="58"/>
        <v xml:space="preserve"> </v>
      </c>
      <c r="L1249" s="87" t="str">
        <f t="shared" si="59"/>
        <v xml:space="preserve"> </v>
      </c>
    </row>
    <row r="1250" spans="1:12" x14ac:dyDescent="0.25">
      <c r="A1250" s="72"/>
      <c r="B1250" s="82"/>
      <c r="C1250" s="82"/>
      <c r="D1250" s="79"/>
      <c r="E1250" s="83"/>
      <c r="F1250" s="83"/>
      <c r="G1250" s="81"/>
      <c r="H1250" s="126"/>
      <c r="I1250" s="238" t="str">
        <f>IF(ISNUMBER(F1250),_xlfn.IFS(RIGHT(H1250,3)="(b)",IF(AND(G1250&gt;=DATE('1. Informace o projektu'!$C$3,1,1),G1250&lt;=WORKDAY(DATE('1. Informace o projektu'!$C$3+1,1,31)-1,1)),"OK","!!"),RIGHT(H1250,3)="(a)",IF(AND(G1250&gt;=DATE('1. Informace o projektu'!$C$3,1,1),G1250&lt;=WORKDAY(DATE('1. Informace o projektu'!$C$3,12,31)-1,1,'6. Data'!$C$76:$C$89)),"OK","!!"),ISBLANK(G1250),"!",ISBLANK(H1250),"!!!",H1250='6. Data'!$B$3,"vyberte druh nákladu")," ")</f>
        <v xml:space="preserve"> </v>
      </c>
      <c r="J1250" s="261" t="str">
        <f t="shared" si="57"/>
        <v xml:space="preserve"> </v>
      </c>
      <c r="K1250" s="238" t="str">
        <f t="shared" si="58"/>
        <v xml:space="preserve"> </v>
      </c>
      <c r="L1250" s="87" t="str">
        <f t="shared" si="59"/>
        <v xml:space="preserve"> </v>
      </c>
    </row>
    <row r="1251" spans="1:12" x14ac:dyDescent="0.25">
      <c r="A1251" s="72"/>
      <c r="B1251" s="82"/>
      <c r="C1251" s="82"/>
      <c r="D1251" s="79"/>
      <c r="E1251" s="83"/>
      <c r="F1251" s="83"/>
      <c r="G1251" s="81"/>
      <c r="H1251" s="126"/>
      <c r="I1251" s="238" t="str">
        <f>IF(ISNUMBER(F1251),_xlfn.IFS(RIGHT(H1251,3)="(b)",IF(AND(G1251&gt;=DATE('1. Informace o projektu'!$C$3,1,1),G1251&lt;=WORKDAY(DATE('1. Informace o projektu'!$C$3+1,1,31)-1,1)),"OK","!!"),RIGHT(H1251,3)="(a)",IF(AND(G1251&gt;=DATE('1. Informace o projektu'!$C$3,1,1),G1251&lt;=WORKDAY(DATE('1. Informace o projektu'!$C$3,12,31)-1,1,'6. Data'!$C$76:$C$89)),"OK","!!"),ISBLANK(G1251),"!",ISBLANK(H1251),"!!!",H1251='6. Data'!$B$3,"vyberte druh nákladu")," ")</f>
        <v xml:space="preserve"> </v>
      </c>
      <c r="J1251" s="261" t="str">
        <f t="shared" si="57"/>
        <v xml:space="preserve"> </v>
      </c>
      <c r="K1251" s="238" t="str">
        <f t="shared" si="58"/>
        <v xml:space="preserve"> </v>
      </c>
      <c r="L1251" s="87" t="str">
        <f t="shared" si="59"/>
        <v xml:space="preserve"> </v>
      </c>
    </row>
    <row r="1252" spans="1:12" x14ac:dyDescent="0.25">
      <c r="A1252" s="72"/>
      <c r="B1252" s="82"/>
      <c r="C1252" s="82"/>
      <c r="D1252" s="79"/>
      <c r="E1252" s="83"/>
      <c r="F1252" s="83"/>
      <c r="G1252" s="81"/>
      <c r="H1252" s="126"/>
      <c r="I1252" s="238" t="str">
        <f>IF(ISNUMBER(F1252),_xlfn.IFS(RIGHT(H1252,3)="(b)",IF(AND(G1252&gt;=DATE('1. Informace o projektu'!$C$3,1,1),G1252&lt;=WORKDAY(DATE('1. Informace o projektu'!$C$3+1,1,31)-1,1)),"OK","!!"),RIGHT(H1252,3)="(a)",IF(AND(G1252&gt;=DATE('1. Informace o projektu'!$C$3,1,1),G1252&lt;=WORKDAY(DATE('1. Informace o projektu'!$C$3,12,31)-1,1,'6. Data'!$C$76:$C$89)),"OK","!!"),ISBLANK(G1252),"!",ISBLANK(H1252),"!!!",H1252='6. Data'!$B$3,"vyberte druh nákladu")," ")</f>
        <v xml:space="preserve"> </v>
      </c>
      <c r="J1252" s="261" t="str">
        <f t="shared" si="57"/>
        <v xml:space="preserve"> </v>
      </c>
      <c r="K1252" s="238" t="str">
        <f t="shared" si="58"/>
        <v xml:space="preserve"> </v>
      </c>
      <c r="L1252" s="87" t="str">
        <f t="shared" si="59"/>
        <v xml:space="preserve"> </v>
      </c>
    </row>
    <row r="1253" spans="1:12" x14ac:dyDescent="0.25">
      <c r="A1253" s="72"/>
      <c r="B1253" s="82"/>
      <c r="C1253" s="82"/>
      <c r="D1253" s="79"/>
      <c r="E1253" s="83"/>
      <c r="F1253" s="83"/>
      <c r="G1253" s="81"/>
      <c r="H1253" s="126"/>
      <c r="I1253" s="238" t="str">
        <f>IF(ISNUMBER(F1253),_xlfn.IFS(RIGHT(H1253,3)="(b)",IF(AND(G1253&gt;=DATE('1. Informace o projektu'!$C$3,1,1),G1253&lt;=WORKDAY(DATE('1. Informace o projektu'!$C$3+1,1,31)-1,1)),"OK","!!"),RIGHT(H1253,3)="(a)",IF(AND(G1253&gt;=DATE('1. Informace o projektu'!$C$3,1,1),G1253&lt;=WORKDAY(DATE('1. Informace o projektu'!$C$3,12,31)-1,1,'6. Data'!$C$76:$C$89)),"OK","!!"),ISBLANK(G1253),"!",ISBLANK(H1253),"!!!",H1253='6. Data'!$B$3,"vyberte druh nákladu")," ")</f>
        <v xml:space="preserve"> </v>
      </c>
      <c r="J1253" s="261" t="str">
        <f t="shared" si="57"/>
        <v xml:space="preserve"> </v>
      </c>
      <c r="K1253" s="238" t="str">
        <f t="shared" si="58"/>
        <v xml:space="preserve"> </v>
      </c>
      <c r="L1253" s="87" t="str">
        <f t="shared" si="59"/>
        <v xml:space="preserve"> </v>
      </c>
    </row>
    <row r="1254" spans="1:12" x14ac:dyDescent="0.25">
      <c r="A1254" s="72"/>
      <c r="B1254" s="82"/>
      <c r="C1254" s="82"/>
      <c r="D1254" s="79"/>
      <c r="E1254" s="83"/>
      <c r="F1254" s="83"/>
      <c r="G1254" s="81"/>
      <c r="H1254" s="126"/>
      <c r="I1254" s="238" t="str">
        <f>IF(ISNUMBER(F1254),_xlfn.IFS(RIGHT(H1254,3)="(b)",IF(AND(G1254&gt;=DATE('1. Informace o projektu'!$C$3,1,1),G1254&lt;=WORKDAY(DATE('1. Informace o projektu'!$C$3+1,1,31)-1,1)),"OK","!!"),RIGHT(H1254,3)="(a)",IF(AND(G1254&gt;=DATE('1. Informace o projektu'!$C$3,1,1),G1254&lt;=WORKDAY(DATE('1. Informace o projektu'!$C$3,12,31)-1,1,'6. Data'!$C$76:$C$89)),"OK","!!"),ISBLANK(G1254),"!",ISBLANK(H1254),"!!!",H1254='6. Data'!$B$3,"vyberte druh nákladu")," ")</f>
        <v xml:space="preserve"> </v>
      </c>
      <c r="J1254" s="261" t="str">
        <f t="shared" si="57"/>
        <v xml:space="preserve"> </v>
      </c>
      <c r="K1254" s="238" t="str">
        <f t="shared" si="58"/>
        <v xml:space="preserve"> </v>
      </c>
      <c r="L1254" s="87" t="str">
        <f t="shared" si="59"/>
        <v xml:space="preserve"> </v>
      </c>
    </row>
    <row r="1255" spans="1:12" x14ac:dyDescent="0.25">
      <c r="A1255" s="72"/>
      <c r="B1255" s="82"/>
      <c r="C1255" s="82"/>
      <c r="D1255" s="79"/>
      <c r="E1255" s="83"/>
      <c r="F1255" s="83"/>
      <c r="G1255" s="81"/>
      <c r="H1255" s="126"/>
      <c r="I1255" s="238" t="str">
        <f>IF(ISNUMBER(F1255),_xlfn.IFS(RIGHT(H1255,3)="(b)",IF(AND(G1255&gt;=DATE('1. Informace o projektu'!$C$3,1,1),G1255&lt;=WORKDAY(DATE('1. Informace o projektu'!$C$3+1,1,31)-1,1)),"OK","!!"),RIGHT(H1255,3)="(a)",IF(AND(G1255&gt;=DATE('1. Informace o projektu'!$C$3,1,1),G1255&lt;=WORKDAY(DATE('1. Informace o projektu'!$C$3,12,31)-1,1,'6. Data'!$C$76:$C$89)),"OK","!!"),ISBLANK(G1255),"!",ISBLANK(H1255),"!!!",H1255='6. Data'!$B$3,"vyberte druh nákladu")," ")</f>
        <v xml:space="preserve"> </v>
      </c>
      <c r="J1255" s="261" t="str">
        <f t="shared" si="57"/>
        <v xml:space="preserve"> </v>
      </c>
      <c r="K1255" s="238" t="str">
        <f t="shared" si="58"/>
        <v xml:space="preserve"> </v>
      </c>
      <c r="L1255" s="87" t="str">
        <f t="shared" si="59"/>
        <v xml:space="preserve"> </v>
      </c>
    </row>
    <row r="1256" spans="1:12" x14ac:dyDescent="0.25">
      <c r="A1256" s="72"/>
      <c r="B1256" s="82"/>
      <c r="C1256" s="82"/>
      <c r="D1256" s="79"/>
      <c r="E1256" s="83"/>
      <c r="F1256" s="83"/>
      <c r="G1256" s="81"/>
      <c r="H1256" s="126"/>
      <c r="I1256" s="238" t="str">
        <f>IF(ISNUMBER(F1256),_xlfn.IFS(RIGHT(H1256,3)="(b)",IF(AND(G1256&gt;=DATE('1. Informace o projektu'!$C$3,1,1),G1256&lt;=WORKDAY(DATE('1. Informace o projektu'!$C$3+1,1,31)-1,1)),"OK","!!"),RIGHT(H1256,3)="(a)",IF(AND(G1256&gt;=DATE('1. Informace o projektu'!$C$3,1,1),G1256&lt;=WORKDAY(DATE('1. Informace o projektu'!$C$3,12,31)-1,1,'6. Data'!$C$76:$C$89)),"OK","!!"),ISBLANK(G1256),"!",ISBLANK(H1256),"!!!",H1256='6. Data'!$B$3,"vyberte druh nákladu")," ")</f>
        <v xml:space="preserve"> </v>
      </c>
      <c r="J1256" s="261" t="str">
        <f t="shared" si="57"/>
        <v xml:space="preserve"> </v>
      </c>
      <c r="K1256" s="238" t="str">
        <f t="shared" si="58"/>
        <v xml:space="preserve"> </v>
      </c>
      <c r="L1256" s="87" t="str">
        <f t="shared" si="59"/>
        <v xml:space="preserve"> </v>
      </c>
    </row>
    <row r="1257" spans="1:12" x14ac:dyDescent="0.25">
      <c r="A1257" s="72"/>
      <c r="B1257" s="82"/>
      <c r="C1257" s="82"/>
      <c r="D1257" s="79"/>
      <c r="E1257" s="83"/>
      <c r="F1257" s="83"/>
      <c r="G1257" s="81"/>
      <c r="H1257" s="126"/>
      <c r="I1257" s="238" t="str">
        <f>IF(ISNUMBER(F1257),_xlfn.IFS(RIGHT(H1257,3)="(b)",IF(AND(G1257&gt;=DATE('1. Informace o projektu'!$C$3,1,1),G1257&lt;=WORKDAY(DATE('1. Informace o projektu'!$C$3+1,1,31)-1,1)),"OK","!!"),RIGHT(H1257,3)="(a)",IF(AND(G1257&gt;=DATE('1. Informace o projektu'!$C$3,1,1),G1257&lt;=WORKDAY(DATE('1. Informace o projektu'!$C$3,12,31)-1,1,'6. Data'!$C$76:$C$89)),"OK","!!"),ISBLANK(G1257),"!",ISBLANK(H1257),"!!!",H1257='6. Data'!$B$3,"vyberte druh nákladu")," ")</f>
        <v xml:space="preserve"> </v>
      </c>
      <c r="J1257" s="261" t="str">
        <f t="shared" si="57"/>
        <v xml:space="preserve"> </v>
      </c>
      <c r="K1257" s="238" t="str">
        <f t="shared" si="58"/>
        <v xml:space="preserve"> </v>
      </c>
      <c r="L1257" s="87" t="str">
        <f t="shared" si="59"/>
        <v xml:space="preserve"> </v>
      </c>
    </row>
    <row r="1258" spans="1:12" x14ac:dyDescent="0.25">
      <c r="A1258" s="72"/>
      <c r="B1258" s="82"/>
      <c r="C1258" s="82"/>
      <c r="D1258" s="79"/>
      <c r="E1258" s="83"/>
      <c r="F1258" s="83"/>
      <c r="G1258" s="81"/>
      <c r="H1258" s="126"/>
      <c r="I1258" s="238" t="str">
        <f>IF(ISNUMBER(F1258),_xlfn.IFS(RIGHT(H1258,3)="(b)",IF(AND(G1258&gt;=DATE('1. Informace o projektu'!$C$3,1,1),G1258&lt;=WORKDAY(DATE('1. Informace o projektu'!$C$3+1,1,31)-1,1)),"OK","!!"),RIGHT(H1258,3)="(a)",IF(AND(G1258&gt;=DATE('1. Informace o projektu'!$C$3,1,1),G1258&lt;=WORKDAY(DATE('1. Informace o projektu'!$C$3,12,31)-1,1,'6. Data'!$C$76:$C$89)),"OK","!!"),ISBLANK(G1258),"!",ISBLANK(H1258),"!!!",H1258='6. Data'!$B$3,"vyberte druh nákladu")," ")</f>
        <v xml:space="preserve"> </v>
      </c>
      <c r="J1258" s="261" t="str">
        <f t="shared" si="57"/>
        <v xml:space="preserve"> </v>
      </c>
      <c r="K1258" s="238" t="str">
        <f t="shared" si="58"/>
        <v xml:space="preserve"> </v>
      </c>
      <c r="L1258" s="87" t="str">
        <f t="shared" si="59"/>
        <v xml:space="preserve"> </v>
      </c>
    </row>
    <row r="1259" spans="1:12" x14ac:dyDescent="0.25">
      <c r="A1259" s="72"/>
      <c r="B1259" s="82"/>
      <c r="C1259" s="82"/>
      <c r="D1259" s="79"/>
      <c r="E1259" s="83"/>
      <c r="F1259" s="83"/>
      <c r="G1259" s="81"/>
      <c r="H1259" s="126"/>
      <c r="I1259" s="238" t="str">
        <f>IF(ISNUMBER(F1259),_xlfn.IFS(RIGHT(H1259,3)="(b)",IF(AND(G1259&gt;=DATE('1. Informace o projektu'!$C$3,1,1),G1259&lt;=WORKDAY(DATE('1. Informace o projektu'!$C$3+1,1,31)-1,1)),"OK","!!"),RIGHT(H1259,3)="(a)",IF(AND(G1259&gt;=DATE('1. Informace o projektu'!$C$3,1,1),G1259&lt;=WORKDAY(DATE('1. Informace o projektu'!$C$3,12,31)-1,1,'6. Data'!$C$76:$C$89)),"OK","!!"),ISBLANK(G1259),"!",ISBLANK(H1259),"!!!",H1259='6. Data'!$B$3,"vyberte druh nákladu")," ")</f>
        <v xml:space="preserve"> </v>
      </c>
      <c r="J1259" s="261" t="str">
        <f t="shared" si="57"/>
        <v xml:space="preserve"> </v>
      </c>
      <c r="K1259" s="238" t="str">
        <f t="shared" si="58"/>
        <v xml:space="preserve"> </v>
      </c>
      <c r="L1259" s="87" t="str">
        <f t="shared" si="59"/>
        <v xml:space="preserve"> </v>
      </c>
    </row>
    <row r="1260" spans="1:12" x14ac:dyDescent="0.25">
      <c r="A1260" s="72"/>
      <c r="B1260" s="82"/>
      <c r="C1260" s="82"/>
      <c r="D1260" s="79"/>
      <c r="E1260" s="83"/>
      <c r="F1260" s="83"/>
      <c r="G1260" s="81"/>
      <c r="H1260" s="126"/>
      <c r="I1260" s="238" t="str">
        <f>IF(ISNUMBER(F1260),_xlfn.IFS(RIGHT(H1260,3)="(b)",IF(AND(G1260&gt;=DATE('1. Informace o projektu'!$C$3,1,1),G1260&lt;=WORKDAY(DATE('1. Informace o projektu'!$C$3+1,1,31)-1,1)),"OK","!!"),RIGHT(H1260,3)="(a)",IF(AND(G1260&gt;=DATE('1. Informace o projektu'!$C$3,1,1),G1260&lt;=WORKDAY(DATE('1. Informace o projektu'!$C$3,12,31)-1,1,'6. Data'!$C$76:$C$89)),"OK","!!"),ISBLANK(G1260),"!",ISBLANK(H1260),"!!!",H1260='6. Data'!$B$3,"vyberte druh nákladu")," ")</f>
        <v xml:space="preserve"> </v>
      </c>
      <c r="J1260" s="261" t="str">
        <f t="shared" si="57"/>
        <v xml:space="preserve"> </v>
      </c>
      <c r="K1260" s="238" t="str">
        <f t="shared" si="58"/>
        <v xml:space="preserve"> </v>
      </c>
      <c r="L1260" s="87" t="str">
        <f t="shared" si="59"/>
        <v xml:space="preserve"> </v>
      </c>
    </row>
    <row r="1261" spans="1:12" x14ac:dyDescent="0.25">
      <c r="A1261" s="72"/>
      <c r="B1261" s="82"/>
      <c r="C1261" s="82"/>
      <c r="D1261" s="79"/>
      <c r="E1261" s="83"/>
      <c r="F1261" s="83"/>
      <c r="G1261" s="81"/>
      <c r="H1261" s="126"/>
      <c r="I1261" s="238" t="str">
        <f>IF(ISNUMBER(F1261),_xlfn.IFS(RIGHT(H1261,3)="(b)",IF(AND(G1261&gt;=DATE('1. Informace o projektu'!$C$3,1,1),G1261&lt;=WORKDAY(DATE('1. Informace o projektu'!$C$3+1,1,31)-1,1)),"OK","!!"),RIGHT(H1261,3)="(a)",IF(AND(G1261&gt;=DATE('1. Informace o projektu'!$C$3,1,1),G1261&lt;=WORKDAY(DATE('1. Informace o projektu'!$C$3,12,31)-1,1,'6. Data'!$C$76:$C$89)),"OK","!!"),ISBLANK(G1261),"!",ISBLANK(H1261),"!!!",H1261='6. Data'!$B$3,"vyberte druh nákladu")," ")</f>
        <v xml:space="preserve"> </v>
      </c>
      <c r="J1261" s="261" t="str">
        <f t="shared" si="57"/>
        <v xml:space="preserve"> </v>
      </c>
      <c r="K1261" s="238" t="str">
        <f t="shared" si="58"/>
        <v xml:space="preserve"> </v>
      </c>
      <c r="L1261" s="87" t="str">
        <f t="shared" si="59"/>
        <v xml:space="preserve"> </v>
      </c>
    </row>
    <row r="1262" spans="1:12" x14ac:dyDescent="0.25">
      <c r="A1262" s="72"/>
      <c r="B1262" s="82"/>
      <c r="C1262" s="82"/>
      <c r="D1262" s="79"/>
      <c r="E1262" s="83"/>
      <c r="F1262" s="83"/>
      <c r="G1262" s="81"/>
      <c r="H1262" s="126"/>
      <c r="I1262" s="238" t="str">
        <f>IF(ISNUMBER(F1262),_xlfn.IFS(RIGHT(H1262,3)="(b)",IF(AND(G1262&gt;=DATE('1. Informace o projektu'!$C$3,1,1),G1262&lt;=WORKDAY(DATE('1. Informace o projektu'!$C$3+1,1,31)-1,1)),"OK","!!"),RIGHT(H1262,3)="(a)",IF(AND(G1262&gt;=DATE('1. Informace o projektu'!$C$3,1,1),G1262&lt;=WORKDAY(DATE('1. Informace o projektu'!$C$3,12,31)-1,1,'6. Data'!$C$76:$C$89)),"OK","!!"),ISBLANK(G1262),"!",ISBLANK(H1262),"!!!",H1262='6. Data'!$B$3,"vyberte druh nákladu")," ")</f>
        <v xml:space="preserve"> </v>
      </c>
      <c r="J1262" s="261" t="str">
        <f t="shared" si="57"/>
        <v xml:space="preserve"> </v>
      </c>
      <c r="K1262" s="238" t="str">
        <f t="shared" si="58"/>
        <v xml:space="preserve"> </v>
      </c>
      <c r="L1262" s="87" t="str">
        <f t="shared" si="59"/>
        <v xml:space="preserve"> </v>
      </c>
    </row>
    <row r="1263" spans="1:12" x14ac:dyDescent="0.25">
      <c r="A1263" s="72"/>
      <c r="B1263" s="82"/>
      <c r="C1263" s="82"/>
      <c r="D1263" s="79"/>
      <c r="E1263" s="83"/>
      <c r="F1263" s="83"/>
      <c r="G1263" s="81"/>
      <c r="H1263" s="126"/>
      <c r="I1263" s="238" t="str">
        <f>IF(ISNUMBER(F1263),_xlfn.IFS(RIGHT(H1263,3)="(b)",IF(AND(G1263&gt;=DATE('1. Informace o projektu'!$C$3,1,1),G1263&lt;=WORKDAY(DATE('1. Informace o projektu'!$C$3+1,1,31)-1,1)),"OK","!!"),RIGHT(H1263,3)="(a)",IF(AND(G1263&gt;=DATE('1. Informace o projektu'!$C$3,1,1),G1263&lt;=WORKDAY(DATE('1. Informace o projektu'!$C$3,12,31)-1,1,'6. Data'!$C$76:$C$89)),"OK","!!"),ISBLANK(G1263),"!",ISBLANK(H1263),"!!!",H1263='6. Data'!$B$3,"vyberte druh nákladu")," ")</f>
        <v xml:space="preserve"> </v>
      </c>
      <c r="J1263" s="261" t="str">
        <f t="shared" si="57"/>
        <v xml:space="preserve"> </v>
      </c>
      <c r="K1263" s="238" t="str">
        <f t="shared" si="58"/>
        <v xml:space="preserve"> </v>
      </c>
      <c r="L1263" s="87" t="str">
        <f t="shared" si="59"/>
        <v xml:space="preserve"> </v>
      </c>
    </row>
    <row r="1264" spans="1:12" x14ac:dyDescent="0.25">
      <c r="A1264" s="72"/>
      <c r="B1264" s="82"/>
      <c r="C1264" s="82"/>
      <c r="D1264" s="79"/>
      <c r="E1264" s="83"/>
      <c r="F1264" s="83"/>
      <c r="G1264" s="81"/>
      <c r="H1264" s="126"/>
      <c r="I1264" s="238" t="str">
        <f>IF(ISNUMBER(F1264),_xlfn.IFS(RIGHT(H1264,3)="(b)",IF(AND(G1264&gt;=DATE('1. Informace o projektu'!$C$3,1,1),G1264&lt;=WORKDAY(DATE('1. Informace o projektu'!$C$3+1,1,31)-1,1)),"OK","!!"),RIGHT(H1264,3)="(a)",IF(AND(G1264&gt;=DATE('1. Informace o projektu'!$C$3,1,1),G1264&lt;=WORKDAY(DATE('1. Informace o projektu'!$C$3,12,31)-1,1,'6. Data'!$C$76:$C$89)),"OK","!!"),ISBLANK(G1264),"!",ISBLANK(H1264),"!!!",H1264='6. Data'!$B$3,"vyberte druh nákladu")," ")</f>
        <v xml:space="preserve"> </v>
      </c>
      <c r="J1264" s="261" t="str">
        <f t="shared" si="57"/>
        <v xml:space="preserve"> </v>
      </c>
      <c r="K1264" s="238" t="str">
        <f t="shared" si="58"/>
        <v xml:space="preserve"> </v>
      </c>
      <c r="L1264" s="87" t="str">
        <f t="shared" si="59"/>
        <v xml:space="preserve"> </v>
      </c>
    </row>
    <row r="1265" spans="1:12" x14ac:dyDescent="0.25">
      <c r="A1265" s="72"/>
      <c r="B1265" s="82"/>
      <c r="C1265" s="82"/>
      <c r="D1265" s="79"/>
      <c r="E1265" s="83"/>
      <c r="F1265" s="83"/>
      <c r="G1265" s="81"/>
      <c r="H1265" s="126"/>
      <c r="I1265" s="238" t="str">
        <f>IF(ISNUMBER(F1265),_xlfn.IFS(RIGHT(H1265,3)="(b)",IF(AND(G1265&gt;=DATE('1. Informace o projektu'!$C$3,1,1),G1265&lt;=WORKDAY(DATE('1. Informace o projektu'!$C$3+1,1,31)-1,1)),"OK","!!"),RIGHT(H1265,3)="(a)",IF(AND(G1265&gt;=DATE('1. Informace o projektu'!$C$3,1,1),G1265&lt;=WORKDAY(DATE('1. Informace o projektu'!$C$3,12,31)-1,1,'6. Data'!$C$76:$C$89)),"OK","!!"),ISBLANK(G1265),"!",ISBLANK(H1265),"!!!",H1265='6. Data'!$B$3,"vyberte druh nákladu")," ")</f>
        <v xml:space="preserve"> </v>
      </c>
      <c r="J1265" s="261" t="str">
        <f t="shared" si="57"/>
        <v xml:space="preserve"> </v>
      </c>
      <c r="K1265" s="238" t="str">
        <f t="shared" si="58"/>
        <v xml:space="preserve"> </v>
      </c>
      <c r="L1265" s="87" t="str">
        <f t="shared" si="59"/>
        <v xml:space="preserve"> </v>
      </c>
    </row>
    <row r="1266" spans="1:12" x14ac:dyDescent="0.25">
      <c r="A1266" s="72"/>
      <c r="B1266" s="82"/>
      <c r="C1266" s="82"/>
      <c r="D1266" s="79"/>
      <c r="E1266" s="83"/>
      <c r="F1266" s="83"/>
      <c r="G1266" s="81"/>
      <c r="H1266" s="126"/>
      <c r="I1266" s="238" t="str">
        <f>IF(ISNUMBER(F1266),_xlfn.IFS(RIGHT(H1266,3)="(b)",IF(AND(G1266&gt;=DATE('1. Informace o projektu'!$C$3,1,1),G1266&lt;=WORKDAY(DATE('1. Informace o projektu'!$C$3+1,1,31)-1,1)),"OK","!!"),RIGHT(H1266,3)="(a)",IF(AND(G1266&gt;=DATE('1. Informace o projektu'!$C$3,1,1),G1266&lt;=WORKDAY(DATE('1. Informace o projektu'!$C$3,12,31)-1,1,'6. Data'!$C$76:$C$89)),"OK","!!"),ISBLANK(G1266),"!",ISBLANK(H1266),"!!!",H1266='6. Data'!$B$3,"vyberte druh nákladu")," ")</f>
        <v xml:space="preserve"> </v>
      </c>
      <c r="J1266" s="261" t="str">
        <f t="shared" si="57"/>
        <v xml:space="preserve"> </v>
      </c>
      <c r="K1266" s="238" t="str">
        <f t="shared" si="58"/>
        <v xml:space="preserve"> </v>
      </c>
      <c r="L1266" s="87" t="str">
        <f t="shared" si="59"/>
        <v xml:space="preserve"> </v>
      </c>
    </row>
    <row r="1267" spans="1:12" x14ac:dyDescent="0.25">
      <c r="A1267" s="72"/>
      <c r="B1267" s="82"/>
      <c r="C1267" s="82"/>
      <c r="D1267" s="79"/>
      <c r="E1267" s="83"/>
      <c r="F1267" s="83"/>
      <c r="G1267" s="81"/>
      <c r="H1267" s="126"/>
      <c r="I1267" s="238" t="str">
        <f>IF(ISNUMBER(F1267),_xlfn.IFS(RIGHT(H1267,3)="(b)",IF(AND(G1267&gt;=DATE('1. Informace o projektu'!$C$3,1,1),G1267&lt;=WORKDAY(DATE('1. Informace o projektu'!$C$3+1,1,31)-1,1)),"OK","!!"),RIGHT(H1267,3)="(a)",IF(AND(G1267&gt;=DATE('1. Informace o projektu'!$C$3,1,1),G1267&lt;=WORKDAY(DATE('1. Informace o projektu'!$C$3,12,31)-1,1,'6. Data'!$C$76:$C$89)),"OK","!!"),ISBLANK(G1267),"!",ISBLANK(H1267),"!!!",H1267='6. Data'!$B$3,"vyberte druh nákladu")," ")</f>
        <v xml:space="preserve"> </v>
      </c>
      <c r="J1267" s="261" t="str">
        <f t="shared" si="57"/>
        <v xml:space="preserve"> </v>
      </c>
      <c r="K1267" s="238" t="str">
        <f t="shared" si="58"/>
        <v xml:space="preserve"> </v>
      </c>
      <c r="L1267" s="87" t="str">
        <f t="shared" si="59"/>
        <v xml:space="preserve"> </v>
      </c>
    </row>
    <row r="1268" spans="1:12" x14ac:dyDescent="0.25">
      <c r="A1268" s="72"/>
      <c r="B1268" s="82"/>
      <c r="C1268" s="82"/>
      <c r="D1268" s="79"/>
      <c r="E1268" s="83"/>
      <c r="F1268" s="83"/>
      <c r="G1268" s="81"/>
      <c r="H1268" s="126"/>
      <c r="I1268" s="238" t="str">
        <f>IF(ISNUMBER(F1268),_xlfn.IFS(RIGHT(H1268,3)="(b)",IF(AND(G1268&gt;=DATE('1. Informace o projektu'!$C$3,1,1),G1268&lt;=WORKDAY(DATE('1. Informace o projektu'!$C$3+1,1,31)-1,1)),"OK","!!"),RIGHT(H1268,3)="(a)",IF(AND(G1268&gt;=DATE('1. Informace o projektu'!$C$3,1,1),G1268&lt;=WORKDAY(DATE('1. Informace o projektu'!$C$3,12,31)-1,1,'6. Data'!$C$76:$C$89)),"OK","!!"),ISBLANK(G1268),"!",ISBLANK(H1268),"!!!",H1268='6. Data'!$B$3,"vyberte druh nákladu")," ")</f>
        <v xml:space="preserve"> </v>
      </c>
      <c r="J1268" s="261" t="str">
        <f t="shared" si="57"/>
        <v xml:space="preserve"> </v>
      </c>
      <c r="K1268" s="238" t="str">
        <f t="shared" si="58"/>
        <v xml:space="preserve"> </v>
      </c>
      <c r="L1268" s="87" t="str">
        <f t="shared" si="59"/>
        <v xml:space="preserve"> </v>
      </c>
    </row>
    <row r="1269" spans="1:12" x14ac:dyDescent="0.25">
      <c r="A1269" s="72"/>
      <c r="B1269" s="82"/>
      <c r="C1269" s="82"/>
      <c r="D1269" s="79"/>
      <c r="E1269" s="83"/>
      <c r="F1269" s="83"/>
      <c r="G1269" s="81"/>
      <c r="H1269" s="126"/>
      <c r="I1269" s="238" t="str">
        <f>IF(ISNUMBER(F1269),_xlfn.IFS(RIGHT(H1269,3)="(b)",IF(AND(G1269&gt;=DATE('1. Informace o projektu'!$C$3,1,1),G1269&lt;=WORKDAY(DATE('1. Informace o projektu'!$C$3+1,1,31)-1,1)),"OK","!!"),RIGHT(H1269,3)="(a)",IF(AND(G1269&gt;=DATE('1. Informace o projektu'!$C$3,1,1),G1269&lt;=WORKDAY(DATE('1. Informace o projektu'!$C$3,12,31)-1,1,'6. Data'!$C$76:$C$89)),"OK","!!"),ISBLANK(G1269),"!",ISBLANK(H1269),"!!!",H1269='6. Data'!$B$3,"vyberte druh nákladu")," ")</f>
        <v xml:space="preserve"> </v>
      </c>
      <c r="J1269" s="261" t="str">
        <f t="shared" si="57"/>
        <v xml:space="preserve"> </v>
      </c>
      <c r="K1269" s="238" t="str">
        <f t="shared" si="58"/>
        <v xml:space="preserve"> </v>
      </c>
      <c r="L1269" s="87" t="str">
        <f t="shared" si="59"/>
        <v xml:space="preserve"> </v>
      </c>
    </row>
    <row r="1270" spans="1:12" x14ac:dyDescent="0.25">
      <c r="A1270" s="72"/>
      <c r="B1270" s="82"/>
      <c r="C1270" s="82"/>
      <c r="D1270" s="79"/>
      <c r="E1270" s="83"/>
      <c r="F1270" s="83"/>
      <c r="G1270" s="81"/>
      <c r="H1270" s="126"/>
      <c r="I1270" s="238" t="str">
        <f>IF(ISNUMBER(F1270),_xlfn.IFS(RIGHT(H1270,3)="(b)",IF(AND(G1270&gt;=DATE('1. Informace o projektu'!$C$3,1,1),G1270&lt;=WORKDAY(DATE('1. Informace o projektu'!$C$3+1,1,31)-1,1)),"OK","!!"),RIGHT(H1270,3)="(a)",IF(AND(G1270&gt;=DATE('1. Informace o projektu'!$C$3,1,1),G1270&lt;=WORKDAY(DATE('1. Informace o projektu'!$C$3,12,31)-1,1,'6. Data'!$C$76:$C$89)),"OK","!!"),ISBLANK(G1270),"!",ISBLANK(H1270),"!!!",H1270='6. Data'!$B$3,"vyberte druh nákladu")," ")</f>
        <v xml:space="preserve"> </v>
      </c>
      <c r="J1270" s="261" t="str">
        <f t="shared" si="57"/>
        <v xml:space="preserve"> </v>
      </c>
      <c r="K1270" s="238" t="str">
        <f t="shared" si="58"/>
        <v xml:space="preserve"> </v>
      </c>
      <c r="L1270" s="87" t="str">
        <f t="shared" si="59"/>
        <v xml:space="preserve"> </v>
      </c>
    </row>
    <row r="1271" spans="1:12" x14ac:dyDescent="0.25">
      <c r="A1271" s="72"/>
      <c r="B1271" s="82"/>
      <c r="C1271" s="82"/>
      <c r="D1271" s="79"/>
      <c r="E1271" s="83"/>
      <c r="F1271" s="83"/>
      <c r="G1271" s="81"/>
      <c r="H1271" s="126"/>
      <c r="I1271" s="238" t="str">
        <f>IF(ISNUMBER(F1271),_xlfn.IFS(RIGHT(H1271,3)="(b)",IF(AND(G1271&gt;=DATE('1. Informace o projektu'!$C$3,1,1),G1271&lt;=WORKDAY(DATE('1. Informace o projektu'!$C$3+1,1,31)-1,1)),"OK","!!"),RIGHT(H1271,3)="(a)",IF(AND(G1271&gt;=DATE('1. Informace o projektu'!$C$3,1,1),G1271&lt;=WORKDAY(DATE('1. Informace o projektu'!$C$3,12,31)-1,1,'6. Data'!$C$76:$C$89)),"OK","!!"),ISBLANK(G1271),"!",ISBLANK(H1271),"!!!",H1271='6. Data'!$B$3,"vyberte druh nákladu")," ")</f>
        <v xml:space="preserve"> </v>
      </c>
      <c r="J1271" s="261" t="str">
        <f t="shared" si="57"/>
        <v xml:space="preserve"> </v>
      </c>
      <c r="K1271" s="238" t="str">
        <f t="shared" si="58"/>
        <v xml:space="preserve"> </v>
      </c>
      <c r="L1271" s="87" t="str">
        <f t="shared" si="59"/>
        <v xml:space="preserve"> </v>
      </c>
    </row>
    <row r="1272" spans="1:12" x14ac:dyDescent="0.25">
      <c r="A1272" s="72"/>
      <c r="B1272" s="82"/>
      <c r="C1272" s="82"/>
      <c r="D1272" s="79"/>
      <c r="E1272" s="83"/>
      <c r="F1272" s="83"/>
      <c r="G1272" s="81"/>
      <c r="H1272" s="126"/>
      <c r="I1272" s="238" t="str">
        <f>IF(ISNUMBER(F1272),_xlfn.IFS(RIGHT(H1272,3)="(b)",IF(AND(G1272&gt;=DATE('1. Informace o projektu'!$C$3,1,1),G1272&lt;=WORKDAY(DATE('1. Informace o projektu'!$C$3+1,1,31)-1,1)),"OK","!!"),RIGHT(H1272,3)="(a)",IF(AND(G1272&gt;=DATE('1. Informace o projektu'!$C$3,1,1),G1272&lt;=WORKDAY(DATE('1. Informace o projektu'!$C$3,12,31)-1,1,'6. Data'!$C$76:$C$89)),"OK","!!"),ISBLANK(G1272),"!",ISBLANK(H1272),"!!!",H1272='6. Data'!$B$3,"vyberte druh nákladu")," ")</f>
        <v xml:space="preserve"> </v>
      </c>
      <c r="J1272" s="261" t="str">
        <f t="shared" si="57"/>
        <v xml:space="preserve"> </v>
      </c>
      <c r="K1272" s="238" t="str">
        <f t="shared" si="58"/>
        <v xml:space="preserve"> </v>
      </c>
      <c r="L1272" s="87" t="str">
        <f t="shared" si="59"/>
        <v xml:space="preserve"> </v>
      </c>
    </row>
    <row r="1273" spans="1:12" x14ac:dyDescent="0.25">
      <c r="A1273" s="72"/>
      <c r="B1273" s="82"/>
      <c r="C1273" s="82"/>
      <c r="D1273" s="79"/>
      <c r="E1273" s="83"/>
      <c r="F1273" s="83"/>
      <c r="G1273" s="81"/>
      <c r="H1273" s="126"/>
      <c r="I1273" s="238" t="str">
        <f>IF(ISNUMBER(F1273),_xlfn.IFS(RIGHT(H1273,3)="(b)",IF(AND(G1273&gt;=DATE('1. Informace o projektu'!$C$3,1,1),G1273&lt;=WORKDAY(DATE('1. Informace o projektu'!$C$3+1,1,31)-1,1)),"OK","!!"),RIGHT(H1273,3)="(a)",IF(AND(G1273&gt;=DATE('1. Informace o projektu'!$C$3,1,1),G1273&lt;=WORKDAY(DATE('1. Informace o projektu'!$C$3,12,31)-1,1,'6. Data'!$C$76:$C$89)),"OK","!!"),ISBLANK(G1273),"!",ISBLANK(H1273),"!!!",H1273='6. Data'!$B$3,"vyberte druh nákladu")," ")</f>
        <v xml:space="preserve"> </v>
      </c>
      <c r="J1273" s="261" t="str">
        <f t="shared" si="57"/>
        <v xml:space="preserve"> </v>
      </c>
      <c r="K1273" s="238" t="str">
        <f t="shared" si="58"/>
        <v xml:space="preserve"> </v>
      </c>
      <c r="L1273" s="87" t="str">
        <f t="shared" si="59"/>
        <v xml:space="preserve"> </v>
      </c>
    </row>
    <row r="1274" spans="1:12" x14ac:dyDescent="0.25">
      <c r="A1274" s="72"/>
      <c r="B1274" s="82"/>
      <c r="C1274" s="82"/>
      <c r="D1274" s="79"/>
      <c r="E1274" s="83"/>
      <c r="F1274" s="83"/>
      <c r="G1274" s="81"/>
      <c r="H1274" s="126"/>
      <c r="I1274" s="238" t="str">
        <f>IF(ISNUMBER(F1274),_xlfn.IFS(RIGHT(H1274,3)="(b)",IF(AND(G1274&gt;=DATE('1. Informace o projektu'!$C$3,1,1),G1274&lt;=WORKDAY(DATE('1. Informace o projektu'!$C$3+1,1,31)-1,1)),"OK","!!"),RIGHT(H1274,3)="(a)",IF(AND(G1274&gt;=DATE('1. Informace o projektu'!$C$3,1,1),G1274&lt;=WORKDAY(DATE('1. Informace o projektu'!$C$3,12,31)-1,1,'6. Data'!$C$76:$C$89)),"OK","!!"),ISBLANK(G1274),"!",ISBLANK(H1274),"!!!",H1274='6. Data'!$B$3,"vyberte druh nákladu")," ")</f>
        <v xml:space="preserve"> </v>
      </c>
      <c r="J1274" s="261" t="str">
        <f t="shared" si="57"/>
        <v xml:space="preserve"> </v>
      </c>
      <c r="K1274" s="238" t="str">
        <f t="shared" si="58"/>
        <v xml:space="preserve"> </v>
      </c>
      <c r="L1274" s="87" t="str">
        <f t="shared" si="59"/>
        <v xml:space="preserve"> </v>
      </c>
    </row>
    <row r="1275" spans="1:12" x14ac:dyDescent="0.25">
      <c r="A1275" s="72"/>
      <c r="B1275" s="82"/>
      <c r="C1275" s="82"/>
      <c r="D1275" s="79"/>
      <c r="E1275" s="83"/>
      <c r="F1275" s="83"/>
      <c r="G1275" s="81"/>
      <c r="H1275" s="126"/>
      <c r="I1275" s="238" t="str">
        <f>IF(ISNUMBER(F1275),_xlfn.IFS(RIGHT(H1275,3)="(b)",IF(AND(G1275&gt;=DATE('1. Informace o projektu'!$C$3,1,1),G1275&lt;=WORKDAY(DATE('1. Informace o projektu'!$C$3+1,1,31)-1,1)),"OK","!!"),RIGHT(H1275,3)="(a)",IF(AND(G1275&gt;=DATE('1. Informace o projektu'!$C$3,1,1),G1275&lt;=WORKDAY(DATE('1. Informace o projektu'!$C$3,12,31)-1,1,'6. Data'!$C$76:$C$89)),"OK","!!"),ISBLANK(G1275),"!",ISBLANK(H1275),"!!!",H1275='6. Data'!$B$3,"vyberte druh nákladu")," ")</f>
        <v xml:space="preserve"> </v>
      </c>
      <c r="J1275" s="261" t="str">
        <f t="shared" si="57"/>
        <v xml:space="preserve"> </v>
      </c>
      <c r="K1275" s="238" t="str">
        <f t="shared" si="58"/>
        <v xml:space="preserve"> </v>
      </c>
      <c r="L1275" s="87" t="str">
        <f t="shared" si="59"/>
        <v xml:space="preserve"> </v>
      </c>
    </row>
    <row r="1276" spans="1:12" x14ac:dyDescent="0.25">
      <c r="A1276" s="72"/>
      <c r="B1276" s="82"/>
      <c r="C1276" s="82"/>
      <c r="D1276" s="79"/>
      <c r="E1276" s="83"/>
      <c r="F1276" s="83"/>
      <c r="G1276" s="81"/>
      <c r="H1276" s="126"/>
      <c r="I1276" s="238" t="str">
        <f>IF(ISNUMBER(F1276),_xlfn.IFS(RIGHT(H1276,3)="(b)",IF(AND(G1276&gt;=DATE('1. Informace o projektu'!$C$3,1,1),G1276&lt;=WORKDAY(DATE('1. Informace o projektu'!$C$3+1,1,31)-1,1)),"OK","!!"),RIGHT(H1276,3)="(a)",IF(AND(G1276&gt;=DATE('1. Informace o projektu'!$C$3,1,1),G1276&lt;=WORKDAY(DATE('1. Informace o projektu'!$C$3,12,31)-1,1,'6. Data'!$C$76:$C$89)),"OK","!!"),ISBLANK(G1276),"!",ISBLANK(H1276),"!!!",H1276='6. Data'!$B$3,"vyberte druh nákladu")," ")</f>
        <v xml:space="preserve"> </v>
      </c>
      <c r="J1276" s="261" t="str">
        <f t="shared" si="57"/>
        <v xml:space="preserve"> </v>
      </c>
      <c r="K1276" s="238" t="str">
        <f t="shared" si="58"/>
        <v xml:space="preserve"> </v>
      </c>
      <c r="L1276" s="87" t="str">
        <f t="shared" si="59"/>
        <v xml:space="preserve"> </v>
      </c>
    </row>
    <row r="1277" spans="1:12" x14ac:dyDescent="0.25">
      <c r="A1277" s="72"/>
      <c r="B1277" s="82"/>
      <c r="C1277" s="82"/>
      <c r="D1277" s="79"/>
      <c r="E1277" s="83"/>
      <c r="F1277" s="83"/>
      <c r="G1277" s="81"/>
      <c r="H1277" s="126"/>
      <c r="I1277" s="238" t="str">
        <f>IF(ISNUMBER(F1277),_xlfn.IFS(RIGHT(H1277,3)="(b)",IF(AND(G1277&gt;=DATE('1. Informace o projektu'!$C$3,1,1),G1277&lt;=WORKDAY(DATE('1. Informace o projektu'!$C$3+1,1,31)-1,1)),"OK","!!"),RIGHT(H1277,3)="(a)",IF(AND(G1277&gt;=DATE('1. Informace o projektu'!$C$3,1,1),G1277&lt;=WORKDAY(DATE('1. Informace o projektu'!$C$3,12,31)-1,1,'6. Data'!$C$76:$C$89)),"OK","!!"),ISBLANK(G1277),"!",ISBLANK(H1277),"!!!",H1277='6. Data'!$B$3,"vyberte druh nákladu")," ")</f>
        <v xml:space="preserve"> </v>
      </c>
      <c r="J1277" s="261" t="str">
        <f t="shared" si="57"/>
        <v xml:space="preserve"> </v>
      </c>
      <c r="K1277" s="238" t="str">
        <f t="shared" si="58"/>
        <v xml:space="preserve"> </v>
      </c>
      <c r="L1277" s="87" t="str">
        <f t="shared" si="59"/>
        <v xml:space="preserve"> </v>
      </c>
    </row>
    <row r="1278" spans="1:12" x14ac:dyDescent="0.25">
      <c r="A1278" s="72"/>
      <c r="B1278" s="82"/>
      <c r="C1278" s="82"/>
      <c r="D1278" s="79"/>
      <c r="E1278" s="83"/>
      <c r="F1278" s="83"/>
      <c r="G1278" s="81"/>
      <c r="H1278" s="126"/>
      <c r="I1278" s="238" t="str">
        <f>IF(ISNUMBER(F1278),_xlfn.IFS(RIGHT(H1278,3)="(b)",IF(AND(G1278&gt;=DATE('1. Informace o projektu'!$C$3,1,1),G1278&lt;=WORKDAY(DATE('1. Informace o projektu'!$C$3+1,1,31)-1,1)),"OK","!!"),RIGHT(H1278,3)="(a)",IF(AND(G1278&gt;=DATE('1. Informace o projektu'!$C$3,1,1),G1278&lt;=WORKDAY(DATE('1. Informace o projektu'!$C$3,12,31)-1,1,'6. Data'!$C$76:$C$89)),"OK","!!"),ISBLANK(G1278),"!",ISBLANK(H1278),"!!!",H1278='6. Data'!$B$3,"vyberte druh nákladu")," ")</f>
        <v xml:space="preserve"> </v>
      </c>
      <c r="J1278" s="261" t="str">
        <f t="shared" si="57"/>
        <v xml:space="preserve"> </v>
      </c>
      <c r="K1278" s="238" t="str">
        <f t="shared" si="58"/>
        <v xml:space="preserve"> </v>
      </c>
      <c r="L1278" s="87" t="str">
        <f t="shared" si="59"/>
        <v xml:space="preserve"> </v>
      </c>
    </row>
    <row r="1279" spans="1:12" x14ac:dyDescent="0.25">
      <c r="A1279" s="72"/>
      <c r="B1279" s="82"/>
      <c r="C1279" s="82"/>
      <c r="D1279" s="79"/>
      <c r="E1279" s="83"/>
      <c r="F1279" s="83"/>
      <c r="G1279" s="81"/>
      <c r="H1279" s="126"/>
      <c r="I1279" s="238" t="str">
        <f>IF(ISNUMBER(F1279),_xlfn.IFS(RIGHT(H1279,3)="(b)",IF(AND(G1279&gt;=DATE('1. Informace o projektu'!$C$3,1,1),G1279&lt;=WORKDAY(DATE('1. Informace o projektu'!$C$3+1,1,31)-1,1)),"OK","!!"),RIGHT(H1279,3)="(a)",IF(AND(G1279&gt;=DATE('1. Informace o projektu'!$C$3,1,1),G1279&lt;=WORKDAY(DATE('1. Informace o projektu'!$C$3,12,31)-1,1,'6. Data'!$C$76:$C$89)),"OK","!!"),ISBLANK(G1279),"!",ISBLANK(H1279),"!!!",H1279='6. Data'!$B$3,"vyberte druh nákladu")," ")</f>
        <v xml:space="preserve"> </v>
      </c>
      <c r="J1279" s="261" t="str">
        <f t="shared" si="57"/>
        <v xml:space="preserve"> </v>
      </c>
      <c r="K1279" s="238" t="str">
        <f t="shared" si="58"/>
        <v xml:space="preserve"> </v>
      </c>
      <c r="L1279" s="87" t="str">
        <f t="shared" si="59"/>
        <v xml:space="preserve"> </v>
      </c>
    </row>
    <row r="1280" spans="1:12" x14ac:dyDescent="0.25">
      <c r="A1280" s="72"/>
      <c r="B1280" s="82"/>
      <c r="C1280" s="82"/>
      <c r="D1280" s="79"/>
      <c r="E1280" s="83"/>
      <c r="F1280" s="83"/>
      <c r="G1280" s="81"/>
      <c r="H1280" s="126"/>
      <c r="I1280" s="238" t="str">
        <f>IF(ISNUMBER(F1280),_xlfn.IFS(RIGHT(H1280,3)="(b)",IF(AND(G1280&gt;=DATE('1. Informace o projektu'!$C$3,1,1),G1280&lt;=WORKDAY(DATE('1. Informace o projektu'!$C$3+1,1,31)-1,1)),"OK","!!"),RIGHT(H1280,3)="(a)",IF(AND(G1280&gt;=DATE('1. Informace o projektu'!$C$3,1,1),G1280&lt;=WORKDAY(DATE('1. Informace o projektu'!$C$3,12,31)-1,1,'6. Data'!$C$76:$C$89)),"OK","!!"),ISBLANK(G1280),"!",ISBLANK(H1280),"!!!",H1280='6. Data'!$B$3,"vyberte druh nákladu")," ")</f>
        <v xml:space="preserve"> </v>
      </c>
      <c r="J1280" s="261" t="str">
        <f t="shared" si="57"/>
        <v xml:space="preserve"> </v>
      </c>
      <c r="K1280" s="238" t="str">
        <f t="shared" si="58"/>
        <v xml:space="preserve"> </v>
      </c>
      <c r="L1280" s="87" t="str">
        <f t="shared" si="59"/>
        <v xml:space="preserve"> </v>
      </c>
    </row>
    <row r="1281" spans="1:12" x14ac:dyDescent="0.25">
      <c r="A1281" s="72"/>
      <c r="B1281" s="82"/>
      <c r="C1281" s="82"/>
      <c r="D1281" s="79"/>
      <c r="E1281" s="83"/>
      <c r="F1281" s="83"/>
      <c r="G1281" s="81"/>
      <c r="H1281" s="126"/>
      <c r="I1281" s="238" t="str">
        <f>IF(ISNUMBER(F1281),_xlfn.IFS(RIGHT(H1281,3)="(b)",IF(AND(G1281&gt;=DATE('1. Informace o projektu'!$C$3,1,1),G1281&lt;=WORKDAY(DATE('1. Informace o projektu'!$C$3+1,1,31)-1,1)),"OK","!!"),RIGHT(H1281,3)="(a)",IF(AND(G1281&gt;=DATE('1. Informace o projektu'!$C$3,1,1),G1281&lt;=WORKDAY(DATE('1. Informace o projektu'!$C$3,12,31)-1,1,'6. Data'!$C$76:$C$89)),"OK","!!"),ISBLANK(G1281),"!",ISBLANK(H1281),"!!!",H1281='6. Data'!$B$3,"vyberte druh nákladu")," ")</f>
        <v xml:space="preserve"> </v>
      </c>
      <c r="J1281" s="261" t="str">
        <f t="shared" si="57"/>
        <v xml:space="preserve"> </v>
      </c>
      <c r="K1281" s="238" t="str">
        <f t="shared" si="58"/>
        <v xml:space="preserve"> </v>
      </c>
      <c r="L1281" s="87" t="str">
        <f t="shared" si="59"/>
        <v xml:space="preserve"> </v>
      </c>
    </row>
    <row r="1282" spans="1:12" x14ac:dyDescent="0.25">
      <c r="A1282" s="72"/>
      <c r="B1282" s="82"/>
      <c r="C1282" s="82"/>
      <c r="D1282" s="79"/>
      <c r="E1282" s="83"/>
      <c r="F1282" s="83"/>
      <c r="G1282" s="81"/>
      <c r="H1282" s="126"/>
      <c r="I1282" s="238" t="str">
        <f>IF(ISNUMBER(F1282),_xlfn.IFS(RIGHT(H1282,3)="(b)",IF(AND(G1282&gt;=DATE('1. Informace o projektu'!$C$3,1,1),G1282&lt;=WORKDAY(DATE('1. Informace o projektu'!$C$3+1,1,31)-1,1)),"OK","!!"),RIGHT(H1282,3)="(a)",IF(AND(G1282&gt;=DATE('1. Informace o projektu'!$C$3,1,1),G1282&lt;=WORKDAY(DATE('1. Informace o projektu'!$C$3,12,31)-1,1,'6. Data'!$C$76:$C$89)),"OK","!!"),ISBLANK(G1282),"!",ISBLANK(H1282),"!!!",H1282='6. Data'!$B$3,"vyberte druh nákladu")," ")</f>
        <v xml:space="preserve"> </v>
      </c>
      <c r="J1282" s="261" t="str">
        <f t="shared" si="57"/>
        <v xml:space="preserve"> </v>
      </c>
      <c r="K1282" s="238" t="str">
        <f t="shared" si="58"/>
        <v xml:space="preserve"> </v>
      </c>
      <c r="L1282" s="87" t="str">
        <f t="shared" si="59"/>
        <v xml:space="preserve"> </v>
      </c>
    </row>
    <row r="1283" spans="1:12" x14ac:dyDescent="0.25">
      <c r="A1283" s="72"/>
      <c r="B1283" s="82"/>
      <c r="C1283" s="82"/>
      <c r="D1283" s="79"/>
      <c r="E1283" s="83"/>
      <c r="F1283" s="83"/>
      <c r="G1283" s="81"/>
      <c r="H1283" s="126"/>
      <c r="I1283" s="238" t="str">
        <f>IF(ISNUMBER(F1283),_xlfn.IFS(RIGHT(H1283,3)="(b)",IF(AND(G1283&gt;=DATE('1. Informace o projektu'!$C$3,1,1),G1283&lt;=WORKDAY(DATE('1. Informace o projektu'!$C$3+1,1,31)-1,1)),"OK","!!"),RIGHT(H1283,3)="(a)",IF(AND(G1283&gt;=DATE('1. Informace o projektu'!$C$3,1,1),G1283&lt;=WORKDAY(DATE('1. Informace o projektu'!$C$3,12,31)-1,1,'6. Data'!$C$76:$C$89)),"OK","!!"),ISBLANK(G1283),"!",ISBLANK(H1283),"!!!",H1283='6. Data'!$B$3,"vyberte druh nákladu")," ")</f>
        <v xml:space="preserve"> </v>
      </c>
      <c r="J1283" s="261" t="str">
        <f t="shared" si="57"/>
        <v xml:space="preserve"> </v>
      </c>
      <c r="K1283" s="238" t="str">
        <f t="shared" si="58"/>
        <v xml:space="preserve"> </v>
      </c>
      <c r="L1283" s="87" t="str">
        <f t="shared" si="59"/>
        <v xml:space="preserve"> </v>
      </c>
    </row>
    <row r="1284" spans="1:12" x14ac:dyDescent="0.25">
      <c r="A1284" s="72"/>
      <c r="B1284" s="82"/>
      <c r="C1284" s="82"/>
      <c r="D1284" s="79"/>
      <c r="E1284" s="83"/>
      <c r="F1284" s="83"/>
      <c r="G1284" s="81"/>
      <c r="H1284" s="126"/>
      <c r="I1284" s="238" t="str">
        <f>IF(ISNUMBER(F1284),_xlfn.IFS(RIGHT(H1284,3)="(b)",IF(AND(G1284&gt;=DATE('1. Informace o projektu'!$C$3,1,1),G1284&lt;=WORKDAY(DATE('1. Informace o projektu'!$C$3+1,1,31)-1,1)),"OK","!!"),RIGHT(H1284,3)="(a)",IF(AND(G1284&gt;=DATE('1. Informace o projektu'!$C$3,1,1),G1284&lt;=WORKDAY(DATE('1. Informace o projektu'!$C$3,12,31)-1,1,'6. Data'!$C$76:$C$89)),"OK","!!"),ISBLANK(G1284),"!",ISBLANK(H1284),"!!!",H1284='6. Data'!$B$3,"vyberte druh nákladu")," ")</f>
        <v xml:space="preserve"> </v>
      </c>
      <c r="J1284" s="261" t="str">
        <f t="shared" si="57"/>
        <v xml:space="preserve"> </v>
      </c>
      <c r="K1284" s="238" t="str">
        <f t="shared" si="58"/>
        <v xml:space="preserve"> </v>
      </c>
      <c r="L1284" s="87" t="str">
        <f t="shared" si="59"/>
        <v xml:space="preserve"> </v>
      </c>
    </row>
    <row r="1285" spans="1:12" x14ac:dyDescent="0.25">
      <c r="A1285" s="72"/>
      <c r="B1285" s="82"/>
      <c r="C1285" s="82"/>
      <c r="D1285" s="79"/>
      <c r="E1285" s="83"/>
      <c r="F1285" s="83"/>
      <c r="G1285" s="81"/>
      <c r="H1285" s="126"/>
      <c r="I1285" s="238" t="str">
        <f>IF(ISNUMBER(F1285),_xlfn.IFS(RIGHT(H1285,3)="(b)",IF(AND(G1285&gt;=DATE('1. Informace o projektu'!$C$3,1,1),G1285&lt;=WORKDAY(DATE('1. Informace o projektu'!$C$3+1,1,31)-1,1)),"OK","!!"),RIGHT(H1285,3)="(a)",IF(AND(G1285&gt;=DATE('1. Informace o projektu'!$C$3,1,1),G1285&lt;=WORKDAY(DATE('1. Informace o projektu'!$C$3,12,31)-1,1,'6. Data'!$C$76:$C$89)),"OK","!!"),ISBLANK(G1285),"!",ISBLANK(H1285),"!!!",H1285='6. Data'!$B$3,"vyberte druh nákladu")," ")</f>
        <v xml:space="preserve"> </v>
      </c>
      <c r="J1285" s="261" t="str">
        <f t="shared" si="57"/>
        <v xml:space="preserve"> </v>
      </c>
      <c r="K1285" s="238" t="str">
        <f t="shared" si="58"/>
        <v xml:space="preserve"> </v>
      </c>
      <c r="L1285" s="87" t="str">
        <f t="shared" si="59"/>
        <v xml:space="preserve"> </v>
      </c>
    </row>
    <row r="1286" spans="1:12" x14ac:dyDescent="0.25">
      <c r="A1286" s="72"/>
      <c r="B1286" s="82"/>
      <c r="C1286" s="82"/>
      <c r="D1286" s="79"/>
      <c r="E1286" s="83"/>
      <c r="F1286" s="83"/>
      <c r="G1286" s="81"/>
      <c r="H1286" s="126"/>
      <c r="I1286" s="238" t="str">
        <f>IF(ISNUMBER(F1286),_xlfn.IFS(RIGHT(H1286,3)="(b)",IF(AND(G1286&gt;=DATE('1. Informace o projektu'!$C$3,1,1),G1286&lt;=WORKDAY(DATE('1. Informace o projektu'!$C$3+1,1,31)-1,1)),"OK","!!"),RIGHT(H1286,3)="(a)",IF(AND(G1286&gt;=DATE('1. Informace o projektu'!$C$3,1,1),G1286&lt;=WORKDAY(DATE('1. Informace o projektu'!$C$3,12,31)-1,1,'6. Data'!$C$76:$C$89)),"OK","!!"),ISBLANK(G1286),"!",ISBLANK(H1286),"!!!",H1286='6. Data'!$B$3,"vyberte druh nákladu")," ")</f>
        <v xml:space="preserve"> </v>
      </c>
      <c r="J1286" s="261" t="str">
        <f t="shared" si="57"/>
        <v xml:space="preserve"> </v>
      </c>
      <c r="K1286" s="238" t="str">
        <f t="shared" si="58"/>
        <v xml:space="preserve"> </v>
      </c>
      <c r="L1286" s="87" t="str">
        <f t="shared" si="59"/>
        <v xml:space="preserve"> </v>
      </c>
    </row>
    <row r="1287" spans="1:12" x14ac:dyDescent="0.25">
      <c r="A1287" s="72"/>
      <c r="B1287" s="82"/>
      <c r="C1287" s="82"/>
      <c r="D1287" s="79"/>
      <c r="E1287" s="83"/>
      <c r="F1287" s="83"/>
      <c r="G1287" s="81"/>
      <c r="H1287" s="126"/>
      <c r="I1287" s="238" t="str">
        <f>IF(ISNUMBER(F1287),_xlfn.IFS(RIGHT(H1287,3)="(b)",IF(AND(G1287&gt;=DATE('1. Informace o projektu'!$C$3,1,1),G1287&lt;=WORKDAY(DATE('1. Informace o projektu'!$C$3+1,1,31)-1,1)),"OK","!!"),RIGHT(H1287,3)="(a)",IF(AND(G1287&gt;=DATE('1. Informace o projektu'!$C$3,1,1),G1287&lt;=WORKDAY(DATE('1. Informace o projektu'!$C$3,12,31)-1,1,'6. Data'!$C$76:$C$89)),"OK","!!"),ISBLANK(G1287),"!",ISBLANK(H1287),"!!!",H1287='6. Data'!$B$3,"vyberte druh nákladu")," ")</f>
        <v xml:space="preserve"> </v>
      </c>
      <c r="J1287" s="261" t="str">
        <f t="shared" ref="J1287:J1350" si="60">_xlfn.IFS(I1287="!","Zapište datum úhrady",I1287="ok"," ",I1287=" "," ",I1287="!!!","vyberte druh nákladu",I1287="!!","nepovolené datum úhrady",I1287="vyberte druh nákladu","vyberte druh nákladu")</f>
        <v xml:space="preserve"> </v>
      </c>
      <c r="K1287" s="238" t="str">
        <f t="shared" ref="K1287:K1350" si="61">IF(ISNUMBER(F1287),IF(E1287&gt;=F1287,"OK","!")," ")</f>
        <v xml:space="preserve"> </v>
      </c>
      <c r="L1287" s="87" t="str">
        <f t="shared" ref="L1287:L1350" si="62">_xlfn.IFS(K1287="!","Hrazeno z dotace je vyšší než fakturovaná částka",K1287="ok"," ",K1287=" "," ")</f>
        <v xml:space="preserve"> </v>
      </c>
    </row>
    <row r="1288" spans="1:12" x14ac:dyDescent="0.25">
      <c r="A1288" s="72"/>
      <c r="B1288" s="82"/>
      <c r="C1288" s="82"/>
      <c r="D1288" s="79"/>
      <c r="E1288" s="83"/>
      <c r="F1288" s="83"/>
      <c r="G1288" s="81"/>
      <c r="H1288" s="126"/>
      <c r="I1288" s="238" t="str">
        <f>IF(ISNUMBER(F1288),_xlfn.IFS(RIGHT(H1288,3)="(b)",IF(AND(G1288&gt;=DATE('1. Informace o projektu'!$C$3,1,1),G1288&lt;=WORKDAY(DATE('1. Informace o projektu'!$C$3+1,1,31)-1,1)),"OK","!!"),RIGHT(H1288,3)="(a)",IF(AND(G1288&gt;=DATE('1. Informace o projektu'!$C$3,1,1),G1288&lt;=WORKDAY(DATE('1. Informace o projektu'!$C$3,12,31)-1,1,'6. Data'!$C$76:$C$89)),"OK","!!"),ISBLANK(G1288),"!",ISBLANK(H1288),"!!!",H1288='6. Data'!$B$3,"vyberte druh nákladu")," ")</f>
        <v xml:space="preserve"> </v>
      </c>
      <c r="J1288" s="261" t="str">
        <f t="shared" si="60"/>
        <v xml:space="preserve"> </v>
      </c>
      <c r="K1288" s="238" t="str">
        <f t="shared" si="61"/>
        <v xml:space="preserve"> </v>
      </c>
      <c r="L1288" s="87" t="str">
        <f t="shared" si="62"/>
        <v xml:space="preserve"> </v>
      </c>
    </row>
    <row r="1289" spans="1:12" x14ac:dyDescent="0.25">
      <c r="A1289" s="72"/>
      <c r="B1289" s="82"/>
      <c r="C1289" s="82"/>
      <c r="D1289" s="79"/>
      <c r="E1289" s="83"/>
      <c r="F1289" s="83"/>
      <c r="G1289" s="81"/>
      <c r="H1289" s="126"/>
      <c r="I1289" s="238" t="str">
        <f>IF(ISNUMBER(F1289),_xlfn.IFS(RIGHT(H1289,3)="(b)",IF(AND(G1289&gt;=DATE('1. Informace o projektu'!$C$3,1,1),G1289&lt;=WORKDAY(DATE('1. Informace o projektu'!$C$3+1,1,31)-1,1)),"OK","!!"),RIGHT(H1289,3)="(a)",IF(AND(G1289&gt;=DATE('1. Informace o projektu'!$C$3,1,1),G1289&lt;=WORKDAY(DATE('1. Informace o projektu'!$C$3,12,31)-1,1,'6. Data'!$C$76:$C$89)),"OK","!!"),ISBLANK(G1289),"!",ISBLANK(H1289),"!!!",H1289='6. Data'!$B$3,"vyberte druh nákladu")," ")</f>
        <v xml:space="preserve"> </v>
      </c>
      <c r="J1289" s="261" t="str">
        <f t="shared" si="60"/>
        <v xml:space="preserve"> </v>
      </c>
      <c r="K1289" s="238" t="str">
        <f t="shared" si="61"/>
        <v xml:space="preserve"> </v>
      </c>
      <c r="L1289" s="87" t="str">
        <f t="shared" si="62"/>
        <v xml:space="preserve"> </v>
      </c>
    </row>
    <row r="1290" spans="1:12" x14ac:dyDescent="0.25">
      <c r="A1290" s="72"/>
      <c r="B1290" s="82"/>
      <c r="C1290" s="82"/>
      <c r="D1290" s="79"/>
      <c r="E1290" s="83"/>
      <c r="F1290" s="83"/>
      <c r="G1290" s="81"/>
      <c r="H1290" s="126"/>
      <c r="I1290" s="238" t="str">
        <f>IF(ISNUMBER(F1290),_xlfn.IFS(RIGHT(H1290,3)="(b)",IF(AND(G1290&gt;=DATE('1. Informace o projektu'!$C$3,1,1),G1290&lt;=WORKDAY(DATE('1. Informace o projektu'!$C$3+1,1,31)-1,1)),"OK","!!"),RIGHT(H1290,3)="(a)",IF(AND(G1290&gt;=DATE('1. Informace o projektu'!$C$3,1,1),G1290&lt;=WORKDAY(DATE('1. Informace o projektu'!$C$3,12,31)-1,1,'6. Data'!$C$76:$C$89)),"OK","!!"),ISBLANK(G1290),"!",ISBLANK(H1290),"!!!",H1290='6. Data'!$B$3,"vyberte druh nákladu")," ")</f>
        <v xml:space="preserve"> </v>
      </c>
      <c r="J1290" s="261" t="str">
        <f t="shared" si="60"/>
        <v xml:space="preserve"> </v>
      </c>
      <c r="K1290" s="238" t="str">
        <f t="shared" si="61"/>
        <v xml:space="preserve"> </v>
      </c>
      <c r="L1290" s="87" t="str">
        <f t="shared" si="62"/>
        <v xml:space="preserve"> </v>
      </c>
    </row>
    <row r="1291" spans="1:12" x14ac:dyDescent="0.25">
      <c r="A1291" s="72"/>
      <c r="B1291" s="82"/>
      <c r="C1291" s="82"/>
      <c r="D1291" s="79"/>
      <c r="E1291" s="83"/>
      <c r="F1291" s="83"/>
      <c r="G1291" s="81"/>
      <c r="H1291" s="126"/>
      <c r="I1291" s="238" t="str">
        <f>IF(ISNUMBER(F1291),_xlfn.IFS(RIGHT(H1291,3)="(b)",IF(AND(G1291&gt;=DATE('1. Informace o projektu'!$C$3,1,1),G1291&lt;=WORKDAY(DATE('1. Informace o projektu'!$C$3+1,1,31)-1,1)),"OK","!!"),RIGHT(H1291,3)="(a)",IF(AND(G1291&gt;=DATE('1. Informace o projektu'!$C$3,1,1),G1291&lt;=WORKDAY(DATE('1. Informace o projektu'!$C$3,12,31)-1,1,'6. Data'!$C$76:$C$89)),"OK","!!"),ISBLANK(G1291),"!",ISBLANK(H1291),"!!!",H1291='6. Data'!$B$3,"vyberte druh nákladu")," ")</f>
        <v xml:space="preserve"> </v>
      </c>
      <c r="J1291" s="261" t="str">
        <f t="shared" si="60"/>
        <v xml:space="preserve"> </v>
      </c>
      <c r="K1291" s="238" t="str">
        <f t="shared" si="61"/>
        <v xml:space="preserve"> </v>
      </c>
      <c r="L1291" s="87" t="str">
        <f t="shared" si="62"/>
        <v xml:space="preserve"> </v>
      </c>
    </row>
    <row r="1292" spans="1:12" x14ac:dyDescent="0.25">
      <c r="A1292" s="72"/>
      <c r="B1292" s="82"/>
      <c r="C1292" s="82"/>
      <c r="D1292" s="79"/>
      <c r="E1292" s="83"/>
      <c r="F1292" s="83"/>
      <c r="G1292" s="81"/>
      <c r="H1292" s="126"/>
      <c r="I1292" s="238" t="str">
        <f>IF(ISNUMBER(F1292),_xlfn.IFS(RIGHT(H1292,3)="(b)",IF(AND(G1292&gt;=DATE('1. Informace o projektu'!$C$3,1,1),G1292&lt;=WORKDAY(DATE('1. Informace o projektu'!$C$3+1,1,31)-1,1)),"OK","!!"),RIGHT(H1292,3)="(a)",IF(AND(G1292&gt;=DATE('1. Informace o projektu'!$C$3,1,1),G1292&lt;=WORKDAY(DATE('1. Informace o projektu'!$C$3,12,31)-1,1,'6. Data'!$C$76:$C$89)),"OK","!!"),ISBLANK(G1292),"!",ISBLANK(H1292),"!!!",H1292='6. Data'!$B$3,"vyberte druh nákladu")," ")</f>
        <v xml:space="preserve"> </v>
      </c>
      <c r="J1292" s="261" t="str">
        <f t="shared" si="60"/>
        <v xml:space="preserve"> </v>
      </c>
      <c r="K1292" s="238" t="str">
        <f t="shared" si="61"/>
        <v xml:space="preserve"> </v>
      </c>
      <c r="L1292" s="87" t="str">
        <f t="shared" si="62"/>
        <v xml:space="preserve"> </v>
      </c>
    </row>
    <row r="1293" spans="1:12" x14ac:dyDescent="0.25">
      <c r="A1293" s="72"/>
      <c r="B1293" s="82"/>
      <c r="C1293" s="82"/>
      <c r="D1293" s="79"/>
      <c r="E1293" s="83"/>
      <c r="F1293" s="83"/>
      <c r="G1293" s="81"/>
      <c r="H1293" s="126"/>
      <c r="I1293" s="238" t="str">
        <f>IF(ISNUMBER(F1293),_xlfn.IFS(RIGHT(H1293,3)="(b)",IF(AND(G1293&gt;=DATE('1. Informace o projektu'!$C$3,1,1),G1293&lt;=WORKDAY(DATE('1. Informace o projektu'!$C$3+1,1,31)-1,1)),"OK","!!"),RIGHT(H1293,3)="(a)",IF(AND(G1293&gt;=DATE('1. Informace o projektu'!$C$3,1,1),G1293&lt;=WORKDAY(DATE('1. Informace o projektu'!$C$3,12,31)-1,1,'6. Data'!$C$76:$C$89)),"OK","!!"),ISBLANK(G1293),"!",ISBLANK(H1293),"!!!",H1293='6. Data'!$B$3,"vyberte druh nákladu")," ")</f>
        <v xml:space="preserve"> </v>
      </c>
      <c r="J1293" s="261" t="str">
        <f t="shared" si="60"/>
        <v xml:space="preserve"> </v>
      </c>
      <c r="K1293" s="238" t="str">
        <f t="shared" si="61"/>
        <v xml:space="preserve"> </v>
      </c>
      <c r="L1293" s="87" t="str">
        <f t="shared" si="62"/>
        <v xml:space="preserve"> </v>
      </c>
    </row>
    <row r="1294" spans="1:12" x14ac:dyDescent="0.25">
      <c r="A1294" s="72"/>
      <c r="B1294" s="82"/>
      <c r="C1294" s="82"/>
      <c r="D1294" s="79"/>
      <c r="E1294" s="83"/>
      <c r="F1294" s="83"/>
      <c r="G1294" s="81"/>
      <c r="H1294" s="126"/>
      <c r="I1294" s="238" t="str">
        <f>IF(ISNUMBER(F1294),_xlfn.IFS(RIGHT(H1294,3)="(b)",IF(AND(G1294&gt;=DATE('1. Informace o projektu'!$C$3,1,1),G1294&lt;=WORKDAY(DATE('1. Informace o projektu'!$C$3+1,1,31)-1,1)),"OK","!!"),RIGHT(H1294,3)="(a)",IF(AND(G1294&gt;=DATE('1. Informace o projektu'!$C$3,1,1),G1294&lt;=WORKDAY(DATE('1. Informace o projektu'!$C$3,12,31)-1,1,'6. Data'!$C$76:$C$89)),"OK","!!"),ISBLANK(G1294),"!",ISBLANK(H1294),"!!!",H1294='6. Data'!$B$3,"vyberte druh nákladu")," ")</f>
        <v xml:space="preserve"> </v>
      </c>
      <c r="J1294" s="261" t="str">
        <f t="shared" si="60"/>
        <v xml:space="preserve"> </v>
      </c>
      <c r="K1294" s="238" t="str">
        <f t="shared" si="61"/>
        <v xml:space="preserve"> </v>
      </c>
      <c r="L1294" s="87" t="str">
        <f t="shared" si="62"/>
        <v xml:space="preserve"> </v>
      </c>
    </row>
    <row r="1295" spans="1:12" x14ac:dyDescent="0.25">
      <c r="A1295" s="72"/>
      <c r="B1295" s="82"/>
      <c r="C1295" s="82"/>
      <c r="D1295" s="79"/>
      <c r="E1295" s="83"/>
      <c r="F1295" s="83"/>
      <c r="G1295" s="81"/>
      <c r="H1295" s="126"/>
      <c r="I1295" s="238" t="str">
        <f>IF(ISNUMBER(F1295),_xlfn.IFS(RIGHT(H1295,3)="(b)",IF(AND(G1295&gt;=DATE('1. Informace o projektu'!$C$3,1,1),G1295&lt;=WORKDAY(DATE('1. Informace o projektu'!$C$3+1,1,31)-1,1)),"OK","!!"),RIGHT(H1295,3)="(a)",IF(AND(G1295&gt;=DATE('1. Informace o projektu'!$C$3,1,1),G1295&lt;=WORKDAY(DATE('1. Informace o projektu'!$C$3,12,31)-1,1,'6. Data'!$C$76:$C$89)),"OK","!!"),ISBLANK(G1295),"!",ISBLANK(H1295),"!!!",H1295='6. Data'!$B$3,"vyberte druh nákladu")," ")</f>
        <v xml:space="preserve"> </v>
      </c>
      <c r="J1295" s="261" t="str">
        <f t="shared" si="60"/>
        <v xml:space="preserve"> </v>
      </c>
      <c r="K1295" s="238" t="str">
        <f t="shared" si="61"/>
        <v xml:space="preserve"> </v>
      </c>
      <c r="L1295" s="87" t="str">
        <f t="shared" si="62"/>
        <v xml:space="preserve"> </v>
      </c>
    </row>
    <row r="1296" spans="1:12" x14ac:dyDescent="0.25">
      <c r="A1296" s="72"/>
      <c r="B1296" s="82"/>
      <c r="C1296" s="82"/>
      <c r="D1296" s="79"/>
      <c r="E1296" s="83"/>
      <c r="F1296" s="83"/>
      <c r="G1296" s="81"/>
      <c r="H1296" s="126"/>
      <c r="I1296" s="238" t="str">
        <f>IF(ISNUMBER(F1296),_xlfn.IFS(RIGHT(H1296,3)="(b)",IF(AND(G1296&gt;=DATE('1. Informace o projektu'!$C$3,1,1),G1296&lt;=WORKDAY(DATE('1. Informace o projektu'!$C$3+1,1,31)-1,1)),"OK","!!"),RIGHT(H1296,3)="(a)",IF(AND(G1296&gt;=DATE('1. Informace o projektu'!$C$3,1,1),G1296&lt;=WORKDAY(DATE('1. Informace o projektu'!$C$3,12,31)-1,1,'6. Data'!$C$76:$C$89)),"OK","!!"),ISBLANK(G1296),"!",ISBLANK(H1296),"!!!",H1296='6. Data'!$B$3,"vyberte druh nákladu")," ")</f>
        <v xml:space="preserve"> </v>
      </c>
      <c r="J1296" s="261" t="str">
        <f t="shared" si="60"/>
        <v xml:space="preserve"> </v>
      </c>
      <c r="K1296" s="238" t="str">
        <f t="shared" si="61"/>
        <v xml:space="preserve"> </v>
      </c>
      <c r="L1296" s="87" t="str">
        <f t="shared" si="62"/>
        <v xml:space="preserve"> </v>
      </c>
    </row>
    <row r="1297" spans="1:12" x14ac:dyDescent="0.25">
      <c r="A1297" s="72"/>
      <c r="B1297" s="82"/>
      <c r="C1297" s="82"/>
      <c r="D1297" s="79"/>
      <c r="E1297" s="83"/>
      <c r="F1297" s="83"/>
      <c r="G1297" s="81"/>
      <c r="H1297" s="126"/>
      <c r="I1297" s="238" t="str">
        <f>IF(ISNUMBER(F1297),_xlfn.IFS(RIGHT(H1297,3)="(b)",IF(AND(G1297&gt;=DATE('1. Informace o projektu'!$C$3,1,1),G1297&lt;=WORKDAY(DATE('1. Informace o projektu'!$C$3+1,1,31)-1,1)),"OK","!!"),RIGHT(H1297,3)="(a)",IF(AND(G1297&gt;=DATE('1. Informace o projektu'!$C$3,1,1),G1297&lt;=WORKDAY(DATE('1. Informace o projektu'!$C$3,12,31)-1,1,'6. Data'!$C$76:$C$89)),"OK","!!"),ISBLANK(G1297),"!",ISBLANK(H1297),"!!!",H1297='6. Data'!$B$3,"vyberte druh nákladu")," ")</f>
        <v xml:space="preserve"> </v>
      </c>
      <c r="J1297" s="261" t="str">
        <f t="shared" si="60"/>
        <v xml:space="preserve"> </v>
      </c>
      <c r="K1297" s="238" t="str">
        <f t="shared" si="61"/>
        <v xml:space="preserve"> </v>
      </c>
      <c r="L1297" s="87" t="str">
        <f t="shared" si="62"/>
        <v xml:space="preserve"> </v>
      </c>
    </row>
    <row r="1298" spans="1:12" x14ac:dyDescent="0.25">
      <c r="A1298" s="72"/>
      <c r="B1298" s="82"/>
      <c r="C1298" s="82"/>
      <c r="D1298" s="79"/>
      <c r="E1298" s="83"/>
      <c r="F1298" s="83"/>
      <c r="G1298" s="81"/>
      <c r="H1298" s="126"/>
      <c r="I1298" s="238" t="str">
        <f>IF(ISNUMBER(F1298),_xlfn.IFS(RIGHT(H1298,3)="(b)",IF(AND(G1298&gt;=DATE('1. Informace o projektu'!$C$3,1,1),G1298&lt;=WORKDAY(DATE('1. Informace o projektu'!$C$3+1,1,31)-1,1)),"OK","!!"),RIGHT(H1298,3)="(a)",IF(AND(G1298&gt;=DATE('1. Informace o projektu'!$C$3,1,1),G1298&lt;=WORKDAY(DATE('1. Informace o projektu'!$C$3,12,31)-1,1,'6. Data'!$C$76:$C$89)),"OK","!!"),ISBLANK(G1298),"!",ISBLANK(H1298),"!!!",H1298='6. Data'!$B$3,"vyberte druh nákladu")," ")</f>
        <v xml:space="preserve"> </v>
      </c>
      <c r="J1298" s="261" t="str">
        <f t="shared" si="60"/>
        <v xml:space="preserve"> </v>
      </c>
      <c r="K1298" s="238" t="str">
        <f t="shared" si="61"/>
        <v xml:space="preserve"> </v>
      </c>
      <c r="L1298" s="87" t="str">
        <f t="shared" si="62"/>
        <v xml:space="preserve"> </v>
      </c>
    </row>
    <row r="1299" spans="1:12" x14ac:dyDescent="0.25">
      <c r="A1299" s="72"/>
      <c r="B1299" s="82"/>
      <c r="C1299" s="82"/>
      <c r="D1299" s="79"/>
      <c r="E1299" s="83"/>
      <c r="F1299" s="83"/>
      <c r="G1299" s="81"/>
      <c r="H1299" s="126"/>
      <c r="I1299" s="238" t="str">
        <f>IF(ISNUMBER(F1299),_xlfn.IFS(RIGHT(H1299,3)="(b)",IF(AND(G1299&gt;=DATE('1. Informace o projektu'!$C$3,1,1),G1299&lt;=WORKDAY(DATE('1. Informace o projektu'!$C$3+1,1,31)-1,1)),"OK","!!"),RIGHT(H1299,3)="(a)",IF(AND(G1299&gt;=DATE('1. Informace o projektu'!$C$3,1,1),G1299&lt;=WORKDAY(DATE('1. Informace o projektu'!$C$3,12,31)-1,1,'6. Data'!$C$76:$C$89)),"OK","!!"),ISBLANK(G1299),"!",ISBLANK(H1299),"!!!",H1299='6. Data'!$B$3,"vyberte druh nákladu")," ")</f>
        <v xml:space="preserve"> </v>
      </c>
      <c r="J1299" s="261" t="str">
        <f t="shared" si="60"/>
        <v xml:space="preserve"> </v>
      </c>
      <c r="K1299" s="238" t="str">
        <f t="shared" si="61"/>
        <v xml:space="preserve"> </v>
      </c>
      <c r="L1299" s="87" t="str">
        <f t="shared" si="62"/>
        <v xml:space="preserve"> </v>
      </c>
    </row>
    <row r="1300" spans="1:12" x14ac:dyDescent="0.25">
      <c r="A1300" s="72"/>
      <c r="B1300" s="82"/>
      <c r="C1300" s="82"/>
      <c r="D1300" s="79"/>
      <c r="E1300" s="83"/>
      <c r="F1300" s="83"/>
      <c r="G1300" s="81"/>
      <c r="H1300" s="126"/>
      <c r="I1300" s="238" t="str">
        <f>IF(ISNUMBER(F1300),_xlfn.IFS(RIGHT(H1300,3)="(b)",IF(AND(G1300&gt;=DATE('1. Informace o projektu'!$C$3,1,1),G1300&lt;=WORKDAY(DATE('1. Informace o projektu'!$C$3+1,1,31)-1,1)),"OK","!!"),RIGHT(H1300,3)="(a)",IF(AND(G1300&gt;=DATE('1. Informace o projektu'!$C$3,1,1),G1300&lt;=WORKDAY(DATE('1. Informace o projektu'!$C$3,12,31)-1,1,'6. Data'!$C$76:$C$89)),"OK","!!"),ISBLANK(G1300),"!",ISBLANK(H1300),"!!!",H1300='6. Data'!$B$3,"vyberte druh nákladu")," ")</f>
        <v xml:space="preserve"> </v>
      </c>
      <c r="J1300" s="261" t="str">
        <f t="shared" si="60"/>
        <v xml:space="preserve"> </v>
      </c>
      <c r="K1300" s="238" t="str">
        <f t="shared" si="61"/>
        <v xml:space="preserve"> </v>
      </c>
      <c r="L1300" s="87" t="str">
        <f t="shared" si="62"/>
        <v xml:space="preserve"> </v>
      </c>
    </row>
    <row r="1301" spans="1:12" x14ac:dyDescent="0.25">
      <c r="A1301" s="72"/>
      <c r="B1301" s="82"/>
      <c r="C1301" s="82"/>
      <c r="D1301" s="79"/>
      <c r="E1301" s="83"/>
      <c r="F1301" s="83"/>
      <c r="G1301" s="81"/>
      <c r="H1301" s="126"/>
      <c r="I1301" s="238" t="str">
        <f>IF(ISNUMBER(F1301),_xlfn.IFS(RIGHT(H1301,3)="(b)",IF(AND(G1301&gt;=DATE('1. Informace o projektu'!$C$3,1,1),G1301&lt;=WORKDAY(DATE('1. Informace o projektu'!$C$3+1,1,31)-1,1)),"OK","!!"),RIGHT(H1301,3)="(a)",IF(AND(G1301&gt;=DATE('1. Informace o projektu'!$C$3,1,1),G1301&lt;=WORKDAY(DATE('1. Informace o projektu'!$C$3,12,31)-1,1,'6. Data'!$C$76:$C$89)),"OK","!!"),ISBLANK(G1301),"!",ISBLANK(H1301),"!!!",H1301='6. Data'!$B$3,"vyberte druh nákladu")," ")</f>
        <v xml:space="preserve"> </v>
      </c>
      <c r="J1301" s="261" t="str">
        <f t="shared" si="60"/>
        <v xml:space="preserve"> </v>
      </c>
      <c r="K1301" s="238" t="str">
        <f t="shared" si="61"/>
        <v xml:space="preserve"> </v>
      </c>
      <c r="L1301" s="87" t="str">
        <f t="shared" si="62"/>
        <v xml:space="preserve"> </v>
      </c>
    </row>
    <row r="1302" spans="1:12" x14ac:dyDescent="0.25">
      <c r="A1302" s="72"/>
      <c r="B1302" s="82"/>
      <c r="C1302" s="82"/>
      <c r="D1302" s="79"/>
      <c r="E1302" s="83"/>
      <c r="F1302" s="83"/>
      <c r="G1302" s="81"/>
      <c r="H1302" s="126"/>
      <c r="I1302" s="238" t="str">
        <f>IF(ISNUMBER(F1302),_xlfn.IFS(RIGHT(H1302,3)="(b)",IF(AND(G1302&gt;=DATE('1. Informace o projektu'!$C$3,1,1),G1302&lt;=WORKDAY(DATE('1. Informace o projektu'!$C$3+1,1,31)-1,1)),"OK","!!"),RIGHT(H1302,3)="(a)",IF(AND(G1302&gt;=DATE('1. Informace o projektu'!$C$3,1,1),G1302&lt;=WORKDAY(DATE('1. Informace o projektu'!$C$3,12,31)-1,1,'6. Data'!$C$76:$C$89)),"OK","!!"),ISBLANK(G1302),"!",ISBLANK(H1302),"!!!",H1302='6. Data'!$B$3,"vyberte druh nákladu")," ")</f>
        <v xml:space="preserve"> </v>
      </c>
      <c r="J1302" s="261" t="str">
        <f t="shared" si="60"/>
        <v xml:space="preserve"> </v>
      </c>
      <c r="K1302" s="238" t="str">
        <f t="shared" si="61"/>
        <v xml:space="preserve"> </v>
      </c>
      <c r="L1302" s="87" t="str">
        <f t="shared" si="62"/>
        <v xml:space="preserve"> </v>
      </c>
    </row>
    <row r="1303" spans="1:12" x14ac:dyDescent="0.25">
      <c r="A1303" s="72"/>
      <c r="B1303" s="82"/>
      <c r="C1303" s="82"/>
      <c r="D1303" s="79"/>
      <c r="E1303" s="83"/>
      <c r="F1303" s="83"/>
      <c r="G1303" s="81"/>
      <c r="H1303" s="126"/>
      <c r="I1303" s="238" t="str">
        <f>IF(ISNUMBER(F1303),_xlfn.IFS(RIGHT(H1303,3)="(b)",IF(AND(G1303&gt;=DATE('1. Informace o projektu'!$C$3,1,1),G1303&lt;=WORKDAY(DATE('1. Informace o projektu'!$C$3+1,1,31)-1,1)),"OK","!!"),RIGHT(H1303,3)="(a)",IF(AND(G1303&gt;=DATE('1. Informace o projektu'!$C$3,1,1),G1303&lt;=WORKDAY(DATE('1. Informace o projektu'!$C$3,12,31)-1,1,'6. Data'!$C$76:$C$89)),"OK","!!"),ISBLANK(G1303),"!",ISBLANK(H1303),"!!!",H1303='6. Data'!$B$3,"vyberte druh nákladu")," ")</f>
        <v xml:space="preserve"> </v>
      </c>
      <c r="J1303" s="261" t="str">
        <f t="shared" si="60"/>
        <v xml:space="preserve"> </v>
      </c>
      <c r="K1303" s="238" t="str">
        <f t="shared" si="61"/>
        <v xml:space="preserve"> </v>
      </c>
      <c r="L1303" s="87" t="str">
        <f t="shared" si="62"/>
        <v xml:space="preserve"> </v>
      </c>
    </row>
    <row r="1304" spans="1:12" x14ac:dyDescent="0.25">
      <c r="A1304" s="72"/>
      <c r="B1304" s="82"/>
      <c r="C1304" s="82"/>
      <c r="D1304" s="79"/>
      <c r="E1304" s="83"/>
      <c r="F1304" s="83"/>
      <c r="G1304" s="81"/>
      <c r="H1304" s="126"/>
      <c r="I1304" s="238" t="str">
        <f>IF(ISNUMBER(F1304),_xlfn.IFS(RIGHT(H1304,3)="(b)",IF(AND(G1304&gt;=DATE('1. Informace o projektu'!$C$3,1,1),G1304&lt;=WORKDAY(DATE('1. Informace o projektu'!$C$3+1,1,31)-1,1)),"OK","!!"),RIGHT(H1304,3)="(a)",IF(AND(G1304&gt;=DATE('1. Informace o projektu'!$C$3,1,1),G1304&lt;=WORKDAY(DATE('1. Informace o projektu'!$C$3,12,31)-1,1,'6. Data'!$C$76:$C$89)),"OK","!!"),ISBLANK(G1304),"!",ISBLANK(H1304),"!!!",H1304='6. Data'!$B$3,"vyberte druh nákladu")," ")</f>
        <v xml:space="preserve"> </v>
      </c>
      <c r="J1304" s="261" t="str">
        <f t="shared" si="60"/>
        <v xml:space="preserve"> </v>
      </c>
      <c r="K1304" s="238" t="str">
        <f t="shared" si="61"/>
        <v xml:space="preserve"> </v>
      </c>
      <c r="L1304" s="87" t="str">
        <f t="shared" si="62"/>
        <v xml:space="preserve"> </v>
      </c>
    </row>
    <row r="1305" spans="1:12" x14ac:dyDescent="0.25">
      <c r="A1305" s="72"/>
      <c r="B1305" s="82"/>
      <c r="C1305" s="82"/>
      <c r="D1305" s="79"/>
      <c r="E1305" s="83"/>
      <c r="F1305" s="83"/>
      <c r="G1305" s="81"/>
      <c r="H1305" s="126"/>
      <c r="I1305" s="238" t="str">
        <f>IF(ISNUMBER(F1305),_xlfn.IFS(RIGHT(H1305,3)="(b)",IF(AND(G1305&gt;=DATE('1. Informace o projektu'!$C$3,1,1),G1305&lt;=WORKDAY(DATE('1. Informace o projektu'!$C$3+1,1,31)-1,1)),"OK","!!"),RIGHT(H1305,3)="(a)",IF(AND(G1305&gt;=DATE('1. Informace o projektu'!$C$3,1,1),G1305&lt;=WORKDAY(DATE('1. Informace o projektu'!$C$3,12,31)-1,1,'6. Data'!$C$76:$C$89)),"OK","!!"),ISBLANK(G1305),"!",ISBLANK(H1305),"!!!",H1305='6. Data'!$B$3,"vyberte druh nákladu")," ")</f>
        <v xml:space="preserve"> </v>
      </c>
      <c r="J1305" s="261" t="str">
        <f t="shared" si="60"/>
        <v xml:space="preserve"> </v>
      </c>
      <c r="K1305" s="238" t="str">
        <f t="shared" si="61"/>
        <v xml:space="preserve"> </v>
      </c>
      <c r="L1305" s="87" t="str">
        <f t="shared" si="62"/>
        <v xml:space="preserve"> </v>
      </c>
    </row>
    <row r="1306" spans="1:12" x14ac:dyDescent="0.25">
      <c r="A1306" s="72"/>
      <c r="B1306" s="82"/>
      <c r="C1306" s="82"/>
      <c r="D1306" s="79"/>
      <c r="E1306" s="83"/>
      <c r="F1306" s="83"/>
      <c r="G1306" s="81"/>
      <c r="H1306" s="126"/>
      <c r="I1306" s="238" t="str">
        <f>IF(ISNUMBER(F1306),_xlfn.IFS(RIGHT(H1306,3)="(b)",IF(AND(G1306&gt;=DATE('1. Informace o projektu'!$C$3,1,1),G1306&lt;=WORKDAY(DATE('1. Informace o projektu'!$C$3+1,1,31)-1,1)),"OK","!!"),RIGHT(H1306,3)="(a)",IF(AND(G1306&gt;=DATE('1. Informace o projektu'!$C$3,1,1),G1306&lt;=WORKDAY(DATE('1. Informace o projektu'!$C$3,12,31)-1,1,'6. Data'!$C$76:$C$89)),"OK","!!"),ISBLANK(G1306),"!",ISBLANK(H1306),"!!!",H1306='6. Data'!$B$3,"vyberte druh nákladu")," ")</f>
        <v xml:space="preserve"> </v>
      </c>
      <c r="J1306" s="261" t="str">
        <f t="shared" si="60"/>
        <v xml:space="preserve"> </v>
      </c>
      <c r="K1306" s="238" t="str">
        <f t="shared" si="61"/>
        <v xml:space="preserve"> </v>
      </c>
      <c r="L1306" s="87" t="str">
        <f t="shared" si="62"/>
        <v xml:space="preserve"> </v>
      </c>
    </row>
    <row r="1307" spans="1:12" x14ac:dyDescent="0.25">
      <c r="A1307" s="72"/>
      <c r="B1307" s="82"/>
      <c r="C1307" s="82"/>
      <c r="D1307" s="79"/>
      <c r="E1307" s="83"/>
      <c r="F1307" s="83"/>
      <c r="G1307" s="81"/>
      <c r="H1307" s="126"/>
      <c r="I1307" s="238" t="str">
        <f>IF(ISNUMBER(F1307),_xlfn.IFS(RIGHT(H1307,3)="(b)",IF(AND(G1307&gt;=DATE('1. Informace o projektu'!$C$3,1,1),G1307&lt;=WORKDAY(DATE('1. Informace o projektu'!$C$3+1,1,31)-1,1)),"OK","!!"),RIGHT(H1307,3)="(a)",IF(AND(G1307&gt;=DATE('1. Informace o projektu'!$C$3,1,1),G1307&lt;=WORKDAY(DATE('1. Informace o projektu'!$C$3,12,31)-1,1,'6. Data'!$C$76:$C$89)),"OK","!!"),ISBLANK(G1307),"!",ISBLANK(H1307),"!!!",H1307='6. Data'!$B$3,"vyberte druh nákladu")," ")</f>
        <v xml:space="preserve"> </v>
      </c>
      <c r="J1307" s="261" t="str">
        <f t="shared" si="60"/>
        <v xml:space="preserve"> </v>
      </c>
      <c r="K1307" s="238" t="str">
        <f t="shared" si="61"/>
        <v xml:space="preserve"> </v>
      </c>
      <c r="L1307" s="87" t="str">
        <f t="shared" si="62"/>
        <v xml:space="preserve"> </v>
      </c>
    </row>
    <row r="1308" spans="1:12" x14ac:dyDescent="0.25">
      <c r="A1308" s="72"/>
      <c r="B1308" s="82"/>
      <c r="C1308" s="82"/>
      <c r="D1308" s="79"/>
      <c r="E1308" s="83"/>
      <c r="F1308" s="83"/>
      <c r="G1308" s="81"/>
      <c r="H1308" s="126"/>
      <c r="I1308" s="238" t="str">
        <f>IF(ISNUMBER(F1308),_xlfn.IFS(RIGHT(H1308,3)="(b)",IF(AND(G1308&gt;=DATE('1. Informace o projektu'!$C$3,1,1),G1308&lt;=WORKDAY(DATE('1. Informace o projektu'!$C$3+1,1,31)-1,1)),"OK","!!"),RIGHT(H1308,3)="(a)",IF(AND(G1308&gt;=DATE('1. Informace o projektu'!$C$3,1,1),G1308&lt;=WORKDAY(DATE('1. Informace o projektu'!$C$3,12,31)-1,1,'6. Data'!$C$76:$C$89)),"OK","!!"),ISBLANK(G1308),"!",ISBLANK(H1308),"!!!",H1308='6. Data'!$B$3,"vyberte druh nákladu")," ")</f>
        <v xml:space="preserve"> </v>
      </c>
      <c r="J1308" s="261" t="str">
        <f t="shared" si="60"/>
        <v xml:space="preserve"> </v>
      </c>
      <c r="K1308" s="238" t="str">
        <f t="shared" si="61"/>
        <v xml:space="preserve"> </v>
      </c>
      <c r="L1308" s="87" t="str">
        <f t="shared" si="62"/>
        <v xml:space="preserve"> </v>
      </c>
    </row>
    <row r="1309" spans="1:12" x14ac:dyDescent="0.25">
      <c r="A1309" s="72"/>
      <c r="B1309" s="82"/>
      <c r="C1309" s="82"/>
      <c r="D1309" s="79"/>
      <c r="E1309" s="83"/>
      <c r="F1309" s="83"/>
      <c r="G1309" s="81"/>
      <c r="H1309" s="126"/>
      <c r="I1309" s="238" t="str">
        <f>IF(ISNUMBER(F1309),_xlfn.IFS(RIGHT(H1309,3)="(b)",IF(AND(G1309&gt;=DATE('1. Informace o projektu'!$C$3,1,1),G1309&lt;=WORKDAY(DATE('1. Informace o projektu'!$C$3+1,1,31)-1,1)),"OK","!!"),RIGHT(H1309,3)="(a)",IF(AND(G1309&gt;=DATE('1. Informace o projektu'!$C$3,1,1),G1309&lt;=WORKDAY(DATE('1. Informace o projektu'!$C$3,12,31)-1,1,'6. Data'!$C$76:$C$89)),"OK","!!"),ISBLANK(G1309),"!",ISBLANK(H1309),"!!!",H1309='6. Data'!$B$3,"vyberte druh nákladu")," ")</f>
        <v xml:space="preserve"> </v>
      </c>
      <c r="J1309" s="261" t="str">
        <f t="shared" si="60"/>
        <v xml:space="preserve"> </v>
      </c>
      <c r="K1309" s="238" t="str">
        <f t="shared" si="61"/>
        <v xml:space="preserve"> </v>
      </c>
      <c r="L1309" s="87" t="str">
        <f t="shared" si="62"/>
        <v xml:space="preserve"> </v>
      </c>
    </row>
    <row r="1310" spans="1:12" x14ac:dyDescent="0.25">
      <c r="A1310" s="72"/>
      <c r="B1310" s="82"/>
      <c r="C1310" s="82"/>
      <c r="D1310" s="79"/>
      <c r="E1310" s="83"/>
      <c r="F1310" s="83"/>
      <c r="G1310" s="81"/>
      <c r="H1310" s="126"/>
      <c r="I1310" s="238" t="str">
        <f>IF(ISNUMBER(F1310),_xlfn.IFS(RIGHT(H1310,3)="(b)",IF(AND(G1310&gt;=DATE('1. Informace o projektu'!$C$3,1,1),G1310&lt;=WORKDAY(DATE('1. Informace o projektu'!$C$3+1,1,31)-1,1)),"OK","!!"),RIGHT(H1310,3)="(a)",IF(AND(G1310&gt;=DATE('1. Informace o projektu'!$C$3,1,1),G1310&lt;=WORKDAY(DATE('1. Informace o projektu'!$C$3,12,31)-1,1,'6. Data'!$C$76:$C$89)),"OK","!!"),ISBLANK(G1310),"!",ISBLANK(H1310),"!!!",H1310='6. Data'!$B$3,"vyberte druh nákladu")," ")</f>
        <v xml:space="preserve"> </v>
      </c>
      <c r="J1310" s="261" t="str">
        <f t="shared" si="60"/>
        <v xml:space="preserve"> </v>
      </c>
      <c r="K1310" s="238" t="str">
        <f t="shared" si="61"/>
        <v xml:space="preserve"> </v>
      </c>
      <c r="L1310" s="87" t="str">
        <f t="shared" si="62"/>
        <v xml:space="preserve"> </v>
      </c>
    </row>
    <row r="1311" spans="1:12" x14ac:dyDescent="0.25">
      <c r="A1311" s="72"/>
      <c r="B1311" s="82"/>
      <c r="C1311" s="82"/>
      <c r="D1311" s="79"/>
      <c r="E1311" s="83"/>
      <c r="F1311" s="83"/>
      <c r="G1311" s="81"/>
      <c r="H1311" s="126"/>
      <c r="I1311" s="238" t="str">
        <f>IF(ISNUMBER(F1311),_xlfn.IFS(RIGHT(H1311,3)="(b)",IF(AND(G1311&gt;=DATE('1. Informace o projektu'!$C$3,1,1),G1311&lt;=WORKDAY(DATE('1. Informace o projektu'!$C$3+1,1,31)-1,1)),"OK","!!"),RIGHT(H1311,3)="(a)",IF(AND(G1311&gt;=DATE('1. Informace o projektu'!$C$3,1,1),G1311&lt;=WORKDAY(DATE('1. Informace o projektu'!$C$3,12,31)-1,1,'6. Data'!$C$76:$C$89)),"OK","!!"),ISBLANK(G1311),"!",ISBLANK(H1311),"!!!",H1311='6. Data'!$B$3,"vyberte druh nákladu")," ")</f>
        <v xml:space="preserve"> </v>
      </c>
      <c r="J1311" s="261" t="str">
        <f t="shared" si="60"/>
        <v xml:space="preserve"> </v>
      </c>
      <c r="K1311" s="238" t="str">
        <f t="shared" si="61"/>
        <v xml:space="preserve"> </v>
      </c>
      <c r="L1311" s="87" t="str">
        <f t="shared" si="62"/>
        <v xml:space="preserve"> </v>
      </c>
    </row>
    <row r="1312" spans="1:12" x14ac:dyDescent="0.25">
      <c r="A1312" s="72"/>
      <c r="B1312" s="82"/>
      <c r="C1312" s="82"/>
      <c r="D1312" s="79"/>
      <c r="E1312" s="83"/>
      <c r="F1312" s="83"/>
      <c r="G1312" s="81"/>
      <c r="H1312" s="126"/>
      <c r="I1312" s="238" t="str">
        <f>IF(ISNUMBER(F1312),_xlfn.IFS(RIGHT(H1312,3)="(b)",IF(AND(G1312&gt;=DATE('1. Informace o projektu'!$C$3,1,1),G1312&lt;=WORKDAY(DATE('1. Informace o projektu'!$C$3+1,1,31)-1,1)),"OK","!!"),RIGHT(H1312,3)="(a)",IF(AND(G1312&gt;=DATE('1. Informace o projektu'!$C$3,1,1),G1312&lt;=WORKDAY(DATE('1. Informace o projektu'!$C$3,12,31)-1,1,'6. Data'!$C$76:$C$89)),"OK","!!"),ISBLANK(G1312),"!",ISBLANK(H1312),"!!!",H1312='6. Data'!$B$3,"vyberte druh nákladu")," ")</f>
        <v xml:space="preserve"> </v>
      </c>
      <c r="J1312" s="261" t="str">
        <f t="shared" si="60"/>
        <v xml:space="preserve"> </v>
      </c>
      <c r="K1312" s="238" t="str">
        <f t="shared" si="61"/>
        <v xml:space="preserve"> </v>
      </c>
      <c r="L1312" s="87" t="str">
        <f t="shared" si="62"/>
        <v xml:space="preserve"> </v>
      </c>
    </row>
    <row r="1313" spans="1:12" x14ac:dyDescent="0.25">
      <c r="A1313" s="72"/>
      <c r="B1313" s="82"/>
      <c r="C1313" s="82"/>
      <c r="D1313" s="79"/>
      <c r="E1313" s="83"/>
      <c r="F1313" s="83"/>
      <c r="G1313" s="81"/>
      <c r="H1313" s="126"/>
      <c r="I1313" s="238" t="str">
        <f>IF(ISNUMBER(F1313),_xlfn.IFS(RIGHT(H1313,3)="(b)",IF(AND(G1313&gt;=DATE('1. Informace o projektu'!$C$3,1,1),G1313&lt;=WORKDAY(DATE('1. Informace o projektu'!$C$3+1,1,31)-1,1)),"OK","!!"),RIGHT(H1313,3)="(a)",IF(AND(G1313&gt;=DATE('1. Informace o projektu'!$C$3,1,1),G1313&lt;=WORKDAY(DATE('1. Informace o projektu'!$C$3,12,31)-1,1,'6. Data'!$C$76:$C$89)),"OK","!!"),ISBLANK(G1313),"!",ISBLANK(H1313),"!!!",H1313='6. Data'!$B$3,"vyberte druh nákladu")," ")</f>
        <v xml:space="preserve"> </v>
      </c>
      <c r="J1313" s="261" t="str">
        <f t="shared" si="60"/>
        <v xml:space="preserve"> </v>
      </c>
      <c r="K1313" s="238" t="str">
        <f t="shared" si="61"/>
        <v xml:space="preserve"> </v>
      </c>
      <c r="L1313" s="87" t="str">
        <f t="shared" si="62"/>
        <v xml:space="preserve"> </v>
      </c>
    </row>
    <row r="1314" spans="1:12" x14ac:dyDescent="0.25">
      <c r="A1314" s="72"/>
      <c r="B1314" s="82"/>
      <c r="C1314" s="82"/>
      <c r="D1314" s="79"/>
      <c r="E1314" s="83"/>
      <c r="F1314" s="83"/>
      <c r="G1314" s="81"/>
      <c r="H1314" s="126"/>
      <c r="I1314" s="238" t="str">
        <f>IF(ISNUMBER(F1314),_xlfn.IFS(RIGHT(H1314,3)="(b)",IF(AND(G1314&gt;=DATE('1. Informace o projektu'!$C$3,1,1),G1314&lt;=WORKDAY(DATE('1. Informace o projektu'!$C$3+1,1,31)-1,1)),"OK","!!"),RIGHT(H1314,3)="(a)",IF(AND(G1314&gt;=DATE('1. Informace o projektu'!$C$3,1,1),G1314&lt;=WORKDAY(DATE('1. Informace o projektu'!$C$3,12,31)-1,1,'6. Data'!$C$76:$C$89)),"OK","!!"),ISBLANK(G1314),"!",ISBLANK(H1314),"!!!",H1314='6. Data'!$B$3,"vyberte druh nákladu")," ")</f>
        <v xml:space="preserve"> </v>
      </c>
      <c r="J1314" s="261" t="str">
        <f t="shared" si="60"/>
        <v xml:space="preserve"> </v>
      </c>
      <c r="K1314" s="238" t="str">
        <f t="shared" si="61"/>
        <v xml:space="preserve"> </v>
      </c>
      <c r="L1314" s="87" t="str">
        <f t="shared" si="62"/>
        <v xml:space="preserve"> </v>
      </c>
    </row>
    <row r="1315" spans="1:12" x14ac:dyDescent="0.25">
      <c r="A1315" s="72"/>
      <c r="B1315" s="82"/>
      <c r="C1315" s="82"/>
      <c r="D1315" s="79"/>
      <c r="E1315" s="83"/>
      <c r="F1315" s="83"/>
      <c r="G1315" s="81"/>
      <c r="H1315" s="126"/>
      <c r="I1315" s="238" t="str">
        <f>IF(ISNUMBER(F1315),_xlfn.IFS(RIGHT(H1315,3)="(b)",IF(AND(G1315&gt;=DATE('1. Informace o projektu'!$C$3,1,1),G1315&lt;=WORKDAY(DATE('1. Informace o projektu'!$C$3+1,1,31)-1,1)),"OK","!!"),RIGHT(H1315,3)="(a)",IF(AND(G1315&gt;=DATE('1. Informace o projektu'!$C$3,1,1),G1315&lt;=WORKDAY(DATE('1. Informace o projektu'!$C$3,12,31)-1,1,'6. Data'!$C$76:$C$89)),"OK","!!"),ISBLANK(G1315),"!",ISBLANK(H1315),"!!!",H1315='6. Data'!$B$3,"vyberte druh nákladu")," ")</f>
        <v xml:space="preserve"> </v>
      </c>
      <c r="J1315" s="261" t="str">
        <f t="shared" si="60"/>
        <v xml:space="preserve"> </v>
      </c>
      <c r="K1315" s="238" t="str">
        <f t="shared" si="61"/>
        <v xml:space="preserve"> </v>
      </c>
      <c r="L1315" s="87" t="str">
        <f t="shared" si="62"/>
        <v xml:space="preserve"> </v>
      </c>
    </row>
    <row r="1316" spans="1:12" x14ac:dyDescent="0.25">
      <c r="A1316" s="72"/>
      <c r="B1316" s="82"/>
      <c r="C1316" s="82"/>
      <c r="D1316" s="79"/>
      <c r="E1316" s="83"/>
      <c r="F1316" s="83"/>
      <c r="G1316" s="81"/>
      <c r="H1316" s="126"/>
      <c r="I1316" s="238" t="str">
        <f>IF(ISNUMBER(F1316),_xlfn.IFS(RIGHT(H1316,3)="(b)",IF(AND(G1316&gt;=DATE('1. Informace o projektu'!$C$3,1,1),G1316&lt;=WORKDAY(DATE('1. Informace o projektu'!$C$3+1,1,31)-1,1)),"OK","!!"),RIGHT(H1316,3)="(a)",IF(AND(G1316&gt;=DATE('1. Informace o projektu'!$C$3,1,1),G1316&lt;=WORKDAY(DATE('1. Informace o projektu'!$C$3,12,31)-1,1,'6. Data'!$C$76:$C$89)),"OK","!!"),ISBLANK(G1316),"!",ISBLANK(H1316),"!!!",H1316='6. Data'!$B$3,"vyberte druh nákladu")," ")</f>
        <v xml:space="preserve"> </v>
      </c>
      <c r="J1316" s="261" t="str">
        <f t="shared" si="60"/>
        <v xml:space="preserve"> </v>
      </c>
      <c r="K1316" s="238" t="str">
        <f t="shared" si="61"/>
        <v xml:space="preserve"> </v>
      </c>
      <c r="L1316" s="87" t="str">
        <f t="shared" si="62"/>
        <v xml:space="preserve"> </v>
      </c>
    </row>
    <row r="1317" spans="1:12" x14ac:dyDescent="0.25">
      <c r="A1317" s="72"/>
      <c r="B1317" s="82"/>
      <c r="C1317" s="82"/>
      <c r="D1317" s="79"/>
      <c r="E1317" s="83"/>
      <c r="F1317" s="83"/>
      <c r="G1317" s="81"/>
      <c r="H1317" s="126"/>
      <c r="I1317" s="238" t="str">
        <f>IF(ISNUMBER(F1317),_xlfn.IFS(RIGHT(H1317,3)="(b)",IF(AND(G1317&gt;=DATE('1. Informace o projektu'!$C$3,1,1),G1317&lt;=WORKDAY(DATE('1. Informace o projektu'!$C$3+1,1,31)-1,1)),"OK","!!"),RIGHT(H1317,3)="(a)",IF(AND(G1317&gt;=DATE('1. Informace o projektu'!$C$3,1,1),G1317&lt;=WORKDAY(DATE('1. Informace o projektu'!$C$3,12,31)-1,1,'6. Data'!$C$76:$C$89)),"OK","!!"),ISBLANK(G1317),"!",ISBLANK(H1317),"!!!",H1317='6. Data'!$B$3,"vyberte druh nákladu")," ")</f>
        <v xml:space="preserve"> </v>
      </c>
      <c r="J1317" s="261" t="str">
        <f t="shared" si="60"/>
        <v xml:space="preserve"> </v>
      </c>
      <c r="K1317" s="238" t="str">
        <f t="shared" si="61"/>
        <v xml:space="preserve"> </v>
      </c>
      <c r="L1317" s="87" t="str">
        <f t="shared" si="62"/>
        <v xml:space="preserve"> </v>
      </c>
    </row>
    <row r="1318" spans="1:12" x14ac:dyDescent="0.25">
      <c r="A1318" s="72"/>
      <c r="B1318" s="82"/>
      <c r="C1318" s="82"/>
      <c r="D1318" s="79"/>
      <c r="E1318" s="83"/>
      <c r="F1318" s="83"/>
      <c r="G1318" s="81"/>
      <c r="H1318" s="126"/>
      <c r="I1318" s="238" t="str">
        <f>IF(ISNUMBER(F1318),_xlfn.IFS(RIGHT(H1318,3)="(b)",IF(AND(G1318&gt;=DATE('1. Informace o projektu'!$C$3,1,1),G1318&lt;=WORKDAY(DATE('1. Informace o projektu'!$C$3+1,1,31)-1,1)),"OK","!!"),RIGHT(H1318,3)="(a)",IF(AND(G1318&gt;=DATE('1. Informace o projektu'!$C$3,1,1),G1318&lt;=WORKDAY(DATE('1. Informace o projektu'!$C$3,12,31)-1,1,'6. Data'!$C$76:$C$89)),"OK","!!"),ISBLANK(G1318),"!",ISBLANK(H1318),"!!!",H1318='6. Data'!$B$3,"vyberte druh nákladu")," ")</f>
        <v xml:space="preserve"> </v>
      </c>
      <c r="J1318" s="261" t="str">
        <f t="shared" si="60"/>
        <v xml:space="preserve"> </v>
      </c>
      <c r="K1318" s="238" t="str">
        <f t="shared" si="61"/>
        <v xml:space="preserve"> </v>
      </c>
      <c r="L1318" s="87" t="str">
        <f t="shared" si="62"/>
        <v xml:space="preserve"> </v>
      </c>
    </row>
    <row r="1319" spans="1:12" x14ac:dyDescent="0.25">
      <c r="A1319" s="72"/>
      <c r="B1319" s="82"/>
      <c r="C1319" s="82"/>
      <c r="D1319" s="79"/>
      <c r="E1319" s="83"/>
      <c r="F1319" s="83"/>
      <c r="G1319" s="81"/>
      <c r="H1319" s="126"/>
      <c r="I1319" s="238" t="str">
        <f>IF(ISNUMBER(F1319),_xlfn.IFS(RIGHT(H1319,3)="(b)",IF(AND(G1319&gt;=DATE('1. Informace o projektu'!$C$3,1,1),G1319&lt;=WORKDAY(DATE('1. Informace o projektu'!$C$3+1,1,31)-1,1)),"OK","!!"),RIGHT(H1319,3)="(a)",IF(AND(G1319&gt;=DATE('1. Informace o projektu'!$C$3,1,1),G1319&lt;=WORKDAY(DATE('1. Informace o projektu'!$C$3,12,31)-1,1,'6. Data'!$C$76:$C$89)),"OK","!!"),ISBLANK(G1319),"!",ISBLANK(H1319),"!!!",H1319='6. Data'!$B$3,"vyberte druh nákladu")," ")</f>
        <v xml:space="preserve"> </v>
      </c>
      <c r="J1319" s="261" t="str">
        <f t="shared" si="60"/>
        <v xml:space="preserve"> </v>
      </c>
      <c r="K1319" s="238" t="str">
        <f t="shared" si="61"/>
        <v xml:space="preserve"> </v>
      </c>
      <c r="L1319" s="87" t="str">
        <f t="shared" si="62"/>
        <v xml:space="preserve"> </v>
      </c>
    </row>
    <row r="1320" spans="1:12" x14ac:dyDescent="0.25">
      <c r="A1320" s="72"/>
      <c r="B1320" s="82"/>
      <c r="C1320" s="82"/>
      <c r="D1320" s="79"/>
      <c r="E1320" s="83"/>
      <c r="F1320" s="83"/>
      <c r="G1320" s="81"/>
      <c r="H1320" s="126"/>
      <c r="I1320" s="238" t="str">
        <f>IF(ISNUMBER(F1320),_xlfn.IFS(RIGHT(H1320,3)="(b)",IF(AND(G1320&gt;=DATE('1. Informace o projektu'!$C$3,1,1),G1320&lt;=WORKDAY(DATE('1. Informace o projektu'!$C$3+1,1,31)-1,1)),"OK","!!"),RIGHT(H1320,3)="(a)",IF(AND(G1320&gt;=DATE('1. Informace o projektu'!$C$3,1,1),G1320&lt;=WORKDAY(DATE('1. Informace o projektu'!$C$3,12,31)-1,1,'6. Data'!$C$76:$C$89)),"OK","!!"),ISBLANK(G1320),"!",ISBLANK(H1320),"!!!",H1320='6. Data'!$B$3,"vyberte druh nákladu")," ")</f>
        <v xml:space="preserve"> </v>
      </c>
      <c r="J1320" s="261" t="str">
        <f t="shared" si="60"/>
        <v xml:space="preserve"> </v>
      </c>
      <c r="K1320" s="238" t="str">
        <f t="shared" si="61"/>
        <v xml:space="preserve"> </v>
      </c>
      <c r="L1320" s="87" t="str">
        <f t="shared" si="62"/>
        <v xml:space="preserve"> </v>
      </c>
    </row>
    <row r="1321" spans="1:12" x14ac:dyDescent="0.25">
      <c r="A1321" s="72"/>
      <c r="B1321" s="82"/>
      <c r="C1321" s="82"/>
      <c r="D1321" s="79"/>
      <c r="E1321" s="83"/>
      <c r="F1321" s="83"/>
      <c r="G1321" s="81"/>
      <c r="H1321" s="126"/>
      <c r="I1321" s="238" t="str">
        <f>IF(ISNUMBER(F1321),_xlfn.IFS(RIGHT(H1321,3)="(b)",IF(AND(G1321&gt;=DATE('1. Informace o projektu'!$C$3,1,1),G1321&lt;=WORKDAY(DATE('1. Informace o projektu'!$C$3+1,1,31)-1,1)),"OK","!!"),RIGHT(H1321,3)="(a)",IF(AND(G1321&gt;=DATE('1. Informace o projektu'!$C$3,1,1),G1321&lt;=WORKDAY(DATE('1. Informace o projektu'!$C$3,12,31)-1,1,'6. Data'!$C$76:$C$89)),"OK","!!"),ISBLANK(G1321),"!",ISBLANK(H1321),"!!!",H1321='6. Data'!$B$3,"vyberte druh nákladu")," ")</f>
        <v xml:space="preserve"> </v>
      </c>
      <c r="J1321" s="261" t="str">
        <f t="shared" si="60"/>
        <v xml:space="preserve"> </v>
      </c>
      <c r="K1321" s="238" t="str">
        <f t="shared" si="61"/>
        <v xml:space="preserve"> </v>
      </c>
      <c r="L1321" s="87" t="str">
        <f t="shared" si="62"/>
        <v xml:space="preserve"> </v>
      </c>
    </row>
    <row r="1322" spans="1:12" x14ac:dyDescent="0.25">
      <c r="A1322" s="72"/>
      <c r="B1322" s="82"/>
      <c r="C1322" s="82"/>
      <c r="D1322" s="79"/>
      <c r="E1322" s="83"/>
      <c r="F1322" s="83"/>
      <c r="G1322" s="81"/>
      <c r="H1322" s="126"/>
      <c r="I1322" s="238" t="str">
        <f>IF(ISNUMBER(F1322),_xlfn.IFS(RIGHT(H1322,3)="(b)",IF(AND(G1322&gt;=DATE('1. Informace o projektu'!$C$3,1,1),G1322&lt;=WORKDAY(DATE('1. Informace o projektu'!$C$3+1,1,31)-1,1)),"OK","!!"),RIGHT(H1322,3)="(a)",IF(AND(G1322&gt;=DATE('1. Informace o projektu'!$C$3,1,1),G1322&lt;=WORKDAY(DATE('1. Informace o projektu'!$C$3,12,31)-1,1,'6. Data'!$C$76:$C$89)),"OK","!!"),ISBLANK(G1322),"!",ISBLANK(H1322),"!!!",H1322='6. Data'!$B$3,"vyberte druh nákladu")," ")</f>
        <v xml:space="preserve"> </v>
      </c>
      <c r="J1322" s="261" t="str">
        <f t="shared" si="60"/>
        <v xml:space="preserve"> </v>
      </c>
      <c r="K1322" s="238" t="str">
        <f t="shared" si="61"/>
        <v xml:space="preserve"> </v>
      </c>
      <c r="L1322" s="87" t="str">
        <f t="shared" si="62"/>
        <v xml:space="preserve"> </v>
      </c>
    </row>
    <row r="1323" spans="1:12" x14ac:dyDescent="0.25">
      <c r="A1323" s="72"/>
      <c r="B1323" s="82"/>
      <c r="C1323" s="82"/>
      <c r="D1323" s="79"/>
      <c r="E1323" s="83"/>
      <c r="F1323" s="83"/>
      <c r="G1323" s="81"/>
      <c r="H1323" s="126"/>
      <c r="I1323" s="238" t="str">
        <f>IF(ISNUMBER(F1323),_xlfn.IFS(RIGHT(H1323,3)="(b)",IF(AND(G1323&gt;=DATE('1. Informace o projektu'!$C$3,1,1),G1323&lt;=WORKDAY(DATE('1. Informace o projektu'!$C$3+1,1,31)-1,1)),"OK","!!"),RIGHT(H1323,3)="(a)",IF(AND(G1323&gt;=DATE('1. Informace o projektu'!$C$3,1,1),G1323&lt;=WORKDAY(DATE('1. Informace o projektu'!$C$3,12,31)-1,1,'6. Data'!$C$76:$C$89)),"OK","!!"),ISBLANK(G1323),"!",ISBLANK(H1323),"!!!",H1323='6. Data'!$B$3,"vyberte druh nákladu")," ")</f>
        <v xml:space="preserve"> </v>
      </c>
      <c r="J1323" s="261" t="str">
        <f t="shared" si="60"/>
        <v xml:space="preserve"> </v>
      </c>
      <c r="K1323" s="238" t="str">
        <f t="shared" si="61"/>
        <v xml:space="preserve"> </v>
      </c>
      <c r="L1323" s="87" t="str">
        <f t="shared" si="62"/>
        <v xml:space="preserve"> </v>
      </c>
    </row>
    <row r="1324" spans="1:12" x14ac:dyDescent="0.25">
      <c r="A1324" s="72"/>
      <c r="B1324" s="82"/>
      <c r="C1324" s="82"/>
      <c r="D1324" s="79"/>
      <c r="E1324" s="83"/>
      <c r="F1324" s="83"/>
      <c r="G1324" s="81"/>
      <c r="H1324" s="126"/>
      <c r="I1324" s="238" t="str">
        <f>IF(ISNUMBER(F1324),_xlfn.IFS(RIGHT(H1324,3)="(b)",IF(AND(G1324&gt;=DATE('1. Informace o projektu'!$C$3,1,1),G1324&lt;=WORKDAY(DATE('1. Informace o projektu'!$C$3+1,1,31)-1,1)),"OK","!!"),RIGHT(H1324,3)="(a)",IF(AND(G1324&gt;=DATE('1. Informace o projektu'!$C$3,1,1),G1324&lt;=WORKDAY(DATE('1. Informace o projektu'!$C$3,12,31)-1,1,'6. Data'!$C$76:$C$89)),"OK","!!"),ISBLANK(G1324),"!",ISBLANK(H1324),"!!!",H1324='6. Data'!$B$3,"vyberte druh nákladu")," ")</f>
        <v xml:space="preserve"> </v>
      </c>
      <c r="J1324" s="261" t="str">
        <f t="shared" si="60"/>
        <v xml:space="preserve"> </v>
      </c>
      <c r="K1324" s="238" t="str">
        <f t="shared" si="61"/>
        <v xml:space="preserve"> </v>
      </c>
      <c r="L1324" s="87" t="str">
        <f t="shared" si="62"/>
        <v xml:space="preserve"> </v>
      </c>
    </row>
    <row r="1325" spans="1:12" x14ac:dyDescent="0.25">
      <c r="A1325" s="72"/>
      <c r="B1325" s="82"/>
      <c r="C1325" s="82"/>
      <c r="D1325" s="79"/>
      <c r="E1325" s="83"/>
      <c r="F1325" s="83"/>
      <c r="G1325" s="81"/>
      <c r="H1325" s="126"/>
      <c r="I1325" s="238" t="str">
        <f>IF(ISNUMBER(F1325),_xlfn.IFS(RIGHT(H1325,3)="(b)",IF(AND(G1325&gt;=DATE('1. Informace o projektu'!$C$3,1,1),G1325&lt;=WORKDAY(DATE('1. Informace o projektu'!$C$3+1,1,31)-1,1)),"OK","!!"),RIGHT(H1325,3)="(a)",IF(AND(G1325&gt;=DATE('1. Informace o projektu'!$C$3,1,1),G1325&lt;=WORKDAY(DATE('1. Informace o projektu'!$C$3,12,31)-1,1,'6. Data'!$C$76:$C$89)),"OK","!!"),ISBLANK(G1325),"!",ISBLANK(H1325),"!!!",H1325='6. Data'!$B$3,"vyberte druh nákladu")," ")</f>
        <v xml:space="preserve"> </v>
      </c>
      <c r="J1325" s="261" t="str">
        <f t="shared" si="60"/>
        <v xml:space="preserve"> </v>
      </c>
      <c r="K1325" s="238" t="str">
        <f t="shared" si="61"/>
        <v xml:space="preserve"> </v>
      </c>
      <c r="L1325" s="87" t="str">
        <f t="shared" si="62"/>
        <v xml:space="preserve"> </v>
      </c>
    </row>
    <row r="1326" spans="1:12" x14ac:dyDescent="0.25">
      <c r="A1326" s="72"/>
      <c r="B1326" s="82"/>
      <c r="C1326" s="82"/>
      <c r="D1326" s="79"/>
      <c r="E1326" s="83"/>
      <c r="F1326" s="83"/>
      <c r="G1326" s="81"/>
      <c r="H1326" s="126"/>
      <c r="I1326" s="238" t="str">
        <f>IF(ISNUMBER(F1326),_xlfn.IFS(RIGHT(H1326,3)="(b)",IF(AND(G1326&gt;=DATE('1. Informace o projektu'!$C$3,1,1),G1326&lt;=WORKDAY(DATE('1. Informace o projektu'!$C$3+1,1,31)-1,1)),"OK","!!"),RIGHT(H1326,3)="(a)",IF(AND(G1326&gt;=DATE('1. Informace o projektu'!$C$3,1,1),G1326&lt;=WORKDAY(DATE('1. Informace o projektu'!$C$3,12,31)-1,1,'6. Data'!$C$76:$C$89)),"OK","!!"),ISBLANK(G1326),"!",ISBLANK(H1326),"!!!",H1326='6. Data'!$B$3,"vyberte druh nákladu")," ")</f>
        <v xml:space="preserve"> </v>
      </c>
      <c r="J1326" s="261" t="str">
        <f t="shared" si="60"/>
        <v xml:space="preserve"> </v>
      </c>
      <c r="K1326" s="238" t="str">
        <f t="shared" si="61"/>
        <v xml:space="preserve"> </v>
      </c>
      <c r="L1326" s="87" t="str">
        <f t="shared" si="62"/>
        <v xml:space="preserve"> </v>
      </c>
    </row>
    <row r="1327" spans="1:12" x14ac:dyDescent="0.25">
      <c r="A1327" s="72"/>
      <c r="B1327" s="82"/>
      <c r="C1327" s="82"/>
      <c r="D1327" s="79"/>
      <c r="E1327" s="83"/>
      <c r="F1327" s="83"/>
      <c r="G1327" s="81"/>
      <c r="H1327" s="126"/>
      <c r="I1327" s="238" t="str">
        <f>IF(ISNUMBER(F1327),_xlfn.IFS(RIGHT(H1327,3)="(b)",IF(AND(G1327&gt;=DATE('1. Informace o projektu'!$C$3,1,1),G1327&lt;=WORKDAY(DATE('1. Informace o projektu'!$C$3+1,1,31)-1,1)),"OK","!!"),RIGHT(H1327,3)="(a)",IF(AND(G1327&gt;=DATE('1. Informace o projektu'!$C$3,1,1),G1327&lt;=WORKDAY(DATE('1. Informace o projektu'!$C$3,12,31)-1,1,'6. Data'!$C$76:$C$89)),"OK","!!"),ISBLANK(G1327),"!",ISBLANK(H1327),"!!!",H1327='6. Data'!$B$3,"vyberte druh nákladu")," ")</f>
        <v xml:space="preserve"> </v>
      </c>
      <c r="J1327" s="261" t="str">
        <f t="shared" si="60"/>
        <v xml:space="preserve"> </v>
      </c>
      <c r="K1327" s="238" t="str">
        <f t="shared" si="61"/>
        <v xml:space="preserve"> </v>
      </c>
      <c r="L1327" s="87" t="str">
        <f t="shared" si="62"/>
        <v xml:space="preserve"> </v>
      </c>
    </row>
    <row r="1328" spans="1:12" x14ac:dyDescent="0.25">
      <c r="A1328" s="72"/>
      <c r="B1328" s="82"/>
      <c r="C1328" s="82"/>
      <c r="D1328" s="79"/>
      <c r="E1328" s="83"/>
      <c r="F1328" s="83"/>
      <c r="G1328" s="81"/>
      <c r="H1328" s="126"/>
      <c r="I1328" s="238" t="str">
        <f>IF(ISNUMBER(F1328),_xlfn.IFS(RIGHT(H1328,3)="(b)",IF(AND(G1328&gt;=DATE('1. Informace o projektu'!$C$3,1,1),G1328&lt;=WORKDAY(DATE('1. Informace o projektu'!$C$3+1,1,31)-1,1)),"OK","!!"),RIGHT(H1328,3)="(a)",IF(AND(G1328&gt;=DATE('1. Informace o projektu'!$C$3,1,1),G1328&lt;=WORKDAY(DATE('1. Informace o projektu'!$C$3,12,31)-1,1,'6. Data'!$C$76:$C$89)),"OK","!!"),ISBLANK(G1328),"!",ISBLANK(H1328),"!!!",H1328='6. Data'!$B$3,"vyberte druh nákladu")," ")</f>
        <v xml:space="preserve"> </v>
      </c>
      <c r="J1328" s="261" t="str">
        <f t="shared" si="60"/>
        <v xml:space="preserve"> </v>
      </c>
      <c r="K1328" s="238" t="str">
        <f t="shared" si="61"/>
        <v xml:space="preserve"> </v>
      </c>
      <c r="L1328" s="87" t="str">
        <f t="shared" si="62"/>
        <v xml:space="preserve"> </v>
      </c>
    </row>
    <row r="1329" spans="1:12" x14ac:dyDescent="0.25">
      <c r="A1329" s="72"/>
      <c r="B1329" s="82"/>
      <c r="C1329" s="82"/>
      <c r="D1329" s="79"/>
      <c r="E1329" s="83"/>
      <c r="F1329" s="83"/>
      <c r="G1329" s="81"/>
      <c r="H1329" s="126"/>
      <c r="I1329" s="238" t="str">
        <f>IF(ISNUMBER(F1329),_xlfn.IFS(RIGHT(H1329,3)="(b)",IF(AND(G1329&gt;=DATE('1. Informace o projektu'!$C$3,1,1),G1329&lt;=WORKDAY(DATE('1. Informace o projektu'!$C$3+1,1,31)-1,1)),"OK","!!"),RIGHT(H1329,3)="(a)",IF(AND(G1329&gt;=DATE('1. Informace o projektu'!$C$3,1,1),G1329&lt;=WORKDAY(DATE('1. Informace o projektu'!$C$3,12,31)-1,1,'6. Data'!$C$76:$C$89)),"OK","!!"),ISBLANK(G1329),"!",ISBLANK(H1329),"!!!",H1329='6. Data'!$B$3,"vyberte druh nákladu")," ")</f>
        <v xml:space="preserve"> </v>
      </c>
      <c r="J1329" s="261" t="str">
        <f t="shared" si="60"/>
        <v xml:space="preserve"> </v>
      </c>
      <c r="K1329" s="238" t="str">
        <f t="shared" si="61"/>
        <v xml:space="preserve"> </v>
      </c>
      <c r="L1329" s="87" t="str">
        <f t="shared" si="62"/>
        <v xml:space="preserve"> </v>
      </c>
    </row>
    <row r="1330" spans="1:12" x14ac:dyDescent="0.25">
      <c r="A1330" s="72"/>
      <c r="B1330" s="82"/>
      <c r="C1330" s="82"/>
      <c r="D1330" s="79"/>
      <c r="E1330" s="83"/>
      <c r="F1330" s="83"/>
      <c r="G1330" s="81"/>
      <c r="H1330" s="126"/>
      <c r="I1330" s="238" t="str">
        <f>IF(ISNUMBER(F1330),_xlfn.IFS(RIGHT(H1330,3)="(b)",IF(AND(G1330&gt;=DATE('1. Informace o projektu'!$C$3,1,1),G1330&lt;=WORKDAY(DATE('1. Informace o projektu'!$C$3+1,1,31)-1,1)),"OK","!!"),RIGHT(H1330,3)="(a)",IF(AND(G1330&gt;=DATE('1. Informace o projektu'!$C$3,1,1),G1330&lt;=WORKDAY(DATE('1. Informace o projektu'!$C$3,12,31)-1,1,'6. Data'!$C$76:$C$89)),"OK","!!"),ISBLANK(G1330),"!",ISBLANK(H1330),"!!!",H1330='6. Data'!$B$3,"vyberte druh nákladu")," ")</f>
        <v xml:space="preserve"> </v>
      </c>
      <c r="J1330" s="261" t="str">
        <f t="shared" si="60"/>
        <v xml:space="preserve"> </v>
      </c>
      <c r="K1330" s="238" t="str">
        <f t="shared" si="61"/>
        <v xml:space="preserve"> </v>
      </c>
      <c r="L1330" s="87" t="str">
        <f t="shared" si="62"/>
        <v xml:space="preserve"> </v>
      </c>
    </row>
    <row r="1331" spans="1:12" x14ac:dyDescent="0.25">
      <c r="A1331" s="72"/>
      <c r="B1331" s="82"/>
      <c r="C1331" s="82"/>
      <c r="D1331" s="79"/>
      <c r="E1331" s="83"/>
      <c r="F1331" s="83"/>
      <c r="G1331" s="81"/>
      <c r="H1331" s="126"/>
      <c r="I1331" s="238" t="str">
        <f>IF(ISNUMBER(F1331),_xlfn.IFS(RIGHT(H1331,3)="(b)",IF(AND(G1331&gt;=DATE('1. Informace o projektu'!$C$3,1,1),G1331&lt;=WORKDAY(DATE('1. Informace o projektu'!$C$3+1,1,31)-1,1)),"OK","!!"),RIGHT(H1331,3)="(a)",IF(AND(G1331&gt;=DATE('1. Informace o projektu'!$C$3,1,1),G1331&lt;=WORKDAY(DATE('1. Informace o projektu'!$C$3,12,31)-1,1,'6. Data'!$C$76:$C$89)),"OK","!!"),ISBLANK(G1331),"!",ISBLANK(H1331),"!!!",H1331='6. Data'!$B$3,"vyberte druh nákladu")," ")</f>
        <v xml:space="preserve"> </v>
      </c>
      <c r="J1331" s="261" t="str">
        <f t="shared" si="60"/>
        <v xml:space="preserve"> </v>
      </c>
      <c r="K1331" s="238" t="str">
        <f t="shared" si="61"/>
        <v xml:space="preserve"> </v>
      </c>
      <c r="L1331" s="87" t="str">
        <f t="shared" si="62"/>
        <v xml:space="preserve"> </v>
      </c>
    </row>
    <row r="1332" spans="1:12" x14ac:dyDescent="0.25">
      <c r="A1332" s="72"/>
      <c r="B1332" s="82"/>
      <c r="C1332" s="82"/>
      <c r="D1332" s="79"/>
      <c r="E1332" s="83"/>
      <c r="F1332" s="83"/>
      <c r="G1332" s="81"/>
      <c r="H1332" s="126"/>
      <c r="I1332" s="238" t="str">
        <f>IF(ISNUMBER(F1332),_xlfn.IFS(RIGHT(H1332,3)="(b)",IF(AND(G1332&gt;=DATE('1. Informace o projektu'!$C$3,1,1),G1332&lt;=WORKDAY(DATE('1. Informace o projektu'!$C$3+1,1,31)-1,1)),"OK","!!"),RIGHT(H1332,3)="(a)",IF(AND(G1332&gt;=DATE('1. Informace o projektu'!$C$3,1,1),G1332&lt;=WORKDAY(DATE('1. Informace o projektu'!$C$3,12,31)-1,1,'6. Data'!$C$76:$C$89)),"OK","!!"),ISBLANK(G1332),"!",ISBLANK(H1332),"!!!",H1332='6. Data'!$B$3,"vyberte druh nákladu")," ")</f>
        <v xml:space="preserve"> </v>
      </c>
      <c r="J1332" s="261" t="str">
        <f t="shared" si="60"/>
        <v xml:space="preserve"> </v>
      </c>
      <c r="K1332" s="238" t="str">
        <f t="shared" si="61"/>
        <v xml:space="preserve"> </v>
      </c>
      <c r="L1332" s="87" t="str">
        <f t="shared" si="62"/>
        <v xml:space="preserve"> </v>
      </c>
    </row>
    <row r="1333" spans="1:12" x14ac:dyDescent="0.25">
      <c r="A1333" s="72"/>
      <c r="B1333" s="82"/>
      <c r="C1333" s="82"/>
      <c r="D1333" s="79"/>
      <c r="E1333" s="83"/>
      <c r="F1333" s="83"/>
      <c r="G1333" s="81"/>
      <c r="H1333" s="126"/>
      <c r="I1333" s="238" t="str">
        <f>IF(ISNUMBER(F1333),_xlfn.IFS(RIGHT(H1333,3)="(b)",IF(AND(G1333&gt;=DATE('1. Informace o projektu'!$C$3,1,1),G1333&lt;=WORKDAY(DATE('1. Informace o projektu'!$C$3+1,1,31)-1,1)),"OK","!!"),RIGHT(H1333,3)="(a)",IF(AND(G1333&gt;=DATE('1. Informace o projektu'!$C$3,1,1),G1333&lt;=WORKDAY(DATE('1. Informace o projektu'!$C$3,12,31)-1,1,'6. Data'!$C$76:$C$89)),"OK","!!"),ISBLANK(G1333),"!",ISBLANK(H1333),"!!!",H1333='6. Data'!$B$3,"vyberte druh nákladu")," ")</f>
        <v xml:space="preserve"> </v>
      </c>
      <c r="J1333" s="261" t="str">
        <f t="shared" si="60"/>
        <v xml:space="preserve"> </v>
      </c>
      <c r="K1333" s="238" t="str">
        <f t="shared" si="61"/>
        <v xml:space="preserve"> </v>
      </c>
      <c r="L1333" s="87" t="str">
        <f t="shared" si="62"/>
        <v xml:space="preserve"> </v>
      </c>
    </row>
    <row r="1334" spans="1:12" x14ac:dyDescent="0.25">
      <c r="A1334" s="72"/>
      <c r="B1334" s="82"/>
      <c r="C1334" s="82"/>
      <c r="D1334" s="79"/>
      <c r="E1334" s="83"/>
      <c r="F1334" s="83"/>
      <c r="G1334" s="81"/>
      <c r="H1334" s="126"/>
      <c r="I1334" s="238" t="str">
        <f>IF(ISNUMBER(F1334),_xlfn.IFS(RIGHT(H1334,3)="(b)",IF(AND(G1334&gt;=DATE('1. Informace o projektu'!$C$3,1,1),G1334&lt;=WORKDAY(DATE('1. Informace o projektu'!$C$3+1,1,31)-1,1)),"OK","!!"),RIGHT(H1334,3)="(a)",IF(AND(G1334&gt;=DATE('1. Informace o projektu'!$C$3,1,1),G1334&lt;=WORKDAY(DATE('1. Informace o projektu'!$C$3,12,31)-1,1,'6. Data'!$C$76:$C$89)),"OK","!!"),ISBLANK(G1334),"!",ISBLANK(H1334),"!!!",H1334='6. Data'!$B$3,"vyberte druh nákladu")," ")</f>
        <v xml:space="preserve"> </v>
      </c>
      <c r="J1334" s="261" t="str">
        <f t="shared" si="60"/>
        <v xml:space="preserve"> </v>
      </c>
      <c r="K1334" s="238" t="str">
        <f t="shared" si="61"/>
        <v xml:space="preserve"> </v>
      </c>
      <c r="L1334" s="87" t="str">
        <f t="shared" si="62"/>
        <v xml:space="preserve"> </v>
      </c>
    </row>
    <row r="1335" spans="1:12" x14ac:dyDescent="0.25">
      <c r="A1335" s="72"/>
      <c r="B1335" s="82"/>
      <c r="C1335" s="82"/>
      <c r="D1335" s="79"/>
      <c r="E1335" s="83"/>
      <c r="F1335" s="83"/>
      <c r="G1335" s="81"/>
      <c r="H1335" s="126"/>
      <c r="I1335" s="238" t="str">
        <f>IF(ISNUMBER(F1335),_xlfn.IFS(RIGHT(H1335,3)="(b)",IF(AND(G1335&gt;=DATE('1. Informace o projektu'!$C$3,1,1),G1335&lt;=WORKDAY(DATE('1. Informace o projektu'!$C$3+1,1,31)-1,1)),"OK","!!"),RIGHT(H1335,3)="(a)",IF(AND(G1335&gt;=DATE('1. Informace o projektu'!$C$3,1,1),G1335&lt;=WORKDAY(DATE('1. Informace o projektu'!$C$3,12,31)-1,1,'6. Data'!$C$76:$C$89)),"OK","!!"),ISBLANK(G1335),"!",ISBLANK(H1335),"!!!",H1335='6. Data'!$B$3,"vyberte druh nákladu")," ")</f>
        <v xml:space="preserve"> </v>
      </c>
      <c r="J1335" s="261" t="str">
        <f t="shared" si="60"/>
        <v xml:space="preserve"> </v>
      </c>
      <c r="K1335" s="238" t="str">
        <f t="shared" si="61"/>
        <v xml:space="preserve"> </v>
      </c>
      <c r="L1335" s="87" t="str">
        <f t="shared" si="62"/>
        <v xml:space="preserve"> </v>
      </c>
    </row>
    <row r="1336" spans="1:12" x14ac:dyDescent="0.25">
      <c r="A1336" s="72"/>
      <c r="B1336" s="82"/>
      <c r="C1336" s="82"/>
      <c r="D1336" s="79"/>
      <c r="E1336" s="83"/>
      <c r="F1336" s="83"/>
      <c r="G1336" s="81"/>
      <c r="H1336" s="126"/>
      <c r="I1336" s="238" t="str">
        <f>IF(ISNUMBER(F1336),_xlfn.IFS(RIGHT(H1336,3)="(b)",IF(AND(G1336&gt;=DATE('1. Informace o projektu'!$C$3,1,1),G1336&lt;=WORKDAY(DATE('1. Informace o projektu'!$C$3+1,1,31)-1,1)),"OK","!!"),RIGHT(H1336,3)="(a)",IF(AND(G1336&gt;=DATE('1. Informace o projektu'!$C$3,1,1),G1336&lt;=WORKDAY(DATE('1. Informace o projektu'!$C$3,12,31)-1,1,'6. Data'!$C$76:$C$89)),"OK","!!"),ISBLANK(G1336),"!",ISBLANK(H1336),"!!!",H1336='6. Data'!$B$3,"vyberte druh nákladu")," ")</f>
        <v xml:space="preserve"> </v>
      </c>
      <c r="J1336" s="261" t="str">
        <f t="shared" si="60"/>
        <v xml:space="preserve"> </v>
      </c>
      <c r="K1336" s="238" t="str">
        <f t="shared" si="61"/>
        <v xml:space="preserve"> </v>
      </c>
      <c r="L1336" s="87" t="str">
        <f t="shared" si="62"/>
        <v xml:space="preserve"> </v>
      </c>
    </row>
    <row r="1337" spans="1:12" x14ac:dyDescent="0.25">
      <c r="A1337" s="72"/>
      <c r="B1337" s="82"/>
      <c r="C1337" s="82"/>
      <c r="D1337" s="79"/>
      <c r="E1337" s="83"/>
      <c r="F1337" s="83"/>
      <c r="G1337" s="81"/>
      <c r="H1337" s="126"/>
      <c r="I1337" s="238" t="str">
        <f>IF(ISNUMBER(F1337),_xlfn.IFS(RIGHT(H1337,3)="(b)",IF(AND(G1337&gt;=DATE('1. Informace o projektu'!$C$3,1,1),G1337&lt;=WORKDAY(DATE('1. Informace o projektu'!$C$3+1,1,31)-1,1)),"OK","!!"),RIGHT(H1337,3)="(a)",IF(AND(G1337&gt;=DATE('1. Informace o projektu'!$C$3,1,1),G1337&lt;=WORKDAY(DATE('1. Informace o projektu'!$C$3,12,31)-1,1,'6. Data'!$C$76:$C$89)),"OK","!!"),ISBLANK(G1337),"!",ISBLANK(H1337),"!!!",H1337='6. Data'!$B$3,"vyberte druh nákladu")," ")</f>
        <v xml:space="preserve"> </v>
      </c>
      <c r="J1337" s="261" t="str">
        <f t="shared" si="60"/>
        <v xml:space="preserve"> </v>
      </c>
      <c r="K1337" s="238" t="str">
        <f t="shared" si="61"/>
        <v xml:space="preserve"> </v>
      </c>
      <c r="L1337" s="87" t="str">
        <f t="shared" si="62"/>
        <v xml:space="preserve"> </v>
      </c>
    </row>
    <row r="1338" spans="1:12" x14ac:dyDescent="0.25">
      <c r="A1338" s="72"/>
      <c r="B1338" s="82"/>
      <c r="C1338" s="82"/>
      <c r="D1338" s="79"/>
      <c r="E1338" s="83"/>
      <c r="F1338" s="83"/>
      <c r="G1338" s="81"/>
      <c r="H1338" s="126"/>
      <c r="I1338" s="238" t="str">
        <f>IF(ISNUMBER(F1338),_xlfn.IFS(RIGHT(H1338,3)="(b)",IF(AND(G1338&gt;=DATE('1. Informace o projektu'!$C$3,1,1),G1338&lt;=WORKDAY(DATE('1. Informace o projektu'!$C$3+1,1,31)-1,1)),"OK","!!"),RIGHT(H1338,3)="(a)",IF(AND(G1338&gt;=DATE('1. Informace o projektu'!$C$3,1,1),G1338&lt;=WORKDAY(DATE('1. Informace o projektu'!$C$3,12,31)-1,1,'6. Data'!$C$76:$C$89)),"OK","!!"),ISBLANK(G1338),"!",ISBLANK(H1338),"!!!",H1338='6. Data'!$B$3,"vyberte druh nákladu")," ")</f>
        <v xml:space="preserve"> </v>
      </c>
      <c r="J1338" s="261" t="str">
        <f t="shared" si="60"/>
        <v xml:space="preserve"> </v>
      </c>
      <c r="K1338" s="238" t="str">
        <f t="shared" si="61"/>
        <v xml:space="preserve"> </v>
      </c>
      <c r="L1338" s="87" t="str">
        <f t="shared" si="62"/>
        <v xml:space="preserve"> </v>
      </c>
    </row>
    <row r="1339" spans="1:12" x14ac:dyDescent="0.25">
      <c r="A1339" s="72"/>
      <c r="B1339" s="82"/>
      <c r="C1339" s="82"/>
      <c r="D1339" s="79"/>
      <c r="E1339" s="83"/>
      <c r="F1339" s="83"/>
      <c r="G1339" s="81"/>
      <c r="H1339" s="126"/>
      <c r="I1339" s="238" t="str">
        <f>IF(ISNUMBER(F1339),_xlfn.IFS(RIGHT(H1339,3)="(b)",IF(AND(G1339&gt;=DATE('1. Informace o projektu'!$C$3,1,1),G1339&lt;=WORKDAY(DATE('1. Informace o projektu'!$C$3+1,1,31)-1,1)),"OK","!!"),RIGHT(H1339,3)="(a)",IF(AND(G1339&gt;=DATE('1. Informace o projektu'!$C$3,1,1),G1339&lt;=WORKDAY(DATE('1. Informace o projektu'!$C$3,12,31)-1,1,'6. Data'!$C$76:$C$89)),"OK","!!"),ISBLANK(G1339),"!",ISBLANK(H1339),"!!!",H1339='6. Data'!$B$3,"vyberte druh nákladu")," ")</f>
        <v xml:space="preserve"> </v>
      </c>
      <c r="J1339" s="261" t="str">
        <f t="shared" si="60"/>
        <v xml:space="preserve"> </v>
      </c>
      <c r="K1339" s="238" t="str">
        <f t="shared" si="61"/>
        <v xml:space="preserve"> </v>
      </c>
      <c r="L1339" s="87" t="str">
        <f t="shared" si="62"/>
        <v xml:space="preserve"> </v>
      </c>
    </row>
    <row r="1340" spans="1:12" x14ac:dyDescent="0.25">
      <c r="A1340" s="72"/>
      <c r="B1340" s="82"/>
      <c r="C1340" s="82"/>
      <c r="D1340" s="79"/>
      <c r="E1340" s="83"/>
      <c r="F1340" s="83"/>
      <c r="G1340" s="81"/>
      <c r="H1340" s="126"/>
      <c r="I1340" s="238" t="str">
        <f>IF(ISNUMBER(F1340),_xlfn.IFS(RIGHT(H1340,3)="(b)",IF(AND(G1340&gt;=DATE('1. Informace o projektu'!$C$3,1,1),G1340&lt;=WORKDAY(DATE('1. Informace o projektu'!$C$3+1,1,31)-1,1)),"OK","!!"),RIGHT(H1340,3)="(a)",IF(AND(G1340&gt;=DATE('1. Informace o projektu'!$C$3,1,1),G1340&lt;=WORKDAY(DATE('1. Informace o projektu'!$C$3,12,31)-1,1,'6. Data'!$C$76:$C$89)),"OK","!!"),ISBLANK(G1340),"!",ISBLANK(H1340),"!!!",H1340='6. Data'!$B$3,"vyberte druh nákladu")," ")</f>
        <v xml:space="preserve"> </v>
      </c>
      <c r="J1340" s="261" t="str">
        <f t="shared" si="60"/>
        <v xml:space="preserve"> </v>
      </c>
      <c r="K1340" s="238" t="str">
        <f t="shared" si="61"/>
        <v xml:space="preserve"> </v>
      </c>
      <c r="L1340" s="87" t="str">
        <f t="shared" si="62"/>
        <v xml:space="preserve"> </v>
      </c>
    </row>
    <row r="1341" spans="1:12" x14ac:dyDescent="0.25">
      <c r="A1341" s="72"/>
      <c r="B1341" s="82"/>
      <c r="C1341" s="82"/>
      <c r="D1341" s="79"/>
      <c r="E1341" s="83"/>
      <c r="F1341" s="83"/>
      <c r="G1341" s="81"/>
      <c r="H1341" s="126"/>
      <c r="I1341" s="238" t="str">
        <f>IF(ISNUMBER(F1341),_xlfn.IFS(RIGHT(H1341,3)="(b)",IF(AND(G1341&gt;=DATE('1. Informace o projektu'!$C$3,1,1),G1341&lt;=WORKDAY(DATE('1. Informace o projektu'!$C$3+1,1,31)-1,1)),"OK","!!"),RIGHT(H1341,3)="(a)",IF(AND(G1341&gt;=DATE('1. Informace o projektu'!$C$3,1,1),G1341&lt;=WORKDAY(DATE('1. Informace o projektu'!$C$3,12,31)-1,1,'6. Data'!$C$76:$C$89)),"OK","!!"),ISBLANK(G1341),"!",ISBLANK(H1341),"!!!",H1341='6. Data'!$B$3,"vyberte druh nákladu")," ")</f>
        <v xml:space="preserve"> </v>
      </c>
      <c r="J1341" s="261" t="str">
        <f t="shared" si="60"/>
        <v xml:space="preserve"> </v>
      </c>
      <c r="K1341" s="238" t="str">
        <f t="shared" si="61"/>
        <v xml:space="preserve"> </v>
      </c>
      <c r="L1341" s="87" t="str">
        <f t="shared" si="62"/>
        <v xml:space="preserve"> </v>
      </c>
    </row>
    <row r="1342" spans="1:12" x14ac:dyDescent="0.25">
      <c r="A1342" s="72"/>
      <c r="B1342" s="82"/>
      <c r="C1342" s="82"/>
      <c r="D1342" s="79"/>
      <c r="E1342" s="83"/>
      <c r="F1342" s="83"/>
      <c r="G1342" s="81"/>
      <c r="H1342" s="126"/>
      <c r="I1342" s="238" t="str">
        <f>IF(ISNUMBER(F1342),_xlfn.IFS(RIGHT(H1342,3)="(b)",IF(AND(G1342&gt;=DATE('1. Informace o projektu'!$C$3,1,1),G1342&lt;=WORKDAY(DATE('1. Informace o projektu'!$C$3+1,1,31)-1,1)),"OK","!!"),RIGHT(H1342,3)="(a)",IF(AND(G1342&gt;=DATE('1. Informace o projektu'!$C$3,1,1),G1342&lt;=WORKDAY(DATE('1. Informace o projektu'!$C$3,12,31)-1,1,'6. Data'!$C$76:$C$89)),"OK","!!"),ISBLANK(G1342),"!",ISBLANK(H1342),"!!!",H1342='6. Data'!$B$3,"vyberte druh nákladu")," ")</f>
        <v xml:space="preserve"> </v>
      </c>
      <c r="J1342" s="261" t="str">
        <f t="shared" si="60"/>
        <v xml:space="preserve"> </v>
      </c>
      <c r="K1342" s="238" t="str">
        <f t="shared" si="61"/>
        <v xml:space="preserve"> </v>
      </c>
      <c r="L1342" s="87" t="str">
        <f t="shared" si="62"/>
        <v xml:space="preserve"> </v>
      </c>
    </row>
    <row r="1343" spans="1:12" x14ac:dyDescent="0.25">
      <c r="A1343" s="72"/>
      <c r="B1343" s="82"/>
      <c r="C1343" s="82"/>
      <c r="D1343" s="79"/>
      <c r="E1343" s="83"/>
      <c r="F1343" s="83"/>
      <c r="G1343" s="81"/>
      <c r="H1343" s="126"/>
      <c r="I1343" s="238" t="str">
        <f>IF(ISNUMBER(F1343),_xlfn.IFS(RIGHT(H1343,3)="(b)",IF(AND(G1343&gt;=DATE('1. Informace o projektu'!$C$3,1,1),G1343&lt;=WORKDAY(DATE('1. Informace o projektu'!$C$3+1,1,31)-1,1)),"OK","!!"),RIGHT(H1343,3)="(a)",IF(AND(G1343&gt;=DATE('1. Informace o projektu'!$C$3,1,1),G1343&lt;=WORKDAY(DATE('1. Informace o projektu'!$C$3,12,31)-1,1,'6. Data'!$C$76:$C$89)),"OK","!!"),ISBLANK(G1343),"!",ISBLANK(H1343),"!!!",H1343='6. Data'!$B$3,"vyberte druh nákladu")," ")</f>
        <v xml:space="preserve"> </v>
      </c>
      <c r="J1343" s="261" t="str">
        <f t="shared" si="60"/>
        <v xml:space="preserve"> </v>
      </c>
      <c r="K1343" s="238" t="str">
        <f t="shared" si="61"/>
        <v xml:space="preserve"> </v>
      </c>
      <c r="L1343" s="87" t="str">
        <f t="shared" si="62"/>
        <v xml:space="preserve"> </v>
      </c>
    </row>
    <row r="1344" spans="1:12" x14ac:dyDescent="0.25">
      <c r="A1344" s="72"/>
      <c r="B1344" s="82"/>
      <c r="C1344" s="82"/>
      <c r="D1344" s="79"/>
      <c r="E1344" s="83"/>
      <c r="F1344" s="83"/>
      <c r="G1344" s="81"/>
      <c r="H1344" s="126"/>
      <c r="I1344" s="238" t="str">
        <f>IF(ISNUMBER(F1344),_xlfn.IFS(RIGHT(H1344,3)="(b)",IF(AND(G1344&gt;=DATE('1. Informace o projektu'!$C$3,1,1),G1344&lt;=WORKDAY(DATE('1. Informace o projektu'!$C$3+1,1,31)-1,1)),"OK","!!"),RIGHT(H1344,3)="(a)",IF(AND(G1344&gt;=DATE('1. Informace o projektu'!$C$3,1,1),G1344&lt;=WORKDAY(DATE('1. Informace o projektu'!$C$3,12,31)-1,1,'6. Data'!$C$76:$C$89)),"OK","!!"),ISBLANK(G1344),"!",ISBLANK(H1344),"!!!",H1344='6. Data'!$B$3,"vyberte druh nákladu")," ")</f>
        <v xml:space="preserve"> </v>
      </c>
      <c r="J1344" s="261" t="str">
        <f t="shared" si="60"/>
        <v xml:space="preserve"> </v>
      </c>
      <c r="K1344" s="238" t="str">
        <f t="shared" si="61"/>
        <v xml:space="preserve"> </v>
      </c>
      <c r="L1344" s="87" t="str">
        <f t="shared" si="62"/>
        <v xml:space="preserve"> </v>
      </c>
    </row>
    <row r="1345" spans="1:12" x14ac:dyDescent="0.25">
      <c r="A1345" s="72"/>
      <c r="B1345" s="82"/>
      <c r="C1345" s="82"/>
      <c r="D1345" s="79"/>
      <c r="E1345" s="83"/>
      <c r="F1345" s="83"/>
      <c r="G1345" s="81"/>
      <c r="H1345" s="126"/>
      <c r="I1345" s="238" t="str">
        <f>IF(ISNUMBER(F1345),_xlfn.IFS(RIGHT(H1345,3)="(b)",IF(AND(G1345&gt;=DATE('1. Informace o projektu'!$C$3,1,1),G1345&lt;=WORKDAY(DATE('1. Informace o projektu'!$C$3+1,1,31)-1,1)),"OK","!!"),RIGHT(H1345,3)="(a)",IF(AND(G1345&gt;=DATE('1. Informace o projektu'!$C$3,1,1),G1345&lt;=WORKDAY(DATE('1. Informace o projektu'!$C$3,12,31)-1,1,'6. Data'!$C$76:$C$89)),"OK","!!"),ISBLANK(G1345),"!",ISBLANK(H1345),"!!!",H1345='6. Data'!$B$3,"vyberte druh nákladu")," ")</f>
        <v xml:space="preserve"> </v>
      </c>
      <c r="J1345" s="261" t="str">
        <f t="shared" si="60"/>
        <v xml:space="preserve"> </v>
      </c>
      <c r="K1345" s="238" t="str">
        <f t="shared" si="61"/>
        <v xml:space="preserve"> </v>
      </c>
      <c r="L1345" s="87" t="str">
        <f t="shared" si="62"/>
        <v xml:space="preserve"> </v>
      </c>
    </row>
    <row r="1346" spans="1:12" x14ac:dyDescent="0.25">
      <c r="A1346" s="72"/>
      <c r="B1346" s="82"/>
      <c r="C1346" s="82"/>
      <c r="D1346" s="79"/>
      <c r="E1346" s="83"/>
      <c r="F1346" s="83"/>
      <c r="G1346" s="81"/>
      <c r="H1346" s="126"/>
      <c r="I1346" s="238" t="str">
        <f>IF(ISNUMBER(F1346),_xlfn.IFS(RIGHT(H1346,3)="(b)",IF(AND(G1346&gt;=DATE('1. Informace o projektu'!$C$3,1,1),G1346&lt;=WORKDAY(DATE('1. Informace o projektu'!$C$3+1,1,31)-1,1)),"OK","!!"),RIGHT(H1346,3)="(a)",IF(AND(G1346&gt;=DATE('1. Informace o projektu'!$C$3,1,1),G1346&lt;=WORKDAY(DATE('1. Informace o projektu'!$C$3,12,31)-1,1,'6. Data'!$C$76:$C$89)),"OK","!!"),ISBLANK(G1346),"!",ISBLANK(H1346),"!!!",H1346='6. Data'!$B$3,"vyberte druh nákladu")," ")</f>
        <v xml:space="preserve"> </v>
      </c>
      <c r="J1346" s="261" t="str">
        <f t="shared" si="60"/>
        <v xml:space="preserve"> </v>
      </c>
      <c r="K1346" s="238" t="str">
        <f t="shared" si="61"/>
        <v xml:space="preserve"> </v>
      </c>
      <c r="L1346" s="87" t="str">
        <f t="shared" si="62"/>
        <v xml:space="preserve"> </v>
      </c>
    </row>
    <row r="1347" spans="1:12" x14ac:dyDescent="0.25">
      <c r="A1347" s="72"/>
      <c r="B1347" s="82"/>
      <c r="C1347" s="82"/>
      <c r="D1347" s="79"/>
      <c r="E1347" s="83"/>
      <c r="F1347" s="83"/>
      <c r="G1347" s="81"/>
      <c r="H1347" s="126"/>
      <c r="I1347" s="238" t="str">
        <f>IF(ISNUMBER(F1347),_xlfn.IFS(RIGHT(H1347,3)="(b)",IF(AND(G1347&gt;=DATE('1. Informace o projektu'!$C$3,1,1),G1347&lt;=WORKDAY(DATE('1. Informace o projektu'!$C$3+1,1,31)-1,1)),"OK","!!"),RIGHT(H1347,3)="(a)",IF(AND(G1347&gt;=DATE('1. Informace o projektu'!$C$3,1,1),G1347&lt;=WORKDAY(DATE('1. Informace o projektu'!$C$3,12,31)-1,1,'6. Data'!$C$76:$C$89)),"OK","!!"),ISBLANK(G1347),"!",ISBLANK(H1347),"!!!",H1347='6. Data'!$B$3,"vyberte druh nákladu")," ")</f>
        <v xml:space="preserve"> </v>
      </c>
      <c r="J1347" s="261" t="str">
        <f t="shared" si="60"/>
        <v xml:space="preserve"> </v>
      </c>
      <c r="K1347" s="238" t="str">
        <f t="shared" si="61"/>
        <v xml:space="preserve"> </v>
      </c>
      <c r="L1347" s="87" t="str">
        <f t="shared" si="62"/>
        <v xml:space="preserve"> </v>
      </c>
    </row>
    <row r="1348" spans="1:12" x14ac:dyDescent="0.25">
      <c r="A1348" s="72"/>
      <c r="B1348" s="82"/>
      <c r="C1348" s="82"/>
      <c r="D1348" s="79"/>
      <c r="E1348" s="83"/>
      <c r="F1348" s="83"/>
      <c r="G1348" s="81"/>
      <c r="H1348" s="126"/>
      <c r="I1348" s="238" t="str">
        <f>IF(ISNUMBER(F1348),_xlfn.IFS(RIGHT(H1348,3)="(b)",IF(AND(G1348&gt;=DATE('1. Informace o projektu'!$C$3,1,1),G1348&lt;=WORKDAY(DATE('1. Informace o projektu'!$C$3+1,1,31)-1,1)),"OK","!!"),RIGHT(H1348,3)="(a)",IF(AND(G1348&gt;=DATE('1. Informace o projektu'!$C$3,1,1),G1348&lt;=WORKDAY(DATE('1. Informace o projektu'!$C$3,12,31)-1,1,'6. Data'!$C$76:$C$89)),"OK","!!"),ISBLANK(G1348),"!",ISBLANK(H1348),"!!!",H1348='6. Data'!$B$3,"vyberte druh nákladu")," ")</f>
        <v xml:space="preserve"> </v>
      </c>
      <c r="J1348" s="261" t="str">
        <f t="shared" si="60"/>
        <v xml:space="preserve"> </v>
      </c>
      <c r="K1348" s="238" t="str">
        <f t="shared" si="61"/>
        <v xml:space="preserve"> </v>
      </c>
      <c r="L1348" s="87" t="str">
        <f t="shared" si="62"/>
        <v xml:space="preserve"> </v>
      </c>
    </row>
    <row r="1349" spans="1:12" x14ac:dyDescent="0.25">
      <c r="A1349" s="72"/>
      <c r="B1349" s="82"/>
      <c r="C1349" s="82"/>
      <c r="D1349" s="79"/>
      <c r="E1349" s="83"/>
      <c r="F1349" s="83"/>
      <c r="G1349" s="81"/>
      <c r="H1349" s="126"/>
      <c r="I1349" s="238" t="str">
        <f>IF(ISNUMBER(F1349),_xlfn.IFS(RIGHT(H1349,3)="(b)",IF(AND(G1349&gt;=DATE('1. Informace o projektu'!$C$3,1,1),G1349&lt;=WORKDAY(DATE('1. Informace o projektu'!$C$3+1,1,31)-1,1)),"OK","!!"),RIGHT(H1349,3)="(a)",IF(AND(G1349&gt;=DATE('1. Informace o projektu'!$C$3,1,1),G1349&lt;=WORKDAY(DATE('1. Informace o projektu'!$C$3,12,31)-1,1,'6. Data'!$C$76:$C$89)),"OK","!!"),ISBLANK(G1349),"!",ISBLANK(H1349),"!!!",H1349='6. Data'!$B$3,"vyberte druh nákladu")," ")</f>
        <v xml:space="preserve"> </v>
      </c>
      <c r="J1349" s="261" t="str">
        <f t="shared" si="60"/>
        <v xml:space="preserve"> </v>
      </c>
      <c r="K1349" s="238" t="str">
        <f t="shared" si="61"/>
        <v xml:space="preserve"> </v>
      </c>
      <c r="L1349" s="87" t="str">
        <f t="shared" si="62"/>
        <v xml:space="preserve"> </v>
      </c>
    </row>
    <row r="1350" spans="1:12" x14ac:dyDescent="0.25">
      <c r="A1350" s="72"/>
      <c r="B1350" s="82"/>
      <c r="C1350" s="82"/>
      <c r="D1350" s="79"/>
      <c r="E1350" s="83"/>
      <c r="F1350" s="83"/>
      <c r="G1350" s="81"/>
      <c r="H1350" s="126"/>
      <c r="I1350" s="238" t="str">
        <f>IF(ISNUMBER(F1350),_xlfn.IFS(RIGHT(H1350,3)="(b)",IF(AND(G1350&gt;=DATE('1. Informace o projektu'!$C$3,1,1),G1350&lt;=WORKDAY(DATE('1. Informace o projektu'!$C$3+1,1,31)-1,1)),"OK","!!"),RIGHT(H1350,3)="(a)",IF(AND(G1350&gt;=DATE('1. Informace o projektu'!$C$3,1,1),G1350&lt;=WORKDAY(DATE('1. Informace o projektu'!$C$3,12,31)-1,1,'6. Data'!$C$76:$C$89)),"OK","!!"),ISBLANK(G1350),"!",ISBLANK(H1350),"!!!",H1350='6. Data'!$B$3,"vyberte druh nákladu")," ")</f>
        <v xml:space="preserve"> </v>
      </c>
      <c r="J1350" s="261" t="str">
        <f t="shared" si="60"/>
        <v xml:space="preserve"> </v>
      </c>
      <c r="K1350" s="238" t="str">
        <f t="shared" si="61"/>
        <v xml:space="preserve"> </v>
      </c>
      <c r="L1350" s="87" t="str">
        <f t="shared" si="62"/>
        <v xml:space="preserve"> </v>
      </c>
    </row>
    <row r="1351" spans="1:12" x14ac:dyDescent="0.25">
      <c r="A1351" s="72"/>
      <c r="B1351" s="82"/>
      <c r="C1351" s="82"/>
      <c r="D1351" s="79"/>
      <c r="E1351" s="83"/>
      <c r="F1351" s="83"/>
      <c r="G1351" s="81"/>
      <c r="H1351" s="126"/>
      <c r="I1351" s="238" t="str">
        <f>IF(ISNUMBER(F1351),_xlfn.IFS(RIGHT(H1351,3)="(b)",IF(AND(G1351&gt;=DATE('1. Informace o projektu'!$C$3,1,1),G1351&lt;=WORKDAY(DATE('1. Informace o projektu'!$C$3+1,1,31)-1,1)),"OK","!!"),RIGHT(H1351,3)="(a)",IF(AND(G1351&gt;=DATE('1. Informace o projektu'!$C$3,1,1),G1351&lt;=WORKDAY(DATE('1. Informace o projektu'!$C$3,12,31)-1,1,'6. Data'!$C$76:$C$89)),"OK","!!"),ISBLANK(G1351),"!",ISBLANK(H1351),"!!!",H1351='6. Data'!$B$3,"vyberte druh nákladu")," ")</f>
        <v xml:space="preserve"> </v>
      </c>
      <c r="J1351" s="261" t="str">
        <f t="shared" ref="J1351:J1414" si="63">_xlfn.IFS(I1351="!","Zapište datum úhrady",I1351="ok"," ",I1351=" "," ",I1351="!!!","vyberte druh nákladu",I1351="!!","nepovolené datum úhrady",I1351="vyberte druh nákladu","vyberte druh nákladu")</f>
        <v xml:space="preserve"> </v>
      </c>
      <c r="K1351" s="238" t="str">
        <f t="shared" ref="K1351:K1414" si="64">IF(ISNUMBER(F1351),IF(E1351&gt;=F1351,"OK","!")," ")</f>
        <v xml:space="preserve"> </v>
      </c>
      <c r="L1351" s="87" t="str">
        <f t="shared" ref="L1351:L1414" si="65">_xlfn.IFS(K1351="!","Hrazeno z dotace je vyšší než fakturovaná částka",K1351="ok"," ",K1351=" "," ")</f>
        <v xml:space="preserve"> </v>
      </c>
    </row>
    <row r="1352" spans="1:12" x14ac:dyDescent="0.25">
      <c r="A1352" s="72"/>
      <c r="B1352" s="82"/>
      <c r="C1352" s="82"/>
      <c r="D1352" s="79"/>
      <c r="E1352" s="83"/>
      <c r="F1352" s="83"/>
      <c r="G1352" s="81"/>
      <c r="H1352" s="126"/>
      <c r="I1352" s="238" t="str">
        <f>IF(ISNUMBER(F1352),_xlfn.IFS(RIGHT(H1352,3)="(b)",IF(AND(G1352&gt;=DATE('1. Informace o projektu'!$C$3,1,1),G1352&lt;=WORKDAY(DATE('1. Informace o projektu'!$C$3+1,1,31)-1,1)),"OK","!!"),RIGHT(H1352,3)="(a)",IF(AND(G1352&gt;=DATE('1. Informace o projektu'!$C$3,1,1),G1352&lt;=WORKDAY(DATE('1. Informace o projektu'!$C$3,12,31)-1,1,'6. Data'!$C$76:$C$89)),"OK","!!"),ISBLANK(G1352),"!",ISBLANK(H1352),"!!!",H1352='6. Data'!$B$3,"vyberte druh nákladu")," ")</f>
        <v xml:space="preserve"> </v>
      </c>
      <c r="J1352" s="261" t="str">
        <f t="shared" si="63"/>
        <v xml:space="preserve"> </v>
      </c>
      <c r="K1352" s="238" t="str">
        <f t="shared" si="64"/>
        <v xml:space="preserve"> </v>
      </c>
      <c r="L1352" s="87" t="str">
        <f t="shared" si="65"/>
        <v xml:space="preserve"> </v>
      </c>
    </row>
    <row r="1353" spans="1:12" x14ac:dyDescent="0.25">
      <c r="A1353" s="72"/>
      <c r="B1353" s="82"/>
      <c r="C1353" s="82"/>
      <c r="D1353" s="79"/>
      <c r="E1353" s="83"/>
      <c r="F1353" s="83"/>
      <c r="G1353" s="81"/>
      <c r="H1353" s="126"/>
      <c r="I1353" s="238" t="str">
        <f>IF(ISNUMBER(F1353),_xlfn.IFS(RIGHT(H1353,3)="(b)",IF(AND(G1353&gt;=DATE('1. Informace o projektu'!$C$3,1,1),G1353&lt;=WORKDAY(DATE('1. Informace o projektu'!$C$3+1,1,31)-1,1)),"OK","!!"),RIGHT(H1353,3)="(a)",IF(AND(G1353&gt;=DATE('1. Informace o projektu'!$C$3,1,1),G1353&lt;=WORKDAY(DATE('1. Informace o projektu'!$C$3,12,31)-1,1,'6. Data'!$C$76:$C$89)),"OK","!!"),ISBLANK(G1353),"!",ISBLANK(H1353),"!!!",H1353='6. Data'!$B$3,"vyberte druh nákladu")," ")</f>
        <v xml:space="preserve"> </v>
      </c>
      <c r="J1353" s="261" t="str">
        <f t="shared" si="63"/>
        <v xml:space="preserve"> </v>
      </c>
      <c r="K1353" s="238" t="str">
        <f t="shared" si="64"/>
        <v xml:space="preserve"> </v>
      </c>
      <c r="L1353" s="87" t="str">
        <f t="shared" si="65"/>
        <v xml:space="preserve"> </v>
      </c>
    </row>
    <row r="1354" spans="1:12" x14ac:dyDescent="0.25">
      <c r="A1354" s="72"/>
      <c r="B1354" s="82"/>
      <c r="C1354" s="82"/>
      <c r="D1354" s="79"/>
      <c r="E1354" s="83"/>
      <c r="F1354" s="83"/>
      <c r="G1354" s="81"/>
      <c r="H1354" s="126"/>
      <c r="I1354" s="238" t="str">
        <f>IF(ISNUMBER(F1354),_xlfn.IFS(RIGHT(H1354,3)="(b)",IF(AND(G1354&gt;=DATE('1. Informace o projektu'!$C$3,1,1),G1354&lt;=WORKDAY(DATE('1. Informace o projektu'!$C$3+1,1,31)-1,1)),"OK","!!"),RIGHT(H1354,3)="(a)",IF(AND(G1354&gt;=DATE('1. Informace o projektu'!$C$3,1,1),G1354&lt;=WORKDAY(DATE('1. Informace o projektu'!$C$3,12,31)-1,1,'6. Data'!$C$76:$C$89)),"OK","!!"),ISBLANK(G1354),"!",ISBLANK(H1354),"!!!",H1354='6. Data'!$B$3,"vyberte druh nákladu")," ")</f>
        <v xml:space="preserve"> </v>
      </c>
      <c r="J1354" s="261" t="str">
        <f t="shared" si="63"/>
        <v xml:space="preserve"> </v>
      </c>
      <c r="K1354" s="238" t="str">
        <f t="shared" si="64"/>
        <v xml:space="preserve"> </v>
      </c>
      <c r="L1354" s="87" t="str">
        <f t="shared" si="65"/>
        <v xml:space="preserve"> </v>
      </c>
    </row>
    <row r="1355" spans="1:12" x14ac:dyDescent="0.25">
      <c r="A1355" s="72"/>
      <c r="B1355" s="82"/>
      <c r="C1355" s="82"/>
      <c r="D1355" s="79"/>
      <c r="E1355" s="83"/>
      <c r="F1355" s="83"/>
      <c r="G1355" s="81"/>
      <c r="H1355" s="126"/>
      <c r="I1355" s="238" t="str">
        <f>IF(ISNUMBER(F1355),_xlfn.IFS(RIGHT(H1355,3)="(b)",IF(AND(G1355&gt;=DATE('1. Informace o projektu'!$C$3,1,1),G1355&lt;=WORKDAY(DATE('1. Informace o projektu'!$C$3+1,1,31)-1,1)),"OK","!!"),RIGHT(H1355,3)="(a)",IF(AND(G1355&gt;=DATE('1. Informace o projektu'!$C$3,1,1),G1355&lt;=WORKDAY(DATE('1. Informace o projektu'!$C$3,12,31)-1,1,'6. Data'!$C$76:$C$89)),"OK","!!"),ISBLANK(G1355),"!",ISBLANK(H1355),"!!!",H1355='6. Data'!$B$3,"vyberte druh nákladu")," ")</f>
        <v xml:space="preserve"> </v>
      </c>
      <c r="J1355" s="261" t="str">
        <f t="shared" si="63"/>
        <v xml:space="preserve"> </v>
      </c>
      <c r="K1355" s="238" t="str">
        <f t="shared" si="64"/>
        <v xml:space="preserve"> </v>
      </c>
      <c r="L1355" s="87" t="str">
        <f t="shared" si="65"/>
        <v xml:space="preserve"> </v>
      </c>
    </row>
    <row r="1356" spans="1:12" x14ac:dyDescent="0.25">
      <c r="A1356" s="72"/>
      <c r="B1356" s="82"/>
      <c r="C1356" s="82"/>
      <c r="D1356" s="79"/>
      <c r="E1356" s="83"/>
      <c r="F1356" s="83"/>
      <c r="G1356" s="81"/>
      <c r="H1356" s="126"/>
      <c r="I1356" s="238" t="str">
        <f>IF(ISNUMBER(F1356),_xlfn.IFS(RIGHT(H1356,3)="(b)",IF(AND(G1356&gt;=DATE('1. Informace o projektu'!$C$3,1,1),G1356&lt;=WORKDAY(DATE('1. Informace o projektu'!$C$3+1,1,31)-1,1)),"OK","!!"),RIGHT(H1356,3)="(a)",IF(AND(G1356&gt;=DATE('1. Informace o projektu'!$C$3,1,1),G1356&lt;=WORKDAY(DATE('1. Informace o projektu'!$C$3,12,31)-1,1,'6. Data'!$C$76:$C$89)),"OK","!!"),ISBLANK(G1356),"!",ISBLANK(H1356),"!!!",H1356='6. Data'!$B$3,"vyberte druh nákladu")," ")</f>
        <v xml:space="preserve"> </v>
      </c>
      <c r="J1356" s="261" t="str">
        <f t="shared" si="63"/>
        <v xml:space="preserve"> </v>
      </c>
      <c r="K1356" s="238" t="str">
        <f t="shared" si="64"/>
        <v xml:space="preserve"> </v>
      </c>
      <c r="L1356" s="87" t="str">
        <f t="shared" si="65"/>
        <v xml:space="preserve"> </v>
      </c>
    </row>
    <row r="1357" spans="1:12" x14ac:dyDescent="0.25">
      <c r="A1357" s="72"/>
      <c r="B1357" s="82"/>
      <c r="C1357" s="82"/>
      <c r="D1357" s="79"/>
      <c r="E1357" s="83"/>
      <c r="F1357" s="83"/>
      <c r="G1357" s="81"/>
      <c r="H1357" s="126"/>
      <c r="I1357" s="238" t="str">
        <f>IF(ISNUMBER(F1357),_xlfn.IFS(RIGHT(H1357,3)="(b)",IF(AND(G1357&gt;=DATE('1. Informace o projektu'!$C$3,1,1),G1357&lt;=WORKDAY(DATE('1. Informace o projektu'!$C$3+1,1,31)-1,1)),"OK","!!"),RIGHT(H1357,3)="(a)",IF(AND(G1357&gt;=DATE('1. Informace o projektu'!$C$3,1,1),G1357&lt;=WORKDAY(DATE('1. Informace o projektu'!$C$3,12,31)-1,1,'6. Data'!$C$76:$C$89)),"OK","!!"),ISBLANK(G1357),"!",ISBLANK(H1357),"!!!",H1357='6. Data'!$B$3,"vyberte druh nákladu")," ")</f>
        <v xml:space="preserve"> </v>
      </c>
      <c r="J1357" s="261" t="str">
        <f t="shared" si="63"/>
        <v xml:space="preserve"> </v>
      </c>
      <c r="K1357" s="238" t="str">
        <f t="shared" si="64"/>
        <v xml:space="preserve"> </v>
      </c>
      <c r="L1357" s="87" t="str">
        <f t="shared" si="65"/>
        <v xml:space="preserve"> </v>
      </c>
    </row>
    <row r="1358" spans="1:12" x14ac:dyDescent="0.25">
      <c r="A1358" s="72"/>
      <c r="B1358" s="82"/>
      <c r="C1358" s="82"/>
      <c r="D1358" s="79"/>
      <c r="E1358" s="83"/>
      <c r="F1358" s="83"/>
      <c r="G1358" s="81"/>
      <c r="H1358" s="126"/>
      <c r="I1358" s="238" t="str">
        <f>IF(ISNUMBER(F1358),_xlfn.IFS(RIGHT(H1358,3)="(b)",IF(AND(G1358&gt;=DATE('1. Informace o projektu'!$C$3,1,1),G1358&lt;=WORKDAY(DATE('1. Informace o projektu'!$C$3+1,1,31)-1,1)),"OK","!!"),RIGHT(H1358,3)="(a)",IF(AND(G1358&gt;=DATE('1. Informace o projektu'!$C$3,1,1),G1358&lt;=WORKDAY(DATE('1. Informace o projektu'!$C$3,12,31)-1,1,'6. Data'!$C$76:$C$89)),"OK","!!"),ISBLANK(G1358),"!",ISBLANK(H1358),"!!!",H1358='6. Data'!$B$3,"vyberte druh nákladu")," ")</f>
        <v xml:space="preserve"> </v>
      </c>
      <c r="J1358" s="261" t="str">
        <f t="shared" si="63"/>
        <v xml:space="preserve"> </v>
      </c>
      <c r="K1358" s="238" t="str">
        <f t="shared" si="64"/>
        <v xml:space="preserve"> </v>
      </c>
      <c r="L1358" s="87" t="str">
        <f t="shared" si="65"/>
        <v xml:space="preserve"> </v>
      </c>
    </row>
    <row r="1359" spans="1:12" x14ac:dyDescent="0.25">
      <c r="A1359" s="72"/>
      <c r="B1359" s="82"/>
      <c r="C1359" s="82"/>
      <c r="D1359" s="79"/>
      <c r="E1359" s="83"/>
      <c r="F1359" s="83"/>
      <c r="G1359" s="81"/>
      <c r="H1359" s="126"/>
      <c r="I1359" s="238" t="str">
        <f>IF(ISNUMBER(F1359),_xlfn.IFS(RIGHT(H1359,3)="(b)",IF(AND(G1359&gt;=DATE('1. Informace o projektu'!$C$3,1,1),G1359&lt;=WORKDAY(DATE('1. Informace o projektu'!$C$3+1,1,31)-1,1)),"OK","!!"),RIGHT(H1359,3)="(a)",IF(AND(G1359&gt;=DATE('1. Informace o projektu'!$C$3,1,1),G1359&lt;=WORKDAY(DATE('1. Informace o projektu'!$C$3,12,31)-1,1,'6. Data'!$C$76:$C$89)),"OK","!!"),ISBLANK(G1359),"!",ISBLANK(H1359),"!!!",H1359='6. Data'!$B$3,"vyberte druh nákladu")," ")</f>
        <v xml:space="preserve"> </v>
      </c>
      <c r="J1359" s="261" t="str">
        <f t="shared" si="63"/>
        <v xml:space="preserve"> </v>
      </c>
      <c r="K1359" s="238" t="str">
        <f t="shared" si="64"/>
        <v xml:space="preserve"> </v>
      </c>
      <c r="L1359" s="87" t="str">
        <f t="shared" si="65"/>
        <v xml:space="preserve"> </v>
      </c>
    </row>
    <row r="1360" spans="1:12" x14ac:dyDescent="0.25">
      <c r="A1360" s="72"/>
      <c r="B1360" s="82"/>
      <c r="C1360" s="82"/>
      <c r="D1360" s="79"/>
      <c r="E1360" s="83"/>
      <c r="F1360" s="83"/>
      <c r="G1360" s="81"/>
      <c r="H1360" s="126"/>
      <c r="I1360" s="238" t="str">
        <f>IF(ISNUMBER(F1360),_xlfn.IFS(RIGHT(H1360,3)="(b)",IF(AND(G1360&gt;=DATE('1. Informace o projektu'!$C$3,1,1),G1360&lt;=WORKDAY(DATE('1. Informace o projektu'!$C$3+1,1,31)-1,1)),"OK","!!"),RIGHT(H1360,3)="(a)",IF(AND(G1360&gt;=DATE('1. Informace o projektu'!$C$3,1,1),G1360&lt;=WORKDAY(DATE('1. Informace o projektu'!$C$3,12,31)-1,1,'6. Data'!$C$76:$C$89)),"OK","!!"),ISBLANK(G1360),"!",ISBLANK(H1360),"!!!",H1360='6. Data'!$B$3,"vyberte druh nákladu")," ")</f>
        <v xml:space="preserve"> </v>
      </c>
      <c r="J1360" s="261" t="str">
        <f t="shared" si="63"/>
        <v xml:space="preserve"> </v>
      </c>
      <c r="K1360" s="238" t="str">
        <f t="shared" si="64"/>
        <v xml:space="preserve"> </v>
      </c>
      <c r="L1360" s="87" t="str">
        <f t="shared" si="65"/>
        <v xml:space="preserve"> </v>
      </c>
    </row>
    <row r="1361" spans="1:12" x14ac:dyDescent="0.25">
      <c r="A1361" s="72"/>
      <c r="B1361" s="82"/>
      <c r="C1361" s="82"/>
      <c r="D1361" s="79"/>
      <c r="E1361" s="83"/>
      <c r="F1361" s="83"/>
      <c r="G1361" s="81"/>
      <c r="H1361" s="126"/>
      <c r="I1361" s="238" t="str">
        <f>IF(ISNUMBER(F1361),_xlfn.IFS(RIGHT(H1361,3)="(b)",IF(AND(G1361&gt;=DATE('1. Informace o projektu'!$C$3,1,1),G1361&lt;=WORKDAY(DATE('1. Informace o projektu'!$C$3+1,1,31)-1,1)),"OK","!!"),RIGHT(H1361,3)="(a)",IF(AND(G1361&gt;=DATE('1. Informace o projektu'!$C$3,1,1),G1361&lt;=WORKDAY(DATE('1. Informace o projektu'!$C$3,12,31)-1,1,'6. Data'!$C$76:$C$89)),"OK","!!"),ISBLANK(G1361),"!",ISBLANK(H1361),"!!!",H1361='6. Data'!$B$3,"vyberte druh nákladu")," ")</f>
        <v xml:space="preserve"> </v>
      </c>
      <c r="J1361" s="261" t="str">
        <f t="shared" si="63"/>
        <v xml:space="preserve"> </v>
      </c>
      <c r="K1361" s="238" t="str">
        <f t="shared" si="64"/>
        <v xml:space="preserve"> </v>
      </c>
      <c r="L1361" s="87" t="str">
        <f t="shared" si="65"/>
        <v xml:space="preserve"> </v>
      </c>
    </row>
    <row r="1362" spans="1:12" x14ac:dyDescent="0.25">
      <c r="A1362" s="72"/>
      <c r="B1362" s="82"/>
      <c r="C1362" s="82"/>
      <c r="D1362" s="79"/>
      <c r="E1362" s="83"/>
      <c r="F1362" s="83"/>
      <c r="G1362" s="81"/>
      <c r="H1362" s="126"/>
      <c r="I1362" s="238" t="str">
        <f>IF(ISNUMBER(F1362),_xlfn.IFS(RIGHT(H1362,3)="(b)",IF(AND(G1362&gt;=DATE('1. Informace o projektu'!$C$3,1,1),G1362&lt;=WORKDAY(DATE('1. Informace o projektu'!$C$3+1,1,31)-1,1)),"OK","!!"),RIGHT(H1362,3)="(a)",IF(AND(G1362&gt;=DATE('1. Informace o projektu'!$C$3,1,1),G1362&lt;=WORKDAY(DATE('1. Informace o projektu'!$C$3,12,31)-1,1,'6. Data'!$C$76:$C$89)),"OK","!!"),ISBLANK(G1362),"!",ISBLANK(H1362),"!!!",H1362='6. Data'!$B$3,"vyberte druh nákladu")," ")</f>
        <v xml:space="preserve"> </v>
      </c>
      <c r="J1362" s="261" t="str">
        <f t="shared" si="63"/>
        <v xml:space="preserve"> </v>
      </c>
      <c r="K1362" s="238" t="str">
        <f t="shared" si="64"/>
        <v xml:space="preserve"> </v>
      </c>
      <c r="L1362" s="87" t="str">
        <f t="shared" si="65"/>
        <v xml:space="preserve"> </v>
      </c>
    </row>
    <row r="1363" spans="1:12" x14ac:dyDescent="0.25">
      <c r="A1363" s="72"/>
      <c r="B1363" s="82"/>
      <c r="C1363" s="82"/>
      <c r="D1363" s="79"/>
      <c r="E1363" s="83"/>
      <c r="F1363" s="83"/>
      <c r="G1363" s="81"/>
      <c r="H1363" s="126"/>
      <c r="I1363" s="238" t="str">
        <f>IF(ISNUMBER(F1363),_xlfn.IFS(RIGHT(H1363,3)="(b)",IF(AND(G1363&gt;=DATE('1. Informace o projektu'!$C$3,1,1),G1363&lt;=WORKDAY(DATE('1. Informace o projektu'!$C$3+1,1,31)-1,1)),"OK","!!"),RIGHT(H1363,3)="(a)",IF(AND(G1363&gt;=DATE('1. Informace o projektu'!$C$3,1,1),G1363&lt;=WORKDAY(DATE('1. Informace o projektu'!$C$3,12,31)-1,1,'6. Data'!$C$76:$C$89)),"OK","!!"),ISBLANK(G1363),"!",ISBLANK(H1363),"!!!",H1363='6. Data'!$B$3,"vyberte druh nákladu")," ")</f>
        <v xml:space="preserve"> </v>
      </c>
      <c r="J1363" s="261" t="str">
        <f t="shared" si="63"/>
        <v xml:space="preserve"> </v>
      </c>
      <c r="K1363" s="238" t="str">
        <f t="shared" si="64"/>
        <v xml:space="preserve"> </v>
      </c>
      <c r="L1363" s="87" t="str">
        <f t="shared" si="65"/>
        <v xml:space="preserve"> </v>
      </c>
    </row>
    <row r="1364" spans="1:12" x14ac:dyDescent="0.25">
      <c r="A1364" s="72"/>
      <c r="B1364" s="82"/>
      <c r="C1364" s="82"/>
      <c r="D1364" s="79"/>
      <c r="E1364" s="83"/>
      <c r="F1364" s="83"/>
      <c r="G1364" s="81"/>
      <c r="H1364" s="126"/>
      <c r="I1364" s="238" t="str">
        <f>IF(ISNUMBER(F1364),_xlfn.IFS(RIGHT(H1364,3)="(b)",IF(AND(G1364&gt;=DATE('1. Informace o projektu'!$C$3,1,1),G1364&lt;=WORKDAY(DATE('1. Informace o projektu'!$C$3+1,1,31)-1,1)),"OK","!!"),RIGHT(H1364,3)="(a)",IF(AND(G1364&gt;=DATE('1. Informace o projektu'!$C$3,1,1),G1364&lt;=WORKDAY(DATE('1. Informace o projektu'!$C$3,12,31)-1,1,'6. Data'!$C$76:$C$89)),"OK","!!"),ISBLANK(G1364),"!",ISBLANK(H1364),"!!!",H1364='6. Data'!$B$3,"vyberte druh nákladu")," ")</f>
        <v xml:space="preserve"> </v>
      </c>
      <c r="J1364" s="261" t="str">
        <f t="shared" si="63"/>
        <v xml:space="preserve"> </v>
      </c>
      <c r="K1364" s="238" t="str">
        <f t="shared" si="64"/>
        <v xml:space="preserve"> </v>
      </c>
      <c r="L1364" s="87" t="str">
        <f t="shared" si="65"/>
        <v xml:space="preserve"> </v>
      </c>
    </row>
    <row r="1365" spans="1:12" x14ac:dyDescent="0.25">
      <c r="A1365" s="72"/>
      <c r="B1365" s="82"/>
      <c r="C1365" s="82"/>
      <c r="D1365" s="79"/>
      <c r="E1365" s="83"/>
      <c r="F1365" s="83"/>
      <c r="G1365" s="81"/>
      <c r="H1365" s="126"/>
      <c r="I1365" s="238" t="str">
        <f>IF(ISNUMBER(F1365),_xlfn.IFS(RIGHT(H1365,3)="(b)",IF(AND(G1365&gt;=DATE('1. Informace o projektu'!$C$3,1,1),G1365&lt;=WORKDAY(DATE('1. Informace o projektu'!$C$3+1,1,31)-1,1)),"OK","!!"),RIGHT(H1365,3)="(a)",IF(AND(G1365&gt;=DATE('1. Informace o projektu'!$C$3,1,1),G1365&lt;=WORKDAY(DATE('1. Informace o projektu'!$C$3,12,31)-1,1,'6. Data'!$C$76:$C$89)),"OK","!!"),ISBLANK(G1365),"!",ISBLANK(H1365),"!!!",H1365='6. Data'!$B$3,"vyberte druh nákladu")," ")</f>
        <v xml:space="preserve"> </v>
      </c>
      <c r="J1365" s="261" t="str">
        <f t="shared" si="63"/>
        <v xml:space="preserve"> </v>
      </c>
      <c r="K1365" s="238" t="str">
        <f t="shared" si="64"/>
        <v xml:space="preserve"> </v>
      </c>
      <c r="L1365" s="87" t="str">
        <f t="shared" si="65"/>
        <v xml:space="preserve"> </v>
      </c>
    </row>
    <row r="1366" spans="1:12" x14ac:dyDescent="0.25">
      <c r="A1366" s="72"/>
      <c r="B1366" s="82"/>
      <c r="C1366" s="82"/>
      <c r="D1366" s="79"/>
      <c r="E1366" s="83"/>
      <c r="F1366" s="83"/>
      <c r="G1366" s="81"/>
      <c r="H1366" s="126"/>
      <c r="I1366" s="238" t="str">
        <f>IF(ISNUMBER(F1366),_xlfn.IFS(RIGHT(H1366,3)="(b)",IF(AND(G1366&gt;=DATE('1. Informace o projektu'!$C$3,1,1),G1366&lt;=WORKDAY(DATE('1. Informace o projektu'!$C$3+1,1,31)-1,1)),"OK","!!"),RIGHT(H1366,3)="(a)",IF(AND(G1366&gt;=DATE('1. Informace o projektu'!$C$3,1,1),G1366&lt;=WORKDAY(DATE('1. Informace o projektu'!$C$3,12,31)-1,1,'6. Data'!$C$76:$C$89)),"OK","!!"),ISBLANK(G1366),"!",ISBLANK(H1366),"!!!",H1366='6. Data'!$B$3,"vyberte druh nákladu")," ")</f>
        <v xml:space="preserve"> </v>
      </c>
      <c r="J1366" s="261" t="str">
        <f t="shared" si="63"/>
        <v xml:space="preserve"> </v>
      </c>
      <c r="K1366" s="238" t="str">
        <f t="shared" si="64"/>
        <v xml:space="preserve"> </v>
      </c>
      <c r="L1366" s="87" t="str">
        <f t="shared" si="65"/>
        <v xml:space="preserve"> </v>
      </c>
    </row>
    <row r="1367" spans="1:12" x14ac:dyDescent="0.25">
      <c r="A1367" s="72"/>
      <c r="B1367" s="82"/>
      <c r="C1367" s="82"/>
      <c r="D1367" s="79"/>
      <c r="E1367" s="83"/>
      <c r="F1367" s="83"/>
      <c r="G1367" s="81"/>
      <c r="H1367" s="126"/>
      <c r="I1367" s="238" t="str">
        <f>IF(ISNUMBER(F1367),_xlfn.IFS(RIGHT(H1367,3)="(b)",IF(AND(G1367&gt;=DATE('1. Informace o projektu'!$C$3,1,1),G1367&lt;=WORKDAY(DATE('1. Informace o projektu'!$C$3+1,1,31)-1,1)),"OK","!!"),RIGHT(H1367,3)="(a)",IF(AND(G1367&gt;=DATE('1. Informace o projektu'!$C$3,1,1),G1367&lt;=WORKDAY(DATE('1. Informace o projektu'!$C$3,12,31)-1,1,'6. Data'!$C$76:$C$89)),"OK","!!"),ISBLANK(G1367),"!",ISBLANK(H1367),"!!!",H1367='6. Data'!$B$3,"vyberte druh nákladu")," ")</f>
        <v xml:space="preserve"> </v>
      </c>
      <c r="J1367" s="261" t="str">
        <f t="shared" si="63"/>
        <v xml:space="preserve"> </v>
      </c>
      <c r="K1367" s="238" t="str">
        <f t="shared" si="64"/>
        <v xml:space="preserve"> </v>
      </c>
      <c r="L1367" s="87" t="str">
        <f t="shared" si="65"/>
        <v xml:space="preserve"> </v>
      </c>
    </row>
    <row r="1368" spans="1:12" x14ac:dyDescent="0.25">
      <c r="A1368" s="72"/>
      <c r="B1368" s="82"/>
      <c r="C1368" s="82"/>
      <c r="D1368" s="79"/>
      <c r="E1368" s="83"/>
      <c r="F1368" s="83"/>
      <c r="G1368" s="81"/>
      <c r="H1368" s="126"/>
      <c r="I1368" s="238" t="str">
        <f>IF(ISNUMBER(F1368),_xlfn.IFS(RIGHT(H1368,3)="(b)",IF(AND(G1368&gt;=DATE('1. Informace o projektu'!$C$3,1,1),G1368&lt;=WORKDAY(DATE('1. Informace o projektu'!$C$3+1,1,31)-1,1)),"OK","!!"),RIGHT(H1368,3)="(a)",IF(AND(G1368&gt;=DATE('1. Informace o projektu'!$C$3,1,1),G1368&lt;=WORKDAY(DATE('1. Informace o projektu'!$C$3,12,31)-1,1,'6. Data'!$C$76:$C$89)),"OK","!!"),ISBLANK(G1368),"!",ISBLANK(H1368),"!!!",H1368='6. Data'!$B$3,"vyberte druh nákladu")," ")</f>
        <v xml:space="preserve"> </v>
      </c>
      <c r="J1368" s="261" t="str">
        <f t="shared" si="63"/>
        <v xml:space="preserve"> </v>
      </c>
      <c r="K1368" s="238" t="str">
        <f t="shared" si="64"/>
        <v xml:space="preserve"> </v>
      </c>
      <c r="L1368" s="87" t="str">
        <f t="shared" si="65"/>
        <v xml:space="preserve"> </v>
      </c>
    </row>
    <row r="1369" spans="1:12" x14ac:dyDescent="0.25">
      <c r="A1369" s="72"/>
      <c r="B1369" s="82"/>
      <c r="C1369" s="82"/>
      <c r="D1369" s="79"/>
      <c r="E1369" s="83"/>
      <c r="F1369" s="83"/>
      <c r="G1369" s="81"/>
      <c r="H1369" s="126"/>
      <c r="I1369" s="238" t="str">
        <f>IF(ISNUMBER(F1369),_xlfn.IFS(RIGHT(H1369,3)="(b)",IF(AND(G1369&gt;=DATE('1. Informace o projektu'!$C$3,1,1),G1369&lt;=WORKDAY(DATE('1. Informace o projektu'!$C$3+1,1,31)-1,1)),"OK","!!"),RIGHT(H1369,3)="(a)",IF(AND(G1369&gt;=DATE('1. Informace o projektu'!$C$3,1,1),G1369&lt;=WORKDAY(DATE('1. Informace o projektu'!$C$3,12,31)-1,1,'6. Data'!$C$76:$C$89)),"OK","!!"),ISBLANK(G1369),"!",ISBLANK(H1369),"!!!",H1369='6. Data'!$B$3,"vyberte druh nákladu")," ")</f>
        <v xml:space="preserve"> </v>
      </c>
      <c r="J1369" s="261" t="str">
        <f t="shared" si="63"/>
        <v xml:space="preserve"> </v>
      </c>
      <c r="K1369" s="238" t="str">
        <f t="shared" si="64"/>
        <v xml:space="preserve"> </v>
      </c>
      <c r="L1369" s="87" t="str">
        <f t="shared" si="65"/>
        <v xml:space="preserve"> </v>
      </c>
    </row>
    <row r="1370" spans="1:12" x14ac:dyDescent="0.25">
      <c r="A1370" s="72"/>
      <c r="B1370" s="82"/>
      <c r="C1370" s="82"/>
      <c r="D1370" s="79"/>
      <c r="E1370" s="83"/>
      <c r="F1370" s="83"/>
      <c r="G1370" s="81"/>
      <c r="H1370" s="126"/>
      <c r="I1370" s="238" t="str">
        <f>IF(ISNUMBER(F1370),_xlfn.IFS(RIGHT(H1370,3)="(b)",IF(AND(G1370&gt;=DATE('1. Informace o projektu'!$C$3,1,1),G1370&lt;=WORKDAY(DATE('1. Informace o projektu'!$C$3+1,1,31)-1,1)),"OK","!!"),RIGHT(H1370,3)="(a)",IF(AND(G1370&gt;=DATE('1. Informace o projektu'!$C$3,1,1),G1370&lt;=WORKDAY(DATE('1. Informace o projektu'!$C$3,12,31)-1,1,'6. Data'!$C$76:$C$89)),"OK","!!"),ISBLANK(G1370),"!",ISBLANK(H1370),"!!!",H1370='6. Data'!$B$3,"vyberte druh nákladu")," ")</f>
        <v xml:space="preserve"> </v>
      </c>
      <c r="J1370" s="261" t="str">
        <f t="shared" si="63"/>
        <v xml:space="preserve"> </v>
      </c>
      <c r="K1370" s="238" t="str">
        <f t="shared" si="64"/>
        <v xml:space="preserve"> </v>
      </c>
      <c r="L1370" s="87" t="str">
        <f t="shared" si="65"/>
        <v xml:space="preserve"> </v>
      </c>
    </row>
    <row r="1371" spans="1:12" x14ac:dyDescent="0.25">
      <c r="A1371" s="72"/>
      <c r="B1371" s="82"/>
      <c r="C1371" s="82"/>
      <c r="D1371" s="79"/>
      <c r="E1371" s="83"/>
      <c r="F1371" s="83"/>
      <c r="G1371" s="81"/>
      <c r="H1371" s="126"/>
      <c r="I1371" s="238" t="str">
        <f>IF(ISNUMBER(F1371),_xlfn.IFS(RIGHT(H1371,3)="(b)",IF(AND(G1371&gt;=DATE('1. Informace o projektu'!$C$3,1,1),G1371&lt;=WORKDAY(DATE('1. Informace o projektu'!$C$3+1,1,31)-1,1)),"OK","!!"),RIGHT(H1371,3)="(a)",IF(AND(G1371&gt;=DATE('1. Informace o projektu'!$C$3,1,1),G1371&lt;=WORKDAY(DATE('1. Informace o projektu'!$C$3,12,31)-1,1,'6. Data'!$C$76:$C$89)),"OK","!!"),ISBLANK(G1371),"!",ISBLANK(H1371),"!!!",H1371='6. Data'!$B$3,"vyberte druh nákladu")," ")</f>
        <v xml:space="preserve"> </v>
      </c>
      <c r="J1371" s="261" t="str">
        <f t="shared" si="63"/>
        <v xml:space="preserve"> </v>
      </c>
      <c r="K1371" s="238" t="str">
        <f t="shared" si="64"/>
        <v xml:space="preserve"> </v>
      </c>
      <c r="L1371" s="87" t="str">
        <f t="shared" si="65"/>
        <v xml:space="preserve"> </v>
      </c>
    </row>
    <row r="1372" spans="1:12" x14ac:dyDescent="0.25">
      <c r="A1372" s="72"/>
      <c r="B1372" s="82"/>
      <c r="C1372" s="82"/>
      <c r="D1372" s="79"/>
      <c r="E1372" s="83"/>
      <c r="F1372" s="83"/>
      <c r="G1372" s="81"/>
      <c r="H1372" s="126"/>
      <c r="I1372" s="238" t="str">
        <f>IF(ISNUMBER(F1372),_xlfn.IFS(RIGHT(H1372,3)="(b)",IF(AND(G1372&gt;=DATE('1. Informace o projektu'!$C$3,1,1),G1372&lt;=WORKDAY(DATE('1. Informace o projektu'!$C$3+1,1,31)-1,1)),"OK","!!"),RIGHT(H1372,3)="(a)",IF(AND(G1372&gt;=DATE('1. Informace o projektu'!$C$3,1,1),G1372&lt;=WORKDAY(DATE('1. Informace o projektu'!$C$3,12,31)-1,1,'6. Data'!$C$76:$C$89)),"OK","!!"),ISBLANK(G1372),"!",ISBLANK(H1372),"!!!",H1372='6. Data'!$B$3,"vyberte druh nákladu")," ")</f>
        <v xml:space="preserve"> </v>
      </c>
      <c r="J1372" s="261" t="str">
        <f t="shared" si="63"/>
        <v xml:space="preserve"> </v>
      </c>
      <c r="K1372" s="238" t="str">
        <f t="shared" si="64"/>
        <v xml:space="preserve"> </v>
      </c>
      <c r="L1372" s="87" t="str">
        <f t="shared" si="65"/>
        <v xml:space="preserve"> </v>
      </c>
    </row>
    <row r="1373" spans="1:12" x14ac:dyDescent="0.25">
      <c r="A1373" s="72"/>
      <c r="B1373" s="82"/>
      <c r="C1373" s="82"/>
      <c r="D1373" s="79"/>
      <c r="E1373" s="83"/>
      <c r="F1373" s="83"/>
      <c r="G1373" s="81"/>
      <c r="H1373" s="126"/>
      <c r="I1373" s="238" t="str">
        <f>IF(ISNUMBER(F1373),_xlfn.IFS(RIGHT(H1373,3)="(b)",IF(AND(G1373&gt;=DATE('1. Informace o projektu'!$C$3,1,1),G1373&lt;=WORKDAY(DATE('1. Informace o projektu'!$C$3+1,1,31)-1,1)),"OK","!!"),RIGHT(H1373,3)="(a)",IF(AND(G1373&gt;=DATE('1. Informace o projektu'!$C$3,1,1),G1373&lt;=WORKDAY(DATE('1. Informace o projektu'!$C$3,12,31)-1,1,'6. Data'!$C$76:$C$89)),"OK","!!"),ISBLANK(G1373),"!",ISBLANK(H1373),"!!!",H1373='6. Data'!$B$3,"vyberte druh nákladu")," ")</f>
        <v xml:space="preserve"> </v>
      </c>
      <c r="J1373" s="261" t="str">
        <f t="shared" si="63"/>
        <v xml:space="preserve"> </v>
      </c>
      <c r="K1373" s="238" t="str">
        <f t="shared" si="64"/>
        <v xml:space="preserve"> </v>
      </c>
      <c r="L1373" s="87" t="str">
        <f t="shared" si="65"/>
        <v xml:space="preserve"> </v>
      </c>
    </row>
    <row r="1374" spans="1:12" x14ac:dyDescent="0.25">
      <c r="A1374" s="72"/>
      <c r="B1374" s="82"/>
      <c r="C1374" s="82"/>
      <c r="D1374" s="79"/>
      <c r="E1374" s="83"/>
      <c r="F1374" s="83"/>
      <c r="G1374" s="81"/>
      <c r="H1374" s="126"/>
      <c r="I1374" s="238" t="str">
        <f>IF(ISNUMBER(F1374),_xlfn.IFS(RIGHT(H1374,3)="(b)",IF(AND(G1374&gt;=DATE('1. Informace o projektu'!$C$3,1,1),G1374&lt;=WORKDAY(DATE('1. Informace o projektu'!$C$3+1,1,31)-1,1)),"OK","!!"),RIGHT(H1374,3)="(a)",IF(AND(G1374&gt;=DATE('1. Informace o projektu'!$C$3,1,1),G1374&lt;=WORKDAY(DATE('1. Informace o projektu'!$C$3,12,31)-1,1,'6. Data'!$C$76:$C$89)),"OK","!!"),ISBLANK(G1374),"!",ISBLANK(H1374),"!!!",H1374='6. Data'!$B$3,"vyberte druh nákladu")," ")</f>
        <v xml:space="preserve"> </v>
      </c>
      <c r="J1374" s="261" t="str">
        <f t="shared" si="63"/>
        <v xml:space="preserve"> </v>
      </c>
      <c r="K1374" s="238" t="str">
        <f t="shared" si="64"/>
        <v xml:space="preserve"> </v>
      </c>
      <c r="L1374" s="87" t="str">
        <f t="shared" si="65"/>
        <v xml:space="preserve"> </v>
      </c>
    </row>
    <row r="1375" spans="1:12" x14ac:dyDescent="0.25">
      <c r="A1375" s="72"/>
      <c r="B1375" s="82"/>
      <c r="C1375" s="82"/>
      <c r="D1375" s="79"/>
      <c r="E1375" s="83"/>
      <c r="F1375" s="83"/>
      <c r="G1375" s="81"/>
      <c r="H1375" s="126"/>
      <c r="I1375" s="238" t="str">
        <f>IF(ISNUMBER(F1375),_xlfn.IFS(RIGHT(H1375,3)="(b)",IF(AND(G1375&gt;=DATE('1. Informace o projektu'!$C$3,1,1),G1375&lt;=WORKDAY(DATE('1. Informace o projektu'!$C$3+1,1,31)-1,1)),"OK","!!"),RIGHT(H1375,3)="(a)",IF(AND(G1375&gt;=DATE('1. Informace o projektu'!$C$3,1,1),G1375&lt;=WORKDAY(DATE('1. Informace o projektu'!$C$3,12,31)-1,1,'6. Data'!$C$76:$C$89)),"OK","!!"),ISBLANK(G1375),"!",ISBLANK(H1375),"!!!",H1375='6. Data'!$B$3,"vyberte druh nákladu")," ")</f>
        <v xml:space="preserve"> </v>
      </c>
      <c r="J1375" s="261" t="str">
        <f t="shared" si="63"/>
        <v xml:space="preserve"> </v>
      </c>
      <c r="K1375" s="238" t="str">
        <f t="shared" si="64"/>
        <v xml:space="preserve"> </v>
      </c>
      <c r="L1375" s="87" t="str">
        <f t="shared" si="65"/>
        <v xml:space="preserve"> </v>
      </c>
    </row>
    <row r="1376" spans="1:12" x14ac:dyDescent="0.25">
      <c r="A1376" s="72"/>
      <c r="B1376" s="82"/>
      <c r="C1376" s="82"/>
      <c r="D1376" s="79"/>
      <c r="E1376" s="83"/>
      <c r="F1376" s="83"/>
      <c r="G1376" s="81"/>
      <c r="H1376" s="126"/>
      <c r="I1376" s="238" t="str">
        <f>IF(ISNUMBER(F1376),_xlfn.IFS(RIGHT(H1376,3)="(b)",IF(AND(G1376&gt;=DATE('1. Informace o projektu'!$C$3,1,1),G1376&lt;=WORKDAY(DATE('1. Informace o projektu'!$C$3+1,1,31)-1,1)),"OK","!!"),RIGHT(H1376,3)="(a)",IF(AND(G1376&gt;=DATE('1. Informace o projektu'!$C$3,1,1),G1376&lt;=WORKDAY(DATE('1. Informace o projektu'!$C$3,12,31)-1,1,'6. Data'!$C$76:$C$89)),"OK","!!"),ISBLANK(G1376),"!",ISBLANK(H1376),"!!!",H1376='6. Data'!$B$3,"vyberte druh nákladu")," ")</f>
        <v xml:space="preserve"> </v>
      </c>
      <c r="J1376" s="261" t="str">
        <f t="shared" si="63"/>
        <v xml:space="preserve"> </v>
      </c>
      <c r="K1376" s="238" t="str">
        <f t="shared" si="64"/>
        <v xml:space="preserve"> </v>
      </c>
      <c r="L1376" s="87" t="str">
        <f t="shared" si="65"/>
        <v xml:space="preserve"> </v>
      </c>
    </row>
    <row r="1377" spans="1:12" x14ac:dyDescent="0.25">
      <c r="A1377" s="72"/>
      <c r="B1377" s="82"/>
      <c r="C1377" s="82"/>
      <c r="D1377" s="79"/>
      <c r="E1377" s="83"/>
      <c r="F1377" s="83"/>
      <c r="G1377" s="81"/>
      <c r="H1377" s="126"/>
      <c r="I1377" s="238" t="str">
        <f>IF(ISNUMBER(F1377),_xlfn.IFS(RIGHT(H1377,3)="(b)",IF(AND(G1377&gt;=DATE('1. Informace o projektu'!$C$3,1,1),G1377&lt;=WORKDAY(DATE('1. Informace o projektu'!$C$3+1,1,31)-1,1)),"OK","!!"),RIGHT(H1377,3)="(a)",IF(AND(G1377&gt;=DATE('1. Informace o projektu'!$C$3,1,1),G1377&lt;=WORKDAY(DATE('1. Informace o projektu'!$C$3,12,31)-1,1,'6. Data'!$C$76:$C$89)),"OK","!!"),ISBLANK(G1377),"!",ISBLANK(H1377),"!!!",H1377='6. Data'!$B$3,"vyberte druh nákladu")," ")</f>
        <v xml:space="preserve"> </v>
      </c>
      <c r="J1377" s="261" t="str">
        <f t="shared" si="63"/>
        <v xml:space="preserve"> </v>
      </c>
      <c r="K1377" s="238" t="str">
        <f t="shared" si="64"/>
        <v xml:space="preserve"> </v>
      </c>
      <c r="L1377" s="87" t="str">
        <f t="shared" si="65"/>
        <v xml:space="preserve"> </v>
      </c>
    </row>
    <row r="1378" spans="1:12" x14ac:dyDescent="0.25">
      <c r="A1378" s="72"/>
      <c r="B1378" s="82"/>
      <c r="C1378" s="82"/>
      <c r="D1378" s="79"/>
      <c r="E1378" s="83"/>
      <c r="F1378" s="83"/>
      <c r="G1378" s="81"/>
      <c r="H1378" s="126"/>
      <c r="I1378" s="238" t="str">
        <f>IF(ISNUMBER(F1378),_xlfn.IFS(RIGHT(H1378,3)="(b)",IF(AND(G1378&gt;=DATE('1. Informace o projektu'!$C$3,1,1),G1378&lt;=WORKDAY(DATE('1. Informace o projektu'!$C$3+1,1,31)-1,1)),"OK","!!"),RIGHT(H1378,3)="(a)",IF(AND(G1378&gt;=DATE('1. Informace o projektu'!$C$3,1,1),G1378&lt;=WORKDAY(DATE('1. Informace o projektu'!$C$3,12,31)-1,1,'6. Data'!$C$76:$C$89)),"OK","!!"),ISBLANK(G1378),"!",ISBLANK(H1378),"!!!",H1378='6. Data'!$B$3,"vyberte druh nákladu")," ")</f>
        <v xml:space="preserve"> </v>
      </c>
      <c r="J1378" s="261" t="str">
        <f t="shared" si="63"/>
        <v xml:space="preserve"> </v>
      </c>
      <c r="K1378" s="238" t="str">
        <f t="shared" si="64"/>
        <v xml:space="preserve"> </v>
      </c>
      <c r="L1378" s="87" t="str">
        <f t="shared" si="65"/>
        <v xml:space="preserve"> </v>
      </c>
    </row>
    <row r="1379" spans="1:12" x14ac:dyDescent="0.25">
      <c r="A1379" s="72"/>
      <c r="B1379" s="82"/>
      <c r="C1379" s="82"/>
      <c r="D1379" s="79"/>
      <c r="E1379" s="83"/>
      <c r="F1379" s="83"/>
      <c r="G1379" s="81"/>
      <c r="H1379" s="126"/>
      <c r="I1379" s="238" t="str">
        <f>IF(ISNUMBER(F1379),_xlfn.IFS(RIGHT(H1379,3)="(b)",IF(AND(G1379&gt;=DATE('1. Informace o projektu'!$C$3,1,1),G1379&lt;=WORKDAY(DATE('1. Informace o projektu'!$C$3+1,1,31)-1,1)),"OK","!!"),RIGHT(H1379,3)="(a)",IF(AND(G1379&gt;=DATE('1. Informace o projektu'!$C$3,1,1),G1379&lt;=WORKDAY(DATE('1. Informace o projektu'!$C$3,12,31)-1,1,'6. Data'!$C$76:$C$89)),"OK","!!"),ISBLANK(G1379),"!",ISBLANK(H1379),"!!!",H1379='6. Data'!$B$3,"vyberte druh nákladu")," ")</f>
        <v xml:space="preserve"> </v>
      </c>
      <c r="J1379" s="261" t="str">
        <f t="shared" si="63"/>
        <v xml:space="preserve"> </v>
      </c>
      <c r="K1379" s="238" t="str">
        <f t="shared" si="64"/>
        <v xml:space="preserve"> </v>
      </c>
      <c r="L1379" s="87" t="str">
        <f t="shared" si="65"/>
        <v xml:space="preserve"> </v>
      </c>
    </row>
    <row r="1380" spans="1:12" x14ac:dyDescent="0.25">
      <c r="A1380" s="72"/>
      <c r="B1380" s="82"/>
      <c r="C1380" s="82"/>
      <c r="D1380" s="79"/>
      <c r="E1380" s="83"/>
      <c r="F1380" s="83"/>
      <c r="G1380" s="81"/>
      <c r="H1380" s="126"/>
      <c r="I1380" s="238" t="str">
        <f>IF(ISNUMBER(F1380),_xlfn.IFS(RIGHT(H1380,3)="(b)",IF(AND(G1380&gt;=DATE('1. Informace o projektu'!$C$3,1,1),G1380&lt;=WORKDAY(DATE('1. Informace o projektu'!$C$3+1,1,31)-1,1)),"OK","!!"),RIGHT(H1380,3)="(a)",IF(AND(G1380&gt;=DATE('1. Informace o projektu'!$C$3,1,1),G1380&lt;=WORKDAY(DATE('1. Informace o projektu'!$C$3,12,31)-1,1,'6. Data'!$C$76:$C$89)),"OK","!!"),ISBLANK(G1380),"!",ISBLANK(H1380),"!!!",H1380='6. Data'!$B$3,"vyberte druh nákladu")," ")</f>
        <v xml:space="preserve"> </v>
      </c>
      <c r="J1380" s="261" t="str">
        <f t="shared" si="63"/>
        <v xml:space="preserve"> </v>
      </c>
      <c r="K1380" s="238" t="str">
        <f t="shared" si="64"/>
        <v xml:space="preserve"> </v>
      </c>
      <c r="L1380" s="87" t="str">
        <f t="shared" si="65"/>
        <v xml:space="preserve"> </v>
      </c>
    </row>
    <row r="1381" spans="1:12" x14ac:dyDescent="0.25">
      <c r="A1381" s="72"/>
      <c r="B1381" s="82"/>
      <c r="C1381" s="82"/>
      <c r="D1381" s="79"/>
      <c r="E1381" s="83"/>
      <c r="F1381" s="83"/>
      <c r="G1381" s="81"/>
      <c r="H1381" s="126"/>
      <c r="I1381" s="238" t="str">
        <f>IF(ISNUMBER(F1381),_xlfn.IFS(RIGHT(H1381,3)="(b)",IF(AND(G1381&gt;=DATE('1. Informace o projektu'!$C$3,1,1),G1381&lt;=WORKDAY(DATE('1. Informace o projektu'!$C$3+1,1,31)-1,1)),"OK","!!"),RIGHT(H1381,3)="(a)",IF(AND(G1381&gt;=DATE('1. Informace o projektu'!$C$3,1,1),G1381&lt;=WORKDAY(DATE('1. Informace o projektu'!$C$3,12,31)-1,1,'6. Data'!$C$76:$C$89)),"OK","!!"),ISBLANK(G1381),"!",ISBLANK(H1381),"!!!",H1381='6. Data'!$B$3,"vyberte druh nákladu")," ")</f>
        <v xml:space="preserve"> </v>
      </c>
      <c r="J1381" s="261" t="str">
        <f t="shared" si="63"/>
        <v xml:space="preserve"> </v>
      </c>
      <c r="K1381" s="238" t="str">
        <f t="shared" si="64"/>
        <v xml:space="preserve"> </v>
      </c>
      <c r="L1381" s="87" t="str">
        <f t="shared" si="65"/>
        <v xml:space="preserve"> </v>
      </c>
    </row>
    <row r="1382" spans="1:12" x14ac:dyDescent="0.25">
      <c r="A1382" s="72"/>
      <c r="B1382" s="82"/>
      <c r="C1382" s="82"/>
      <c r="D1382" s="79"/>
      <c r="E1382" s="83"/>
      <c r="F1382" s="83"/>
      <c r="G1382" s="81"/>
      <c r="H1382" s="126"/>
      <c r="I1382" s="238" t="str">
        <f>IF(ISNUMBER(F1382),_xlfn.IFS(RIGHT(H1382,3)="(b)",IF(AND(G1382&gt;=DATE('1. Informace o projektu'!$C$3,1,1),G1382&lt;=WORKDAY(DATE('1. Informace o projektu'!$C$3+1,1,31)-1,1)),"OK","!!"),RIGHT(H1382,3)="(a)",IF(AND(G1382&gt;=DATE('1. Informace o projektu'!$C$3,1,1),G1382&lt;=WORKDAY(DATE('1. Informace o projektu'!$C$3,12,31)-1,1,'6. Data'!$C$76:$C$89)),"OK","!!"),ISBLANK(G1382),"!",ISBLANK(H1382),"!!!",H1382='6. Data'!$B$3,"vyberte druh nákladu")," ")</f>
        <v xml:space="preserve"> </v>
      </c>
      <c r="J1382" s="261" t="str">
        <f t="shared" si="63"/>
        <v xml:space="preserve"> </v>
      </c>
      <c r="K1382" s="238" t="str">
        <f t="shared" si="64"/>
        <v xml:space="preserve"> </v>
      </c>
      <c r="L1382" s="87" t="str">
        <f t="shared" si="65"/>
        <v xml:space="preserve"> </v>
      </c>
    </row>
    <row r="1383" spans="1:12" x14ac:dyDescent="0.25">
      <c r="A1383" s="72"/>
      <c r="B1383" s="82"/>
      <c r="C1383" s="82"/>
      <c r="D1383" s="79"/>
      <c r="E1383" s="83"/>
      <c r="F1383" s="83"/>
      <c r="G1383" s="81"/>
      <c r="H1383" s="126"/>
      <c r="I1383" s="238" t="str">
        <f>IF(ISNUMBER(F1383),_xlfn.IFS(RIGHT(H1383,3)="(b)",IF(AND(G1383&gt;=DATE('1. Informace o projektu'!$C$3,1,1),G1383&lt;=WORKDAY(DATE('1. Informace o projektu'!$C$3+1,1,31)-1,1)),"OK","!!"),RIGHT(H1383,3)="(a)",IF(AND(G1383&gt;=DATE('1. Informace o projektu'!$C$3,1,1),G1383&lt;=WORKDAY(DATE('1. Informace o projektu'!$C$3,12,31)-1,1,'6. Data'!$C$76:$C$89)),"OK","!!"),ISBLANK(G1383),"!",ISBLANK(H1383),"!!!",H1383='6. Data'!$B$3,"vyberte druh nákladu")," ")</f>
        <v xml:space="preserve"> </v>
      </c>
      <c r="J1383" s="261" t="str">
        <f t="shared" si="63"/>
        <v xml:space="preserve"> </v>
      </c>
      <c r="K1383" s="238" t="str">
        <f t="shared" si="64"/>
        <v xml:space="preserve"> </v>
      </c>
      <c r="L1383" s="87" t="str">
        <f t="shared" si="65"/>
        <v xml:space="preserve"> </v>
      </c>
    </row>
    <row r="1384" spans="1:12" x14ac:dyDescent="0.25">
      <c r="A1384" s="72"/>
      <c r="B1384" s="82"/>
      <c r="C1384" s="82"/>
      <c r="D1384" s="79"/>
      <c r="E1384" s="83"/>
      <c r="F1384" s="83"/>
      <c r="G1384" s="81"/>
      <c r="H1384" s="126"/>
      <c r="I1384" s="238" t="str">
        <f>IF(ISNUMBER(F1384),_xlfn.IFS(RIGHT(H1384,3)="(b)",IF(AND(G1384&gt;=DATE('1. Informace o projektu'!$C$3,1,1),G1384&lt;=WORKDAY(DATE('1. Informace o projektu'!$C$3+1,1,31)-1,1)),"OK","!!"),RIGHT(H1384,3)="(a)",IF(AND(G1384&gt;=DATE('1. Informace o projektu'!$C$3,1,1),G1384&lt;=WORKDAY(DATE('1. Informace o projektu'!$C$3,12,31)-1,1,'6. Data'!$C$76:$C$89)),"OK","!!"),ISBLANK(G1384),"!",ISBLANK(H1384),"!!!",H1384='6. Data'!$B$3,"vyberte druh nákladu")," ")</f>
        <v xml:space="preserve"> </v>
      </c>
      <c r="J1384" s="261" t="str">
        <f t="shared" si="63"/>
        <v xml:space="preserve"> </v>
      </c>
      <c r="K1384" s="238" t="str">
        <f t="shared" si="64"/>
        <v xml:space="preserve"> </v>
      </c>
      <c r="L1384" s="87" t="str">
        <f t="shared" si="65"/>
        <v xml:space="preserve"> </v>
      </c>
    </row>
    <row r="1385" spans="1:12" x14ac:dyDescent="0.25">
      <c r="A1385" s="72"/>
      <c r="B1385" s="82"/>
      <c r="C1385" s="82"/>
      <c r="D1385" s="79"/>
      <c r="E1385" s="83"/>
      <c r="F1385" s="83"/>
      <c r="G1385" s="81"/>
      <c r="H1385" s="126"/>
      <c r="I1385" s="238" t="str">
        <f>IF(ISNUMBER(F1385),_xlfn.IFS(RIGHT(H1385,3)="(b)",IF(AND(G1385&gt;=DATE('1. Informace o projektu'!$C$3,1,1),G1385&lt;=WORKDAY(DATE('1. Informace o projektu'!$C$3+1,1,31)-1,1)),"OK","!!"),RIGHT(H1385,3)="(a)",IF(AND(G1385&gt;=DATE('1. Informace o projektu'!$C$3,1,1),G1385&lt;=WORKDAY(DATE('1. Informace o projektu'!$C$3,12,31)-1,1,'6. Data'!$C$76:$C$89)),"OK","!!"),ISBLANK(G1385),"!",ISBLANK(H1385),"!!!",H1385='6. Data'!$B$3,"vyberte druh nákladu")," ")</f>
        <v xml:space="preserve"> </v>
      </c>
      <c r="J1385" s="261" t="str">
        <f t="shared" si="63"/>
        <v xml:space="preserve"> </v>
      </c>
      <c r="K1385" s="238" t="str">
        <f t="shared" si="64"/>
        <v xml:space="preserve"> </v>
      </c>
      <c r="L1385" s="87" t="str">
        <f t="shared" si="65"/>
        <v xml:space="preserve"> </v>
      </c>
    </row>
    <row r="1386" spans="1:12" x14ac:dyDescent="0.25">
      <c r="A1386" s="72"/>
      <c r="B1386" s="82"/>
      <c r="C1386" s="82"/>
      <c r="D1386" s="79"/>
      <c r="E1386" s="83"/>
      <c r="F1386" s="83"/>
      <c r="G1386" s="81"/>
      <c r="H1386" s="126"/>
      <c r="I1386" s="238" t="str">
        <f>IF(ISNUMBER(F1386),_xlfn.IFS(RIGHT(H1386,3)="(b)",IF(AND(G1386&gt;=DATE('1. Informace o projektu'!$C$3,1,1),G1386&lt;=WORKDAY(DATE('1. Informace o projektu'!$C$3+1,1,31)-1,1)),"OK","!!"),RIGHT(H1386,3)="(a)",IF(AND(G1386&gt;=DATE('1. Informace o projektu'!$C$3,1,1),G1386&lt;=WORKDAY(DATE('1. Informace o projektu'!$C$3,12,31)-1,1,'6. Data'!$C$76:$C$89)),"OK","!!"),ISBLANK(G1386),"!",ISBLANK(H1386),"!!!",H1386='6. Data'!$B$3,"vyberte druh nákladu")," ")</f>
        <v xml:space="preserve"> </v>
      </c>
      <c r="J1386" s="261" t="str">
        <f t="shared" si="63"/>
        <v xml:space="preserve"> </v>
      </c>
      <c r="K1386" s="238" t="str">
        <f t="shared" si="64"/>
        <v xml:space="preserve"> </v>
      </c>
      <c r="L1386" s="87" t="str">
        <f t="shared" si="65"/>
        <v xml:space="preserve"> </v>
      </c>
    </row>
    <row r="1387" spans="1:12" x14ac:dyDescent="0.25">
      <c r="A1387" s="72"/>
      <c r="B1387" s="82"/>
      <c r="C1387" s="82"/>
      <c r="D1387" s="79"/>
      <c r="E1387" s="83"/>
      <c r="F1387" s="83"/>
      <c r="G1387" s="81"/>
      <c r="H1387" s="126"/>
      <c r="I1387" s="238" t="str">
        <f>IF(ISNUMBER(F1387),_xlfn.IFS(RIGHT(H1387,3)="(b)",IF(AND(G1387&gt;=DATE('1. Informace o projektu'!$C$3,1,1),G1387&lt;=WORKDAY(DATE('1. Informace o projektu'!$C$3+1,1,31)-1,1)),"OK","!!"),RIGHT(H1387,3)="(a)",IF(AND(G1387&gt;=DATE('1. Informace o projektu'!$C$3,1,1),G1387&lt;=WORKDAY(DATE('1. Informace o projektu'!$C$3,12,31)-1,1,'6. Data'!$C$76:$C$89)),"OK","!!"),ISBLANK(G1387),"!",ISBLANK(H1387),"!!!",H1387='6. Data'!$B$3,"vyberte druh nákladu")," ")</f>
        <v xml:space="preserve"> </v>
      </c>
      <c r="J1387" s="261" t="str">
        <f t="shared" si="63"/>
        <v xml:space="preserve"> </v>
      </c>
      <c r="K1387" s="238" t="str">
        <f t="shared" si="64"/>
        <v xml:space="preserve"> </v>
      </c>
      <c r="L1387" s="87" t="str">
        <f t="shared" si="65"/>
        <v xml:space="preserve"> </v>
      </c>
    </row>
    <row r="1388" spans="1:12" x14ac:dyDescent="0.25">
      <c r="A1388" s="72"/>
      <c r="B1388" s="82"/>
      <c r="C1388" s="82"/>
      <c r="D1388" s="79"/>
      <c r="E1388" s="83"/>
      <c r="F1388" s="83"/>
      <c r="G1388" s="81"/>
      <c r="H1388" s="126"/>
      <c r="I1388" s="238" t="str">
        <f>IF(ISNUMBER(F1388),_xlfn.IFS(RIGHT(H1388,3)="(b)",IF(AND(G1388&gt;=DATE('1. Informace o projektu'!$C$3,1,1),G1388&lt;=WORKDAY(DATE('1. Informace o projektu'!$C$3+1,1,31)-1,1)),"OK","!!"),RIGHT(H1388,3)="(a)",IF(AND(G1388&gt;=DATE('1. Informace o projektu'!$C$3,1,1),G1388&lt;=WORKDAY(DATE('1. Informace o projektu'!$C$3,12,31)-1,1,'6. Data'!$C$76:$C$89)),"OK","!!"),ISBLANK(G1388),"!",ISBLANK(H1388),"!!!",H1388='6. Data'!$B$3,"vyberte druh nákladu")," ")</f>
        <v xml:space="preserve"> </v>
      </c>
      <c r="J1388" s="261" t="str">
        <f t="shared" si="63"/>
        <v xml:space="preserve"> </v>
      </c>
      <c r="K1388" s="238" t="str">
        <f t="shared" si="64"/>
        <v xml:space="preserve"> </v>
      </c>
      <c r="L1388" s="87" t="str">
        <f t="shared" si="65"/>
        <v xml:space="preserve"> </v>
      </c>
    </row>
    <row r="1389" spans="1:12" x14ac:dyDescent="0.25">
      <c r="A1389" s="72"/>
      <c r="B1389" s="82"/>
      <c r="C1389" s="82"/>
      <c r="D1389" s="79"/>
      <c r="E1389" s="83"/>
      <c r="F1389" s="83"/>
      <c r="G1389" s="81"/>
      <c r="H1389" s="126"/>
      <c r="I1389" s="238" t="str">
        <f>IF(ISNUMBER(F1389),_xlfn.IFS(RIGHT(H1389,3)="(b)",IF(AND(G1389&gt;=DATE('1. Informace o projektu'!$C$3,1,1),G1389&lt;=WORKDAY(DATE('1. Informace o projektu'!$C$3+1,1,31)-1,1)),"OK","!!"),RIGHT(H1389,3)="(a)",IF(AND(G1389&gt;=DATE('1. Informace o projektu'!$C$3,1,1),G1389&lt;=WORKDAY(DATE('1. Informace o projektu'!$C$3,12,31)-1,1,'6. Data'!$C$76:$C$89)),"OK","!!"),ISBLANK(G1389),"!",ISBLANK(H1389),"!!!",H1389='6. Data'!$B$3,"vyberte druh nákladu")," ")</f>
        <v xml:space="preserve"> </v>
      </c>
      <c r="J1389" s="261" t="str">
        <f t="shared" si="63"/>
        <v xml:space="preserve"> </v>
      </c>
      <c r="K1389" s="238" t="str">
        <f t="shared" si="64"/>
        <v xml:space="preserve"> </v>
      </c>
      <c r="L1389" s="87" t="str">
        <f t="shared" si="65"/>
        <v xml:space="preserve"> </v>
      </c>
    </row>
    <row r="1390" spans="1:12" x14ac:dyDescent="0.25">
      <c r="A1390" s="72"/>
      <c r="B1390" s="82"/>
      <c r="C1390" s="82"/>
      <c r="D1390" s="79"/>
      <c r="E1390" s="83"/>
      <c r="F1390" s="83"/>
      <c r="G1390" s="81"/>
      <c r="H1390" s="126"/>
      <c r="I1390" s="238" t="str">
        <f>IF(ISNUMBER(F1390),_xlfn.IFS(RIGHT(H1390,3)="(b)",IF(AND(G1390&gt;=DATE('1. Informace o projektu'!$C$3,1,1),G1390&lt;=WORKDAY(DATE('1. Informace o projektu'!$C$3+1,1,31)-1,1)),"OK","!!"),RIGHT(H1390,3)="(a)",IF(AND(G1390&gt;=DATE('1. Informace o projektu'!$C$3,1,1),G1390&lt;=WORKDAY(DATE('1. Informace o projektu'!$C$3,12,31)-1,1,'6. Data'!$C$76:$C$89)),"OK","!!"),ISBLANK(G1390),"!",ISBLANK(H1390),"!!!",H1390='6. Data'!$B$3,"vyberte druh nákladu")," ")</f>
        <v xml:space="preserve"> </v>
      </c>
      <c r="J1390" s="261" t="str">
        <f t="shared" si="63"/>
        <v xml:space="preserve"> </v>
      </c>
      <c r="K1390" s="238" t="str">
        <f t="shared" si="64"/>
        <v xml:space="preserve"> </v>
      </c>
      <c r="L1390" s="87" t="str">
        <f t="shared" si="65"/>
        <v xml:space="preserve"> </v>
      </c>
    </row>
    <row r="1391" spans="1:12" x14ac:dyDescent="0.25">
      <c r="A1391" s="72"/>
      <c r="B1391" s="82"/>
      <c r="C1391" s="82"/>
      <c r="D1391" s="79"/>
      <c r="E1391" s="83"/>
      <c r="F1391" s="83"/>
      <c r="G1391" s="81"/>
      <c r="H1391" s="126"/>
      <c r="I1391" s="238" t="str">
        <f>IF(ISNUMBER(F1391),_xlfn.IFS(RIGHT(H1391,3)="(b)",IF(AND(G1391&gt;=DATE('1. Informace o projektu'!$C$3,1,1),G1391&lt;=WORKDAY(DATE('1. Informace o projektu'!$C$3+1,1,31)-1,1)),"OK","!!"),RIGHT(H1391,3)="(a)",IF(AND(G1391&gt;=DATE('1. Informace o projektu'!$C$3,1,1),G1391&lt;=WORKDAY(DATE('1. Informace o projektu'!$C$3,12,31)-1,1,'6. Data'!$C$76:$C$89)),"OK","!!"),ISBLANK(G1391),"!",ISBLANK(H1391),"!!!",H1391='6. Data'!$B$3,"vyberte druh nákladu")," ")</f>
        <v xml:space="preserve"> </v>
      </c>
      <c r="J1391" s="261" t="str">
        <f t="shared" si="63"/>
        <v xml:space="preserve"> </v>
      </c>
      <c r="K1391" s="238" t="str">
        <f t="shared" si="64"/>
        <v xml:space="preserve"> </v>
      </c>
      <c r="L1391" s="87" t="str">
        <f t="shared" si="65"/>
        <v xml:space="preserve"> </v>
      </c>
    </row>
    <row r="1392" spans="1:12" x14ac:dyDescent="0.25">
      <c r="A1392" s="72"/>
      <c r="B1392" s="82"/>
      <c r="C1392" s="82"/>
      <c r="D1392" s="79"/>
      <c r="E1392" s="83"/>
      <c r="F1392" s="83"/>
      <c r="G1392" s="81"/>
      <c r="H1392" s="126"/>
      <c r="I1392" s="238" t="str">
        <f>IF(ISNUMBER(F1392),_xlfn.IFS(RIGHT(H1392,3)="(b)",IF(AND(G1392&gt;=DATE('1. Informace o projektu'!$C$3,1,1),G1392&lt;=WORKDAY(DATE('1. Informace o projektu'!$C$3+1,1,31)-1,1)),"OK","!!"),RIGHT(H1392,3)="(a)",IF(AND(G1392&gt;=DATE('1. Informace o projektu'!$C$3,1,1),G1392&lt;=WORKDAY(DATE('1. Informace o projektu'!$C$3,12,31)-1,1,'6. Data'!$C$76:$C$89)),"OK","!!"),ISBLANK(G1392),"!",ISBLANK(H1392),"!!!",H1392='6. Data'!$B$3,"vyberte druh nákladu")," ")</f>
        <v xml:space="preserve"> </v>
      </c>
      <c r="J1392" s="261" t="str">
        <f t="shared" si="63"/>
        <v xml:space="preserve"> </v>
      </c>
      <c r="K1392" s="238" t="str">
        <f t="shared" si="64"/>
        <v xml:space="preserve"> </v>
      </c>
      <c r="L1392" s="87" t="str">
        <f t="shared" si="65"/>
        <v xml:space="preserve"> </v>
      </c>
    </row>
    <row r="1393" spans="1:12" x14ac:dyDescent="0.25">
      <c r="A1393" s="72"/>
      <c r="B1393" s="82"/>
      <c r="C1393" s="82"/>
      <c r="D1393" s="79"/>
      <c r="E1393" s="83"/>
      <c r="F1393" s="83"/>
      <c r="G1393" s="81"/>
      <c r="H1393" s="126"/>
      <c r="I1393" s="238" t="str">
        <f>IF(ISNUMBER(F1393),_xlfn.IFS(RIGHT(H1393,3)="(b)",IF(AND(G1393&gt;=DATE('1. Informace o projektu'!$C$3,1,1),G1393&lt;=WORKDAY(DATE('1. Informace o projektu'!$C$3+1,1,31)-1,1)),"OK","!!"),RIGHT(H1393,3)="(a)",IF(AND(G1393&gt;=DATE('1. Informace o projektu'!$C$3,1,1),G1393&lt;=WORKDAY(DATE('1. Informace o projektu'!$C$3,12,31)-1,1,'6. Data'!$C$76:$C$89)),"OK","!!"),ISBLANK(G1393),"!",ISBLANK(H1393),"!!!",H1393='6. Data'!$B$3,"vyberte druh nákladu")," ")</f>
        <v xml:space="preserve"> </v>
      </c>
      <c r="J1393" s="261" t="str">
        <f t="shared" si="63"/>
        <v xml:space="preserve"> </v>
      </c>
      <c r="K1393" s="238" t="str">
        <f t="shared" si="64"/>
        <v xml:space="preserve"> </v>
      </c>
      <c r="L1393" s="87" t="str">
        <f t="shared" si="65"/>
        <v xml:space="preserve"> </v>
      </c>
    </row>
    <row r="1394" spans="1:12" x14ac:dyDescent="0.25">
      <c r="A1394" s="72"/>
      <c r="B1394" s="82"/>
      <c r="C1394" s="82"/>
      <c r="D1394" s="79"/>
      <c r="E1394" s="83"/>
      <c r="F1394" s="83"/>
      <c r="G1394" s="81"/>
      <c r="H1394" s="126"/>
      <c r="I1394" s="238" t="str">
        <f>IF(ISNUMBER(F1394),_xlfn.IFS(RIGHT(H1394,3)="(b)",IF(AND(G1394&gt;=DATE('1. Informace o projektu'!$C$3,1,1),G1394&lt;=WORKDAY(DATE('1. Informace o projektu'!$C$3+1,1,31)-1,1)),"OK","!!"),RIGHT(H1394,3)="(a)",IF(AND(G1394&gt;=DATE('1. Informace o projektu'!$C$3,1,1),G1394&lt;=WORKDAY(DATE('1. Informace o projektu'!$C$3,12,31)-1,1,'6. Data'!$C$76:$C$89)),"OK","!!"),ISBLANK(G1394),"!",ISBLANK(H1394),"!!!",H1394='6. Data'!$B$3,"vyberte druh nákladu")," ")</f>
        <v xml:space="preserve"> </v>
      </c>
      <c r="J1394" s="261" t="str">
        <f t="shared" si="63"/>
        <v xml:space="preserve"> </v>
      </c>
      <c r="K1394" s="238" t="str">
        <f t="shared" si="64"/>
        <v xml:space="preserve"> </v>
      </c>
      <c r="L1394" s="87" t="str">
        <f t="shared" si="65"/>
        <v xml:space="preserve"> </v>
      </c>
    </row>
    <row r="1395" spans="1:12" x14ac:dyDescent="0.25">
      <c r="A1395" s="72"/>
      <c r="B1395" s="82"/>
      <c r="C1395" s="82"/>
      <c r="D1395" s="79"/>
      <c r="E1395" s="83"/>
      <c r="F1395" s="83"/>
      <c r="G1395" s="81"/>
      <c r="H1395" s="126"/>
      <c r="I1395" s="238" t="str">
        <f>IF(ISNUMBER(F1395),_xlfn.IFS(RIGHT(H1395,3)="(b)",IF(AND(G1395&gt;=DATE('1. Informace o projektu'!$C$3,1,1),G1395&lt;=WORKDAY(DATE('1. Informace o projektu'!$C$3+1,1,31)-1,1)),"OK","!!"),RIGHT(H1395,3)="(a)",IF(AND(G1395&gt;=DATE('1. Informace o projektu'!$C$3,1,1),G1395&lt;=WORKDAY(DATE('1. Informace o projektu'!$C$3,12,31)-1,1,'6. Data'!$C$76:$C$89)),"OK","!!"),ISBLANK(G1395),"!",ISBLANK(H1395),"!!!",H1395='6. Data'!$B$3,"vyberte druh nákladu")," ")</f>
        <v xml:space="preserve"> </v>
      </c>
      <c r="J1395" s="261" t="str">
        <f t="shared" si="63"/>
        <v xml:space="preserve"> </v>
      </c>
      <c r="K1395" s="238" t="str">
        <f t="shared" si="64"/>
        <v xml:space="preserve"> </v>
      </c>
      <c r="L1395" s="87" t="str">
        <f t="shared" si="65"/>
        <v xml:space="preserve"> </v>
      </c>
    </row>
    <row r="1396" spans="1:12" x14ac:dyDescent="0.25">
      <c r="A1396" s="72"/>
      <c r="B1396" s="82"/>
      <c r="C1396" s="82"/>
      <c r="D1396" s="79"/>
      <c r="E1396" s="83"/>
      <c r="F1396" s="83"/>
      <c r="G1396" s="81"/>
      <c r="H1396" s="126"/>
      <c r="I1396" s="238" t="str">
        <f>IF(ISNUMBER(F1396),_xlfn.IFS(RIGHT(H1396,3)="(b)",IF(AND(G1396&gt;=DATE('1. Informace o projektu'!$C$3,1,1),G1396&lt;=WORKDAY(DATE('1. Informace o projektu'!$C$3+1,1,31)-1,1)),"OK","!!"),RIGHT(H1396,3)="(a)",IF(AND(G1396&gt;=DATE('1. Informace o projektu'!$C$3,1,1),G1396&lt;=WORKDAY(DATE('1. Informace o projektu'!$C$3,12,31)-1,1,'6. Data'!$C$76:$C$89)),"OK","!!"),ISBLANK(G1396),"!",ISBLANK(H1396),"!!!",H1396='6. Data'!$B$3,"vyberte druh nákladu")," ")</f>
        <v xml:space="preserve"> </v>
      </c>
      <c r="J1396" s="261" t="str">
        <f t="shared" si="63"/>
        <v xml:space="preserve"> </v>
      </c>
      <c r="K1396" s="238" t="str">
        <f t="shared" si="64"/>
        <v xml:space="preserve"> </v>
      </c>
      <c r="L1396" s="87" t="str">
        <f t="shared" si="65"/>
        <v xml:space="preserve"> </v>
      </c>
    </row>
    <row r="1397" spans="1:12" x14ac:dyDescent="0.25">
      <c r="A1397" s="72"/>
      <c r="B1397" s="82"/>
      <c r="C1397" s="82"/>
      <c r="D1397" s="79"/>
      <c r="E1397" s="83"/>
      <c r="F1397" s="83"/>
      <c r="G1397" s="81"/>
      <c r="H1397" s="126"/>
      <c r="I1397" s="238" t="str">
        <f>IF(ISNUMBER(F1397),_xlfn.IFS(RIGHT(H1397,3)="(b)",IF(AND(G1397&gt;=DATE('1. Informace o projektu'!$C$3,1,1),G1397&lt;=WORKDAY(DATE('1. Informace o projektu'!$C$3+1,1,31)-1,1)),"OK","!!"),RIGHT(H1397,3)="(a)",IF(AND(G1397&gt;=DATE('1. Informace o projektu'!$C$3,1,1),G1397&lt;=WORKDAY(DATE('1. Informace o projektu'!$C$3,12,31)-1,1,'6. Data'!$C$76:$C$89)),"OK","!!"),ISBLANK(G1397),"!",ISBLANK(H1397),"!!!",H1397='6. Data'!$B$3,"vyberte druh nákladu")," ")</f>
        <v xml:space="preserve"> </v>
      </c>
      <c r="J1397" s="261" t="str">
        <f t="shared" si="63"/>
        <v xml:space="preserve"> </v>
      </c>
      <c r="K1397" s="238" t="str">
        <f t="shared" si="64"/>
        <v xml:space="preserve"> </v>
      </c>
      <c r="L1397" s="87" t="str">
        <f t="shared" si="65"/>
        <v xml:space="preserve"> </v>
      </c>
    </row>
    <row r="1398" spans="1:12" x14ac:dyDescent="0.25">
      <c r="A1398" s="72"/>
      <c r="B1398" s="82"/>
      <c r="C1398" s="82"/>
      <c r="D1398" s="79"/>
      <c r="E1398" s="83"/>
      <c r="F1398" s="83"/>
      <c r="G1398" s="81"/>
      <c r="H1398" s="126"/>
      <c r="I1398" s="238" t="str">
        <f>IF(ISNUMBER(F1398),_xlfn.IFS(RIGHT(H1398,3)="(b)",IF(AND(G1398&gt;=DATE('1. Informace o projektu'!$C$3,1,1),G1398&lt;=WORKDAY(DATE('1. Informace o projektu'!$C$3+1,1,31)-1,1)),"OK","!!"),RIGHT(H1398,3)="(a)",IF(AND(G1398&gt;=DATE('1. Informace o projektu'!$C$3,1,1),G1398&lt;=WORKDAY(DATE('1. Informace o projektu'!$C$3,12,31)-1,1,'6. Data'!$C$76:$C$89)),"OK","!!"),ISBLANK(G1398),"!",ISBLANK(H1398),"!!!",H1398='6. Data'!$B$3,"vyberte druh nákladu")," ")</f>
        <v xml:space="preserve"> </v>
      </c>
      <c r="J1398" s="261" t="str">
        <f t="shared" si="63"/>
        <v xml:space="preserve"> </v>
      </c>
      <c r="K1398" s="238" t="str">
        <f t="shared" si="64"/>
        <v xml:space="preserve"> </v>
      </c>
      <c r="L1398" s="87" t="str">
        <f t="shared" si="65"/>
        <v xml:space="preserve"> </v>
      </c>
    </row>
    <row r="1399" spans="1:12" x14ac:dyDescent="0.25">
      <c r="A1399" s="72"/>
      <c r="B1399" s="82"/>
      <c r="C1399" s="82"/>
      <c r="D1399" s="79"/>
      <c r="E1399" s="83"/>
      <c r="F1399" s="83"/>
      <c r="G1399" s="81"/>
      <c r="H1399" s="126"/>
      <c r="I1399" s="238" t="str">
        <f>IF(ISNUMBER(F1399),_xlfn.IFS(RIGHT(H1399,3)="(b)",IF(AND(G1399&gt;=DATE('1. Informace o projektu'!$C$3,1,1),G1399&lt;=WORKDAY(DATE('1. Informace o projektu'!$C$3+1,1,31)-1,1)),"OK","!!"),RIGHT(H1399,3)="(a)",IF(AND(G1399&gt;=DATE('1. Informace o projektu'!$C$3,1,1),G1399&lt;=WORKDAY(DATE('1. Informace o projektu'!$C$3,12,31)-1,1,'6. Data'!$C$76:$C$89)),"OK","!!"),ISBLANK(G1399),"!",ISBLANK(H1399),"!!!",H1399='6. Data'!$B$3,"vyberte druh nákladu")," ")</f>
        <v xml:space="preserve"> </v>
      </c>
      <c r="J1399" s="261" t="str">
        <f t="shared" si="63"/>
        <v xml:space="preserve"> </v>
      </c>
      <c r="K1399" s="238" t="str">
        <f t="shared" si="64"/>
        <v xml:space="preserve"> </v>
      </c>
      <c r="L1399" s="87" t="str">
        <f t="shared" si="65"/>
        <v xml:space="preserve"> </v>
      </c>
    </row>
    <row r="1400" spans="1:12" x14ac:dyDescent="0.25">
      <c r="A1400" s="72"/>
      <c r="B1400" s="82"/>
      <c r="C1400" s="82"/>
      <c r="D1400" s="79"/>
      <c r="E1400" s="83"/>
      <c r="F1400" s="83"/>
      <c r="G1400" s="81"/>
      <c r="H1400" s="126"/>
      <c r="I1400" s="238" t="str">
        <f>IF(ISNUMBER(F1400),_xlfn.IFS(RIGHT(H1400,3)="(b)",IF(AND(G1400&gt;=DATE('1. Informace o projektu'!$C$3,1,1),G1400&lt;=WORKDAY(DATE('1. Informace o projektu'!$C$3+1,1,31)-1,1)),"OK","!!"),RIGHT(H1400,3)="(a)",IF(AND(G1400&gt;=DATE('1. Informace o projektu'!$C$3,1,1),G1400&lt;=WORKDAY(DATE('1. Informace o projektu'!$C$3,12,31)-1,1,'6. Data'!$C$76:$C$89)),"OK","!!"),ISBLANK(G1400),"!",ISBLANK(H1400),"!!!",H1400='6. Data'!$B$3,"vyberte druh nákladu")," ")</f>
        <v xml:space="preserve"> </v>
      </c>
      <c r="J1400" s="261" t="str">
        <f t="shared" si="63"/>
        <v xml:space="preserve"> </v>
      </c>
      <c r="K1400" s="238" t="str">
        <f t="shared" si="64"/>
        <v xml:space="preserve"> </v>
      </c>
      <c r="L1400" s="87" t="str">
        <f t="shared" si="65"/>
        <v xml:space="preserve"> </v>
      </c>
    </row>
    <row r="1401" spans="1:12" x14ac:dyDescent="0.25">
      <c r="A1401" s="72"/>
      <c r="B1401" s="82"/>
      <c r="C1401" s="82"/>
      <c r="D1401" s="79"/>
      <c r="E1401" s="83"/>
      <c r="F1401" s="83"/>
      <c r="G1401" s="81"/>
      <c r="H1401" s="126"/>
      <c r="I1401" s="238" t="str">
        <f>IF(ISNUMBER(F1401),_xlfn.IFS(RIGHT(H1401,3)="(b)",IF(AND(G1401&gt;=DATE('1. Informace o projektu'!$C$3,1,1),G1401&lt;=WORKDAY(DATE('1. Informace o projektu'!$C$3+1,1,31)-1,1)),"OK","!!"),RIGHT(H1401,3)="(a)",IF(AND(G1401&gt;=DATE('1. Informace o projektu'!$C$3,1,1),G1401&lt;=WORKDAY(DATE('1. Informace o projektu'!$C$3,12,31)-1,1,'6. Data'!$C$76:$C$89)),"OK","!!"),ISBLANK(G1401),"!",ISBLANK(H1401),"!!!",H1401='6. Data'!$B$3,"vyberte druh nákladu")," ")</f>
        <v xml:space="preserve"> </v>
      </c>
      <c r="J1401" s="261" t="str">
        <f t="shared" si="63"/>
        <v xml:space="preserve"> </v>
      </c>
      <c r="K1401" s="238" t="str">
        <f t="shared" si="64"/>
        <v xml:space="preserve"> </v>
      </c>
      <c r="L1401" s="87" t="str">
        <f t="shared" si="65"/>
        <v xml:space="preserve"> </v>
      </c>
    </row>
    <row r="1402" spans="1:12" x14ac:dyDescent="0.25">
      <c r="A1402" s="72"/>
      <c r="B1402" s="82"/>
      <c r="C1402" s="82"/>
      <c r="D1402" s="79"/>
      <c r="E1402" s="83"/>
      <c r="F1402" s="83"/>
      <c r="G1402" s="81"/>
      <c r="H1402" s="126"/>
      <c r="I1402" s="238" t="str">
        <f>IF(ISNUMBER(F1402),_xlfn.IFS(RIGHT(H1402,3)="(b)",IF(AND(G1402&gt;=DATE('1. Informace o projektu'!$C$3,1,1),G1402&lt;=WORKDAY(DATE('1. Informace o projektu'!$C$3+1,1,31)-1,1)),"OK","!!"),RIGHT(H1402,3)="(a)",IF(AND(G1402&gt;=DATE('1. Informace o projektu'!$C$3,1,1),G1402&lt;=WORKDAY(DATE('1. Informace o projektu'!$C$3,12,31)-1,1,'6. Data'!$C$76:$C$89)),"OK","!!"),ISBLANK(G1402),"!",ISBLANK(H1402),"!!!",H1402='6. Data'!$B$3,"vyberte druh nákladu")," ")</f>
        <v xml:space="preserve"> </v>
      </c>
      <c r="J1402" s="261" t="str">
        <f t="shared" si="63"/>
        <v xml:space="preserve"> </v>
      </c>
      <c r="K1402" s="238" t="str">
        <f t="shared" si="64"/>
        <v xml:space="preserve"> </v>
      </c>
      <c r="L1402" s="87" t="str">
        <f t="shared" si="65"/>
        <v xml:space="preserve"> </v>
      </c>
    </row>
    <row r="1403" spans="1:12" x14ac:dyDescent="0.25">
      <c r="A1403" s="72"/>
      <c r="B1403" s="82"/>
      <c r="C1403" s="82"/>
      <c r="D1403" s="79"/>
      <c r="E1403" s="83"/>
      <c r="F1403" s="83"/>
      <c r="G1403" s="81"/>
      <c r="H1403" s="126"/>
      <c r="I1403" s="238" t="str">
        <f>IF(ISNUMBER(F1403),_xlfn.IFS(RIGHT(H1403,3)="(b)",IF(AND(G1403&gt;=DATE('1. Informace o projektu'!$C$3,1,1),G1403&lt;=WORKDAY(DATE('1. Informace o projektu'!$C$3+1,1,31)-1,1)),"OK","!!"),RIGHT(H1403,3)="(a)",IF(AND(G1403&gt;=DATE('1. Informace o projektu'!$C$3,1,1),G1403&lt;=WORKDAY(DATE('1. Informace o projektu'!$C$3,12,31)-1,1,'6. Data'!$C$76:$C$89)),"OK","!!"),ISBLANK(G1403),"!",ISBLANK(H1403),"!!!",H1403='6. Data'!$B$3,"vyberte druh nákladu")," ")</f>
        <v xml:space="preserve"> </v>
      </c>
      <c r="J1403" s="261" t="str">
        <f t="shared" si="63"/>
        <v xml:space="preserve"> </v>
      </c>
      <c r="K1403" s="238" t="str">
        <f t="shared" si="64"/>
        <v xml:space="preserve"> </v>
      </c>
      <c r="L1403" s="87" t="str">
        <f t="shared" si="65"/>
        <v xml:space="preserve"> </v>
      </c>
    </row>
    <row r="1404" spans="1:12" x14ac:dyDescent="0.25">
      <c r="A1404" s="72"/>
      <c r="B1404" s="82"/>
      <c r="C1404" s="82"/>
      <c r="D1404" s="79"/>
      <c r="E1404" s="83"/>
      <c r="F1404" s="83"/>
      <c r="G1404" s="81"/>
      <c r="H1404" s="126"/>
      <c r="I1404" s="238" t="str">
        <f>IF(ISNUMBER(F1404),_xlfn.IFS(RIGHT(H1404,3)="(b)",IF(AND(G1404&gt;=DATE('1. Informace o projektu'!$C$3,1,1),G1404&lt;=WORKDAY(DATE('1. Informace o projektu'!$C$3+1,1,31)-1,1)),"OK","!!"),RIGHT(H1404,3)="(a)",IF(AND(G1404&gt;=DATE('1. Informace o projektu'!$C$3,1,1),G1404&lt;=WORKDAY(DATE('1. Informace o projektu'!$C$3,12,31)-1,1,'6. Data'!$C$76:$C$89)),"OK","!!"),ISBLANK(G1404),"!",ISBLANK(H1404),"!!!",H1404='6. Data'!$B$3,"vyberte druh nákladu")," ")</f>
        <v xml:space="preserve"> </v>
      </c>
      <c r="J1404" s="261" t="str">
        <f t="shared" si="63"/>
        <v xml:space="preserve"> </v>
      </c>
      <c r="K1404" s="238" t="str">
        <f t="shared" si="64"/>
        <v xml:space="preserve"> </v>
      </c>
      <c r="L1404" s="87" t="str">
        <f t="shared" si="65"/>
        <v xml:space="preserve"> </v>
      </c>
    </row>
    <row r="1405" spans="1:12" x14ac:dyDescent="0.25">
      <c r="A1405" s="72"/>
      <c r="B1405" s="82"/>
      <c r="C1405" s="82"/>
      <c r="D1405" s="79"/>
      <c r="E1405" s="83"/>
      <c r="F1405" s="83"/>
      <c r="G1405" s="81"/>
      <c r="H1405" s="126"/>
      <c r="I1405" s="238" t="str">
        <f>IF(ISNUMBER(F1405),_xlfn.IFS(RIGHT(H1405,3)="(b)",IF(AND(G1405&gt;=DATE('1. Informace o projektu'!$C$3,1,1),G1405&lt;=WORKDAY(DATE('1. Informace o projektu'!$C$3+1,1,31)-1,1)),"OK","!!"),RIGHT(H1405,3)="(a)",IF(AND(G1405&gt;=DATE('1. Informace o projektu'!$C$3,1,1),G1405&lt;=WORKDAY(DATE('1. Informace o projektu'!$C$3,12,31)-1,1,'6. Data'!$C$76:$C$89)),"OK","!!"),ISBLANK(G1405),"!",ISBLANK(H1405),"!!!",H1405='6. Data'!$B$3,"vyberte druh nákladu")," ")</f>
        <v xml:space="preserve"> </v>
      </c>
      <c r="J1405" s="261" t="str">
        <f t="shared" si="63"/>
        <v xml:space="preserve"> </v>
      </c>
      <c r="K1405" s="238" t="str">
        <f t="shared" si="64"/>
        <v xml:space="preserve"> </v>
      </c>
      <c r="L1405" s="87" t="str">
        <f t="shared" si="65"/>
        <v xml:space="preserve"> </v>
      </c>
    </row>
    <row r="1406" spans="1:12" x14ac:dyDescent="0.25">
      <c r="A1406" s="72"/>
      <c r="B1406" s="82"/>
      <c r="C1406" s="82"/>
      <c r="D1406" s="79"/>
      <c r="E1406" s="83"/>
      <c r="F1406" s="83"/>
      <c r="G1406" s="81"/>
      <c r="H1406" s="126"/>
      <c r="I1406" s="238" t="str">
        <f>IF(ISNUMBER(F1406),_xlfn.IFS(RIGHT(H1406,3)="(b)",IF(AND(G1406&gt;=DATE('1. Informace o projektu'!$C$3,1,1),G1406&lt;=WORKDAY(DATE('1. Informace o projektu'!$C$3+1,1,31)-1,1)),"OK","!!"),RIGHT(H1406,3)="(a)",IF(AND(G1406&gt;=DATE('1. Informace o projektu'!$C$3,1,1),G1406&lt;=WORKDAY(DATE('1. Informace o projektu'!$C$3,12,31)-1,1,'6. Data'!$C$76:$C$89)),"OK","!!"),ISBLANK(G1406),"!",ISBLANK(H1406),"!!!",H1406='6. Data'!$B$3,"vyberte druh nákladu")," ")</f>
        <v xml:space="preserve"> </v>
      </c>
      <c r="J1406" s="261" t="str">
        <f t="shared" si="63"/>
        <v xml:space="preserve"> </v>
      </c>
      <c r="K1406" s="238" t="str">
        <f t="shared" si="64"/>
        <v xml:space="preserve"> </v>
      </c>
      <c r="L1406" s="87" t="str">
        <f t="shared" si="65"/>
        <v xml:space="preserve"> </v>
      </c>
    </row>
    <row r="1407" spans="1:12" x14ac:dyDescent="0.25">
      <c r="A1407" s="72"/>
      <c r="B1407" s="82"/>
      <c r="C1407" s="82"/>
      <c r="D1407" s="79"/>
      <c r="E1407" s="83"/>
      <c r="F1407" s="83"/>
      <c r="G1407" s="81"/>
      <c r="H1407" s="126"/>
      <c r="I1407" s="238" t="str">
        <f>IF(ISNUMBER(F1407),_xlfn.IFS(RIGHT(H1407,3)="(b)",IF(AND(G1407&gt;=DATE('1. Informace o projektu'!$C$3,1,1),G1407&lt;=WORKDAY(DATE('1. Informace o projektu'!$C$3+1,1,31)-1,1)),"OK","!!"),RIGHT(H1407,3)="(a)",IF(AND(G1407&gt;=DATE('1. Informace o projektu'!$C$3,1,1),G1407&lt;=WORKDAY(DATE('1. Informace o projektu'!$C$3,12,31)-1,1,'6. Data'!$C$76:$C$89)),"OK","!!"),ISBLANK(G1407),"!",ISBLANK(H1407),"!!!",H1407='6. Data'!$B$3,"vyberte druh nákladu")," ")</f>
        <v xml:space="preserve"> </v>
      </c>
      <c r="J1407" s="261" t="str">
        <f t="shared" si="63"/>
        <v xml:space="preserve"> </v>
      </c>
      <c r="K1407" s="238" t="str">
        <f t="shared" si="64"/>
        <v xml:space="preserve"> </v>
      </c>
      <c r="L1407" s="87" t="str">
        <f t="shared" si="65"/>
        <v xml:space="preserve"> </v>
      </c>
    </row>
    <row r="1408" spans="1:12" x14ac:dyDescent="0.25">
      <c r="A1408" s="72"/>
      <c r="B1408" s="82"/>
      <c r="C1408" s="82"/>
      <c r="D1408" s="79"/>
      <c r="E1408" s="83"/>
      <c r="F1408" s="83"/>
      <c r="G1408" s="81"/>
      <c r="H1408" s="126"/>
      <c r="I1408" s="238" t="str">
        <f>IF(ISNUMBER(F1408),_xlfn.IFS(RIGHT(H1408,3)="(b)",IF(AND(G1408&gt;=DATE('1. Informace o projektu'!$C$3,1,1),G1408&lt;=WORKDAY(DATE('1. Informace o projektu'!$C$3+1,1,31)-1,1)),"OK","!!"),RIGHT(H1408,3)="(a)",IF(AND(G1408&gt;=DATE('1. Informace o projektu'!$C$3,1,1),G1408&lt;=WORKDAY(DATE('1. Informace o projektu'!$C$3,12,31)-1,1,'6. Data'!$C$76:$C$89)),"OK","!!"),ISBLANK(G1408),"!",ISBLANK(H1408),"!!!",H1408='6. Data'!$B$3,"vyberte druh nákladu")," ")</f>
        <v xml:space="preserve"> </v>
      </c>
      <c r="J1408" s="261" t="str">
        <f t="shared" si="63"/>
        <v xml:space="preserve"> </v>
      </c>
      <c r="K1408" s="238" t="str">
        <f t="shared" si="64"/>
        <v xml:space="preserve"> </v>
      </c>
      <c r="L1408" s="87" t="str">
        <f t="shared" si="65"/>
        <v xml:space="preserve"> </v>
      </c>
    </row>
    <row r="1409" spans="1:12" x14ac:dyDescent="0.25">
      <c r="A1409" s="72"/>
      <c r="B1409" s="82"/>
      <c r="C1409" s="82"/>
      <c r="D1409" s="79"/>
      <c r="E1409" s="83"/>
      <c r="F1409" s="83"/>
      <c r="G1409" s="81"/>
      <c r="H1409" s="126"/>
      <c r="I1409" s="238" t="str">
        <f>IF(ISNUMBER(F1409),_xlfn.IFS(RIGHT(H1409,3)="(b)",IF(AND(G1409&gt;=DATE('1. Informace o projektu'!$C$3,1,1),G1409&lt;=WORKDAY(DATE('1. Informace o projektu'!$C$3+1,1,31)-1,1)),"OK","!!"),RIGHT(H1409,3)="(a)",IF(AND(G1409&gt;=DATE('1. Informace o projektu'!$C$3,1,1),G1409&lt;=WORKDAY(DATE('1. Informace o projektu'!$C$3,12,31)-1,1,'6. Data'!$C$76:$C$89)),"OK","!!"),ISBLANK(G1409),"!",ISBLANK(H1409),"!!!",H1409='6. Data'!$B$3,"vyberte druh nákladu")," ")</f>
        <v xml:space="preserve"> </v>
      </c>
      <c r="J1409" s="261" t="str">
        <f t="shared" si="63"/>
        <v xml:space="preserve"> </v>
      </c>
      <c r="K1409" s="238" t="str">
        <f t="shared" si="64"/>
        <v xml:space="preserve"> </v>
      </c>
      <c r="L1409" s="87" t="str">
        <f t="shared" si="65"/>
        <v xml:space="preserve"> </v>
      </c>
    </row>
    <row r="1410" spans="1:12" x14ac:dyDescent="0.25">
      <c r="A1410" s="72"/>
      <c r="B1410" s="82"/>
      <c r="C1410" s="82"/>
      <c r="D1410" s="79"/>
      <c r="E1410" s="83"/>
      <c r="F1410" s="83"/>
      <c r="G1410" s="81"/>
      <c r="H1410" s="126"/>
      <c r="I1410" s="238" t="str">
        <f>IF(ISNUMBER(F1410),_xlfn.IFS(RIGHT(H1410,3)="(b)",IF(AND(G1410&gt;=DATE('1. Informace o projektu'!$C$3,1,1),G1410&lt;=WORKDAY(DATE('1. Informace o projektu'!$C$3+1,1,31)-1,1)),"OK","!!"),RIGHT(H1410,3)="(a)",IF(AND(G1410&gt;=DATE('1. Informace o projektu'!$C$3,1,1),G1410&lt;=WORKDAY(DATE('1. Informace o projektu'!$C$3,12,31)-1,1,'6. Data'!$C$76:$C$89)),"OK","!!"),ISBLANK(G1410),"!",ISBLANK(H1410),"!!!",H1410='6. Data'!$B$3,"vyberte druh nákladu")," ")</f>
        <v xml:space="preserve"> </v>
      </c>
      <c r="J1410" s="261" t="str">
        <f t="shared" si="63"/>
        <v xml:space="preserve"> </v>
      </c>
      <c r="K1410" s="238" t="str">
        <f t="shared" si="64"/>
        <v xml:space="preserve"> </v>
      </c>
      <c r="L1410" s="87" t="str">
        <f t="shared" si="65"/>
        <v xml:space="preserve"> </v>
      </c>
    </row>
    <row r="1411" spans="1:12" x14ac:dyDescent="0.25">
      <c r="A1411" s="72"/>
      <c r="B1411" s="82"/>
      <c r="C1411" s="82"/>
      <c r="D1411" s="79"/>
      <c r="E1411" s="83"/>
      <c r="F1411" s="83"/>
      <c r="G1411" s="81"/>
      <c r="H1411" s="126"/>
      <c r="I1411" s="238" t="str">
        <f>IF(ISNUMBER(F1411),_xlfn.IFS(RIGHT(H1411,3)="(b)",IF(AND(G1411&gt;=DATE('1. Informace o projektu'!$C$3,1,1),G1411&lt;=WORKDAY(DATE('1. Informace o projektu'!$C$3+1,1,31)-1,1)),"OK","!!"),RIGHT(H1411,3)="(a)",IF(AND(G1411&gt;=DATE('1. Informace o projektu'!$C$3,1,1),G1411&lt;=WORKDAY(DATE('1. Informace o projektu'!$C$3,12,31)-1,1,'6. Data'!$C$76:$C$89)),"OK","!!"),ISBLANK(G1411),"!",ISBLANK(H1411),"!!!",H1411='6. Data'!$B$3,"vyberte druh nákladu")," ")</f>
        <v xml:space="preserve"> </v>
      </c>
      <c r="J1411" s="261" t="str">
        <f t="shared" si="63"/>
        <v xml:space="preserve"> </v>
      </c>
      <c r="K1411" s="238" t="str">
        <f t="shared" si="64"/>
        <v xml:space="preserve"> </v>
      </c>
      <c r="L1411" s="87" t="str">
        <f t="shared" si="65"/>
        <v xml:space="preserve"> </v>
      </c>
    </row>
    <row r="1412" spans="1:12" x14ac:dyDescent="0.25">
      <c r="A1412" s="72"/>
      <c r="B1412" s="82"/>
      <c r="C1412" s="82"/>
      <c r="D1412" s="79"/>
      <c r="E1412" s="83"/>
      <c r="F1412" s="83"/>
      <c r="G1412" s="81"/>
      <c r="H1412" s="126"/>
      <c r="I1412" s="238" t="str">
        <f>IF(ISNUMBER(F1412),_xlfn.IFS(RIGHT(H1412,3)="(b)",IF(AND(G1412&gt;=DATE('1. Informace o projektu'!$C$3,1,1),G1412&lt;=WORKDAY(DATE('1. Informace o projektu'!$C$3+1,1,31)-1,1)),"OK","!!"),RIGHT(H1412,3)="(a)",IF(AND(G1412&gt;=DATE('1. Informace o projektu'!$C$3,1,1),G1412&lt;=WORKDAY(DATE('1. Informace o projektu'!$C$3,12,31)-1,1,'6. Data'!$C$76:$C$89)),"OK","!!"),ISBLANK(G1412),"!",ISBLANK(H1412),"!!!",H1412='6. Data'!$B$3,"vyberte druh nákladu")," ")</f>
        <v xml:space="preserve"> </v>
      </c>
      <c r="J1412" s="261" t="str">
        <f t="shared" si="63"/>
        <v xml:space="preserve"> </v>
      </c>
      <c r="K1412" s="238" t="str">
        <f t="shared" si="64"/>
        <v xml:space="preserve"> </v>
      </c>
      <c r="L1412" s="87" t="str">
        <f t="shared" si="65"/>
        <v xml:space="preserve"> </v>
      </c>
    </row>
    <row r="1413" spans="1:12" x14ac:dyDescent="0.25">
      <c r="A1413" s="72"/>
      <c r="B1413" s="82"/>
      <c r="C1413" s="82"/>
      <c r="D1413" s="79"/>
      <c r="E1413" s="83"/>
      <c r="F1413" s="83"/>
      <c r="G1413" s="81"/>
      <c r="H1413" s="126"/>
      <c r="I1413" s="238" t="str">
        <f>IF(ISNUMBER(F1413),_xlfn.IFS(RIGHT(H1413,3)="(b)",IF(AND(G1413&gt;=DATE('1. Informace o projektu'!$C$3,1,1),G1413&lt;=WORKDAY(DATE('1. Informace o projektu'!$C$3+1,1,31)-1,1)),"OK","!!"),RIGHT(H1413,3)="(a)",IF(AND(G1413&gt;=DATE('1. Informace o projektu'!$C$3,1,1),G1413&lt;=WORKDAY(DATE('1. Informace o projektu'!$C$3,12,31)-1,1,'6. Data'!$C$76:$C$89)),"OK","!!"),ISBLANK(G1413),"!",ISBLANK(H1413),"!!!",H1413='6. Data'!$B$3,"vyberte druh nákladu")," ")</f>
        <v xml:space="preserve"> </v>
      </c>
      <c r="J1413" s="261" t="str">
        <f t="shared" si="63"/>
        <v xml:space="preserve"> </v>
      </c>
      <c r="K1413" s="238" t="str">
        <f t="shared" si="64"/>
        <v xml:space="preserve"> </v>
      </c>
      <c r="L1413" s="87" t="str">
        <f t="shared" si="65"/>
        <v xml:space="preserve"> </v>
      </c>
    </row>
    <row r="1414" spans="1:12" x14ac:dyDescent="0.25">
      <c r="A1414" s="72"/>
      <c r="B1414" s="82"/>
      <c r="C1414" s="82"/>
      <c r="D1414" s="79"/>
      <c r="E1414" s="83"/>
      <c r="F1414" s="83"/>
      <c r="G1414" s="81"/>
      <c r="H1414" s="126"/>
      <c r="I1414" s="238" t="str">
        <f>IF(ISNUMBER(F1414),_xlfn.IFS(RIGHT(H1414,3)="(b)",IF(AND(G1414&gt;=DATE('1. Informace o projektu'!$C$3,1,1),G1414&lt;=WORKDAY(DATE('1. Informace o projektu'!$C$3+1,1,31)-1,1)),"OK","!!"),RIGHT(H1414,3)="(a)",IF(AND(G1414&gt;=DATE('1. Informace o projektu'!$C$3,1,1),G1414&lt;=WORKDAY(DATE('1. Informace o projektu'!$C$3,12,31)-1,1,'6. Data'!$C$76:$C$89)),"OK","!!"),ISBLANK(G1414),"!",ISBLANK(H1414),"!!!",H1414='6. Data'!$B$3,"vyberte druh nákladu")," ")</f>
        <v xml:space="preserve"> </v>
      </c>
      <c r="J1414" s="261" t="str">
        <f t="shared" si="63"/>
        <v xml:space="preserve"> </v>
      </c>
      <c r="K1414" s="238" t="str">
        <f t="shared" si="64"/>
        <v xml:space="preserve"> </v>
      </c>
      <c r="L1414" s="87" t="str">
        <f t="shared" si="65"/>
        <v xml:space="preserve"> </v>
      </c>
    </row>
    <row r="1415" spans="1:12" x14ac:dyDescent="0.25">
      <c r="A1415" s="72"/>
      <c r="B1415" s="82"/>
      <c r="C1415" s="82"/>
      <c r="D1415" s="79"/>
      <c r="E1415" s="83"/>
      <c r="F1415" s="83"/>
      <c r="G1415" s="81"/>
      <c r="H1415" s="126"/>
      <c r="I1415" s="238" t="str">
        <f>IF(ISNUMBER(F1415),_xlfn.IFS(RIGHT(H1415,3)="(b)",IF(AND(G1415&gt;=DATE('1. Informace o projektu'!$C$3,1,1),G1415&lt;=WORKDAY(DATE('1. Informace o projektu'!$C$3+1,1,31)-1,1)),"OK","!!"),RIGHT(H1415,3)="(a)",IF(AND(G1415&gt;=DATE('1. Informace o projektu'!$C$3,1,1),G1415&lt;=WORKDAY(DATE('1. Informace o projektu'!$C$3,12,31)-1,1,'6. Data'!$C$76:$C$89)),"OK","!!"),ISBLANK(G1415),"!",ISBLANK(H1415),"!!!",H1415='6. Data'!$B$3,"vyberte druh nákladu")," ")</f>
        <v xml:space="preserve"> </v>
      </c>
      <c r="J1415" s="261" t="str">
        <f t="shared" ref="J1415:J1478" si="66">_xlfn.IFS(I1415="!","Zapište datum úhrady",I1415="ok"," ",I1415=" "," ",I1415="!!!","vyberte druh nákladu",I1415="!!","nepovolené datum úhrady",I1415="vyberte druh nákladu","vyberte druh nákladu")</f>
        <v xml:space="preserve"> </v>
      </c>
      <c r="K1415" s="238" t="str">
        <f t="shared" ref="K1415:K1478" si="67">IF(ISNUMBER(F1415),IF(E1415&gt;=F1415,"OK","!")," ")</f>
        <v xml:space="preserve"> </v>
      </c>
      <c r="L1415" s="87" t="str">
        <f t="shared" ref="L1415:L1478" si="68">_xlfn.IFS(K1415="!","Hrazeno z dotace je vyšší než fakturovaná částka",K1415="ok"," ",K1415=" "," ")</f>
        <v xml:space="preserve"> </v>
      </c>
    </row>
    <row r="1416" spans="1:12" x14ac:dyDescent="0.25">
      <c r="A1416" s="72"/>
      <c r="B1416" s="82"/>
      <c r="C1416" s="82"/>
      <c r="D1416" s="79"/>
      <c r="E1416" s="83"/>
      <c r="F1416" s="83"/>
      <c r="G1416" s="81"/>
      <c r="H1416" s="126"/>
      <c r="I1416" s="238" t="str">
        <f>IF(ISNUMBER(F1416),_xlfn.IFS(RIGHT(H1416,3)="(b)",IF(AND(G1416&gt;=DATE('1. Informace o projektu'!$C$3,1,1),G1416&lt;=WORKDAY(DATE('1. Informace o projektu'!$C$3+1,1,31)-1,1)),"OK","!!"),RIGHT(H1416,3)="(a)",IF(AND(G1416&gt;=DATE('1. Informace o projektu'!$C$3,1,1),G1416&lt;=WORKDAY(DATE('1. Informace o projektu'!$C$3,12,31)-1,1,'6. Data'!$C$76:$C$89)),"OK","!!"),ISBLANK(G1416),"!",ISBLANK(H1416),"!!!",H1416='6. Data'!$B$3,"vyberte druh nákladu")," ")</f>
        <v xml:space="preserve"> </v>
      </c>
      <c r="J1416" s="261" t="str">
        <f t="shared" si="66"/>
        <v xml:space="preserve"> </v>
      </c>
      <c r="K1416" s="238" t="str">
        <f t="shared" si="67"/>
        <v xml:space="preserve"> </v>
      </c>
      <c r="L1416" s="87" t="str">
        <f t="shared" si="68"/>
        <v xml:space="preserve"> </v>
      </c>
    </row>
    <row r="1417" spans="1:12" x14ac:dyDescent="0.25">
      <c r="A1417" s="72"/>
      <c r="B1417" s="82"/>
      <c r="C1417" s="82"/>
      <c r="D1417" s="79"/>
      <c r="E1417" s="83"/>
      <c r="F1417" s="83"/>
      <c r="G1417" s="81"/>
      <c r="H1417" s="126"/>
      <c r="I1417" s="238" t="str">
        <f>IF(ISNUMBER(F1417),_xlfn.IFS(RIGHT(H1417,3)="(b)",IF(AND(G1417&gt;=DATE('1. Informace o projektu'!$C$3,1,1),G1417&lt;=WORKDAY(DATE('1. Informace o projektu'!$C$3+1,1,31)-1,1)),"OK","!!"),RIGHT(H1417,3)="(a)",IF(AND(G1417&gt;=DATE('1. Informace o projektu'!$C$3,1,1),G1417&lt;=WORKDAY(DATE('1. Informace o projektu'!$C$3,12,31)-1,1,'6. Data'!$C$76:$C$89)),"OK","!!"),ISBLANK(G1417),"!",ISBLANK(H1417),"!!!",H1417='6. Data'!$B$3,"vyberte druh nákladu")," ")</f>
        <v xml:space="preserve"> </v>
      </c>
      <c r="J1417" s="261" t="str">
        <f t="shared" si="66"/>
        <v xml:space="preserve"> </v>
      </c>
      <c r="K1417" s="238" t="str">
        <f t="shared" si="67"/>
        <v xml:space="preserve"> </v>
      </c>
      <c r="L1417" s="87" t="str">
        <f t="shared" si="68"/>
        <v xml:space="preserve"> </v>
      </c>
    </row>
    <row r="1418" spans="1:12" x14ac:dyDescent="0.25">
      <c r="A1418" s="72"/>
      <c r="B1418" s="82"/>
      <c r="C1418" s="82"/>
      <c r="D1418" s="79"/>
      <c r="E1418" s="83"/>
      <c r="F1418" s="83"/>
      <c r="G1418" s="81"/>
      <c r="H1418" s="126"/>
      <c r="I1418" s="238" t="str">
        <f>IF(ISNUMBER(F1418),_xlfn.IFS(RIGHT(H1418,3)="(b)",IF(AND(G1418&gt;=DATE('1. Informace o projektu'!$C$3,1,1),G1418&lt;=WORKDAY(DATE('1. Informace o projektu'!$C$3+1,1,31)-1,1)),"OK","!!"),RIGHT(H1418,3)="(a)",IF(AND(G1418&gt;=DATE('1. Informace o projektu'!$C$3,1,1),G1418&lt;=WORKDAY(DATE('1. Informace o projektu'!$C$3,12,31)-1,1,'6. Data'!$C$76:$C$89)),"OK","!!"),ISBLANK(G1418),"!",ISBLANK(H1418),"!!!",H1418='6. Data'!$B$3,"vyberte druh nákladu")," ")</f>
        <v xml:space="preserve"> </v>
      </c>
      <c r="J1418" s="261" t="str">
        <f t="shared" si="66"/>
        <v xml:space="preserve"> </v>
      </c>
      <c r="K1418" s="238" t="str">
        <f t="shared" si="67"/>
        <v xml:space="preserve"> </v>
      </c>
      <c r="L1418" s="87" t="str">
        <f t="shared" si="68"/>
        <v xml:space="preserve"> </v>
      </c>
    </row>
    <row r="1419" spans="1:12" x14ac:dyDescent="0.25">
      <c r="A1419" s="72"/>
      <c r="B1419" s="82"/>
      <c r="C1419" s="82"/>
      <c r="D1419" s="79"/>
      <c r="E1419" s="83"/>
      <c r="F1419" s="83"/>
      <c r="G1419" s="81"/>
      <c r="H1419" s="126"/>
      <c r="I1419" s="238" t="str">
        <f>IF(ISNUMBER(F1419),_xlfn.IFS(RIGHT(H1419,3)="(b)",IF(AND(G1419&gt;=DATE('1. Informace o projektu'!$C$3,1,1),G1419&lt;=WORKDAY(DATE('1. Informace o projektu'!$C$3+1,1,31)-1,1)),"OK","!!"),RIGHT(H1419,3)="(a)",IF(AND(G1419&gt;=DATE('1. Informace o projektu'!$C$3,1,1),G1419&lt;=WORKDAY(DATE('1. Informace o projektu'!$C$3,12,31)-1,1,'6. Data'!$C$76:$C$89)),"OK","!!"),ISBLANK(G1419),"!",ISBLANK(H1419),"!!!",H1419='6. Data'!$B$3,"vyberte druh nákladu")," ")</f>
        <v xml:space="preserve"> </v>
      </c>
      <c r="J1419" s="261" t="str">
        <f t="shared" si="66"/>
        <v xml:space="preserve"> </v>
      </c>
      <c r="K1419" s="238" t="str">
        <f t="shared" si="67"/>
        <v xml:space="preserve"> </v>
      </c>
      <c r="L1419" s="87" t="str">
        <f t="shared" si="68"/>
        <v xml:space="preserve"> </v>
      </c>
    </row>
    <row r="1420" spans="1:12" x14ac:dyDescent="0.25">
      <c r="A1420" s="72"/>
      <c r="B1420" s="82"/>
      <c r="C1420" s="82"/>
      <c r="D1420" s="79"/>
      <c r="E1420" s="83"/>
      <c r="F1420" s="83"/>
      <c r="G1420" s="81"/>
      <c r="H1420" s="126"/>
      <c r="I1420" s="238" t="str">
        <f>IF(ISNUMBER(F1420),_xlfn.IFS(RIGHT(H1420,3)="(b)",IF(AND(G1420&gt;=DATE('1. Informace o projektu'!$C$3,1,1),G1420&lt;=WORKDAY(DATE('1. Informace o projektu'!$C$3+1,1,31)-1,1)),"OK","!!"),RIGHT(H1420,3)="(a)",IF(AND(G1420&gt;=DATE('1. Informace o projektu'!$C$3,1,1),G1420&lt;=WORKDAY(DATE('1. Informace o projektu'!$C$3,12,31)-1,1,'6. Data'!$C$76:$C$89)),"OK","!!"),ISBLANK(G1420),"!",ISBLANK(H1420),"!!!",H1420='6. Data'!$B$3,"vyberte druh nákladu")," ")</f>
        <v xml:space="preserve"> </v>
      </c>
      <c r="J1420" s="261" t="str">
        <f t="shared" si="66"/>
        <v xml:space="preserve"> </v>
      </c>
      <c r="K1420" s="238" t="str">
        <f t="shared" si="67"/>
        <v xml:space="preserve"> </v>
      </c>
      <c r="L1420" s="87" t="str">
        <f t="shared" si="68"/>
        <v xml:space="preserve"> </v>
      </c>
    </row>
    <row r="1421" spans="1:12" x14ac:dyDescent="0.25">
      <c r="A1421" s="72"/>
      <c r="B1421" s="82"/>
      <c r="C1421" s="82"/>
      <c r="D1421" s="79"/>
      <c r="E1421" s="83"/>
      <c r="F1421" s="83"/>
      <c r="G1421" s="81"/>
      <c r="H1421" s="126"/>
      <c r="I1421" s="238" t="str">
        <f>IF(ISNUMBER(F1421),_xlfn.IFS(RIGHT(H1421,3)="(b)",IF(AND(G1421&gt;=DATE('1. Informace o projektu'!$C$3,1,1),G1421&lt;=WORKDAY(DATE('1. Informace o projektu'!$C$3+1,1,31)-1,1)),"OK","!!"),RIGHT(H1421,3)="(a)",IF(AND(G1421&gt;=DATE('1. Informace o projektu'!$C$3,1,1),G1421&lt;=WORKDAY(DATE('1. Informace o projektu'!$C$3,12,31)-1,1,'6. Data'!$C$76:$C$89)),"OK","!!"),ISBLANK(G1421),"!",ISBLANK(H1421),"!!!",H1421='6. Data'!$B$3,"vyberte druh nákladu")," ")</f>
        <v xml:space="preserve"> </v>
      </c>
      <c r="J1421" s="261" t="str">
        <f t="shared" si="66"/>
        <v xml:space="preserve"> </v>
      </c>
      <c r="K1421" s="238" t="str">
        <f t="shared" si="67"/>
        <v xml:space="preserve"> </v>
      </c>
      <c r="L1421" s="87" t="str">
        <f t="shared" si="68"/>
        <v xml:space="preserve"> </v>
      </c>
    </row>
    <row r="1422" spans="1:12" x14ac:dyDescent="0.25">
      <c r="A1422" s="72"/>
      <c r="B1422" s="82"/>
      <c r="C1422" s="82"/>
      <c r="D1422" s="79"/>
      <c r="E1422" s="83"/>
      <c r="F1422" s="83"/>
      <c r="G1422" s="81"/>
      <c r="H1422" s="126"/>
      <c r="I1422" s="238" t="str">
        <f>IF(ISNUMBER(F1422),_xlfn.IFS(RIGHT(H1422,3)="(b)",IF(AND(G1422&gt;=DATE('1. Informace o projektu'!$C$3,1,1),G1422&lt;=WORKDAY(DATE('1. Informace o projektu'!$C$3+1,1,31)-1,1)),"OK","!!"),RIGHT(H1422,3)="(a)",IF(AND(G1422&gt;=DATE('1. Informace o projektu'!$C$3,1,1),G1422&lt;=WORKDAY(DATE('1. Informace o projektu'!$C$3,12,31)-1,1,'6. Data'!$C$76:$C$89)),"OK","!!"),ISBLANK(G1422),"!",ISBLANK(H1422),"!!!",H1422='6. Data'!$B$3,"vyberte druh nákladu")," ")</f>
        <v xml:space="preserve"> </v>
      </c>
      <c r="J1422" s="261" t="str">
        <f t="shared" si="66"/>
        <v xml:space="preserve"> </v>
      </c>
      <c r="K1422" s="238" t="str">
        <f t="shared" si="67"/>
        <v xml:space="preserve"> </v>
      </c>
      <c r="L1422" s="87" t="str">
        <f t="shared" si="68"/>
        <v xml:space="preserve"> </v>
      </c>
    </row>
    <row r="1423" spans="1:12" x14ac:dyDescent="0.25">
      <c r="A1423" s="72"/>
      <c r="B1423" s="82"/>
      <c r="C1423" s="82"/>
      <c r="D1423" s="79"/>
      <c r="E1423" s="83"/>
      <c r="F1423" s="83"/>
      <c r="G1423" s="81"/>
      <c r="H1423" s="126"/>
      <c r="I1423" s="238" t="str">
        <f>IF(ISNUMBER(F1423),_xlfn.IFS(RIGHT(H1423,3)="(b)",IF(AND(G1423&gt;=DATE('1. Informace o projektu'!$C$3,1,1),G1423&lt;=WORKDAY(DATE('1. Informace o projektu'!$C$3+1,1,31)-1,1)),"OK","!!"),RIGHT(H1423,3)="(a)",IF(AND(G1423&gt;=DATE('1. Informace o projektu'!$C$3,1,1),G1423&lt;=WORKDAY(DATE('1. Informace o projektu'!$C$3,12,31)-1,1,'6. Data'!$C$76:$C$89)),"OK","!!"),ISBLANK(G1423),"!",ISBLANK(H1423),"!!!",H1423='6. Data'!$B$3,"vyberte druh nákladu")," ")</f>
        <v xml:space="preserve"> </v>
      </c>
      <c r="J1423" s="261" t="str">
        <f t="shared" si="66"/>
        <v xml:space="preserve"> </v>
      </c>
      <c r="K1423" s="238" t="str">
        <f t="shared" si="67"/>
        <v xml:space="preserve"> </v>
      </c>
      <c r="L1423" s="87" t="str">
        <f t="shared" si="68"/>
        <v xml:space="preserve"> </v>
      </c>
    </row>
    <row r="1424" spans="1:12" x14ac:dyDescent="0.25">
      <c r="A1424" s="72"/>
      <c r="B1424" s="82"/>
      <c r="C1424" s="82"/>
      <c r="D1424" s="79"/>
      <c r="E1424" s="83"/>
      <c r="F1424" s="83"/>
      <c r="G1424" s="81"/>
      <c r="H1424" s="126"/>
      <c r="I1424" s="238" t="str">
        <f>IF(ISNUMBER(F1424),_xlfn.IFS(RIGHT(H1424,3)="(b)",IF(AND(G1424&gt;=DATE('1. Informace o projektu'!$C$3,1,1),G1424&lt;=WORKDAY(DATE('1. Informace o projektu'!$C$3+1,1,31)-1,1)),"OK","!!"),RIGHT(H1424,3)="(a)",IF(AND(G1424&gt;=DATE('1. Informace o projektu'!$C$3,1,1),G1424&lt;=WORKDAY(DATE('1. Informace o projektu'!$C$3,12,31)-1,1,'6. Data'!$C$76:$C$89)),"OK","!!"),ISBLANK(G1424),"!",ISBLANK(H1424),"!!!",H1424='6. Data'!$B$3,"vyberte druh nákladu")," ")</f>
        <v xml:space="preserve"> </v>
      </c>
      <c r="J1424" s="261" t="str">
        <f t="shared" si="66"/>
        <v xml:space="preserve"> </v>
      </c>
      <c r="K1424" s="238" t="str">
        <f t="shared" si="67"/>
        <v xml:space="preserve"> </v>
      </c>
      <c r="L1424" s="87" t="str">
        <f t="shared" si="68"/>
        <v xml:space="preserve"> </v>
      </c>
    </row>
    <row r="1425" spans="1:12" x14ac:dyDescent="0.25">
      <c r="A1425" s="72"/>
      <c r="B1425" s="82"/>
      <c r="C1425" s="82"/>
      <c r="D1425" s="79"/>
      <c r="E1425" s="83"/>
      <c r="F1425" s="83"/>
      <c r="G1425" s="81"/>
      <c r="H1425" s="126"/>
      <c r="I1425" s="238" t="str">
        <f>IF(ISNUMBER(F1425),_xlfn.IFS(RIGHT(H1425,3)="(b)",IF(AND(G1425&gt;=DATE('1. Informace o projektu'!$C$3,1,1),G1425&lt;=WORKDAY(DATE('1. Informace o projektu'!$C$3+1,1,31)-1,1)),"OK","!!"),RIGHT(H1425,3)="(a)",IF(AND(G1425&gt;=DATE('1. Informace o projektu'!$C$3,1,1),G1425&lt;=WORKDAY(DATE('1. Informace o projektu'!$C$3,12,31)-1,1,'6. Data'!$C$76:$C$89)),"OK","!!"),ISBLANK(G1425),"!",ISBLANK(H1425),"!!!",H1425='6. Data'!$B$3,"vyberte druh nákladu")," ")</f>
        <v xml:space="preserve"> </v>
      </c>
      <c r="J1425" s="261" t="str">
        <f t="shared" si="66"/>
        <v xml:space="preserve"> </v>
      </c>
      <c r="K1425" s="238" t="str">
        <f t="shared" si="67"/>
        <v xml:space="preserve"> </v>
      </c>
      <c r="L1425" s="87" t="str">
        <f t="shared" si="68"/>
        <v xml:space="preserve"> </v>
      </c>
    </row>
    <row r="1426" spans="1:12" x14ac:dyDescent="0.25">
      <c r="A1426" s="72"/>
      <c r="B1426" s="82"/>
      <c r="C1426" s="82"/>
      <c r="D1426" s="79"/>
      <c r="E1426" s="83"/>
      <c r="F1426" s="83"/>
      <c r="G1426" s="81"/>
      <c r="H1426" s="126"/>
      <c r="I1426" s="238" t="str">
        <f>IF(ISNUMBER(F1426),_xlfn.IFS(RIGHT(H1426,3)="(b)",IF(AND(G1426&gt;=DATE('1. Informace o projektu'!$C$3,1,1),G1426&lt;=WORKDAY(DATE('1. Informace o projektu'!$C$3+1,1,31)-1,1)),"OK","!!"),RIGHT(H1426,3)="(a)",IF(AND(G1426&gt;=DATE('1. Informace o projektu'!$C$3,1,1),G1426&lt;=WORKDAY(DATE('1. Informace o projektu'!$C$3,12,31)-1,1,'6. Data'!$C$76:$C$89)),"OK","!!"),ISBLANK(G1426),"!",ISBLANK(H1426),"!!!",H1426='6. Data'!$B$3,"vyberte druh nákladu")," ")</f>
        <v xml:space="preserve"> </v>
      </c>
      <c r="J1426" s="261" t="str">
        <f t="shared" si="66"/>
        <v xml:space="preserve"> </v>
      </c>
      <c r="K1426" s="238" t="str">
        <f t="shared" si="67"/>
        <v xml:space="preserve"> </v>
      </c>
      <c r="L1426" s="87" t="str">
        <f t="shared" si="68"/>
        <v xml:space="preserve"> </v>
      </c>
    </row>
    <row r="1427" spans="1:12" x14ac:dyDescent="0.25">
      <c r="A1427" s="72"/>
      <c r="B1427" s="82"/>
      <c r="C1427" s="82"/>
      <c r="D1427" s="79"/>
      <c r="E1427" s="83"/>
      <c r="F1427" s="83"/>
      <c r="G1427" s="81"/>
      <c r="H1427" s="126"/>
      <c r="I1427" s="238" t="str">
        <f>IF(ISNUMBER(F1427),_xlfn.IFS(RIGHT(H1427,3)="(b)",IF(AND(G1427&gt;=DATE('1. Informace o projektu'!$C$3,1,1),G1427&lt;=WORKDAY(DATE('1. Informace o projektu'!$C$3+1,1,31)-1,1)),"OK","!!"),RIGHT(H1427,3)="(a)",IF(AND(G1427&gt;=DATE('1. Informace o projektu'!$C$3,1,1),G1427&lt;=WORKDAY(DATE('1. Informace o projektu'!$C$3,12,31)-1,1,'6. Data'!$C$76:$C$89)),"OK","!!"),ISBLANK(G1427),"!",ISBLANK(H1427),"!!!",H1427='6. Data'!$B$3,"vyberte druh nákladu")," ")</f>
        <v xml:space="preserve"> </v>
      </c>
      <c r="J1427" s="261" t="str">
        <f t="shared" si="66"/>
        <v xml:space="preserve"> </v>
      </c>
      <c r="K1427" s="238" t="str">
        <f t="shared" si="67"/>
        <v xml:space="preserve"> </v>
      </c>
      <c r="L1427" s="87" t="str">
        <f t="shared" si="68"/>
        <v xml:space="preserve"> </v>
      </c>
    </row>
    <row r="1428" spans="1:12" x14ac:dyDescent="0.25">
      <c r="A1428" s="72"/>
      <c r="B1428" s="82"/>
      <c r="C1428" s="82"/>
      <c r="D1428" s="79"/>
      <c r="E1428" s="83"/>
      <c r="F1428" s="83"/>
      <c r="G1428" s="81"/>
      <c r="H1428" s="126"/>
      <c r="I1428" s="238" t="str">
        <f>IF(ISNUMBER(F1428),_xlfn.IFS(RIGHT(H1428,3)="(b)",IF(AND(G1428&gt;=DATE('1. Informace o projektu'!$C$3,1,1),G1428&lt;=WORKDAY(DATE('1. Informace o projektu'!$C$3+1,1,31)-1,1)),"OK","!!"),RIGHT(H1428,3)="(a)",IF(AND(G1428&gt;=DATE('1. Informace o projektu'!$C$3,1,1),G1428&lt;=WORKDAY(DATE('1. Informace o projektu'!$C$3,12,31)-1,1,'6. Data'!$C$76:$C$89)),"OK","!!"),ISBLANK(G1428),"!",ISBLANK(H1428),"!!!",H1428='6. Data'!$B$3,"vyberte druh nákladu")," ")</f>
        <v xml:space="preserve"> </v>
      </c>
      <c r="J1428" s="261" t="str">
        <f t="shared" si="66"/>
        <v xml:space="preserve"> </v>
      </c>
      <c r="K1428" s="238" t="str">
        <f t="shared" si="67"/>
        <v xml:space="preserve"> </v>
      </c>
      <c r="L1428" s="87" t="str">
        <f t="shared" si="68"/>
        <v xml:space="preserve"> </v>
      </c>
    </row>
    <row r="1429" spans="1:12" x14ac:dyDescent="0.25">
      <c r="A1429" s="72"/>
      <c r="B1429" s="82"/>
      <c r="C1429" s="82"/>
      <c r="D1429" s="79"/>
      <c r="E1429" s="83"/>
      <c r="F1429" s="83"/>
      <c r="G1429" s="81"/>
      <c r="H1429" s="126"/>
      <c r="I1429" s="238" t="str">
        <f>IF(ISNUMBER(F1429),_xlfn.IFS(RIGHT(H1429,3)="(b)",IF(AND(G1429&gt;=DATE('1. Informace o projektu'!$C$3,1,1),G1429&lt;=WORKDAY(DATE('1. Informace o projektu'!$C$3+1,1,31)-1,1)),"OK","!!"),RIGHT(H1429,3)="(a)",IF(AND(G1429&gt;=DATE('1. Informace o projektu'!$C$3,1,1),G1429&lt;=WORKDAY(DATE('1. Informace o projektu'!$C$3,12,31)-1,1,'6. Data'!$C$76:$C$89)),"OK","!!"),ISBLANK(G1429),"!",ISBLANK(H1429),"!!!",H1429='6. Data'!$B$3,"vyberte druh nákladu")," ")</f>
        <v xml:space="preserve"> </v>
      </c>
      <c r="J1429" s="261" t="str">
        <f t="shared" si="66"/>
        <v xml:space="preserve"> </v>
      </c>
      <c r="K1429" s="238" t="str">
        <f t="shared" si="67"/>
        <v xml:space="preserve"> </v>
      </c>
      <c r="L1429" s="87" t="str">
        <f t="shared" si="68"/>
        <v xml:space="preserve"> </v>
      </c>
    </row>
    <row r="1430" spans="1:12" x14ac:dyDescent="0.25">
      <c r="A1430" s="72"/>
      <c r="B1430" s="82"/>
      <c r="C1430" s="82"/>
      <c r="D1430" s="79"/>
      <c r="E1430" s="83"/>
      <c r="F1430" s="83"/>
      <c r="G1430" s="81"/>
      <c r="H1430" s="126"/>
      <c r="I1430" s="238" t="str">
        <f>IF(ISNUMBER(F1430),_xlfn.IFS(RIGHT(H1430,3)="(b)",IF(AND(G1430&gt;=DATE('1. Informace o projektu'!$C$3,1,1),G1430&lt;=WORKDAY(DATE('1. Informace o projektu'!$C$3+1,1,31)-1,1)),"OK","!!"),RIGHT(H1430,3)="(a)",IF(AND(G1430&gt;=DATE('1. Informace o projektu'!$C$3,1,1),G1430&lt;=WORKDAY(DATE('1. Informace o projektu'!$C$3,12,31)-1,1,'6. Data'!$C$76:$C$89)),"OK","!!"),ISBLANK(G1430),"!",ISBLANK(H1430),"!!!",H1430='6. Data'!$B$3,"vyberte druh nákladu")," ")</f>
        <v xml:space="preserve"> </v>
      </c>
      <c r="J1430" s="261" t="str">
        <f t="shared" si="66"/>
        <v xml:space="preserve"> </v>
      </c>
      <c r="K1430" s="238" t="str">
        <f t="shared" si="67"/>
        <v xml:space="preserve"> </v>
      </c>
      <c r="L1430" s="87" t="str">
        <f t="shared" si="68"/>
        <v xml:space="preserve"> </v>
      </c>
    </row>
    <row r="1431" spans="1:12" x14ac:dyDescent="0.25">
      <c r="A1431" s="72"/>
      <c r="B1431" s="82"/>
      <c r="C1431" s="82"/>
      <c r="D1431" s="79"/>
      <c r="E1431" s="83"/>
      <c r="F1431" s="83"/>
      <c r="G1431" s="81"/>
      <c r="H1431" s="126"/>
      <c r="I1431" s="238" t="str">
        <f>IF(ISNUMBER(F1431),_xlfn.IFS(RIGHT(H1431,3)="(b)",IF(AND(G1431&gt;=DATE('1. Informace o projektu'!$C$3,1,1),G1431&lt;=WORKDAY(DATE('1. Informace o projektu'!$C$3+1,1,31)-1,1)),"OK","!!"),RIGHT(H1431,3)="(a)",IF(AND(G1431&gt;=DATE('1. Informace o projektu'!$C$3,1,1),G1431&lt;=WORKDAY(DATE('1. Informace o projektu'!$C$3,12,31)-1,1,'6. Data'!$C$76:$C$89)),"OK","!!"),ISBLANK(G1431),"!",ISBLANK(H1431),"!!!",H1431='6. Data'!$B$3,"vyberte druh nákladu")," ")</f>
        <v xml:space="preserve"> </v>
      </c>
      <c r="J1431" s="261" t="str">
        <f t="shared" si="66"/>
        <v xml:space="preserve"> </v>
      </c>
      <c r="K1431" s="238" t="str">
        <f t="shared" si="67"/>
        <v xml:space="preserve"> </v>
      </c>
      <c r="L1431" s="87" t="str">
        <f t="shared" si="68"/>
        <v xml:space="preserve"> </v>
      </c>
    </row>
    <row r="1432" spans="1:12" x14ac:dyDescent="0.25">
      <c r="A1432" s="72"/>
      <c r="B1432" s="82"/>
      <c r="C1432" s="82"/>
      <c r="D1432" s="79"/>
      <c r="E1432" s="83"/>
      <c r="F1432" s="83"/>
      <c r="G1432" s="81"/>
      <c r="H1432" s="126"/>
      <c r="I1432" s="238" t="str">
        <f>IF(ISNUMBER(F1432),_xlfn.IFS(RIGHT(H1432,3)="(b)",IF(AND(G1432&gt;=DATE('1. Informace o projektu'!$C$3,1,1),G1432&lt;=WORKDAY(DATE('1. Informace o projektu'!$C$3+1,1,31)-1,1)),"OK","!!"),RIGHT(H1432,3)="(a)",IF(AND(G1432&gt;=DATE('1. Informace o projektu'!$C$3,1,1),G1432&lt;=WORKDAY(DATE('1. Informace o projektu'!$C$3,12,31)-1,1,'6. Data'!$C$76:$C$89)),"OK","!!"),ISBLANK(G1432),"!",ISBLANK(H1432),"!!!",H1432='6. Data'!$B$3,"vyberte druh nákladu")," ")</f>
        <v xml:space="preserve"> </v>
      </c>
      <c r="J1432" s="261" t="str">
        <f t="shared" si="66"/>
        <v xml:space="preserve"> </v>
      </c>
      <c r="K1432" s="238" t="str">
        <f t="shared" si="67"/>
        <v xml:space="preserve"> </v>
      </c>
      <c r="L1432" s="87" t="str">
        <f t="shared" si="68"/>
        <v xml:space="preserve"> </v>
      </c>
    </row>
    <row r="1433" spans="1:12" x14ac:dyDescent="0.25">
      <c r="A1433" s="72"/>
      <c r="B1433" s="82"/>
      <c r="C1433" s="82"/>
      <c r="D1433" s="79"/>
      <c r="E1433" s="83"/>
      <c r="F1433" s="83"/>
      <c r="G1433" s="81"/>
      <c r="H1433" s="126"/>
      <c r="I1433" s="238" t="str">
        <f>IF(ISNUMBER(F1433),_xlfn.IFS(RIGHT(H1433,3)="(b)",IF(AND(G1433&gt;=DATE('1. Informace o projektu'!$C$3,1,1),G1433&lt;=WORKDAY(DATE('1. Informace o projektu'!$C$3+1,1,31)-1,1)),"OK","!!"),RIGHT(H1433,3)="(a)",IF(AND(G1433&gt;=DATE('1. Informace o projektu'!$C$3,1,1),G1433&lt;=WORKDAY(DATE('1. Informace o projektu'!$C$3,12,31)-1,1,'6. Data'!$C$76:$C$89)),"OK","!!"),ISBLANK(G1433),"!",ISBLANK(H1433),"!!!",H1433='6. Data'!$B$3,"vyberte druh nákladu")," ")</f>
        <v xml:space="preserve"> </v>
      </c>
      <c r="J1433" s="261" t="str">
        <f t="shared" si="66"/>
        <v xml:space="preserve"> </v>
      </c>
      <c r="K1433" s="238" t="str">
        <f t="shared" si="67"/>
        <v xml:space="preserve"> </v>
      </c>
      <c r="L1433" s="87" t="str">
        <f t="shared" si="68"/>
        <v xml:space="preserve"> </v>
      </c>
    </row>
    <row r="1434" spans="1:12" x14ac:dyDescent="0.25">
      <c r="A1434" s="72"/>
      <c r="B1434" s="82"/>
      <c r="C1434" s="82"/>
      <c r="D1434" s="79"/>
      <c r="E1434" s="83"/>
      <c r="F1434" s="83"/>
      <c r="G1434" s="81"/>
      <c r="H1434" s="126"/>
      <c r="I1434" s="238" t="str">
        <f>IF(ISNUMBER(F1434),_xlfn.IFS(RIGHT(H1434,3)="(b)",IF(AND(G1434&gt;=DATE('1. Informace o projektu'!$C$3,1,1),G1434&lt;=WORKDAY(DATE('1. Informace o projektu'!$C$3+1,1,31)-1,1)),"OK","!!"),RIGHT(H1434,3)="(a)",IF(AND(G1434&gt;=DATE('1. Informace o projektu'!$C$3,1,1),G1434&lt;=WORKDAY(DATE('1. Informace o projektu'!$C$3,12,31)-1,1,'6. Data'!$C$76:$C$89)),"OK","!!"),ISBLANK(G1434),"!",ISBLANK(H1434),"!!!",H1434='6. Data'!$B$3,"vyberte druh nákladu")," ")</f>
        <v xml:space="preserve"> </v>
      </c>
      <c r="J1434" s="261" t="str">
        <f t="shared" si="66"/>
        <v xml:space="preserve"> </v>
      </c>
      <c r="K1434" s="238" t="str">
        <f t="shared" si="67"/>
        <v xml:space="preserve"> </v>
      </c>
      <c r="L1434" s="87" t="str">
        <f t="shared" si="68"/>
        <v xml:space="preserve"> </v>
      </c>
    </row>
    <row r="1435" spans="1:12" x14ac:dyDescent="0.25">
      <c r="A1435" s="72"/>
      <c r="B1435" s="82"/>
      <c r="C1435" s="82"/>
      <c r="D1435" s="79"/>
      <c r="E1435" s="83"/>
      <c r="F1435" s="83"/>
      <c r="G1435" s="81"/>
      <c r="H1435" s="126"/>
      <c r="I1435" s="238" t="str">
        <f>IF(ISNUMBER(F1435),_xlfn.IFS(RIGHT(H1435,3)="(b)",IF(AND(G1435&gt;=DATE('1. Informace o projektu'!$C$3,1,1),G1435&lt;=WORKDAY(DATE('1. Informace o projektu'!$C$3+1,1,31)-1,1)),"OK","!!"),RIGHT(H1435,3)="(a)",IF(AND(G1435&gt;=DATE('1. Informace o projektu'!$C$3,1,1),G1435&lt;=WORKDAY(DATE('1. Informace o projektu'!$C$3,12,31)-1,1,'6. Data'!$C$76:$C$89)),"OK","!!"),ISBLANK(G1435),"!",ISBLANK(H1435),"!!!",H1435='6. Data'!$B$3,"vyberte druh nákladu")," ")</f>
        <v xml:space="preserve"> </v>
      </c>
      <c r="J1435" s="261" t="str">
        <f t="shared" si="66"/>
        <v xml:space="preserve"> </v>
      </c>
      <c r="K1435" s="238" t="str">
        <f t="shared" si="67"/>
        <v xml:space="preserve"> </v>
      </c>
      <c r="L1435" s="87" t="str">
        <f t="shared" si="68"/>
        <v xml:space="preserve"> </v>
      </c>
    </row>
    <row r="1436" spans="1:12" x14ac:dyDescent="0.25">
      <c r="A1436" s="72"/>
      <c r="B1436" s="82"/>
      <c r="C1436" s="82"/>
      <c r="D1436" s="79"/>
      <c r="E1436" s="83"/>
      <c r="F1436" s="83"/>
      <c r="G1436" s="81"/>
      <c r="H1436" s="126"/>
      <c r="I1436" s="238" t="str">
        <f>IF(ISNUMBER(F1436),_xlfn.IFS(RIGHT(H1436,3)="(b)",IF(AND(G1436&gt;=DATE('1. Informace o projektu'!$C$3,1,1),G1436&lt;=WORKDAY(DATE('1. Informace o projektu'!$C$3+1,1,31)-1,1)),"OK","!!"),RIGHT(H1436,3)="(a)",IF(AND(G1436&gt;=DATE('1. Informace o projektu'!$C$3,1,1),G1436&lt;=WORKDAY(DATE('1. Informace o projektu'!$C$3,12,31)-1,1,'6. Data'!$C$76:$C$89)),"OK","!!"),ISBLANK(G1436),"!",ISBLANK(H1436),"!!!",H1436='6. Data'!$B$3,"vyberte druh nákladu")," ")</f>
        <v xml:space="preserve"> </v>
      </c>
      <c r="J1436" s="261" t="str">
        <f t="shared" si="66"/>
        <v xml:space="preserve"> </v>
      </c>
      <c r="K1436" s="238" t="str">
        <f t="shared" si="67"/>
        <v xml:space="preserve"> </v>
      </c>
      <c r="L1436" s="87" t="str">
        <f t="shared" si="68"/>
        <v xml:space="preserve"> </v>
      </c>
    </row>
    <row r="1437" spans="1:12" x14ac:dyDescent="0.25">
      <c r="A1437" s="72"/>
      <c r="B1437" s="82"/>
      <c r="C1437" s="82"/>
      <c r="D1437" s="79"/>
      <c r="E1437" s="83"/>
      <c r="F1437" s="83"/>
      <c r="G1437" s="81"/>
      <c r="H1437" s="126"/>
      <c r="I1437" s="238" t="str">
        <f>IF(ISNUMBER(F1437),_xlfn.IFS(RIGHT(H1437,3)="(b)",IF(AND(G1437&gt;=DATE('1. Informace o projektu'!$C$3,1,1),G1437&lt;=WORKDAY(DATE('1. Informace o projektu'!$C$3+1,1,31)-1,1)),"OK","!!"),RIGHT(H1437,3)="(a)",IF(AND(G1437&gt;=DATE('1. Informace o projektu'!$C$3,1,1),G1437&lt;=WORKDAY(DATE('1. Informace o projektu'!$C$3,12,31)-1,1,'6. Data'!$C$76:$C$89)),"OK","!!"),ISBLANK(G1437),"!",ISBLANK(H1437),"!!!",H1437='6. Data'!$B$3,"vyberte druh nákladu")," ")</f>
        <v xml:space="preserve"> </v>
      </c>
      <c r="J1437" s="261" t="str">
        <f t="shared" si="66"/>
        <v xml:space="preserve"> </v>
      </c>
      <c r="K1437" s="238" t="str">
        <f t="shared" si="67"/>
        <v xml:space="preserve"> </v>
      </c>
      <c r="L1437" s="87" t="str">
        <f t="shared" si="68"/>
        <v xml:space="preserve"> </v>
      </c>
    </row>
    <row r="1438" spans="1:12" x14ac:dyDescent="0.25">
      <c r="A1438" s="72"/>
      <c r="B1438" s="82"/>
      <c r="C1438" s="82"/>
      <c r="D1438" s="79"/>
      <c r="E1438" s="83"/>
      <c r="F1438" s="83"/>
      <c r="G1438" s="81"/>
      <c r="H1438" s="126"/>
      <c r="I1438" s="238" t="str">
        <f>IF(ISNUMBER(F1438),_xlfn.IFS(RIGHT(H1438,3)="(b)",IF(AND(G1438&gt;=DATE('1. Informace o projektu'!$C$3,1,1),G1438&lt;=WORKDAY(DATE('1. Informace o projektu'!$C$3+1,1,31)-1,1)),"OK","!!"),RIGHT(H1438,3)="(a)",IF(AND(G1438&gt;=DATE('1. Informace o projektu'!$C$3,1,1),G1438&lt;=WORKDAY(DATE('1. Informace o projektu'!$C$3,12,31)-1,1,'6. Data'!$C$76:$C$89)),"OK","!!"),ISBLANK(G1438),"!",ISBLANK(H1438),"!!!",H1438='6. Data'!$B$3,"vyberte druh nákladu")," ")</f>
        <v xml:space="preserve"> </v>
      </c>
      <c r="J1438" s="261" t="str">
        <f t="shared" si="66"/>
        <v xml:space="preserve"> </v>
      </c>
      <c r="K1438" s="238" t="str">
        <f t="shared" si="67"/>
        <v xml:space="preserve"> </v>
      </c>
      <c r="L1438" s="87" t="str">
        <f t="shared" si="68"/>
        <v xml:space="preserve"> </v>
      </c>
    </row>
    <row r="1439" spans="1:12" x14ac:dyDescent="0.25">
      <c r="A1439" s="72"/>
      <c r="B1439" s="82"/>
      <c r="C1439" s="82"/>
      <c r="D1439" s="79"/>
      <c r="E1439" s="83"/>
      <c r="F1439" s="83"/>
      <c r="G1439" s="81"/>
      <c r="H1439" s="126"/>
      <c r="I1439" s="238" t="str">
        <f>IF(ISNUMBER(F1439),_xlfn.IFS(RIGHT(H1439,3)="(b)",IF(AND(G1439&gt;=DATE('1. Informace o projektu'!$C$3,1,1),G1439&lt;=WORKDAY(DATE('1. Informace o projektu'!$C$3+1,1,31)-1,1)),"OK","!!"),RIGHT(H1439,3)="(a)",IF(AND(G1439&gt;=DATE('1. Informace o projektu'!$C$3,1,1),G1439&lt;=WORKDAY(DATE('1. Informace o projektu'!$C$3,12,31)-1,1,'6. Data'!$C$76:$C$89)),"OK","!!"),ISBLANK(G1439),"!",ISBLANK(H1439),"!!!",H1439='6. Data'!$B$3,"vyberte druh nákladu")," ")</f>
        <v xml:space="preserve"> </v>
      </c>
      <c r="J1439" s="261" t="str">
        <f t="shared" si="66"/>
        <v xml:space="preserve"> </v>
      </c>
      <c r="K1439" s="238" t="str">
        <f t="shared" si="67"/>
        <v xml:space="preserve"> </v>
      </c>
      <c r="L1439" s="87" t="str">
        <f t="shared" si="68"/>
        <v xml:space="preserve"> </v>
      </c>
    </row>
    <row r="1440" spans="1:12" x14ac:dyDescent="0.25">
      <c r="A1440" s="72"/>
      <c r="B1440" s="82"/>
      <c r="C1440" s="82"/>
      <c r="D1440" s="79"/>
      <c r="E1440" s="83"/>
      <c r="F1440" s="83"/>
      <c r="G1440" s="81"/>
      <c r="H1440" s="126"/>
      <c r="I1440" s="238" t="str">
        <f>IF(ISNUMBER(F1440),_xlfn.IFS(RIGHT(H1440,3)="(b)",IF(AND(G1440&gt;=DATE('1. Informace o projektu'!$C$3,1,1),G1440&lt;=WORKDAY(DATE('1. Informace o projektu'!$C$3+1,1,31)-1,1)),"OK","!!"),RIGHT(H1440,3)="(a)",IF(AND(G1440&gt;=DATE('1. Informace o projektu'!$C$3,1,1),G1440&lt;=WORKDAY(DATE('1. Informace o projektu'!$C$3,12,31)-1,1,'6. Data'!$C$76:$C$89)),"OK","!!"),ISBLANK(G1440),"!",ISBLANK(H1440),"!!!",H1440='6. Data'!$B$3,"vyberte druh nákladu")," ")</f>
        <v xml:space="preserve"> </v>
      </c>
      <c r="J1440" s="261" t="str">
        <f t="shared" si="66"/>
        <v xml:space="preserve"> </v>
      </c>
      <c r="K1440" s="238" t="str">
        <f t="shared" si="67"/>
        <v xml:space="preserve"> </v>
      </c>
      <c r="L1440" s="87" t="str">
        <f t="shared" si="68"/>
        <v xml:space="preserve"> </v>
      </c>
    </row>
    <row r="1441" spans="1:12" x14ac:dyDescent="0.25">
      <c r="A1441" s="72"/>
      <c r="B1441" s="82"/>
      <c r="C1441" s="82"/>
      <c r="D1441" s="79"/>
      <c r="E1441" s="83"/>
      <c r="F1441" s="83"/>
      <c r="G1441" s="81"/>
      <c r="H1441" s="126"/>
      <c r="I1441" s="238" t="str">
        <f>IF(ISNUMBER(F1441),_xlfn.IFS(RIGHT(H1441,3)="(b)",IF(AND(G1441&gt;=DATE('1. Informace o projektu'!$C$3,1,1),G1441&lt;=WORKDAY(DATE('1. Informace o projektu'!$C$3+1,1,31)-1,1)),"OK","!!"),RIGHT(H1441,3)="(a)",IF(AND(G1441&gt;=DATE('1. Informace o projektu'!$C$3,1,1),G1441&lt;=WORKDAY(DATE('1. Informace o projektu'!$C$3,12,31)-1,1,'6. Data'!$C$76:$C$89)),"OK","!!"),ISBLANK(G1441),"!",ISBLANK(H1441),"!!!",H1441='6. Data'!$B$3,"vyberte druh nákladu")," ")</f>
        <v xml:space="preserve"> </v>
      </c>
      <c r="J1441" s="261" t="str">
        <f t="shared" si="66"/>
        <v xml:space="preserve"> </v>
      </c>
      <c r="K1441" s="238" t="str">
        <f t="shared" si="67"/>
        <v xml:space="preserve"> </v>
      </c>
      <c r="L1441" s="87" t="str">
        <f t="shared" si="68"/>
        <v xml:space="preserve"> </v>
      </c>
    </row>
    <row r="1442" spans="1:12" x14ac:dyDescent="0.25">
      <c r="A1442" s="72"/>
      <c r="B1442" s="82"/>
      <c r="C1442" s="82"/>
      <c r="D1442" s="79"/>
      <c r="E1442" s="83"/>
      <c r="F1442" s="83"/>
      <c r="G1442" s="81"/>
      <c r="H1442" s="126"/>
      <c r="I1442" s="238" t="str">
        <f>IF(ISNUMBER(F1442),_xlfn.IFS(RIGHT(H1442,3)="(b)",IF(AND(G1442&gt;=DATE('1. Informace o projektu'!$C$3,1,1),G1442&lt;=WORKDAY(DATE('1. Informace o projektu'!$C$3+1,1,31)-1,1)),"OK","!!"),RIGHT(H1442,3)="(a)",IF(AND(G1442&gt;=DATE('1. Informace o projektu'!$C$3,1,1),G1442&lt;=WORKDAY(DATE('1. Informace o projektu'!$C$3,12,31)-1,1,'6. Data'!$C$76:$C$89)),"OK","!!"),ISBLANK(G1442),"!",ISBLANK(H1442),"!!!",H1442='6. Data'!$B$3,"vyberte druh nákladu")," ")</f>
        <v xml:space="preserve"> </v>
      </c>
      <c r="J1442" s="261" t="str">
        <f t="shared" si="66"/>
        <v xml:space="preserve"> </v>
      </c>
      <c r="K1442" s="238" t="str">
        <f t="shared" si="67"/>
        <v xml:space="preserve"> </v>
      </c>
      <c r="L1442" s="87" t="str">
        <f t="shared" si="68"/>
        <v xml:space="preserve"> </v>
      </c>
    </row>
    <row r="1443" spans="1:12" x14ac:dyDescent="0.25">
      <c r="A1443" s="72"/>
      <c r="B1443" s="82"/>
      <c r="C1443" s="82"/>
      <c r="D1443" s="79"/>
      <c r="E1443" s="83"/>
      <c r="F1443" s="83"/>
      <c r="G1443" s="81"/>
      <c r="H1443" s="126"/>
      <c r="I1443" s="238" t="str">
        <f>IF(ISNUMBER(F1443),_xlfn.IFS(RIGHT(H1443,3)="(b)",IF(AND(G1443&gt;=DATE('1. Informace o projektu'!$C$3,1,1),G1443&lt;=WORKDAY(DATE('1. Informace o projektu'!$C$3+1,1,31)-1,1)),"OK","!!"),RIGHT(H1443,3)="(a)",IF(AND(G1443&gt;=DATE('1. Informace o projektu'!$C$3,1,1),G1443&lt;=WORKDAY(DATE('1. Informace o projektu'!$C$3,12,31)-1,1,'6. Data'!$C$76:$C$89)),"OK","!!"),ISBLANK(G1443),"!",ISBLANK(H1443),"!!!",H1443='6. Data'!$B$3,"vyberte druh nákladu")," ")</f>
        <v xml:space="preserve"> </v>
      </c>
      <c r="J1443" s="261" t="str">
        <f t="shared" si="66"/>
        <v xml:space="preserve"> </v>
      </c>
      <c r="K1443" s="238" t="str">
        <f t="shared" si="67"/>
        <v xml:space="preserve"> </v>
      </c>
      <c r="L1443" s="87" t="str">
        <f t="shared" si="68"/>
        <v xml:space="preserve"> </v>
      </c>
    </row>
    <row r="1444" spans="1:12" x14ac:dyDescent="0.25">
      <c r="A1444" s="72"/>
      <c r="B1444" s="82"/>
      <c r="C1444" s="82"/>
      <c r="D1444" s="79"/>
      <c r="E1444" s="83"/>
      <c r="F1444" s="83"/>
      <c r="G1444" s="81"/>
      <c r="H1444" s="126"/>
      <c r="I1444" s="238" t="str">
        <f>IF(ISNUMBER(F1444),_xlfn.IFS(RIGHT(H1444,3)="(b)",IF(AND(G1444&gt;=DATE('1. Informace o projektu'!$C$3,1,1),G1444&lt;=WORKDAY(DATE('1. Informace o projektu'!$C$3+1,1,31)-1,1)),"OK","!!"),RIGHT(H1444,3)="(a)",IF(AND(G1444&gt;=DATE('1. Informace o projektu'!$C$3,1,1),G1444&lt;=WORKDAY(DATE('1. Informace o projektu'!$C$3,12,31)-1,1,'6. Data'!$C$76:$C$89)),"OK","!!"),ISBLANK(G1444),"!",ISBLANK(H1444),"!!!",H1444='6. Data'!$B$3,"vyberte druh nákladu")," ")</f>
        <v xml:space="preserve"> </v>
      </c>
      <c r="J1444" s="261" t="str">
        <f t="shared" si="66"/>
        <v xml:space="preserve"> </v>
      </c>
      <c r="K1444" s="238" t="str">
        <f t="shared" si="67"/>
        <v xml:space="preserve"> </v>
      </c>
      <c r="L1444" s="87" t="str">
        <f t="shared" si="68"/>
        <v xml:space="preserve"> </v>
      </c>
    </row>
    <row r="1445" spans="1:12" x14ac:dyDescent="0.25">
      <c r="A1445" s="72"/>
      <c r="B1445" s="82"/>
      <c r="C1445" s="82"/>
      <c r="D1445" s="79"/>
      <c r="E1445" s="83"/>
      <c r="F1445" s="83"/>
      <c r="G1445" s="81"/>
      <c r="H1445" s="126"/>
      <c r="I1445" s="238" t="str">
        <f>IF(ISNUMBER(F1445),_xlfn.IFS(RIGHT(H1445,3)="(b)",IF(AND(G1445&gt;=DATE('1. Informace o projektu'!$C$3,1,1),G1445&lt;=WORKDAY(DATE('1. Informace o projektu'!$C$3+1,1,31)-1,1)),"OK","!!"),RIGHT(H1445,3)="(a)",IF(AND(G1445&gt;=DATE('1. Informace o projektu'!$C$3,1,1),G1445&lt;=WORKDAY(DATE('1. Informace o projektu'!$C$3,12,31)-1,1,'6. Data'!$C$76:$C$89)),"OK","!!"),ISBLANK(G1445),"!",ISBLANK(H1445),"!!!",H1445='6. Data'!$B$3,"vyberte druh nákladu")," ")</f>
        <v xml:space="preserve"> </v>
      </c>
      <c r="J1445" s="261" t="str">
        <f t="shared" si="66"/>
        <v xml:space="preserve"> </v>
      </c>
      <c r="K1445" s="238" t="str">
        <f t="shared" si="67"/>
        <v xml:space="preserve"> </v>
      </c>
      <c r="L1445" s="87" t="str">
        <f t="shared" si="68"/>
        <v xml:space="preserve"> </v>
      </c>
    </row>
    <row r="1446" spans="1:12" x14ac:dyDescent="0.25">
      <c r="A1446" s="72"/>
      <c r="B1446" s="82"/>
      <c r="C1446" s="82"/>
      <c r="D1446" s="79"/>
      <c r="E1446" s="83"/>
      <c r="F1446" s="83"/>
      <c r="G1446" s="81"/>
      <c r="H1446" s="126"/>
      <c r="I1446" s="238" t="str">
        <f>IF(ISNUMBER(F1446),_xlfn.IFS(RIGHT(H1446,3)="(b)",IF(AND(G1446&gt;=DATE('1. Informace o projektu'!$C$3,1,1),G1446&lt;=WORKDAY(DATE('1. Informace o projektu'!$C$3+1,1,31)-1,1)),"OK","!!"),RIGHT(H1446,3)="(a)",IF(AND(G1446&gt;=DATE('1. Informace o projektu'!$C$3,1,1),G1446&lt;=WORKDAY(DATE('1. Informace o projektu'!$C$3,12,31)-1,1,'6. Data'!$C$76:$C$89)),"OK","!!"),ISBLANK(G1446),"!",ISBLANK(H1446),"!!!",H1446='6. Data'!$B$3,"vyberte druh nákladu")," ")</f>
        <v xml:space="preserve"> </v>
      </c>
      <c r="J1446" s="261" t="str">
        <f t="shared" si="66"/>
        <v xml:space="preserve"> </v>
      </c>
      <c r="K1446" s="238" t="str">
        <f t="shared" si="67"/>
        <v xml:space="preserve"> </v>
      </c>
      <c r="L1446" s="87" t="str">
        <f t="shared" si="68"/>
        <v xml:space="preserve"> </v>
      </c>
    </row>
    <row r="1447" spans="1:12" x14ac:dyDescent="0.25">
      <c r="A1447" s="72"/>
      <c r="B1447" s="82"/>
      <c r="C1447" s="82"/>
      <c r="D1447" s="79"/>
      <c r="E1447" s="83"/>
      <c r="F1447" s="83"/>
      <c r="G1447" s="81"/>
      <c r="H1447" s="126"/>
      <c r="I1447" s="238" t="str">
        <f>IF(ISNUMBER(F1447),_xlfn.IFS(RIGHT(H1447,3)="(b)",IF(AND(G1447&gt;=DATE('1. Informace o projektu'!$C$3,1,1),G1447&lt;=WORKDAY(DATE('1. Informace o projektu'!$C$3+1,1,31)-1,1)),"OK","!!"),RIGHT(H1447,3)="(a)",IF(AND(G1447&gt;=DATE('1. Informace o projektu'!$C$3,1,1),G1447&lt;=WORKDAY(DATE('1. Informace o projektu'!$C$3,12,31)-1,1,'6. Data'!$C$76:$C$89)),"OK","!!"),ISBLANK(G1447),"!",ISBLANK(H1447),"!!!",H1447='6. Data'!$B$3,"vyberte druh nákladu")," ")</f>
        <v xml:space="preserve"> </v>
      </c>
      <c r="J1447" s="261" t="str">
        <f t="shared" si="66"/>
        <v xml:space="preserve"> </v>
      </c>
      <c r="K1447" s="238" t="str">
        <f t="shared" si="67"/>
        <v xml:space="preserve"> </v>
      </c>
      <c r="L1447" s="87" t="str">
        <f t="shared" si="68"/>
        <v xml:space="preserve"> </v>
      </c>
    </row>
    <row r="1448" spans="1:12" x14ac:dyDescent="0.25">
      <c r="A1448" s="72"/>
      <c r="B1448" s="82"/>
      <c r="C1448" s="82"/>
      <c r="D1448" s="79"/>
      <c r="E1448" s="83"/>
      <c r="F1448" s="83"/>
      <c r="G1448" s="81"/>
      <c r="H1448" s="126"/>
      <c r="I1448" s="238" t="str">
        <f>IF(ISNUMBER(F1448),_xlfn.IFS(RIGHT(H1448,3)="(b)",IF(AND(G1448&gt;=DATE('1. Informace o projektu'!$C$3,1,1),G1448&lt;=WORKDAY(DATE('1. Informace o projektu'!$C$3+1,1,31)-1,1)),"OK","!!"),RIGHT(H1448,3)="(a)",IF(AND(G1448&gt;=DATE('1. Informace o projektu'!$C$3,1,1),G1448&lt;=WORKDAY(DATE('1. Informace o projektu'!$C$3,12,31)-1,1,'6. Data'!$C$76:$C$89)),"OK","!!"),ISBLANK(G1448),"!",ISBLANK(H1448),"!!!",H1448='6. Data'!$B$3,"vyberte druh nákladu")," ")</f>
        <v xml:space="preserve"> </v>
      </c>
      <c r="J1448" s="261" t="str">
        <f t="shared" si="66"/>
        <v xml:space="preserve"> </v>
      </c>
      <c r="K1448" s="238" t="str">
        <f t="shared" si="67"/>
        <v xml:space="preserve"> </v>
      </c>
      <c r="L1448" s="87" t="str">
        <f t="shared" si="68"/>
        <v xml:space="preserve"> </v>
      </c>
    </row>
    <row r="1449" spans="1:12" x14ac:dyDescent="0.25">
      <c r="A1449" s="72"/>
      <c r="B1449" s="82"/>
      <c r="C1449" s="82"/>
      <c r="D1449" s="79"/>
      <c r="E1449" s="83"/>
      <c r="F1449" s="83"/>
      <c r="G1449" s="81"/>
      <c r="H1449" s="126"/>
      <c r="I1449" s="238" t="str">
        <f>IF(ISNUMBER(F1449),_xlfn.IFS(RIGHT(H1449,3)="(b)",IF(AND(G1449&gt;=DATE('1. Informace o projektu'!$C$3,1,1),G1449&lt;=WORKDAY(DATE('1. Informace o projektu'!$C$3+1,1,31)-1,1)),"OK","!!"),RIGHT(H1449,3)="(a)",IF(AND(G1449&gt;=DATE('1. Informace o projektu'!$C$3,1,1),G1449&lt;=WORKDAY(DATE('1. Informace o projektu'!$C$3,12,31)-1,1,'6. Data'!$C$76:$C$89)),"OK","!!"),ISBLANK(G1449),"!",ISBLANK(H1449),"!!!",H1449='6. Data'!$B$3,"vyberte druh nákladu")," ")</f>
        <v xml:space="preserve"> </v>
      </c>
      <c r="J1449" s="261" t="str">
        <f t="shared" si="66"/>
        <v xml:space="preserve"> </v>
      </c>
      <c r="K1449" s="238" t="str">
        <f t="shared" si="67"/>
        <v xml:space="preserve"> </v>
      </c>
      <c r="L1449" s="87" t="str">
        <f t="shared" si="68"/>
        <v xml:space="preserve"> </v>
      </c>
    </row>
    <row r="1450" spans="1:12" x14ac:dyDescent="0.25">
      <c r="A1450" s="72"/>
      <c r="B1450" s="82"/>
      <c r="C1450" s="82"/>
      <c r="D1450" s="79"/>
      <c r="E1450" s="83"/>
      <c r="F1450" s="83"/>
      <c r="G1450" s="81"/>
      <c r="H1450" s="126"/>
      <c r="I1450" s="238" t="str">
        <f>IF(ISNUMBER(F1450),_xlfn.IFS(RIGHT(H1450,3)="(b)",IF(AND(G1450&gt;=DATE('1. Informace o projektu'!$C$3,1,1),G1450&lt;=WORKDAY(DATE('1. Informace o projektu'!$C$3+1,1,31)-1,1)),"OK","!!"),RIGHT(H1450,3)="(a)",IF(AND(G1450&gt;=DATE('1. Informace o projektu'!$C$3,1,1),G1450&lt;=WORKDAY(DATE('1. Informace o projektu'!$C$3,12,31)-1,1,'6. Data'!$C$76:$C$89)),"OK","!!"),ISBLANK(G1450),"!",ISBLANK(H1450),"!!!",H1450='6. Data'!$B$3,"vyberte druh nákladu")," ")</f>
        <v xml:space="preserve"> </v>
      </c>
      <c r="J1450" s="261" t="str">
        <f t="shared" si="66"/>
        <v xml:space="preserve"> </v>
      </c>
      <c r="K1450" s="238" t="str">
        <f t="shared" si="67"/>
        <v xml:space="preserve"> </v>
      </c>
      <c r="L1450" s="87" t="str">
        <f t="shared" si="68"/>
        <v xml:space="preserve"> </v>
      </c>
    </row>
    <row r="1451" spans="1:12" x14ac:dyDescent="0.25">
      <c r="A1451" s="72"/>
      <c r="B1451" s="82"/>
      <c r="C1451" s="82"/>
      <c r="D1451" s="79"/>
      <c r="E1451" s="83"/>
      <c r="F1451" s="83"/>
      <c r="G1451" s="81"/>
      <c r="H1451" s="126"/>
      <c r="I1451" s="238" t="str">
        <f>IF(ISNUMBER(F1451),_xlfn.IFS(RIGHT(H1451,3)="(b)",IF(AND(G1451&gt;=DATE('1. Informace o projektu'!$C$3,1,1),G1451&lt;=WORKDAY(DATE('1. Informace o projektu'!$C$3+1,1,31)-1,1)),"OK","!!"),RIGHT(H1451,3)="(a)",IF(AND(G1451&gt;=DATE('1. Informace o projektu'!$C$3,1,1),G1451&lt;=WORKDAY(DATE('1. Informace o projektu'!$C$3,12,31)-1,1,'6. Data'!$C$76:$C$89)),"OK","!!"),ISBLANK(G1451),"!",ISBLANK(H1451),"!!!",H1451='6. Data'!$B$3,"vyberte druh nákladu")," ")</f>
        <v xml:space="preserve"> </v>
      </c>
      <c r="J1451" s="261" t="str">
        <f t="shared" si="66"/>
        <v xml:space="preserve"> </v>
      </c>
      <c r="K1451" s="238" t="str">
        <f t="shared" si="67"/>
        <v xml:space="preserve"> </v>
      </c>
      <c r="L1451" s="87" t="str">
        <f t="shared" si="68"/>
        <v xml:space="preserve"> </v>
      </c>
    </row>
    <row r="1452" spans="1:12" x14ac:dyDescent="0.25">
      <c r="A1452" s="72"/>
      <c r="B1452" s="82"/>
      <c r="C1452" s="82"/>
      <c r="D1452" s="79"/>
      <c r="E1452" s="83"/>
      <c r="F1452" s="83"/>
      <c r="G1452" s="81"/>
      <c r="H1452" s="126"/>
      <c r="I1452" s="238" t="str">
        <f>IF(ISNUMBER(F1452),_xlfn.IFS(RIGHT(H1452,3)="(b)",IF(AND(G1452&gt;=DATE('1. Informace o projektu'!$C$3,1,1),G1452&lt;=WORKDAY(DATE('1. Informace o projektu'!$C$3+1,1,31)-1,1)),"OK","!!"),RIGHT(H1452,3)="(a)",IF(AND(G1452&gt;=DATE('1. Informace o projektu'!$C$3,1,1),G1452&lt;=WORKDAY(DATE('1. Informace o projektu'!$C$3,12,31)-1,1,'6. Data'!$C$76:$C$89)),"OK","!!"),ISBLANK(G1452),"!",ISBLANK(H1452),"!!!",H1452='6. Data'!$B$3,"vyberte druh nákladu")," ")</f>
        <v xml:space="preserve"> </v>
      </c>
      <c r="J1452" s="261" t="str">
        <f t="shared" si="66"/>
        <v xml:space="preserve"> </v>
      </c>
      <c r="K1452" s="238" t="str">
        <f t="shared" si="67"/>
        <v xml:space="preserve"> </v>
      </c>
      <c r="L1452" s="87" t="str">
        <f t="shared" si="68"/>
        <v xml:space="preserve"> </v>
      </c>
    </row>
    <row r="1453" spans="1:12" x14ac:dyDescent="0.25">
      <c r="A1453" s="72"/>
      <c r="B1453" s="82"/>
      <c r="C1453" s="82"/>
      <c r="D1453" s="79"/>
      <c r="E1453" s="83"/>
      <c r="F1453" s="83"/>
      <c r="G1453" s="81"/>
      <c r="H1453" s="126"/>
      <c r="I1453" s="238" t="str">
        <f>IF(ISNUMBER(F1453),_xlfn.IFS(RIGHT(H1453,3)="(b)",IF(AND(G1453&gt;=DATE('1. Informace o projektu'!$C$3,1,1),G1453&lt;=WORKDAY(DATE('1. Informace o projektu'!$C$3+1,1,31)-1,1)),"OK","!!"),RIGHT(H1453,3)="(a)",IF(AND(G1453&gt;=DATE('1. Informace o projektu'!$C$3,1,1),G1453&lt;=WORKDAY(DATE('1. Informace o projektu'!$C$3,12,31)-1,1,'6. Data'!$C$76:$C$89)),"OK","!!"),ISBLANK(G1453),"!",ISBLANK(H1453),"!!!",H1453='6. Data'!$B$3,"vyberte druh nákladu")," ")</f>
        <v xml:space="preserve"> </v>
      </c>
      <c r="J1453" s="261" t="str">
        <f t="shared" si="66"/>
        <v xml:space="preserve"> </v>
      </c>
      <c r="K1453" s="238" t="str">
        <f t="shared" si="67"/>
        <v xml:space="preserve"> </v>
      </c>
      <c r="L1453" s="87" t="str">
        <f t="shared" si="68"/>
        <v xml:space="preserve"> </v>
      </c>
    </row>
    <row r="1454" spans="1:12" x14ac:dyDescent="0.25">
      <c r="A1454" s="72"/>
      <c r="B1454" s="82"/>
      <c r="C1454" s="82"/>
      <c r="D1454" s="79"/>
      <c r="E1454" s="83"/>
      <c r="F1454" s="83"/>
      <c r="G1454" s="81"/>
      <c r="H1454" s="126"/>
      <c r="I1454" s="238" t="str">
        <f>IF(ISNUMBER(F1454),_xlfn.IFS(RIGHT(H1454,3)="(b)",IF(AND(G1454&gt;=DATE('1. Informace o projektu'!$C$3,1,1),G1454&lt;=WORKDAY(DATE('1. Informace o projektu'!$C$3+1,1,31)-1,1)),"OK","!!"),RIGHT(H1454,3)="(a)",IF(AND(G1454&gt;=DATE('1. Informace o projektu'!$C$3,1,1),G1454&lt;=WORKDAY(DATE('1. Informace o projektu'!$C$3,12,31)-1,1,'6. Data'!$C$76:$C$89)),"OK","!!"),ISBLANK(G1454),"!",ISBLANK(H1454),"!!!",H1454='6. Data'!$B$3,"vyberte druh nákladu")," ")</f>
        <v xml:space="preserve"> </v>
      </c>
      <c r="J1454" s="261" t="str">
        <f t="shared" si="66"/>
        <v xml:space="preserve"> </v>
      </c>
      <c r="K1454" s="238" t="str">
        <f t="shared" si="67"/>
        <v xml:space="preserve"> </v>
      </c>
      <c r="L1454" s="87" t="str">
        <f t="shared" si="68"/>
        <v xml:space="preserve"> </v>
      </c>
    </row>
    <row r="1455" spans="1:12" x14ac:dyDescent="0.25">
      <c r="A1455" s="72"/>
      <c r="B1455" s="82"/>
      <c r="C1455" s="82"/>
      <c r="D1455" s="79"/>
      <c r="E1455" s="83"/>
      <c r="F1455" s="83"/>
      <c r="G1455" s="81"/>
      <c r="H1455" s="126"/>
      <c r="I1455" s="238" t="str">
        <f>IF(ISNUMBER(F1455),_xlfn.IFS(RIGHT(H1455,3)="(b)",IF(AND(G1455&gt;=DATE('1. Informace o projektu'!$C$3,1,1),G1455&lt;=WORKDAY(DATE('1. Informace o projektu'!$C$3+1,1,31)-1,1)),"OK","!!"),RIGHT(H1455,3)="(a)",IF(AND(G1455&gt;=DATE('1. Informace o projektu'!$C$3,1,1),G1455&lt;=WORKDAY(DATE('1. Informace o projektu'!$C$3,12,31)-1,1,'6. Data'!$C$76:$C$89)),"OK","!!"),ISBLANK(G1455),"!",ISBLANK(H1455),"!!!",H1455='6. Data'!$B$3,"vyberte druh nákladu")," ")</f>
        <v xml:space="preserve"> </v>
      </c>
      <c r="J1455" s="261" t="str">
        <f t="shared" si="66"/>
        <v xml:space="preserve"> </v>
      </c>
      <c r="K1455" s="238" t="str">
        <f t="shared" si="67"/>
        <v xml:space="preserve"> </v>
      </c>
      <c r="L1455" s="87" t="str">
        <f t="shared" si="68"/>
        <v xml:space="preserve"> </v>
      </c>
    </row>
    <row r="1456" spans="1:12" x14ac:dyDescent="0.25">
      <c r="A1456" s="72"/>
      <c r="B1456" s="82"/>
      <c r="C1456" s="82"/>
      <c r="D1456" s="79"/>
      <c r="E1456" s="83"/>
      <c r="F1456" s="83"/>
      <c r="G1456" s="81"/>
      <c r="H1456" s="126"/>
      <c r="I1456" s="238" t="str">
        <f>IF(ISNUMBER(F1456),_xlfn.IFS(RIGHT(H1456,3)="(b)",IF(AND(G1456&gt;=DATE('1. Informace o projektu'!$C$3,1,1),G1456&lt;=WORKDAY(DATE('1. Informace o projektu'!$C$3+1,1,31)-1,1)),"OK","!!"),RIGHT(H1456,3)="(a)",IF(AND(G1456&gt;=DATE('1. Informace o projektu'!$C$3,1,1),G1456&lt;=WORKDAY(DATE('1. Informace o projektu'!$C$3,12,31)-1,1,'6. Data'!$C$76:$C$89)),"OK","!!"),ISBLANK(G1456),"!",ISBLANK(H1456),"!!!",H1456='6. Data'!$B$3,"vyberte druh nákladu")," ")</f>
        <v xml:space="preserve"> </v>
      </c>
      <c r="J1456" s="261" t="str">
        <f t="shared" si="66"/>
        <v xml:space="preserve"> </v>
      </c>
      <c r="K1456" s="238" t="str">
        <f t="shared" si="67"/>
        <v xml:space="preserve"> </v>
      </c>
      <c r="L1456" s="87" t="str">
        <f t="shared" si="68"/>
        <v xml:space="preserve"> </v>
      </c>
    </row>
    <row r="1457" spans="1:12" x14ac:dyDescent="0.25">
      <c r="A1457" s="72"/>
      <c r="B1457" s="82"/>
      <c r="C1457" s="82"/>
      <c r="D1457" s="79"/>
      <c r="E1457" s="83"/>
      <c r="F1457" s="83"/>
      <c r="G1457" s="81"/>
      <c r="H1457" s="126"/>
      <c r="I1457" s="238" t="str">
        <f>IF(ISNUMBER(F1457),_xlfn.IFS(RIGHT(H1457,3)="(b)",IF(AND(G1457&gt;=DATE('1. Informace o projektu'!$C$3,1,1),G1457&lt;=WORKDAY(DATE('1. Informace o projektu'!$C$3+1,1,31)-1,1)),"OK","!!"),RIGHT(H1457,3)="(a)",IF(AND(G1457&gt;=DATE('1. Informace o projektu'!$C$3,1,1),G1457&lt;=WORKDAY(DATE('1. Informace o projektu'!$C$3,12,31)-1,1,'6. Data'!$C$76:$C$89)),"OK","!!"),ISBLANK(G1457),"!",ISBLANK(H1457),"!!!",H1457='6. Data'!$B$3,"vyberte druh nákladu")," ")</f>
        <v xml:space="preserve"> </v>
      </c>
      <c r="J1457" s="261" t="str">
        <f t="shared" si="66"/>
        <v xml:space="preserve"> </v>
      </c>
      <c r="K1457" s="238" t="str">
        <f t="shared" si="67"/>
        <v xml:space="preserve"> </v>
      </c>
      <c r="L1457" s="87" t="str">
        <f t="shared" si="68"/>
        <v xml:space="preserve"> </v>
      </c>
    </row>
    <row r="1458" spans="1:12" x14ac:dyDescent="0.25">
      <c r="A1458" s="72"/>
      <c r="B1458" s="82"/>
      <c r="C1458" s="82"/>
      <c r="D1458" s="79"/>
      <c r="E1458" s="83"/>
      <c r="F1458" s="83"/>
      <c r="G1458" s="81"/>
      <c r="H1458" s="126"/>
      <c r="I1458" s="238" t="str">
        <f>IF(ISNUMBER(F1458),_xlfn.IFS(RIGHT(H1458,3)="(b)",IF(AND(G1458&gt;=DATE('1. Informace o projektu'!$C$3,1,1),G1458&lt;=WORKDAY(DATE('1. Informace o projektu'!$C$3+1,1,31)-1,1)),"OK","!!"),RIGHT(H1458,3)="(a)",IF(AND(G1458&gt;=DATE('1. Informace o projektu'!$C$3,1,1),G1458&lt;=WORKDAY(DATE('1. Informace o projektu'!$C$3,12,31)-1,1,'6. Data'!$C$76:$C$89)),"OK","!!"),ISBLANK(G1458),"!",ISBLANK(H1458),"!!!",H1458='6. Data'!$B$3,"vyberte druh nákladu")," ")</f>
        <v xml:space="preserve"> </v>
      </c>
      <c r="J1458" s="261" t="str">
        <f t="shared" si="66"/>
        <v xml:space="preserve"> </v>
      </c>
      <c r="K1458" s="238" t="str">
        <f t="shared" si="67"/>
        <v xml:space="preserve"> </v>
      </c>
      <c r="L1458" s="87" t="str">
        <f t="shared" si="68"/>
        <v xml:space="preserve"> </v>
      </c>
    </row>
    <row r="1459" spans="1:12" x14ac:dyDescent="0.25">
      <c r="A1459" s="72"/>
      <c r="B1459" s="82"/>
      <c r="C1459" s="82"/>
      <c r="D1459" s="79"/>
      <c r="E1459" s="83"/>
      <c r="F1459" s="83"/>
      <c r="G1459" s="81"/>
      <c r="H1459" s="126"/>
      <c r="I1459" s="238" t="str">
        <f>IF(ISNUMBER(F1459),_xlfn.IFS(RIGHT(H1459,3)="(b)",IF(AND(G1459&gt;=DATE('1. Informace o projektu'!$C$3,1,1),G1459&lt;=WORKDAY(DATE('1. Informace o projektu'!$C$3+1,1,31)-1,1)),"OK","!!"),RIGHT(H1459,3)="(a)",IF(AND(G1459&gt;=DATE('1. Informace o projektu'!$C$3,1,1),G1459&lt;=WORKDAY(DATE('1. Informace o projektu'!$C$3,12,31)-1,1,'6. Data'!$C$76:$C$89)),"OK","!!"),ISBLANK(G1459),"!",ISBLANK(H1459),"!!!",H1459='6. Data'!$B$3,"vyberte druh nákladu")," ")</f>
        <v xml:space="preserve"> </v>
      </c>
      <c r="J1459" s="261" t="str">
        <f t="shared" si="66"/>
        <v xml:space="preserve"> </v>
      </c>
      <c r="K1459" s="238" t="str">
        <f t="shared" si="67"/>
        <v xml:space="preserve"> </v>
      </c>
      <c r="L1459" s="87" t="str">
        <f t="shared" si="68"/>
        <v xml:space="preserve"> </v>
      </c>
    </row>
    <row r="1460" spans="1:12" x14ac:dyDescent="0.25">
      <c r="A1460" s="72"/>
      <c r="B1460" s="82"/>
      <c r="C1460" s="82"/>
      <c r="D1460" s="79"/>
      <c r="E1460" s="83"/>
      <c r="F1460" s="83"/>
      <c r="G1460" s="81"/>
      <c r="H1460" s="126"/>
      <c r="I1460" s="238" t="str">
        <f>IF(ISNUMBER(F1460),_xlfn.IFS(RIGHT(H1460,3)="(b)",IF(AND(G1460&gt;=DATE('1. Informace o projektu'!$C$3,1,1),G1460&lt;=WORKDAY(DATE('1. Informace o projektu'!$C$3+1,1,31)-1,1)),"OK","!!"),RIGHT(H1460,3)="(a)",IF(AND(G1460&gt;=DATE('1. Informace o projektu'!$C$3,1,1),G1460&lt;=WORKDAY(DATE('1. Informace o projektu'!$C$3,12,31)-1,1,'6. Data'!$C$76:$C$89)),"OK","!!"),ISBLANK(G1460),"!",ISBLANK(H1460),"!!!",H1460='6. Data'!$B$3,"vyberte druh nákladu")," ")</f>
        <v xml:space="preserve"> </v>
      </c>
      <c r="J1460" s="261" t="str">
        <f t="shared" si="66"/>
        <v xml:space="preserve"> </v>
      </c>
      <c r="K1460" s="238" t="str">
        <f t="shared" si="67"/>
        <v xml:space="preserve"> </v>
      </c>
      <c r="L1460" s="87" t="str">
        <f t="shared" si="68"/>
        <v xml:space="preserve"> </v>
      </c>
    </row>
    <row r="1461" spans="1:12" x14ac:dyDescent="0.25">
      <c r="A1461" s="72"/>
      <c r="B1461" s="82"/>
      <c r="C1461" s="82"/>
      <c r="D1461" s="79"/>
      <c r="E1461" s="83"/>
      <c r="F1461" s="83"/>
      <c r="G1461" s="81"/>
      <c r="H1461" s="126"/>
      <c r="I1461" s="238" t="str">
        <f>IF(ISNUMBER(F1461),_xlfn.IFS(RIGHT(H1461,3)="(b)",IF(AND(G1461&gt;=DATE('1. Informace o projektu'!$C$3,1,1),G1461&lt;=WORKDAY(DATE('1. Informace o projektu'!$C$3+1,1,31)-1,1)),"OK","!!"),RIGHT(H1461,3)="(a)",IF(AND(G1461&gt;=DATE('1. Informace o projektu'!$C$3,1,1),G1461&lt;=WORKDAY(DATE('1. Informace o projektu'!$C$3,12,31)-1,1,'6. Data'!$C$76:$C$89)),"OK","!!"),ISBLANK(G1461),"!",ISBLANK(H1461),"!!!",H1461='6. Data'!$B$3,"vyberte druh nákladu")," ")</f>
        <v xml:space="preserve"> </v>
      </c>
      <c r="J1461" s="261" t="str">
        <f t="shared" si="66"/>
        <v xml:space="preserve"> </v>
      </c>
      <c r="K1461" s="238" t="str">
        <f t="shared" si="67"/>
        <v xml:space="preserve"> </v>
      </c>
      <c r="L1461" s="87" t="str">
        <f t="shared" si="68"/>
        <v xml:space="preserve"> </v>
      </c>
    </row>
    <row r="1462" spans="1:12" x14ac:dyDescent="0.25">
      <c r="A1462" s="72"/>
      <c r="B1462" s="82"/>
      <c r="C1462" s="82"/>
      <c r="D1462" s="79"/>
      <c r="E1462" s="83"/>
      <c r="F1462" s="83"/>
      <c r="G1462" s="81"/>
      <c r="H1462" s="126"/>
      <c r="I1462" s="238" t="str">
        <f>IF(ISNUMBER(F1462),_xlfn.IFS(RIGHT(H1462,3)="(b)",IF(AND(G1462&gt;=DATE('1. Informace o projektu'!$C$3,1,1),G1462&lt;=WORKDAY(DATE('1. Informace o projektu'!$C$3+1,1,31)-1,1)),"OK","!!"),RIGHT(H1462,3)="(a)",IF(AND(G1462&gt;=DATE('1. Informace o projektu'!$C$3,1,1),G1462&lt;=WORKDAY(DATE('1. Informace o projektu'!$C$3,12,31)-1,1,'6. Data'!$C$76:$C$89)),"OK","!!"),ISBLANK(G1462),"!",ISBLANK(H1462),"!!!",H1462='6. Data'!$B$3,"vyberte druh nákladu")," ")</f>
        <v xml:space="preserve"> </v>
      </c>
      <c r="J1462" s="261" t="str">
        <f t="shared" si="66"/>
        <v xml:space="preserve"> </v>
      </c>
      <c r="K1462" s="238" t="str">
        <f t="shared" si="67"/>
        <v xml:space="preserve"> </v>
      </c>
      <c r="L1462" s="87" t="str">
        <f t="shared" si="68"/>
        <v xml:space="preserve"> </v>
      </c>
    </row>
    <row r="1463" spans="1:12" x14ac:dyDescent="0.25">
      <c r="A1463" s="72"/>
      <c r="B1463" s="82"/>
      <c r="C1463" s="82"/>
      <c r="D1463" s="79"/>
      <c r="E1463" s="83"/>
      <c r="F1463" s="83"/>
      <c r="G1463" s="81"/>
      <c r="H1463" s="126"/>
      <c r="I1463" s="238" t="str">
        <f>IF(ISNUMBER(F1463),_xlfn.IFS(RIGHT(H1463,3)="(b)",IF(AND(G1463&gt;=DATE('1. Informace o projektu'!$C$3,1,1),G1463&lt;=WORKDAY(DATE('1. Informace o projektu'!$C$3+1,1,31)-1,1)),"OK","!!"),RIGHT(H1463,3)="(a)",IF(AND(G1463&gt;=DATE('1. Informace o projektu'!$C$3,1,1),G1463&lt;=WORKDAY(DATE('1. Informace o projektu'!$C$3,12,31)-1,1,'6. Data'!$C$76:$C$89)),"OK","!!"),ISBLANK(G1463),"!",ISBLANK(H1463),"!!!",H1463='6. Data'!$B$3,"vyberte druh nákladu")," ")</f>
        <v xml:space="preserve"> </v>
      </c>
      <c r="J1463" s="261" t="str">
        <f t="shared" si="66"/>
        <v xml:space="preserve"> </v>
      </c>
      <c r="K1463" s="238" t="str">
        <f t="shared" si="67"/>
        <v xml:space="preserve"> </v>
      </c>
      <c r="L1463" s="87" t="str">
        <f t="shared" si="68"/>
        <v xml:space="preserve"> </v>
      </c>
    </row>
    <row r="1464" spans="1:12" x14ac:dyDescent="0.25">
      <c r="A1464" s="72"/>
      <c r="B1464" s="82"/>
      <c r="C1464" s="82"/>
      <c r="D1464" s="79"/>
      <c r="E1464" s="83"/>
      <c r="F1464" s="83"/>
      <c r="G1464" s="81"/>
      <c r="H1464" s="126"/>
      <c r="I1464" s="238" t="str">
        <f>IF(ISNUMBER(F1464),_xlfn.IFS(RIGHT(H1464,3)="(b)",IF(AND(G1464&gt;=DATE('1. Informace o projektu'!$C$3,1,1),G1464&lt;=WORKDAY(DATE('1. Informace o projektu'!$C$3+1,1,31)-1,1)),"OK","!!"),RIGHT(H1464,3)="(a)",IF(AND(G1464&gt;=DATE('1. Informace o projektu'!$C$3,1,1),G1464&lt;=WORKDAY(DATE('1. Informace o projektu'!$C$3,12,31)-1,1,'6. Data'!$C$76:$C$89)),"OK","!!"),ISBLANK(G1464),"!",ISBLANK(H1464),"!!!",H1464='6. Data'!$B$3,"vyberte druh nákladu")," ")</f>
        <v xml:space="preserve"> </v>
      </c>
      <c r="J1464" s="261" t="str">
        <f t="shared" si="66"/>
        <v xml:space="preserve"> </v>
      </c>
      <c r="K1464" s="238" t="str">
        <f t="shared" si="67"/>
        <v xml:space="preserve"> </v>
      </c>
      <c r="L1464" s="87" t="str">
        <f t="shared" si="68"/>
        <v xml:space="preserve"> </v>
      </c>
    </row>
    <row r="1465" spans="1:12" x14ac:dyDescent="0.25">
      <c r="A1465" s="72"/>
      <c r="B1465" s="82"/>
      <c r="C1465" s="82"/>
      <c r="D1465" s="79"/>
      <c r="E1465" s="83"/>
      <c r="F1465" s="83"/>
      <c r="G1465" s="81"/>
      <c r="H1465" s="126"/>
      <c r="I1465" s="238" t="str">
        <f>IF(ISNUMBER(F1465),_xlfn.IFS(RIGHT(H1465,3)="(b)",IF(AND(G1465&gt;=DATE('1. Informace o projektu'!$C$3,1,1),G1465&lt;=WORKDAY(DATE('1. Informace o projektu'!$C$3+1,1,31)-1,1)),"OK","!!"),RIGHT(H1465,3)="(a)",IF(AND(G1465&gt;=DATE('1. Informace o projektu'!$C$3,1,1),G1465&lt;=WORKDAY(DATE('1. Informace o projektu'!$C$3,12,31)-1,1,'6. Data'!$C$76:$C$89)),"OK","!!"),ISBLANK(G1465),"!",ISBLANK(H1465),"!!!",H1465='6. Data'!$B$3,"vyberte druh nákladu")," ")</f>
        <v xml:space="preserve"> </v>
      </c>
      <c r="J1465" s="261" t="str">
        <f t="shared" si="66"/>
        <v xml:space="preserve"> </v>
      </c>
      <c r="K1465" s="238" t="str">
        <f t="shared" si="67"/>
        <v xml:space="preserve"> </v>
      </c>
      <c r="L1465" s="87" t="str">
        <f t="shared" si="68"/>
        <v xml:space="preserve"> </v>
      </c>
    </row>
    <row r="1466" spans="1:12" x14ac:dyDescent="0.25">
      <c r="A1466" s="72"/>
      <c r="B1466" s="82"/>
      <c r="C1466" s="82"/>
      <c r="D1466" s="79"/>
      <c r="E1466" s="83"/>
      <c r="F1466" s="83"/>
      <c r="G1466" s="81"/>
      <c r="H1466" s="126"/>
      <c r="I1466" s="238" t="str">
        <f>IF(ISNUMBER(F1466),_xlfn.IFS(RIGHT(H1466,3)="(b)",IF(AND(G1466&gt;=DATE('1. Informace o projektu'!$C$3,1,1),G1466&lt;=WORKDAY(DATE('1. Informace o projektu'!$C$3+1,1,31)-1,1)),"OK","!!"),RIGHT(H1466,3)="(a)",IF(AND(G1466&gt;=DATE('1. Informace o projektu'!$C$3,1,1),G1466&lt;=WORKDAY(DATE('1. Informace o projektu'!$C$3,12,31)-1,1,'6. Data'!$C$76:$C$89)),"OK","!!"),ISBLANK(G1466),"!",ISBLANK(H1466),"!!!",H1466='6. Data'!$B$3,"vyberte druh nákladu")," ")</f>
        <v xml:space="preserve"> </v>
      </c>
      <c r="J1466" s="261" t="str">
        <f t="shared" si="66"/>
        <v xml:space="preserve"> </v>
      </c>
      <c r="K1466" s="238" t="str">
        <f t="shared" si="67"/>
        <v xml:space="preserve"> </v>
      </c>
      <c r="L1466" s="87" t="str">
        <f t="shared" si="68"/>
        <v xml:space="preserve"> </v>
      </c>
    </row>
    <row r="1467" spans="1:12" x14ac:dyDescent="0.25">
      <c r="A1467" s="72"/>
      <c r="B1467" s="82"/>
      <c r="C1467" s="82"/>
      <c r="D1467" s="79"/>
      <c r="E1467" s="83"/>
      <c r="F1467" s="83"/>
      <c r="G1467" s="81"/>
      <c r="H1467" s="126"/>
      <c r="I1467" s="238" t="str">
        <f>IF(ISNUMBER(F1467),_xlfn.IFS(RIGHT(H1467,3)="(b)",IF(AND(G1467&gt;=DATE('1. Informace o projektu'!$C$3,1,1),G1467&lt;=WORKDAY(DATE('1. Informace o projektu'!$C$3+1,1,31)-1,1)),"OK","!!"),RIGHT(H1467,3)="(a)",IF(AND(G1467&gt;=DATE('1. Informace o projektu'!$C$3,1,1),G1467&lt;=WORKDAY(DATE('1. Informace o projektu'!$C$3,12,31)-1,1,'6. Data'!$C$76:$C$89)),"OK","!!"),ISBLANK(G1467),"!",ISBLANK(H1467),"!!!",H1467='6. Data'!$B$3,"vyberte druh nákladu")," ")</f>
        <v xml:space="preserve"> </v>
      </c>
      <c r="J1467" s="261" t="str">
        <f t="shared" si="66"/>
        <v xml:space="preserve"> </v>
      </c>
      <c r="K1467" s="238" t="str">
        <f t="shared" si="67"/>
        <v xml:space="preserve"> </v>
      </c>
      <c r="L1467" s="87" t="str">
        <f t="shared" si="68"/>
        <v xml:space="preserve"> </v>
      </c>
    </row>
    <row r="1468" spans="1:12" x14ac:dyDescent="0.25">
      <c r="A1468" s="72"/>
      <c r="B1468" s="82"/>
      <c r="C1468" s="82"/>
      <c r="D1468" s="79"/>
      <c r="E1468" s="83"/>
      <c r="F1468" s="83"/>
      <c r="G1468" s="81"/>
      <c r="H1468" s="126"/>
      <c r="I1468" s="238" t="str">
        <f>IF(ISNUMBER(F1468),_xlfn.IFS(RIGHT(H1468,3)="(b)",IF(AND(G1468&gt;=DATE('1. Informace o projektu'!$C$3,1,1),G1468&lt;=WORKDAY(DATE('1. Informace o projektu'!$C$3+1,1,31)-1,1)),"OK","!!"),RIGHT(H1468,3)="(a)",IF(AND(G1468&gt;=DATE('1. Informace o projektu'!$C$3,1,1),G1468&lt;=WORKDAY(DATE('1. Informace o projektu'!$C$3,12,31)-1,1,'6. Data'!$C$76:$C$89)),"OK","!!"),ISBLANK(G1468),"!",ISBLANK(H1468),"!!!",H1468='6. Data'!$B$3,"vyberte druh nákladu")," ")</f>
        <v xml:space="preserve"> </v>
      </c>
      <c r="J1468" s="261" t="str">
        <f t="shared" si="66"/>
        <v xml:space="preserve"> </v>
      </c>
      <c r="K1468" s="238" t="str">
        <f t="shared" si="67"/>
        <v xml:space="preserve"> </v>
      </c>
      <c r="L1468" s="87" t="str">
        <f t="shared" si="68"/>
        <v xml:space="preserve"> </v>
      </c>
    </row>
    <row r="1469" spans="1:12" x14ac:dyDescent="0.25">
      <c r="A1469" s="72"/>
      <c r="B1469" s="82"/>
      <c r="C1469" s="82"/>
      <c r="D1469" s="79"/>
      <c r="E1469" s="83"/>
      <c r="F1469" s="83"/>
      <c r="G1469" s="81"/>
      <c r="H1469" s="126"/>
      <c r="I1469" s="238" t="str">
        <f>IF(ISNUMBER(F1469),_xlfn.IFS(RIGHT(H1469,3)="(b)",IF(AND(G1469&gt;=DATE('1. Informace o projektu'!$C$3,1,1),G1469&lt;=WORKDAY(DATE('1. Informace o projektu'!$C$3+1,1,31)-1,1)),"OK","!!"),RIGHT(H1469,3)="(a)",IF(AND(G1469&gt;=DATE('1. Informace o projektu'!$C$3,1,1),G1469&lt;=WORKDAY(DATE('1. Informace o projektu'!$C$3,12,31)-1,1,'6. Data'!$C$76:$C$89)),"OK","!!"),ISBLANK(G1469),"!",ISBLANK(H1469),"!!!",H1469='6. Data'!$B$3,"vyberte druh nákladu")," ")</f>
        <v xml:space="preserve"> </v>
      </c>
      <c r="J1469" s="261" t="str">
        <f t="shared" si="66"/>
        <v xml:space="preserve"> </v>
      </c>
      <c r="K1469" s="238" t="str">
        <f t="shared" si="67"/>
        <v xml:space="preserve"> </v>
      </c>
      <c r="L1469" s="87" t="str">
        <f t="shared" si="68"/>
        <v xml:space="preserve"> </v>
      </c>
    </row>
    <row r="1470" spans="1:12" x14ac:dyDescent="0.25">
      <c r="A1470" s="72"/>
      <c r="B1470" s="82"/>
      <c r="C1470" s="82"/>
      <c r="D1470" s="79"/>
      <c r="E1470" s="83"/>
      <c r="F1470" s="83"/>
      <c r="G1470" s="81"/>
      <c r="H1470" s="126"/>
      <c r="I1470" s="238" t="str">
        <f>IF(ISNUMBER(F1470),_xlfn.IFS(RIGHT(H1470,3)="(b)",IF(AND(G1470&gt;=DATE('1. Informace o projektu'!$C$3,1,1),G1470&lt;=WORKDAY(DATE('1. Informace o projektu'!$C$3+1,1,31)-1,1)),"OK","!!"),RIGHT(H1470,3)="(a)",IF(AND(G1470&gt;=DATE('1. Informace o projektu'!$C$3,1,1),G1470&lt;=WORKDAY(DATE('1. Informace o projektu'!$C$3,12,31)-1,1,'6. Data'!$C$76:$C$89)),"OK","!!"),ISBLANK(G1470),"!",ISBLANK(H1470),"!!!",H1470='6. Data'!$B$3,"vyberte druh nákladu")," ")</f>
        <v xml:space="preserve"> </v>
      </c>
      <c r="J1470" s="261" t="str">
        <f t="shared" si="66"/>
        <v xml:space="preserve"> </v>
      </c>
      <c r="K1470" s="238" t="str">
        <f t="shared" si="67"/>
        <v xml:space="preserve"> </v>
      </c>
      <c r="L1470" s="87" t="str">
        <f t="shared" si="68"/>
        <v xml:space="preserve"> </v>
      </c>
    </row>
    <row r="1471" spans="1:12" x14ac:dyDescent="0.25">
      <c r="A1471" s="72"/>
      <c r="B1471" s="82"/>
      <c r="C1471" s="82"/>
      <c r="D1471" s="79"/>
      <c r="E1471" s="83"/>
      <c r="F1471" s="83"/>
      <c r="G1471" s="81"/>
      <c r="H1471" s="126"/>
      <c r="I1471" s="238" t="str">
        <f>IF(ISNUMBER(F1471),_xlfn.IFS(RIGHT(H1471,3)="(b)",IF(AND(G1471&gt;=DATE('1. Informace o projektu'!$C$3,1,1),G1471&lt;=WORKDAY(DATE('1. Informace o projektu'!$C$3+1,1,31)-1,1)),"OK","!!"),RIGHT(H1471,3)="(a)",IF(AND(G1471&gt;=DATE('1. Informace o projektu'!$C$3,1,1),G1471&lt;=WORKDAY(DATE('1. Informace o projektu'!$C$3,12,31)-1,1,'6. Data'!$C$76:$C$89)),"OK","!!"),ISBLANK(G1471),"!",ISBLANK(H1471),"!!!",H1471='6. Data'!$B$3,"vyberte druh nákladu")," ")</f>
        <v xml:space="preserve"> </v>
      </c>
      <c r="J1471" s="261" t="str">
        <f t="shared" si="66"/>
        <v xml:space="preserve"> </v>
      </c>
      <c r="K1471" s="238" t="str">
        <f t="shared" si="67"/>
        <v xml:space="preserve"> </v>
      </c>
      <c r="L1471" s="87" t="str">
        <f t="shared" si="68"/>
        <v xml:space="preserve"> </v>
      </c>
    </row>
    <row r="1472" spans="1:12" x14ac:dyDescent="0.25">
      <c r="A1472" s="72"/>
      <c r="B1472" s="82"/>
      <c r="C1472" s="82"/>
      <c r="D1472" s="79"/>
      <c r="E1472" s="83"/>
      <c r="F1472" s="83"/>
      <c r="G1472" s="81"/>
      <c r="H1472" s="126"/>
      <c r="I1472" s="238" t="str">
        <f>IF(ISNUMBER(F1472),_xlfn.IFS(RIGHT(H1472,3)="(b)",IF(AND(G1472&gt;=DATE('1. Informace o projektu'!$C$3,1,1),G1472&lt;=WORKDAY(DATE('1. Informace o projektu'!$C$3+1,1,31)-1,1)),"OK","!!"),RIGHT(H1472,3)="(a)",IF(AND(G1472&gt;=DATE('1. Informace o projektu'!$C$3,1,1),G1472&lt;=WORKDAY(DATE('1. Informace o projektu'!$C$3,12,31)-1,1,'6. Data'!$C$76:$C$89)),"OK","!!"),ISBLANK(G1472),"!",ISBLANK(H1472),"!!!",H1472='6. Data'!$B$3,"vyberte druh nákladu")," ")</f>
        <v xml:space="preserve"> </v>
      </c>
      <c r="J1472" s="261" t="str">
        <f t="shared" si="66"/>
        <v xml:space="preserve"> </v>
      </c>
      <c r="K1472" s="238" t="str">
        <f t="shared" si="67"/>
        <v xml:space="preserve"> </v>
      </c>
      <c r="L1472" s="87" t="str">
        <f t="shared" si="68"/>
        <v xml:space="preserve"> </v>
      </c>
    </row>
    <row r="1473" spans="1:12" x14ac:dyDescent="0.25">
      <c r="A1473" s="72"/>
      <c r="B1473" s="82"/>
      <c r="C1473" s="82"/>
      <c r="D1473" s="79"/>
      <c r="E1473" s="83"/>
      <c r="F1473" s="83"/>
      <c r="G1473" s="81"/>
      <c r="H1473" s="126"/>
      <c r="I1473" s="238" t="str">
        <f>IF(ISNUMBER(F1473),_xlfn.IFS(RIGHT(H1473,3)="(b)",IF(AND(G1473&gt;=DATE('1. Informace o projektu'!$C$3,1,1),G1473&lt;=WORKDAY(DATE('1. Informace o projektu'!$C$3+1,1,31)-1,1)),"OK","!!"),RIGHT(H1473,3)="(a)",IF(AND(G1473&gt;=DATE('1. Informace o projektu'!$C$3,1,1),G1473&lt;=WORKDAY(DATE('1. Informace o projektu'!$C$3,12,31)-1,1,'6. Data'!$C$76:$C$89)),"OK","!!"),ISBLANK(G1473),"!",ISBLANK(H1473),"!!!",H1473='6. Data'!$B$3,"vyberte druh nákladu")," ")</f>
        <v xml:space="preserve"> </v>
      </c>
      <c r="J1473" s="261" t="str">
        <f t="shared" si="66"/>
        <v xml:space="preserve"> </v>
      </c>
      <c r="K1473" s="238" t="str">
        <f t="shared" si="67"/>
        <v xml:space="preserve"> </v>
      </c>
      <c r="L1473" s="87" t="str">
        <f t="shared" si="68"/>
        <v xml:space="preserve"> </v>
      </c>
    </row>
    <row r="1474" spans="1:12" x14ac:dyDescent="0.25">
      <c r="A1474" s="72"/>
      <c r="B1474" s="82"/>
      <c r="C1474" s="82"/>
      <c r="D1474" s="79"/>
      <c r="E1474" s="83"/>
      <c r="F1474" s="83"/>
      <c r="G1474" s="81"/>
      <c r="H1474" s="126"/>
      <c r="I1474" s="238" t="str">
        <f>IF(ISNUMBER(F1474),_xlfn.IFS(RIGHT(H1474,3)="(b)",IF(AND(G1474&gt;=DATE('1. Informace o projektu'!$C$3,1,1),G1474&lt;=WORKDAY(DATE('1. Informace o projektu'!$C$3+1,1,31)-1,1)),"OK","!!"),RIGHT(H1474,3)="(a)",IF(AND(G1474&gt;=DATE('1. Informace o projektu'!$C$3,1,1),G1474&lt;=WORKDAY(DATE('1. Informace o projektu'!$C$3,12,31)-1,1,'6. Data'!$C$76:$C$89)),"OK","!!"),ISBLANK(G1474),"!",ISBLANK(H1474),"!!!",H1474='6. Data'!$B$3,"vyberte druh nákladu")," ")</f>
        <v xml:space="preserve"> </v>
      </c>
      <c r="J1474" s="261" t="str">
        <f t="shared" si="66"/>
        <v xml:space="preserve"> </v>
      </c>
      <c r="K1474" s="238" t="str">
        <f t="shared" si="67"/>
        <v xml:space="preserve"> </v>
      </c>
      <c r="L1474" s="87" t="str">
        <f t="shared" si="68"/>
        <v xml:space="preserve"> </v>
      </c>
    </row>
    <row r="1475" spans="1:12" x14ac:dyDescent="0.25">
      <c r="A1475" s="72"/>
      <c r="B1475" s="82"/>
      <c r="C1475" s="82"/>
      <c r="D1475" s="79"/>
      <c r="E1475" s="83"/>
      <c r="F1475" s="83"/>
      <c r="G1475" s="81"/>
      <c r="H1475" s="126"/>
      <c r="I1475" s="238" t="str">
        <f>IF(ISNUMBER(F1475),_xlfn.IFS(RIGHT(H1475,3)="(b)",IF(AND(G1475&gt;=DATE('1. Informace o projektu'!$C$3,1,1),G1475&lt;=WORKDAY(DATE('1. Informace o projektu'!$C$3+1,1,31)-1,1)),"OK","!!"),RIGHT(H1475,3)="(a)",IF(AND(G1475&gt;=DATE('1. Informace o projektu'!$C$3,1,1),G1475&lt;=WORKDAY(DATE('1. Informace o projektu'!$C$3,12,31)-1,1,'6. Data'!$C$76:$C$89)),"OK","!!"),ISBLANK(G1475),"!",ISBLANK(H1475),"!!!",H1475='6. Data'!$B$3,"vyberte druh nákladu")," ")</f>
        <v xml:space="preserve"> </v>
      </c>
      <c r="J1475" s="261" t="str">
        <f t="shared" si="66"/>
        <v xml:space="preserve"> </v>
      </c>
      <c r="K1475" s="238" t="str">
        <f t="shared" si="67"/>
        <v xml:space="preserve"> </v>
      </c>
      <c r="L1475" s="87" t="str">
        <f t="shared" si="68"/>
        <v xml:space="preserve"> </v>
      </c>
    </row>
    <row r="1476" spans="1:12" x14ac:dyDescent="0.25">
      <c r="A1476" s="72"/>
      <c r="B1476" s="82"/>
      <c r="C1476" s="82"/>
      <c r="D1476" s="79"/>
      <c r="E1476" s="83"/>
      <c r="F1476" s="83"/>
      <c r="G1476" s="81"/>
      <c r="H1476" s="126"/>
      <c r="I1476" s="238" t="str">
        <f>IF(ISNUMBER(F1476),_xlfn.IFS(RIGHT(H1476,3)="(b)",IF(AND(G1476&gt;=DATE('1. Informace o projektu'!$C$3,1,1),G1476&lt;=WORKDAY(DATE('1. Informace o projektu'!$C$3+1,1,31)-1,1)),"OK","!!"),RIGHT(H1476,3)="(a)",IF(AND(G1476&gt;=DATE('1. Informace o projektu'!$C$3,1,1),G1476&lt;=WORKDAY(DATE('1. Informace o projektu'!$C$3,12,31)-1,1,'6. Data'!$C$76:$C$89)),"OK","!!"),ISBLANK(G1476),"!",ISBLANK(H1476),"!!!",H1476='6. Data'!$B$3,"vyberte druh nákladu")," ")</f>
        <v xml:space="preserve"> </v>
      </c>
      <c r="J1476" s="261" t="str">
        <f t="shared" si="66"/>
        <v xml:space="preserve"> </v>
      </c>
      <c r="K1476" s="238" t="str">
        <f t="shared" si="67"/>
        <v xml:space="preserve"> </v>
      </c>
      <c r="L1476" s="87" t="str">
        <f t="shared" si="68"/>
        <v xml:space="preserve"> </v>
      </c>
    </row>
    <row r="1477" spans="1:12" x14ac:dyDescent="0.25">
      <c r="A1477" s="72"/>
      <c r="B1477" s="82"/>
      <c r="C1477" s="82"/>
      <c r="D1477" s="79"/>
      <c r="E1477" s="83"/>
      <c r="F1477" s="83"/>
      <c r="G1477" s="81"/>
      <c r="H1477" s="126"/>
      <c r="I1477" s="238" t="str">
        <f>IF(ISNUMBER(F1477),_xlfn.IFS(RIGHT(H1477,3)="(b)",IF(AND(G1477&gt;=DATE('1. Informace o projektu'!$C$3,1,1),G1477&lt;=WORKDAY(DATE('1. Informace o projektu'!$C$3+1,1,31)-1,1)),"OK","!!"),RIGHT(H1477,3)="(a)",IF(AND(G1477&gt;=DATE('1. Informace o projektu'!$C$3,1,1),G1477&lt;=WORKDAY(DATE('1. Informace o projektu'!$C$3,12,31)-1,1,'6. Data'!$C$76:$C$89)),"OK","!!"),ISBLANK(G1477),"!",ISBLANK(H1477),"!!!",H1477='6. Data'!$B$3,"vyberte druh nákladu")," ")</f>
        <v xml:space="preserve"> </v>
      </c>
      <c r="J1477" s="261" t="str">
        <f t="shared" si="66"/>
        <v xml:space="preserve"> </v>
      </c>
      <c r="K1477" s="238" t="str">
        <f t="shared" si="67"/>
        <v xml:space="preserve"> </v>
      </c>
      <c r="L1477" s="87" t="str">
        <f t="shared" si="68"/>
        <v xml:space="preserve"> </v>
      </c>
    </row>
    <row r="1478" spans="1:12" x14ac:dyDescent="0.25">
      <c r="A1478" s="72"/>
      <c r="B1478" s="82"/>
      <c r="C1478" s="82"/>
      <c r="D1478" s="79"/>
      <c r="E1478" s="83"/>
      <c r="F1478" s="83"/>
      <c r="G1478" s="81"/>
      <c r="H1478" s="126"/>
      <c r="I1478" s="238" t="str">
        <f>IF(ISNUMBER(F1478),_xlfn.IFS(RIGHT(H1478,3)="(b)",IF(AND(G1478&gt;=DATE('1. Informace o projektu'!$C$3,1,1),G1478&lt;=WORKDAY(DATE('1. Informace o projektu'!$C$3+1,1,31)-1,1)),"OK","!!"),RIGHT(H1478,3)="(a)",IF(AND(G1478&gt;=DATE('1. Informace o projektu'!$C$3,1,1),G1478&lt;=WORKDAY(DATE('1. Informace o projektu'!$C$3,12,31)-1,1,'6. Data'!$C$76:$C$89)),"OK","!!"),ISBLANK(G1478),"!",ISBLANK(H1478),"!!!",H1478='6. Data'!$B$3,"vyberte druh nákladu")," ")</f>
        <v xml:space="preserve"> </v>
      </c>
      <c r="J1478" s="261" t="str">
        <f t="shared" si="66"/>
        <v xml:space="preserve"> </v>
      </c>
      <c r="K1478" s="238" t="str">
        <f t="shared" si="67"/>
        <v xml:space="preserve"> </v>
      </c>
      <c r="L1478" s="87" t="str">
        <f t="shared" si="68"/>
        <v xml:space="preserve"> </v>
      </c>
    </row>
    <row r="1479" spans="1:12" x14ac:dyDescent="0.25">
      <c r="A1479" s="72"/>
      <c r="B1479" s="82"/>
      <c r="C1479" s="82"/>
      <c r="D1479" s="79"/>
      <c r="E1479" s="83"/>
      <c r="F1479" s="83"/>
      <c r="G1479" s="81"/>
      <c r="H1479" s="126"/>
      <c r="I1479" s="238" t="str">
        <f>IF(ISNUMBER(F1479),_xlfn.IFS(RIGHT(H1479,3)="(b)",IF(AND(G1479&gt;=DATE('1. Informace o projektu'!$C$3,1,1),G1479&lt;=WORKDAY(DATE('1. Informace o projektu'!$C$3+1,1,31)-1,1)),"OK","!!"),RIGHT(H1479,3)="(a)",IF(AND(G1479&gt;=DATE('1. Informace o projektu'!$C$3,1,1),G1479&lt;=WORKDAY(DATE('1. Informace o projektu'!$C$3,12,31)-1,1,'6. Data'!$C$76:$C$89)),"OK","!!"),ISBLANK(G1479),"!",ISBLANK(H1479),"!!!",H1479='6. Data'!$B$3,"vyberte druh nákladu")," ")</f>
        <v xml:space="preserve"> </v>
      </c>
      <c r="J1479" s="261" t="str">
        <f t="shared" ref="J1479:J1498" si="69">_xlfn.IFS(I1479="!","Zapište datum úhrady",I1479="ok"," ",I1479=" "," ",I1479="!!!","vyberte druh nákladu",I1479="!!","nepovolené datum úhrady",I1479="vyberte druh nákladu","vyberte druh nákladu")</f>
        <v xml:space="preserve"> </v>
      </c>
      <c r="K1479" s="238" t="str">
        <f t="shared" ref="K1479:K1498" si="70">IF(ISNUMBER(F1479),IF(E1479&gt;=F1479,"OK","!")," ")</f>
        <v xml:space="preserve"> </v>
      </c>
      <c r="L1479" s="87" t="str">
        <f t="shared" ref="L1479:L1498" si="71">_xlfn.IFS(K1479="!","Hrazeno z dotace je vyšší než fakturovaná částka",K1479="ok"," ",K1479=" "," ")</f>
        <v xml:space="preserve"> </v>
      </c>
    </row>
    <row r="1480" spans="1:12" x14ac:dyDescent="0.25">
      <c r="A1480" s="72"/>
      <c r="B1480" s="82"/>
      <c r="C1480" s="82"/>
      <c r="D1480" s="79"/>
      <c r="E1480" s="83"/>
      <c r="F1480" s="83"/>
      <c r="G1480" s="81"/>
      <c r="H1480" s="126"/>
      <c r="I1480" s="238" t="str">
        <f>IF(ISNUMBER(F1480),_xlfn.IFS(RIGHT(H1480,3)="(b)",IF(AND(G1480&gt;=DATE('1. Informace o projektu'!$C$3,1,1),G1480&lt;=WORKDAY(DATE('1. Informace o projektu'!$C$3+1,1,31)-1,1)),"OK","!!"),RIGHT(H1480,3)="(a)",IF(AND(G1480&gt;=DATE('1. Informace o projektu'!$C$3,1,1),G1480&lt;=WORKDAY(DATE('1. Informace o projektu'!$C$3,12,31)-1,1,'6. Data'!$C$76:$C$89)),"OK","!!"),ISBLANK(G1480),"!",ISBLANK(H1480),"!!!",H1480='6. Data'!$B$3,"vyberte druh nákladu")," ")</f>
        <v xml:space="preserve"> </v>
      </c>
      <c r="J1480" s="261" t="str">
        <f t="shared" si="69"/>
        <v xml:space="preserve"> </v>
      </c>
      <c r="K1480" s="238" t="str">
        <f t="shared" si="70"/>
        <v xml:space="preserve"> </v>
      </c>
      <c r="L1480" s="87" t="str">
        <f t="shared" si="71"/>
        <v xml:space="preserve"> </v>
      </c>
    </row>
    <row r="1481" spans="1:12" x14ac:dyDescent="0.25">
      <c r="A1481" s="72"/>
      <c r="B1481" s="82"/>
      <c r="C1481" s="82"/>
      <c r="D1481" s="79"/>
      <c r="E1481" s="83"/>
      <c r="F1481" s="83"/>
      <c r="G1481" s="81"/>
      <c r="H1481" s="126"/>
      <c r="I1481" s="238" t="str">
        <f>IF(ISNUMBER(F1481),_xlfn.IFS(RIGHT(H1481,3)="(b)",IF(AND(G1481&gt;=DATE('1. Informace o projektu'!$C$3,1,1),G1481&lt;=WORKDAY(DATE('1. Informace o projektu'!$C$3+1,1,31)-1,1)),"OK","!!"),RIGHT(H1481,3)="(a)",IF(AND(G1481&gt;=DATE('1. Informace o projektu'!$C$3,1,1),G1481&lt;=WORKDAY(DATE('1. Informace o projektu'!$C$3,12,31)-1,1,'6. Data'!$C$76:$C$89)),"OK","!!"),ISBLANK(G1481),"!",ISBLANK(H1481),"!!!",H1481='6. Data'!$B$3,"vyberte druh nákladu")," ")</f>
        <v xml:space="preserve"> </v>
      </c>
      <c r="J1481" s="261" t="str">
        <f t="shared" si="69"/>
        <v xml:space="preserve"> </v>
      </c>
      <c r="K1481" s="238" t="str">
        <f t="shared" si="70"/>
        <v xml:space="preserve"> </v>
      </c>
      <c r="L1481" s="87" t="str">
        <f t="shared" si="71"/>
        <v xml:space="preserve"> </v>
      </c>
    </row>
    <row r="1482" spans="1:12" x14ac:dyDescent="0.25">
      <c r="A1482" s="72"/>
      <c r="B1482" s="82"/>
      <c r="C1482" s="82"/>
      <c r="D1482" s="79"/>
      <c r="E1482" s="83"/>
      <c r="F1482" s="83"/>
      <c r="G1482" s="81"/>
      <c r="H1482" s="126"/>
      <c r="I1482" s="238" t="str">
        <f>IF(ISNUMBER(F1482),_xlfn.IFS(RIGHT(H1482,3)="(b)",IF(AND(G1482&gt;=DATE('1. Informace o projektu'!$C$3,1,1),G1482&lt;=WORKDAY(DATE('1. Informace o projektu'!$C$3+1,1,31)-1,1)),"OK","!!"),RIGHT(H1482,3)="(a)",IF(AND(G1482&gt;=DATE('1. Informace o projektu'!$C$3,1,1),G1482&lt;=WORKDAY(DATE('1. Informace o projektu'!$C$3,12,31)-1,1,'6. Data'!$C$76:$C$89)),"OK","!!"),ISBLANK(G1482),"!",ISBLANK(H1482),"!!!",H1482='6. Data'!$B$3,"vyberte druh nákladu")," ")</f>
        <v xml:space="preserve"> </v>
      </c>
      <c r="J1482" s="261" t="str">
        <f t="shared" si="69"/>
        <v xml:space="preserve"> </v>
      </c>
      <c r="K1482" s="238" t="str">
        <f t="shared" si="70"/>
        <v xml:space="preserve"> </v>
      </c>
      <c r="L1482" s="87" t="str">
        <f t="shared" si="71"/>
        <v xml:space="preserve"> </v>
      </c>
    </row>
    <row r="1483" spans="1:12" x14ac:dyDescent="0.25">
      <c r="A1483" s="72"/>
      <c r="B1483" s="82"/>
      <c r="C1483" s="82"/>
      <c r="D1483" s="79"/>
      <c r="E1483" s="83"/>
      <c r="F1483" s="83"/>
      <c r="G1483" s="81"/>
      <c r="H1483" s="126"/>
      <c r="I1483" s="238" t="str">
        <f>IF(ISNUMBER(F1483),_xlfn.IFS(RIGHT(H1483,3)="(b)",IF(AND(G1483&gt;=DATE('1. Informace o projektu'!$C$3,1,1),G1483&lt;=WORKDAY(DATE('1. Informace o projektu'!$C$3+1,1,31)-1,1)),"OK","!!"),RIGHT(H1483,3)="(a)",IF(AND(G1483&gt;=DATE('1. Informace o projektu'!$C$3,1,1),G1483&lt;=WORKDAY(DATE('1. Informace o projektu'!$C$3,12,31)-1,1,'6. Data'!$C$76:$C$89)),"OK","!!"),ISBLANK(G1483),"!",ISBLANK(H1483),"!!!",H1483='6. Data'!$B$3,"vyberte druh nákladu")," ")</f>
        <v xml:space="preserve"> </v>
      </c>
      <c r="J1483" s="261" t="str">
        <f t="shared" si="69"/>
        <v xml:space="preserve"> </v>
      </c>
      <c r="K1483" s="238" t="str">
        <f t="shared" si="70"/>
        <v xml:space="preserve"> </v>
      </c>
      <c r="L1483" s="87" t="str">
        <f t="shared" si="71"/>
        <v xml:space="preserve"> </v>
      </c>
    </row>
    <row r="1484" spans="1:12" x14ac:dyDescent="0.25">
      <c r="A1484" s="72"/>
      <c r="B1484" s="82"/>
      <c r="C1484" s="82"/>
      <c r="D1484" s="79"/>
      <c r="E1484" s="83"/>
      <c r="F1484" s="83"/>
      <c r="G1484" s="81"/>
      <c r="H1484" s="126"/>
      <c r="I1484" s="238" t="str">
        <f>IF(ISNUMBER(F1484),_xlfn.IFS(RIGHT(H1484,3)="(b)",IF(AND(G1484&gt;=DATE('1. Informace o projektu'!$C$3,1,1),G1484&lt;=WORKDAY(DATE('1. Informace o projektu'!$C$3+1,1,31)-1,1)),"OK","!!"),RIGHT(H1484,3)="(a)",IF(AND(G1484&gt;=DATE('1. Informace o projektu'!$C$3,1,1),G1484&lt;=WORKDAY(DATE('1. Informace o projektu'!$C$3,12,31)-1,1,'6. Data'!$C$76:$C$89)),"OK","!!"),ISBLANK(G1484),"!",ISBLANK(H1484),"!!!",H1484='6. Data'!$B$3,"vyberte druh nákladu")," ")</f>
        <v xml:space="preserve"> </v>
      </c>
      <c r="J1484" s="261" t="str">
        <f t="shared" si="69"/>
        <v xml:space="preserve"> </v>
      </c>
      <c r="K1484" s="238" t="str">
        <f t="shared" si="70"/>
        <v xml:space="preserve"> </v>
      </c>
      <c r="L1484" s="87" t="str">
        <f t="shared" si="71"/>
        <v xml:space="preserve"> </v>
      </c>
    </row>
    <row r="1485" spans="1:12" x14ac:dyDescent="0.25">
      <c r="A1485" s="72"/>
      <c r="B1485" s="82"/>
      <c r="C1485" s="82"/>
      <c r="D1485" s="79"/>
      <c r="E1485" s="83"/>
      <c r="F1485" s="83"/>
      <c r="G1485" s="81"/>
      <c r="H1485" s="126"/>
      <c r="I1485" s="238" t="str">
        <f>IF(ISNUMBER(F1485),_xlfn.IFS(RIGHT(H1485,3)="(b)",IF(AND(G1485&gt;=DATE('1. Informace o projektu'!$C$3,1,1),G1485&lt;=WORKDAY(DATE('1. Informace o projektu'!$C$3+1,1,31)-1,1)),"OK","!!"),RIGHT(H1485,3)="(a)",IF(AND(G1485&gt;=DATE('1. Informace o projektu'!$C$3,1,1),G1485&lt;=WORKDAY(DATE('1. Informace o projektu'!$C$3,12,31)-1,1,'6. Data'!$C$76:$C$89)),"OK","!!"),ISBLANK(G1485),"!",ISBLANK(H1485),"!!!",H1485='6. Data'!$B$3,"vyberte druh nákladu")," ")</f>
        <v xml:space="preserve"> </v>
      </c>
      <c r="J1485" s="261" t="str">
        <f t="shared" si="69"/>
        <v xml:space="preserve"> </v>
      </c>
      <c r="K1485" s="238" t="str">
        <f t="shared" si="70"/>
        <v xml:space="preserve"> </v>
      </c>
      <c r="L1485" s="87" t="str">
        <f t="shared" si="71"/>
        <v xml:space="preserve"> </v>
      </c>
    </row>
    <row r="1486" spans="1:12" x14ac:dyDescent="0.25">
      <c r="A1486" s="72"/>
      <c r="B1486" s="82"/>
      <c r="C1486" s="82"/>
      <c r="D1486" s="79"/>
      <c r="E1486" s="83"/>
      <c r="F1486" s="83"/>
      <c r="G1486" s="81"/>
      <c r="H1486" s="126"/>
      <c r="I1486" s="238" t="str">
        <f>IF(ISNUMBER(F1486),_xlfn.IFS(RIGHT(H1486,3)="(b)",IF(AND(G1486&gt;=DATE('1. Informace o projektu'!$C$3,1,1),G1486&lt;=WORKDAY(DATE('1. Informace o projektu'!$C$3+1,1,31)-1,1)),"OK","!!"),RIGHT(H1486,3)="(a)",IF(AND(G1486&gt;=DATE('1. Informace o projektu'!$C$3,1,1),G1486&lt;=WORKDAY(DATE('1. Informace o projektu'!$C$3,12,31)-1,1,'6. Data'!$C$76:$C$89)),"OK","!!"),ISBLANK(G1486),"!",ISBLANK(H1486),"!!!",H1486='6. Data'!$B$3,"vyberte druh nákladu")," ")</f>
        <v xml:space="preserve"> </v>
      </c>
      <c r="J1486" s="261" t="str">
        <f t="shared" si="69"/>
        <v xml:space="preserve"> </v>
      </c>
      <c r="K1486" s="238" t="str">
        <f t="shared" si="70"/>
        <v xml:space="preserve"> </v>
      </c>
      <c r="L1486" s="87" t="str">
        <f t="shared" si="71"/>
        <v xml:space="preserve"> </v>
      </c>
    </row>
    <row r="1487" spans="1:12" x14ac:dyDescent="0.25">
      <c r="A1487" s="72"/>
      <c r="B1487" s="82"/>
      <c r="C1487" s="82"/>
      <c r="D1487" s="79"/>
      <c r="E1487" s="83"/>
      <c r="F1487" s="83"/>
      <c r="G1487" s="81"/>
      <c r="H1487" s="126"/>
      <c r="I1487" s="238" t="str">
        <f>IF(ISNUMBER(F1487),_xlfn.IFS(RIGHT(H1487,3)="(b)",IF(AND(G1487&gt;=DATE('1. Informace o projektu'!$C$3,1,1),G1487&lt;=WORKDAY(DATE('1. Informace o projektu'!$C$3+1,1,31)-1,1)),"OK","!!"),RIGHT(H1487,3)="(a)",IF(AND(G1487&gt;=DATE('1. Informace o projektu'!$C$3,1,1),G1487&lt;=WORKDAY(DATE('1. Informace o projektu'!$C$3,12,31)-1,1,'6. Data'!$C$76:$C$89)),"OK","!!"),ISBLANK(G1487),"!",ISBLANK(H1487),"!!!",H1487='6. Data'!$B$3,"vyberte druh nákladu")," ")</f>
        <v xml:space="preserve"> </v>
      </c>
      <c r="J1487" s="261" t="str">
        <f t="shared" si="69"/>
        <v xml:space="preserve"> </v>
      </c>
      <c r="K1487" s="238" t="str">
        <f t="shared" si="70"/>
        <v xml:space="preserve"> </v>
      </c>
      <c r="L1487" s="87" t="str">
        <f t="shared" si="71"/>
        <v xml:space="preserve"> </v>
      </c>
    </row>
    <row r="1488" spans="1:12" x14ac:dyDescent="0.25">
      <c r="A1488" s="72"/>
      <c r="B1488" s="82"/>
      <c r="C1488" s="82"/>
      <c r="D1488" s="79"/>
      <c r="E1488" s="83"/>
      <c r="F1488" s="83"/>
      <c r="G1488" s="81"/>
      <c r="H1488" s="126"/>
      <c r="I1488" s="238" t="str">
        <f>IF(ISNUMBER(F1488),_xlfn.IFS(RIGHT(H1488,3)="(b)",IF(AND(G1488&gt;=DATE('1. Informace o projektu'!$C$3,1,1),G1488&lt;=WORKDAY(DATE('1. Informace o projektu'!$C$3+1,1,31)-1,1)),"OK","!!"),RIGHT(H1488,3)="(a)",IF(AND(G1488&gt;=DATE('1. Informace o projektu'!$C$3,1,1),G1488&lt;=WORKDAY(DATE('1. Informace o projektu'!$C$3,12,31)-1,1,'6. Data'!$C$76:$C$89)),"OK","!!"),ISBLANK(G1488),"!",ISBLANK(H1488),"!!!",H1488='6. Data'!$B$3,"vyberte druh nákladu")," ")</f>
        <v xml:space="preserve"> </v>
      </c>
      <c r="J1488" s="261" t="str">
        <f t="shared" si="69"/>
        <v xml:space="preserve"> </v>
      </c>
      <c r="K1488" s="238" t="str">
        <f t="shared" si="70"/>
        <v xml:space="preserve"> </v>
      </c>
      <c r="L1488" s="87" t="str">
        <f t="shared" si="71"/>
        <v xml:space="preserve"> </v>
      </c>
    </row>
    <row r="1489" spans="1:12" x14ac:dyDescent="0.25">
      <c r="A1489" s="72"/>
      <c r="B1489" s="82"/>
      <c r="C1489" s="82"/>
      <c r="D1489" s="79"/>
      <c r="E1489" s="83"/>
      <c r="F1489" s="83"/>
      <c r="G1489" s="81"/>
      <c r="H1489" s="126"/>
      <c r="I1489" s="238" t="str">
        <f>IF(ISNUMBER(F1489),_xlfn.IFS(RIGHT(H1489,3)="(b)",IF(AND(G1489&gt;=DATE('1. Informace o projektu'!$C$3,1,1),G1489&lt;=WORKDAY(DATE('1. Informace o projektu'!$C$3+1,1,31)-1,1)),"OK","!!"),RIGHT(H1489,3)="(a)",IF(AND(G1489&gt;=DATE('1. Informace o projektu'!$C$3,1,1),G1489&lt;=WORKDAY(DATE('1. Informace o projektu'!$C$3,12,31)-1,1,'6. Data'!$C$76:$C$89)),"OK","!!"),ISBLANK(G1489),"!",ISBLANK(H1489),"!!!",H1489='6. Data'!$B$3,"vyberte druh nákladu")," ")</f>
        <v xml:space="preserve"> </v>
      </c>
      <c r="J1489" s="261" t="str">
        <f t="shared" si="69"/>
        <v xml:space="preserve"> </v>
      </c>
      <c r="K1489" s="238" t="str">
        <f t="shared" si="70"/>
        <v xml:space="preserve"> </v>
      </c>
      <c r="L1489" s="87" t="str">
        <f t="shared" si="71"/>
        <v xml:space="preserve"> </v>
      </c>
    </row>
    <row r="1490" spans="1:12" x14ac:dyDescent="0.25">
      <c r="A1490" s="72"/>
      <c r="B1490" s="82"/>
      <c r="C1490" s="82"/>
      <c r="D1490" s="79"/>
      <c r="E1490" s="83"/>
      <c r="F1490" s="83"/>
      <c r="G1490" s="81"/>
      <c r="H1490" s="126"/>
      <c r="I1490" s="238" t="str">
        <f>IF(ISNUMBER(F1490),_xlfn.IFS(RIGHT(H1490,3)="(b)",IF(AND(G1490&gt;=DATE('1. Informace o projektu'!$C$3,1,1),G1490&lt;=WORKDAY(DATE('1. Informace o projektu'!$C$3+1,1,31)-1,1)),"OK","!!"),RIGHT(H1490,3)="(a)",IF(AND(G1490&gt;=DATE('1. Informace o projektu'!$C$3,1,1),G1490&lt;=WORKDAY(DATE('1. Informace o projektu'!$C$3,12,31)-1,1,'6. Data'!$C$76:$C$89)),"OK","!!"),ISBLANK(G1490),"!",ISBLANK(H1490),"!!!",H1490='6. Data'!$B$3,"vyberte druh nákladu")," ")</f>
        <v xml:space="preserve"> </v>
      </c>
      <c r="J1490" s="261" t="str">
        <f t="shared" si="69"/>
        <v xml:space="preserve"> </v>
      </c>
      <c r="K1490" s="238" t="str">
        <f t="shared" si="70"/>
        <v xml:space="preserve"> </v>
      </c>
      <c r="L1490" s="87" t="str">
        <f t="shared" si="71"/>
        <v xml:space="preserve"> </v>
      </c>
    </row>
    <row r="1491" spans="1:12" x14ac:dyDescent="0.25">
      <c r="A1491" s="72"/>
      <c r="B1491" s="82"/>
      <c r="C1491" s="82"/>
      <c r="D1491" s="79"/>
      <c r="E1491" s="83"/>
      <c r="F1491" s="83"/>
      <c r="G1491" s="81"/>
      <c r="H1491" s="126"/>
      <c r="I1491" s="238" t="str">
        <f>IF(ISNUMBER(F1491),_xlfn.IFS(RIGHT(H1491,3)="(b)",IF(AND(G1491&gt;=DATE('1. Informace o projektu'!$C$3,1,1),G1491&lt;=WORKDAY(DATE('1. Informace o projektu'!$C$3+1,1,31)-1,1)),"OK","!!"),RIGHT(H1491,3)="(a)",IF(AND(G1491&gt;=DATE('1. Informace o projektu'!$C$3,1,1),G1491&lt;=WORKDAY(DATE('1. Informace o projektu'!$C$3,12,31)-1,1,'6. Data'!$C$76:$C$89)),"OK","!!"),ISBLANK(G1491),"!",ISBLANK(H1491),"!!!",H1491='6. Data'!$B$3,"vyberte druh nákladu")," ")</f>
        <v xml:space="preserve"> </v>
      </c>
      <c r="J1491" s="261" t="str">
        <f t="shared" si="69"/>
        <v xml:space="preserve"> </v>
      </c>
      <c r="K1491" s="238" t="str">
        <f t="shared" si="70"/>
        <v xml:space="preserve"> </v>
      </c>
      <c r="L1491" s="87" t="str">
        <f t="shared" si="71"/>
        <v xml:space="preserve"> </v>
      </c>
    </row>
    <row r="1492" spans="1:12" x14ac:dyDescent="0.25">
      <c r="A1492" s="72"/>
      <c r="B1492" s="82"/>
      <c r="C1492" s="82"/>
      <c r="D1492" s="79"/>
      <c r="E1492" s="83"/>
      <c r="F1492" s="83"/>
      <c r="G1492" s="81"/>
      <c r="H1492" s="126"/>
      <c r="I1492" s="238" t="str">
        <f>IF(ISNUMBER(F1492),_xlfn.IFS(RIGHT(H1492,3)="(b)",IF(AND(G1492&gt;=DATE('1. Informace o projektu'!$C$3,1,1),G1492&lt;=WORKDAY(DATE('1. Informace o projektu'!$C$3+1,1,31)-1,1)),"OK","!!"),RIGHT(H1492,3)="(a)",IF(AND(G1492&gt;=DATE('1. Informace o projektu'!$C$3,1,1),G1492&lt;=WORKDAY(DATE('1. Informace o projektu'!$C$3,12,31)-1,1,'6. Data'!$C$76:$C$89)),"OK","!!"),ISBLANK(G1492),"!",ISBLANK(H1492),"!!!",H1492='6. Data'!$B$3,"vyberte druh nákladu")," ")</f>
        <v xml:space="preserve"> </v>
      </c>
      <c r="J1492" s="261" t="str">
        <f t="shared" si="69"/>
        <v xml:space="preserve"> </v>
      </c>
      <c r="K1492" s="238" t="str">
        <f t="shared" si="70"/>
        <v xml:space="preserve"> </v>
      </c>
      <c r="L1492" s="87" t="str">
        <f t="shared" si="71"/>
        <v xml:space="preserve"> </v>
      </c>
    </row>
    <row r="1493" spans="1:12" x14ac:dyDescent="0.25">
      <c r="A1493" s="72"/>
      <c r="B1493" s="82"/>
      <c r="C1493" s="82"/>
      <c r="D1493" s="79"/>
      <c r="E1493" s="83"/>
      <c r="F1493" s="83"/>
      <c r="G1493" s="81"/>
      <c r="H1493" s="126"/>
      <c r="I1493" s="238" t="str">
        <f>IF(ISNUMBER(F1493),_xlfn.IFS(RIGHT(H1493,3)="(b)",IF(AND(G1493&gt;=DATE('1. Informace o projektu'!$C$3,1,1),G1493&lt;=WORKDAY(DATE('1. Informace o projektu'!$C$3+1,1,31)-1,1)),"OK","!!"),RIGHT(H1493,3)="(a)",IF(AND(G1493&gt;=DATE('1. Informace o projektu'!$C$3,1,1),G1493&lt;=WORKDAY(DATE('1. Informace o projektu'!$C$3,12,31)-1,1,'6. Data'!$C$76:$C$89)),"OK","!!"),ISBLANK(G1493),"!",ISBLANK(H1493),"!!!",H1493='6. Data'!$B$3,"vyberte druh nákladu")," ")</f>
        <v xml:space="preserve"> </v>
      </c>
      <c r="J1493" s="261" t="str">
        <f t="shared" si="69"/>
        <v xml:space="preserve"> </v>
      </c>
      <c r="K1493" s="238" t="str">
        <f t="shared" si="70"/>
        <v xml:space="preserve"> </v>
      </c>
      <c r="L1493" s="87" t="str">
        <f t="shared" si="71"/>
        <v xml:space="preserve"> </v>
      </c>
    </row>
    <row r="1494" spans="1:12" x14ac:dyDescent="0.25">
      <c r="A1494" s="72"/>
      <c r="B1494" s="82"/>
      <c r="C1494" s="82"/>
      <c r="D1494" s="79"/>
      <c r="E1494" s="83"/>
      <c r="F1494" s="83"/>
      <c r="G1494" s="81"/>
      <c r="H1494" s="126"/>
      <c r="I1494" s="238" t="str">
        <f>IF(ISNUMBER(F1494),_xlfn.IFS(RIGHT(H1494,3)="(b)",IF(AND(G1494&gt;=DATE('1. Informace o projektu'!$C$3,1,1),G1494&lt;=WORKDAY(DATE('1. Informace o projektu'!$C$3+1,1,31)-1,1)),"OK","!!"),RIGHT(H1494,3)="(a)",IF(AND(G1494&gt;=DATE('1. Informace o projektu'!$C$3,1,1),G1494&lt;=WORKDAY(DATE('1. Informace o projektu'!$C$3,12,31)-1,1,'6. Data'!$C$76:$C$89)),"OK","!!"),ISBLANK(G1494),"!",ISBLANK(H1494),"!!!",H1494='6. Data'!$B$3,"vyberte druh nákladu")," ")</f>
        <v xml:space="preserve"> </v>
      </c>
      <c r="J1494" s="261" t="str">
        <f t="shared" si="69"/>
        <v xml:space="preserve"> </v>
      </c>
      <c r="K1494" s="238" t="str">
        <f t="shared" si="70"/>
        <v xml:space="preserve"> </v>
      </c>
      <c r="L1494" s="87" t="str">
        <f t="shared" si="71"/>
        <v xml:space="preserve"> </v>
      </c>
    </row>
    <row r="1495" spans="1:12" x14ac:dyDescent="0.25">
      <c r="A1495" s="72"/>
      <c r="B1495" s="82"/>
      <c r="C1495" s="82"/>
      <c r="D1495" s="79"/>
      <c r="E1495" s="83"/>
      <c r="F1495" s="83"/>
      <c r="G1495" s="81"/>
      <c r="H1495" s="126"/>
      <c r="I1495" s="238" t="str">
        <f>IF(ISNUMBER(F1495),_xlfn.IFS(RIGHT(H1495,3)="(b)",IF(AND(G1495&gt;=DATE('1. Informace o projektu'!$C$3,1,1),G1495&lt;=WORKDAY(DATE('1. Informace o projektu'!$C$3+1,1,31)-1,1)),"OK","!!"),RIGHT(H1495,3)="(a)",IF(AND(G1495&gt;=DATE('1. Informace o projektu'!$C$3,1,1),G1495&lt;=WORKDAY(DATE('1. Informace o projektu'!$C$3,12,31)-1,1,'6. Data'!$C$76:$C$89)),"OK","!!"),ISBLANK(G1495),"!",ISBLANK(H1495),"!!!",H1495='6. Data'!$B$3,"vyberte druh nákladu")," ")</f>
        <v xml:space="preserve"> </v>
      </c>
      <c r="J1495" s="261" t="str">
        <f t="shared" si="69"/>
        <v xml:space="preserve"> </v>
      </c>
      <c r="K1495" s="238" t="str">
        <f t="shared" si="70"/>
        <v xml:space="preserve"> </v>
      </c>
      <c r="L1495" s="87" t="str">
        <f t="shared" si="71"/>
        <v xml:space="preserve"> </v>
      </c>
    </row>
    <row r="1496" spans="1:12" x14ac:dyDescent="0.25">
      <c r="A1496" s="72"/>
      <c r="B1496" s="82"/>
      <c r="C1496" s="82"/>
      <c r="D1496" s="79"/>
      <c r="E1496" s="83"/>
      <c r="F1496" s="83"/>
      <c r="G1496" s="81"/>
      <c r="H1496" s="126"/>
      <c r="I1496" s="238" t="str">
        <f>IF(ISNUMBER(F1496),_xlfn.IFS(RIGHT(H1496,3)="(b)",IF(AND(G1496&gt;=DATE('1. Informace o projektu'!$C$3,1,1),G1496&lt;=WORKDAY(DATE('1. Informace o projektu'!$C$3+1,1,31)-1,1)),"OK","!!"),RIGHT(H1496,3)="(a)",IF(AND(G1496&gt;=DATE('1. Informace o projektu'!$C$3,1,1),G1496&lt;=WORKDAY(DATE('1. Informace o projektu'!$C$3,12,31)-1,1,'6. Data'!$C$76:$C$89)),"OK","!!"),ISBLANK(G1496),"!",ISBLANK(H1496),"!!!",H1496='6. Data'!$B$3,"vyberte druh nákladu")," ")</f>
        <v xml:space="preserve"> </v>
      </c>
      <c r="J1496" s="261" t="str">
        <f t="shared" si="69"/>
        <v xml:space="preserve"> </v>
      </c>
      <c r="K1496" s="238" t="str">
        <f t="shared" si="70"/>
        <v xml:space="preserve"> </v>
      </c>
      <c r="L1496" s="87" t="str">
        <f t="shared" si="71"/>
        <v xml:space="preserve"> </v>
      </c>
    </row>
    <row r="1497" spans="1:12" x14ac:dyDescent="0.25">
      <c r="A1497" s="72"/>
      <c r="B1497" s="82"/>
      <c r="C1497" s="82"/>
      <c r="D1497" s="79"/>
      <c r="E1497" s="83"/>
      <c r="F1497" s="83"/>
      <c r="G1497" s="81"/>
      <c r="H1497" s="126"/>
      <c r="I1497" s="238" t="str">
        <f>IF(ISNUMBER(F1497),_xlfn.IFS(RIGHT(H1497,3)="(b)",IF(AND(G1497&gt;=DATE('1. Informace o projektu'!$C$3,1,1),G1497&lt;=WORKDAY(DATE('1. Informace o projektu'!$C$3+1,1,31)-1,1)),"OK","!!"),RIGHT(H1497,3)="(a)",IF(AND(G1497&gt;=DATE('1. Informace o projektu'!$C$3,1,1),G1497&lt;=WORKDAY(DATE('1. Informace o projektu'!$C$3,12,31)-1,1,'6. Data'!$C$76:$C$89)),"OK","!!"),ISBLANK(G1497),"!",ISBLANK(H1497),"!!!",H1497='6. Data'!$B$3,"vyberte druh nákladu")," ")</f>
        <v xml:space="preserve"> </v>
      </c>
      <c r="J1497" s="261" t="str">
        <f t="shared" si="69"/>
        <v xml:space="preserve"> </v>
      </c>
      <c r="K1497" s="238" t="str">
        <f t="shared" si="70"/>
        <v xml:space="preserve"> </v>
      </c>
      <c r="L1497" s="87" t="str">
        <f t="shared" si="71"/>
        <v xml:space="preserve"> </v>
      </c>
    </row>
    <row r="1498" spans="1:12" ht="15.75" thickBot="1" x14ac:dyDescent="0.3">
      <c r="A1498" s="89"/>
      <c r="B1498" s="90"/>
      <c r="C1498" s="90"/>
      <c r="D1498" s="90"/>
      <c r="E1498" s="90"/>
      <c r="F1498" s="90"/>
      <c r="G1498" s="91"/>
      <c r="H1498" s="127"/>
      <c r="I1498" s="238" t="str">
        <f>IF(ISNUMBER(F1498),_xlfn.IFS(RIGHT(H1498,3)="(b)",IF(AND(G1498&gt;=DATE('1. Informace o projektu'!$C$3,1,1),G1498&lt;=WORKDAY(DATE('1. Informace o projektu'!$C$3+1,1,31)-1,1)),"OK","!!"),RIGHT(H1498,3)="(a)",IF(AND(G1498&gt;=DATE('1. Informace o projektu'!$C$3,1,1),G1498&lt;=WORKDAY(DATE('1. Informace o projektu'!$C$3,12,31)-1,1,'6. Data'!$C$76:$C$89)),"OK","!!"),ISBLANK(G1498),"!",ISBLANK(H1498),"!!!",H1498='6. Data'!$B$3,"vyberte druh nákladu")," ")</f>
        <v xml:space="preserve"> </v>
      </c>
      <c r="J1498" s="261" t="str">
        <f t="shared" si="69"/>
        <v xml:space="preserve"> </v>
      </c>
      <c r="K1498" s="238" t="str">
        <f t="shared" si="70"/>
        <v xml:space="preserve"> </v>
      </c>
      <c r="L1498" s="87" t="str">
        <f t="shared" si="71"/>
        <v xml:space="preserve"> </v>
      </c>
    </row>
    <row r="1499" spans="1:12" ht="16.5" thickBot="1" x14ac:dyDescent="0.3">
      <c r="A1499" s="374" t="s">
        <v>324</v>
      </c>
      <c r="B1499" s="375"/>
      <c r="C1499" s="375"/>
      <c r="D1499" s="376"/>
      <c r="E1499" s="85">
        <f>SUM(E6:E1498)</f>
        <v>0</v>
      </c>
      <c r="F1499" s="85">
        <f>SUM(F6:F1498)</f>
        <v>0</v>
      </c>
      <c r="G1499" s="208"/>
      <c r="H1499" s="85">
        <f>SUM(H6:H1498)</f>
        <v>0</v>
      </c>
    </row>
  </sheetData>
  <sheetProtection sheet="1" selectLockedCells="1"/>
  <mergeCells count="5">
    <mergeCell ref="J2:L2"/>
    <mergeCell ref="J1:L1"/>
    <mergeCell ref="A1499:D1499"/>
    <mergeCell ref="A3:D3"/>
    <mergeCell ref="C4:D4"/>
  </mergeCells>
  <conditionalFormatting sqref="K6:L1498">
    <cfRule type="cellIs" dxfId="7" priority="7" operator="equal">
      <formula>"ok"</formula>
    </cfRule>
  </conditionalFormatting>
  <conditionalFormatting sqref="I6:I1498">
    <cfRule type="cellIs" dxfId="6" priority="3" operator="equal">
      <formula>"ok"</formula>
    </cfRule>
  </conditionalFormatting>
  <conditionalFormatting sqref="I6:I1498">
    <cfRule type="cellIs" dxfId="5" priority="2" operator="equal">
      <formula>"ok"</formula>
    </cfRule>
  </conditionalFormatting>
  <conditionalFormatting sqref="J6:J1498">
    <cfRule type="cellIs" dxfId="4" priority="1" operator="equal">
      <formula>"ok"</formula>
    </cfRule>
  </conditionalFormatting>
  <printOptions horizontalCentered="1"/>
  <pageMargins left="0.11811023622047245" right="0.11811023622047245" top="0.78740157480314965" bottom="0.78740157480314965" header="0.31496062992125984" footer="0.31496062992125984"/>
  <pageSetup paperSize="9" scale="58" fitToHeight="0" orientation="portrait" r:id="rId1"/>
  <headerFooter>
    <oddFooter>&amp;CSeznam dokladů hrazených z dotace&amp;Rstrana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BC2DDBE-EDCB-4CB8-937B-6AC2D79B08AF}">
          <x14:formula1>
            <xm:f>'6. Data'!$B$64:$B$72</xm:f>
          </x14:formula1>
          <xm:sqref>H6:H1498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BA54-34FB-42FA-A161-0BDA22FC5E84}">
  <sheetPr>
    <tabColor rgb="FF00B0F0"/>
    <pageSetUpPr fitToPage="1"/>
  </sheetPr>
  <dimension ref="A1:N61"/>
  <sheetViews>
    <sheetView topLeftCell="A4" zoomScaleNormal="100" workbookViewId="0">
      <pane ySplit="5" topLeftCell="A9" activePane="bottomLeft" state="frozen"/>
      <selection activeCell="A4" sqref="A4"/>
      <selection pane="bottomLeft" activeCell="A4" sqref="A4"/>
    </sheetView>
  </sheetViews>
  <sheetFormatPr defaultColWidth="9.28515625" defaultRowHeight="15" x14ac:dyDescent="0.25"/>
  <cols>
    <col min="1" max="1" width="6" style="24" customWidth="1"/>
    <col min="2" max="2" width="28.5703125" style="24" customWidth="1"/>
    <col min="3" max="3" width="35.7109375" style="24" customWidth="1"/>
    <col min="4" max="4" width="25.28515625" style="24" customWidth="1"/>
    <col min="5" max="5" width="56" style="24" customWidth="1"/>
    <col min="6" max="10" width="8.85546875" style="24" customWidth="1"/>
    <col min="11" max="11" width="5.140625" style="24" customWidth="1"/>
    <col min="12" max="12" width="4" style="24" customWidth="1"/>
    <col min="13" max="13" width="4.7109375" style="24" customWidth="1"/>
    <col min="14" max="14" width="5.28515625" style="24" customWidth="1"/>
    <col min="15" max="15" width="17" style="24" customWidth="1"/>
    <col min="16" max="16384" width="9.28515625" style="24"/>
  </cols>
  <sheetData>
    <row r="1" spans="1:5" ht="20.25" x14ac:dyDescent="0.25">
      <c r="A1" s="22" t="s">
        <v>0</v>
      </c>
      <c r="B1" s="23"/>
      <c r="C1" s="23"/>
    </row>
    <row r="2" spans="1:5" ht="15.75" x14ac:dyDescent="0.25">
      <c r="A2" s="2"/>
      <c r="B2" s="25"/>
      <c r="C2" s="26"/>
    </row>
    <row r="3" spans="1:5" x14ac:dyDescent="0.25">
      <c r="A3" s="27"/>
      <c r="B3" s="28" t="s">
        <v>1</v>
      </c>
      <c r="C3" s="8"/>
    </row>
    <row r="4" spans="1:5" x14ac:dyDescent="0.25">
      <c r="A4" s="2"/>
      <c r="B4" s="47"/>
      <c r="C4" s="48"/>
      <c r="D4" s="37"/>
      <c r="E4" s="37"/>
    </row>
    <row r="5" spans="1:5" ht="18" x14ac:dyDescent="0.25">
      <c r="A5" s="386" t="s">
        <v>64</v>
      </c>
      <c r="B5" s="386"/>
      <c r="C5" s="49"/>
      <c r="D5" s="37"/>
      <c r="E5" s="37"/>
    </row>
    <row r="6" spans="1:5" ht="13.5" customHeight="1" x14ac:dyDescent="0.25">
      <c r="A6" s="92"/>
      <c r="B6" s="92"/>
      <c r="C6" s="49"/>
      <c r="D6" s="37"/>
      <c r="E6" s="105" t="s">
        <v>137</v>
      </c>
    </row>
    <row r="7" spans="1:5" ht="12" customHeight="1" x14ac:dyDescent="0.25">
      <c r="A7" s="51">
        <v>0</v>
      </c>
      <c r="B7" s="383" t="s">
        <v>346</v>
      </c>
      <c r="C7" s="384"/>
      <c r="D7" s="266">
        <f>+'2. Vyúčtování k vyplnění v DPMK'!E3</f>
        <v>0</v>
      </c>
      <c r="E7" s="267"/>
    </row>
    <row r="8" spans="1:5" x14ac:dyDescent="0.25">
      <c r="A8" s="50"/>
      <c r="B8" s="271" t="str">
        <f>IF(D9=0,"Pokud vyúčtování projektu nevykazuje příjmy z realizace, zkontrolujte, zda máte tuto povinnost podle bodu 12 podmínek rozhodnutí","OK")</f>
        <v>Pokud vyúčtování projektu nevykazuje příjmy z realizace, zkontrolujte, zda máte tuto povinnost podle bodu 12 podmínek rozhodnutí</v>
      </c>
      <c r="C8" s="265"/>
      <c r="D8" s="272"/>
      <c r="E8" s="273"/>
    </row>
    <row r="9" spans="1:5" x14ac:dyDescent="0.25">
      <c r="A9" s="51" t="s">
        <v>63</v>
      </c>
      <c r="B9" s="387" t="s">
        <v>65</v>
      </c>
      <c r="C9" s="387"/>
      <c r="D9" s="268">
        <f>SUM(D10,D21,D22)</f>
        <v>0</v>
      </c>
      <c r="E9" s="269"/>
    </row>
    <row r="10" spans="1:5" x14ac:dyDescent="0.25">
      <c r="A10" s="52" t="s">
        <v>186</v>
      </c>
      <c r="B10" s="390" t="s">
        <v>149</v>
      </c>
      <c r="C10" s="391"/>
      <c r="D10" s="95">
        <f>SUM(D11:D13,D16,D19:D20)</f>
        <v>0</v>
      </c>
      <c r="E10" s="36"/>
    </row>
    <row r="11" spans="1:5" x14ac:dyDescent="0.25">
      <c r="A11" s="5" t="s">
        <v>211</v>
      </c>
      <c r="B11" s="392" t="s">
        <v>66</v>
      </c>
      <c r="C11" s="392"/>
      <c r="D11" s="96"/>
      <c r="E11" s="36"/>
    </row>
    <row r="12" spans="1:5" x14ac:dyDescent="0.25">
      <c r="A12" s="5" t="s">
        <v>210</v>
      </c>
      <c r="B12" s="392" t="s">
        <v>67</v>
      </c>
      <c r="C12" s="392"/>
      <c r="D12" s="96"/>
      <c r="E12" s="36"/>
    </row>
    <row r="13" spans="1:5" x14ac:dyDescent="0.25">
      <c r="A13" s="5" t="s">
        <v>209</v>
      </c>
      <c r="B13" s="392" t="s">
        <v>68</v>
      </c>
      <c r="C13" s="392"/>
      <c r="D13" s="97">
        <f>SUM(D14:D15)</f>
        <v>0</v>
      </c>
      <c r="E13" s="36"/>
    </row>
    <row r="14" spans="1:5" x14ac:dyDescent="0.25">
      <c r="A14" s="5"/>
      <c r="B14" s="393" t="s">
        <v>69</v>
      </c>
      <c r="C14" s="393"/>
      <c r="D14" s="96"/>
      <c r="E14" s="36"/>
    </row>
    <row r="15" spans="1:5" x14ac:dyDescent="0.25">
      <c r="A15" s="5"/>
      <c r="B15" s="392" t="s">
        <v>70</v>
      </c>
      <c r="C15" s="392"/>
      <c r="D15" s="96"/>
      <c r="E15" s="36"/>
    </row>
    <row r="16" spans="1:5" x14ac:dyDescent="0.25">
      <c r="A16" s="5" t="s">
        <v>208</v>
      </c>
      <c r="B16" s="392" t="s">
        <v>151</v>
      </c>
      <c r="C16" s="392"/>
      <c r="D16" s="97">
        <f>SUM(D17:D18)</f>
        <v>0</v>
      </c>
      <c r="E16" s="36"/>
    </row>
    <row r="17" spans="1:14" x14ac:dyDescent="0.25">
      <c r="A17" s="5"/>
      <c r="B17" s="392" t="s">
        <v>152</v>
      </c>
      <c r="C17" s="392"/>
      <c r="D17" s="96"/>
      <c r="E17" s="36"/>
    </row>
    <row r="18" spans="1:14" x14ac:dyDescent="0.25">
      <c r="A18" s="5"/>
      <c r="B18" s="392" t="s">
        <v>153</v>
      </c>
      <c r="C18" s="392"/>
      <c r="D18" s="96"/>
      <c r="E18" s="36"/>
      <c r="N18" s="270"/>
    </row>
    <row r="19" spans="1:14" x14ac:dyDescent="0.25">
      <c r="A19" s="5" t="s">
        <v>207</v>
      </c>
      <c r="B19" s="392" t="s">
        <v>71</v>
      </c>
      <c r="C19" s="392"/>
      <c r="D19" s="96"/>
      <c r="E19" s="36"/>
    </row>
    <row r="20" spans="1:14" x14ac:dyDescent="0.25">
      <c r="A20" s="53" t="s">
        <v>206</v>
      </c>
      <c r="B20" s="392" t="s">
        <v>150</v>
      </c>
      <c r="C20" s="392"/>
      <c r="D20" s="96"/>
      <c r="E20" s="36"/>
    </row>
    <row r="21" spans="1:14" x14ac:dyDescent="0.25">
      <c r="A21" s="54" t="s">
        <v>187</v>
      </c>
      <c r="B21" s="388" t="s">
        <v>155</v>
      </c>
      <c r="C21" s="389"/>
      <c r="D21" s="98"/>
      <c r="E21" s="36"/>
    </row>
    <row r="22" spans="1:14" x14ac:dyDescent="0.25">
      <c r="A22" s="54" t="s">
        <v>188</v>
      </c>
      <c r="B22" s="388" t="s">
        <v>156</v>
      </c>
      <c r="C22" s="389"/>
      <c r="D22" s="95">
        <f>SUM(D23:D25)</f>
        <v>0</v>
      </c>
      <c r="E22" s="36"/>
    </row>
    <row r="23" spans="1:14" x14ac:dyDescent="0.25">
      <c r="A23" s="5" t="s">
        <v>203</v>
      </c>
      <c r="B23" s="392" t="s">
        <v>159</v>
      </c>
      <c r="C23" s="392"/>
      <c r="D23" s="96"/>
      <c r="E23" s="36"/>
    </row>
    <row r="24" spans="1:14" x14ac:dyDescent="0.25">
      <c r="A24" s="5" t="s">
        <v>204</v>
      </c>
      <c r="B24" s="326" t="s">
        <v>160</v>
      </c>
      <c r="C24" s="327"/>
      <c r="D24" s="96"/>
      <c r="E24" s="36"/>
    </row>
    <row r="25" spans="1:14" x14ac:dyDescent="0.25">
      <c r="A25" s="5" t="s">
        <v>205</v>
      </c>
      <c r="B25" s="392" t="s">
        <v>72</v>
      </c>
      <c r="C25" s="392"/>
      <c r="D25" s="96"/>
      <c r="E25" s="36"/>
    </row>
    <row r="26" spans="1:14" x14ac:dyDescent="0.25">
      <c r="A26" s="2"/>
      <c r="B26" s="3"/>
      <c r="C26" s="4"/>
      <c r="D26" s="93"/>
    </row>
    <row r="27" spans="1:14" x14ac:dyDescent="0.25">
      <c r="A27" s="51" t="s">
        <v>74</v>
      </c>
      <c r="B27" s="394" t="s">
        <v>162</v>
      </c>
      <c r="C27" s="395"/>
      <c r="D27" s="94">
        <f>SUM(D28:D31,D34,D39)</f>
        <v>0</v>
      </c>
      <c r="E27" s="36"/>
    </row>
    <row r="28" spans="1:14" ht="44.25" customHeight="1" x14ac:dyDescent="0.25">
      <c r="A28" s="42" t="s">
        <v>189</v>
      </c>
      <c r="B28" s="385" t="s">
        <v>192</v>
      </c>
      <c r="C28" s="385"/>
      <c r="D28" s="99"/>
      <c r="E28" s="36"/>
    </row>
    <row r="29" spans="1:14" x14ac:dyDescent="0.25">
      <c r="A29" s="5" t="s">
        <v>191</v>
      </c>
      <c r="B29" s="396" t="s">
        <v>164</v>
      </c>
      <c r="C29" s="396"/>
      <c r="D29" s="96"/>
      <c r="E29" s="36"/>
    </row>
    <row r="30" spans="1:14" x14ac:dyDescent="0.25">
      <c r="A30" s="5" t="s">
        <v>193</v>
      </c>
      <c r="B30" s="397" t="s">
        <v>165</v>
      </c>
      <c r="C30" s="397"/>
      <c r="D30" s="96"/>
      <c r="E30" s="36"/>
    </row>
    <row r="31" spans="1:14" x14ac:dyDescent="0.25">
      <c r="A31" s="5" t="s">
        <v>194</v>
      </c>
      <c r="B31" s="397" t="s">
        <v>166</v>
      </c>
      <c r="C31" s="397"/>
      <c r="D31" s="100">
        <f>SUM(D32:D33)</f>
        <v>0</v>
      </c>
      <c r="E31" s="36"/>
    </row>
    <row r="32" spans="1:14" x14ac:dyDescent="0.25">
      <c r="A32" s="5"/>
      <c r="B32" s="397" t="s">
        <v>195</v>
      </c>
      <c r="C32" s="397"/>
      <c r="D32" s="96"/>
      <c r="E32" s="36"/>
    </row>
    <row r="33" spans="1:5" x14ac:dyDescent="0.25">
      <c r="A33" s="5"/>
      <c r="B33" s="397" t="s">
        <v>196</v>
      </c>
      <c r="C33" s="397"/>
      <c r="D33" s="96"/>
      <c r="E33" s="36"/>
    </row>
    <row r="34" spans="1:5" x14ac:dyDescent="0.25">
      <c r="A34" s="5" t="s">
        <v>197</v>
      </c>
      <c r="B34" s="398" t="s">
        <v>167</v>
      </c>
      <c r="C34" s="399"/>
      <c r="D34" s="100">
        <f>SUM(D35:D38)</f>
        <v>0</v>
      </c>
      <c r="E34" s="36"/>
    </row>
    <row r="35" spans="1:5" x14ac:dyDescent="0.25">
      <c r="A35" s="5"/>
      <c r="B35" s="397" t="s">
        <v>198</v>
      </c>
      <c r="C35" s="397"/>
      <c r="D35" s="96"/>
      <c r="E35" s="36"/>
    </row>
    <row r="36" spans="1:5" x14ac:dyDescent="0.25">
      <c r="A36" s="5"/>
      <c r="B36" s="397" t="s">
        <v>199</v>
      </c>
      <c r="C36" s="397"/>
      <c r="D36" s="96"/>
      <c r="E36" s="36"/>
    </row>
    <row r="37" spans="1:5" x14ac:dyDescent="0.25">
      <c r="A37" s="5"/>
      <c r="B37" s="397" t="s">
        <v>200</v>
      </c>
      <c r="C37" s="397"/>
      <c r="D37" s="96"/>
      <c r="E37" s="36"/>
    </row>
    <row r="38" spans="1:5" x14ac:dyDescent="0.25">
      <c r="A38" s="5"/>
      <c r="B38" s="397" t="s">
        <v>201</v>
      </c>
      <c r="C38" s="397"/>
      <c r="D38" s="96"/>
      <c r="E38" s="36"/>
    </row>
    <row r="39" spans="1:5" x14ac:dyDescent="0.25">
      <c r="A39" s="5" t="s">
        <v>215</v>
      </c>
      <c r="B39" s="392" t="s">
        <v>216</v>
      </c>
      <c r="C39" s="392"/>
      <c r="D39" s="96"/>
      <c r="E39" s="36"/>
    </row>
    <row r="40" spans="1:5" x14ac:dyDescent="0.25">
      <c r="A40" s="2"/>
      <c r="B40" s="408"/>
      <c r="C40" s="408"/>
      <c r="D40" s="93"/>
    </row>
    <row r="41" spans="1:5" x14ac:dyDescent="0.25">
      <c r="A41" s="7" t="s">
        <v>75</v>
      </c>
      <c r="B41" s="403" t="s">
        <v>73</v>
      </c>
      <c r="C41" s="403"/>
      <c r="D41" s="94">
        <f>SUM(D42:D43,D47:D48)</f>
        <v>0</v>
      </c>
      <c r="E41" s="36"/>
    </row>
    <row r="42" spans="1:5" x14ac:dyDescent="0.25">
      <c r="A42" s="5" t="s">
        <v>158</v>
      </c>
      <c r="B42" s="360" t="s">
        <v>169</v>
      </c>
      <c r="C42" s="360"/>
      <c r="D42" s="98"/>
      <c r="E42" s="36"/>
    </row>
    <row r="43" spans="1:5" x14ac:dyDescent="0.25">
      <c r="A43" s="5" t="s">
        <v>157</v>
      </c>
      <c r="B43" s="360" t="s">
        <v>170</v>
      </c>
      <c r="C43" s="360"/>
      <c r="D43" s="95">
        <f>SUM(D44:D46)</f>
        <v>0</v>
      </c>
      <c r="E43" s="36"/>
    </row>
    <row r="44" spans="1:5" x14ac:dyDescent="0.25">
      <c r="A44" s="5"/>
      <c r="B44" s="366" t="s">
        <v>212</v>
      </c>
      <c r="C44" s="367"/>
      <c r="D44" s="98"/>
      <c r="E44" s="36"/>
    </row>
    <row r="45" spans="1:5" x14ac:dyDescent="0.25">
      <c r="A45" s="5"/>
      <c r="B45" s="366" t="s">
        <v>213</v>
      </c>
      <c r="C45" s="367"/>
      <c r="D45" s="98"/>
      <c r="E45" s="36"/>
    </row>
    <row r="46" spans="1:5" x14ac:dyDescent="0.25">
      <c r="A46" s="5"/>
      <c r="B46" s="366" t="s">
        <v>214</v>
      </c>
      <c r="C46" s="367"/>
      <c r="D46" s="98"/>
      <c r="E46" s="36"/>
    </row>
    <row r="47" spans="1:5" x14ac:dyDescent="0.25">
      <c r="A47" s="5" t="s">
        <v>190</v>
      </c>
      <c r="B47" s="360" t="s">
        <v>171</v>
      </c>
      <c r="C47" s="360"/>
      <c r="D47" s="96"/>
      <c r="E47" s="36"/>
    </row>
    <row r="48" spans="1:5" x14ac:dyDescent="0.25">
      <c r="A48" s="5" t="s">
        <v>202</v>
      </c>
      <c r="B48" s="360" t="s">
        <v>172</v>
      </c>
      <c r="C48" s="360"/>
      <c r="D48" s="96"/>
      <c r="E48" s="36"/>
    </row>
    <row r="49" spans="1:5" x14ac:dyDescent="0.25">
      <c r="A49" s="2"/>
      <c r="B49" s="409"/>
      <c r="C49" s="409"/>
      <c r="D49" s="93"/>
      <c r="E49" s="37"/>
    </row>
    <row r="50" spans="1:5" x14ac:dyDescent="0.25">
      <c r="A50" s="55"/>
      <c r="B50" s="410" t="s">
        <v>347</v>
      </c>
      <c r="C50" s="410"/>
      <c r="D50" s="95">
        <f>SUM(D7,D9,D27,D41)</f>
        <v>0</v>
      </c>
      <c r="E50" s="37"/>
    </row>
    <row r="51" spans="1:5" x14ac:dyDescent="0.25">
      <c r="A51" s="2"/>
      <c r="B51" s="401"/>
      <c r="C51" s="401"/>
      <c r="D51" s="70"/>
      <c r="E51" s="37"/>
    </row>
    <row r="52" spans="1:5" x14ac:dyDescent="0.25">
      <c r="A52" s="55"/>
      <c r="B52" s="402" t="s">
        <v>348</v>
      </c>
      <c r="C52" s="402"/>
      <c r="D52" s="101">
        <f>'3. Náklady'!D70</f>
        <v>0</v>
      </c>
      <c r="E52" s="37"/>
    </row>
    <row r="53" spans="1:5" x14ac:dyDescent="0.25">
      <c r="A53" s="56"/>
      <c r="B53" s="400"/>
      <c r="C53" s="400"/>
      <c r="D53" s="70"/>
      <c r="E53" s="37"/>
    </row>
    <row r="54" spans="1:5" x14ac:dyDescent="0.25">
      <c r="A54" s="55"/>
      <c r="B54" s="404" t="s">
        <v>349</v>
      </c>
      <c r="C54" s="404"/>
      <c r="D54" s="95">
        <f>D50-D52</f>
        <v>0</v>
      </c>
      <c r="E54" s="37"/>
    </row>
    <row r="55" spans="1:5" x14ac:dyDescent="0.25">
      <c r="A55" s="57"/>
      <c r="B55" s="405"/>
      <c r="C55" s="405"/>
      <c r="D55" s="70"/>
      <c r="E55" s="37"/>
    </row>
    <row r="56" spans="1:5" ht="15.75" x14ac:dyDescent="0.25">
      <c r="A56" s="58"/>
      <c r="B56" s="406"/>
      <c r="C56" s="406"/>
      <c r="D56" s="104"/>
      <c r="E56" s="102"/>
    </row>
    <row r="57" spans="1:5" x14ac:dyDescent="0.25">
      <c r="A57" s="102"/>
      <c r="B57" s="102"/>
      <c r="C57" s="102"/>
      <c r="D57" s="210"/>
      <c r="E57" s="102"/>
    </row>
    <row r="58" spans="1:5" x14ac:dyDescent="0.25">
      <c r="A58" s="61"/>
      <c r="B58" s="103"/>
      <c r="C58" s="103"/>
      <c r="D58" s="103"/>
      <c r="E58" s="61"/>
    </row>
    <row r="59" spans="1:5" x14ac:dyDescent="0.25">
      <c r="A59" s="61"/>
      <c r="B59" s="103"/>
      <c r="C59" s="103"/>
      <c r="D59" s="103"/>
      <c r="E59" s="61"/>
    </row>
    <row r="60" spans="1:5" x14ac:dyDescent="0.25">
      <c r="A60" s="61"/>
      <c r="B60" s="407"/>
      <c r="C60" s="407"/>
      <c r="D60" s="407"/>
      <c r="E60" s="61"/>
    </row>
    <row r="61" spans="1:5" x14ac:dyDescent="0.25">
      <c r="A61" s="61"/>
      <c r="B61" s="103"/>
      <c r="C61" s="103"/>
      <c r="D61" s="103"/>
      <c r="E61" s="61"/>
    </row>
  </sheetData>
  <sheetProtection sheet="1" selectLockedCells="1"/>
  <sortState ref="A6:B7">
    <sortCondition descending="1" ref="A6"/>
  </sortState>
  <mergeCells count="50">
    <mergeCell ref="B54:C54"/>
    <mergeCell ref="B55:C55"/>
    <mergeCell ref="B56:C56"/>
    <mergeCell ref="B60:D60"/>
    <mergeCell ref="B37:C37"/>
    <mergeCell ref="B38:C38"/>
    <mergeCell ref="B39:C39"/>
    <mergeCell ref="B40:C40"/>
    <mergeCell ref="B46:C46"/>
    <mergeCell ref="B47:C47"/>
    <mergeCell ref="B48:C48"/>
    <mergeCell ref="B49:C49"/>
    <mergeCell ref="B50:C50"/>
    <mergeCell ref="B29:C29"/>
    <mergeCell ref="B30:C30"/>
    <mergeCell ref="B34:C34"/>
    <mergeCell ref="B53:C53"/>
    <mergeCell ref="B31:C31"/>
    <mergeCell ref="B32:C32"/>
    <mergeCell ref="B33:C33"/>
    <mergeCell ref="B35:C35"/>
    <mergeCell ref="B36:C36"/>
    <mergeCell ref="B51:C51"/>
    <mergeCell ref="B52:C52"/>
    <mergeCell ref="B41:C41"/>
    <mergeCell ref="B42:C42"/>
    <mergeCell ref="B43:C43"/>
    <mergeCell ref="B44:C44"/>
    <mergeCell ref="B45:C45"/>
    <mergeCell ref="B22:C22"/>
    <mergeCell ref="B23:C23"/>
    <mergeCell ref="B24:C24"/>
    <mergeCell ref="B25:C25"/>
    <mergeCell ref="B27:C27"/>
    <mergeCell ref="B7:C7"/>
    <mergeCell ref="B28:C28"/>
    <mergeCell ref="A5:B5"/>
    <mergeCell ref="B9:C9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</mergeCells>
  <conditionalFormatting sqref="D54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B8">
    <cfRule type="cellIs" dxfId="1" priority="2" operator="equal">
      <formula>"X"</formula>
    </cfRule>
  </conditionalFormatting>
  <conditionalFormatting sqref="B8">
    <cfRule type="cellIs" dxfId="0" priority="1" operator="equal">
      <formula>"OK"</formula>
    </cfRule>
  </conditionalFormatting>
  <pageMargins left="0.70866141732283472" right="0.70866141732283472" top="0.78740157480314965" bottom="0.78740157480314965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824B-B9C1-4189-B698-1816E4CF5769}">
  <dimension ref="A1:F97"/>
  <sheetViews>
    <sheetView workbookViewId="0">
      <selection activeCell="A4" sqref="A4"/>
    </sheetView>
  </sheetViews>
  <sheetFormatPr defaultRowHeight="15" x14ac:dyDescent="0.25"/>
  <cols>
    <col min="1" max="1" width="56.42578125" customWidth="1"/>
    <col min="2" max="2" width="68.7109375" customWidth="1"/>
    <col min="3" max="3" width="12.85546875" bestFit="1" customWidth="1"/>
    <col min="4" max="4" width="18.85546875" style="184" customWidth="1"/>
  </cols>
  <sheetData>
    <row r="1" spans="1:6" x14ac:dyDescent="0.25">
      <c r="B1" t="s">
        <v>311</v>
      </c>
      <c r="F1" s="241" t="s">
        <v>221</v>
      </c>
    </row>
    <row r="2" spans="1:6" ht="16.5" customHeight="1" thickBot="1" x14ac:dyDescent="0.3">
      <c r="A2" s="1" t="s">
        <v>2</v>
      </c>
      <c r="D2" s="184" t="s">
        <v>431</v>
      </c>
      <c r="F2" s="241" t="s">
        <v>429</v>
      </c>
    </row>
    <row r="3" spans="1:6" x14ac:dyDescent="0.25">
      <c r="A3" t="s">
        <v>221</v>
      </c>
      <c r="B3" t="s">
        <v>221</v>
      </c>
      <c r="C3" s="242"/>
      <c r="D3" s="243"/>
      <c r="E3" s="244">
        <f>SUM(E4:E72)</f>
        <v>0</v>
      </c>
      <c r="F3" s="241" t="s">
        <v>430</v>
      </c>
    </row>
    <row r="4" spans="1:6" x14ac:dyDescent="0.25">
      <c r="A4" t="s">
        <v>218</v>
      </c>
      <c r="B4" t="s">
        <v>370</v>
      </c>
      <c r="C4" s="245" t="str">
        <f>+RIGHT(B4,3)</f>
        <v>(A)</v>
      </c>
      <c r="D4" s="246" t="str">
        <f t="shared" ref="D4:D35" si="0">IF(OR(ISNUMBER(SEARCH("*mzdy*",$B4)),ISNUMBER(SEARCH("*odvod*",$B4))),RIGHT($B4,3),IF(ISBLANK($B4),"",IF($B4=$F$1,RIGHT($B4,3),RIGHT($B4,3))))</f>
        <v>(A)</v>
      </c>
      <c r="E4" s="247">
        <f>IF(C4=D4,0,1)</f>
        <v>0</v>
      </c>
    </row>
    <row r="5" spans="1:6" x14ac:dyDescent="0.25">
      <c r="A5" t="s">
        <v>219</v>
      </c>
      <c r="B5" t="s">
        <v>372</v>
      </c>
      <c r="C5" s="245" t="str">
        <f t="shared" ref="C5:C68" si="1">+RIGHT(B5,3)</f>
        <v>(B)</v>
      </c>
      <c r="D5" s="246" t="str">
        <f t="shared" si="0"/>
        <v>(B)</v>
      </c>
      <c r="E5" s="247">
        <f t="shared" ref="E5:E68" si="2">IF(C5=D5,0,1)</f>
        <v>0</v>
      </c>
    </row>
    <row r="6" spans="1:6" x14ac:dyDescent="0.25">
      <c r="A6" t="s">
        <v>220</v>
      </c>
      <c r="B6" t="s">
        <v>371</v>
      </c>
      <c r="C6" s="245" t="str">
        <f t="shared" si="1"/>
        <v>(B)</v>
      </c>
      <c r="D6" s="246" t="str">
        <f t="shared" si="0"/>
        <v>(B)</v>
      </c>
      <c r="E6" s="247">
        <f t="shared" si="2"/>
        <v>0</v>
      </c>
    </row>
    <row r="7" spans="1:6" x14ac:dyDescent="0.25">
      <c r="C7" s="245" t="str">
        <f t="shared" si="1"/>
        <v/>
      </c>
      <c r="D7" s="246" t="str">
        <f t="shared" si="0"/>
        <v/>
      </c>
      <c r="E7" s="247">
        <f t="shared" si="2"/>
        <v>0</v>
      </c>
    </row>
    <row r="8" spans="1:6" x14ac:dyDescent="0.25">
      <c r="A8" s="275" t="s">
        <v>3</v>
      </c>
      <c r="B8" t="s">
        <v>221</v>
      </c>
      <c r="C8" s="245" t="str">
        <f t="shared" si="1"/>
        <v xml:space="preserve"> - </v>
      </c>
      <c r="D8" s="246" t="str">
        <f t="shared" si="0"/>
        <v xml:space="preserve"> - </v>
      </c>
      <c r="E8" s="247">
        <f t="shared" si="2"/>
        <v>0</v>
      </c>
    </row>
    <row r="9" spans="1:6" x14ac:dyDescent="0.25">
      <c r="A9" s="276" t="s">
        <v>221</v>
      </c>
      <c r="B9" t="s">
        <v>397</v>
      </c>
      <c r="C9" s="245" t="str">
        <f t="shared" si="1"/>
        <v>(A)</v>
      </c>
      <c r="D9" s="246" t="str">
        <f t="shared" si="0"/>
        <v>(A)</v>
      </c>
      <c r="E9" s="247">
        <f t="shared" si="2"/>
        <v>0</v>
      </c>
    </row>
    <row r="10" spans="1:6" x14ac:dyDescent="0.25">
      <c r="A10" s="276" t="s">
        <v>222</v>
      </c>
      <c r="B10" t="s">
        <v>373</v>
      </c>
      <c r="C10" s="245" t="str">
        <f t="shared" si="1"/>
        <v>(B)</v>
      </c>
      <c r="D10" s="246" t="str">
        <f t="shared" si="0"/>
        <v>(B)</v>
      </c>
      <c r="E10" s="247">
        <f t="shared" si="2"/>
        <v>0</v>
      </c>
    </row>
    <row r="11" spans="1:6" x14ac:dyDescent="0.25">
      <c r="A11" s="276" t="s">
        <v>223</v>
      </c>
      <c r="B11" t="s">
        <v>374</v>
      </c>
      <c r="C11" s="245" t="str">
        <f t="shared" si="1"/>
        <v>(B)</v>
      </c>
      <c r="D11" s="246" t="str">
        <f t="shared" si="0"/>
        <v>(B)</v>
      </c>
      <c r="E11" s="247">
        <f t="shared" si="2"/>
        <v>0</v>
      </c>
    </row>
    <row r="12" spans="1:6" x14ac:dyDescent="0.25">
      <c r="A12" s="276" t="s">
        <v>224</v>
      </c>
      <c r="B12" t="s">
        <v>398</v>
      </c>
      <c r="C12" s="245" t="str">
        <f t="shared" si="1"/>
        <v>(A)</v>
      </c>
      <c r="D12" s="246" t="str">
        <f t="shared" si="0"/>
        <v>(A)</v>
      </c>
      <c r="E12" s="247">
        <f t="shared" si="2"/>
        <v>0</v>
      </c>
    </row>
    <row r="13" spans="1:6" x14ac:dyDescent="0.25">
      <c r="A13" s="276" t="s">
        <v>225</v>
      </c>
      <c r="B13" t="s">
        <v>375</v>
      </c>
      <c r="C13" s="245" t="str">
        <f t="shared" si="1"/>
        <v>(B)</v>
      </c>
      <c r="D13" s="246" t="str">
        <f t="shared" si="0"/>
        <v>(B)</v>
      </c>
      <c r="E13" s="247">
        <f t="shared" si="2"/>
        <v>0</v>
      </c>
    </row>
    <row r="14" spans="1:6" x14ac:dyDescent="0.25">
      <c r="A14" s="276" t="s">
        <v>226</v>
      </c>
      <c r="B14" t="s">
        <v>376</v>
      </c>
      <c r="C14" s="245" t="str">
        <f t="shared" si="1"/>
        <v>(B)</v>
      </c>
      <c r="D14" s="246" t="str">
        <f t="shared" si="0"/>
        <v>(B)</v>
      </c>
      <c r="E14" s="247">
        <f t="shared" si="2"/>
        <v>0</v>
      </c>
    </row>
    <row r="15" spans="1:6" x14ac:dyDescent="0.25">
      <c r="A15" s="276" t="s">
        <v>227</v>
      </c>
      <c r="B15" t="s">
        <v>399</v>
      </c>
      <c r="C15" s="245" t="str">
        <f t="shared" si="1"/>
        <v>(A)</v>
      </c>
      <c r="D15" s="246" t="str">
        <f t="shared" si="0"/>
        <v>(A)</v>
      </c>
      <c r="E15" s="247">
        <f t="shared" si="2"/>
        <v>0</v>
      </c>
    </row>
    <row r="16" spans="1:6" x14ac:dyDescent="0.25">
      <c r="A16" s="276" t="s">
        <v>228</v>
      </c>
      <c r="B16" t="s">
        <v>377</v>
      </c>
      <c r="C16" s="245" t="str">
        <f t="shared" si="1"/>
        <v>(B)</v>
      </c>
      <c r="D16" s="246" t="str">
        <f t="shared" si="0"/>
        <v>(B)</v>
      </c>
      <c r="E16" s="247">
        <f t="shared" si="2"/>
        <v>0</v>
      </c>
    </row>
    <row r="17" spans="1:5" x14ac:dyDescent="0.25">
      <c r="A17" s="276" t="s">
        <v>229</v>
      </c>
      <c r="B17" t="s">
        <v>378</v>
      </c>
      <c r="C17" s="245" t="str">
        <f t="shared" si="1"/>
        <v>(B)</v>
      </c>
      <c r="D17" s="246" t="str">
        <f t="shared" si="0"/>
        <v>(B)</v>
      </c>
      <c r="E17" s="247">
        <f t="shared" si="2"/>
        <v>0</v>
      </c>
    </row>
    <row r="18" spans="1:5" x14ac:dyDescent="0.25">
      <c r="A18" s="276" t="s">
        <v>230</v>
      </c>
      <c r="B18" t="s">
        <v>400</v>
      </c>
      <c r="C18" s="245" t="str">
        <f t="shared" si="1"/>
        <v>(A)</v>
      </c>
      <c r="D18" s="246" t="str">
        <f t="shared" si="0"/>
        <v>(A)</v>
      </c>
      <c r="E18" s="247">
        <f t="shared" si="2"/>
        <v>0</v>
      </c>
    </row>
    <row r="19" spans="1:5" x14ac:dyDescent="0.25">
      <c r="A19" s="276" t="s">
        <v>231</v>
      </c>
      <c r="B19" t="s">
        <v>379</v>
      </c>
      <c r="C19" s="245" t="str">
        <f t="shared" si="1"/>
        <v>(B)</v>
      </c>
      <c r="D19" s="246" t="str">
        <f t="shared" si="0"/>
        <v>(B)</v>
      </c>
      <c r="E19" s="247">
        <f t="shared" si="2"/>
        <v>0</v>
      </c>
    </row>
    <row r="20" spans="1:5" x14ac:dyDescent="0.25">
      <c r="A20" s="276" t="s">
        <v>232</v>
      </c>
      <c r="B20" t="s">
        <v>380</v>
      </c>
      <c r="C20" s="245" t="str">
        <f t="shared" si="1"/>
        <v>(B)</v>
      </c>
      <c r="D20" s="246" t="str">
        <f t="shared" si="0"/>
        <v>(B)</v>
      </c>
      <c r="E20" s="247">
        <f t="shared" si="2"/>
        <v>0</v>
      </c>
    </row>
    <row r="21" spans="1:5" x14ac:dyDescent="0.25">
      <c r="B21" t="s">
        <v>401</v>
      </c>
      <c r="C21" s="245" t="str">
        <f t="shared" si="1"/>
        <v>(A)</v>
      </c>
      <c r="D21" s="246" t="str">
        <f t="shared" si="0"/>
        <v>(A)</v>
      </c>
      <c r="E21" s="247">
        <f t="shared" si="2"/>
        <v>0</v>
      </c>
    </row>
    <row r="22" spans="1:5" x14ac:dyDescent="0.25">
      <c r="A22" t="s">
        <v>221</v>
      </c>
      <c r="B22" t="s">
        <v>381</v>
      </c>
      <c r="C22" s="245" t="str">
        <f t="shared" si="1"/>
        <v>(B)</v>
      </c>
      <c r="D22" s="246" t="str">
        <f t="shared" si="0"/>
        <v>(B)</v>
      </c>
      <c r="E22" s="247">
        <f t="shared" si="2"/>
        <v>0</v>
      </c>
    </row>
    <row r="23" spans="1:5" x14ac:dyDescent="0.25">
      <c r="A23" t="s">
        <v>448</v>
      </c>
      <c r="B23" t="s">
        <v>382</v>
      </c>
      <c r="C23" s="245" t="str">
        <f t="shared" si="1"/>
        <v>(B)</v>
      </c>
      <c r="D23" s="246" t="str">
        <f t="shared" si="0"/>
        <v>(B)</v>
      </c>
      <c r="E23" s="247">
        <f t="shared" si="2"/>
        <v>0</v>
      </c>
    </row>
    <row r="24" spans="1:5" x14ac:dyDescent="0.25">
      <c r="A24" t="s">
        <v>449</v>
      </c>
      <c r="B24" t="s">
        <v>402</v>
      </c>
      <c r="C24" s="245" t="str">
        <f t="shared" si="1"/>
        <v>(A)</v>
      </c>
      <c r="D24" s="246" t="str">
        <f t="shared" si="0"/>
        <v>(A)</v>
      </c>
      <c r="E24" s="247">
        <f t="shared" si="2"/>
        <v>0</v>
      </c>
    </row>
    <row r="25" spans="1:5" ht="15" customHeight="1" x14ac:dyDescent="0.25">
      <c r="A25" t="s">
        <v>450</v>
      </c>
      <c r="B25" t="s">
        <v>403</v>
      </c>
      <c r="C25" s="245" t="str">
        <f t="shared" si="1"/>
        <v>(A)</v>
      </c>
      <c r="D25" s="246" t="str">
        <f t="shared" si="0"/>
        <v>(A)</v>
      </c>
      <c r="E25" s="247">
        <f t="shared" si="2"/>
        <v>0</v>
      </c>
    </row>
    <row r="26" spans="1:5" ht="15" customHeight="1" x14ac:dyDescent="0.25">
      <c r="A26" t="s">
        <v>451</v>
      </c>
      <c r="C26" s="245" t="str">
        <f t="shared" si="1"/>
        <v/>
      </c>
      <c r="D26" s="246" t="str">
        <f t="shared" si="0"/>
        <v/>
      </c>
      <c r="E26" s="247">
        <f t="shared" si="2"/>
        <v>0</v>
      </c>
    </row>
    <row r="27" spans="1:5" x14ac:dyDescent="0.25">
      <c r="A27" t="s">
        <v>452</v>
      </c>
      <c r="B27" t="s">
        <v>221</v>
      </c>
      <c r="C27" s="245" t="str">
        <f t="shared" si="1"/>
        <v xml:space="preserve"> - </v>
      </c>
      <c r="D27" s="246" t="str">
        <f t="shared" si="0"/>
        <v xml:space="preserve"> - </v>
      </c>
      <c r="E27" s="247">
        <f t="shared" si="2"/>
        <v>0</v>
      </c>
    </row>
    <row r="28" spans="1:5" x14ac:dyDescent="0.25">
      <c r="A28" t="s">
        <v>453</v>
      </c>
      <c r="B28" t="s">
        <v>404</v>
      </c>
      <c r="C28" s="245" t="str">
        <f t="shared" si="1"/>
        <v>(A)</v>
      </c>
      <c r="D28" s="246" t="str">
        <f t="shared" si="0"/>
        <v>(A)</v>
      </c>
      <c r="E28" s="247">
        <f t="shared" si="2"/>
        <v>0</v>
      </c>
    </row>
    <row r="29" spans="1:5" x14ac:dyDescent="0.25">
      <c r="A29" t="s">
        <v>454</v>
      </c>
      <c r="B29" t="s">
        <v>405</v>
      </c>
      <c r="C29" s="245" t="str">
        <f t="shared" si="1"/>
        <v>(A)</v>
      </c>
      <c r="D29" s="246" t="str">
        <f t="shared" si="0"/>
        <v>(A)</v>
      </c>
      <c r="E29" s="247">
        <f t="shared" si="2"/>
        <v>0</v>
      </c>
    </row>
    <row r="30" spans="1:5" x14ac:dyDescent="0.25">
      <c r="A30" t="s">
        <v>455</v>
      </c>
      <c r="B30" t="s">
        <v>406</v>
      </c>
      <c r="C30" s="245" t="str">
        <f t="shared" si="1"/>
        <v>(A)</v>
      </c>
      <c r="D30" s="246" t="str">
        <f t="shared" si="0"/>
        <v>(A)</v>
      </c>
      <c r="E30" s="247">
        <f t="shared" si="2"/>
        <v>0</v>
      </c>
    </row>
    <row r="31" spans="1:5" x14ac:dyDescent="0.25">
      <c r="B31" t="s">
        <v>407</v>
      </c>
      <c r="C31" s="245" t="str">
        <f t="shared" si="1"/>
        <v>(A)</v>
      </c>
      <c r="D31" s="246" t="str">
        <f t="shared" si="0"/>
        <v>(A)</v>
      </c>
      <c r="E31" s="247">
        <f t="shared" si="2"/>
        <v>0</v>
      </c>
    </row>
    <row r="32" spans="1:5" x14ac:dyDescent="0.25">
      <c r="B32" t="s">
        <v>408</v>
      </c>
      <c r="C32" s="245" t="str">
        <f t="shared" si="1"/>
        <v>(A)</v>
      </c>
      <c r="D32" s="246" t="str">
        <f t="shared" si="0"/>
        <v>(A)</v>
      </c>
      <c r="E32" s="247">
        <f t="shared" si="2"/>
        <v>0</v>
      </c>
    </row>
    <row r="33" spans="2:5" x14ac:dyDescent="0.25">
      <c r="B33" t="s">
        <v>409</v>
      </c>
      <c r="C33" s="245" t="str">
        <f t="shared" si="1"/>
        <v>(A)</v>
      </c>
      <c r="D33" s="246" t="str">
        <f t="shared" si="0"/>
        <v>(A)</v>
      </c>
      <c r="E33" s="247">
        <f t="shared" si="2"/>
        <v>0</v>
      </c>
    </row>
    <row r="34" spans="2:5" x14ac:dyDescent="0.25">
      <c r="B34" t="s">
        <v>410</v>
      </c>
      <c r="C34" s="245" t="str">
        <f t="shared" si="1"/>
        <v>(A)</v>
      </c>
      <c r="D34" s="246" t="str">
        <f t="shared" si="0"/>
        <v>(A)</v>
      </c>
      <c r="E34" s="247">
        <f t="shared" si="2"/>
        <v>0</v>
      </c>
    </row>
    <row r="35" spans="2:5" x14ac:dyDescent="0.25">
      <c r="B35" t="s">
        <v>411</v>
      </c>
      <c r="C35" s="245" t="str">
        <f t="shared" si="1"/>
        <v>(A)</v>
      </c>
      <c r="D35" s="246" t="str">
        <f t="shared" si="0"/>
        <v>(A)</v>
      </c>
      <c r="E35" s="247">
        <f t="shared" si="2"/>
        <v>0</v>
      </c>
    </row>
    <row r="36" spans="2:5" x14ac:dyDescent="0.25">
      <c r="B36" t="s">
        <v>412</v>
      </c>
      <c r="C36" s="245" t="str">
        <f t="shared" si="1"/>
        <v>(A)</v>
      </c>
      <c r="D36" s="246" t="str">
        <f t="shared" ref="D36:D72" si="3">IF(OR(ISNUMBER(SEARCH("*mzdy*",$B36)),ISNUMBER(SEARCH("*odvod*",$B36))),RIGHT($B36,3),IF(ISBLANK($B36),"",IF($B36=$F$1,RIGHT($B36,3),RIGHT($B36,3))))</f>
        <v>(A)</v>
      </c>
      <c r="E36" s="247">
        <f t="shared" si="2"/>
        <v>0</v>
      </c>
    </row>
    <row r="37" spans="2:5" x14ac:dyDescent="0.25">
      <c r="B37" t="s">
        <v>383</v>
      </c>
      <c r="C37" s="245" t="str">
        <f t="shared" si="1"/>
        <v>(B)</v>
      </c>
      <c r="D37" s="246" t="str">
        <f t="shared" si="3"/>
        <v>(B)</v>
      </c>
      <c r="E37" s="247">
        <f t="shared" si="2"/>
        <v>0</v>
      </c>
    </row>
    <row r="38" spans="2:5" ht="15" customHeight="1" x14ac:dyDescent="0.25">
      <c r="B38" t="s">
        <v>384</v>
      </c>
      <c r="C38" s="245" t="str">
        <f t="shared" si="1"/>
        <v>(B)</v>
      </c>
      <c r="D38" s="246" t="str">
        <f t="shared" si="3"/>
        <v>(B)</v>
      </c>
      <c r="E38" s="247">
        <f t="shared" si="2"/>
        <v>0</v>
      </c>
    </row>
    <row r="39" spans="2:5" ht="15" customHeight="1" x14ac:dyDescent="0.25">
      <c r="B39" t="s">
        <v>413</v>
      </c>
      <c r="C39" s="245" t="str">
        <f t="shared" si="1"/>
        <v>(A)</v>
      </c>
      <c r="D39" s="246" t="str">
        <f t="shared" si="3"/>
        <v>(A)</v>
      </c>
      <c r="E39" s="247">
        <f t="shared" si="2"/>
        <v>0</v>
      </c>
    </row>
    <row r="40" spans="2:5" ht="15" customHeight="1" x14ac:dyDescent="0.25">
      <c r="B40" t="s">
        <v>414</v>
      </c>
      <c r="C40" s="245" t="str">
        <f t="shared" si="1"/>
        <v>(A)</v>
      </c>
      <c r="D40" s="246" t="str">
        <f t="shared" si="3"/>
        <v>(A)</v>
      </c>
      <c r="E40" s="247">
        <f t="shared" si="2"/>
        <v>0</v>
      </c>
    </row>
    <row r="41" spans="2:5" x14ac:dyDescent="0.25">
      <c r="C41" s="245" t="str">
        <f t="shared" si="1"/>
        <v/>
      </c>
      <c r="D41" s="246" t="str">
        <f t="shared" si="3"/>
        <v/>
      </c>
      <c r="E41" s="247">
        <f t="shared" si="2"/>
        <v>0</v>
      </c>
    </row>
    <row r="42" spans="2:5" x14ac:dyDescent="0.25">
      <c r="B42" t="s">
        <v>221</v>
      </c>
      <c r="C42" s="245" t="str">
        <f t="shared" si="1"/>
        <v xml:space="preserve"> - </v>
      </c>
      <c r="D42" s="246" t="str">
        <f t="shared" si="3"/>
        <v xml:space="preserve"> - </v>
      </c>
      <c r="E42" s="247">
        <f t="shared" si="2"/>
        <v>0</v>
      </c>
    </row>
    <row r="43" spans="2:5" x14ac:dyDescent="0.25">
      <c r="B43" t="s">
        <v>415</v>
      </c>
      <c r="C43" s="245" t="str">
        <f t="shared" si="1"/>
        <v>(A)</v>
      </c>
      <c r="D43" s="246" t="str">
        <f t="shared" si="3"/>
        <v>(A)</v>
      </c>
      <c r="E43" s="247">
        <f t="shared" si="2"/>
        <v>0</v>
      </c>
    </row>
    <row r="44" spans="2:5" x14ac:dyDescent="0.25">
      <c r="B44" t="s">
        <v>416</v>
      </c>
      <c r="C44" s="245" t="str">
        <f t="shared" si="1"/>
        <v>(A)</v>
      </c>
      <c r="D44" s="246" t="str">
        <f t="shared" si="3"/>
        <v>(A)</v>
      </c>
      <c r="E44" s="247">
        <f t="shared" si="2"/>
        <v>0</v>
      </c>
    </row>
    <row r="45" spans="2:5" x14ac:dyDescent="0.25">
      <c r="B45" t="s">
        <v>385</v>
      </c>
      <c r="C45" s="245" t="str">
        <f t="shared" si="1"/>
        <v>(B)</v>
      </c>
      <c r="D45" s="246" t="str">
        <f t="shared" si="3"/>
        <v>(B)</v>
      </c>
      <c r="E45" s="247">
        <f t="shared" si="2"/>
        <v>0</v>
      </c>
    </row>
    <row r="46" spans="2:5" x14ac:dyDescent="0.25">
      <c r="B46" t="s">
        <v>386</v>
      </c>
      <c r="C46" s="245" t="str">
        <f t="shared" si="1"/>
        <v>(B)</v>
      </c>
      <c r="D46" s="246" t="str">
        <f t="shared" si="3"/>
        <v>(B)</v>
      </c>
      <c r="E46" s="247">
        <f t="shared" si="2"/>
        <v>0</v>
      </c>
    </row>
    <row r="47" spans="2:5" x14ac:dyDescent="0.25">
      <c r="B47" t="s">
        <v>417</v>
      </c>
      <c r="C47" s="245" t="str">
        <f t="shared" si="1"/>
        <v>(A)</v>
      </c>
      <c r="D47" s="246" t="str">
        <f t="shared" si="3"/>
        <v>(A)</v>
      </c>
      <c r="E47" s="247">
        <f t="shared" si="2"/>
        <v>0</v>
      </c>
    </row>
    <row r="48" spans="2:5" x14ac:dyDescent="0.25">
      <c r="B48" t="s">
        <v>387</v>
      </c>
      <c r="C48" s="245" t="str">
        <f t="shared" si="1"/>
        <v>(B)</v>
      </c>
      <c r="D48" s="246" t="str">
        <f t="shared" si="3"/>
        <v>(B)</v>
      </c>
      <c r="E48" s="247">
        <f t="shared" si="2"/>
        <v>0</v>
      </c>
    </row>
    <row r="49" spans="2:5" x14ac:dyDescent="0.25">
      <c r="B49" t="s">
        <v>388</v>
      </c>
      <c r="C49" s="245" t="str">
        <f t="shared" si="1"/>
        <v>(B)</v>
      </c>
      <c r="D49" s="246" t="str">
        <f t="shared" si="3"/>
        <v>(B)</v>
      </c>
      <c r="E49" s="247">
        <f t="shared" si="2"/>
        <v>0</v>
      </c>
    </row>
    <row r="50" spans="2:5" x14ac:dyDescent="0.25">
      <c r="B50" t="s">
        <v>418</v>
      </c>
      <c r="C50" s="245" t="str">
        <f t="shared" si="1"/>
        <v>(A)</v>
      </c>
      <c r="D50" s="246" t="str">
        <f t="shared" si="3"/>
        <v>(A)</v>
      </c>
      <c r="E50" s="247">
        <f t="shared" si="2"/>
        <v>0</v>
      </c>
    </row>
    <row r="51" spans="2:5" x14ac:dyDescent="0.25">
      <c r="B51" t="s">
        <v>389</v>
      </c>
      <c r="C51" s="245" t="str">
        <f t="shared" si="1"/>
        <v>(B)</v>
      </c>
      <c r="D51" s="246" t="str">
        <f t="shared" si="3"/>
        <v>(B)</v>
      </c>
      <c r="E51" s="247">
        <f t="shared" si="2"/>
        <v>0</v>
      </c>
    </row>
    <row r="52" spans="2:5" x14ac:dyDescent="0.25">
      <c r="B52" t="s">
        <v>390</v>
      </c>
      <c r="C52" s="245" t="str">
        <f t="shared" si="1"/>
        <v>(B)</v>
      </c>
      <c r="D52" s="246" t="str">
        <f t="shared" si="3"/>
        <v>(B)</v>
      </c>
      <c r="E52" s="247">
        <f t="shared" si="2"/>
        <v>0</v>
      </c>
    </row>
    <row r="53" spans="2:5" x14ac:dyDescent="0.25">
      <c r="C53" s="245" t="str">
        <f t="shared" si="1"/>
        <v/>
      </c>
      <c r="D53" s="246" t="str">
        <f t="shared" si="3"/>
        <v/>
      </c>
      <c r="E53" s="247">
        <f t="shared" si="2"/>
        <v>0</v>
      </c>
    </row>
    <row r="54" spans="2:5" x14ac:dyDescent="0.25">
      <c r="B54" t="s">
        <v>221</v>
      </c>
      <c r="C54" s="245" t="str">
        <f t="shared" si="1"/>
        <v xml:space="preserve"> - </v>
      </c>
      <c r="D54" s="246" t="str">
        <f t="shared" si="3"/>
        <v xml:space="preserve"> - </v>
      </c>
      <c r="E54" s="247">
        <f t="shared" si="2"/>
        <v>0</v>
      </c>
    </row>
    <row r="55" spans="2:5" x14ac:dyDescent="0.25">
      <c r="B55" t="s">
        <v>419</v>
      </c>
      <c r="C55" s="245" t="str">
        <f t="shared" si="1"/>
        <v>(A)</v>
      </c>
      <c r="D55" s="246" t="str">
        <f t="shared" si="3"/>
        <v>(A)</v>
      </c>
      <c r="E55" s="247">
        <f t="shared" si="2"/>
        <v>0</v>
      </c>
    </row>
    <row r="56" spans="2:5" x14ac:dyDescent="0.25">
      <c r="B56" t="s">
        <v>391</v>
      </c>
      <c r="C56" s="245" t="str">
        <f t="shared" si="1"/>
        <v>(B)</v>
      </c>
      <c r="D56" s="246" t="str">
        <f t="shared" si="3"/>
        <v>(B)</v>
      </c>
      <c r="E56" s="247">
        <f t="shared" si="2"/>
        <v>0</v>
      </c>
    </row>
    <row r="57" spans="2:5" x14ac:dyDescent="0.25">
      <c r="B57" t="s">
        <v>392</v>
      </c>
      <c r="C57" s="245" t="str">
        <f t="shared" si="1"/>
        <v>(B)</v>
      </c>
      <c r="D57" s="246" t="str">
        <f t="shared" si="3"/>
        <v>(B)</v>
      </c>
      <c r="E57" s="247">
        <f t="shared" si="2"/>
        <v>0</v>
      </c>
    </row>
    <row r="58" spans="2:5" x14ac:dyDescent="0.25">
      <c r="B58" t="s">
        <v>420</v>
      </c>
      <c r="C58" s="245" t="str">
        <f t="shared" si="1"/>
        <v>(A)</v>
      </c>
      <c r="D58" s="246" t="str">
        <f t="shared" si="3"/>
        <v>(A)</v>
      </c>
      <c r="E58" s="247">
        <f t="shared" si="2"/>
        <v>0</v>
      </c>
    </row>
    <row r="59" spans="2:5" x14ac:dyDescent="0.25">
      <c r="B59" t="s">
        <v>393</v>
      </c>
      <c r="C59" s="245" t="str">
        <f t="shared" si="1"/>
        <v>(B)</v>
      </c>
      <c r="D59" s="246" t="str">
        <f t="shared" si="3"/>
        <v>(B)</v>
      </c>
      <c r="E59" s="247">
        <f t="shared" si="2"/>
        <v>0</v>
      </c>
    </row>
    <row r="60" spans="2:5" x14ac:dyDescent="0.25">
      <c r="B60" t="s">
        <v>394</v>
      </c>
      <c r="C60" s="245" t="str">
        <f t="shared" si="1"/>
        <v>(B)</v>
      </c>
      <c r="D60" s="246" t="str">
        <f t="shared" si="3"/>
        <v>(B)</v>
      </c>
      <c r="E60" s="247">
        <f t="shared" si="2"/>
        <v>0</v>
      </c>
    </row>
    <row r="61" spans="2:5" x14ac:dyDescent="0.25">
      <c r="B61" t="s">
        <v>421</v>
      </c>
      <c r="C61" s="245" t="str">
        <f t="shared" si="1"/>
        <v>(A)</v>
      </c>
      <c r="D61" s="246" t="str">
        <f t="shared" si="3"/>
        <v>(A)</v>
      </c>
      <c r="E61" s="247">
        <f t="shared" si="2"/>
        <v>0</v>
      </c>
    </row>
    <row r="62" spans="2:5" x14ac:dyDescent="0.25">
      <c r="B62" t="s">
        <v>422</v>
      </c>
      <c r="C62" s="245" t="str">
        <f t="shared" si="1"/>
        <v>(A)</v>
      </c>
      <c r="D62" s="246" t="str">
        <f t="shared" si="3"/>
        <v>(A)</v>
      </c>
      <c r="E62" s="247">
        <f t="shared" si="2"/>
        <v>0</v>
      </c>
    </row>
    <row r="63" spans="2:5" x14ac:dyDescent="0.25">
      <c r="C63" s="245" t="str">
        <f t="shared" si="1"/>
        <v/>
      </c>
      <c r="D63" s="246" t="str">
        <f t="shared" si="3"/>
        <v/>
      </c>
      <c r="E63" s="247">
        <f t="shared" si="2"/>
        <v>0</v>
      </c>
    </row>
    <row r="64" spans="2:5" x14ac:dyDescent="0.25">
      <c r="B64" t="s">
        <v>221</v>
      </c>
      <c r="C64" s="245" t="str">
        <f t="shared" si="1"/>
        <v xml:space="preserve"> - </v>
      </c>
      <c r="D64" s="246" t="str">
        <f t="shared" si="3"/>
        <v xml:space="preserve"> - </v>
      </c>
      <c r="E64" s="247">
        <f t="shared" si="2"/>
        <v>0</v>
      </c>
    </row>
    <row r="65" spans="2:5" x14ac:dyDescent="0.25">
      <c r="B65" t="s">
        <v>423</v>
      </c>
      <c r="C65" s="245" t="str">
        <f t="shared" si="1"/>
        <v>(A)</v>
      </c>
      <c r="D65" s="246" t="str">
        <f t="shared" si="3"/>
        <v>(A)</v>
      </c>
      <c r="E65" s="247">
        <f t="shared" si="2"/>
        <v>0</v>
      </c>
    </row>
    <row r="66" spans="2:5" x14ac:dyDescent="0.25">
      <c r="B66" t="s">
        <v>424</v>
      </c>
      <c r="C66" s="245" t="str">
        <f t="shared" si="1"/>
        <v>(A)</v>
      </c>
      <c r="D66" s="246" t="str">
        <f t="shared" si="3"/>
        <v>(A)</v>
      </c>
      <c r="E66" s="247">
        <f t="shared" si="2"/>
        <v>0</v>
      </c>
    </row>
    <row r="67" spans="2:5" x14ac:dyDescent="0.25">
      <c r="B67" t="s">
        <v>425</v>
      </c>
      <c r="C67" s="245" t="str">
        <f t="shared" si="1"/>
        <v>(A)</v>
      </c>
      <c r="D67" s="246" t="str">
        <f t="shared" si="3"/>
        <v>(A)</v>
      </c>
      <c r="E67" s="247">
        <f t="shared" si="2"/>
        <v>0</v>
      </c>
    </row>
    <row r="68" spans="2:5" x14ac:dyDescent="0.25">
      <c r="B68" t="s">
        <v>426</v>
      </c>
      <c r="C68" s="245" t="str">
        <f t="shared" si="1"/>
        <v>(A)</v>
      </c>
      <c r="D68" s="246" t="str">
        <f t="shared" si="3"/>
        <v>(A)</v>
      </c>
      <c r="E68" s="247">
        <f t="shared" si="2"/>
        <v>0</v>
      </c>
    </row>
    <row r="69" spans="2:5" x14ac:dyDescent="0.25">
      <c r="B69" t="s">
        <v>427</v>
      </c>
      <c r="C69" s="245" t="str">
        <f t="shared" ref="C69:C72" si="4">+RIGHT(B69,3)</f>
        <v>(A)</v>
      </c>
      <c r="D69" s="246" t="str">
        <f t="shared" si="3"/>
        <v>(A)</v>
      </c>
      <c r="E69" s="247">
        <f t="shared" ref="E69:E72" si="5">IF(C69=D69,0,1)</f>
        <v>0</v>
      </c>
    </row>
    <row r="70" spans="2:5" x14ac:dyDescent="0.25">
      <c r="B70" t="s">
        <v>428</v>
      </c>
      <c r="C70" s="245" t="str">
        <f t="shared" si="4"/>
        <v>(A)</v>
      </c>
      <c r="D70" s="246" t="str">
        <f t="shared" si="3"/>
        <v>(A)</v>
      </c>
      <c r="E70" s="247">
        <f t="shared" si="5"/>
        <v>0</v>
      </c>
    </row>
    <row r="71" spans="2:5" x14ac:dyDescent="0.25">
      <c r="B71" t="s">
        <v>395</v>
      </c>
      <c r="C71" s="245" t="str">
        <f t="shared" si="4"/>
        <v>(B)</v>
      </c>
      <c r="D71" s="246" t="str">
        <f t="shared" si="3"/>
        <v>(B)</v>
      </c>
      <c r="E71" s="247">
        <f t="shared" si="5"/>
        <v>0</v>
      </c>
    </row>
    <row r="72" spans="2:5" ht="15.75" thickBot="1" x14ac:dyDescent="0.3">
      <c r="B72" t="s">
        <v>396</v>
      </c>
      <c r="C72" s="248" t="str">
        <f t="shared" si="4"/>
        <v>(B)</v>
      </c>
      <c r="D72" s="249" t="str">
        <f t="shared" si="3"/>
        <v>(B)</v>
      </c>
      <c r="E72" s="250">
        <f t="shared" si="5"/>
        <v>0</v>
      </c>
    </row>
    <row r="74" spans="2:5" x14ac:dyDescent="0.25">
      <c r="B74" s="259">
        <f>DATE('1. Informace o projektu'!$C$3,1,1)</f>
        <v>46023</v>
      </c>
      <c r="C74" s="258"/>
      <c r="D74" s="259"/>
    </row>
    <row r="75" spans="2:5" x14ac:dyDescent="0.25">
      <c r="B75" s="251" t="s">
        <v>432</v>
      </c>
      <c r="C75" s="252"/>
      <c r="D75" s="253" t="s">
        <v>433</v>
      </c>
      <c r="E75" s="253" t="s">
        <v>434</v>
      </c>
    </row>
    <row r="76" spans="2:5" x14ac:dyDescent="0.25">
      <c r="B76" s="254" t="s">
        <v>435</v>
      </c>
      <c r="C76" s="255">
        <f>DATE(YEAR($B$74),D76,E76)</f>
        <v>46023</v>
      </c>
      <c r="D76" s="253">
        <v>1</v>
      </c>
      <c r="E76" s="253">
        <v>1</v>
      </c>
    </row>
    <row r="77" spans="2:5" x14ac:dyDescent="0.25">
      <c r="B77" s="256" t="s">
        <v>436</v>
      </c>
      <c r="C77" s="257">
        <f>ROUND(DATE(YEAR($B$74),4,MOD(234-11*MOD(YEAR($B$74),19),30))/7,0)*7-6-2</f>
        <v>46115</v>
      </c>
      <c r="D77" s="253" t="s">
        <v>246</v>
      </c>
      <c r="E77" s="253" t="s">
        <v>246</v>
      </c>
    </row>
    <row r="78" spans="2:5" x14ac:dyDescent="0.25">
      <c r="B78" s="256" t="s">
        <v>437</v>
      </c>
      <c r="C78" s="257">
        <f>ROUND(DATE(YEAR($B$74),4,MOD(234-11*MOD(YEAR($B$74),19),30))/7,0)*7-6+1</f>
        <v>46118</v>
      </c>
      <c r="D78" s="253" t="s">
        <v>246</v>
      </c>
      <c r="E78" s="253" t="s">
        <v>246</v>
      </c>
    </row>
    <row r="79" spans="2:5" x14ac:dyDescent="0.25">
      <c r="B79" s="256" t="s">
        <v>438</v>
      </c>
      <c r="C79" s="255">
        <f t="shared" ref="C79:C88" si="6">DATE(YEAR($B$74),D79,E79)</f>
        <v>46143</v>
      </c>
      <c r="D79" s="253">
        <v>5</v>
      </c>
      <c r="E79" s="253">
        <v>1</v>
      </c>
    </row>
    <row r="80" spans="2:5" x14ac:dyDescent="0.25">
      <c r="B80" s="256" t="s">
        <v>439</v>
      </c>
      <c r="C80" s="255">
        <f t="shared" si="6"/>
        <v>46150</v>
      </c>
      <c r="D80" s="253">
        <v>5</v>
      </c>
      <c r="E80" s="253">
        <v>8</v>
      </c>
    </row>
    <row r="81" spans="2:5" x14ac:dyDescent="0.25">
      <c r="B81" s="256" t="s">
        <v>440</v>
      </c>
      <c r="C81" s="255">
        <f t="shared" si="6"/>
        <v>46208</v>
      </c>
      <c r="D81" s="253">
        <v>7</v>
      </c>
      <c r="E81" s="253">
        <v>5</v>
      </c>
    </row>
    <row r="82" spans="2:5" x14ac:dyDescent="0.25">
      <c r="B82" s="256" t="s">
        <v>441</v>
      </c>
      <c r="C82" s="255">
        <f t="shared" si="6"/>
        <v>46209</v>
      </c>
      <c r="D82" s="253">
        <v>7</v>
      </c>
      <c r="E82" s="253">
        <v>6</v>
      </c>
    </row>
    <row r="83" spans="2:5" x14ac:dyDescent="0.25">
      <c r="B83" s="256" t="s">
        <v>442</v>
      </c>
      <c r="C83" s="255">
        <f t="shared" si="6"/>
        <v>46293</v>
      </c>
      <c r="D83" s="253">
        <v>9</v>
      </c>
      <c r="E83" s="253">
        <v>28</v>
      </c>
    </row>
    <row r="84" spans="2:5" x14ac:dyDescent="0.25">
      <c r="B84" s="256" t="s">
        <v>443</v>
      </c>
      <c r="C84" s="255">
        <f t="shared" si="6"/>
        <v>46323</v>
      </c>
      <c r="D84" s="253">
        <v>10</v>
      </c>
      <c r="E84" s="253">
        <v>28</v>
      </c>
    </row>
    <row r="85" spans="2:5" x14ac:dyDescent="0.25">
      <c r="B85" s="256" t="s">
        <v>444</v>
      </c>
      <c r="C85" s="255">
        <f t="shared" si="6"/>
        <v>46343</v>
      </c>
      <c r="D85" s="253">
        <v>11</v>
      </c>
      <c r="E85" s="253">
        <v>17</v>
      </c>
    </row>
    <row r="86" spans="2:5" x14ac:dyDescent="0.25">
      <c r="B86" s="256" t="s">
        <v>445</v>
      </c>
      <c r="C86" s="255">
        <f t="shared" si="6"/>
        <v>46380</v>
      </c>
      <c r="D86" s="253">
        <v>12</v>
      </c>
      <c r="E86" s="253">
        <v>24</v>
      </c>
    </row>
    <row r="87" spans="2:5" x14ac:dyDescent="0.25">
      <c r="B87" s="256" t="s">
        <v>446</v>
      </c>
      <c r="C87" s="255">
        <f t="shared" si="6"/>
        <v>46381</v>
      </c>
      <c r="D87" s="253">
        <v>12</v>
      </c>
      <c r="E87" s="253">
        <v>25</v>
      </c>
    </row>
    <row r="88" spans="2:5" x14ac:dyDescent="0.25">
      <c r="B88" s="256" t="s">
        <v>447</v>
      </c>
      <c r="C88" s="255">
        <f t="shared" si="6"/>
        <v>46382</v>
      </c>
      <c r="D88" s="253">
        <v>12</v>
      </c>
      <c r="E88" s="253">
        <v>26</v>
      </c>
    </row>
    <row r="89" spans="2:5" x14ac:dyDescent="0.25">
      <c r="B89" s="254" t="s">
        <v>435</v>
      </c>
      <c r="C89" s="255">
        <f>DATE(YEAR($B$74)+1,D89,E89)</f>
        <v>46388</v>
      </c>
      <c r="D89" s="253">
        <v>1</v>
      </c>
      <c r="E89" s="253">
        <v>1</v>
      </c>
    </row>
    <row r="92" spans="2:5" x14ac:dyDescent="0.25">
      <c r="B92" s="184" t="s">
        <v>221</v>
      </c>
    </row>
    <row r="93" spans="2:5" x14ac:dyDescent="0.25">
      <c r="B93" s="260">
        <v>2026</v>
      </c>
    </row>
    <row r="94" spans="2:5" x14ac:dyDescent="0.25">
      <c r="B94" s="260">
        <v>2027</v>
      </c>
    </row>
    <row r="95" spans="2:5" x14ac:dyDescent="0.25">
      <c r="B95" s="260">
        <v>2028</v>
      </c>
    </row>
    <row r="96" spans="2:5" x14ac:dyDescent="0.25">
      <c r="B96" s="260">
        <v>2029</v>
      </c>
    </row>
    <row r="97" spans="2:2" x14ac:dyDescent="0.25">
      <c r="B97" s="260">
        <v>2030</v>
      </c>
    </row>
  </sheetData>
  <autoFilter ref="A1:E72" xr:uid="{BE368FB8-6801-4E40-854E-4EA5E30EC36C}"/>
  <printOptions headings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6CF2-8A49-49FF-9650-F01C8788A955}">
  <dimension ref="A2:C21"/>
  <sheetViews>
    <sheetView tabSelected="1" workbookViewId="0"/>
  </sheetViews>
  <sheetFormatPr defaultRowHeight="15" x14ac:dyDescent="0.25"/>
  <cols>
    <col min="1" max="1" width="24.140625" style="24" bestFit="1" customWidth="1"/>
    <col min="2" max="2" width="19.42578125" style="24" bestFit="1" customWidth="1"/>
    <col min="3" max="3" width="19.5703125" style="24" customWidth="1"/>
    <col min="4" max="4" width="11" style="24" customWidth="1"/>
    <col min="5" max="16384" width="9.140625" style="24"/>
  </cols>
  <sheetData>
    <row r="2" spans="1:3" x14ac:dyDescent="0.25">
      <c r="A2" s="413" t="s">
        <v>365</v>
      </c>
      <c r="B2" s="235"/>
      <c r="C2" s="414">
        <f>SUM(C5:C18)</f>
        <v>0</v>
      </c>
    </row>
    <row r="4" spans="1:3" x14ac:dyDescent="0.25">
      <c r="B4" s="413" t="s">
        <v>361</v>
      </c>
    </row>
    <row r="5" spans="1:3" x14ac:dyDescent="0.25">
      <c r="A5" s="416" t="s">
        <v>130</v>
      </c>
      <c r="B5" s="416" t="s">
        <v>102</v>
      </c>
      <c r="C5" s="236"/>
    </row>
    <row r="6" spans="1:3" x14ac:dyDescent="0.25">
      <c r="A6" s="416" t="s">
        <v>129</v>
      </c>
      <c r="B6" s="416" t="s">
        <v>362</v>
      </c>
      <c r="C6" s="236"/>
    </row>
    <row r="7" spans="1:3" x14ac:dyDescent="0.25">
      <c r="A7" s="416" t="s">
        <v>128</v>
      </c>
      <c r="B7" s="416" t="s">
        <v>104</v>
      </c>
      <c r="C7" s="417">
        <v>0</v>
      </c>
    </row>
    <row r="8" spans="1:3" x14ac:dyDescent="0.25">
      <c r="A8" s="416" t="s">
        <v>127</v>
      </c>
      <c r="B8" s="416" t="s">
        <v>105</v>
      </c>
      <c r="C8" s="417">
        <v>0</v>
      </c>
    </row>
    <row r="9" spans="1:3" x14ac:dyDescent="0.25">
      <c r="A9" s="416" t="s">
        <v>126</v>
      </c>
      <c r="B9" s="416" t="s">
        <v>106</v>
      </c>
      <c r="C9" s="236"/>
    </row>
    <row r="10" spans="1:3" x14ac:dyDescent="0.25">
      <c r="A10" s="416" t="s">
        <v>125</v>
      </c>
      <c r="B10" s="416" t="s">
        <v>107</v>
      </c>
      <c r="C10" s="236"/>
    </row>
    <row r="11" spans="1:3" x14ac:dyDescent="0.25">
      <c r="A11" s="416" t="s">
        <v>124</v>
      </c>
      <c r="B11" s="416" t="s">
        <v>363</v>
      </c>
      <c r="C11" s="236"/>
    </row>
    <row r="12" spans="1:3" x14ac:dyDescent="0.25">
      <c r="A12" s="416" t="s">
        <v>123</v>
      </c>
      <c r="B12" s="416" t="s">
        <v>109</v>
      </c>
      <c r="C12" s="236"/>
    </row>
    <row r="13" spans="1:3" x14ac:dyDescent="0.25">
      <c r="A13" s="416" t="s">
        <v>364</v>
      </c>
      <c r="B13" s="416" t="s">
        <v>110</v>
      </c>
      <c r="C13" s="236"/>
    </row>
    <row r="14" spans="1:3" x14ac:dyDescent="0.25">
      <c r="A14" s="416" t="s">
        <v>122</v>
      </c>
      <c r="B14" s="416" t="s">
        <v>111</v>
      </c>
      <c r="C14" s="417">
        <v>0</v>
      </c>
    </row>
    <row r="15" spans="1:3" x14ac:dyDescent="0.25">
      <c r="A15" s="416" t="s">
        <v>121</v>
      </c>
      <c r="B15" s="416" t="s">
        <v>112</v>
      </c>
      <c r="C15" s="417">
        <v>0</v>
      </c>
    </row>
    <row r="16" spans="1:3" x14ac:dyDescent="0.25">
      <c r="A16" s="416" t="s">
        <v>120</v>
      </c>
      <c r="B16" s="416" t="s">
        <v>113</v>
      </c>
      <c r="C16" s="417">
        <v>0</v>
      </c>
    </row>
    <row r="17" spans="1:3" x14ac:dyDescent="0.25">
      <c r="A17" s="416" t="s">
        <v>116</v>
      </c>
      <c r="B17" s="416" t="s">
        <v>114</v>
      </c>
      <c r="C17" s="417">
        <v>0</v>
      </c>
    </row>
    <row r="18" spans="1:3" x14ac:dyDescent="0.25">
      <c r="A18" s="416" t="s">
        <v>118</v>
      </c>
      <c r="B18" s="416" t="s">
        <v>119</v>
      </c>
      <c r="C18" s="236"/>
    </row>
    <row r="21" spans="1:3" ht="46.5" customHeight="1" x14ac:dyDescent="0.25">
      <c r="A21" s="418" t="s">
        <v>459</v>
      </c>
      <c r="B21" s="418"/>
      <c r="C21" s="418"/>
    </row>
  </sheetData>
  <sheetProtection sheet="1" selectLockedCells="1"/>
  <mergeCells count="1">
    <mergeCell ref="A21:C2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E359E-5A4D-4CE1-8BEF-98D6CF17B210}">
  <sheetPr>
    <pageSetUpPr fitToPage="1"/>
  </sheetPr>
  <dimension ref="A1:K43"/>
  <sheetViews>
    <sheetView zoomScaleNormal="100" workbookViewId="0"/>
  </sheetViews>
  <sheetFormatPr defaultColWidth="9.140625" defaultRowHeight="15" x14ac:dyDescent="0.25"/>
  <cols>
    <col min="1" max="1" width="4.85546875" style="71" customWidth="1"/>
    <col min="2" max="2" width="46.85546875" style="71" customWidth="1"/>
    <col min="3" max="4" width="25.7109375" style="71" customWidth="1"/>
    <col min="5" max="5" width="9.5703125" style="71" customWidth="1"/>
    <col min="6" max="6" width="58" style="71" customWidth="1"/>
    <col min="7" max="7" width="23" style="71" customWidth="1"/>
    <col min="8" max="8" width="9" style="71" customWidth="1"/>
    <col min="9" max="16384" width="9.140625" style="71"/>
  </cols>
  <sheetData>
    <row r="1" spans="1:11" ht="38.25" customHeight="1" thickBot="1" x14ac:dyDescent="0.3">
      <c r="B1" s="309" t="s">
        <v>456</v>
      </c>
      <c r="C1" s="310"/>
      <c r="D1" s="311"/>
      <c r="E1" s="138"/>
      <c r="F1" s="138"/>
      <c r="G1" s="138"/>
      <c r="H1" s="138"/>
      <c r="I1" s="138"/>
      <c r="J1" s="138"/>
      <c r="K1" s="138"/>
    </row>
    <row r="2" spans="1:11" ht="16.5" thickBot="1" x14ac:dyDescent="0.3">
      <c r="D2" s="139"/>
      <c r="E2" s="138"/>
      <c r="F2" s="138"/>
      <c r="G2" s="138"/>
      <c r="H2" s="138"/>
      <c r="I2" s="138"/>
      <c r="J2" s="138"/>
      <c r="K2" s="138"/>
    </row>
    <row r="3" spans="1:11" ht="21" thickBot="1" x14ac:dyDescent="0.35">
      <c r="B3" s="140" t="s">
        <v>251</v>
      </c>
      <c r="C3" s="274">
        <v>2026</v>
      </c>
      <c r="D3" s="138"/>
      <c r="E3" s="138"/>
      <c r="F3" s="138"/>
      <c r="G3" s="138"/>
      <c r="H3" s="138"/>
      <c r="I3" s="138"/>
      <c r="J3" s="138"/>
      <c r="K3" s="138"/>
    </row>
    <row r="4" spans="1:11" ht="15.75" x14ac:dyDescent="0.25">
      <c r="B4" s="141"/>
      <c r="C4" s="141"/>
      <c r="D4" s="138"/>
      <c r="E4" s="138"/>
      <c r="F4" s="138"/>
      <c r="G4" s="138"/>
      <c r="H4" s="142" t="s">
        <v>252</v>
      </c>
      <c r="I4" s="138"/>
      <c r="J4" s="138"/>
      <c r="K4" s="138"/>
    </row>
    <row r="5" spans="1:11" ht="15.75" thickBot="1" x14ac:dyDescent="0.3">
      <c r="B5" s="143"/>
      <c r="C5" s="144"/>
      <c r="D5" s="138"/>
      <c r="E5" s="138"/>
      <c r="F5" s="138"/>
      <c r="G5" s="138"/>
      <c r="H5" s="142" t="s">
        <v>253</v>
      </c>
      <c r="I5" s="138"/>
      <c r="J5" s="138"/>
      <c r="K5" s="138"/>
    </row>
    <row r="6" spans="1:11" ht="15.75" x14ac:dyDescent="0.25">
      <c r="B6" s="145" t="s">
        <v>366</v>
      </c>
      <c r="C6" s="320" t="s">
        <v>221</v>
      </c>
      <c r="D6" s="321"/>
      <c r="E6" s="138"/>
      <c r="F6" s="138"/>
      <c r="G6" s="138"/>
      <c r="H6" s="142" t="s">
        <v>254</v>
      </c>
      <c r="I6" s="138"/>
      <c r="J6" s="138"/>
      <c r="K6" s="138"/>
    </row>
    <row r="7" spans="1:11" ht="16.5" thickBot="1" x14ac:dyDescent="0.3">
      <c r="B7" s="146"/>
      <c r="C7" s="322"/>
      <c r="D7" s="323"/>
      <c r="E7" s="138"/>
      <c r="F7" s="138"/>
      <c r="G7" s="138"/>
      <c r="H7" s="142"/>
      <c r="I7" s="138"/>
      <c r="J7" s="138"/>
      <c r="K7" s="138"/>
    </row>
    <row r="8" spans="1:11" x14ac:dyDescent="0.25">
      <c r="B8" s="147"/>
      <c r="C8" s="148"/>
      <c r="D8" s="138"/>
      <c r="E8" s="138"/>
      <c r="F8" s="138"/>
      <c r="G8" s="138"/>
      <c r="H8" s="142" t="s">
        <v>255</v>
      </c>
      <c r="I8" s="138"/>
      <c r="J8" s="138"/>
      <c r="K8" s="138"/>
    </row>
    <row r="9" spans="1:11" ht="30" customHeight="1" thickBot="1" x14ac:dyDescent="0.3">
      <c r="A9" s="149" t="s">
        <v>256</v>
      </c>
      <c r="B9" s="145" t="s">
        <v>257</v>
      </c>
      <c r="C9" s="144"/>
      <c r="D9" s="138"/>
      <c r="E9" s="138"/>
      <c r="F9" s="138"/>
      <c r="G9" s="138"/>
      <c r="H9" s="142" t="s">
        <v>258</v>
      </c>
      <c r="I9" s="138"/>
      <c r="J9" s="138"/>
      <c r="K9" s="138"/>
    </row>
    <row r="10" spans="1:11" ht="33" customHeight="1" x14ac:dyDescent="0.25">
      <c r="A10" s="150" t="s">
        <v>259</v>
      </c>
      <c r="B10" s="151" t="s">
        <v>260</v>
      </c>
      <c r="C10" s="312"/>
      <c r="D10" s="313"/>
      <c r="E10" s="138"/>
      <c r="F10" s="138"/>
      <c r="G10" s="138"/>
      <c r="H10" s="142" t="s">
        <v>261</v>
      </c>
      <c r="I10" s="138"/>
      <c r="J10" s="138"/>
      <c r="K10" s="138"/>
    </row>
    <row r="11" spans="1:11" ht="18" customHeight="1" x14ac:dyDescent="0.25">
      <c r="A11" s="152" t="s">
        <v>9</v>
      </c>
      <c r="B11" s="153" t="s">
        <v>262</v>
      </c>
      <c r="C11" s="314"/>
      <c r="D11" s="315"/>
      <c r="E11" s="138"/>
      <c r="F11" s="138"/>
      <c r="G11" s="138"/>
      <c r="H11" s="138"/>
      <c r="I11" s="138"/>
      <c r="J11" s="138"/>
      <c r="K11" s="138"/>
    </row>
    <row r="12" spans="1:11" ht="18" customHeight="1" x14ac:dyDescent="0.25">
      <c r="A12" s="152" t="s">
        <v>263</v>
      </c>
      <c r="B12" s="153" t="s">
        <v>264</v>
      </c>
      <c r="C12" s="316"/>
      <c r="D12" s="317"/>
      <c r="E12" s="138"/>
      <c r="F12" s="138"/>
      <c r="G12" s="138"/>
      <c r="H12" s="138"/>
      <c r="I12" s="138"/>
      <c r="J12" s="138"/>
      <c r="K12" s="138"/>
    </row>
    <row r="13" spans="1:11" ht="18" customHeight="1" x14ac:dyDescent="0.25">
      <c r="A13" s="152" t="s">
        <v>28</v>
      </c>
      <c r="B13" s="153" t="s">
        <v>265</v>
      </c>
      <c r="C13" s="316"/>
      <c r="D13" s="317"/>
      <c r="E13" s="138"/>
      <c r="F13" s="138"/>
      <c r="G13" s="138"/>
      <c r="H13" s="138"/>
      <c r="I13" s="138"/>
      <c r="J13" s="138"/>
      <c r="K13" s="138"/>
    </row>
    <row r="14" spans="1:11" ht="18" customHeight="1" x14ac:dyDescent="0.25">
      <c r="A14" s="152" t="s">
        <v>32</v>
      </c>
      <c r="B14" s="153" t="s">
        <v>302</v>
      </c>
      <c r="C14" s="318" t="s">
        <v>221</v>
      </c>
      <c r="D14" s="319"/>
      <c r="E14" s="138"/>
      <c r="F14" s="138"/>
      <c r="G14" s="138"/>
      <c r="H14" s="138"/>
      <c r="I14" s="138"/>
      <c r="J14" s="138"/>
      <c r="K14" s="138"/>
    </row>
    <row r="15" spans="1:11" ht="18" customHeight="1" x14ac:dyDescent="0.25">
      <c r="A15" s="152" t="s">
        <v>266</v>
      </c>
      <c r="B15" s="153" t="s">
        <v>267</v>
      </c>
      <c r="C15" s="316"/>
      <c r="D15" s="317"/>
      <c r="E15" s="138"/>
      <c r="F15" s="138"/>
      <c r="G15" s="138"/>
      <c r="H15" s="138"/>
      <c r="I15" s="138"/>
      <c r="J15" s="138"/>
      <c r="K15" s="138"/>
    </row>
    <row r="16" spans="1:11" ht="18" customHeight="1" x14ac:dyDescent="0.25">
      <c r="A16" s="152" t="s">
        <v>268</v>
      </c>
      <c r="B16" s="153" t="s">
        <v>269</v>
      </c>
      <c r="C16" s="316"/>
      <c r="D16" s="317"/>
      <c r="E16" s="138"/>
      <c r="F16" s="138"/>
      <c r="G16" s="138"/>
      <c r="H16" s="138"/>
      <c r="I16" s="138"/>
      <c r="J16" s="138"/>
      <c r="K16" s="138"/>
    </row>
    <row r="17" spans="1:11" ht="18" customHeight="1" thickBot="1" x14ac:dyDescent="0.3">
      <c r="A17" s="154" t="s">
        <v>270</v>
      </c>
      <c r="B17" s="155" t="s">
        <v>265</v>
      </c>
      <c r="C17" s="308"/>
      <c r="D17" s="305"/>
      <c r="E17" s="138"/>
      <c r="F17" s="138"/>
      <c r="G17" s="138"/>
      <c r="H17" s="138"/>
      <c r="I17" s="138"/>
      <c r="J17" s="138"/>
      <c r="K17" s="138"/>
    </row>
    <row r="18" spans="1:11" ht="18" customHeight="1" x14ac:dyDescent="0.25">
      <c r="A18" s="156"/>
      <c r="B18" s="157"/>
      <c r="C18" s="158"/>
      <c r="D18" s="138"/>
      <c r="E18" s="138"/>
      <c r="F18" s="138"/>
      <c r="G18" s="138"/>
      <c r="H18" s="138"/>
      <c r="I18" s="138"/>
      <c r="J18" s="138"/>
      <c r="K18" s="138"/>
    </row>
    <row r="19" spans="1:11" ht="18" customHeight="1" thickBot="1" x14ac:dyDescent="0.3">
      <c r="A19" s="156"/>
      <c r="B19" s="145" t="s">
        <v>271</v>
      </c>
      <c r="C19" s="144"/>
    </row>
    <row r="20" spans="1:11" ht="18" customHeight="1" x14ac:dyDescent="0.25">
      <c r="A20" s="159" t="s">
        <v>304</v>
      </c>
      <c r="B20" s="160" t="s">
        <v>272</v>
      </c>
      <c r="C20" s="290"/>
      <c r="D20" s="291"/>
    </row>
    <row r="21" spans="1:11" ht="18" customHeight="1" x14ac:dyDescent="0.25">
      <c r="A21" s="161" t="s">
        <v>273</v>
      </c>
      <c r="B21" s="153" t="s">
        <v>307</v>
      </c>
      <c r="C21" s="292"/>
      <c r="D21" s="293"/>
    </row>
    <row r="22" spans="1:11" ht="18" customHeight="1" x14ac:dyDescent="0.25">
      <c r="A22" s="152" t="s">
        <v>305</v>
      </c>
      <c r="B22" s="153" t="s">
        <v>274</v>
      </c>
      <c r="C22" s="300"/>
      <c r="D22" s="301"/>
    </row>
    <row r="23" spans="1:11" ht="18" customHeight="1" x14ac:dyDescent="0.25">
      <c r="A23" s="152" t="s">
        <v>276</v>
      </c>
      <c r="B23" s="162" t="s">
        <v>275</v>
      </c>
      <c r="C23" s="302"/>
      <c r="D23" s="303"/>
    </row>
    <row r="24" spans="1:11" ht="18" customHeight="1" thickBot="1" x14ac:dyDescent="0.3">
      <c r="A24" s="152" t="s">
        <v>306</v>
      </c>
      <c r="B24" s="155" t="s">
        <v>303</v>
      </c>
      <c r="C24" s="304"/>
      <c r="D24" s="305"/>
    </row>
    <row r="25" spans="1:11" ht="18" customHeight="1" thickBot="1" x14ac:dyDescent="0.3">
      <c r="A25" s="211"/>
      <c r="B25" s="163"/>
      <c r="C25" s="163"/>
    </row>
    <row r="26" spans="1:11" ht="30" customHeight="1" thickBot="1" x14ac:dyDescent="0.3">
      <c r="A26" s="211"/>
      <c r="B26" s="145" t="s">
        <v>277</v>
      </c>
      <c r="C26" s="164" t="s">
        <v>351</v>
      </c>
      <c r="D26" s="164" t="s">
        <v>278</v>
      </c>
    </row>
    <row r="27" spans="1:11" ht="18" customHeight="1" x14ac:dyDescent="0.25">
      <c r="A27" s="165" t="s">
        <v>280</v>
      </c>
      <c r="B27" s="166" t="s">
        <v>279</v>
      </c>
      <c r="C27" s="277">
        <f>+'2. Vyúčtování k vyplnění v DPMK'!F3</f>
        <v>0</v>
      </c>
      <c r="D27" s="277">
        <f>+'2. Vyúčtování k vyplnění v DPMK'!E3</f>
        <v>0</v>
      </c>
      <c r="E27" s="412" t="str">
        <f>_xlfn.IFS($C$27&gt;$D$27,"!",$C$27&lt;$D$27,"!",$C$27=$D$27,"OK")</f>
        <v>OK</v>
      </c>
      <c r="F27" s="411" t="str">
        <f>_xlfn.IFS($C$27&gt;$D$27,"Nedočerpaná dotace podléhající vratce",$C$27&lt;$D$27,"Použití dotace převyšuje částku dotace z rozhodnutí",$C$27=$D$27,"")</f>
        <v/>
      </c>
    </row>
    <row r="28" spans="1:11" ht="18" customHeight="1" x14ac:dyDescent="0.25">
      <c r="A28" s="152" t="s">
        <v>359</v>
      </c>
      <c r="B28" s="168" t="s">
        <v>350</v>
      </c>
      <c r="C28" s="306" t="str">
        <f>IF(E28="OK", "Struktura dotace je v pořádku.", "Struktura dotace byla překročena, viz list 2!")</f>
        <v>Struktura dotace je v pořádku.</v>
      </c>
      <c r="D28" s="307"/>
      <c r="E28" s="412" t="str">
        <f>IF(COUNTIF('2. Vyúčtování k vyplnění v DPMK'!G5:G19,"!")&gt;0,"!","OK")</f>
        <v>OK</v>
      </c>
      <c r="F28" s="167"/>
    </row>
    <row r="29" spans="1:11" ht="18" customHeight="1" x14ac:dyDescent="0.25">
      <c r="A29" s="152" t="s">
        <v>360</v>
      </c>
      <c r="B29" s="168" t="s">
        <v>282</v>
      </c>
      <c r="C29" s="294" t="str">
        <f>IF(C35&gt;0,D27/C35,"x")</f>
        <v>x</v>
      </c>
      <c r="D29" s="295"/>
      <c r="E29" s="412" t="str">
        <f>IF($C$29="x","",IF($C$29&gt;70%,"!","OK"))</f>
        <v/>
      </c>
      <c r="F29" s="411" t="str">
        <f>IF($C$29="x","",IF($C$29&gt;70%,"Zkontrolujte v rozhodnutí, zda podíl dotace na nákladech může být větší než 70%!",""))</f>
        <v/>
      </c>
      <c r="G29" s="169"/>
    </row>
    <row r="30" spans="1:11" ht="18" customHeight="1" thickBot="1" x14ac:dyDescent="0.4">
      <c r="A30" s="154" t="s">
        <v>281</v>
      </c>
      <c r="B30" s="170" t="s">
        <v>284</v>
      </c>
      <c r="C30" s="296">
        <f>IF(C27&gt;D27,C27-D27,0)</f>
        <v>0</v>
      </c>
      <c r="D30" s="297"/>
      <c r="F30" s="171"/>
    </row>
    <row r="31" spans="1:11" ht="18" customHeight="1" x14ac:dyDescent="0.25">
      <c r="A31" s="211"/>
    </row>
    <row r="32" spans="1:11" ht="18" customHeight="1" x14ac:dyDescent="0.25">
      <c r="A32" s="211"/>
      <c r="B32" s="145" t="s">
        <v>285</v>
      </c>
    </row>
    <row r="33" spans="1:7" ht="18" customHeight="1" thickBot="1" x14ac:dyDescent="0.3">
      <c r="A33" s="211"/>
      <c r="B33" s="172" t="s">
        <v>286</v>
      </c>
    </row>
    <row r="34" spans="1:7" ht="18" customHeight="1" x14ac:dyDescent="0.25">
      <c r="A34" s="165" t="s">
        <v>283</v>
      </c>
      <c r="B34" s="173" t="s">
        <v>288</v>
      </c>
      <c r="C34" s="284">
        <f>'4. Zdroje projektu'!D50</f>
        <v>0</v>
      </c>
      <c r="D34" s="285"/>
    </row>
    <row r="35" spans="1:7" ht="18" customHeight="1" x14ac:dyDescent="0.25">
      <c r="A35" s="152" t="s">
        <v>287</v>
      </c>
      <c r="B35" s="168" t="s">
        <v>290</v>
      </c>
      <c r="C35" s="298">
        <f>'3. Náklady'!D70</f>
        <v>0</v>
      </c>
      <c r="D35" s="299"/>
    </row>
    <row r="36" spans="1:7" ht="18" customHeight="1" x14ac:dyDescent="0.25">
      <c r="A36" s="152" t="s">
        <v>289</v>
      </c>
      <c r="B36" s="168" t="s">
        <v>292</v>
      </c>
      <c r="C36" s="298">
        <f>+C34-C35</f>
        <v>0</v>
      </c>
      <c r="D36" s="299"/>
    </row>
    <row r="37" spans="1:7" ht="18" customHeight="1" thickBot="1" x14ac:dyDescent="0.4">
      <c r="A37" s="154" t="s">
        <v>291</v>
      </c>
      <c r="B37" s="170" t="s">
        <v>294</v>
      </c>
      <c r="C37" s="296">
        <f>_xlfn.IFS(C36&gt;C27,C27,C36&lt;0,0,C36&lt;C27,C36,C36=0,0)</f>
        <v>0</v>
      </c>
      <c r="D37" s="297"/>
      <c r="F37" s="174"/>
      <c r="G37" s="174"/>
    </row>
    <row r="38" spans="1:7" ht="18" customHeight="1" x14ac:dyDescent="0.25">
      <c r="A38" s="211"/>
      <c r="C38" s="175"/>
    </row>
    <row r="39" spans="1:7" ht="18" customHeight="1" x14ac:dyDescent="0.25">
      <c r="A39" s="211"/>
      <c r="B39" s="145" t="s">
        <v>295</v>
      </c>
    </row>
    <row r="40" spans="1:7" ht="18" customHeight="1" thickBot="1" x14ac:dyDescent="0.3">
      <c r="A40" s="211"/>
      <c r="B40" s="172" t="s">
        <v>296</v>
      </c>
    </row>
    <row r="41" spans="1:7" ht="18" customHeight="1" x14ac:dyDescent="0.35">
      <c r="A41" s="165" t="s">
        <v>293</v>
      </c>
      <c r="B41" s="173" t="s">
        <v>298</v>
      </c>
      <c r="C41" s="284">
        <f>IF((C37+C30)&lt;C27,C37+C30,C27)</f>
        <v>0</v>
      </c>
      <c r="D41" s="285"/>
      <c r="F41" s="174"/>
    </row>
    <row r="42" spans="1:7" ht="18" customHeight="1" x14ac:dyDescent="0.25">
      <c r="A42" s="152" t="s">
        <v>297</v>
      </c>
      <c r="B42" s="168" t="s">
        <v>300</v>
      </c>
      <c r="C42" s="286"/>
      <c r="D42" s="287"/>
    </row>
    <row r="43" spans="1:7" ht="18" customHeight="1" thickBot="1" x14ac:dyDescent="0.3">
      <c r="A43" s="154" t="s">
        <v>299</v>
      </c>
      <c r="B43" s="170" t="s">
        <v>301</v>
      </c>
      <c r="C43" s="288"/>
      <c r="D43" s="289"/>
    </row>
  </sheetData>
  <sheetProtection sheet="1" selectLockedCells="1"/>
  <mergeCells count="25">
    <mergeCell ref="C17:D17"/>
    <mergeCell ref="B1:D1"/>
    <mergeCell ref="C10:D10"/>
    <mergeCell ref="C11:D11"/>
    <mergeCell ref="C12:D12"/>
    <mergeCell ref="C13:D13"/>
    <mergeCell ref="C14:D14"/>
    <mergeCell ref="C15:D15"/>
    <mergeCell ref="C16:D16"/>
    <mergeCell ref="C6:D7"/>
    <mergeCell ref="C41:D41"/>
    <mergeCell ref="C42:D42"/>
    <mergeCell ref="C43:D43"/>
    <mergeCell ref="C20:D20"/>
    <mergeCell ref="C21:D21"/>
    <mergeCell ref="C29:D29"/>
    <mergeCell ref="C30:D30"/>
    <mergeCell ref="C34:D34"/>
    <mergeCell ref="C35:D35"/>
    <mergeCell ref="C36:D36"/>
    <mergeCell ref="C37:D37"/>
    <mergeCell ref="C22:D22"/>
    <mergeCell ref="C23:D23"/>
    <mergeCell ref="C24:D24"/>
    <mergeCell ref="C28:D28"/>
  </mergeCells>
  <conditionalFormatting sqref="C28">
    <cfRule type="expression" dxfId="35" priority="11">
      <formula>$C28&gt;#REF!*1.25</formula>
    </cfRule>
  </conditionalFormatting>
  <conditionalFormatting sqref="C29">
    <cfRule type="expression" dxfId="34" priority="10">
      <formula>$D$27/$C$35&gt;70%</formula>
    </cfRule>
  </conditionalFormatting>
  <conditionalFormatting sqref="C30">
    <cfRule type="cellIs" dxfId="33" priority="4" operator="greaterThan">
      <formula>0</formula>
    </cfRule>
  </conditionalFormatting>
  <conditionalFormatting sqref="C36:C37">
    <cfRule type="cellIs" dxfId="32" priority="3" operator="greaterThan">
      <formula>0</formula>
    </cfRule>
  </conditionalFormatting>
  <conditionalFormatting sqref="D27">
    <cfRule type="expression" dxfId="31" priority="8">
      <formula>$D27&gt;$C27</formula>
    </cfRule>
  </conditionalFormatting>
  <conditionalFormatting sqref="E27:E29">
    <cfRule type="cellIs" dxfId="30" priority="7" operator="equal">
      <formula>"!"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scale="86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A37E13F-4A08-452F-8695-208018E81E31}">
          <x14:formula1>
            <xm:f>'6. Data'!$A$3:$A$6</xm:f>
          </x14:formula1>
          <xm:sqref>C14:D14</xm:sqref>
        </x14:dataValidation>
        <x14:dataValidation type="list" allowBlank="1" showInputMessage="1" showErrorMessage="1" xr:uid="{405E118C-74E0-43C4-B78C-09B2DA09AEDB}">
          <x14:formula1>
            <xm:f>'6. Data'!$B$92:$B$97</xm:f>
          </x14:formula1>
          <xm:sqref>C3</xm:sqref>
        </x14:dataValidation>
        <x14:dataValidation type="list" allowBlank="1" showInputMessage="1" showErrorMessage="1" xr:uid="{39C7F1AA-C8FD-4A04-9667-C8DF6F5BFEF7}">
          <x14:formula1>
            <xm:f>'6. Data'!$A$22:$A$30</xm:f>
          </x14:formula1>
          <xm:sqref>C6:D7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CE345-FC98-4DF8-ACB3-1CF94C310E3B}">
  <sheetPr>
    <tabColor theme="0" tint="-0.14999847407452621"/>
    <pageSetUpPr fitToPage="1"/>
  </sheetPr>
  <dimension ref="A1:H37"/>
  <sheetViews>
    <sheetView workbookViewId="0"/>
  </sheetViews>
  <sheetFormatPr defaultColWidth="9.140625" defaultRowHeight="15" x14ac:dyDescent="0.25"/>
  <cols>
    <col min="1" max="1" width="15.7109375" style="24" customWidth="1"/>
    <col min="2" max="2" width="24.28515625" style="24" customWidth="1"/>
    <col min="3" max="3" width="22.42578125" style="24" customWidth="1"/>
    <col min="4" max="4" width="19.7109375" style="24" customWidth="1"/>
    <col min="5" max="5" width="22.42578125" style="24" customWidth="1"/>
    <col min="6" max="6" width="30" style="24" customWidth="1"/>
    <col min="7" max="7" width="5" style="24" customWidth="1"/>
    <col min="8" max="8" width="15.5703125" style="24" customWidth="1"/>
    <col min="9" max="16384" width="9.140625" style="24"/>
  </cols>
  <sheetData>
    <row r="1" spans="1:8" ht="23.25" x14ac:dyDescent="0.35">
      <c r="A1" s="176" t="s">
        <v>250</v>
      </c>
    </row>
    <row r="2" spans="1:8" ht="31.5" customHeight="1" x14ac:dyDescent="0.25">
      <c r="A2" s="177" t="s">
        <v>97</v>
      </c>
      <c r="B2" s="177" t="s">
        <v>98</v>
      </c>
      <c r="C2" s="177" t="s">
        <v>99</v>
      </c>
      <c r="D2" s="177" t="s">
        <v>100</v>
      </c>
      <c r="E2" s="177" t="s">
        <v>331</v>
      </c>
      <c r="F2" s="177" t="s">
        <v>249</v>
      </c>
    </row>
    <row r="3" spans="1:8" ht="18" customHeight="1" x14ac:dyDescent="0.25">
      <c r="A3" s="178" t="s">
        <v>132</v>
      </c>
      <c r="B3" s="178" t="s">
        <v>96</v>
      </c>
      <c r="C3" s="419">
        <f>SUM(C4,C18)</f>
        <v>0</v>
      </c>
      <c r="D3" s="419">
        <f>SUM(D4,D18)</f>
        <v>0</v>
      </c>
      <c r="E3" s="419">
        <f>SUM(E4,E18)</f>
        <v>0</v>
      </c>
      <c r="F3" s="419">
        <f>SUM(F4,F18)</f>
        <v>0</v>
      </c>
      <c r="G3" s="420" t="str">
        <f>IF(H3&lt;&gt;"","!","OK")</f>
        <v>OK</v>
      </c>
      <c r="H3" s="415" t="str">
        <f>_xlfn.IFS($F$3&gt;$E$3,"Nedočerpaná dotace podléhající vratce",$F$3&lt;$E$3,"Použití dotace převyšuje částku dotace z rozhodnutí",$F$3=$E$3,"")</f>
        <v/>
      </c>
    </row>
    <row r="4" spans="1:8" x14ac:dyDescent="0.25">
      <c r="A4" s="180" t="s">
        <v>101</v>
      </c>
      <c r="B4" s="180" t="s">
        <v>131</v>
      </c>
      <c r="C4" s="421">
        <f>SUM(C5:C17)</f>
        <v>0</v>
      </c>
      <c r="D4" s="421">
        <f>SUM(D5:D17)</f>
        <v>0</v>
      </c>
      <c r="E4" s="421">
        <f>SUM(E5:E17)</f>
        <v>0</v>
      </c>
      <c r="F4" s="421">
        <f>SUM(F5:F17)</f>
        <v>0</v>
      </c>
    </row>
    <row r="5" spans="1:8" x14ac:dyDescent="0.25">
      <c r="A5" s="60" t="s">
        <v>102</v>
      </c>
      <c r="B5" s="60" t="s">
        <v>130</v>
      </c>
      <c r="C5" s="417">
        <f>SUM(D5:E5)</f>
        <v>0</v>
      </c>
      <c r="D5" s="417">
        <f>+'3. Náklady'!P10+'3. Náklady'!S10</f>
        <v>0</v>
      </c>
      <c r="E5" s="417">
        <f>+'3. Náklady'!Q10</f>
        <v>0</v>
      </c>
      <c r="F5" s="417">
        <f>+'0. Struktura dotace'!C5</f>
        <v>0</v>
      </c>
      <c r="G5" s="420" t="str">
        <f>IF(E5&gt;(F5*1.25),"!","OK")</f>
        <v>OK</v>
      </c>
      <c r="H5" s="415" t="str">
        <f>IF(E5&gt;F5*1.25,"Skutečné čerpání lze překročit max o 25 % hodnoty z rozhodnutí","")</f>
        <v/>
      </c>
    </row>
    <row r="6" spans="1:8" x14ac:dyDescent="0.25">
      <c r="A6" s="60" t="s">
        <v>103</v>
      </c>
      <c r="B6" s="60" t="s">
        <v>129</v>
      </c>
      <c r="C6" s="417">
        <f t="shared" ref="C6:C17" si="0">SUM(D6:E6)</f>
        <v>0</v>
      </c>
      <c r="D6" s="417">
        <f>+'3. Náklady'!P11+'3. Náklady'!S11</f>
        <v>0</v>
      </c>
      <c r="E6" s="417">
        <f>+'3. Náklady'!Q11</f>
        <v>0</v>
      </c>
      <c r="F6" s="417">
        <f>+'0. Struktura dotace'!C6</f>
        <v>0</v>
      </c>
      <c r="G6" s="420" t="str">
        <f t="shared" ref="G6:G19" si="1">IF(E6&gt;(F6*1.25),"!","OK")</f>
        <v>OK</v>
      </c>
      <c r="H6" s="415" t="str">
        <f t="shared" ref="H6:H19" si="2">IF(E6&gt;F6*1.25,"Skutečné čerpání lze překročit max o 25 % hodnoty z rozhodnutí","")</f>
        <v/>
      </c>
    </row>
    <row r="7" spans="1:8" x14ac:dyDescent="0.25">
      <c r="A7" s="60" t="s">
        <v>104</v>
      </c>
      <c r="B7" s="60" t="s">
        <v>128</v>
      </c>
      <c r="C7" s="417">
        <f t="shared" si="0"/>
        <v>0</v>
      </c>
      <c r="D7" s="417">
        <f>+'3. Náklady'!P12+'3. Náklady'!S12</f>
        <v>0</v>
      </c>
      <c r="E7" s="417">
        <f>+'3. Náklady'!Q12</f>
        <v>0</v>
      </c>
      <c r="F7" s="417">
        <f>+'0. Struktura dotace'!C7</f>
        <v>0</v>
      </c>
      <c r="G7" s="420" t="str">
        <f t="shared" si="1"/>
        <v>OK</v>
      </c>
      <c r="H7" s="415" t="str">
        <f t="shared" si="2"/>
        <v/>
      </c>
    </row>
    <row r="8" spans="1:8" x14ac:dyDescent="0.25">
      <c r="A8" s="60" t="s">
        <v>105</v>
      </c>
      <c r="B8" s="60" t="s">
        <v>127</v>
      </c>
      <c r="C8" s="417">
        <f t="shared" si="0"/>
        <v>0</v>
      </c>
      <c r="D8" s="417">
        <f>+'3. Náklady'!P13+'3. Náklady'!S13</f>
        <v>0</v>
      </c>
      <c r="E8" s="417">
        <f>+'3. Náklady'!Q13</f>
        <v>0</v>
      </c>
      <c r="F8" s="417">
        <f>+'0. Struktura dotace'!C8</f>
        <v>0</v>
      </c>
      <c r="G8" s="420" t="str">
        <f t="shared" si="1"/>
        <v>OK</v>
      </c>
      <c r="H8" s="415" t="str">
        <f t="shared" si="2"/>
        <v/>
      </c>
    </row>
    <row r="9" spans="1:8" x14ac:dyDescent="0.25">
      <c r="A9" s="60" t="s">
        <v>106</v>
      </c>
      <c r="B9" s="60" t="s">
        <v>126</v>
      </c>
      <c r="C9" s="417">
        <f t="shared" si="0"/>
        <v>0</v>
      </c>
      <c r="D9" s="417">
        <f>+'3. Náklady'!P14+'3. Náklady'!S14</f>
        <v>0</v>
      </c>
      <c r="E9" s="417">
        <f>+'3. Náklady'!Q14</f>
        <v>0</v>
      </c>
      <c r="F9" s="417">
        <f>+'0. Struktura dotace'!C9</f>
        <v>0</v>
      </c>
      <c r="G9" s="420" t="str">
        <f t="shared" si="1"/>
        <v>OK</v>
      </c>
      <c r="H9" s="415" t="str">
        <f t="shared" si="2"/>
        <v/>
      </c>
    </row>
    <row r="10" spans="1:8" x14ac:dyDescent="0.25">
      <c r="A10" s="60" t="s">
        <v>107</v>
      </c>
      <c r="B10" s="60" t="s">
        <v>125</v>
      </c>
      <c r="C10" s="417">
        <f t="shared" si="0"/>
        <v>0</v>
      </c>
      <c r="D10" s="417">
        <f>+'3. Náklady'!P15+'3. Náklady'!S15</f>
        <v>0</v>
      </c>
      <c r="E10" s="417">
        <f>+'3. Náklady'!Q15</f>
        <v>0</v>
      </c>
      <c r="F10" s="417">
        <f>+'0. Struktura dotace'!C10</f>
        <v>0</v>
      </c>
      <c r="G10" s="420" t="str">
        <f t="shared" si="1"/>
        <v>OK</v>
      </c>
      <c r="H10" s="415" t="str">
        <f t="shared" si="2"/>
        <v/>
      </c>
    </row>
    <row r="11" spans="1:8" x14ac:dyDescent="0.25">
      <c r="A11" s="60" t="s">
        <v>108</v>
      </c>
      <c r="B11" s="60" t="s">
        <v>124</v>
      </c>
      <c r="C11" s="417">
        <f t="shared" si="0"/>
        <v>0</v>
      </c>
      <c r="D11" s="417">
        <f>+'3. Náklady'!P16+'3. Náklady'!S16</f>
        <v>0</v>
      </c>
      <c r="E11" s="417">
        <f>+'3. Náklady'!Q16</f>
        <v>0</v>
      </c>
      <c r="F11" s="417">
        <f>+'0. Struktura dotace'!C11</f>
        <v>0</v>
      </c>
      <c r="G11" s="420" t="str">
        <f t="shared" si="1"/>
        <v>OK</v>
      </c>
      <c r="H11" s="415" t="str">
        <f t="shared" si="2"/>
        <v/>
      </c>
    </row>
    <row r="12" spans="1:8" x14ac:dyDescent="0.25">
      <c r="A12" s="60" t="s">
        <v>109</v>
      </c>
      <c r="B12" s="60" t="s">
        <v>123</v>
      </c>
      <c r="C12" s="417">
        <f t="shared" si="0"/>
        <v>0</v>
      </c>
      <c r="D12" s="417">
        <f>+'3. Náklady'!P17+'3. Náklady'!S17</f>
        <v>0</v>
      </c>
      <c r="E12" s="417">
        <f>+'3. Náklady'!Q17</f>
        <v>0</v>
      </c>
      <c r="F12" s="417">
        <f>+'0. Struktura dotace'!C12</f>
        <v>0</v>
      </c>
      <c r="G12" s="420" t="str">
        <f t="shared" si="1"/>
        <v>OK</v>
      </c>
      <c r="H12" s="415" t="str">
        <f t="shared" si="2"/>
        <v/>
      </c>
    </row>
    <row r="13" spans="1:8" x14ac:dyDescent="0.25">
      <c r="A13" s="60" t="s">
        <v>110</v>
      </c>
      <c r="B13" s="60" t="s">
        <v>352</v>
      </c>
      <c r="C13" s="417">
        <f t="shared" si="0"/>
        <v>0</v>
      </c>
      <c r="D13" s="417">
        <f>+'3. Náklady'!P18+'3. Náklady'!S18</f>
        <v>0</v>
      </c>
      <c r="E13" s="417">
        <f>+'3. Náklady'!Q18</f>
        <v>0</v>
      </c>
      <c r="F13" s="417">
        <f>+'0. Struktura dotace'!C13</f>
        <v>0</v>
      </c>
      <c r="G13" s="420" t="str">
        <f t="shared" si="1"/>
        <v>OK</v>
      </c>
      <c r="H13" s="415" t="str">
        <f t="shared" si="2"/>
        <v/>
      </c>
    </row>
    <row r="14" spans="1:8" x14ac:dyDescent="0.25">
      <c r="A14" s="60" t="s">
        <v>111</v>
      </c>
      <c r="B14" s="60" t="s">
        <v>122</v>
      </c>
      <c r="C14" s="417">
        <f t="shared" si="0"/>
        <v>0</v>
      </c>
      <c r="D14" s="417">
        <f>+'3. Náklady'!P19+'3. Náklady'!S19</f>
        <v>0</v>
      </c>
      <c r="E14" s="417">
        <f>+'3. Náklady'!Q19</f>
        <v>0</v>
      </c>
      <c r="F14" s="417">
        <f>+'0. Struktura dotace'!C14</f>
        <v>0</v>
      </c>
      <c r="G14" s="420" t="str">
        <f t="shared" si="1"/>
        <v>OK</v>
      </c>
      <c r="H14" s="415" t="str">
        <f t="shared" si="2"/>
        <v/>
      </c>
    </row>
    <row r="15" spans="1:8" x14ac:dyDescent="0.25">
      <c r="A15" s="60" t="s">
        <v>112</v>
      </c>
      <c r="B15" s="60" t="s">
        <v>121</v>
      </c>
      <c r="C15" s="417">
        <f t="shared" si="0"/>
        <v>0</v>
      </c>
      <c r="D15" s="417">
        <f>+'3. Náklady'!P20+'3. Náklady'!S20</f>
        <v>0</v>
      </c>
      <c r="E15" s="417">
        <f>+'3. Náklady'!Q20</f>
        <v>0</v>
      </c>
      <c r="F15" s="417">
        <f>+'0. Struktura dotace'!C15</f>
        <v>0</v>
      </c>
      <c r="G15" s="420" t="str">
        <f t="shared" si="1"/>
        <v>OK</v>
      </c>
      <c r="H15" s="415" t="str">
        <f t="shared" si="2"/>
        <v/>
      </c>
    </row>
    <row r="16" spans="1:8" x14ac:dyDescent="0.25">
      <c r="A16" s="60" t="s">
        <v>113</v>
      </c>
      <c r="B16" s="60" t="s">
        <v>120</v>
      </c>
      <c r="C16" s="417">
        <f t="shared" si="0"/>
        <v>0</v>
      </c>
      <c r="D16" s="417">
        <f>+'3. Náklady'!P21+'3. Náklady'!S21</f>
        <v>0</v>
      </c>
      <c r="E16" s="417">
        <f>+'3. Náklady'!Q21</f>
        <v>0</v>
      </c>
      <c r="F16" s="417">
        <f>+'0. Struktura dotace'!C16</f>
        <v>0</v>
      </c>
      <c r="G16" s="420" t="str">
        <f t="shared" si="1"/>
        <v>OK</v>
      </c>
      <c r="H16" s="415" t="str">
        <f t="shared" si="2"/>
        <v/>
      </c>
    </row>
    <row r="17" spans="1:8" x14ac:dyDescent="0.25">
      <c r="A17" s="60" t="s">
        <v>114</v>
      </c>
      <c r="B17" s="60" t="s">
        <v>116</v>
      </c>
      <c r="C17" s="417">
        <f t="shared" si="0"/>
        <v>0</v>
      </c>
      <c r="D17" s="417">
        <f>+'3. Náklady'!P22+'3. Náklady'!S22</f>
        <v>0</v>
      </c>
      <c r="E17" s="417">
        <f>+'3. Náklady'!Q22</f>
        <v>0</v>
      </c>
      <c r="F17" s="417">
        <f>+'0. Struktura dotace'!C17</f>
        <v>0</v>
      </c>
      <c r="G17" s="420" t="str">
        <f t="shared" si="1"/>
        <v>OK</v>
      </c>
      <c r="H17" s="415" t="str">
        <f t="shared" si="2"/>
        <v/>
      </c>
    </row>
    <row r="18" spans="1:8" x14ac:dyDescent="0.25">
      <c r="A18" s="180" t="s">
        <v>115</v>
      </c>
      <c r="B18" s="180" t="s">
        <v>117</v>
      </c>
      <c r="C18" s="421">
        <f>SUM(C19)</f>
        <v>0</v>
      </c>
      <c r="D18" s="421">
        <f>SUM(D19)</f>
        <v>0</v>
      </c>
      <c r="E18" s="421">
        <f>SUM(E19)</f>
        <v>0</v>
      </c>
      <c r="F18" s="421">
        <f>SUM(F19)</f>
        <v>0</v>
      </c>
      <c r="G18" s="179"/>
    </row>
    <row r="19" spans="1:8" x14ac:dyDescent="0.25">
      <c r="A19" s="60" t="s">
        <v>119</v>
      </c>
      <c r="B19" s="60" t="s">
        <v>118</v>
      </c>
      <c r="C19" s="417">
        <f>SUM(D19:E19)</f>
        <v>0</v>
      </c>
      <c r="D19" s="417">
        <f>+'3. Náklady'!P23+'3. Náklady'!S23</f>
        <v>0</v>
      </c>
      <c r="E19" s="417">
        <f>+'3. Náklady'!Q23</f>
        <v>0</v>
      </c>
      <c r="F19" s="417">
        <f>+'0. Struktura dotace'!C18</f>
        <v>0</v>
      </c>
      <c r="G19" s="420" t="str">
        <f t="shared" si="1"/>
        <v>OK</v>
      </c>
      <c r="H19" s="415" t="str">
        <f t="shared" si="2"/>
        <v/>
      </c>
    </row>
    <row r="20" spans="1:8" x14ac:dyDescent="0.25">
      <c r="B20" s="181" t="s">
        <v>353</v>
      </c>
      <c r="G20" s="182"/>
    </row>
    <row r="21" spans="1:8" ht="23.25" x14ac:dyDescent="0.35">
      <c r="A21" s="183" t="s">
        <v>217</v>
      </c>
    </row>
    <row r="22" spans="1:8" x14ac:dyDescent="0.25">
      <c r="A22" s="178" t="s">
        <v>63</v>
      </c>
      <c r="B22" s="325" t="s">
        <v>161</v>
      </c>
      <c r="C22" s="325"/>
      <c r="D22" s="419">
        <f>SUM(D23:D25)</f>
        <v>0</v>
      </c>
    </row>
    <row r="23" spans="1:8" x14ac:dyDescent="0.25">
      <c r="A23" s="36" t="s">
        <v>173</v>
      </c>
      <c r="B23" s="324" t="s">
        <v>149</v>
      </c>
      <c r="C23" s="324"/>
      <c r="D23" s="422">
        <f>'4. Zdroje projektu'!D10</f>
        <v>0</v>
      </c>
    </row>
    <row r="24" spans="1:8" x14ac:dyDescent="0.25">
      <c r="A24" s="36" t="s">
        <v>174</v>
      </c>
      <c r="B24" s="324" t="s">
        <v>155</v>
      </c>
      <c r="C24" s="324"/>
      <c r="D24" s="417">
        <f>'4. Zdroje projektu'!D21</f>
        <v>0</v>
      </c>
    </row>
    <row r="25" spans="1:8" x14ac:dyDescent="0.25">
      <c r="A25" s="36" t="s">
        <v>175</v>
      </c>
      <c r="B25" s="324" t="s">
        <v>156</v>
      </c>
      <c r="C25" s="324"/>
      <c r="D25" s="417">
        <f>'4. Zdroje projektu'!D22</f>
        <v>0</v>
      </c>
    </row>
    <row r="26" spans="1:8" x14ac:dyDescent="0.25">
      <c r="A26" s="178" t="s">
        <v>74</v>
      </c>
      <c r="B26" s="325" t="s">
        <v>162</v>
      </c>
      <c r="C26" s="325"/>
      <c r="D26" s="419">
        <f>SUM(D27:D32)</f>
        <v>0</v>
      </c>
    </row>
    <row r="27" spans="1:8" x14ac:dyDescent="0.25">
      <c r="A27" s="36" t="s">
        <v>176</v>
      </c>
      <c r="B27" s="324" t="s">
        <v>163</v>
      </c>
      <c r="C27" s="324"/>
      <c r="D27" s="417">
        <f>'4. Zdroje projektu'!D28</f>
        <v>0</v>
      </c>
    </row>
    <row r="28" spans="1:8" x14ac:dyDescent="0.25">
      <c r="A28" s="36" t="s">
        <v>177</v>
      </c>
      <c r="B28" s="324" t="s">
        <v>164</v>
      </c>
      <c r="C28" s="324"/>
      <c r="D28" s="417">
        <f>'4. Zdroje projektu'!D29</f>
        <v>0</v>
      </c>
    </row>
    <row r="29" spans="1:8" x14ac:dyDescent="0.25">
      <c r="A29" s="36" t="s">
        <v>178</v>
      </c>
      <c r="B29" s="324" t="s">
        <v>165</v>
      </c>
      <c r="C29" s="324"/>
      <c r="D29" s="417">
        <f>'4. Zdroje projektu'!D30</f>
        <v>0</v>
      </c>
    </row>
    <row r="30" spans="1:8" x14ac:dyDescent="0.25">
      <c r="A30" s="36" t="s">
        <v>179</v>
      </c>
      <c r="B30" s="324" t="s">
        <v>166</v>
      </c>
      <c r="C30" s="324"/>
      <c r="D30" s="417">
        <f>'4. Zdroje projektu'!D31</f>
        <v>0</v>
      </c>
    </row>
    <row r="31" spans="1:8" x14ac:dyDescent="0.25">
      <c r="A31" s="36" t="s">
        <v>180</v>
      </c>
      <c r="B31" s="324" t="s">
        <v>167</v>
      </c>
      <c r="C31" s="324"/>
      <c r="D31" s="417">
        <f>'4. Zdroje projektu'!D34</f>
        <v>0</v>
      </c>
    </row>
    <row r="32" spans="1:8" x14ac:dyDescent="0.25">
      <c r="A32" s="36" t="s">
        <v>181</v>
      </c>
      <c r="B32" s="324" t="s">
        <v>168</v>
      </c>
      <c r="C32" s="324"/>
      <c r="D32" s="417">
        <f>'4. Zdroje projektu'!D39</f>
        <v>0</v>
      </c>
    </row>
    <row r="33" spans="1:4" x14ac:dyDescent="0.25">
      <c r="A33" s="178" t="s">
        <v>75</v>
      </c>
      <c r="B33" s="325" t="s">
        <v>73</v>
      </c>
      <c r="C33" s="325"/>
      <c r="D33" s="419">
        <f>SUM(D34:D37)</f>
        <v>0</v>
      </c>
    </row>
    <row r="34" spans="1:4" x14ac:dyDescent="0.25">
      <c r="A34" s="36" t="s">
        <v>182</v>
      </c>
      <c r="B34" s="324" t="s">
        <v>169</v>
      </c>
      <c r="C34" s="324"/>
      <c r="D34" s="417">
        <f>'4. Zdroje projektu'!D42</f>
        <v>0</v>
      </c>
    </row>
    <row r="35" spans="1:4" x14ac:dyDescent="0.25">
      <c r="A35" s="36" t="s">
        <v>183</v>
      </c>
      <c r="B35" s="324" t="s">
        <v>170</v>
      </c>
      <c r="C35" s="324"/>
      <c r="D35" s="417">
        <f>'4. Zdroje projektu'!D43</f>
        <v>0</v>
      </c>
    </row>
    <row r="36" spans="1:4" x14ac:dyDescent="0.25">
      <c r="A36" s="36" t="s">
        <v>184</v>
      </c>
      <c r="B36" s="324" t="s">
        <v>171</v>
      </c>
      <c r="C36" s="324"/>
      <c r="D36" s="417">
        <f>'4. Zdroje projektu'!D47</f>
        <v>0</v>
      </c>
    </row>
    <row r="37" spans="1:4" x14ac:dyDescent="0.25">
      <c r="A37" s="36" t="s">
        <v>185</v>
      </c>
      <c r="B37" s="324" t="s">
        <v>172</v>
      </c>
      <c r="C37" s="324"/>
      <c r="D37" s="417">
        <f>'4. Zdroje projektu'!D48</f>
        <v>0</v>
      </c>
    </row>
  </sheetData>
  <sheetProtection sheet="1" selectLockedCells="1"/>
  <mergeCells count="16">
    <mergeCell ref="B35:C35"/>
    <mergeCell ref="B36:C36"/>
    <mergeCell ref="B37:C37"/>
    <mergeCell ref="B22:C22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</mergeCells>
  <conditionalFormatting sqref="G1:G1048576">
    <cfRule type="cellIs" dxfId="29" priority="2" operator="equal">
      <formula>"!"</formula>
    </cfRule>
  </conditionalFormatting>
  <pageMargins left="0.70866141732283472" right="0.70866141732283472" top="0.78740157480314965" bottom="0.78740157480314965" header="0.31496062992125984" footer="0.31496062992125984"/>
  <pageSetup paperSize="9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AF3B-5DC4-43AA-8D1D-12153A5B13FE}">
  <sheetPr>
    <tabColor rgb="FF00B0F0"/>
    <pageSetUpPr fitToPage="1"/>
  </sheetPr>
  <dimension ref="A1:W145"/>
  <sheetViews>
    <sheetView topLeftCell="A4" zoomScaleNormal="100" workbookViewId="0">
      <pane ySplit="5" topLeftCell="A9" activePane="bottomLeft" state="frozen"/>
      <selection activeCell="A4" sqref="A4"/>
      <selection pane="bottomLeft" activeCell="A4" sqref="A4"/>
    </sheetView>
  </sheetViews>
  <sheetFormatPr defaultColWidth="9.28515625" defaultRowHeight="15" x14ac:dyDescent="0.25"/>
  <cols>
    <col min="1" max="1" width="6" style="24" customWidth="1"/>
    <col min="2" max="2" width="28.5703125" style="24" customWidth="1"/>
    <col min="3" max="3" width="35.7109375" style="24" customWidth="1"/>
    <col min="4" max="4" width="14" style="24" customWidth="1"/>
    <col min="5" max="5" width="14.7109375" style="24" customWidth="1"/>
    <col min="6" max="6" width="14.140625" style="24" customWidth="1"/>
    <col min="7" max="10" width="12.7109375" style="24" customWidth="1"/>
    <col min="11" max="11" width="74.28515625" style="24" customWidth="1"/>
    <col min="12" max="12" width="16.7109375" style="24" bestFit="1" customWidth="1"/>
    <col min="13" max="13" width="0" style="24" hidden="1" customWidth="1"/>
    <col min="14" max="14" width="4.85546875" style="24" hidden="1" customWidth="1"/>
    <col min="15" max="15" width="8.7109375" style="24" hidden="1" customWidth="1"/>
    <col min="16" max="16" width="9" style="24" hidden="1" customWidth="1"/>
    <col min="17" max="17" width="6.85546875" style="24" hidden="1" customWidth="1"/>
    <col min="18" max="18" width="4.7109375" style="24" hidden="1" customWidth="1"/>
    <col min="19" max="19" width="5.28515625" style="24" hidden="1" customWidth="1"/>
    <col min="20" max="20" width="17" style="24" customWidth="1"/>
    <col min="21" max="16384" width="9.28515625" style="24"/>
  </cols>
  <sheetData>
    <row r="1" spans="1:23" ht="20.25" x14ac:dyDescent="0.25">
      <c r="A1" s="22" t="s">
        <v>0</v>
      </c>
      <c r="B1" s="23"/>
      <c r="C1" s="23"/>
    </row>
    <row r="2" spans="1:23" ht="15.75" x14ac:dyDescent="0.25">
      <c r="A2" s="2"/>
      <c r="B2" s="25"/>
      <c r="C2" s="26"/>
    </row>
    <row r="3" spans="1:23" x14ac:dyDescent="0.25">
      <c r="A3" s="27"/>
      <c r="B3" s="28" t="s">
        <v>1</v>
      </c>
      <c r="C3" s="8"/>
    </row>
    <row r="4" spans="1:23" s="66" customFormat="1" ht="18" x14ac:dyDescent="0.25">
      <c r="A4" s="67" t="s">
        <v>244</v>
      </c>
      <c r="C4" s="65"/>
    </row>
    <row r="5" spans="1:23" x14ac:dyDescent="0.25">
      <c r="A5" s="2"/>
      <c r="B5" s="29"/>
      <c r="C5" s="29"/>
    </row>
    <row r="6" spans="1:23" ht="18" x14ac:dyDescent="0.25">
      <c r="A6" s="30" t="s">
        <v>4</v>
      </c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23" ht="15.75" thickBot="1" x14ac:dyDescent="0.3">
      <c r="A7" s="362"/>
      <c r="B7" s="362"/>
      <c r="C7" s="363"/>
    </row>
    <row r="8" spans="1:23" ht="99.75" customHeight="1" x14ac:dyDescent="0.25">
      <c r="A8" s="32" t="s">
        <v>5</v>
      </c>
      <c r="B8" s="364" t="s">
        <v>154</v>
      </c>
      <c r="C8" s="364"/>
      <c r="D8" s="63" t="s">
        <v>76</v>
      </c>
      <c r="E8" s="64" t="s">
        <v>136</v>
      </c>
      <c r="F8" s="64" t="s">
        <v>327</v>
      </c>
      <c r="G8" s="64" t="s">
        <v>138</v>
      </c>
      <c r="H8" s="64" t="s">
        <v>326</v>
      </c>
      <c r="I8" s="64" t="s">
        <v>139</v>
      </c>
      <c r="J8" s="64" t="s">
        <v>328</v>
      </c>
      <c r="K8" s="62" t="s">
        <v>137</v>
      </c>
      <c r="N8" s="24" t="s">
        <v>245</v>
      </c>
      <c r="O8" s="185" t="s">
        <v>235</v>
      </c>
      <c r="P8" s="186" t="s">
        <v>141</v>
      </c>
      <c r="Q8" s="187" t="s">
        <v>140</v>
      </c>
      <c r="R8" s="185" t="s">
        <v>235</v>
      </c>
      <c r="S8" s="188" t="s">
        <v>234</v>
      </c>
      <c r="W8" s="33"/>
    </row>
    <row r="9" spans="1:23" x14ac:dyDescent="0.25">
      <c r="A9" s="34"/>
      <c r="B9" s="35"/>
      <c r="C9" s="35"/>
      <c r="D9" s="212">
        <f t="shared" ref="D9:J9" si="0">SUM(D10:D10)</f>
        <v>0</v>
      </c>
      <c r="E9" s="213">
        <f t="shared" si="0"/>
        <v>0</v>
      </c>
      <c r="F9" s="213">
        <f t="shared" si="0"/>
        <v>0</v>
      </c>
      <c r="G9" s="213">
        <f t="shared" si="0"/>
        <v>0</v>
      </c>
      <c r="H9" s="213">
        <f t="shared" si="0"/>
        <v>0</v>
      </c>
      <c r="I9" s="213">
        <f t="shared" si="0"/>
        <v>0</v>
      </c>
      <c r="J9" s="213">
        <f t="shared" si="0"/>
        <v>0</v>
      </c>
      <c r="N9" s="189" t="s">
        <v>246</v>
      </c>
      <c r="O9" s="190" t="s">
        <v>246</v>
      </c>
      <c r="P9" s="191" t="s">
        <v>246</v>
      </c>
      <c r="Q9" s="192" t="s">
        <v>246</v>
      </c>
      <c r="R9" s="190" t="s">
        <v>246</v>
      </c>
      <c r="S9" s="192" t="s">
        <v>246</v>
      </c>
    </row>
    <row r="10" spans="1:23" x14ac:dyDescent="0.25">
      <c r="A10" s="5" t="s">
        <v>6</v>
      </c>
      <c r="B10" s="365" t="s">
        <v>325</v>
      </c>
      <c r="C10" s="365"/>
      <c r="D10" s="94">
        <f>SUM(E10:J10)</f>
        <v>0</v>
      </c>
      <c r="E10" s="96"/>
      <c r="F10" s="214">
        <f>SUMIFS('3.1 Doklady I. Uměl. honoráře'!F6:F1498,'3.1 Doklady I. Uměl. honoráře'!H6:H1498,'6. Data'!B4)</f>
        <v>0</v>
      </c>
      <c r="G10" s="96"/>
      <c r="H10" s="214">
        <f>SUMIFS('3.1 Doklady I. Uměl. honoráře'!F6:F1498,'3.1 Doklady I. Uměl. honoráře'!H6:H1498,'6. Data'!B5)</f>
        <v>0</v>
      </c>
      <c r="I10" s="96"/>
      <c r="J10" s="214">
        <f>SUMIFS('3.1 Doklady I. Uměl. honoráře'!F6:F1498,'3.1 Doklady I. Uměl. honoráře'!H6:H1498,'6. Data'!B6)</f>
        <v>0</v>
      </c>
      <c r="K10" s="36"/>
      <c r="N10" s="189">
        <v>518</v>
      </c>
      <c r="O10" s="190">
        <v>501</v>
      </c>
      <c r="P10" s="10">
        <f>SUMIFS($E$10:$E$10,$N$10:$N$10,$O10)+SUMIFS($E$14:$E$20,$N$14:$N$20,$O10)+SUMIFS($E$23:$E$33,$N$23:$N$33,$O10)+SUMIFS($E$36:$E$39,$N$36:$N$39,$O10)+SUMIFS($E$42:$E$45,$N$42:$N$45,$O10)+SUMIFS($E$48:$E$53,$N$48:$N$53,$O10)</f>
        <v>0</v>
      </c>
      <c r="Q10" s="11">
        <f>SUMIFS($F$10:$F$10,$N$10:$N$10,$O10)+SUMIFS($F$14:$F$20,$N$14:$N$20,$O10)+SUMIFS($F$23:$F$33,$N$23:$N$33,$O10)+SUMIFS($F$36:$F$39,$N$36:$N$39,$O10)+SUMIFS($F$42:$F$45,$N$42:$N$45,$O10)+SUMIFS($F$48:$F$53,$N$48:$N$53,$O10)</f>
        <v>0</v>
      </c>
      <c r="R10" s="190">
        <v>501</v>
      </c>
      <c r="S10" s="11">
        <f t="shared" ref="S10:S23" si="1">SUMIFS($D$56:$D$68,$N$56:$N$68,R10)</f>
        <v>0</v>
      </c>
    </row>
    <row r="11" spans="1:23" x14ac:dyDescent="0.25">
      <c r="A11" s="2"/>
      <c r="B11" s="73"/>
      <c r="C11" s="73"/>
      <c r="D11" s="215" t="str">
        <f>IF('3.1 Doklady I. Uměl. honoráře'!F3&lt;&gt;(F9+H9+J9), "!","OK")</f>
        <v>OK</v>
      </c>
      <c r="E11" s="93"/>
      <c r="F11" s="93"/>
      <c r="G11" s="93"/>
      <c r="H11" s="93"/>
      <c r="I11" s="93"/>
      <c r="J11" s="93"/>
      <c r="N11" s="189"/>
      <c r="O11" s="190">
        <v>502</v>
      </c>
      <c r="P11" s="10">
        <f>SUMIFS($E$10:$E$10,$N$10:$N$10,$O11)+SUMIFS($E$14:$E$20,$N$14:$N$20,$O11)+SUMIFS($E$23:$E$33,$N$23:$N$33,$O11)+SUMIFS($E$36:$E$39,$N$36:$N$39,$O11)+SUMIFS($E$42:$E$45,$N$42:$N$45,$O11)+SUMIFS($E$48:$E$53,$N$48:$N$53,$O11)</f>
        <v>0</v>
      </c>
      <c r="Q11" s="11">
        <f>SUMIFS($F$10:$F$10,$N$10:$N$10,$O11)+SUMIFS($F$14:$F$20,$N$14:$N$20,$O11)+SUMIFS($F$23:$F$33,$N$23:$N$33,$O11)+SUMIFS($F$36:$F$39,$N$36:$N$39,$O11)+SUMIFS($F$42:$F$45,$N$42:$N$45,$O11)+SUMIFS($F$48:$F$53,$N$48:$N$53,$O11)</f>
        <v>0</v>
      </c>
      <c r="R11" s="190">
        <v>502</v>
      </c>
      <c r="S11" s="11">
        <f t="shared" si="1"/>
        <v>0</v>
      </c>
    </row>
    <row r="12" spans="1:23" ht="51" x14ac:dyDescent="0.25">
      <c r="A12" s="38" t="s">
        <v>7</v>
      </c>
      <c r="B12" s="74" t="s">
        <v>8</v>
      </c>
      <c r="C12" s="75"/>
      <c r="D12" s="216">
        <f t="shared" ref="D12:J12" si="2">SUM(D13,D22,D35,D41)</f>
        <v>0</v>
      </c>
      <c r="E12" s="216">
        <f t="shared" si="2"/>
        <v>0</v>
      </c>
      <c r="F12" s="216">
        <f t="shared" si="2"/>
        <v>0</v>
      </c>
      <c r="G12" s="216">
        <f t="shared" si="2"/>
        <v>0</v>
      </c>
      <c r="H12" s="216">
        <f t="shared" si="2"/>
        <v>0</v>
      </c>
      <c r="I12" s="216">
        <f t="shared" si="2"/>
        <v>0</v>
      </c>
      <c r="J12" s="216">
        <f t="shared" si="2"/>
        <v>0</v>
      </c>
      <c r="N12" s="189"/>
      <c r="O12" s="190">
        <v>504</v>
      </c>
      <c r="P12" s="10">
        <f>SUMIFS($E$10:$E$10,$N$10:$N$10,$O12)+SUMIFS($E$14:$E$20,$N$14:$N$20,$O12)+SUMIFS($E$23:$E$33,$N$23:$N$33,$O12)+SUMIFS($E$36:$E$39,$N$36:$N$39,$O12)+SUMIFS($E$42:$E$45,$N$42:$N$45,$O12)+SUMIFS($E$48:$E$53,$N$48:$N$53,$O12)</f>
        <v>0</v>
      </c>
      <c r="Q12" s="11">
        <f>SUMIFS($F$10:$F$10,$N$10:$N$10,$O12)+SUMIFS($F$14:$F$20,$N$14:$N$20,$O12)+SUMIFS($F$23:$F$33,$N$23:$N$33,$O12)+SUMIFS($F$36:$F$39,$N$36:$N$39,$O12)+SUMIFS($F$42:$F$45,$N$42:$N$45,$O12)+SUMIFS($F$48:$F$53,$N$48:$N$53,$O12)</f>
        <v>0</v>
      </c>
      <c r="R12" s="190">
        <v>504</v>
      </c>
      <c r="S12" s="11">
        <f t="shared" si="1"/>
        <v>0</v>
      </c>
    </row>
    <row r="13" spans="1:23" x14ac:dyDescent="0.25">
      <c r="A13" s="39" t="s">
        <v>9</v>
      </c>
      <c r="B13" s="76" t="s">
        <v>18</v>
      </c>
      <c r="C13" s="76"/>
      <c r="D13" s="217">
        <f t="shared" ref="D13:J13" si="3">SUM(D14:D20)</f>
        <v>0</v>
      </c>
      <c r="E13" s="218">
        <f t="shared" si="3"/>
        <v>0</v>
      </c>
      <c r="F13" s="218">
        <f t="shared" si="3"/>
        <v>0</v>
      </c>
      <c r="G13" s="218">
        <f t="shared" si="3"/>
        <v>0</v>
      </c>
      <c r="H13" s="218">
        <f t="shared" si="3"/>
        <v>0</v>
      </c>
      <c r="I13" s="218">
        <f t="shared" si="3"/>
        <v>0</v>
      </c>
      <c r="J13" s="218">
        <f t="shared" si="3"/>
        <v>0</v>
      </c>
      <c r="N13" s="189"/>
      <c r="O13" s="190">
        <v>511</v>
      </c>
      <c r="P13" s="10">
        <f>SUMIFS($E$10:$E$10,$N$10:$N$10,$O13)+SUMIFS($E$14:$E$20,$N$14:$N$20,$O13)+SUMIFS($E$23:$E$33,$N$23:$N$33,$O13)+SUMIFS($E$36:$E$39,$N$36:$N$39,$O13)+SUMIFS($E$42:$E$45,$N$42:$N$45,$O13)+SUMIFS($E$48:$E$53,$N$48:$N$53,$O13)</f>
        <v>0</v>
      </c>
      <c r="Q13" s="11">
        <f>SUMIFS($F$10:$F$10,$N$10:$N$10,$O13)+SUMIFS($F$14:$F$20,$N$14:$N$20,$O13)+SUMIFS($F$23:$F$33,$N$23:$N$33,$O13)+SUMIFS($F$36:$F$39,$N$36:$N$39,$O13)+SUMIFS($F$42:$F$45,$N$42:$N$45,$O13)+SUMIFS($F$48:$F$53,$N$48:$N$53,$O13)</f>
        <v>0</v>
      </c>
      <c r="R13" s="190">
        <v>511</v>
      </c>
      <c r="S13" s="11">
        <f t="shared" si="1"/>
        <v>0</v>
      </c>
    </row>
    <row r="14" spans="1:23" x14ac:dyDescent="0.25">
      <c r="A14" s="5" t="s">
        <v>11</v>
      </c>
      <c r="B14" s="330" t="s">
        <v>20</v>
      </c>
      <c r="C14" s="331"/>
      <c r="D14" s="94">
        <f t="shared" ref="D14:D20" si="4">SUM(E14:J14)</f>
        <v>0</v>
      </c>
      <c r="E14" s="219"/>
      <c r="F14" s="220">
        <f>SUMIFS('3.2 Doklady II.2. Produkce...'!F6:F1498,'3.2 Doklady II.2. Produkce...'!H6:H1498,'6. Data'!B9)</f>
        <v>0</v>
      </c>
      <c r="G14" s="219"/>
      <c r="H14" s="220">
        <f>SUMIFS('3.2 Doklady II.2. Produkce...'!F6:F1498,'3.2 Doklady II.2. Produkce...'!H6:H1498,'6. Data'!B10)</f>
        <v>0</v>
      </c>
      <c r="I14" s="219"/>
      <c r="J14" s="220">
        <f>SUMIFS('3.2 Doklady II.2. Produkce...'!F6:F1498,'3.2 Doklady II.2. Produkce...'!H6:H1498,'6. Data'!B11)</f>
        <v>0</v>
      </c>
      <c r="K14" s="36"/>
      <c r="N14" s="189">
        <v>518</v>
      </c>
      <c r="O14" s="193">
        <v>512</v>
      </c>
      <c r="P14" s="12">
        <f>+G30</f>
        <v>0</v>
      </c>
      <c r="Q14" s="13">
        <f>+H30</f>
        <v>0</v>
      </c>
      <c r="R14" s="193">
        <v>512</v>
      </c>
      <c r="S14" s="11">
        <f t="shared" si="1"/>
        <v>0</v>
      </c>
    </row>
    <row r="15" spans="1:23" x14ac:dyDescent="0.25">
      <c r="A15" s="5" t="s">
        <v>12</v>
      </c>
      <c r="B15" s="366" t="s">
        <v>85</v>
      </c>
      <c r="C15" s="367"/>
      <c r="D15" s="94">
        <f t="shared" si="4"/>
        <v>0</v>
      </c>
      <c r="E15" s="219"/>
      <c r="F15" s="220">
        <f>SUMIFS('3.2 Doklady II.2. Produkce...'!F6:F1498,'3.2 Doklady II.2. Produkce...'!H6:H1498,'6. Data'!B12)</f>
        <v>0</v>
      </c>
      <c r="G15" s="219"/>
      <c r="H15" s="220">
        <f>SUMIFS('3.2 Doklady II.2. Produkce...'!F6:F1498,'3.2 Doklady II.2. Produkce...'!H6:H1498,'6. Data'!B13)</f>
        <v>0</v>
      </c>
      <c r="I15" s="219"/>
      <c r="J15" s="220">
        <f>SUMIFS('3.2 Doklady II.2. Produkce...'!F6:F1498,'3.2 Doklady II.2. Produkce...'!H6:H1498,'6. Data'!B14)</f>
        <v>0</v>
      </c>
      <c r="K15" s="36"/>
      <c r="N15" s="189">
        <v>518</v>
      </c>
      <c r="O15" s="190">
        <v>513</v>
      </c>
      <c r="P15" s="10">
        <f>SUMIFS($E$10:$E$10,$N$10:$N$10,$O15)+SUMIFS($E$14:$E$20,$N$14:$N$20,$O15)+SUMIFS($E$23:$E$33,$N$23:$N$33,$O15)+SUMIFS($E$36:$E$39,$N$36:$N$39,$O15)+SUMIFS($E$42:$E$45,$N$42:$N$45,$O15)+SUMIFS($E$48:$E$53,$N$48:$N$53,$O15)</f>
        <v>0</v>
      </c>
      <c r="Q15" s="11">
        <f>SUMIFS($F$10:$F$10,$N$10:$N$10,$O15)+SUMIFS($F$14:$F$20,$N$14:$N$20,$O15)+SUMIFS($F$23:$F$33,$N$23:$N$33,$O15)+SUMIFS($F$36:$F$39,$N$36:$N$39,$O15)+SUMIFS($F$42:$F$45,$N$42:$N$45,$O15)+SUMIFS($F$48:$F$53,$N$48:$N$53,$O15)</f>
        <v>0</v>
      </c>
      <c r="R15" s="190">
        <v>513</v>
      </c>
      <c r="S15" s="11">
        <f t="shared" si="1"/>
        <v>0</v>
      </c>
    </row>
    <row r="16" spans="1:23" x14ac:dyDescent="0.25">
      <c r="A16" s="5" t="s">
        <v>13</v>
      </c>
      <c r="B16" s="328" t="s">
        <v>332</v>
      </c>
      <c r="C16" s="329"/>
      <c r="D16" s="94">
        <f t="shared" si="4"/>
        <v>0</v>
      </c>
      <c r="E16" s="219"/>
      <c r="F16" s="220">
        <f>SUMIFS('3.2 Doklady II.2. Produkce...'!F6:F1498,'3.2 Doklady II.2. Produkce...'!H6:H1498,'6. Data'!B15)</f>
        <v>0</v>
      </c>
      <c r="G16" s="219"/>
      <c r="H16" s="220">
        <f>SUMIFS('3.2 Doklady II.2. Produkce...'!F6:F1498,'3.2 Doklady II.2. Produkce...'!H6:H1498,'6. Data'!B16)</f>
        <v>0</v>
      </c>
      <c r="I16" s="219"/>
      <c r="J16" s="220">
        <f>SUMIFS('3.2 Doklady II.2. Produkce...'!F6:F1498,'3.2 Doklady II.2. Produkce...'!H6:H1498,'6. Data'!B17)</f>
        <v>0</v>
      </c>
      <c r="K16" s="36"/>
      <c r="N16" s="189">
        <v>518</v>
      </c>
      <c r="O16" s="190">
        <v>518</v>
      </c>
      <c r="P16" s="10">
        <f>SUMIFS($E$10:$E$10,$N$10:$N$10,$O16)+SUMIFS($E$14:$E$20,$N$14:$N$20,$O16)+SUMIFS($E$23:$E$33,$N$23:$N$33,$O16)+SUMIFS($E$36:$E$39,$N$36:$N$39,$O16)+SUMIFS($E$42:$E$45,$N$42:$N$45,$O16)+SUMIFS($E$48:$E$53,$N$48:$N$53,$O16)</f>
        <v>0</v>
      </c>
      <c r="Q16" s="11">
        <f>SUMIFS($F$10:$F$10,$N$10:$N$10,$O16)+SUMIFS($F$14:$F$20,$N$14:$N$20,$O16)+SUMIFS($F$23:$F$33,$N$23:$N$33,$O16)+SUMIFS($F$36:$F$39,$N$36:$N$39,$O16)+SUMIFS($F$42:$F$45,$N$42:$N$45,$O16)+SUMIFS($F$48:$F$53,$N$48:$N$53,$O16)</f>
        <v>0</v>
      </c>
      <c r="R16" s="190">
        <v>518</v>
      </c>
      <c r="S16" s="11">
        <f t="shared" si="1"/>
        <v>0</v>
      </c>
    </row>
    <row r="17" spans="1:19" x14ac:dyDescent="0.25">
      <c r="A17" s="5" t="s">
        <v>14</v>
      </c>
      <c r="B17" s="330" t="s">
        <v>78</v>
      </c>
      <c r="C17" s="331"/>
      <c r="D17" s="94">
        <f t="shared" si="4"/>
        <v>0</v>
      </c>
      <c r="E17" s="219"/>
      <c r="F17" s="220">
        <f>SUMIFS('3.2 Doklady II.2. Produkce...'!F6:F1498,'3.2 Doklady II.2. Produkce...'!H6:H1498,'6. Data'!B18)</f>
        <v>0</v>
      </c>
      <c r="G17" s="219"/>
      <c r="H17" s="220">
        <f>SUMIFS('3.2 Doklady II.2. Produkce...'!F6:F1498,'3.2 Doklady II.2. Produkce...'!H6:H1498,'6. Data'!B19)</f>
        <v>0</v>
      </c>
      <c r="I17" s="219"/>
      <c r="J17" s="220">
        <f>SUMIFS('3.2 Doklady II.2. Produkce...'!F6:F1498,'3.2 Doklady II.2. Produkce...'!H6:H1498,'6. Data'!B20)</f>
        <v>0</v>
      </c>
      <c r="K17" s="36"/>
      <c r="N17" s="189">
        <v>518</v>
      </c>
      <c r="O17" s="193">
        <v>521</v>
      </c>
      <c r="P17" s="12">
        <f>+G$9+G$12+G$47-G30</f>
        <v>0</v>
      </c>
      <c r="Q17" s="13">
        <f>+H$9+H$12+H$47-H30</f>
        <v>0</v>
      </c>
      <c r="R17" s="193">
        <v>521</v>
      </c>
      <c r="S17" s="11">
        <f t="shared" si="1"/>
        <v>0</v>
      </c>
    </row>
    <row r="18" spans="1:19" x14ac:dyDescent="0.25">
      <c r="A18" s="5" t="s">
        <v>15</v>
      </c>
      <c r="B18" s="330" t="s">
        <v>333</v>
      </c>
      <c r="C18" s="331"/>
      <c r="D18" s="94">
        <f t="shared" si="4"/>
        <v>0</v>
      </c>
      <c r="E18" s="219"/>
      <c r="F18" s="220">
        <f>SUMIFS('3.2 Doklady II.2. Produkce...'!F6:F1498,'3.2 Doklady II.2. Produkce...'!H6:H1498,'6. Data'!B21)</f>
        <v>0</v>
      </c>
      <c r="G18" s="219"/>
      <c r="H18" s="220">
        <f>SUMIFS('3.2 Doklady II.2. Produkce...'!F6:F1498,'3.2 Doklady II.2. Produkce...'!H6:H1498,'6. Data'!B22)</f>
        <v>0</v>
      </c>
      <c r="I18" s="219"/>
      <c r="J18" s="220">
        <f>SUMIFS('3.2 Doklady II.2. Produkce...'!F6:F1498,'3.2 Doklady II.2. Produkce...'!H6:H1498,'6. Data'!B23)</f>
        <v>0</v>
      </c>
      <c r="K18" s="36"/>
      <c r="N18" s="189">
        <v>518</v>
      </c>
      <c r="O18" s="193">
        <v>524</v>
      </c>
      <c r="P18" s="12">
        <f>+I9+I12+I47</f>
        <v>0</v>
      </c>
      <c r="Q18" s="13">
        <f>+J9+J12+J47</f>
        <v>0</v>
      </c>
      <c r="R18" s="190">
        <v>524</v>
      </c>
      <c r="S18" s="11">
        <f t="shared" si="1"/>
        <v>0</v>
      </c>
    </row>
    <row r="19" spans="1:19" x14ac:dyDescent="0.25">
      <c r="A19" s="5" t="s">
        <v>16</v>
      </c>
      <c r="B19" s="328" t="s">
        <v>144</v>
      </c>
      <c r="C19" s="329"/>
      <c r="D19" s="94">
        <f t="shared" si="4"/>
        <v>0</v>
      </c>
      <c r="E19" s="219"/>
      <c r="F19" s="220">
        <f>SUMIFS('3.2 Doklady II.2. Produkce...'!F6:F1498,'3.2 Doklady II.2. Produkce...'!H6:H1498,'6. Data'!B24)</f>
        <v>0</v>
      </c>
      <c r="G19" s="221"/>
      <c r="H19" s="221"/>
      <c r="I19" s="221"/>
      <c r="J19" s="221"/>
      <c r="K19" s="36"/>
      <c r="N19" s="189">
        <v>518</v>
      </c>
      <c r="O19" s="190">
        <v>525</v>
      </c>
      <c r="P19" s="10">
        <f>SUMIFS($E$10:$E$10,$N$10:$N$10,$O19)+SUMIFS($E$14:$E$20,$N$14:$N$20,$O19)+SUMIFS($E$23:$E$33,$N$23:$N$33,$O19)+SUMIFS($E$36:$E$39,$N$36:$N$39,$O19)+SUMIFS($E$42:$E$45,$N$42:$N$45,$O19)+SUMIFS($E$48:$E$53,$N$48:$N$53,$O19)</f>
        <v>0</v>
      </c>
      <c r="Q19" s="11">
        <f>SUMIFS($F$10:$F$10,$N$10:$N$10,$O19)+SUMIFS($F$14:$F$20,$N$14:$N$20,$O19)+SUMIFS($F$23:$F$33,$N$23:$N$33,$O19)+SUMIFS($F$36:$F$39,$N$36:$N$39,$O19)+SUMIFS($F$42:$F$45,$N$42:$N$45,$O19)+SUMIFS($F$48:$F$53,$N$48:$N$53,$O19)</f>
        <v>0</v>
      </c>
      <c r="R19" s="190">
        <v>525</v>
      </c>
      <c r="S19" s="11">
        <f t="shared" si="1"/>
        <v>0</v>
      </c>
    </row>
    <row r="20" spans="1:19" x14ac:dyDescent="0.25">
      <c r="A20" s="59" t="s">
        <v>17</v>
      </c>
      <c r="B20" s="328" t="s">
        <v>148</v>
      </c>
      <c r="C20" s="329"/>
      <c r="D20" s="94">
        <f t="shared" si="4"/>
        <v>0</v>
      </c>
      <c r="E20" s="219"/>
      <c r="F20" s="220">
        <f>SUMIFS('3.2 Doklady II.2. Produkce...'!F6:F1498,'3.2 Doklady II.2. Produkce...'!H6:H1498,'6. Data'!B25)</f>
        <v>0</v>
      </c>
      <c r="G20" s="221"/>
      <c r="H20" s="221"/>
      <c r="I20" s="221"/>
      <c r="J20" s="221"/>
      <c r="K20" s="60"/>
      <c r="L20" s="61"/>
      <c r="M20" s="61"/>
      <c r="N20" s="66">
        <v>518</v>
      </c>
      <c r="O20" s="190">
        <v>527</v>
      </c>
      <c r="P20" s="10">
        <f>SUMIFS($E$10:$E$10,$N$10:$N$10,$O20)+SUMIFS($E$14:$E$20,$N$14:$N$20,$O20)+SUMIFS($E$23:$E$33,$N$23:$N$33,$O20)+SUMIFS($E$36:$E$39,$N$36:$N$39,$O20)+SUMIFS($E$42:$E$45,$N$42:$N$45,$O20)+SUMIFS($E$48:$E$53,$N$48:$N$53,$O20)</f>
        <v>0</v>
      </c>
      <c r="Q20" s="11">
        <f>SUMIFS($F$10:$F$10,$N$10:$N$10,$O20)+SUMIFS($F$14:$F$20,$N$14:$N$20,$O20)+SUMIFS($F$23:$F$33,$N$23:$N$33,$O20)+SUMIFS($F$36:$F$39,$N$36:$N$39,$O20)+SUMIFS($F$42:$F$45,$N$42:$N$45,$O20)+SUMIFS($F$48:$F$53,$N$48:$N$53,$O20)</f>
        <v>0</v>
      </c>
      <c r="R20" s="190">
        <v>527</v>
      </c>
      <c r="S20" s="11">
        <f t="shared" si="1"/>
        <v>0</v>
      </c>
    </row>
    <row r="21" spans="1:19" x14ac:dyDescent="0.25">
      <c r="A21" s="40"/>
      <c r="B21" s="334"/>
      <c r="C21" s="334"/>
      <c r="D21" s="222" t="str">
        <f>IF('3.2 Doklady II.2. Produkce...'!F3&lt;&gt;F13+H13+J13, "!","OK")</f>
        <v>OK</v>
      </c>
      <c r="E21" s="223"/>
      <c r="F21" s="223"/>
      <c r="G21" s="223"/>
      <c r="H21" s="223"/>
      <c r="I21" s="223"/>
      <c r="J21" s="223"/>
      <c r="N21" s="189"/>
      <c r="O21" s="190">
        <v>528</v>
      </c>
      <c r="P21" s="10">
        <f>SUMIFS($E$10:$E$10,$N$10:$N$10,$O21)+SUMIFS($E$14:$E$20,$N$14:$N$20,$O21)+SUMIFS($E$23:$E$33,$N$23:$N$33,$O21)+SUMIFS($E$36:$E$39,$N$36:$N$39,$O21)+SUMIFS($E$42:$E$45,$N$42:$N$45,$O21)+SUMIFS($E$48:$E$53,$N$48:$N$53,$O21)</f>
        <v>0</v>
      </c>
      <c r="Q21" s="11">
        <f>SUMIFS($F$10:$F$10,$N$10:$N$10,$O21)+SUMIFS($F$14:$F$20,$N$14:$N$20,$O21)+SUMIFS($F$23:$F$33,$N$23:$N$33,$O21)+SUMIFS($F$36:$F$39,$N$36:$N$39,$O21)+SUMIFS($F$42:$F$45,$N$42:$N$45,$O21)+SUMIFS($F$48:$F$53,$N$48:$N$53,$O21)</f>
        <v>0</v>
      </c>
      <c r="R21" s="190">
        <v>528</v>
      </c>
      <c r="S21" s="11">
        <f t="shared" si="1"/>
        <v>0</v>
      </c>
    </row>
    <row r="22" spans="1:19" x14ac:dyDescent="0.25">
      <c r="A22" s="41" t="s">
        <v>79</v>
      </c>
      <c r="B22" s="332" t="s">
        <v>10</v>
      </c>
      <c r="C22" s="333"/>
      <c r="D22" s="224">
        <f t="shared" ref="D22:J22" si="5">SUM(D23:D33)</f>
        <v>0</v>
      </c>
      <c r="E22" s="225">
        <f t="shared" si="5"/>
        <v>0</v>
      </c>
      <c r="F22" s="225">
        <f t="shared" si="5"/>
        <v>0</v>
      </c>
      <c r="G22" s="225">
        <f t="shared" si="5"/>
        <v>0</v>
      </c>
      <c r="H22" s="225">
        <f t="shared" si="5"/>
        <v>0</v>
      </c>
      <c r="I22" s="225">
        <f t="shared" si="5"/>
        <v>0</v>
      </c>
      <c r="J22" s="225">
        <f t="shared" si="5"/>
        <v>0</v>
      </c>
      <c r="N22" s="189"/>
      <c r="O22" s="190">
        <v>549</v>
      </c>
      <c r="P22" s="10">
        <f>SUMIFS($E$10:$E$10,$N$10:$N$10,$O22)+SUMIFS($E$14:$E$20,$N$14:$N$20,$O22)+SUMIFS($E$23:$E$33,$N$23:$N$33,$O22)+SUMIFS($E$36:$E$39,$N$36:$N$39,$O22)+SUMIFS($E$42:$E$45,$N$42:$N$45,$O22)+SUMIFS($E$48:$E$53,$N$48:$N$53,$O22)</f>
        <v>0</v>
      </c>
      <c r="Q22" s="11">
        <f>SUMIFS($F$10:$F$10,$N$10:$N$10,$O22)+SUMIFS($F$14:$F$20,$N$14:$N$20,$O22)+SUMIFS($F$23:$F$33,$N$23:$N$33,$O22)+SUMIFS($F$36:$F$39,$N$36:$N$39,$O22)+SUMIFS($F$42:$F$45,$N$42:$N$45,$O22)+SUMIFS($F$48:$F$53,$N$48:$N$53,$O22)</f>
        <v>0</v>
      </c>
      <c r="R22" s="190">
        <v>54</v>
      </c>
      <c r="S22" s="11">
        <f t="shared" si="1"/>
        <v>0</v>
      </c>
    </row>
    <row r="23" spans="1:19" ht="15.75" thickBot="1" x14ac:dyDescent="0.3">
      <c r="A23" s="5" t="s">
        <v>19</v>
      </c>
      <c r="B23" s="328" t="s">
        <v>142</v>
      </c>
      <c r="C23" s="329"/>
      <c r="D23" s="94">
        <f t="shared" ref="D23:D33" si="6">SUM(E23:J23)</f>
        <v>0</v>
      </c>
      <c r="E23" s="96"/>
      <c r="F23" s="214">
        <f>SUMIFS('3.3 Doklady II.3. Realizace'!F6:F1498,'3.3 Doklady II.3. Realizace'!H6:H1498,'6. Data'!B28)</f>
        <v>0</v>
      </c>
      <c r="G23" s="226"/>
      <c r="H23" s="226"/>
      <c r="I23" s="226"/>
      <c r="J23" s="226"/>
      <c r="K23" s="36"/>
      <c r="N23" s="189">
        <v>518</v>
      </c>
      <c r="O23" s="194">
        <v>569</v>
      </c>
      <c r="P23" s="14">
        <f>SUMIFS($E$10:$E$10,$N$10:$N$10,$O23)+SUMIFS($E$14:$E$20,$N$14:$N$20,$O23)+SUMIFS($E$23:$E$33,$N$23:$N$33,$O23)+SUMIFS($E$36:$E$39,$N$36:$N$39,$O23)+SUMIFS($E$42:$E$45,$N$42:$N$45,$O23)+SUMIFS($E$48:$E$53,$N$48:$N$53,$O23)</f>
        <v>0</v>
      </c>
      <c r="Q23" s="15">
        <f>SUMIFS($F$10:$F$10,$N$10:$N$10,$O23)+SUMIFS($F$14:$F$20,$N$14:$N$20,$O23)+SUMIFS($F$23:$F$33,$N$23:$N$33,$O23)+SUMIFS($F$36:$F$39,$N$36:$N$39,$O23)+SUMIFS($F$42:$F$45,$N$42:$N$45,$O23)+SUMIFS($F$48:$F$53,$N$48:$N$53,$O23)</f>
        <v>0</v>
      </c>
      <c r="R23" s="194">
        <v>56</v>
      </c>
      <c r="S23" s="15">
        <f t="shared" si="1"/>
        <v>0</v>
      </c>
    </row>
    <row r="24" spans="1:19" x14ac:dyDescent="0.25">
      <c r="A24" s="5" t="s">
        <v>21</v>
      </c>
      <c r="B24" s="330" t="s">
        <v>334</v>
      </c>
      <c r="C24" s="331"/>
      <c r="D24" s="94">
        <f t="shared" si="6"/>
        <v>0</v>
      </c>
      <c r="E24" s="96"/>
      <c r="F24" s="214">
        <f>SUMIFS('3.3 Doklady II.3. Realizace'!F6:F1498,'3.3 Doklady II.3. Realizace'!H6:H1498,'6. Data'!B29)</f>
        <v>0</v>
      </c>
      <c r="G24" s="226"/>
      <c r="H24" s="226"/>
      <c r="I24" s="226"/>
      <c r="J24" s="226"/>
      <c r="K24" s="36"/>
      <c r="N24" s="189">
        <v>518</v>
      </c>
    </row>
    <row r="25" spans="1:19" ht="15" customHeight="1" x14ac:dyDescent="0.25">
      <c r="A25" s="59" t="s">
        <v>22</v>
      </c>
      <c r="B25" s="328" t="s">
        <v>145</v>
      </c>
      <c r="C25" s="329"/>
      <c r="D25" s="94">
        <f t="shared" si="6"/>
        <v>0</v>
      </c>
      <c r="E25" s="227"/>
      <c r="F25" s="214">
        <f>SUMIFS('3.3 Doklady II.3. Realizace'!F6:F1498,'3.3 Doklady II.3. Realizace'!H6:H1498,'6. Data'!B30)</f>
        <v>0</v>
      </c>
      <c r="G25" s="226"/>
      <c r="H25" s="226"/>
      <c r="I25" s="226"/>
      <c r="J25" s="226"/>
      <c r="K25" s="60"/>
      <c r="L25" s="61"/>
      <c r="M25" s="61"/>
      <c r="N25" s="66">
        <v>518</v>
      </c>
    </row>
    <row r="26" spans="1:19" x14ac:dyDescent="0.25">
      <c r="A26" s="5" t="s">
        <v>23</v>
      </c>
      <c r="B26" s="330" t="s">
        <v>77</v>
      </c>
      <c r="C26" s="331"/>
      <c r="D26" s="94">
        <f t="shared" si="6"/>
        <v>0</v>
      </c>
      <c r="E26" s="96"/>
      <c r="F26" s="214">
        <f>SUMIFS('3.3 Doklady II.3. Realizace'!F6:F1498,'3.3 Doklady II.3. Realizace'!H6:H1498,'6. Data'!B31)</f>
        <v>0</v>
      </c>
      <c r="G26" s="226"/>
      <c r="H26" s="226"/>
      <c r="I26" s="226"/>
      <c r="J26" s="226"/>
      <c r="K26" s="36"/>
      <c r="N26" s="189">
        <v>502</v>
      </c>
    </row>
    <row r="27" spans="1:19" x14ac:dyDescent="0.25">
      <c r="A27" s="5" t="s">
        <v>24</v>
      </c>
      <c r="B27" s="328" t="s">
        <v>335</v>
      </c>
      <c r="C27" s="329"/>
      <c r="D27" s="94">
        <f t="shared" si="6"/>
        <v>0</v>
      </c>
      <c r="E27" s="96"/>
      <c r="F27" s="214">
        <f>SUMIFS('3.3 Doklady II.3. Realizace'!F6:F1498,'3.3 Doklady II.3. Realizace'!H6:H1498,'6. Data'!B32)</f>
        <v>0</v>
      </c>
      <c r="G27" s="226"/>
      <c r="H27" s="226"/>
      <c r="I27" s="226"/>
      <c r="J27" s="226"/>
      <c r="K27" s="36"/>
      <c r="N27" s="189">
        <v>501</v>
      </c>
    </row>
    <row r="28" spans="1:19" x14ac:dyDescent="0.25">
      <c r="A28" s="5" t="s">
        <v>25</v>
      </c>
      <c r="B28" s="328" t="s">
        <v>336</v>
      </c>
      <c r="C28" s="329"/>
      <c r="D28" s="94">
        <f t="shared" si="6"/>
        <v>0</v>
      </c>
      <c r="E28" s="96"/>
      <c r="F28" s="214">
        <f>SUMIFS('3.3 Doklady II.3. Realizace'!F6:F1498,'3.3 Doklady II.3. Realizace'!H6:H1498,'6. Data'!B33)</f>
        <v>0</v>
      </c>
      <c r="G28" s="226"/>
      <c r="H28" s="226"/>
      <c r="I28" s="226"/>
      <c r="J28" s="226"/>
      <c r="K28" s="36"/>
      <c r="N28" s="189">
        <v>518</v>
      </c>
    </row>
    <row r="29" spans="1:19" x14ac:dyDescent="0.25">
      <c r="A29" s="59" t="s">
        <v>26</v>
      </c>
      <c r="B29" s="335" t="s">
        <v>337</v>
      </c>
      <c r="C29" s="336"/>
      <c r="D29" s="94">
        <f t="shared" si="6"/>
        <v>0</v>
      </c>
      <c r="E29" s="96"/>
      <c r="F29" s="214">
        <f>SUMIFS('3.3 Doklady II.3. Realizace'!F6:F1498,'3.3 Doklady II.3. Realizace'!H6:H1498,'6. Data'!B34)</f>
        <v>0</v>
      </c>
      <c r="G29" s="226"/>
      <c r="H29" s="226"/>
      <c r="I29" s="226"/>
      <c r="J29" s="226"/>
      <c r="K29" s="60"/>
      <c r="L29" s="61"/>
      <c r="M29" s="61"/>
      <c r="N29" s="189">
        <v>518</v>
      </c>
    </row>
    <row r="30" spans="1:19" x14ac:dyDescent="0.25">
      <c r="A30" s="59" t="s">
        <v>27</v>
      </c>
      <c r="B30" s="328" t="s">
        <v>354</v>
      </c>
      <c r="C30" s="329"/>
      <c r="D30" s="94">
        <f t="shared" si="6"/>
        <v>0</v>
      </c>
      <c r="E30" s="226"/>
      <c r="F30" s="226"/>
      <c r="G30" s="96"/>
      <c r="H30" s="214">
        <f>SUMIFS('3.3 Doklady II.3. Realizace'!F6:F1498,'3.3 Doklady II.3. Realizace'!H6:H1498,'6. Data'!B35)</f>
        <v>0</v>
      </c>
      <c r="I30" s="226"/>
      <c r="J30" s="226"/>
      <c r="K30" s="36"/>
      <c r="N30" s="189">
        <v>512</v>
      </c>
    </row>
    <row r="31" spans="1:19" x14ac:dyDescent="0.25">
      <c r="A31" s="59" t="s">
        <v>342</v>
      </c>
      <c r="B31" s="328" t="s">
        <v>345</v>
      </c>
      <c r="C31" s="329"/>
      <c r="D31" s="94">
        <f t="shared" si="6"/>
        <v>0</v>
      </c>
      <c r="E31" s="96"/>
      <c r="F31" s="214">
        <f>SUMIFS('3.3 Doklady II.3. Realizace'!F6:F1498,'3.3 Doklady II.3. Realizace'!H6:H1498,'6. Data'!B36)</f>
        <v>0</v>
      </c>
      <c r="G31" s="96"/>
      <c r="H31" s="214">
        <f>SUMIFS('3.3 Doklady II.3. Realizace'!F6:F1498,'3.3 Doklady II.3. Realizace'!H6:H1498,'6. Data'!B37)</f>
        <v>0</v>
      </c>
      <c r="I31" s="96"/>
      <c r="J31" s="214">
        <f>SUMIFS('3.3 Doklady II.3. Realizace'!F6:F1498,'3.3 Doklady II.3. Realizace'!H6:H1498,'6. Data'!B38)</f>
        <v>0</v>
      </c>
      <c r="K31" s="36"/>
      <c r="N31" s="189">
        <v>518</v>
      </c>
    </row>
    <row r="32" spans="1:19" x14ac:dyDescent="0.25">
      <c r="A32" s="59" t="s">
        <v>80</v>
      </c>
      <c r="B32" s="128" t="s">
        <v>247</v>
      </c>
      <c r="C32" s="129"/>
      <c r="D32" s="94">
        <f t="shared" si="6"/>
        <v>0</v>
      </c>
      <c r="E32" s="96"/>
      <c r="F32" s="214">
        <f>SUMIFS('3.3 Doklady II.3. Realizace'!F6:F1498,'3.3 Doklady II.3. Realizace'!H6:H1498,'6. Data'!B39)</f>
        <v>0</v>
      </c>
      <c r="G32" s="226"/>
      <c r="H32" s="226"/>
      <c r="I32" s="226"/>
      <c r="J32" s="226"/>
      <c r="K32" s="36"/>
      <c r="N32" s="189">
        <v>501</v>
      </c>
    </row>
    <row r="33" spans="1:14" x14ac:dyDescent="0.25">
      <c r="A33" s="59" t="s">
        <v>143</v>
      </c>
      <c r="B33" s="128" t="s">
        <v>248</v>
      </c>
      <c r="C33" s="129"/>
      <c r="D33" s="94">
        <f t="shared" si="6"/>
        <v>0</v>
      </c>
      <c r="E33" s="96"/>
      <c r="F33" s="214">
        <f>SUMIFS('3.3 Doklady II.3. Realizace'!F6:F1498,'3.3 Doklady II.3. Realizace'!H6:H1498,'6. Data'!B40)</f>
        <v>0</v>
      </c>
      <c r="G33" s="226"/>
      <c r="H33" s="226"/>
      <c r="I33" s="226"/>
      <c r="J33" s="226"/>
      <c r="K33" s="36"/>
      <c r="N33" s="189">
        <v>518</v>
      </c>
    </row>
    <row r="34" spans="1:14" x14ac:dyDescent="0.25">
      <c r="A34" s="2"/>
      <c r="B34" s="337"/>
      <c r="C34" s="337"/>
      <c r="D34" s="215" t="str">
        <f>IF('3.3 Doklady II.3. Realizace'!F3&lt;&gt;(F22+H22+J22),"!","OK")</f>
        <v>OK</v>
      </c>
      <c r="E34" s="93"/>
      <c r="F34" s="93"/>
      <c r="G34" s="93"/>
      <c r="H34" s="93"/>
      <c r="I34" s="93"/>
      <c r="J34" s="93"/>
      <c r="N34" s="189"/>
    </row>
    <row r="35" spans="1:14" x14ac:dyDescent="0.25">
      <c r="A35" s="41" t="s">
        <v>28</v>
      </c>
      <c r="B35" s="332" t="s">
        <v>36</v>
      </c>
      <c r="C35" s="333"/>
      <c r="D35" s="224">
        <f t="shared" ref="D35:J35" si="7">SUM(D36:D39)</f>
        <v>0</v>
      </c>
      <c r="E35" s="225">
        <f t="shared" si="7"/>
        <v>0</v>
      </c>
      <c r="F35" s="225">
        <f t="shared" si="7"/>
        <v>0</v>
      </c>
      <c r="G35" s="225">
        <f t="shared" si="7"/>
        <v>0</v>
      </c>
      <c r="H35" s="225">
        <f t="shared" si="7"/>
        <v>0</v>
      </c>
      <c r="I35" s="225">
        <f t="shared" si="7"/>
        <v>0</v>
      </c>
      <c r="J35" s="225">
        <f t="shared" si="7"/>
        <v>0</v>
      </c>
      <c r="N35" s="189"/>
    </row>
    <row r="36" spans="1:14" x14ac:dyDescent="0.25">
      <c r="A36" s="5" t="s">
        <v>29</v>
      </c>
      <c r="B36" s="330" t="s">
        <v>338</v>
      </c>
      <c r="C36" s="331"/>
      <c r="D36" s="94">
        <f>SUM(E36:J36)</f>
        <v>0</v>
      </c>
      <c r="E36" s="96"/>
      <c r="F36" s="214">
        <f>SUMIFS('3.4 Doklady II.4. Propagace'!F6:F1498,'3.4 Doklady II.4. Propagace'!H6:H1498,'6. Data'!B43)</f>
        <v>0</v>
      </c>
      <c r="G36" s="226"/>
      <c r="H36" s="226"/>
      <c r="I36" s="226"/>
      <c r="J36" s="226"/>
      <c r="K36" s="36"/>
      <c r="N36" s="189">
        <v>518</v>
      </c>
    </row>
    <row r="37" spans="1:14" x14ac:dyDescent="0.25">
      <c r="A37" s="5" t="s">
        <v>30</v>
      </c>
      <c r="B37" s="330" t="s">
        <v>339</v>
      </c>
      <c r="C37" s="331"/>
      <c r="D37" s="94">
        <f>SUM(E37:J37)</f>
        <v>0</v>
      </c>
      <c r="E37" s="96"/>
      <c r="F37" s="214">
        <f>SUMIFS('3.4 Doklady II.4. Propagace'!F6:F1498,'3.4 Doklady II.4. Propagace'!H6:H1498,'6. Data'!B44)</f>
        <v>0</v>
      </c>
      <c r="G37" s="96"/>
      <c r="H37" s="214">
        <f>SUMIFS('3.4 Doklady II.4. Propagace'!F6:F1498,'3.4 Doklady II.4. Propagace'!H6:H1498,'6. Data'!B45)</f>
        <v>0</v>
      </c>
      <c r="I37" s="96"/>
      <c r="J37" s="214">
        <f>SUMIFS('3.4 Doklady II.4. Propagace'!F6:F1498,'3.4 Doklady II.4. Propagace'!H6:H1498,'6. Data'!B46)</f>
        <v>0</v>
      </c>
      <c r="K37" s="36"/>
      <c r="N37" s="189">
        <v>518</v>
      </c>
    </row>
    <row r="38" spans="1:14" x14ac:dyDescent="0.25">
      <c r="A38" s="5" t="s">
        <v>31</v>
      </c>
      <c r="B38" s="330" t="s">
        <v>340</v>
      </c>
      <c r="C38" s="331"/>
      <c r="D38" s="94">
        <f>SUM(E38:J38)</f>
        <v>0</v>
      </c>
      <c r="E38" s="96"/>
      <c r="F38" s="214">
        <f>SUMIFS('3.4 Doklady II.4. Propagace'!F6:F1498,'3.4 Doklady II.4. Propagace'!H6:H1498,'6. Data'!B47)</f>
        <v>0</v>
      </c>
      <c r="G38" s="96"/>
      <c r="H38" s="214">
        <f>SUMIFS('3.4 Doklady II.4. Propagace'!F6:F1498,'3.4 Doklady II.4. Propagace'!H6:H1498,'6. Data'!B48)</f>
        <v>0</v>
      </c>
      <c r="I38" s="96"/>
      <c r="J38" s="214">
        <f>SUMIFS('3.4 Doklady II.4. Propagace'!F6:F1498,'3.4 Doklady II.4. Propagace'!H6:H1498,'6. Data'!B49)</f>
        <v>0</v>
      </c>
      <c r="K38" s="36"/>
      <c r="N38" s="189">
        <v>518</v>
      </c>
    </row>
    <row r="39" spans="1:14" x14ac:dyDescent="0.25">
      <c r="A39" s="5" t="s">
        <v>341</v>
      </c>
      <c r="B39" s="340" t="s">
        <v>83</v>
      </c>
      <c r="C39" s="341"/>
      <c r="D39" s="94">
        <f>SUM(E39:J39)</f>
        <v>0</v>
      </c>
      <c r="E39" s="96"/>
      <c r="F39" s="214">
        <f>SUMIFS('3.4 Doklady II.4. Propagace'!F6:F1498,'3.4 Doklady II.4. Propagace'!H6:H1498,'6. Data'!B50)</f>
        <v>0</v>
      </c>
      <c r="G39" s="96"/>
      <c r="H39" s="214">
        <f>SUMIFS('3.4 Doklady II.4. Propagace'!F6:F1498,'3.4 Doklady II.4. Propagace'!H6:H1498,'6. Data'!B51)</f>
        <v>0</v>
      </c>
      <c r="I39" s="96"/>
      <c r="J39" s="214">
        <f>SUMIFS('3.4 Doklady II.4. Propagace'!F6:F1498,'3.4 Doklady II.4. Propagace'!H6:H1498,'6. Data'!B52)</f>
        <v>0</v>
      </c>
      <c r="K39" s="36"/>
      <c r="N39" s="189">
        <v>518</v>
      </c>
    </row>
    <row r="40" spans="1:14" x14ac:dyDescent="0.25">
      <c r="A40" s="2"/>
      <c r="B40" s="338"/>
      <c r="C40" s="338"/>
      <c r="D40" s="215" t="str">
        <f>IF('3.4 Doklady II.4. Propagace'!F3&lt;&gt;(F35+H35+J35), "!", "OK")</f>
        <v>OK</v>
      </c>
      <c r="E40" s="93"/>
      <c r="F40" s="93"/>
      <c r="G40" s="93"/>
      <c r="H40" s="93"/>
      <c r="I40" s="93"/>
      <c r="J40" s="93"/>
      <c r="N40" s="189"/>
    </row>
    <row r="41" spans="1:14" ht="15.75" customHeight="1" x14ac:dyDescent="0.25">
      <c r="A41" s="41" t="s">
        <v>32</v>
      </c>
      <c r="B41" s="130" t="s">
        <v>43</v>
      </c>
      <c r="C41" s="131"/>
      <c r="D41" s="224">
        <f>SUM(D42:D45)</f>
        <v>0</v>
      </c>
      <c r="E41" s="225">
        <f t="shared" ref="E41:J41" si="8">SUM(E42:E46)</f>
        <v>0</v>
      </c>
      <c r="F41" s="225">
        <f t="shared" si="8"/>
        <v>0</v>
      </c>
      <c r="G41" s="225">
        <f t="shared" si="8"/>
        <v>0</v>
      </c>
      <c r="H41" s="225">
        <f t="shared" si="8"/>
        <v>0</v>
      </c>
      <c r="I41" s="225">
        <f t="shared" si="8"/>
        <v>0</v>
      </c>
      <c r="J41" s="225">
        <f t="shared" si="8"/>
        <v>0</v>
      </c>
      <c r="N41" s="189"/>
    </row>
    <row r="42" spans="1:14" x14ac:dyDescent="0.25">
      <c r="A42" s="42" t="s">
        <v>33</v>
      </c>
      <c r="B42" s="328" t="s">
        <v>343</v>
      </c>
      <c r="C42" s="329"/>
      <c r="D42" s="94">
        <f>SUM(E42:J42)</f>
        <v>0</v>
      </c>
      <c r="E42" s="96"/>
      <c r="F42" s="214">
        <f>SUMIFS('3.5 Doklady II.5. Další nákl.'!F6:F1498,'3.5 Doklady II.5. Další nákl.'!H6:H1498,'6. Data'!B55)</f>
        <v>0</v>
      </c>
      <c r="G42" s="96"/>
      <c r="H42" s="214">
        <f>SUMIFS('3.5 Doklady II.5. Další nákl.'!F6:F1498,'3.5 Doklady II.5. Další nákl.'!H6:H1498,'6. Data'!B56)</f>
        <v>0</v>
      </c>
      <c r="I42" s="96"/>
      <c r="J42" s="214">
        <f>SUMIFS('3.5 Doklady II.5. Další nákl.'!F6:F1498,'3.5 Doklady II.5. Další nákl.'!H6:H1498,'6. Data'!B57)</f>
        <v>0</v>
      </c>
      <c r="K42" s="36"/>
      <c r="N42" s="189">
        <v>518</v>
      </c>
    </row>
    <row r="43" spans="1:14" x14ac:dyDescent="0.25">
      <c r="A43" s="42" t="s">
        <v>34</v>
      </c>
      <c r="B43" s="128" t="s">
        <v>344</v>
      </c>
      <c r="C43" s="129"/>
      <c r="D43" s="94">
        <f>SUM(E43:J43)</f>
        <v>0</v>
      </c>
      <c r="E43" s="96"/>
      <c r="F43" s="214">
        <f>SUMIFS('3.5 Doklady II.5. Další nákl.'!F6:F1498,'3.5 Doklady II.5. Další nákl.'!H6:H1498,'6. Data'!B58)</f>
        <v>0</v>
      </c>
      <c r="G43" s="96"/>
      <c r="H43" s="214">
        <f>SUMIFS('3.5 Doklady II.5. Další nákl.'!F6:F1498,'3.5 Doklady II.5. Další nákl.'!H6:H1498,'6. Data'!B59)</f>
        <v>0</v>
      </c>
      <c r="I43" s="96"/>
      <c r="J43" s="214">
        <f>SUMIFS('3.5 Doklady II.5. Další nákl.'!F6:F1498,'3.5 Doklady II.5. Další nákl.'!H6:H1498,'6. Data'!B60)</f>
        <v>0</v>
      </c>
      <c r="K43" s="36"/>
      <c r="N43" s="189">
        <v>518</v>
      </c>
    </row>
    <row r="44" spans="1:14" x14ac:dyDescent="0.25">
      <c r="A44" s="5" t="s">
        <v>35</v>
      </c>
      <c r="B44" s="328" t="s">
        <v>81</v>
      </c>
      <c r="C44" s="329"/>
      <c r="D44" s="94">
        <f>SUM(E44:J44)</f>
        <v>0</v>
      </c>
      <c r="E44" s="96"/>
      <c r="F44" s="214">
        <f>SUMIFS('3.5 Doklady II.5. Další nákl.'!F6:F1498,'3.5 Doklady II.5. Další nákl.'!H6:H1498,'6. Data'!B61)</f>
        <v>0</v>
      </c>
      <c r="G44" s="226"/>
      <c r="H44" s="226"/>
      <c r="I44" s="226"/>
      <c r="J44" s="226"/>
      <c r="K44" s="36"/>
      <c r="N44" s="189">
        <v>518</v>
      </c>
    </row>
    <row r="45" spans="1:14" x14ac:dyDescent="0.25">
      <c r="A45" s="5" t="s">
        <v>86</v>
      </c>
      <c r="B45" s="326" t="s">
        <v>47</v>
      </c>
      <c r="C45" s="327"/>
      <c r="D45" s="94">
        <f>SUM(E45:J45)</f>
        <v>0</v>
      </c>
      <c r="E45" s="96"/>
      <c r="F45" s="214">
        <f>SUMIFS('3.5 Doklady II.5. Další nákl.'!F6:F1498,'3.5 Doklady II.5. Další nákl.'!H6:H1498,'6. Data'!B62)</f>
        <v>0</v>
      </c>
      <c r="G45" s="226"/>
      <c r="H45" s="226"/>
      <c r="I45" s="226"/>
      <c r="J45" s="226"/>
      <c r="K45" s="36"/>
      <c r="N45" s="189">
        <v>518</v>
      </c>
    </row>
    <row r="46" spans="1:14" x14ac:dyDescent="0.25">
      <c r="A46" s="2"/>
      <c r="B46" s="339"/>
      <c r="C46" s="339"/>
      <c r="D46" s="215" t="str">
        <f>IF('3.5 Doklady II.5. Další nákl.'!F3&lt;&gt;(F41+H41+J41), "!", "OK")</f>
        <v>OK</v>
      </c>
      <c r="E46" s="93"/>
      <c r="F46" s="93"/>
      <c r="G46" s="93"/>
      <c r="H46" s="93"/>
      <c r="I46" s="93"/>
      <c r="J46" s="93"/>
      <c r="N46" s="189"/>
    </row>
    <row r="47" spans="1:14" x14ac:dyDescent="0.25">
      <c r="A47" s="43" t="s">
        <v>51</v>
      </c>
      <c r="B47" s="135" t="s">
        <v>52</v>
      </c>
      <c r="C47" s="136"/>
      <c r="D47" s="228">
        <f t="shared" ref="D47:J47" si="9">SUM(D48:D53)</f>
        <v>0</v>
      </c>
      <c r="E47" s="229">
        <f t="shared" si="9"/>
        <v>0</v>
      </c>
      <c r="F47" s="229">
        <f t="shared" si="9"/>
        <v>0</v>
      </c>
      <c r="G47" s="229">
        <f t="shared" si="9"/>
        <v>0</v>
      </c>
      <c r="H47" s="229">
        <f t="shared" si="9"/>
        <v>0</v>
      </c>
      <c r="I47" s="229">
        <f t="shared" si="9"/>
        <v>0</v>
      </c>
      <c r="J47" s="229">
        <f t="shared" si="9"/>
        <v>0</v>
      </c>
      <c r="N47" s="189"/>
    </row>
    <row r="48" spans="1:14" x14ac:dyDescent="0.25">
      <c r="A48" s="5" t="s">
        <v>37</v>
      </c>
      <c r="B48" s="330" t="s">
        <v>53</v>
      </c>
      <c r="C48" s="331"/>
      <c r="D48" s="94">
        <f t="shared" ref="D48:D53" si="10">SUM(E48:J48)</f>
        <v>0</v>
      </c>
      <c r="E48" s="96"/>
      <c r="F48" s="214">
        <f>SUMIFS('3.6 Doklady II.6. Režijní nákl.'!F6:F1498,'3.6 Doklady II.6. Režijní nákl.'!H6:H1498,'6. Data'!B65)</f>
        <v>0</v>
      </c>
      <c r="G48" s="226"/>
      <c r="H48" s="226"/>
      <c r="I48" s="226"/>
      <c r="J48" s="226"/>
      <c r="K48" s="36"/>
      <c r="N48" s="189">
        <v>518</v>
      </c>
    </row>
    <row r="49" spans="1:14" x14ac:dyDescent="0.25">
      <c r="A49" s="5" t="s">
        <v>38</v>
      </c>
      <c r="B49" s="330" t="s">
        <v>54</v>
      </c>
      <c r="C49" s="331"/>
      <c r="D49" s="94">
        <f t="shared" si="10"/>
        <v>0</v>
      </c>
      <c r="E49" s="96"/>
      <c r="F49" s="214">
        <f>SUMIFS('3.6 Doklady II.6. Režijní nákl.'!F6:F1498,'3.6 Doklady II.6. Režijní nákl.'!H6:H1498,'6. Data'!B66)</f>
        <v>0</v>
      </c>
      <c r="G49" s="226"/>
      <c r="H49" s="226"/>
      <c r="I49" s="226"/>
      <c r="J49" s="226"/>
      <c r="K49" s="36"/>
      <c r="N49" s="189">
        <v>501</v>
      </c>
    </row>
    <row r="50" spans="1:14" x14ac:dyDescent="0.25">
      <c r="A50" s="5" t="s">
        <v>39</v>
      </c>
      <c r="B50" s="330" t="s">
        <v>55</v>
      </c>
      <c r="C50" s="331"/>
      <c r="D50" s="94">
        <f t="shared" si="10"/>
        <v>0</v>
      </c>
      <c r="E50" s="96"/>
      <c r="F50" s="214">
        <f>SUMIFS('3.6 Doklady II.6. Režijní nákl.'!F6:F1498,'3.6 Doklady II.6. Režijní nákl.'!H6:H1498,'6. Data'!B67)</f>
        <v>0</v>
      </c>
      <c r="G50" s="226"/>
      <c r="H50" s="226"/>
      <c r="I50" s="226"/>
      <c r="J50" s="226"/>
      <c r="K50" s="36"/>
      <c r="N50" s="189">
        <v>518</v>
      </c>
    </row>
    <row r="51" spans="1:14" x14ac:dyDescent="0.25">
      <c r="A51" s="5" t="s">
        <v>40</v>
      </c>
      <c r="B51" s="330" t="s">
        <v>82</v>
      </c>
      <c r="C51" s="331"/>
      <c r="D51" s="94">
        <f t="shared" si="10"/>
        <v>0</v>
      </c>
      <c r="E51" s="96"/>
      <c r="F51" s="214">
        <f>SUMIFS('3.6 Doklady II.6. Režijní nákl.'!F6:F1498,'3.6 Doklady II.6. Režijní nákl.'!H6:H1498,'6. Data'!B68)</f>
        <v>0</v>
      </c>
      <c r="G51" s="226"/>
      <c r="H51" s="226"/>
      <c r="I51" s="226"/>
      <c r="J51" s="226"/>
      <c r="K51" s="36"/>
      <c r="N51" s="189">
        <v>502</v>
      </c>
    </row>
    <row r="52" spans="1:14" ht="15" customHeight="1" x14ac:dyDescent="0.25">
      <c r="A52" s="5" t="s">
        <v>41</v>
      </c>
      <c r="B52" s="328" t="s">
        <v>146</v>
      </c>
      <c r="C52" s="329"/>
      <c r="D52" s="94">
        <f t="shared" si="10"/>
        <v>0</v>
      </c>
      <c r="E52" s="96"/>
      <c r="F52" s="214">
        <f>SUMIFS('3.6 Doklady II.6. Režijní nákl.'!F6:F1498,'3.6 Doklady II.6. Režijní nákl.'!H6:H1498,'6. Data'!B69)</f>
        <v>0</v>
      </c>
      <c r="G52" s="226"/>
      <c r="H52" s="226"/>
      <c r="I52" s="226"/>
      <c r="J52" s="226"/>
      <c r="K52" s="36"/>
      <c r="N52" s="189">
        <v>518</v>
      </c>
    </row>
    <row r="53" spans="1:14" x14ac:dyDescent="0.25">
      <c r="A53" s="5" t="s">
        <v>42</v>
      </c>
      <c r="B53" s="330" t="s">
        <v>84</v>
      </c>
      <c r="C53" s="331"/>
      <c r="D53" s="94">
        <f t="shared" si="10"/>
        <v>0</v>
      </c>
      <c r="E53" s="96"/>
      <c r="F53" s="214">
        <f>SUMIFS('3.6 Doklady II.6. Režijní nákl.'!F6:F1498,'3.6 Doklady II.6. Režijní nákl.'!H6:H1498,'6. Data'!B70)</f>
        <v>0</v>
      </c>
      <c r="G53" s="96"/>
      <c r="H53" s="214">
        <f>SUMIFS('3.6 Doklady II.6. Režijní nákl.'!F6:F1498,'3.6 Doklady II.6. Režijní nákl.'!H6:H1498,'6. Data'!B71)</f>
        <v>0</v>
      </c>
      <c r="I53" s="96"/>
      <c r="J53" s="214">
        <f>SUMIFS('3.6 Doklady II.6. Režijní nákl.'!F6:F1498,'3.6 Doklady II.6. Režijní nákl.'!H6:H1498,'6. Data'!B72)</f>
        <v>0</v>
      </c>
      <c r="K53" s="36"/>
      <c r="N53" s="189">
        <v>518</v>
      </c>
    </row>
    <row r="54" spans="1:14" x14ac:dyDescent="0.25">
      <c r="A54" s="2"/>
      <c r="B54" s="134"/>
      <c r="C54" s="134"/>
      <c r="D54" s="198" t="str">
        <f>IF('3.6 Doklady II.6. Režijní nákl.'!F3&lt;&gt;(F47+H47+J47), "!","OK")</f>
        <v>OK</v>
      </c>
      <c r="E54" s="68"/>
      <c r="F54" s="68"/>
      <c r="G54" s="68"/>
      <c r="H54" s="68"/>
      <c r="I54" s="68"/>
      <c r="J54" s="68"/>
      <c r="N54" s="189"/>
    </row>
    <row r="55" spans="1:14" x14ac:dyDescent="0.25">
      <c r="A55" s="44" t="s">
        <v>56</v>
      </c>
      <c r="B55" s="137" t="s">
        <v>57</v>
      </c>
      <c r="C55" s="137"/>
      <c r="D55" s="95">
        <f>SUM(D56:D68)</f>
        <v>0</v>
      </c>
      <c r="E55" s="68"/>
      <c r="F55" s="68"/>
      <c r="G55" s="68"/>
      <c r="H55" s="68"/>
      <c r="I55" s="68"/>
      <c r="J55" s="68"/>
      <c r="N55" s="189"/>
    </row>
    <row r="56" spans="1:14" x14ac:dyDescent="0.25">
      <c r="A56" s="5" t="s">
        <v>44</v>
      </c>
      <c r="B56" s="330" t="s">
        <v>87</v>
      </c>
      <c r="C56" s="331"/>
      <c r="D56" s="96"/>
      <c r="E56" s="69"/>
      <c r="F56" s="69"/>
      <c r="G56" s="69"/>
      <c r="H56" s="69"/>
      <c r="I56" s="69"/>
      <c r="J56" s="69"/>
      <c r="K56" s="36"/>
      <c r="N56" s="189">
        <v>513</v>
      </c>
    </row>
    <row r="57" spans="1:14" x14ac:dyDescent="0.25">
      <c r="A57" s="5" t="s">
        <v>90</v>
      </c>
      <c r="B57" s="330" t="s">
        <v>147</v>
      </c>
      <c r="C57" s="331"/>
      <c r="D57" s="96"/>
      <c r="E57" s="69"/>
      <c r="F57" s="69"/>
      <c r="G57" s="69"/>
      <c r="H57" s="69"/>
      <c r="I57" s="69"/>
      <c r="J57" s="69"/>
      <c r="K57" s="36"/>
      <c r="N57" s="189">
        <v>513</v>
      </c>
    </row>
    <row r="58" spans="1:14" x14ac:dyDescent="0.25">
      <c r="A58" s="5" t="s">
        <v>45</v>
      </c>
      <c r="B58" s="330" t="s">
        <v>58</v>
      </c>
      <c r="C58" s="331"/>
      <c r="D58" s="96"/>
      <c r="E58" s="69"/>
      <c r="F58" s="69"/>
      <c r="G58" s="69"/>
      <c r="H58" s="69"/>
      <c r="I58" s="69"/>
      <c r="J58" s="69"/>
      <c r="K58" s="36"/>
      <c r="N58" s="189">
        <v>501</v>
      </c>
    </row>
    <row r="59" spans="1:14" x14ac:dyDescent="0.25">
      <c r="A59" s="5" t="s">
        <v>46</v>
      </c>
      <c r="B59" s="330" t="s">
        <v>59</v>
      </c>
      <c r="C59" s="331"/>
      <c r="D59" s="96"/>
      <c r="E59" s="69"/>
      <c r="F59" s="69"/>
      <c r="G59" s="69"/>
      <c r="H59" s="69"/>
      <c r="I59" s="69"/>
      <c r="J59" s="69"/>
      <c r="K59" s="36"/>
      <c r="N59" s="189">
        <v>56</v>
      </c>
    </row>
    <row r="60" spans="1:14" x14ac:dyDescent="0.25">
      <c r="A60" s="5" t="s">
        <v>48</v>
      </c>
      <c r="B60" s="330" t="s">
        <v>60</v>
      </c>
      <c r="C60" s="331"/>
      <c r="D60" s="96"/>
      <c r="E60" s="69"/>
      <c r="F60" s="69"/>
      <c r="G60" s="69"/>
      <c r="H60" s="69"/>
      <c r="I60" s="69"/>
      <c r="J60" s="69"/>
      <c r="K60" s="36"/>
      <c r="N60" s="189">
        <v>518</v>
      </c>
    </row>
    <row r="61" spans="1:14" x14ac:dyDescent="0.25">
      <c r="A61" s="5" t="s">
        <v>49</v>
      </c>
      <c r="B61" s="330" t="s">
        <v>61</v>
      </c>
      <c r="C61" s="331"/>
      <c r="D61" s="96"/>
      <c r="E61" s="69"/>
      <c r="F61" s="69"/>
      <c r="G61" s="69"/>
      <c r="H61" s="69"/>
      <c r="I61" s="69"/>
      <c r="J61" s="69"/>
      <c r="K61" s="36"/>
      <c r="N61" s="189">
        <v>518</v>
      </c>
    </row>
    <row r="62" spans="1:14" x14ac:dyDescent="0.25">
      <c r="A62" s="5" t="s">
        <v>50</v>
      </c>
      <c r="B62" s="330" t="s">
        <v>62</v>
      </c>
      <c r="C62" s="331"/>
      <c r="D62" s="96"/>
      <c r="E62" s="69"/>
      <c r="F62" s="69"/>
      <c r="G62" s="69"/>
      <c r="H62" s="69"/>
      <c r="I62" s="69"/>
      <c r="J62" s="69"/>
      <c r="K62" s="36"/>
      <c r="N62" s="189">
        <v>54</v>
      </c>
    </row>
    <row r="63" spans="1:14" x14ac:dyDescent="0.25">
      <c r="A63" s="5" t="s">
        <v>88</v>
      </c>
      <c r="B63" s="330" t="s">
        <v>134</v>
      </c>
      <c r="C63" s="331"/>
      <c r="D63" s="96"/>
      <c r="E63" s="69"/>
      <c r="F63" s="69"/>
      <c r="G63" s="69"/>
      <c r="H63" s="69"/>
      <c r="I63" s="69"/>
      <c r="J63" s="69"/>
      <c r="K63" s="36"/>
      <c r="N63" s="189">
        <v>504</v>
      </c>
    </row>
    <row r="64" spans="1:14" x14ac:dyDescent="0.25">
      <c r="A64" s="5" t="s">
        <v>89</v>
      </c>
      <c r="B64" s="330" t="s">
        <v>133</v>
      </c>
      <c r="C64" s="331"/>
      <c r="D64" s="96"/>
      <c r="E64" s="69"/>
      <c r="F64" s="69"/>
      <c r="G64" s="69"/>
      <c r="H64" s="69"/>
      <c r="I64" s="69"/>
      <c r="J64" s="69"/>
      <c r="K64" s="36"/>
      <c r="N64" s="189">
        <v>511</v>
      </c>
    </row>
    <row r="65" spans="1:14" x14ac:dyDescent="0.25">
      <c r="A65" s="5" t="s">
        <v>91</v>
      </c>
      <c r="B65" s="359" t="s">
        <v>236</v>
      </c>
      <c r="C65" s="359"/>
      <c r="D65" s="96"/>
      <c r="E65" s="69"/>
      <c r="F65" s="69"/>
      <c r="G65" s="69"/>
      <c r="H65" s="69"/>
      <c r="I65" s="69"/>
      <c r="J65" s="69"/>
      <c r="K65" s="36"/>
      <c r="N65" s="189">
        <v>525</v>
      </c>
    </row>
    <row r="66" spans="1:14" x14ac:dyDescent="0.25">
      <c r="A66" s="5" t="s">
        <v>92</v>
      </c>
      <c r="B66" s="359" t="s">
        <v>237</v>
      </c>
      <c r="C66" s="359"/>
      <c r="D66" s="96"/>
      <c r="E66" s="69"/>
      <c r="F66" s="69"/>
      <c r="G66" s="69"/>
      <c r="H66" s="69"/>
      <c r="I66" s="69"/>
      <c r="J66" s="69"/>
      <c r="K66" s="36"/>
      <c r="N66" s="189">
        <v>527</v>
      </c>
    </row>
    <row r="67" spans="1:14" x14ac:dyDescent="0.25">
      <c r="A67" s="5" t="s">
        <v>93</v>
      </c>
      <c r="B67" s="360" t="s">
        <v>135</v>
      </c>
      <c r="C67" s="360"/>
      <c r="D67" s="96"/>
      <c r="E67" s="69"/>
      <c r="F67" s="69"/>
      <c r="G67" s="69"/>
      <c r="H67" s="69"/>
      <c r="I67" s="69"/>
      <c r="J67" s="69"/>
      <c r="K67" s="36"/>
      <c r="N67" s="189">
        <v>528</v>
      </c>
    </row>
    <row r="68" spans="1:14" x14ac:dyDescent="0.25">
      <c r="A68" s="5" t="s">
        <v>94</v>
      </c>
      <c r="B68" s="360" t="s">
        <v>95</v>
      </c>
      <c r="C68" s="360"/>
      <c r="D68" s="96"/>
      <c r="E68" s="69"/>
      <c r="F68" s="69"/>
      <c r="G68" s="69"/>
      <c r="H68" s="69"/>
      <c r="I68" s="69"/>
      <c r="J68" s="69"/>
      <c r="K68" s="36"/>
      <c r="N68" s="189">
        <v>54</v>
      </c>
    </row>
    <row r="69" spans="1:14" x14ac:dyDescent="0.25">
      <c r="D69" s="230"/>
    </row>
    <row r="70" spans="1:14" x14ac:dyDescent="0.25">
      <c r="B70" s="361" t="s">
        <v>243</v>
      </c>
      <c r="C70" s="361"/>
      <c r="D70" s="231">
        <f>SUM(D9,D12,D47,D55)</f>
        <v>0</v>
      </c>
    </row>
    <row r="87" spans="1:11" x14ac:dyDescent="0.25">
      <c r="A87" s="2"/>
      <c r="B87" s="45"/>
      <c r="C87" s="45"/>
      <c r="D87" s="68"/>
      <c r="E87" s="68"/>
      <c r="F87" s="68"/>
      <c r="G87" s="68"/>
      <c r="H87" s="68"/>
      <c r="I87" s="68"/>
      <c r="J87" s="68"/>
    </row>
    <row r="88" spans="1:11" x14ac:dyDescent="0.25">
      <c r="A88" s="46"/>
      <c r="E88" s="68"/>
      <c r="F88" s="68"/>
      <c r="G88" s="68"/>
      <c r="H88" s="68"/>
      <c r="I88" s="68"/>
      <c r="J88" s="68"/>
    </row>
    <row r="89" spans="1:11" x14ac:dyDescent="0.25">
      <c r="A89" s="2"/>
      <c r="B89" s="47"/>
      <c r="C89" s="48"/>
      <c r="D89" s="37"/>
      <c r="E89" s="37"/>
      <c r="F89" s="37"/>
      <c r="G89" s="37"/>
      <c r="H89" s="37"/>
      <c r="I89" s="37"/>
      <c r="J89" s="37"/>
    </row>
    <row r="90" spans="1:11" ht="18" x14ac:dyDescent="0.25">
      <c r="A90" s="358"/>
      <c r="B90" s="358"/>
      <c r="C90" s="107"/>
      <c r="D90" s="106"/>
      <c r="E90" s="106"/>
      <c r="F90" s="106"/>
      <c r="G90" s="106"/>
      <c r="H90" s="106"/>
      <c r="I90" s="106"/>
      <c r="J90" s="106"/>
      <c r="K90" s="108"/>
    </row>
    <row r="91" spans="1:11" x14ac:dyDescent="0.25">
      <c r="A91" s="109"/>
      <c r="B91" s="132"/>
      <c r="C91" s="110"/>
      <c r="D91" s="106"/>
      <c r="E91" s="106"/>
      <c r="F91" s="106"/>
      <c r="G91" s="106"/>
      <c r="H91" s="106"/>
      <c r="I91" s="106"/>
      <c r="J91" s="106"/>
      <c r="K91" s="108"/>
    </row>
    <row r="92" spans="1:11" x14ac:dyDescent="0.25">
      <c r="A92" s="111"/>
      <c r="B92" s="354"/>
      <c r="C92" s="354"/>
      <c r="D92" s="114"/>
      <c r="E92" s="106"/>
      <c r="F92" s="106"/>
      <c r="G92" s="106"/>
      <c r="H92" s="106"/>
      <c r="I92" s="106"/>
      <c r="J92" s="106"/>
      <c r="K92" s="108"/>
    </row>
    <row r="93" spans="1:11" x14ac:dyDescent="0.25">
      <c r="A93" s="111"/>
      <c r="B93" s="354"/>
      <c r="C93" s="354"/>
      <c r="D93" s="114"/>
      <c r="E93" s="106"/>
      <c r="F93" s="106"/>
      <c r="G93" s="106"/>
      <c r="H93" s="106"/>
      <c r="I93" s="106"/>
      <c r="J93" s="106"/>
      <c r="K93" s="108"/>
    </row>
    <row r="94" spans="1:11" x14ac:dyDescent="0.25">
      <c r="A94" s="112"/>
      <c r="B94" s="350"/>
      <c r="C94" s="350"/>
      <c r="D94" s="69"/>
      <c r="E94" s="106"/>
      <c r="F94" s="106"/>
      <c r="G94" s="106"/>
      <c r="H94" s="106"/>
      <c r="I94" s="106"/>
      <c r="J94" s="106"/>
      <c r="K94" s="108"/>
    </row>
    <row r="95" spans="1:11" x14ac:dyDescent="0.25">
      <c r="A95" s="112"/>
      <c r="B95" s="350"/>
      <c r="C95" s="350"/>
      <c r="D95" s="69"/>
      <c r="E95" s="106"/>
      <c r="F95" s="106"/>
      <c r="G95" s="106"/>
      <c r="H95" s="106"/>
      <c r="I95" s="106"/>
      <c r="J95" s="106"/>
      <c r="K95" s="108"/>
    </row>
    <row r="96" spans="1:11" x14ac:dyDescent="0.25">
      <c r="A96" s="112"/>
      <c r="B96" s="350"/>
      <c r="C96" s="350"/>
      <c r="D96" s="195"/>
      <c r="E96" s="106"/>
      <c r="F96" s="106"/>
      <c r="G96" s="106"/>
      <c r="H96" s="106"/>
      <c r="I96" s="106"/>
      <c r="J96" s="106"/>
      <c r="K96" s="108"/>
    </row>
    <row r="97" spans="1:11" x14ac:dyDescent="0.25">
      <c r="A97" s="112"/>
      <c r="B97" s="357"/>
      <c r="C97" s="357"/>
      <c r="D97" s="69"/>
      <c r="E97" s="106"/>
      <c r="F97" s="106"/>
      <c r="G97" s="106"/>
      <c r="H97" s="106"/>
      <c r="I97" s="106"/>
      <c r="J97" s="106"/>
      <c r="K97" s="108"/>
    </row>
    <row r="98" spans="1:11" x14ac:dyDescent="0.25">
      <c r="A98" s="112"/>
      <c r="B98" s="350"/>
      <c r="C98" s="350"/>
      <c r="D98" s="69"/>
      <c r="E98" s="106"/>
      <c r="F98" s="106"/>
      <c r="G98" s="106"/>
      <c r="H98" s="106"/>
      <c r="I98" s="106"/>
      <c r="J98" s="106"/>
      <c r="K98" s="108"/>
    </row>
    <row r="99" spans="1:11" x14ac:dyDescent="0.25">
      <c r="A99" s="112"/>
      <c r="B99" s="350"/>
      <c r="C99" s="350"/>
      <c r="D99" s="195"/>
      <c r="E99" s="106"/>
      <c r="F99" s="106"/>
      <c r="G99" s="106"/>
      <c r="H99" s="106"/>
      <c r="I99" s="106"/>
      <c r="J99" s="106"/>
      <c r="K99" s="108"/>
    </row>
    <row r="100" spans="1:11" x14ac:dyDescent="0.25">
      <c r="A100" s="112"/>
      <c r="B100" s="350"/>
      <c r="C100" s="350"/>
      <c r="D100" s="69"/>
      <c r="E100" s="106"/>
      <c r="F100" s="106"/>
      <c r="G100" s="106"/>
      <c r="H100" s="106"/>
      <c r="I100" s="106"/>
      <c r="J100" s="106"/>
      <c r="K100" s="108"/>
    </row>
    <row r="101" spans="1:11" x14ac:dyDescent="0.25">
      <c r="A101" s="112"/>
      <c r="B101" s="350"/>
      <c r="C101" s="350"/>
      <c r="D101" s="69"/>
      <c r="E101" s="106"/>
      <c r="F101" s="106"/>
      <c r="G101" s="106"/>
      <c r="H101" s="106"/>
      <c r="I101" s="106"/>
      <c r="J101" s="106"/>
      <c r="K101" s="108"/>
    </row>
    <row r="102" spans="1:11" x14ac:dyDescent="0.25">
      <c r="A102" s="112"/>
      <c r="B102" s="350"/>
      <c r="C102" s="350"/>
      <c r="D102" s="69"/>
      <c r="E102" s="106"/>
      <c r="F102" s="106"/>
      <c r="G102" s="106"/>
      <c r="H102" s="106"/>
      <c r="I102" s="106"/>
      <c r="J102" s="106"/>
      <c r="K102" s="108"/>
    </row>
    <row r="103" spans="1:11" x14ac:dyDescent="0.25">
      <c r="A103" s="112"/>
      <c r="B103" s="350"/>
      <c r="C103" s="350"/>
      <c r="D103" s="69"/>
      <c r="E103" s="106"/>
      <c r="F103" s="106"/>
      <c r="G103" s="106"/>
      <c r="H103" s="106"/>
      <c r="I103" s="106"/>
      <c r="J103" s="106"/>
      <c r="K103" s="108"/>
    </row>
    <row r="104" spans="1:11" x14ac:dyDescent="0.25">
      <c r="A104" s="113"/>
      <c r="B104" s="351"/>
      <c r="C104" s="351"/>
      <c r="D104" s="114"/>
      <c r="E104" s="106"/>
      <c r="F104" s="106"/>
      <c r="G104" s="106"/>
      <c r="H104" s="106"/>
      <c r="I104" s="106"/>
      <c r="J104" s="106"/>
      <c r="K104" s="108"/>
    </row>
    <row r="105" spans="1:11" x14ac:dyDescent="0.25">
      <c r="A105" s="113"/>
      <c r="B105" s="351"/>
      <c r="C105" s="351"/>
      <c r="D105" s="114"/>
      <c r="E105" s="106"/>
      <c r="F105" s="106"/>
      <c r="G105" s="106"/>
      <c r="H105" s="106"/>
      <c r="I105" s="106"/>
      <c r="J105" s="106"/>
      <c r="K105" s="108"/>
    </row>
    <row r="106" spans="1:11" x14ac:dyDescent="0.25">
      <c r="A106" s="112"/>
      <c r="B106" s="350"/>
      <c r="C106" s="350"/>
      <c r="D106" s="69"/>
      <c r="E106" s="106"/>
      <c r="F106" s="106"/>
      <c r="G106" s="106"/>
      <c r="H106" s="106"/>
      <c r="I106" s="106"/>
      <c r="J106" s="106"/>
      <c r="K106" s="108"/>
    </row>
    <row r="107" spans="1:11" x14ac:dyDescent="0.25">
      <c r="A107" s="112"/>
      <c r="B107" s="350"/>
      <c r="C107" s="350"/>
      <c r="D107" s="69"/>
      <c r="E107" s="106"/>
      <c r="F107" s="106"/>
      <c r="G107" s="106"/>
      <c r="H107" s="106"/>
      <c r="I107" s="106"/>
      <c r="J107" s="106"/>
      <c r="K107" s="108"/>
    </row>
    <row r="108" spans="1:11" x14ac:dyDescent="0.25">
      <c r="A108" s="112"/>
      <c r="B108" s="350"/>
      <c r="C108" s="350"/>
      <c r="D108" s="69"/>
      <c r="E108" s="106"/>
      <c r="F108" s="106"/>
      <c r="G108" s="106"/>
      <c r="H108" s="106"/>
      <c r="I108" s="106"/>
      <c r="J108" s="106"/>
      <c r="K108" s="108"/>
    </row>
    <row r="109" spans="1:11" x14ac:dyDescent="0.25">
      <c r="A109" s="112"/>
      <c r="B109" s="133"/>
      <c r="C109" s="115"/>
      <c r="D109" s="69"/>
      <c r="E109" s="106"/>
      <c r="F109" s="106"/>
      <c r="G109" s="106"/>
      <c r="H109" s="106"/>
      <c r="I109" s="106"/>
      <c r="J109" s="106"/>
      <c r="K109" s="108"/>
    </row>
    <row r="110" spans="1:11" x14ac:dyDescent="0.25">
      <c r="A110" s="111"/>
      <c r="B110" s="354"/>
      <c r="C110" s="354"/>
      <c r="D110" s="114"/>
      <c r="E110" s="106"/>
      <c r="F110" s="106"/>
      <c r="G110" s="106"/>
      <c r="H110" s="106"/>
      <c r="I110" s="106"/>
      <c r="J110" s="106"/>
      <c r="K110" s="108"/>
    </row>
    <row r="111" spans="1:11" x14ac:dyDescent="0.25">
      <c r="A111" s="116"/>
      <c r="B111" s="355"/>
      <c r="C111" s="355"/>
      <c r="D111" s="114"/>
      <c r="E111" s="106"/>
      <c r="F111" s="106"/>
      <c r="G111" s="106"/>
      <c r="H111" s="106"/>
      <c r="I111" s="106"/>
      <c r="J111" s="106"/>
      <c r="K111" s="108"/>
    </row>
    <row r="112" spans="1:11" x14ac:dyDescent="0.25">
      <c r="A112" s="112"/>
      <c r="B112" s="356"/>
      <c r="C112" s="356"/>
      <c r="D112" s="69"/>
      <c r="E112" s="106"/>
      <c r="F112" s="106"/>
      <c r="G112" s="106"/>
      <c r="H112" s="106"/>
      <c r="I112" s="106"/>
      <c r="J112" s="106"/>
      <c r="K112" s="108"/>
    </row>
    <row r="113" spans="1:11" x14ac:dyDescent="0.25">
      <c r="A113" s="112"/>
      <c r="B113" s="352"/>
      <c r="C113" s="352"/>
      <c r="D113" s="69"/>
      <c r="E113" s="106"/>
      <c r="F113" s="106"/>
      <c r="G113" s="106"/>
      <c r="H113" s="106"/>
      <c r="I113" s="106"/>
      <c r="J113" s="106"/>
      <c r="K113" s="108"/>
    </row>
    <row r="114" spans="1:11" x14ac:dyDescent="0.25">
      <c r="A114" s="112"/>
      <c r="B114" s="352"/>
      <c r="C114" s="352"/>
      <c r="D114" s="69"/>
      <c r="E114" s="106"/>
      <c r="F114" s="106"/>
      <c r="G114" s="106"/>
      <c r="H114" s="106"/>
      <c r="I114" s="106"/>
      <c r="J114" s="106"/>
      <c r="K114" s="108"/>
    </row>
    <row r="115" spans="1:11" x14ac:dyDescent="0.25">
      <c r="A115" s="112"/>
      <c r="B115" s="352"/>
      <c r="C115" s="352"/>
      <c r="D115" s="69"/>
      <c r="E115" s="106"/>
      <c r="F115" s="106"/>
      <c r="G115" s="106"/>
      <c r="H115" s="106"/>
      <c r="I115" s="106"/>
      <c r="J115" s="106"/>
      <c r="K115" s="108"/>
    </row>
    <row r="116" spans="1:11" x14ac:dyDescent="0.25">
      <c r="A116" s="112"/>
      <c r="B116" s="352"/>
      <c r="C116" s="352"/>
      <c r="D116" s="69"/>
      <c r="E116" s="106"/>
      <c r="F116" s="106"/>
      <c r="G116" s="106"/>
      <c r="H116" s="106"/>
      <c r="I116" s="106"/>
      <c r="J116" s="106"/>
      <c r="K116" s="108"/>
    </row>
    <row r="117" spans="1:11" x14ac:dyDescent="0.25">
      <c r="A117" s="112"/>
      <c r="B117" s="353"/>
      <c r="C117" s="353"/>
      <c r="D117" s="69"/>
      <c r="E117" s="106"/>
      <c r="F117" s="106"/>
      <c r="G117" s="106"/>
      <c r="H117" s="106"/>
      <c r="I117" s="106"/>
      <c r="J117" s="106"/>
      <c r="K117" s="108"/>
    </row>
    <row r="118" spans="1:11" x14ac:dyDescent="0.25">
      <c r="A118" s="112"/>
      <c r="B118" s="352"/>
      <c r="C118" s="352"/>
      <c r="D118" s="69"/>
      <c r="E118" s="106"/>
      <c r="F118" s="106"/>
      <c r="G118" s="106"/>
      <c r="H118" s="106"/>
      <c r="I118" s="106"/>
      <c r="J118" s="106"/>
      <c r="K118" s="108"/>
    </row>
    <row r="119" spans="1:11" x14ac:dyDescent="0.25">
      <c r="A119" s="112"/>
      <c r="B119" s="352"/>
      <c r="C119" s="352"/>
      <c r="D119" s="69"/>
      <c r="E119" s="106"/>
      <c r="F119" s="106"/>
      <c r="G119" s="106"/>
      <c r="H119" s="106"/>
      <c r="I119" s="106"/>
      <c r="J119" s="106"/>
      <c r="K119" s="108"/>
    </row>
    <row r="120" spans="1:11" x14ac:dyDescent="0.25">
      <c r="A120" s="112"/>
      <c r="B120" s="352"/>
      <c r="C120" s="352"/>
      <c r="D120" s="69"/>
      <c r="E120" s="106"/>
      <c r="F120" s="106"/>
      <c r="G120" s="106"/>
      <c r="H120" s="106"/>
      <c r="I120" s="106"/>
      <c r="J120" s="106"/>
      <c r="K120" s="108"/>
    </row>
    <row r="121" spans="1:11" x14ac:dyDescent="0.25">
      <c r="A121" s="112"/>
      <c r="B121" s="352"/>
      <c r="C121" s="352"/>
      <c r="D121" s="69"/>
      <c r="E121" s="106"/>
      <c r="F121" s="106"/>
      <c r="G121" s="106"/>
      <c r="H121" s="106"/>
      <c r="I121" s="106"/>
      <c r="J121" s="106"/>
      <c r="K121" s="108"/>
    </row>
    <row r="122" spans="1:11" x14ac:dyDescent="0.25">
      <c r="A122" s="112"/>
      <c r="B122" s="350"/>
      <c r="C122" s="350"/>
      <c r="D122" s="69"/>
      <c r="E122" s="106"/>
      <c r="F122" s="106"/>
      <c r="G122" s="106"/>
      <c r="H122" s="106"/>
      <c r="I122" s="106"/>
      <c r="J122" s="106"/>
      <c r="K122" s="108"/>
    </row>
    <row r="123" spans="1:11" x14ac:dyDescent="0.25">
      <c r="A123" s="112"/>
      <c r="B123" s="350"/>
      <c r="C123" s="350"/>
      <c r="D123" s="69"/>
      <c r="E123" s="106"/>
      <c r="F123" s="106"/>
      <c r="G123" s="106"/>
      <c r="H123" s="106"/>
      <c r="I123" s="106"/>
      <c r="J123" s="106"/>
      <c r="K123" s="108"/>
    </row>
    <row r="124" spans="1:11" x14ac:dyDescent="0.25">
      <c r="A124" s="113"/>
      <c r="B124" s="351"/>
      <c r="C124" s="351"/>
      <c r="D124" s="114"/>
      <c r="E124" s="106"/>
      <c r="F124" s="106"/>
      <c r="G124" s="106"/>
      <c r="H124" s="106"/>
      <c r="I124" s="106"/>
      <c r="J124" s="106"/>
      <c r="K124" s="108"/>
    </row>
    <row r="125" spans="1:11" x14ac:dyDescent="0.25">
      <c r="A125" s="112"/>
      <c r="B125" s="347"/>
      <c r="C125" s="347"/>
      <c r="D125" s="114"/>
      <c r="E125" s="106"/>
      <c r="F125" s="106"/>
      <c r="G125" s="106"/>
      <c r="H125" s="106"/>
      <c r="I125" s="106"/>
      <c r="J125" s="106"/>
      <c r="K125" s="108"/>
    </row>
    <row r="126" spans="1:11" x14ac:dyDescent="0.25">
      <c r="A126" s="112"/>
      <c r="B126" s="347"/>
      <c r="C126" s="347"/>
      <c r="D126" s="114"/>
      <c r="E126" s="106"/>
      <c r="F126" s="106"/>
      <c r="G126" s="106"/>
      <c r="H126" s="106"/>
      <c r="I126" s="106"/>
      <c r="J126" s="106"/>
      <c r="K126" s="108"/>
    </row>
    <row r="127" spans="1:11" x14ac:dyDescent="0.25">
      <c r="A127" s="112"/>
      <c r="B127" s="347"/>
      <c r="C127" s="347"/>
      <c r="D127" s="114"/>
      <c r="E127" s="106"/>
      <c r="F127" s="106"/>
      <c r="G127" s="106"/>
      <c r="H127" s="106"/>
      <c r="I127" s="106"/>
      <c r="J127" s="106"/>
      <c r="K127" s="108"/>
    </row>
    <row r="128" spans="1:11" x14ac:dyDescent="0.25">
      <c r="A128" s="112"/>
      <c r="B128" s="347"/>
      <c r="C128" s="347"/>
      <c r="D128" s="114"/>
      <c r="E128" s="106"/>
      <c r="F128" s="106"/>
      <c r="G128" s="106"/>
      <c r="H128" s="106"/>
      <c r="I128" s="106"/>
      <c r="J128" s="106"/>
      <c r="K128" s="108"/>
    </row>
    <row r="129" spans="1:11" x14ac:dyDescent="0.25">
      <c r="A129" s="112"/>
      <c r="B129" s="347"/>
      <c r="C129" s="347"/>
      <c r="D129" s="114"/>
      <c r="E129" s="106"/>
      <c r="F129" s="106"/>
      <c r="G129" s="106"/>
      <c r="H129" s="106"/>
      <c r="I129" s="106"/>
      <c r="J129" s="106"/>
      <c r="K129" s="108"/>
    </row>
    <row r="130" spans="1:11" x14ac:dyDescent="0.25">
      <c r="A130" s="112"/>
      <c r="B130" s="347"/>
      <c r="C130" s="347"/>
      <c r="D130" s="69"/>
      <c r="E130" s="106"/>
      <c r="F130" s="106"/>
      <c r="G130" s="106"/>
      <c r="H130" s="106"/>
      <c r="I130" s="106"/>
      <c r="J130" s="106"/>
      <c r="K130" s="108"/>
    </row>
    <row r="131" spans="1:11" x14ac:dyDescent="0.25">
      <c r="A131" s="112"/>
      <c r="B131" s="347"/>
      <c r="C131" s="347"/>
      <c r="D131" s="69"/>
      <c r="E131" s="106"/>
      <c r="F131" s="106"/>
      <c r="G131" s="106"/>
      <c r="H131" s="106"/>
      <c r="I131" s="106"/>
      <c r="J131" s="106"/>
      <c r="K131" s="108"/>
    </row>
    <row r="132" spans="1:11" x14ac:dyDescent="0.25">
      <c r="A132" s="112"/>
      <c r="B132" s="348"/>
      <c r="C132" s="348"/>
      <c r="D132" s="69"/>
      <c r="E132" s="106"/>
      <c r="F132" s="106"/>
      <c r="G132" s="106"/>
      <c r="H132" s="106"/>
      <c r="I132" s="106"/>
      <c r="J132" s="106"/>
      <c r="K132" s="108"/>
    </row>
    <row r="133" spans="1:11" x14ac:dyDescent="0.25">
      <c r="A133" s="117"/>
      <c r="B133" s="349"/>
      <c r="C133" s="349"/>
      <c r="D133" s="114"/>
      <c r="E133" s="106"/>
      <c r="F133" s="106"/>
      <c r="G133" s="106"/>
      <c r="H133" s="106"/>
      <c r="I133" s="106"/>
      <c r="J133" s="106"/>
      <c r="K133" s="108"/>
    </row>
    <row r="134" spans="1:11" x14ac:dyDescent="0.25">
      <c r="A134" s="112"/>
      <c r="B134" s="343"/>
      <c r="C134" s="343"/>
      <c r="D134" s="114"/>
      <c r="E134" s="106"/>
      <c r="F134" s="106"/>
      <c r="G134" s="106"/>
      <c r="H134" s="106"/>
      <c r="I134" s="106"/>
      <c r="J134" s="106"/>
      <c r="K134" s="108"/>
    </row>
    <row r="135" spans="1:11" x14ac:dyDescent="0.25">
      <c r="A135" s="117"/>
      <c r="B135" s="344"/>
      <c r="C135" s="344"/>
      <c r="D135" s="196"/>
      <c r="E135" s="106"/>
      <c r="F135" s="106"/>
      <c r="G135" s="106"/>
      <c r="H135" s="106"/>
      <c r="I135" s="106"/>
      <c r="J135" s="106"/>
      <c r="K135" s="108"/>
    </row>
    <row r="136" spans="1:11" x14ac:dyDescent="0.25">
      <c r="A136" s="117"/>
      <c r="B136" s="344"/>
      <c r="C136" s="344"/>
      <c r="D136" s="114"/>
      <c r="E136" s="106"/>
      <c r="F136" s="106"/>
      <c r="G136" s="106"/>
      <c r="H136" s="106"/>
      <c r="I136" s="106"/>
      <c r="J136" s="106"/>
      <c r="K136" s="108"/>
    </row>
    <row r="137" spans="1:11" x14ac:dyDescent="0.25">
      <c r="A137" s="117"/>
      <c r="B137" s="344"/>
      <c r="C137" s="344"/>
      <c r="D137" s="114"/>
      <c r="E137" s="106"/>
      <c r="F137" s="106"/>
      <c r="G137" s="106"/>
      <c r="H137" s="106"/>
      <c r="I137" s="106"/>
      <c r="J137" s="106"/>
      <c r="K137" s="108"/>
    </row>
    <row r="138" spans="1:11" x14ac:dyDescent="0.25">
      <c r="A138" s="118"/>
      <c r="B138" s="345"/>
      <c r="C138" s="345"/>
      <c r="D138" s="114"/>
      <c r="E138" s="106"/>
      <c r="F138" s="106"/>
      <c r="G138" s="106"/>
      <c r="H138" s="106"/>
      <c r="I138" s="106"/>
      <c r="J138" s="106"/>
      <c r="K138" s="108"/>
    </row>
    <row r="139" spans="1:11" ht="15.75" x14ac:dyDescent="0.25">
      <c r="A139" s="119"/>
      <c r="B139" s="346"/>
      <c r="C139" s="346"/>
      <c r="D139" s="114"/>
      <c r="E139" s="106"/>
      <c r="F139" s="106"/>
      <c r="G139" s="106"/>
      <c r="H139" s="106"/>
      <c r="I139" s="106"/>
      <c r="J139" s="106"/>
      <c r="K139" s="108"/>
    </row>
    <row r="140" spans="1:11" x14ac:dyDescent="0.25">
      <c r="A140" s="106"/>
      <c r="B140" s="106"/>
      <c r="C140" s="106"/>
      <c r="D140" s="197"/>
      <c r="E140" s="106"/>
      <c r="F140" s="106"/>
      <c r="G140" s="106"/>
      <c r="H140" s="106"/>
      <c r="I140" s="106"/>
      <c r="J140" s="106"/>
      <c r="K140" s="108"/>
    </row>
    <row r="141" spans="1:11" x14ac:dyDescent="0.25">
      <c r="A141" s="108"/>
      <c r="B141" s="120"/>
      <c r="C141" s="120"/>
      <c r="D141" s="120"/>
      <c r="E141" s="108"/>
      <c r="F141" s="108"/>
      <c r="G141" s="108"/>
      <c r="H141" s="108"/>
      <c r="I141" s="108"/>
      <c r="J141" s="108"/>
      <c r="K141" s="108"/>
    </row>
    <row r="142" spans="1:11" x14ac:dyDescent="0.25">
      <c r="A142" s="108"/>
      <c r="B142" s="120"/>
      <c r="C142" s="120"/>
      <c r="D142" s="120"/>
      <c r="E142" s="108"/>
      <c r="F142" s="108"/>
      <c r="G142" s="108"/>
      <c r="H142" s="108"/>
      <c r="I142" s="108"/>
      <c r="J142" s="108"/>
      <c r="K142" s="108"/>
    </row>
    <row r="143" spans="1:11" x14ac:dyDescent="0.25">
      <c r="A143" s="108"/>
      <c r="B143" s="342"/>
      <c r="C143" s="342"/>
      <c r="D143" s="342"/>
      <c r="E143" s="108"/>
      <c r="F143" s="108"/>
      <c r="G143" s="108"/>
      <c r="H143" s="108"/>
      <c r="I143" s="108"/>
      <c r="J143" s="108"/>
      <c r="K143" s="108"/>
    </row>
    <row r="144" spans="1:11" x14ac:dyDescent="0.25">
      <c r="A144" s="108"/>
      <c r="B144" s="120"/>
      <c r="C144" s="120"/>
      <c r="D144" s="120"/>
      <c r="E144" s="108"/>
      <c r="F144" s="108"/>
      <c r="G144" s="108"/>
      <c r="H144" s="108"/>
      <c r="I144" s="108"/>
      <c r="J144" s="108"/>
      <c r="K144" s="108"/>
    </row>
    <row r="145" spans="1:11" x14ac:dyDescent="0.25">
      <c r="A145" s="108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</row>
  </sheetData>
  <sheetProtection sheet="1" selectLockedCells="1"/>
  <mergeCells count="101">
    <mergeCell ref="B19:C19"/>
    <mergeCell ref="B20:C20"/>
    <mergeCell ref="B17:C17"/>
    <mergeCell ref="B18:C18"/>
    <mergeCell ref="A7:C7"/>
    <mergeCell ref="B8:C8"/>
    <mergeCell ref="B10:C10"/>
    <mergeCell ref="B14:C14"/>
    <mergeCell ref="B15:C15"/>
    <mergeCell ref="B16:C16"/>
    <mergeCell ref="B65:C65"/>
    <mergeCell ref="B66:C66"/>
    <mergeCell ref="B67:C67"/>
    <mergeCell ref="B68:C68"/>
    <mergeCell ref="B70:C70"/>
    <mergeCell ref="B59:C59"/>
    <mergeCell ref="B60:C60"/>
    <mergeCell ref="B62:C62"/>
    <mergeCell ref="B63:C63"/>
    <mergeCell ref="B64:C64"/>
    <mergeCell ref="B97:C97"/>
    <mergeCell ref="B98:C98"/>
    <mergeCell ref="B99:C99"/>
    <mergeCell ref="B100:C100"/>
    <mergeCell ref="B101:C101"/>
    <mergeCell ref="B102:C102"/>
    <mergeCell ref="A90:B90"/>
    <mergeCell ref="B92:C92"/>
    <mergeCell ref="B93:C93"/>
    <mergeCell ref="B94:C94"/>
    <mergeCell ref="B95:C95"/>
    <mergeCell ref="B96:C96"/>
    <mergeCell ref="B110:C110"/>
    <mergeCell ref="B111:C111"/>
    <mergeCell ref="B112:C112"/>
    <mergeCell ref="B113:C113"/>
    <mergeCell ref="B114:C114"/>
    <mergeCell ref="B115:C115"/>
    <mergeCell ref="B103:C103"/>
    <mergeCell ref="B104:C104"/>
    <mergeCell ref="B105:C105"/>
    <mergeCell ref="B106:C106"/>
    <mergeCell ref="B107:C107"/>
    <mergeCell ref="B108:C108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43:D143"/>
    <mergeCell ref="B23:C23"/>
    <mergeCell ref="B24:C24"/>
    <mergeCell ref="B25:C25"/>
    <mergeCell ref="B27:C27"/>
    <mergeCell ref="B26:C26"/>
    <mergeCell ref="B28:C28"/>
    <mergeCell ref="B42:C42"/>
    <mergeCell ref="B44:C44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22:C122"/>
    <mergeCell ref="B123:C123"/>
    <mergeCell ref="B124:C124"/>
    <mergeCell ref="B45:C45"/>
    <mergeCell ref="B52:C52"/>
    <mergeCell ref="B61:C61"/>
    <mergeCell ref="B22:C22"/>
    <mergeCell ref="B21:C21"/>
    <mergeCell ref="B29:C29"/>
    <mergeCell ref="B34:C34"/>
    <mergeCell ref="B35:C35"/>
    <mergeCell ref="B40:C40"/>
    <mergeCell ref="B53:C53"/>
    <mergeCell ref="B56:C56"/>
    <mergeCell ref="B57:C57"/>
    <mergeCell ref="B58:C58"/>
    <mergeCell ref="B46:C46"/>
    <mergeCell ref="B48:C48"/>
    <mergeCell ref="B49:C49"/>
    <mergeCell ref="B50:C50"/>
    <mergeCell ref="B51:C51"/>
    <mergeCell ref="B39:C39"/>
    <mergeCell ref="B36:C36"/>
    <mergeCell ref="B37:C37"/>
    <mergeCell ref="B38:C38"/>
    <mergeCell ref="B30:C30"/>
    <mergeCell ref="B31:C31"/>
  </mergeCells>
  <pageMargins left="0.70866141732283472" right="0.70866141732283472" top="0.78740157480314965" bottom="0.78740157480314965" header="0.31496062992125984" footer="0.31496062992125984"/>
  <pageSetup paperSize="8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F43CF-6A23-4E46-A94A-12CACB90FCDC}">
  <sheetPr>
    <pageSetUpPr fitToPage="1"/>
  </sheetPr>
  <dimension ref="A1:P1499"/>
  <sheetViews>
    <sheetView zoomScaleNormal="100" workbookViewId="0">
      <pane ySplit="5" topLeftCell="A6" activePane="bottomLeft" state="frozen"/>
      <selection activeCell="A6" sqref="A6:H1498"/>
      <selection pane="bottomLeft"/>
    </sheetView>
  </sheetViews>
  <sheetFormatPr defaultColWidth="9.140625" defaultRowHeight="15" x14ac:dyDescent="0.25"/>
  <cols>
    <col min="1" max="1" width="13.85546875" style="71" customWidth="1"/>
    <col min="2" max="2" width="11.5703125" style="71" customWidth="1"/>
    <col min="3" max="3" width="16.140625" style="71" customWidth="1"/>
    <col min="4" max="4" width="26.7109375" style="71" customWidth="1"/>
    <col min="5" max="5" width="15" style="71" customWidth="1"/>
    <col min="6" max="6" width="16" style="71" customWidth="1"/>
    <col min="7" max="7" width="12.42578125" style="71" customWidth="1"/>
    <col min="8" max="8" width="72.7109375" style="71" customWidth="1"/>
    <col min="9" max="9" width="6.42578125" style="71" customWidth="1"/>
    <col min="10" max="10" width="19" style="71" customWidth="1"/>
    <col min="11" max="11" width="5.28515625" style="71" customWidth="1"/>
    <col min="12" max="12" width="42.7109375" style="71" customWidth="1"/>
    <col min="13" max="14" width="9.140625" style="71"/>
    <col min="15" max="15" width="10.140625" style="71" bestFit="1" customWidth="1"/>
    <col min="16" max="16" width="9.140625" style="71"/>
    <col min="17" max="17" width="6" style="71" customWidth="1"/>
    <col min="18" max="16384" width="9.140625" style="71"/>
  </cols>
  <sheetData>
    <row r="1" spans="1:16" ht="18.75" thickBot="1" x14ac:dyDescent="0.3">
      <c r="A1" s="146" t="s">
        <v>308</v>
      </c>
      <c r="B1" s="146"/>
      <c r="C1" s="146"/>
      <c r="F1" s="199"/>
      <c r="G1" s="209" t="str">
        <f ca="1">MID(CELL("filename",G1),FIND("]",CELL("filename",G1))+1,LEN(CELL("filename",G1))-FIND("]",CELL("filename",G1)))</f>
        <v>3.1 Doklady I. Uměl. honoráře</v>
      </c>
      <c r="H1" s="200"/>
      <c r="J1" s="371" t="s">
        <v>330</v>
      </c>
      <c r="K1" s="372"/>
      <c r="L1" s="373"/>
    </row>
    <row r="2" spans="1:16" ht="16.5" thickBot="1" x14ac:dyDescent="0.3">
      <c r="A2" s="147"/>
      <c r="B2" s="146"/>
      <c r="C2" s="146"/>
      <c r="G2" s="139"/>
      <c r="H2" s="139"/>
      <c r="J2" s="368" t="s">
        <v>358</v>
      </c>
      <c r="K2" s="369"/>
      <c r="L2" s="370"/>
    </row>
    <row r="3" spans="1:16" ht="15.75" customHeight="1" thickBot="1" x14ac:dyDescent="0.3">
      <c r="A3" s="377" t="s">
        <v>324</v>
      </c>
      <c r="B3" s="378"/>
      <c r="C3" s="378"/>
      <c r="D3" s="379"/>
      <c r="E3" s="86">
        <f>SUM(E6:E1498)</f>
        <v>0</v>
      </c>
      <c r="F3" s="86">
        <f>SUM(F6:F1498)</f>
        <v>0</v>
      </c>
    </row>
    <row r="4" spans="1:16" ht="45.75" customHeight="1" thickBot="1" x14ac:dyDescent="0.3">
      <c r="A4" s="201" t="s">
        <v>309</v>
      </c>
      <c r="B4" s="201" t="s">
        <v>310</v>
      </c>
      <c r="C4" s="380" t="s">
        <v>311</v>
      </c>
      <c r="D4" s="381"/>
      <c r="E4" s="202" t="s">
        <v>312</v>
      </c>
      <c r="F4" s="202" t="s">
        <v>313</v>
      </c>
      <c r="G4" s="201" t="s">
        <v>314</v>
      </c>
      <c r="H4" s="202" t="s">
        <v>311</v>
      </c>
    </row>
    <row r="5" spans="1:16" ht="39.75" customHeight="1" thickBot="1" x14ac:dyDescent="0.3">
      <c r="A5" s="203" t="s">
        <v>315</v>
      </c>
      <c r="B5" s="203" t="s">
        <v>316</v>
      </c>
      <c r="C5" s="203" t="s">
        <v>317</v>
      </c>
      <c r="D5" s="203" t="s">
        <v>318</v>
      </c>
      <c r="E5" s="203" t="s">
        <v>319</v>
      </c>
      <c r="F5" s="203" t="s">
        <v>320</v>
      </c>
      <c r="G5" s="203" t="s">
        <v>321</v>
      </c>
      <c r="H5" s="204" t="s">
        <v>329</v>
      </c>
      <c r="I5" s="205"/>
      <c r="J5" s="206" t="s">
        <v>322</v>
      </c>
      <c r="K5" s="207"/>
      <c r="L5" s="206" t="s">
        <v>323</v>
      </c>
    </row>
    <row r="6" spans="1:16" x14ac:dyDescent="0.25">
      <c r="A6" s="77"/>
      <c r="B6" s="78"/>
      <c r="C6" s="78"/>
      <c r="D6" s="79"/>
      <c r="E6" s="80"/>
      <c r="F6" s="80"/>
      <c r="G6" s="81"/>
      <c r="H6" s="123"/>
      <c r="I6" s="238" t="str">
        <f>IF(ISNUMBER(F6),_xlfn.IFS(RIGHT(H6,3)="(b)",IF(AND(G6&gt;=DATE('1. Informace o projektu'!$C$3,1,1),G6&lt;=WORKDAY(DATE('1. Informace o projektu'!$C$3+1,1,31)-1,1)),"OK","!!"),RIGHT(H6,3)="(a)",IF(AND(G6&gt;=DATE('1. Informace o projektu'!$C$3,1,1),G6&lt;=WORKDAY(DATE('1. Informace o projektu'!$C$3,12,31)-1,1,'6. Data'!$C$76:$C$89)),"OK","!!"),ISBLANK(G6),"!",ISBLANK(H6),"!!!",H6='6. Data'!$B$3,"vyberte druh nákladu")," ")</f>
        <v xml:space="preserve"> </v>
      </c>
      <c r="J6" s="261" t="str">
        <f>_xlfn.IFS(I6="!","Zapište datum úhrady",I6="ok"," ",I6=" "," ",I6="!!!","vyberte druh nákladu",I6="!!","nepovolené datum úhrady",I6="vyberte druh nákladu","vyberte druh nákladu")</f>
        <v xml:space="preserve"> </v>
      </c>
      <c r="K6" s="238" t="str">
        <f>IF(ISNUMBER(F6),IF(E6&gt;=F6,"OK","!")," ")</f>
        <v xml:space="preserve"> </v>
      </c>
      <c r="L6" s="87" t="str">
        <f>_xlfn.IFS(K6="!","Hrazeno z dotace je vyšší než fakturovaná částka",K6="ok"," ",K6=" "," ")</f>
        <v xml:space="preserve"> </v>
      </c>
      <c r="O6" s="237"/>
    </row>
    <row r="7" spans="1:16" x14ac:dyDescent="0.25">
      <c r="A7" s="72"/>
      <c r="B7" s="82"/>
      <c r="C7" s="82"/>
      <c r="D7" s="79"/>
      <c r="E7" s="83"/>
      <c r="F7" s="80"/>
      <c r="G7" s="81"/>
      <c r="H7" s="123"/>
      <c r="I7" s="238" t="str">
        <f>IF(ISNUMBER(F7),_xlfn.IFS(RIGHT(H7,3)="(b)",IF(AND(G7&gt;=DATE('1. Informace o projektu'!$C$3,1,1),G7&lt;=WORKDAY(DATE('1. Informace o projektu'!$C$3+1,1,31)-1,1)),"OK","!!"),RIGHT(H7,3)="(a)",IF(AND(G7&gt;=DATE('1. Informace o projektu'!$C$3,1,1),G7&lt;=WORKDAY(DATE('1. Informace o projektu'!$C$3,12,31)-1,1,'6. Data'!$C$76:$C$89)),"OK","!!"),ISBLANK(G7),"!",ISBLANK(H7),"!!!",H7='6. Data'!$B$3,"vyberte druh nákladu")," ")</f>
        <v xml:space="preserve"> </v>
      </c>
      <c r="J7" s="261" t="str">
        <f t="shared" ref="J7:J70" si="0">_xlfn.IFS(I7="!","Zapište datum úhrady",I7="ok"," ",I7=" "," ",I7="!!!","vyberte druh nákladu",I7="!!","nepovolené datum úhrady",I7="vyberte druh nákladu","vyberte druh nákladu")</f>
        <v xml:space="preserve"> </v>
      </c>
      <c r="K7" s="238" t="str">
        <f t="shared" ref="K7:K70" si="1">IF(ISNUMBER(F7),IF(E7&gt;=F7,"OK","!")," ")</f>
        <v xml:space="preserve"> </v>
      </c>
      <c r="L7" s="87" t="str">
        <f t="shared" ref="L7:L70" si="2">_xlfn.IFS(K7="!","Hrazeno z dotace je vyšší než fakturovaná částka",K7="ok"," ",K7=" "," ")</f>
        <v xml:space="preserve"> </v>
      </c>
    </row>
    <row r="8" spans="1:16" ht="15.75" x14ac:dyDescent="0.3">
      <c r="A8" s="72"/>
      <c r="B8" s="82"/>
      <c r="C8" s="82"/>
      <c r="D8" s="79"/>
      <c r="E8" s="83"/>
      <c r="F8" s="80"/>
      <c r="G8" s="81"/>
      <c r="H8" s="123"/>
      <c r="I8" s="238" t="str">
        <f>IF(ISNUMBER(F8),_xlfn.IFS(RIGHT(H8,3)="(b)",IF(AND(G8&gt;=DATE('1. Informace o projektu'!$C$3,1,1),G8&lt;=WORKDAY(DATE('1. Informace o projektu'!$C$3+1,1,31)-1,1)),"OK","!!"),RIGHT(H8,3)="(a)",IF(AND(G8&gt;=DATE('1. Informace o projektu'!$C$3,1,1),G8&lt;=WORKDAY(DATE('1. Informace o projektu'!$C$3,12,31)-1,1,'6. Data'!$C$76:$C$89)),"OK","!!"),ISBLANK(G8),"!",ISBLANK(H8),"!!!",H8='6. Data'!$B$3,"vyberte druh nákladu")," ")</f>
        <v xml:space="preserve"> </v>
      </c>
      <c r="J8" s="261" t="str">
        <f t="shared" si="0"/>
        <v xml:space="preserve"> </v>
      </c>
      <c r="K8" s="238" t="str">
        <f t="shared" si="1"/>
        <v xml:space="preserve"> </v>
      </c>
      <c r="L8" s="87" t="str">
        <f t="shared" si="2"/>
        <v xml:space="preserve"> </v>
      </c>
      <c r="M8" s="88"/>
    </row>
    <row r="9" spans="1:16" x14ac:dyDescent="0.25">
      <c r="A9" s="72"/>
      <c r="B9" s="82"/>
      <c r="C9" s="82"/>
      <c r="D9" s="79"/>
      <c r="E9" s="83"/>
      <c r="F9" s="80"/>
      <c r="G9" s="81"/>
      <c r="H9" s="123"/>
      <c r="I9" s="238" t="str">
        <f>IF(ISNUMBER(F9),_xlfn.IFS(RIGHT(H9,3)="(b)",IF(AND(G9&gt;=DATE('1. Informace o projektu'!$C$3,1,1),G9&lt;=WORKDAY(DATE('1. Informace o projektu'!$C$3+1,1,31)-1,1)),"OK","!!"),RIGHT(H9,3)="(a)",IF(AND(G9&gt;=DATE('1. Informace o projektu'!$C$3,1,1),G9&lt;=WORKDAY(DATE('1. Informace o projektu'!$C$3,12,31)-1,1,'6. Data'!$C$76:$C$89)),"OK","!!"),ISBLANK(G9),"!",ISBLANK(H9),"!!!",H9='6. Data'!$B$3,"vyberte druh nákladu")," ")</f>
        <v xml:space="preserve"> </v>
      </c>
      <c r="J9" s="261" t="str">
        <f t="shared" si="0"/>
        <v xml:space="preserve"> </v>
      </c>
      <c r="K9" s="238" t="str">
        <f t="shared" si="1"/>
        <v xml:space="preserve"> </v>
      </c>
      <c r="L9" s="87" t="str">
        <f t="shared" si="2"/>
        <v xml:space="preserve"> </v>
      </c>
    </row>
    <row r="10" spans="1:16" x14ac:dyDescent="0.25">
      <c r="A10" s="72"/>
      <c r="B10" s="82"/>
      <c r="C10" s="82"/>
      <c r="D10" s="79"/>
      <c r="E10" s="83"/>
      <c r="F10" s="83"/>
      <c r="G10" s="81"/>
      <c r="H10" s="123"/>
      <c r="I10" s="238" t="str">
        <f>IF(ISNUMBER(F10),_xlfn.IFS(RIGHT(H10,3)="(b)",IF(AND(G10&gt;=DATE('1. Informace o projektu'!$C$3,1,1),G10&lt;=WORKDAY(DATE('1. Informace o projektu'!$C$3+1,1,31)-1,1)),"OK","!!"),RIGHT(H10,3)="(a)",IF(AND(G10&gt;=DATE('1. Informace o projektu'!$C$3,1,1),G10&lt;=WORKDAY(DATE('1. Informace o projektu'!$C$3,12,31)-1,1,'6. Data'!$C$76:$C$89)),"OK","!!"),ISBLANK(G10),"!",ISBLANK(H10),"!!!",H10='6. Data'!$B$3,"vyberte druh nákladu")," ")</f>
        <v xml:space="preserve"> </v>
      </c>
      <c r="J10" s="261" t="str">
        <f t="shared" si="0"/>
        <v xml:space="preserve"> </v>
      </c>
      <c r="K10" s="238" t="str">
        <f t="shared" si="1"/>
        <v xml:space="preserve"> </v>
      </c>
      <c r="L10" s="87" t="str">
        <f t="shared" si="2"/>
        <v xml:space="preserve"> </v>
      </c>
    </row>
    <row r="11" spans="1:16" x14ac:dyDescent="0.25">
      <c r="A11" s="72"/>
      <c r="B11" s="82"/>
      <c r="C11" s="82"/>
      <c r="D11" s="79"/>
      <c r="E11" s="83"/>
      <c r="F11" s="83"/>
      <c r="G11" s="81"/>
      <c r="H11" s="123"/>
      <c r="I11" s="238" t="str">
        <f>IF(ISNUMBER(F11),_xlfn.IFS(RIGHT(H11,3)="(b)",IF(AND(G11&gt;=DATE('1. Informace o projektu'!$C$3,1,1),G11&lt;=WORKDAY(DATE('1. Informace o projektu'!$C$3+1,1,31)-1,1)),"OK","!!"),RIGHT(H11,3)="(a)",IF(AND(G11&gt;=DATE('1. Informace o projektu'!$C$3,1,1),G11&lt;=WORKDAY(DATE('1. Informace o projektu'!$C$3,12,31)-1,1,'6. Data'!$C$76:$C$89)),"OK","!!"),ISBLANK(G11),"!",ISBLANK(H11),"!!!",H11='6. Data'!$B$3,"vyberte druh nákladu")," ")</f>
        <v xml:space="preserve"> </v>
      </c>
      <c r="J11" s="261" t="str">
        <f t="shared" si="0"/>
        <v xml:space="preserve"> </v>
      </c>
      <c r="K11" s="238" t="str">
        <f t="shared" si="1"/>
        <v xml:space="preserve"> </v>
      </c>
      <c r="L11" s="87" t="str">
        <f t="shared" si="2"/>
        <v xml:space="preserve"> </v>
      </c>
    </row>
    <row r="12" spans="1:16" x14ac:dyDescent="0.25">
      <c r="A12" s="72"/>
      <c r="B12" s="82"/>
      <c r="C12" s="82"/>
      <c r="D12" s="79"/>
      <c r="E12" s="83"/>
      <c r="F12" s="83"/>
      <c r="G12" s="81"/>
      <c r="H12" s="123"/>
      <c r="I12" s="238" t="str">
        <f>IF(ISNUMBER(F12),_xlfn.IFS(RIGHT(H12,3)="(b)",IF(AND(G12&gt;=DATE('1. Informace o projektu'!$C$3,1,1),G12&lt;=WORKDAY(DATE('1. Informace o projektu'!$C$3+1,1,31)-1,1)),"OK","!!"),RIGHT(H12,3)="(a)",IF(AND(G12&gt;=DATE('1. Informace o projektu'!$C$3,1,1),G12&lt;=WORKDAY(DATE('1. Informace o projektu'!$C$3,12,31)-1,1,'6. Data'!$C$76:$C$89)),"OK","!!"),ISBLANK(G12),"!",ISBLANK(H12),"!!!",H12='6. Data'!$B$3,"vyberte druh nákladu")," ")</f>
        <v xml:space="preserve"> </v>
      </c>
      <c r="J12" s="261" t="str">
        <f t="shared" si="0"/>
        <v xml:space="preserve"> </v>
      </c>
      <c r="K12" s="238" t="str">
        <f t="shared" si="1"/>
        <v xml:space="preserve"> </v>
      </c>
      <c r="L12" s="87" t="str">
        <f t="shared" si="2"/>
        <v xml:space="preserve"> </v>
      </c>
    </row>
    <row r="13" spans="1:16" x14ac:dyDescent="0.25">
      <c r="A13" s="72"/>
      <c r="B13" s="82"/>
      <c r="C13" s="82"/>
      <c r="D13" s="79"/>
      <c r="E13" s="83"/>
      <c r="F13" s="83"/>
      <c r="G13" s="81"/>
      <c r="H13" s="123"/>
      <c r="I13" s="238" t="str">
        <f>IF(ISNUMBER(F13),_xlfn.IFS(RIGHT(H13,3)="(b)",IF(AND(G13&gt;=DATE('1. Informace o projektu'!$C$3,1,1),G13&lt;=WORKDAY(DATE('1. Informace o projektu'!$C$3+1,1,31)-1,1)),"OK","!!"),RIGHT(H13,3)="(a)",IF(AND(G13&gt;=DATE('1. Informace o projektu'!$C$3,1,1),G13&lt;=WORKDAY(DATE('1. Informace o projektu'!$C$3,12,31)-1,1,'6. Data'!$C$76:$C$89)),"OK","!!"),ISBLANK(G13),"!",ISBLANK(H13),"!!!",H13='6. Data'!$B$3,"vyberte druh nákladu")," ")</f>
        <v xml:space="preserve"> </v>
      </c>
      <c r="J13" s="261" t="str">
        <f t="shared" si="0"/>
        <v xml:space="preserve"> </v>
      </c>
      <c r="K13" s="238" t="str">
        <f t="shared" si="1"/>
        <v xml:space="preserve"> </v>
      </c>
      <c r="L13" s="87" t="str">
        <f t="shared" si="2"/>
        <v xml:space="preserve"> </v>
      </c>
      <c r="O13" s="84"/>
      <c r="P13" s="84"/>
    </row>
    <row r="14" spans="1:16" x14ac:dyDescent="0.25">
      <c r="A14" s="72"/>
      <c r="B14" s="82"/>
      <c r="C14" s="82"/>
      <c r="D14" s="79"/>
      <c r="E14" s="83"/>
      <c r="F14" s="83"/>
      <c r="G14" s="81"/>
      <c r="H14" s="123"/>
      <c r="I14" s="238" t="str">
        <f>IF(ISNUMBER(F14),_xlfn.IFS(RIGHT(H14,3)="(b)",IF(AND(G14&gt;=DATE('1. Informace o projektu'!$C$3,1,1),G14&lt;=WORKDAY(DATE('1. Informace o projektu'!$C$3+1,1,31)-1,1)),"OK","!!"),RIGHT(H14,3)="(a)",IF(AND(G14&gt;=DATE('1. Informace o projektu'!$C$3,1,1),G14&lt;=WORKDAY(DATE('1. Informace o projektu'!$C$3,12,31)-1,1,'6. Data'!$C$76:$C$89)),"OK","!!"),ISBLANK(G14),"!",ISBLANK(H14),"!!!",H14='6. Data'!$B$3,"vyberte druh nákladu")," ")</f>
        <v xml:space="preserve"> </v>
      </c>
      <c r="J14" s="261" t="str">
        <f t="shared" si="0"/>
        <v xml:space="preserve"> </v>
      </c>
      <c r="K14" s="238" t="str">
        <f t="shared" si="1"/>
        <v xml:space="preserve"> </v>
      </c>
      <c r="L14" s="87" t="str">
        <f t="shared" si="2"/>
        <v xml:space="preserve"> </v>
      </c>
    </row>
    <row r="15" spans="1:16" x14ac:dyDescent="0.25">
      <c r="A15" s="72"/>
      <c r="B15" s="82"/>
      <c r="C15" s="82"/>
      <c r="D15" s="79"/>
      <c r="E15" s="83"/>
      <c r="F15" s="83"/>
      <c r="G15" s="81"/>
      <c r="H15" s="123"/>
      <c r="I15" s="238" t="str">
        <f>IF(ISNUMBER(F15),_xlfn.IFS(RIGHT(H15,3)="(b)",IF(AND(G15&gt;=DATE('1. Informace o projektu'!$C$3,1,1),G15&lt;=WORKDAY(DATE('1. Informace o projektu'!$C$3+1,1,31)-1,1)),"OK","!!"),RIGHT(H15,3)="(a)",IF(AND(G15&gt;=DATE('1. Informace o projektu'!$C$3,1,1),G15&lt;=WORKDAY(DATE('1. Informace o projektu'!$C$3,12,31)-1,1,'6. Data'!$C$76:$C$89)),"OK","!!"),ISBLANK(G15),"!",ISBLANK(H15),"!!!",H15='6. Data'!$B$3,"vyberte druh nákladu")," ")</f>
        <v xml:space="preserve"> </v>
      </c>
      <c r="J15" s="261" t="str">
        <f t="shared" si="0"/>
        <v xml:space="preserve"> </v>
      </c>
      <c r="K15" s="238" t="str">
        <f t="shared" si="1"/>
        <v xml:space="preserve"> </v>
      </c>
      <c r="L15" s="87" t="str">
        <f t="shared" si="2"/>
        <v xml:space="preserve"> </v>
      </c>
    </row>
    <row r="16" spans="1:16" x14ac:dyDescent="0.25">
      <c r="A16" s="72"/>
      <c r="B16" s="82"/>
      <c r="C16" s="82"/>
      <c r="D16" s="79"/>
      <c r="E16" s="83"/>
      <c r="F16" s="83"/>
      <c r="G16" s="81"/>
      <c r="H16" s="123"/>
      <c r="I16" s="238" t="str">
        <f>IF(ISNUMBER(F16),_xlfn.IFS(RIGHT(H16,3)="(b)",IF(AND(G16&gt;=DATE('1. Informace o projektu'!$C$3,1,1),G16&lt;=WORKDAY(DATE('1. Informace o projektu'!$C$3+1,1,31)-1,1)),"OK","!!"),RIGHT(H16,3)="(a)",IF(AND(G16&gt;=DATE('1. Informace o projektu'!$C$3,1,1),G16&lt;=WORKDAY(DATE('1. Informace o projektu'!$C$3,12,31)-1,1,'6. Data'!$C$76:$C$89)),"OK","!!"),ISBLANK(G16),"!",ISBLANK(H16),"!!!",H16='6. Data'!$B$3,"vyberte druh nákladu")," ")</f>
        <v xml:space="preserve"> </v>
      </c>
      <c r="J16" s="261" t="str">
        <f t="shared" si="0"/>
        <v xml:space="preserve"> </v>
      </c>
      <c r="K16" s="238" t="str">
        <f t="shared" si="1"/>
        <v xml:space="preserve"> </v>
      </c>
      <c r="L16" s="87" t="str">
        <f t="shared" si="2"/>
        <v xml:space="preserve"> </v>
      </c>
    </row>
    <row r="17" spans="1:12" x14ac:dyDescent="0.25">
      <c r="A17" s="72"/>
      <c r="B17" s="82"/>
      <c r="C17" s="82"/>
      <c r="D17" s="79"/>
      <c r="E17" s="83"/>
      <c r="F17" s="83"/>
      <c r="G17" s="81"/>
      <c r="H17" s="123"/>
      <c r="I17" s="238" t="str">
        <f>IF(ISNUMBER(F17),_xlfn.IFS(RIGHT(H17,3)="(b)",IF(AND(G17&gt;=DATE('1. Informace o projektu'!$C$3,1,1),G17&lt;=WORKDAY(DATE('1. Informace o projektu'!$C$3+1,1,31)-1,1)),"OK","!!"),RIGHT(H17,3)="(a)",IF(AND(G17&gt;=DATE('1. Informace o projektu'!$C$3,1,1),G17&lt;=WORKDAY(DATE('1. Informace o projektu'!$C$3,12,31)-1,1,'6. Data'!$C$76:$C$89)),"OK","!!"),ISBLANK(G17),"!",ISBLANK(H17),"!!!",H17='6. Data'!$B$3,"vyberte druh nákladu")," ")</f>
        <v xml:space="preserve"> </v>
      </c>
      <c r="J17" s="261" t="str">
        <f t="shared" si="0"/>
        <v xml:space="preserve"> </v>
      </c>
      <c r="K17" s="238" t="str">
        <f t="shared" si="1"/>
        <v xml:space="preserve"> </v>
      </c>
      <c r="L17" s="87" t="str">
        <f t="shared" si="2"/>
        <v xml:space="preserve"> </v>
      </c>
    </row>
    <row r="18" spans="1:12" x14ac:dyDescent="0.25">
      <c r="A18" s="72"/>
      <c r="B18" s="82"/>
      <c r="C18" s="82"/>
      <c r="D18" s="79"/>
      <c r="E18" s="83"/>
      <c r="F18" s="83"/>
      <c r="G18" s="81"/>
      <c r="H18" s="123"/>
      <c r="I18" s="238" t="str">
        <f>IF(ISNUMBER(F18),_xlfn.IFS(RIGHT(H18,3)="(b)",IF(AND(G18&gt;=DATE('1. Informace o projektu'!$C$3,1,1),G18&lt;=WORKDAY(DATE('1. Informace o projektu'!$C$3+1,1,31)-1,1)),"OK","!!"),RIGHT(H18,3)="(a)",IF(AND(G18&gt;=DATE('1. Informace o projektu'!$C$3,1,1),G18&lt;=WORKDAY(DATE('1. Informace o projektu'!$C$3,12,31)-1,1,'6. Data'!$C$76:$C$89)),"OK","!!"),ISBLANK(G18),"!",ISBLANK(H18),"!!!",H18='6. Data'!$B$3,"vyberte druh nákladu")," ")</f>
        <v xml:space="preserve"> </v>
      </c>
      <c r="J18" s="261" t="str">
        <f t="shared" si="0"/>
        <v xml:space="preserve"> </v>
      </c>
      <c r="K18" s="238" t="str">
        <f t="shared" si="1"/>
        <v xml:space="preserve"> </v>
      </c>
      <c r="L18" s="87" t="str">
        <f t="shared" si="2"/>
        <v xml:space="preserve"> </v>
      </c>
    </row>
    <row r="19" spans="1:12" x14ac:dyDescent="0.25">
      <c r="A19" s="72"/>
      <c r="B19" s="82"/>
      <c r="C19" s="82"/>
      <c r="D19" s="79"/>
      <c r="E19" s="83"/>
      <c r="F19" s="83"/>
      <c r="G19" s="81"/>
      <c r="H19" s="123"/>
      <c r="I19" s="238" t="str">
        <f>IF(ISNUMBER(F19),_xlfn.IFS(RIGHT(H19,3)="(b)",IF(AND(G19&gt;=DATE('1. Informace o projektu'!$C$3,1,1),G19&lt;=WORKDAY(DATE('1. Informace o projektu'!$C$3+1,1,31)-1,1)),"OK","!!"),RIGHT(H19,3)="(a)",IF(AND(G19&gt;=DATE('1. Informace o projektu'!$C$3,1,1),G19&lt;=WORKDAY(DATE('1. Informace o projektu'!$C$3,12,31)-1,1,'6. Data'!$C$76:$C$89)),"OK","!!"),ISBLANK(G19),"!",ISBLANK(H19),"!!!",H19='6. Data'!$B$3,"vyberte druh nákladu")," ")</f>
        <v xml:space="preserve"> </v>
      </c>
      <c r="J19" s="261" t="str">
        <f t="shared" si="0"/>
        <v xml:space="preserve"> </v>
      </c>
      <c r="K19" s="238" t="str">
        <f t="shared" si="1"/>
        <v xml:space="preserve"> </v>
      </c>
      <c r="L19" s="87" t="str">
        <f t="shared" si="2"/>
        <v xml:space="preserve"> </v>
      </c>
    </row>
    <row r="20" spans="1:12" x14ac:dyDescent="0.25">
      <c r="A20" s="72"/>
      <c r="B20" s="82"/>
      <c r="C20" s="82"/>
      <c r="D20" s="79"/>
      <c r="E20" s="83"/>
      <c r="F20" s="83"/>
      <c r="G20" s="81"/>
      <c r="H20" s="123"/>
      <c r="I20" s="238" t="str">
        <f>IF(ISNUMBER(F20),_xlfn.IFS(RIGHT(H20,3)="(b)",IF(AND(G20&gt;=DATE('1. Informace o projektu'!$C$3,1,1),G20&lt;=WORKDAY(DATE('1. Informace o projektu'!$C$3+1,1,31)-1,1)),"OK","!!"),RIGHT(H20,3)="(a)",IF(AND(G20&gt;=DATE('1. Informace o projektu'!$C$3,1,1),G20&lt;=WORKDAY(DATE('1. Informace o projektu'!$C$3,12,31)-1,1,'6. Data'!$C$76:$C$89)),"OK","!!"),ISBLANK(G20),"!",ISBLANK(H20),"!!!",H20='6. Data'!$B$3,"vyberte druh nákladu")," ")</f>
        <v xml:space="preserve"> </v>
      </c>
      <c r="J20" s="261" t="str">
        <f t="shared" si="0"/>
        <v xml:space="preserve"> </v>
      </c>
      <c r="K20" s="238" t="str">
        <f t="shared" si="1"/>
        <v xml:space="preserve"> </v>
      </c>
      <c r="L20" s="87" t="str">
        <f t="shared" si="2"/>
        <v xml:space="preserve"> </v>
      </c>
    </row>
    <row r="21" spans="1:12" x14ac:dyDescent="0.25">
      <c r="A21" s="72"/>
      <c r="B21" s="82"/>
      <c r="C21" s="82"/>
      <c r="D21" s="79"/>
      <c r="E21" s="83"/>
      <c r="F21" s="83"/>
      <c r="G21" s="81"/>
      <c r="H21" s="123"/>
      <c r="I21" s="238" t="str">
        <f>IF(ISNUMBER(F21),_xlfn.IFS(RIGHT(H21,3)="(b)",IF(AND(G21&gt;=DATE('1. Informace o projektu'!$C$3,1,1),G21&lt;=WORKDAY(DATE('1. Informace o projektu'!$C$3+1,1,31)-1,1)),"OK","!!"),RIGHT(H21,3)="(a)",IF(AND(G21&gt;=DATE('1. Informace o projektu'!$C$3,1,1),G21&lt;=WORKDAY(DATE('1. Informace o projektu'!$C$3,12,31)-1,1,'6. Data'!$C$76:$C$89)),"OK","!!"),ISBLANK(G21),"!",ISBLANK(H21),"!!!",H21='6. Data'!$B$3,"vyberte druh nákladu")," ")</f>
        <v xml:space="preserve"> </v>
      </c>
      <c r="J21" s="261" t="str">
        <f t="shared" si="0"/>
        <v xml:space="preserve"> </v>
      </c>
      <c r="K21" s="238" t="str">
        <f t="shared" si="1"/>
        <v xml:space="preserve"> </v>
      </c>
      <c r="L21" s="87" t="str">
        <f t="shared" si="2"/>
        <v xml:space="preserve"> </v>
      </c>
    </row>
    <row r="22" spans="1:12" x14ac:dyDescent="0.25">
      <c r="A22" s="72"/>
      <c r="B22" s="82"/>
      <c r="C22" s="82"/>
      <c r="D22" s="79"/>
      <c r="E22" s="83"/>
      <c r="F22" s="83"/>
      <c r="G22" s="81"/>
      <c r="H22" s="123"/>
      <c r="I22" s="238" t="str">
        <f>IF(ISNUMBER(F22),_xlfn.IFS(RIGHT(H22,3)="(b)",IF(AND(G22&gt;=DATE('1. Informace o projektu'!$C$3,1,1),G22&lt;=WORKDAY(DATE('1. Informace o projektu'!$C$3+1,1,31)-1,1)),"OK","!!"),RIGHT(H22,3)="(a)",IF(AND(G22&gt;=DATE('1. Informace o projektu'!$C$3,1,1),G22&lt;=WORKDAY(DATE('1. Informace o projektu'!$C$3,12,31)-1,1,'6. Data'!$C$76:$C$89)),"OK","!!"),ISBLANK(G22),"!",ISBLANK(H22),"!!!",H22='6. Data'!$B$3,"vyberte druh nákladu")," ")</f>
        <v xml:space="preserve"> </v>
      </c>
      <c r="J22" s="261" t="str">
        <f t="shared" si="0"/>
        <v xml:space="preserve"> </v>
      </c>
      <c r="K22" s="238" t="str">
        <f t="shared" si="1"/>
        <v xml:space="preserve"> </v>
      </c>
      <c r="L22" s="87" t="str">
        <f t="shared" si="2"/>
        <v xml:space="preserve"> </v>
      </c>
    </row>
    <row r="23" spans="1:12" x14ac:dyDescent="0.25">
      <c r="A23" s="72"/>
      <c r="B23" s="82"/>
      <c r="C23" s="82"/>
      <c r="D23" s="79"/>
      <c r="E23" s="83"/>
      <c r="F23" s="83"/>
      <c r="G23" s="81"/>
      <c r="H23" s="123"/>
      <c r="I23" s="238" t="str">
        <f>IF(ISNUMBER(F23),_xlfn.IFS(RIGHT(H23,3)="(b)",IF(AND(G23&gt;=DATE('1. Informace o projektu'!$C$3,1,1),G23&lt;=WORKDAY(DATE('1. Informace o projektu'!$C$3+1,1,31)-1,1)),"OK","!!"),RIGHT(H23,3)="(a)",IF(AND(G23&gt;=DATE('1. Informace o projektu'!$C$3,1,1),G23&lt;=WORKDAY(DATE('1. Informace o projektu'!$C$3,12,31)-1,1,'6. Data'!$C$76:$C$89)),"OK","!!"),ISBLANK(G23),"!",ISBLANK(H23),"!!!",H23='6. Data'!$B$3,"vyberte druh nákladu")," ")</f>
        <v xml:space="preserve"> </v>
      </c>
      <c r="J23" s="261" t="str">
        <f t="shared" si="0"/>
        <v xml:space="preserve"> </v>
      </c>
      <c r="K23" s="238" t="str">
        <f t="shared" si="1"/>
        <v xml:space="preserve"> </v>
      </c>
      <c r="L23" s="87" t="str">
        <f t="shared" si="2"/>
        <v xml:space="preserve"> </v>
      </c>
    </row>
    <row r="24" spans="1:12" x14ac:dyDescent="0.25">
      <c r="A24" s="72"/>
      <c r="B24" s="82"/>
      <c r="C24" s="82"/>
      <c r="D24" s="79"/>
      <c r="E24" s="83"/>
      <c r="F24" s="83"/>
      <c r="G24" s="81"/>
      <c r="H24" s="123"/>
      <c r="I24" s="238" t="str">
        <f>IF(ISNUMBER(F24),_xlfn.IFS(RIGHT(H24,3)="(b)",IF(AND(G24&gt;=DATE('1. Informace o projektu'!$C$3,1,1),G24&lt;=WORKDAY(DATE('1. Informace o projektu'!$C$3+1,1,31)-1,1)),"OK","!!"),RIGHT(H24,3)="(a)",IF(AND(G24&gt;=DATE('1. Informace o projektu'!$C$3,1,1),G24&lt;=WORKDAY(DATE('1. Informace o projektu'!$C$3,12,31)-1,1,'6. Data'!$C$76:$C$89)),"OK","!!"),ISBLANK(G24),"!",ISBLANK(H24),"!!!",H24='6. Data'!$B$3,"vyberte druh nákladu")," ")</f>
        <v xml:space="preserve"> </v>
      </c>
      <c r="J24" s="261" t="str">
        <f t="shared" si="0"/>
        <v xml:space="preserve"> </v>
      </c>
      <c r="K24" s="238" t="str">
        <f t="shared" si="1"/>
        <v xml:space="preserve"> </v>
      </c>
      <c r="L24" s="87" t="str">
        <f t="shared" si="2"/>
        <v xml:space="preserve"> </v>
      </c>
    </row>
    <row r="25" spans="1:12" x14ac:dyDescent="0.25">
      <c r="A25" s="72"/>
      <c r="B25" s="82"/>
      <c r="C25" s="82"/>
      <c r="D25" s="79"/>
      <c r="E25" s="83"/>
      <c r="F25" s="83"/>
      <c r="G25" s="81"/>
      <c r="H25" s="123"/>
      <c r="I25" s="238" t="str">
        <f>IF(ISNUMBER(F25),_xlfn.IFS(RIGHT(H25,3)="(b)",IF(AND(G25&gt;=DATE('1. Informace o projektu'!$C$3,1,1),G25&lt;=WORKDAY(DATE('1. Informace o projektu'!$C$3+1,1,31)-1,1)),"OK","!!"),RIGHT(H25,3)="(a)",IF(AND(G25&gt;=DATE('1. Informace o projektu'!$C$3,1,1),G25&lt;=WORKDAY(DATE('1. Informace o projektu'!$C$3,12,31)-1,1,'6. Data'!$C$76:$C$89)),"OK","!!"),ISBLANK(G25),"!",ISBLANK(H25),"!!!",H25='6. Data'!$B$3,"vyberte druh nákladu")," ")</f>
        <v xml:space="preserve"> </v>
      </c>
      <c r="J25" s="261" t="str">
        <f t="shared" si="0"/>
        <v xml:space="preserve"> </v>
      </c>
      <c r="K25" s="238" t="str">
        <f t="shared" si="1"/>
        <v xml:space="preserve"> </v>
      </c>
      <c r="L25" s="87" t="str">
        <f t="shared" si="2"/>
        <v xml:space="preserve"> </v>
      </c>
    </row>
    <row r="26" spans="1:12" x14ac:dyDescent="0.25">
      <c r="A26" s="72"/>
      <c r="B26" s="82"/>
      <c r="C26" s="82"/>
      <c r="D26" s="79"/>
      <c r="E26" s="83"/>
      <c r="F26" s="83"/>
      <c r="G26" s="81"/>
      <c r="H26" s="123"/>
      <c r="I26" s="238" t="str">
        <f>IF(ISNUMBER(F26),_xlfn.IFS(RIGHT(H26,3)="(b)",IF(AND(G26&gt;=DATE('1. Informace o projektu'!$C$3,1,1),G26&lt;=WORKDAY(DATE('1. Informace o projektu'!$C$3+1,1,31)-1,1)),"OK","!!"),RIGHT(H26,3)="(a)",IF(AND(G26&gt;=DATE('1. Informace o projektu'!$C$3,1,1),G26&lt;=WORKDAY(DATE('1. Informace o projektu'!$C$3,12,31)-1,1,'6. Data'!$C$76:$C$89)),"OK","!!"),ISBLANK(G26),"!",ISBLANK(H26),"!!!",H26='6. Data'!$B$3,"vyberte druh nákladu")," ")</f>
        <v xml:space="preserve"> </v>
      </c>
      <c r="J26" s="261" t="str">
        <f t="shared" si="0"/>
        <v xml:space="preserve"> </v>
      </c>
      <c r="K26" s="238" t="str">
        <f t="shared" si="1"/>
        <v xml:space="preserve"> </v>
      </c>
      <c r="L26" s="87" t="str">
        <f t="shared" si="2"/>
        <v xml:space="preserve"> </v>
      </c>
    </row>
    <row r="27" spans="1:12" x14ac:dyDescent="0.25">
      <c r="A27" s="72"/>
      <c r="B27" s="82"/>
      <c r="C27" s="82"/>
      <c r="D27" s="79"/>
      <c r="E27" s="83"/>
      <c r="F27" s="83"/>
      <c r="G27" s="81"/>
      <c r="H27" s="123"/>
      <c r="I27" s="238" t="str">
        <f>IF(ISNUMBER(F27),_xlfn.IFS(RIGHT(H27,3)="(b)",IF(AND(G27&gt;=DATE('1. Informace o projektu'!$C$3,1,1),G27&lt;=WORKDAY(DATE('1. Informace o projektu'!$C$3+1,1,31)-1,1)),"OK","!!"),RIGHT(H27,3)="(a)",IF(AND(G27&gt;=DATE('1. Informace o projektu'!$C$3,1,1),G27&lt;=WORKDAY(DATE('1. Informace o projektu'!$C$3,12,31)-1,1,'6. Data'!$C$76:$C$89)),"OK","!!"),ISBLANK(G27),"!",ISBLANK(H27),"!!!",H27='6. Data'!$B$3,"vyberte druh nákladu")," ")</f>
        <v xml:space="preserve"> </v>
      </c>
      <c r="J27" s="261" t="str">
        <f t="shared" si="0"/>
        <v xml:space="preserve"> </v>
      </c>
      <c r="K27" s="238" t="str">
        <f t="shared" si="1"/>
        <v xml:space="preserve"> </v>
      </c>
      <c r="L27" s="87" t="str">
        <f t="shared" si="2"/>
        <v xml:space="preserve"> </v>
      </c>
    </row>
    <row r="28" spans="1:12" x14ac:dyDescent="0.25">
      <c r="A28" s="72"/>
      <c r="B28" s="82"/>
      <c r="C28" s="82"/>
      <c r="D28" s="79"/>
      <c r="E28" s="83"/>
      <c r="F28" s="83"/>
      <c r="G28" s="81"/>
      <c r="H28" s="123"/>
      <c r="I28" s="238" t="str">
        <f>IF(ISNUMBER(F28),_xlfn.IFS(RIGHT(H28,3)="(b)",IF(AND(G28&gt;=DATE('1. Informace o projektu'!$C$3,1,1),G28&lt;=WORKDAY(DATE('1. Informace o projektu'!$C$3+1,1,31)-1,1)),"OK","!!"),RIGHT(H28,3)="(a)",IF(AND(G28&gt;=DATE('1. Informace o projektu'!$C$3,1,1),G28&lt;=WORKDAY(DATE('1. Informace o projektu'!$C$3,12,31)-1,1,'6. Data'!$C$76:$C$89)),"OK","!!"),ISBLANK(G28),"!",ISBLANK(H28),"!!!",H28='6. Data'!$B$3,"vyberte druh nákladu")," ")</f>
        <v xml:space="preserve"> </v>
      </c>
      <c r="J28" s="261" t="str">
        <f t="shared" si="0"/>
        <v xml:space="preserve"> </v>
      </c>
      <c r="K28" s="238" t="str">
        <f t="shared" si="1"/>
        <v xml:space="preserve"> </v>
      </c>
      <c r="L28" s="87" t="str">
        <f t="shared" si="2"/>
        <v xml:space="preserve"> </v>
      </c>
    </row>
    <row r="29" spans="1:12" x14ac:dyDescent="0.25">
      <c r="A29" s="72"/>
      <c r="B29" s="82"/>
      <c r="C29" s="82"/>
      <c r="D29" s="79"/>
      <c r="E29" s="83"/>
      <c r="F29" s="83"/>
      <c r="G29" s="81"/>
      <c r="H29" s="123"/>
      <c r="I29" s="238" t="str">
        <f>IF(ISNUMBER(F29),_xlfn.IFS(RIGHT(H29,3)="(b)",IF(AND(G29&gt;=DATE('1. Informace o projektu'!$C$3,1,1),G29&lt;=WORKDAY(DATE('1. Informace o projektu'!$C$3+1,1,31)-1,1)),"OK","!!"),RIGHT(H29,3)="(a)",IF(AND(G29&gt;=DATE('1. Informace o projektu'!$C$3,1,1),G29&lt;=WORKDAY(DATE('1. Informace o projektu'!$C$3,12,31)-1,1,'6. Data'!$C$76:$C$89)),"OK","!!"),ISBLANK(G29),"!",ISBLANK(H29),"!!!",H29='6. Data'!$B$3,"vyberte druh nákladu")," ")</f>
        <v xml:space="preserve"> </v>
      </c>
      <c r="J29" s="261" t="str">
        <f t="shared" si="0"/>
        <v xml:space="preserve"> </v>
      </c>
      <c r="K29" s="238" t="str">
        <f t="shared" si="1"/>
        <v xml:space="preserve"> </v>
      </c>
      <c r="L29" s="87" t="str">
        <f t="shared" si="2"/>
        <v xml:space="preserve"> </v>
      </c>
    </row>
    <row r="30" spans="1:12" x14ac:dyDescent="0.25">
      <c r="A30" s="72"/>
      <c r="B30" s="82"/>
      <c r="C30" s="82"/>
      <c r="D30" s="79"/>
      <c r="E30" s="83"/>
      <c r="F30" s="83"/>
      <c r="G30" s="81"/>
      <c r="H30" s="123"/>
      <c r="I30" s="238" t="str">
        <f>IF(ISNUMBER(F30),_xlfn.IFS(RIGHT(H30,3)="(b)",IF(AND(G30&gt;=DATE('1. Informace o projektu'!$C$3,1,1),G30&lt;=WORKDAY(DATE('1. Informace o projektu'!$C$3+1,1,31)-1,1)),"OK","!!"),RIGHT(H30,3)="(a)",IF(AND(G30&gt;=DATE('1. Informace o projektu'!$C$3,1,1),G30&lt;=WORKDAY(DATE('1. Informace o projektu'!$C$3,12,31)-1,1,'6. Data'!$C$76:$C$89)),"OK","!!"),ISBLANK(G30),"!",ISBLANK(H30),"!!!",H30='6. Data'!$B$3,"vyberte druh nákladu")," ")</f>
        <v xml:space="preserve"> </v>
      </c>
      <c r="J30" s="261" t="str">
        <f t="shared" si="0"/>
        <v xml:space="preserve"> </v>
      </c>
      <c r="K30" s="238" t="str">
        <f t="shared" si="1"/>
        <v xml:space="preserve"> </v>
      </c>
      <c r="L30" s="87" t="str">
        <f t="shared" si="2"/>
        <v xml:space="preserve"> </v>
      </c>
    </row>
    <row r="31" spans="1:12" x14ac:dyDescent="0.25">
      <c r="A31" s="72"/>
      <c r="B31" s="82"/>
      <c r="C31" s="82"/>
      <c r="D31" s="79"/>
      <c r="E31" s="83"/>
      <c r="F31" s="83"/>
      <c r="G31" s="81"/>
      <c r="H31" s="123"/>
      <c r="I31" s="238" t="str">
        <f>IF(ISNUMBER(F31),_xlfn.IFS(RIGHT(H31,3)="(b)",IF(AND(G31&gt;=DATE('1. Informace o projektu'!$C$3,1,1),G31&lt;=WORKDAY(DATE('1. Informace o projektu'!$C$3+1,1,31)-1,1)),"OK","!!"),RIGHT(H31,3)="(a)",IF(AND(G31&gt;=DATE('1. Informace o projektu'!$C$3,1,1),G31&lt;=WORKDAY(DATE('1. Informace o projektu'!$C$3,12,31)-1,1,'6. Data'!$C$76:$C$89)),"OK","!!"),ISBLANK(G31),"!",ISBLANK(H31),"!!!",H31='6. Data'!$B$3,"vyberte druh nákladu")," ")</f>
        <v xml:space="preserve"> </v>
      </c>
      <c r="J31" s="261" t="str">
        <f t="shared" si="0"/>
        <v xml:space="preserve"> </v>
      </c>
      <c r="K31" s="238" t="str">
        <f t="shared" si="1"/>
        <v xml:space="preserve"> </v>
      </c>
      <c r="L31" s="87" t="str">
        <f t="shared" si="2"/>
        <v xml:space="preserve"> </v>
      </c>
    </row>
    <row r="32" spans="1:12" x14ac:dyDescent="0.25">
      <c r="A32" s="72"/>
      <c r="B32" s="82"/>
      <c r="C32" s="82"/>
      <c r="D32" s="79"/>
      <c r="E32" s="83"/>
      <c r="F32" s="83"/>
      <c r="G32" s="81"/>
      <c r="H32" s="123"/>
      <c r="I32" s="238" t="str">
        <f>IF(ISNUMBER(F32),_xlfn.IFS(RIGHT(H32,3)="(b)",IF(AND(G32&gt;=DATE('1. Informace o projektu'!$C$3,1,1),G32&lt;=WORKDAY(DATE('1. Informace o projektu'!$C$3+1,1,31)-1,1)),"OK","!!"),RIGHT(H32,3)="(a)",IF(AND(G32&gt;=DATE('1. Informace o projektu'!$C$3,1,1),G32&lt;=WORKDAY(DATE('1. Informace o projektu'!$C$3,12,31)-1,1,'6. Data'!$C$76:$C$89)),"OK","!!"),ISBLANK(G32),"!",ISBLANK(H32),"!!!",H32='6. Data'!$B$3,"vyberte druh nákladu")," ")</f>
        <v xml:space="preserve"> </v>
      </c>
      <c r="J32" s="261" t="str">
        <f t="shared" si="0"/>
        <v xml:space="preserve"> </v>
      </c>
      <c r="K32" s="238" t="str">
        <f t="shared" si="1"/>
        <v xml:space="preserve"> </v>
      </c>
      <c r="L32" s="87" t="str">
        <f t="shared" si="2"/>
        <v xml:space="preserve"> </v>
      </c>
    </row>
    <row r="33" spans="1:12" x14ac:dyDescent="0.25">
      <c r="A33" s="72"/>
      <c r="B33" s="82"/>
      <c r="C33" s="82"/>
      <c r="D33" s="79"/>
      <c r="E33" s="83"/>
      <c r="F33" s="83"/>
      <c r="G33" s="81"/>
      <c r="H33" s="123"/>
      <c r="I33" s="238" t="str">
        <f>IF(ISNUMBER(F33),_xlfn.IFS(RIGHT(H33,3)="(b)",IF(AND(G33&gt;=DATE('1. Informace o projektu'!$C$3,1,1),G33&lt;=WORKDAY(DATE('1. Informace o projektu'!$C$3+1,1,31)-1,1)),"OK","!!"),RIGHT(H33,3)="(a)",IF(AND(G33&gt;=DATE('1. Informace o projektu'!$C$3,1,1),G33&lt;=WORKDAY(DATE('1. Informace o projektu'!$C$3,12,31)-1,1,'6. Data'!$C$76:$C$89)),"OK","!!"),ISBLANK(G33),"!",ISBLANK(H33),"!!!",H33='6. Data'!$B$3,"vyberte druh nákladu")," ")</f>
        <v xml:space="preserve"> </v>
      </c>
      <c r="J33" s="261" t="str">
        <f t="shared" si="0"/>
        <v xml:space="preserve"> </v>
      </c>
      <c r="K33" s="238" t="str">
        <f t="shared" si="1"/>
        <v xml:space="preserve"> </v>
      </c>
      <c r="L33" s="87" t="str">
        <f t="shared" si="2"/>
        <v xml:space="preserve"> </v>
      </c>
    </row>
    <row r="34" spans="1:12" x14ac:dyDescent="0.25">
      <c r="A34" s="72"/>
      <c r="B34" s="82"/>
      <c r="C34" s="82"/>
      <c r="D34" s="79"/>
      <c r="E34" s="83"/>
      <c r="F34" s="83"/>
      <c r="G34" s="81"/>
      <c r="H34" s="123"/>
      <c r="I34" s="238" t="str">
        <f>IF(ISNUMBER(F34),_xlfn.IFS(RIGHT(H34,3)="(b)",IF(AND(G34&gt;=DATE('1. Informace o projektu'!$C$3,1,1),G34&lt;=WORKDAY(DATE('1. Informace o projektu'!$C$3+1,1,31)-1,1)),"OK","!!"),RIGHT(H34,3)="(a)",IF(AND(G34&gt;=DATE('1. Informace o projektu'!$C$3,1,1),G34&lt;=WORKDAY(DATE('1. Informace o projektu'!$C$3,12,31)-1,1,'6. Data'!$C$76:$C$89)),"OK","!!"),ISBLANK(G34),"!",ISBLANK(H34),"!!!",H34='6. Data'!$B$3,"vyberte druh nákladu")," ")</f>
        <v xml:space="preserve"> </v>
      </c>
      <c r="J34" s="261" t="str">
        <f t="shared" si="0"/>
        <v xml:space="preserve"> </v>
      </c>
      <c r="K34" s="238" t="str">
        <f t="shared" si="1"/>
        <v xml:space="preserve"> </v>
      </c>
      <c r="L34" s="87" t="str">
        <f t="shared" si="2"/>
        <v xml:space="preserve"> </v>
      </c>
    </row>
    <row r="35" spans="1:12" x14ac:dyDescent="0.25">
      <c r="A35" s="72"/>
      <c r="B35" s="82"/>
      <c r="C35" s="82"/>
      <c r="D35" s="79"/>
      <c r="E35" s="83"/>
      <c r="F35" s="83"/>
      <c r="G35" s="81"/>
      <c r="H35" s="123"/>
      <c r="I35" s="238" t="str">
        <f>IF(ISNUMBER(F35),_xlfn.IFS(RIGHT(H35,3)="(b)",IF(AND(G35&gt;=DATE('1. Informace o projektu'!$C$3,1,1),G35&lt;=WORKDAY(DATE('1. Informace o projektu'!$C$3+1,1,31)-1,1)),"OK","!!"),RIGHT(H35,3)="(a)",IF(AND(G35&gt;=DATE('1. Informace o projektu'!$C$3,1,1),G35&lt;=WORKDAY(DATE('1. Informace o projektu'!$C$3,12,31)-1,1,'6. Data'!$C$76:$C$89)),"OK","!!"),ISBLANK(G35),"!",ISBLANK(H35),"!!!",H35='6. Data'!$B$3,"vyberte druh nákladu")," ")</f>
        <v xml:space="preserve"> </v>
      </c>
      <c r="J35" s="261" t="str">
        <f t="shared" si="0"/>
        <v xml:space="preserve"> </v>
      </c>
      <c r="K35" s="238" t="str">
        <f t="shared" si="1"/>
        <v xml:space="preserve"> </v>
      </c>
      <c r="L35" s="87" t="str">
        <f t="shared" si="2"/>
        <v xml:space="preserve"> </v>
      </c>
    </row>
    <row r="36" spans="1:12" x14ac:dyDescent="0.25">
      <c r="A36" s="72"/>
      <c r="B36" s="82"/>
      <c r="C36" s="82"/>
      <c r="D36" s="79"/>
      <c r="E36" s="83"/>
      <c r="F36" s="83"/>
      <c r="G36" s="81"/>
      <c r="H36" s="123"/>
      <c r="I36" s="238" t="str">
        <f>IF(ISNUMBER(F36),_xlfn.IFS(RIGHT(H36,3)="(b)",IF(AND(G36&gt;=DATE('1. Informace o projektu'!$C$3,1,1),G36&lt;=WORKDAY(DATE('1. Informace o projektu'!$C$3+1,1,31)-1,1)),"OK","!!"),RIGHT(H36,3)="(a)",IF(AND(G36&gt;=DATE('1. Informace o projektu'!$C$3,1,1),G36&lt;=WORKDAY(DATE('1. Informace o projektu'!$C$3,12,31)-1,1,'6. Data'!$C$76:$C$89)),"OK","!!"),ISBLANK(G36),"!",ISBLANK(H36),"!!!",H36='6. Data'!$B$3,"vyberte druh nákladu")," ")</f>
        <v xml:space="preserve"> </v>
      </c>
      <c r="J36" s="261" t="str">
        <f t="shared" si="0"/>
        <v xml:space="preserve"> </v>
      </c>
      <c r="K36" s="238" t="str">
        <f t="shared" si="1"/>
        <v xml:space="preserve"> </v>
      </c>
      <c r="L36" s="87" t="str">
        <f t="shared" si="2"/>
        <v xml:space="preserve"> </v>
      </c>
    </row>
    <row r="37" spans="1:12" x14ac:dyDescent="0.25">
      <c r="A37" s="72"/>
      <c r="B37" s="82"/>
      <c r="C37" s="82"/>
      <c r="D37" s="79"/>
      <c r="E37" s="83"/>
      <c r="F37" s="83"/>
      <c r="G37" s="81"/>
      <c r="H37" s="123"/>
      <c r="I37" s="238" t="str">
        <f>IF(ISNUMBER(F37),_xlfn.IFS(RIGHT(H37,3)="(b)",IF(AND(G37&gt;=DATE('1. Informace o projektu'!$C$3,1,1),G37&lt;=WORKDAY(DATE('1. Informace o projektu'!$C$3+1,1,31)-1,1)),"OK","!!"),RIGHT(H37,3)="(a)",IF(AND(G37&gt;=DATE('1. Informace o projektu'!$C$3,1,1),G37&lt;=WORKDAY(DATE('1. Informace o projektu'!$C$3,12,31)-1,1,'6. Data'!$C$76:$C$89)),"OK","!!"),ISBLANK(G37),"!",ISBLANK(H37),"!!!",H37='6. Data'!$B$3,"vyberte druh nákladu")," ")</f>
        <v xml:space="preserve"> </v>
      </c>
      <c r="J37" s="261" t="str">
        <f t="shared" si="0"/>
        <v xml:space="preserve"> </v>
      </c>
      <c r="K37" s="238" t="str">
        <f t="shared" si="1"/>
        <v xml:space="preserve"> </v>
      </c>
      <c r="L37" s="87" t="str">
        <f t="shared" si="2"/>
        <v xml:space="preserve"> </v>
      </c>
    </row>
    <row r="38" spans="1:12" x14ac:dyDescent="0.25">
      <c r="A38" s="72"/>
      <c r="B38" s="82"/>
      <c r="C38" s="82"/>
      <c r="D38" s="79"/>
      <c r="E38" s="83"/>
      <c r="F38" s="83"/>
      <c r="G38" s="81"/>
      <c r="H38" s="123"/>
      <c r="I38" s="238" t="str">
        <f>IF(ISNUMBER(F38),_xlfn.IFS(RIGHT(H38,3)="(b)",IF(AND(G38&gt;=DATE('1. Informace o projektu'!$C$3,1,1),G38&lt;=WORKDAY(DATE('1. Informace o projektu'!$C$3+1,1,31)-1,1)),"OK","!!"),RIGHT(H38,3)="(a)",IF(AND(G38&gt;=DATE('1. Informace o projektu'!$C$3,1,1),G38&lt;=WORKDAY(DATE('1. Informace o projektu'!$C$3,12,31)-1,1,'6. Data'!$C$76:$C$89)),"OK","!!"),ISBLANK(G38),"!",ISBLANK(H38),"!!!",H38='6. Data'!$B$3,"vyberte druh nákladu")," ")</f>
        <v xml:space="preserve"> </v>
      </c>
      <c r="J38" s="261" t="str">
        <f t="shared" si="0"/>
        <v xml:space="preserve"> </v>
      </c>
      <c r="K38" s="238" t="str">
        <f t="shared" si="1"/>
        <v xml:space="preserve"> </v>
      </c>
      <c r="L38" s="87" t="str">
        <f t="shared" si="2"/>
        <v xml:space="preserve"> </v>
      </c>
    </row>
    <row r="39" spans="1:12" x14ac:dyDescent="0.25">
      <c r="A39" s="72"/>
      <c r="B39" s="82"/>
      <c r="C39" s="82"/>
      <c r="D39" s="79"/>
      <c r="E39" s="83"/>
      <c r="F39" s="83"/>
      <c r="G39" s="81"/>
      <c r="H39" s="123"/>
      <c r="I39" s="238" t="str">
        <f>IF(ISNUMBER(F39),_xlfn.IFS(RIGHT(H39,3)="(b)",IF(AND(G39&gt;=DATE('1. Informace o projektu'!$C$3,1,1),G39&lt;=WORKDAY(DATE('1. Informace o projektu'!$C$3+1,1,31)-1,1)),"OK","!!"),RIGHT(H39,3)="(a)",IF(AND(G39&gt;=DATE('1. Informace o projektu'!$C$3,1,1),G39&lt;=WORKDAY(DATE('1. Informace o projektu'!$C$3,12,31)-1,1,'6. Data'!$C$76:$C$89)),"OK","!!"),ISBLANK(G39),"!",ISBLANK(H39),"!!!",H39='6. Data'!$B$3,"vyberte druh nákladu")," ")</f>
        <v xml:space="preserve"> </v>
      </c>
      <c r="J39" s="261" t="str">
        <f t="shared" si="0"/>
        <v xml:space="preserve"> </v>
      </c>
      <c r="K39" s="238" t="str">
        <f t="shared" si="1"/>
        <v xml:space="preserve"> </v>
      </c>
      <c r="L39" s="87" t="str">
        <f t="shared" si="2"/>
        <v xml:space="preserve"> </v>
      </c>
    </row>
    <row r="40" spans="1:12" x14ac:dyDescent="0.25">
      <c r="A40" s="72"/>
      <c r="B40" s="82"/>
      <c r="C40" s="82"/>
      <c r="D40" s="79"/>
      <c r="E40" s="83"/>
      <c r="F40" s="83"/>
      <c r="G40" s="81"/>
      <c r="H40" s="123"/>
      <c r="I40" s="238" t="str">
        <f>IF(ISNUMBER(F40),_xlfn.IFS(RIGHT(H40,3)="(b)",IF(AND(G40&gt;=DATE('1. Informace o projektu'!$C$3,1,1),G40&lt;=WORKDAY(DATE('1. Informace o projektu'!$C$3+1,1,31)-1,1)),"OK","!!"),RIGHT(H40,3)="(a)",IF(AND(G40&gt;=DATE('1. Informace o projektu'!$C$3,1,1),G40&lt;=WORKDAY(DATE('1. Informace o projektu'!$C$3,12,31)-1,1,'6. Data'!$C$76:$C$89)),"OK","!!"),ISBLANK(G40),"!",ISBLANK(H40),"!!!",H40='6. Data'!$B$3,"vyberte druh nákladu")," ")</f>
        <v xml:space="preserve"> </v>
      </c>
      <c r="J40" s="261" t="str">
        <f t="shared" si="0"/>
        <v xml:space="preserve"> </v>
      </c>
      <c r="K40" s="238" t="str">
        <f t="shared" si="1"/>
        <v xml:space="preserve"> </v>
      </c>
      <c r="L40" s="87" t="str">
        <f t="shared" si="2"/>
        <v xml:space="preserve"> </v>
      </c>
    </row>
    <row r="41" spans="1:12" x14ac:dyDescent="0.25">
      <c r="A41" s="72"/>
      <c r="B41" s="82"/>
      <c r="C41" s="82"/>
      <c r="D41" s="79"/>
      <c r="E41" s="83"/>
      <c r="F41" s="83"/>
      <c r="G41" s="81"/>
      <c r="H41" s="123"/>
      <c r="I41" s="238" t="str">
        <f>IF(ISNUMBER(F41),_xlfn.IFS(RIGHT(H41,3)="(b)",IF(AND(G41&gt;=DATE('1. Informace o projektu'!$C$3,1,1),G41&lt;=WORKDAY(DATE('1. Informace o projektu'!$C$3+1,1,31)-1,1)),"OK","!!"),RIGHT(H41,3)="(a)",IF(AND(G41&gt;=DATE('1. Informace o projektu'!$C$3,1,1),G41&lt;=WORKDAY(DATE('1. Informace o projektu'!$C$3,12,31)-1,1,'6. Data'!$C$76:$C$89)),"OK","!!"),ISBLANK(G41),"!",ISBLANK(H41),"!!!",H41='6. Data'!$B$3,"vyberte druh nákladu")," ")</f>
        <v xml:space="preserve"> </v>
      </c>
      <c r="J41" s="261" t="str">
        <f t="shared" si="0"/>
        <v xml:space="preserve"> </v>
      </c>
      <c r="K41" s="238" t="str">
        <f t="shared" si="1"/>
        <v xml:space="preserve"> </v>
      </c>
      <c r="L41" s="87" t="str">
        <f t="shared" si="2"/>
        <v xml:space="preserve"> </v>
      </c>
    </row>
    <row r="42" spans="1:12" x14ac:dyDescent="0.25">
      <c r="A42" s="72"/>
      <c r="B42" s="82"/>
      <c r="C42" s="82"/>
      <c r="D42" s="79"/>
      <c r="E42" s="83"/>
      <c r="F42" s="83"/>
      <c r="G42" s="81"/>
      <c r="H42" s="123"/>
      <c r="I42" s="238" t="str">
        <f>IF(ISNUMBER(F42),_xlfn.IFS(RIGHT(H42,3)="(b)",IF(AND(G42&gt;=DATE('1. Informace o projektu'!$C$3,1,1),G42&lt;=WORKDAY(DATE('1. Informace o projektu'!$C$3+1,1,31)-1,1)),"OK","!!"),RIGHT(H42,3)="(a)",IF(AND(G42&gt;=DATE('1. Informace o projektu'!$C$3,1,1),G42&lt;=WORKDAY(DATE('1. Informace o projektu'!$C$3,12,31)-1,1,'6. Data'!$C$76:$C$89)),"OK","!!"),ISBLANK(G42),"!",ISBLANK(H42),"!!!",H42='6. Data'!$B$3,"vyberte druh nákladu")," ")</f>
        <v xml:space="preserve"> </v>
      </c>
      <c r="J42" s="261" t="str">
        <f t="shared" si="0"/>
        <v xml:space="preserve"> </v>
      </c>
      <c r="K42" s="238" t="str">
        <f t="shared" si="1"/>
        <v xml:space="preserve"> </v>
      </c>
      <c r="L42" s="87" t="str">
        <f t="shared" si="2"/>
        <v xml:space="preserve"> </v>
      </c>
    </row>
    <row r="43" spans="1:12" x14ac:dyDescent="0.25">
      <c r="A43" s="72"/>
      <c r="B43" s="82"/>
      <c r="C43" s="82"/>
      <c r="D43" s="79"/>
      <c r="E43" s="83"/>
      <c r="F43" s="83"/>
      <c r="G43" s="81"/>
      <c r="H43" s="123"/>
      <c r="I43" s="238" t="str">
        <f>IF(ISNUMBER(F43),_xlfn.IFS(RIGHT(H43,3)="(b)",IF(AND(G43&gt;=DATE('1. Informace o projektu'!$C$3,1,1),G43&lt;=WORKDAY(DATE('1. Informace o projektu'!$C$3+1,1,31)-1,1)),"OK","!!"),RIGHT(H43,3)="(a)",IF(AND(G43&gt;=DATE('1. Informace o projektu'!$C$3,1,1),G43&lt;=WORKDAY(DATE('1. Informace o projektu'!$C$3,12,31)-1,1,'6. Data'!$C$76:$C$89)),"OK","!!"),ISBLANK(G43),"!",ISBLANK(H43),"!!!",H43='6. Data'!$B$3,"vyberte druh nákladu")," ")</f>
        <v xml:space="preserve"> </v>
      </c>
      <c r="J43" s="261" t="str">
        <f t="shared" si="0"/>
        <v xml:space="preserve"> </v>
      </c>
      <c r="K43" s="238" t="str">
        <f t="shared" si="1"/>
        <v xml:space="preserve"> </v>
      </c>
      <c r="L43" s="87" t="str">
        <f t="shared" si="2"/>
        <v xml:space="preserve"> </v>
      </c>
    </row>
    <row r="44" spans="1:12" x14ac:dyDescent="0.25">
      <c r="A44" s="72"/>
      <c r="B44" s="82"/>
      <c r="C44" s="82"/>
      <c r="D44" s="79"/>
      <c r="E44" s="83"/>
      <c r="F44" s="83"/>
      <c r="G44" s="81"/>
      <c r="H44" s="123"/>
      <c r="I44" s="238" t="str">
        <f>IF(ISNUMBER(F44),_xlfn.IFS(RIGHT(H44,3)="(b)",IF(AND(G44&gt;=DATE('1. Informace o projektu'!$C$3,1,1),G44&lt;=WORKDAY(DATE('1. Informace o projektu'!$C$3+1,1,31)-1,1)),"OK","!!"),RIGHT(H44,3)="(a)",IF(AND(G44&gt;=DATE('1. Informace o projektu'!$C$3,1,1),G44&lt;=WORKDAY(DATE('1. Informace o projektu'!$C$3,12,31)-1,1,'6. Data'!$C$76:$C$89)),"OK","!!"),ISBLANK(G44),"!",ISBLANK(H44),"!!!",H44='6. Data'!$B$3,"vyberte druh nákladu")," ")</f>
        <v xml:space="preserve"> </v>
      </c>
      <c r="J44" s="261" t="str">
        <f t="shared" si="0"/>
        <v xml:space="preserve"> </v>
      </c>
      <c r="K44" s="238" t="str">
        <f t="shared" si="1"/>
        <v xml:space="preserve"> </v>
      </c>
      <c r="L44" s="87" t="str">
        <f t="shared" si="2"/>
        <v xml:space="preserve"> </v>
      </c>
    </row>
    <row r="45" spans="1:12" x14ac:dyDescent="0.25">
      <c r="A45" s="72"/>
      <c r="B45" s="82"/>
      <c r="C45" s="82"/>
      <c r="D45" s="79"/>
      <c r="E45" s="83"/>
      <c r="F45" s="83"/>
      <c r="G45" s="81"/>
      <c r="H45" s="123"/>
      <c r="I45" s="238" t="str">
        <f>IF(ISNUMBER(F45),_xlfn.IFS(RIGHT(H45,3)="(b)",IF(AND(G45&gt;=DATE('1. Informace o projektu'!$C$3,1,1),G45&lt;=WORKDAY(DATE('1. Informace o projektu'!$C$3+1,1,31)-1,1)),"OK","!!"),RIGHT(H45,3)="(a)",IF(AND(G45&gt;=DATE('1. Informace o projektu'!$C$3,1,1),G45&lt;=WORKDAY(DATE('1. Informace o projektu'!$C$3,12,31)-1,1,'6. Data'!$C$76:$C$89)),"OK","!!"),ISBLANK(G45),"!",ISBLANK(H45),"!!!",H45='6. Data'!$B$3,"vyberte druh nákladu")," ")</f>
        <v xml:space="preserve"> </v>
      </c>
      <c r="J45" s="261" t="str">
        <f t="shared" si="0"/>
        <v xml:space="preserve"> </v>
      </c>
      <c r="K45" s="238" t="str">
        <f t="shared" si="1"/>
        <v xml:space="preserve"> </v>
      </c>
      <c r="L45" s="87" t="str">
        <f t="shared" si="2"/>
        <v xml:space="preserve"> </v>
      </c>
    </row>
    <row r="46" spans="1:12" x14ac:dyDescent="0.25">
      <c r="A46" s="72"/>
      <c r="B46" s="82"/>
      <c r="C46" s="82"/>
      <c r="D46" s="79"/>
      <c r="E46" s="83"/>
      <c r="F46" s="83"/>
      <c r="G46" s="81"/>
      <c r="H46" s="123"/>
      <c r="I46" s="238" t="str">
        <f>IF(ISNUMBER(F46),_xlfn.IFS(RIGHT(H46,3)="(b)",IF(AND(G46&gt;=DATE('1. Informace o projektu'!$C$3,1,1),G46&lt;=WORKDAY(DATE('1. Informace o projektu'!$C$3+1,1,31)-1,1)),"OK","!!"),RIGHT(H46,3)="(a)",IF(AND(G46&gt;=DATE('1. Informace o projektu'!$C$3,1,1),G46&lt;=WORKDAY(DATE('1. Informace o projektu'!$C$3,12,31)-1,1,'6. Data'!$C$76:$C$89)),"OK","!!"),ISBLANK(G46),"!",ISBLANK(H46),"!!!",H46='6. Data'!$B$3,"vyberte druh nákladu")," ")</f>
        <v xml:space="preserve"> </v>
      </c>
      <c r="J46" s="261" t="str">
        <f t="shared" si="0"/>
        <v xml:space="preserve"> </v>
      </c>
      <c r="K46" s="238" t="str">
        <f t="shared" si="1"/>
        <v xml:space="preserve"> </v>
      </c>
      <c r="L46" s="87" t="str">
        <f t="shared" si="2"/>
        <v xml:space="preserve"> </v>
      </c>
    </row>
    <row r="47" spans="1:12" x14ac:dyDescent="0.25">
      <c r="A47" s="72"/>
      <c r="B47" s="82"/>
      <c r="C47" s="82"/>
      <c r="D47" s="79"/>
      <c r="E47" s="83"/>
      <c r="F47" s="83"/>
      <c r="G47" s="81"/>
      <c r="H47" s="123"/>
      <c r="I47" s="238" t="str">
        <f>IF(ISNUMBER(F47),_xlfn.IFS(RIGHT(H47,3)="(b)",IF(AND(G47&gt;=DATE('1. Informace o projektu'!$C$3,1,1),G47&lt;=WORKDAY(DATE('1. Informace o projektu'!$C$3+1,1,31)-1,1)),"OK","!!"),RIGHT(H47,3)="(a)",IF(AND(G47&gt;=DATE('1. Informace o projektu'!$C$3,1,1),G47&lt;=WORKDAY(DATE('1. Informace o projektu'!$C$3,12,31)-1,1,'6. Data'!$C$76:$C$89)),"OK","!!"),ISBLANK(G47),"!",ISBLANK(H47),"!!!",H47='6. Data'!$B$3,"vyberte druh nákladu")," ")</f>
        <v xml:space="preserve"> </v>
      </c>
      <c r="J47" s="261" t="str">
        <f t="shared" si="0"/>
        <v xml:space="preserve"> </v>
      </c>
      <c r="K47" s="238" t="str">
        <f t="shared" si="1"/>
        <v xml:space="preserve"> </v>
      </c>
      <c r="L47" s="87" t="str">
        <f t="shared" si="2"/>
        <v xml:space="preserve"> </v>
      </c>
    </row>
    <row r="48" spans="1:12" x14ac:dyDescent="0.25">
      <c r="A48" s="72"/>
      <c r="B48" s="82"/>
      <c r="C48" s="82"/>
      <c r="D48" s="79"/>
      <c r="E48" s="83"/>
      <c r="F48" s="83"/>
      <c r="G48" s="81"/>
      <c r="H48" s="123"/>
      <c r="I48" s="238" t="str">
        <f>IF(ISNUMBER(F48),_xlfn.IFS(RIGHT(H48,3)="(b)",IF(AND(G48&gt;=DATE('1. Informace o projektu'!$C$3,1,1),G48&lt;=WORKDAY(DATE('1. Informace o projektu'!$C$3+1,1,31)-1,1)),"OK","!!"),RIGHT(H48,3)="(a)",IF(AND(G48&gt;=DATE('1. Informace o projektu'!$C$3,1,1),G48&lt;=WORKDAY(DATE('1. Informace o projektu'!$C$3,12,31)-1,1,'6. Data'!$C$76:$C$89)),"OK","!!"),ISBLANK(G48),"!",ISBLANK(H48),"!!!",H48='6. Data'!$B$3,"vyberte druh nákladu")," ")</f>
        <v xml:space="preserve"> </v>
      </c>
      <c r="J48" s="261" t="str">
        <f t="shared" si="0"/>
        <v xml:space="preserve"> </v>
      </c>
      <c r="K48" s="238" t="str">
        <f t="shared" si="1"/>
        <v xml:space="preserve"> </v>
      </c>
      <c r="L48" s="87" t="str">
        <f t="shared" si="2"/>
        <v xml:space="preserve"> </v>
      </c>
    </row>
    <row r="49" spans="1:12" x14ac:dyDescent="0.25">
      <c r="A49" s="72"/>
      <c r="B49" s="82"/>
      <c r="C49" s="82"/>
      <c r="D49" s="79"/>
      <c r="E49" s="83"/>
      <c r="F49" s="83"/>
      <c r="G49" s="81"/>
      <c r="H49" s="123"/>
      <c r="I49" s="238" t="str">
        <f>IF(ISNUMBER(F49),_xlfn.IFS(RIGHT(H49,3)="(b)",IF(AND(G49&gt;=DATE('1. Informace o projektu'!$C$3,1,1),G49&lt;=WORKDAY(DATE('1. Informace o projektu'!$C$3+1,1,31)-1,1)),"OK","!!"),RIGHT(H49,3)="(a)",IF(AND(G49&gt;=DATE('1. Informace o projektu'!$C$3,1,1),G49&lt;=WORKDAY(DATE('1. Informace o projektu'!$C$3,12,31)-1,1,'6. Data'!$C$76:$C$89)),"OK","!!"),ISBLANK(G49),"!",ISBLANK(H49),"!!!",H49='6. Data'!$B$3,"vyberte druh nákladu")," ")</f>
        <v xml:space="preserve"> </v>
      </c>
      <c r="J49" s="261" t="str">
        <f t="shared" si="0"/>
        <v xml:space="preserve"> </v>
      </c>
      <c r="K49" s="238" t="str">
        <f t="shared" si="1"/>
        <v xml:space="preserve"> </v>
      </c>
      <c r="L49" s="87" t="str">
        <f t="shared" si="2"/>
        <v xml:space="preserve"> </v>
      </c>
    </row>
    <row r="50" spans="1:12" x14ac:dyDescent="0.25">
      <c r="A50" s="72"/>
      <c r="B50" s="82"/>
      <c r="C50" s="82"/>
      <c r="D50" s="79"/>
      <c r="E50" s="83"/>
      <c r="F50" s="83"/>
      <c r="G50" s="81"/>
      <c r="H50" s="123"/>
      <c r="I50" s="238" t="str">
        <f>IF(ISNUMBER(F50),_xlfn.IFS(RIGHT(H50,3)="(b)",IF(AND(G50&gt;=DATE('1. Informace o projektu'!$C$3,1,1),G50&lt;=WORKDAY(DATE('1. Informace o projektu'!$C$3+1,1,31)-1,1)),"OK","!!"),RIGHT(H50,3)="(a)",IF(AND(G50&gt;=DATE('1. Informace o projektu'!$C$3,1,1),G50&lt;=WORKDAY(DATE('1. Informace o projektu'!$C$3,12,31)-1,1,'6. Data'!$C$76:$C$89)),"OK","!!"),ISBLANK(G50),"!",ISBLANK(H50),"!!!",H50='6. Data'!$B$3,"vyberte druh nákladu")," ")</f>
        <v xml:space="preserve"> </v>
      </c>
      <c r="J50" s="261" t="str">
        <f t="shared" si="0"/>
        <v xml:space="preserve"> </v>
      </c>
      <c r="K50" s="238" t="str">
        <f t="shared" si="1"/>
        <v xml:space="preserve"> </v>
      </c>
      <c r="L50" s="87" t="str">
        <f t="shared" si="2"/>
        <v xml:space="preserve"> </v>
      </c>
    </row>
    <row r="51" spans="1:12" x14ac:dyDescent="0.25">
      <c r="A51" s="72"/>
      <c r="B51" s="82"/>
      <c r="C51" s="82"/>
      <c r="D51" s="79"/>
      <c r="E51" s="83"/>
      <c r="F51" s="83"/>
      <c r="G51" s="81"/>
      <c r="H51" s="123"/>
      <c r="I51" s="238" t="str">
        <f>IF(ISNUMBER(F51),_xlfn.IFS(RIGHT(H51,3)="(b)",IF(AND(G51&gt;=DATE('1. Informace o projektu'!$C$3,1,1),G51&lt;=WORKDAY(DATE('1. Informace o projektu'!$C$3+1,1,31)-1,1)),"OK","!!"),RIGHT(H51,3)="(a)",IF(AND(G51&gt;=DATE('1. Informace o projektu'!$C$3,1,1),G51&lt;=WORKDAY(DATE('1. Informace o projektu'!$C$3,12,31)-1,1,'6. Data'!$C$76:$C$89)),"OK","!!"),ISBLANK(G51),"!",ISBLANK(H51),"!!!",H51='6. Data'!$B$3,"vyberte druh nákladu")," ")</f>
        <v xml:space="preserve"> </v>
      </c>
      <c r="J51" s="261" t="str">
        <f t="shared" si="0"/>
        <v xml:space="preserve"> </v>
      </c>
      <c r="K51" s="238" t="str">
        <f t="shared" si="1"/>
        <v xml:space="preserve"> </v>
      </c>
      <c r="L51" s="87" t="str">
        <f t="shared" si="2"/>
        <v xml:space="preserve"> </v>
      </c>
    </row>
    <row r="52" spans="1:12" x14ac:dyDescent="0.25">
      <c r="A52" s="72"/>
      <c r="B52" s="82"/>
      <c r="C52" s="82"/>
      <c r="D52" s="79"/>
      <c r="E52" s="83"/>
      <c r="F52" s="83"/>
      <c r="G52" s="81"/>
      <c r="H52" s="123"/>
      <c r="I52" s="238" t="str">
        <f>IF(ISNUMBER(F52),_xlfn.IFS(RIGHT(H52,3)="(b)",IF(AND(G52&gt;=DATE('1. Informace o projektu'!$C$3,1,1),G52&lt;=WORKDAY(DATE('1. Informace o projektu'!$C$3+1,1,31)-1,1)),"OK","!!"),RIGHT(H52,3)="(a)",IF(AND(G52&gt;=DATE('1. Informace o projektu'!$C$3,1,1),G52&lt;=WORKDAY(DATE('1. Informace o projektu'!$C$3,12,31)-1,1,'6. Data'!$C$76:$C$89)),"OK","!!"),ISBLANK(G52),"!",ISBLANK(H52),"!!!",H52='6. Data'!$B$3,"vyberte druh nákladu")," ")</f>
        <v xml:space="preserve"> </v>
      </c>
      <c r="J52" s="261" t="str">
        <f t="shared" si="0"/>
        <v xml:space="preserve"> </v>
      </c>
      <c r="K52" s="238" t="str">
        <f t="shared" si="1"/>
        <v xml:space="preserve"> </v>
      </c>
      <c r="L52" s="87" t="str">
        <f t="shared" si="2"/>
        <v xml:space="preserve"> </v>
      </c>
    </row>
    <row r="53" spans="1:12" x14ac:dyDescent="0.25">
      <c r="A53" s="72"/>
      <c r="B53" s="82"/>
      <c r="C53" s="82"/>
      <c r="D53" s="79"/>
      <c r="E53" s="83"/>
      <c r="F53" s="83"/>
      <c r="G53" s="81"/>
      <c r="H53" s="123"/>
      <c r="I53" s="238" t="str">
        <f>IF(ISNUMBER(F53),_xlfn.IFS(RIGHT(H53,3)="(b)",IF(AND(G53&gt;=DATE('1. Informace o projektu'!$C$3,1,1),G53&lt;=WORKDAY(DATE('1. Informace o projektu'!$C$3+1,1,31)-1,1)),"OK","!!"),RIGHT(H53,3)="(a)",IF(AND(G53&gt;=DATE('1. Informace o projektu'!$C$3,1,1),G53&lt;=WORKDAY(DATE('1. Informace o projektu'!$C$3,12,31)-1,1,'6. Data'!$C$76:$C$89)),"OK","!!"),ISBLANK(G53),"!",ISBLANK(H53),"!!!",H53='6. Data'!$B$3,"vyberte druh nákladu")," ")</f>
        <v xml:space="preserve"> </v>
      </c>
      <c r="J53" s="261" t="str">
        <f t="shared" si="0"/>
        <v xml:space="preserve"> </v>
      </c>
      <c r="K53" s="238" t="str">
        <f t="shared" si="1"/>
        <v xml:space="preserve"> </v>
      </c>
      <c r="L53" s="87" t="str">
        <f t="shared" si="2"/>
        <v xml:space="preserve"> </v>
      </c>
    </row>
    <row r="54" spans="1:12" x14ac:dyDescent="0.25">
      <c r="A54" s="72"/>
      <c r="B54" s="82"/>
      <c r="C54" s="82"/>
      <c r="D54" s="79"/>
      <c r="E54" s="83"/>
      <c r="F54" s="83"/>
      <c r="G54" s="81"/>
      <c r="H54" s="123"/>
      <c r="I54" s="238" t="str">
        <f>IF(ISNUMBER(F54),_xlfn.IFS(RIGHT(H54,3)="(b)",IF(AND(G54&gt;=DATE('1. Informace o projektu'!$C$3,1,1),G54&lt;=WORKDAY(DATE('1. Informace o projektu'!$C$3+1,1,31)-1,1)),"OK","!!"),RIGHT(H54,3)="(a)",IF(AND(G54&gt;=DATE('1. Informace o projektu'!$C$3,1,1),G54&lt;=WORKDAY(DATE('1. Informace o projektu'!$C$3,12,31)-1,1,'6. Data'!$C$76:$C$89)),"OK","!!"),ISBLANK(G54),"!",ISBLANK(H54),"!!!",H54='6. Data'!$B$3,"vyberte druh nákladu")," ")</f>
        <v xml:space="preserve"> </v>
      </c>
      <c r="J54" s="261" t="str">
        <f t="shared" si="0"/>
        <v xml:space="preserve"> </v>
      </c>
      <c r="K54" s="238" t="str">
        <f t="shared" si="1"/>
        <v xml:space="preserve"> </v>
      </c>
      <c r="L54" s="87" t="str">
        <f t="shared" si="2"/>
        <v xml:space="preserve"> </v>
      </c>
    </row>
    <row r="55" spans="1:12" x14ac:dyDescent="0.25">
      <c r="A55" s="72"/>
      <c r="B55" s="82"/>
      <c r="C55" s="82"/>
      <c r="D55" s="79"/>
      <c r="E55" s="83"/>
      <c r="F55" s="83"/>
      <c r="G55" s="81"/>
      <c r="H55" s="123"/>
      <c r="I55" s="238" t="str">
        <f>IF(ISNUMBER(F55),_xlfn.IFS(RIGHT(H55,3)="(b)",IF(AND(G55&gt;=DATE('1. Informace o projektu'!$C$3,1,1),G55&lt;=WORKDAY(DATE('1. Informace o projektu'!$C$3+1,1,31)-1,1)),"OK","!!"),RIGHT(H55,3)="(a)",IF(AND(G55&gt;=DATE('1. Informace o projektu'!$C$3,1,1),G55&lt;=WORKDAY(DATE('1. Informace o projektu'!$C$3,12,31)-1,1,'6. Data'!$C$76:$C$89)),"OK","!!"),ISBLANK(G55),"!",ISBLANK(H55),"!!!",H55='6. Data'!$B$3,"vyberte druh nákladu")," ")</f>
        <v xml:space="preserve"> </v>
      </c>
      <c r="J55" s="261" t="str">
        <f t="shared" si="0"/>
        <v xml:space="preserve"> </v>
      </c>
      <c r="K55" s="238" t="str">
        <f t="shared" si="1"/>
        <v xml:space="preserve"> </v>
      </c>
      <c r="L55" s="87" t="str">
        <f t="shared" si="2"/>
        <v xml:space="preserve"> </v>
      </c>
    </row>
    <row r="56" spans="1:12" x14ac:dyDescent="0.25">
      <c r="A56" s="72"/>
      <c r="B56" s="82"/>
      <c r="C56" s="82"/>
      <c r="D56" s="79"/>
      <c r="E56" s="83"/>
      <c r="F56" s="83"/>
      <c r="G56" s="81"/>
      <c r="H56" s="123"/>
      <c r="I56" s="238" t="str">
        <f>IF(ISNUMBER(F56),_xlfn.IFS(RIGHT(H56,3)="(b)",IF(AND(G56&gt;=DATE('1. Informace o projektu'!$C$3,1,1),G56&lt;=WORKDAY(DATE('1. Informace o projektu'!$C$3+1,1,31)-1,1)),"OK","!!"),RIGHT(H56,3)="(a)",IF(AND(G56&gt;=DATE('1. Informace o projektu'!$C$3,1,1),G56&lt;=WORKDAY(DATE('1. Informace o projektu'!$C$3,12,31)-1,1,'6. Data'!$C$76:$C$89)),"OK","!!"),ISBLANK(G56),"!",ISBLANK(H56),"!!!",H56='6. Data'!$B$3,"vyberte druh nákladu")," ")</f>
        <v xml:space="preserve"> </v>
      </c>
      <c r="J56" s="261" t="str">
        <f t="shared" si="0"/>
        <v xml:space="preserve"> </v>
      </c>
      <c r="K56" s="238" t="str">
        <f t="shared" si="1"/>
        <v xml:space="preserve"> </v>
      </c>
      <c r="L56" s="87" t="str">
        <f t="shared" si="2"/>
        <v xml:space="preserve"> </v>
      </c>
    </row>
    <row r="57" spans="1:12" x14ac:dyDescent="0.25">
      <c r="A57" s="72"/>
      <c r="B57" s="82"/>
      <c r="C57" s="82"/>
      <c r="D57" s="79"/>
      <c r="E57" s="83"/>
      <c r="F57" s="83"/>
      <c r="G57" s="81"/>
      <c r="H57" s="123"/>
      <c r="I57" s="238" t="str">
        <f>IF(ISNUMBER(F57),_xlfn.IFS(RIGHT(H57,3)="(b)",IF(AND(G57&gt;=DATE('1. Informace o projektu'!$C$3,1,1),G57&lt;=WORKDAY(DATE('1. Informace o projektu'!$C$3+1,1,31)-1,1)),"OK","!!"),RIGHT(H57,3)="(a)",IF(AND(G57&gt;=DATE('1. Informace o projektu'!$C$3,1,1),G57&lt;=WORKDAY(DATE('1. Informace o projektu'!$C$3,12,31)-1,1,'6. Data'!$C$76:$C$89)),"OK","!!"),ISBLANK(G57),"!",ISBLANK(H57),"!!!",H57='6. Data'!$B$3,"vyberte druh nákladu")," ")</f>
        <v xml:space="preserve"> </v>
      </c>
      <c r="J57" s="261" t="str">
        <f t="shared" si="0"/>
        <v xml:space="preserve"> </v>
      </c>
      <c r="K57" s="238" t="str">
        <f t="shared" si="1"/>
        <v xml:space="preserve"> </v>
      </c>
      <c r="L57" s="87" t="str">
        <f t="shared" si="2"/>
        <v xml:space="preserve"> </v>
      </c>
    </row>
    <row r="58" spans="1:12" x14ac:dyDescent="0.25">
      <c r="A58" s="72"/>
      <c r="B58" s="82"/>
      <c r="C58" s="82"/>
      <c r="D58" s="79"/>
      <c r="E58" s="83"/>
      <c r="F58" s="83"/>
      <c r="G58" s="81"/>
      <c r="H58" s="123"/>
      <c r="I58" s="238" t="str">
        <f>IF(ISNUMBER(F58),_xlfn.IFS(RIGHT(H58,3)="(b)",IF(AND(G58&gt;=DATE('1. Informace o projektu'!$C$3,1,1),G58&lt;=WORKDAY(DATE('1. Informace o projektu'!$C$3+1,1,31)-1,1)),"OK","!!"),RIGHT(H58,3)="(a)",IF(AND(G58&gt;=DATE('1. Informace o projektu'!$C$3,1,1),G58&lt;=WORKDAY(DATE('1. Informace o projektu'!$C$3,12,31)-1,1,'6. Data'!$C$76:$C$89)),"OK","!!"),ISBLANK(G58),"!",ISBLANK(H58),"!!!",H58='6. Data'!$B$3,"vyberte druh nákladu")," ")</f>
        <v xml:space="preserve"> </v>
      </c>
      <c r="J58" s="261" t="str">
        <f t="shared" si="0"/>
        <v xml:space="preserve"> </v>
      </c>
      <c r="K58" s="238" t="str">
        <f t="shared" si="1"/>
        <v xml:space="preserve"> </v>
      </c>
      <c r="L58" s="87" t="str">
        <f t="shared" si="2"/>
        <v xml:space="preserve"> </v>
      </c>
    </row>
    <row r="59" spans="1:12" x14ac:dyDescent="0.25">
      <c r="A59" s="72"/>
      <c r="B59" s="82"/>
      <c r="C59" s="82"/>
      <c r="D59" s="79"/>
      <c r="E59" s="83"/>
      <c r="F59" s="83"/>
      <c r="G59" s="81"/>
      <c r="H59" s="123"/>
      <c r="I59" s="238" t="str">
        <f>IF(ISNUMBER(F59),_xlfn.IFS(RIGHT(H59,3)="(b)",IF(AND(G59&gt;=DATE('1. Informace o projektu'!$C$3,1,1),G59&lt;=WORKDAY(DATE('1. Informace o projektu'!$C$3+1,1,31)-1,1)),"OK","!!"),RIGHT(H59,3)="(a)",IF(AND(G59&gt;=DATE('1. Informace o projektu'!$C$3,1,1),G59&lt;=WORKDAY(DATE('1. Informace o projektu'!$C$3,12,31)-1,1,'6. Data'!$C$76:$C$89)),"OK","!!"),ISBLANK(G59),"!",ISBLANK(H59),"!!!",H59='6. Data'!$B$3,"vyberte druh nákladu")," ")</f>
        <v xml:space="preserve"> </v>
      </c>
      <c r="J59" s="261" t="str">
        <f t="shared" si="0"/>
        <v xml:space="preserve"> </v>
      </c>
      <c r="K59" s="238" t="str">
        <f t="shared" si="1"/>
        <v xml:space="preserve"> </v>
      </c>
      <c r="L59" s="87" t="str">
        <f t="shared" si="2"/>
        <v xml:space="preserve"> </v>
      </c>
    </row>
    <row r="60" spans="1:12" x14ac:dyDescent="0.25">
      <c r="A60" s="72"/>
      <c r="B60" s="82"/>
      <c r="C60" s="82"/>
      <c r="D60" s="79"/>
      <c r="E60" s="83"/>
      <c r="F60" s="83"/>
      <c r="G60" s="81"/>
      <c r="H60" s="123"/>
      <c r="I60" s="238" t="str">
        <f>IF(ISNUMBER(F60),_xlfn.IFS(RIGHT(H60,3)="(b)",IF(AND(G60&gt;=DATE('1. Informace o projektu'!$C$3,1,1),G60&lt;=WORKDAY(DATE('1. Informace o projektu'!$C$3+1,1,31)-1,1)),"OK","!!"),RIGHT(H60,3)="(a)",IF(AND(G60&gt;=DATE('1. Informace o projektu'!$C$3,1,1),G60&lt;=WORKDAY(DATE('1. Informace o projektu'!$C$3,12,31)-1,1,'6. Data'!$C$76:$C$89)),"OK","!!"),ISBLANK(G60),"!",ISBLANK(H60),"!!!",H60='6. Data'!$B$3,"vyberte druh nákladu")," ")</f>
        <v xml:space="preserve"> </v>
      </c>
      <c r="J60" s="261" t="str">
        <f t="shared" si="0"/>
        <v xml:space="preserve"> </v>
      </c>
      <c r="K60" s="238" t="str">
        <f t="shared" si="1"/>
        <v xml:space="preserve"> </v>
      </c>
      <c r="L60" s="87" t="str">
        <f t="shared" si="2"/>
        <v xml:space="preserve"> </v>
      </c>
    </row>
    <row r="61" spans="1:12" x14ac:dyDescent="0.25">
      <c r="A61" s="72"/>
      <c r="B61" s="82"/>
      <c r="C61" s="82"/>
      <c r="D61" s="79"/>
      <c r="E61" s="83"/>
      <c r="F61" s="83"/>
      <c r="G61" s="81"/>
      <c r="H61" s="123"/>
      <c r="I61" s="238" t="str">
        <f>IF(ISNUMBER(F61),_xlfn.IFS(RIGHT(H61,3)="(b)",IF(AND(G61&gt;=DATE('1. Informace o projektu'!$C$3,1,1),G61&lt;=WORKDAY(DATE('1. Informace o projektu'!$C$3+1,1,31)-1,1)),"OK","!!"),RIGHT(H61,3)="(a)",IF(AND(G61&gt;=DATE('1. Informace o projektu'!$C$3,1,1),G61&lt;=WORKDAY(DATE('1. Informace o projektu'!$C$3,12,31)-1,1,'6. Data'!$C$76:$C$89)),"OK","!!"),ISBLANK(G61),"!",ISBLANK(H61),"!!!",H61='6. Data'!$B$3,"vyberte druh nákladu")," ")</f>
        <v xml:space="preserve"> </v>
      </c>
      <c r="J61" s="261" t="str">
        <f t="shared" si="0"/>
        <v xml:space="preserve"> </v>
      </c>
      <c r="K61" s="238" t="str">
        <f t="shared" si="1"/>
        <v xml:space="preserve"> </v>
      </c>
      <c r="L61" s="87" t="str">
        <f t="shared" si="2"/>
        <v xml:space="preserve"> </v>
      </c>
    </row>
    <row r="62" spans="1:12" x14ac:dyDescent="0.25">
      <c r="A62" s="72"/>
      <c r="B62" s="82"/>
      <c r="C62" s="82"/>
      <c r="D62" s="79"/>
      <c r="E62" s="83"/>
      <c r="F62" s="83"/>
      <c r="G62" s="81"/>
      <c r="H62" s="123"/>
      <c r="I62" s="238" t="str">
        <f>IF(ISNUMBER(F62),_xlfn.IFS(RIGHT(H62,3)="(b)",IF(AND(G62&gt;=DATE('1. Informace o projektu'!$C$3,1,1),G62&lt;=WORKDAY(DATE('1. Informace o projektu'!$C$3+1,1,31)-1,1)),"OK","!!"),RIGHT(H62,3)="(a)",IF(AND(G62&gt;=DATE('1. Informace o projektu'!$C$3,1,1),G62&lt;=WORKDAY(DATE('1. Informace o projektu'!$C$3,12,31)-1,1,'6. Data'!$C$76:$C$89)),"OK","!!"),ISBLANK(G62),"!",ISBLANK(H62),"!!!",H62='6. Data'!$B$3,"vyberte druh nákladu")," ")</f>
        <v xml:space="preserve"> </v>
      </c>
      <c r="J62" s="261" t="str">
        <f t="shared" si="0"/>
        <v xml:space="preserve"> </v>
      </c>
      <c r="K62" s="238" t="str">
        <f t="shared" si="1"/>
        <v xml:space="preserve"> </v>
      </c>
      <c r="L62" s="87" t="str">
        <f t="shared" si="2"/>
        <v xml:space="preserve"> </v>
      </c>
    </row>
    <row r="63" spans="1:12" x14ac:dyDescent="0.25">
      <c r="A63" s="72"/>
      <c r="B63" s="82"/>
      <c r="C63" s="82"/>
      <c r="D63" s="79"/>
      <c r="E63" s="83"/>
      <c r="F63" s="83"/>
      <c r="G63" s="81"/>
      <c r="H63" s="123"/>
      <c r="I63" s="238" t="str">
        <f>IF(ISNUMBER(F63),_xlfn.IFS(RIGHT(H63,3)="(b)",IF(AND(G63&gt;=DATE('1. Informace o projektu'!$C$3,1,1),G63&lt;=WORKDAY(DATE('1. Informace o projektu'!$C$3+1,1,31)-1,1)),"OK","!!"),RIGHT(H63,3)="(a)",IF(AND(G63&gt;=DATE('1. Informace o projektu'!$C$3,1,1),G63&lt;=WORKDAY(DATE('1. Informace o projektu'!$C$3,12,31)-1,1,'6. Data'!$C$76:$C$89)),"OK","!!"),ISBLANK(G63),"!",ISBLANK(H63),"!!!",H63='6. Data'!$B$3,"vyberte druh nákladu")," ")</f>
        <v xml:space="preserve"> </v>
      </c>
      <c r="J63" s="261" t="str">
        <f t="shared" si="0"/>
        <v xml:space="preserve"> </v>
      </c>
      <c r="K63" s="238" t="str">
        <f t="shared" si="1"/>
        <v xml:space="preserve"> </v>
      </c>
      <c r="L63" s="87" t="str">
        <f t="shared" si="2"/>
        <v xml:space="preserve"> </v>
      </c>
    </row>
    <row r="64" spans="1:12" x14ac:dyDescent="0.25">
      <c r="A64" s="72"/>
      <c r="B64" s="82"/>
      <c r="C64" s="82"/>
      <c r="D64" s="79"/>
      <c r="E64" s="83"/>
      <c r="F64" s="83"/>
      <c r="G64" s="81"/>
      <c r="H64" s="123"/>
      <c r="I64" s="238" t="str">
        <f>IF(ISNUMBER(F64),_xlfn.IFS(RIGHT(H64,3)="(b)",IF(AND(G64&gt;=DATE('1. Informace o projektu'!$C$3,1,1),G64&lt;=WORKDAY(DATE('1. Informace o projektu'!$C$3+1,1,31)-1,1)),"OK","!!"),RIGHT(H64,3)="(a)",IF(AND(G64&gt;=DATE('1. Informace o projektu'!$C$3,1,1),G64&lt;=WORKDAY(DATE('1. Informace o projektu'!$C$3,12,31)-1,1,'6. Data'!$C$76:$C$89)),"OK","!!"),ISBLANK(G64),"!",ISBLANK(H64),"!!!",H64='6. Data'!$B$3,"vyberte druh nákladu")," ")</f>
        <v xml:space="preserve"> </v>
      </c>
      <c r="J64" s="261" t="str">
        <f t="shared" si="0"/>
        <v xml:space="preserve"> </v>
      </c>
      <c r="K64" s="238" t="str">
        <f t="shared" si="1"/>
        <v xml:space="preserve"> </v>
      </c>
      <c r="L64" s="87" t="str">
        <f t="shared" si="2"/>
        <v xml:space="preserve"> </v>
      </c>
    </row>
    <row r="65" spans="1:12" x14ac:dyDescent="0.25">
      <c r="A65" s="72"/>
      <c r="B65" s="82"/>
      <c r="C65" s="82"/>
      <c r="D65" s="79"/>
      <c r="E65" s="83"/>
      <c r="F65" s="83"/>
      <c r="G65" s="81"/>
      <c r="H65" s="123"/>
      <c r="I65" s="238" t="str">
        <f>IF(ISNUMBER(F65),_xlfn.IFS(RIGHT(H65,3)="(b)",IF(AND(G65&gt;=DATE('1. Informace o projektu'!$C$3,1,1),G65&lt;=WORKDAY(DATE('1. Informace o projektu'!$C$3+1,1,31)-1,1)),"OK","!!"),RIGHT(H65,3)="(a)",IF(AND(G65&gt;=DATE('1. Informace o projektu'!$C$3,1,1),G65&lt;=WORKDAY(DATE('1. Informace o projektu'!$C$3,12,31)-1,1,'6. Data'!$C$76:$C$89)),"OK","!!"),ISBLANK(G65),"!",ISBLANK(H65),"!!!",H65='6. Data'!$B$3,"vyberte druh nákladu")," ")</f>
        <v xml:space="preserve"> </v>
      </c>
      <c r="J65" s="261" t="str">
        <f t="shared" si="0"/>
        <v xml:space="preserve"> </v>
      </c>
      <c r="K65" s="238" t="str">
        <f t="shared" si="1"/>
        <v xml:space="preserve"> </v>
      </c>
      <c r="L65" s="87" t="str">
        <f t="shared" si="2"/>
        <v xml:space="preserve"> </v>
      </c>
    </row>
    <row r="66" spans="1:12" x14ac:dyDescent="0.25">
      <c r="A66" s="72"/>
      <c r="B66" s="82"/>
      <c r="C66" s="82"/>
      <c r="D66" s="79"/>
      <c r="E66" s="83"/>
      <c r="F66" s="83"/>
      <c r="G66" s="81"/>
      <c r="H66" s="123"/>
      <c r="I66" s="238" t="str">
        <f>IF(ISNUMBER(F66),_xlfn.IFS(RIGHT(H66,3)="(b)",IF(AND(G66&gt;=DATE('1. Informace o projektu'!$C$3,1,1),G66&lt;=WORKDAY(DATE('1. Informace o projektu'!$C$3+1,1,31)-1,1)),"OK","!!"),RIGHT(H66,3)="(a)",IF(AND(G66&gt;=DATE('1. Informace o projektu'!$C$3,1,1),G66&lt;=WORKDAY(DATE('1. Informace o projektu'!$C$3,12,31)-1,1,'6. Data'!$C$76:$C$89)),"OK","!!"),ISBLANK(G66),"!",ISBLANK(H66),"!!!",H66='6. Data'!$B$3,"vyberte druh nákladu")," ")</f>
        <v xml:space="preserve"> </v>
      </c>
      <c r="J66" s="261" t="str">
        <f t="shared" si="0"/>
        <v xml:space="preserve"> </v>
      </c>
      <c r="K66" s="238" t="str">
        <f t="shared" si="1"/>
        <v xml:space="preserve"> </v>
      </c>
      <c r="L66" s="87" t="str">
        <f t="shared" si="2"/>
        <v xml:space="preserve"> </v>
      </c>
    </row>
    <row r="67" spans="1:12" x14ac:dyDescent="0.25">
      <c r="A67" s="72"/>
      <c r="B67" s="82"/>
      <c r="C67" s="82"/>
      <c r="D67" s="79"/>
      <c r="E67" s="83"/>
      <c r="F67" s="83"/>
      <c r="G67" s="81"/>
      <c r="H67" s="123"/>
      <c r="I67" s="238" t="str">
        <f>IF(ISNUMBER(F67),_xlfn.IFS(RIGHT(H67,3)="(b)",IF(AND(G67&gt;=DATE('1. Informace o projektu'!$C$3,1,1),G67&lt;=WORKDAY(DATE('1. Informace o projektu'!$C$3+1,1,31)-1,1)),"OK","!!"),RIGHT(H67,3)="(a)",IF(AND(G67&gt;=DATE('1. Informace o projektu'!$C$3,1,1),G67&lt;=WORKDAY(DATE('1. Informace o projektu'!$C$3,12,31)-1,1,'6. Data'!$C$76:$C$89)),"OK","!!"),ISBLANK(G67),"!",ISBLANK(H67),"!!!",H67='6. Data'!$B$3,"vyberte druh nákladu")," ")</f>
        <v xml:space="preserve"> </v>
      </c>
      <c r="J67" s="261" t="str">
        <f t="shared" si="0"/>
        <v xml:space="preserve"> </v>
      </c>
      <c r="K67" s="238" t="str">
        <f t="shared" si="1"/>
        <v xml:space="preserve"> </v>
      </c>
      <c r="L67" s="87" t="str">
        <f t="shared" si="2"/>
        <v xml:space="preserve"> </v>
      </c>
    </row>
    <row r="68" spans="1:12" x14ac:dyDescent="0.25">
      <c r="A68" s="72"/>
      <c r="B68" s="82"/>
      <c r="C68" s="82"/>
      <c r="D68" s="79"/>
      <c r="E68" s="83"/>
      <c r="F68" s="83"/>
      <c r="G68" s="81"/>
      <c r="H68" s="123"/>
      <c r="I68" s="238" t="str">
        <f>IF(ISNUMBER(F68),_xlfn.IFS(RIGHT(H68,3)="(b)",IF(AND(G68&gt;=DATE('1. Informace o projektu'!$C$3,1,1),G68&lt;=WORKDAY(DATE('1. Informace o projektu'!$C$3+1,1,31)-1,1)),"OK","!!"),RIGHT(H68,3)="(a)",IF(AND(G68&gt;=DATE('1. Informace o projektu'!$C$3,1,1),G68&lt;=WORKDAY(DATE('1. Informace o projektu'!$C$3,12,31)-1,1,'6. Data'!$C$76:$C$89)),"OK","!!"),ISBLANK(G68),"!",ISBLANK(H68),"!!!",H68='6. Data'!$B$3,"vyberte druh nákladu")," ")</f>
        <v xml:space="preserve"> </v>
      </c>
      <c r="J68" s="261" t="str">
        <f t="shared" si="0"/>
        <v xml:space="preserve"> </v>
      </c>
      <c r="K68" s="238" t="str">
        <f t="shared" si="1"/>
        <v xml:space="preserve"> </v>
      </c>
      <c r="L68" s="87" t="str">
        <f t="shared" si="2"/>
        <v xml:space="preserve"> </v>
      </c>
    </row>
    <row r="69" spans="1:12" x14ac:dyDescent="0.25">
      <c r="A69" s="72"/>
      <c r="B69" s="82"/>
      <c r="C69" s="82"/>
      <c r="D69" s="79"/>
      <c r="E69" s="83"/>
      <c r="F69" s="83"/>
      <c r="G69" s="81"/>
      <c r="H69" s="123"/>
      <c r="I69" s="238" t="str">
        <f>IF(ISNUMBER(F69),_xlfn.IFS(RIGHT(H69,3)="(b)",IF(AND(G69&gt;=DATE('1. Informace o projektu'!$C$3,1,1),G69&lt;=WORKDAY(DATE('1. Informace o projektu'!$C$3+1,1,31)-1,1)),"OK","!!"),RIGHT(H69,3)="(a)",IF(AND(G69&gt;=DATE('1. Informace o projektu'!$C$3,1,1),G69&lt;=WORKDAY(DATE('1. Informace o projektu'!$C$3,12,31)-1,1,'6. Data'!$C$76:$C$89)),"OK","!!"),ISBLANK(G69),"!",ISBLANK(H69),"!!!",H69='6. Data'!$B$3,"vyberte druh nákladu")," ")</f>
        <v xml:space="preserve"> </v>
      </c>
      <c r="J69" s="261" t="str">
        <f t="shared" si="0"/>
        <v xml:space="preserve"> </v>
      </c>
      <c r="K69" s="238" t="str">
        <f t="shared" si="1"/>
        <v xml:space="preserve"> </v>
      </c>
      <c r="L69" s="87" t="str">
        <f t="shared" si="2"/>
        <v xml:space="preserve"> </v>
      </c>
    </row>
    <row r="70" spans="1:12" x14ac:dyDescent="0.25">
      <c r="A70" s="72"/>
      <c r="B70" s="82"/>
      <c r="C70" s="82"/>
      <c r="D70" s="79"/>
      <c r="E70" s="83"/>
      <c r="F70" s="83"/>
      <c r="G70" s="81"/>
      <c r="H70" s="123"/>
      <c r="I70" s="238" t="str">
        <f>IF(ISNUMBER(F70),_xlfn.IFS(RIGHT(H70,3)="(b)",IF(AND(G70&gt;=DATE('1. Informace o projektu'!$C$3,1,1),G70&lt;=WORKDAY(DATE('1. Informace o projektu'!$C$3+1,1,31)-1,1)),"OK","!!"),RIGHT(H70,3)="(a)",IF(AND(G70&gt;=DATE('1. Informace o projektu'!$C$3,1,1),G70&lt;=WORKDAY(DATE('1. Informace o projektu'!$C$3,12,31)-1,1,'6. Data'!$C$76:$C$89)),"OK","!!"),ISBLANK(G70),"!",ISBLANK(H70),"!!!",H70='6. Data'!$B$3,"vyberte druh nákladu")," ")</f>
        <v xml:space="preserve"> </v>
      </c>
      <c r="J70" s="261" t="str">
        <f t="shared" si="0"/>
        <v xml:space="preserve"> </v>
      </c>
      <c r="K70" s="238" t="str">
        <f t="shared" si="1"/>
        <v xml:space="preserve"> </v>
      </c>
      <c r="L70" s="87" t="str">
        <f t="shared" si="2"/>
        <v xml:space="preserve"> </v>
      </c>
    </row>
    <row r="71" spans="1:12" x14ac:dyDescent="0.25">
      <c r="A71" s="72"/>
      <c r="B71" s="82"/>
      <c r="C71" s="82"/>
      <c r="D71" s="79"/>
      <c r="E71" s="83"/>
      <c r="F71" s="83"/>
      <c r="G71" s="81"/>
      <c r="H71" s="123"/>
      <c r="I71" s="238" t="str">
        <f>IF(ISNUMBER(F71),_xlfn.IFS(RIGHT(H71,3)="(b)",IF(AND(G71&gt;=DATE('1. Informace o projektu'!$C$3,1,1),G71&lt;=WORKDAY(DATE('1. Informace o projektu'!$C$3+1,1,31)-1,1)),"OK","!!"),RIGHT(H71,3)="(a)",IF(AND(G71&gt;=DATE('1. Informace o projektu'!$C$3,1,1),G71&lt;=WORKDAY(DATE('1. Informace o projektu'!$C$3,12,31)-1,1,'6. Data'!$C$76:$C$89)),"OK","!!"),ISBLANK(G71),"!",ISBLANK(H71),"!!!",H71='6. Data'!$B$3,"vyberte druh nákladu")," ")</f>
        <v xml:space="preserve"> </v>
      </c>
      <c r="J71" s="261" t="str">
        <f t="shared" ref="J71:J134" si="3">_xlfn.IFS(I71="!","Zapište datum úhrady",I71="ok"," ",I71=" "," ",I71="!!!","vyberte druh nákladu",I71="!!","nepovolené datum úhrady",I71="vyberte druh nákladu","vyberte druh nákladu")</f>
        <v xml:space="preserve"> </v>
      </c>
      <c r="K71" s="238" t="str">
        <f t="shared" ref="K71:K134" si="4">IF(ISNUMBER(F71),IF(E71&gt;=F71,"OK","!")," ")</f>
        <v xml:space="preserve"> </v>
      </c>
      <c r="L71" s="87" t="str">
        <f t="shared" ref="L71:L134" si="5">_xlfn.IFS(K71="!","Hrazeno z dotace je vyšší než fakturovaná částka",K71="ok"," ",K71=" "," ")</f>
        <v xml:space="preserve"> </v>
      </c>
    </row>
    <row r="72" spans="1:12" x14ac:dyDescent="0.25">
      <c r="A72" s="72"/>
      <c r="B72" s="82"/>
      <c r="C72" s="82"/>
      <c r="D72" s="79"/>
      <c r="E72" s="83"/>
      <c r="F72" s="83"/>
      <c r="G72" s="81"/>
      <c r="H72" s="123"/>
      <c r="I72" s="238" t="str">
        <f>IF(ISNUMBER(F72),_xlfn.IFS(RIGHT(H72,3)="(b)",IF(AND(G72&gt;=DATE('1. Informace o projektu'!$C$3,1,1),G72&lt;=WORKDAY(DATE('1. Informace o projektu'!$C$3+1,1,31)-1,1)),"OK","!!"),RIGHT(H72,3)="(a)",IF(AND(G72&gt;=DATE('1. Informace o projektu'!$C$3,1,1),G72&lt;=WORKDAY(DATE('1. Informace o projektu'!$C$3,12,31)-1,1,'6. Data'!$C$76:$C$89)),"OK","!!"),ISBLANK(G72),"!",ISBLANK(H72),"!!!",H72='6. Data'!$B$3,"vyberte druh nákladu")," ")</f>
        <v xml:space="preserve"> </v>
      </c>
      <c r="J72" s="261" t="str">
        <f t="shared" si="3"/>
        <v xml:space="preserve"> </v>
      </c>
      <c r="K72" s="238" t="str">
        <f t="shared" si="4"/>
        <v xml:space="preserve"> </v>
      </c>
      <c r="L72" s="87" t="str">
        <f t="shared" si="5"/>
        <v xml:space="preserve"> </v>
      </c>
    </row>
    <row r="73" spans="1:12" x14ac:dyDescent="0.25">
      <c r="A73" s="72"/>
      <c r="B73" s="82"/>
      <c r="C73" s="82"/>
      <c r="D73" s="79"/>
      <c r="E73" s="83"/>
      <c r="F73" s="83"/>
      <c r="G73" s="81"/>
      <c r="H73" s="123"/>
      <c r="I73" s="238" t="str">
        <f>IF(ISNUMBER(F73),_xlfn.IFS(RIGHT(H73,3)="(b)",IF(AND(G73&gt;=DATE('1. Informace o projektu'!$C$3,1,1),G73&lt;=WORKDAY(DATE('1. Informace o projektu'!$C$3+1,1,31)-1,1)),"OK","!!"),RIGHT(H73,3)="(a)",IF(AND(G73&gt;=DATE('1. Informace o projektu'!$C$3,1,1),G73&lt;=WORKDAY(DATE('1. Informace o projektu'!$C$3,12,31)-1,1,'6. Data'!$C$76:$C$89)),"OK","!!"),ISBLANK(G73),"!",ISBLANK(H73),"!!!",H73='6. Data'!$B$3,"vyberte druh nákladu")," ")</f>
        <v xml:space="preserve"> </v>
      </c>
      <c r="J73" s="261" t="str">
        <f t="shared" si="3"/>
        <v xml:space="preserve"> </v>
      </c>
      <c r="K73" s="238" t="str">
        <f t="shared" si="4"/>
        <v xml:space="preserve"> </v>
      </c>
      <c r="L73" s="87" t="str">
        <f t="shared" si="5"/>
        <v xml:space="preserve"> </v>
      </c>
    </row>
    <row r="74" spans="1:12" x14ac:dyDescent="0.25">
      <c r="A74" s="72"/>
      <c r="B74" s="82"/>
      <c r="C74" s="82"/>
      <c r="D74" s="79"/>
      <c r="E74" s="83"/>
      <c r="F74" s="83"/>
      <c r="G74" s="81"/>
      <c r="H74" s="123"/>
      <c r="I74" s="238" t="str">
        <f>IF(ISNUMBER(F74),_xlfn.IFS(RIGHT(H74,3)="(b)",IF(AND(G74&gt;=DATE('1. Informace o projektu'!$C$3,1,1),G74&lt;=WORKDAY(DATE('1. Informace o projektu'!$C$3+1,1,31)-1,1)),"OK","!!"),RIGHT(H74,3)="(a)",IF(AND(G74&gt;=DATE('1. Informace o projektu'!$C$3,1,1),G74&lt;=WORKDAY(DATE('1. Informace o projektu'!$C$3,12,31)-1,1,'6. Data'!$C$76:$C$89)),"OK","!!"),ISBLANK(G74),"!",ISBLANK(H74),"!!!",H74='6. Data'!$B$3,"vyberte druh nákladu")," ")</f>
        <v xml:space="preserve"> </v>
      </c>
      <c r="J74" s="261" t="str">
        <f t="shared" si="3"/>
        <v xml:space="preserve"> </v>
      </c>
      <c r="K74" s="238" t="str">
        <f t="shared" si="4"/>
        <v xml:space="preserve"> </v>
      </c>
      <c r="L74" s="87" t="str">
        <f t="shared" si="5"/>
        <v xml:space="preserve"> </v>
      </c>
    </row>
    <row r="75" spans="1:12" x14ac:dyDescent="0.25">
      <c r="A75" s="72"/>
      <c r="B75" s="82"/>
      <c r="C75" s="82"/>
      <c r="D75" s="79"/>
      <c r="E75" s="83"/>
      <c r="F75" s="83"/>
      <c r="G75" s="81"/>
      <c r="H75" s="123"/>
      <c r="I75" s="238" t="str">
        <f>IF(ISNUMBER(F75),_xlfn.IFS(RIGHT(H75,3)="(b)",IF(AND(G75&gt;=DATE('1. Informace o projektu'!$C$3,1,1),G75&lt;=WORKDAY(DATE('1. Informace o projektu'!$C$3+1,1,31)-1,1)),"OK","!!"),RIGHT(H75,3)="(a)",IF(AND(G75&gt;=DATE('1. Informace o projektu'!$C$3,1,1),G75&lt;=WORKDAY(DATE('1. Informace o projektu'!$C$3,12,31)-1,1,'6. Data'!$C$76:$C$89)),"OK","!!"),ISBLANK(G75),"!",ISBLANK(H75),"!!!",H75='6. Data'!$B$3,"vyberte druh nákladu")," ")</f>
        <v xml:space="preserve"> </v>
      </c>
      <c r="J75" s="261" t="str">
        <f t="shared" si="3"/>
        <v xml:space="preserve"> </v>
      </c>
      <c r="K75" s="238" t="str">
        <f t="shared" si="4"/>
        <v xml:space="preserve"> </v>
      </c>
      <c r="L75" s="87" t="str">
        <f t="shared" si="5"/>
        <v xml:space="preserve"> </v>
      </c>
    </row>
    <row r="76" spans="1:12" x14ac:dyDescent="0.25">
      <c r="A76" s="72"/>
      <c r="B76" s="82"/>
      <c r="C76" s="82"/>
      <c r="D76" s="79"/>
      <c r="E76" s="83"/>
      <c r="F76" s="83"/>
      <c r="G76" s="81"/>
      <c r="H76" s="123"/>
      <c r="I76" s="238" t="str">
        <f>IF(ISNUMBER(F76),_xlfn.IFS(RIGHT(H76,3)="(b)",IF(AND(G76&gt;=DATE('1. Informace o projektu'!$C$3,1,1),G76&lt;=WORKDAY(DATE('1. Informace o projektu'!$C$3+1,1,31)-1,1)),"OK","!!"),RIGHT(H76,3)="(a)",IF(AND(G76&gt;=DATE('1. Informace o projektu'!$C$3,1,1),G76&lt;=WORKDAY(DATE('1. Informace o projektu'!$C$3,12,31)-1,1,'6. Data'!$C$76:$C$89)),"OK","!!"),ISBLANK(G76),"!",ISBLANK(H76),"!!!",H76='6. Data'!$B$3,"vyberte druh nákladu")," ")</f>
        <v xml:space="preserve"> </v>
      </c>
      <c r="J76" s="261" t="str">
        <f t="shared" si="3"/>
        <v xml:space="preserve"> </v>
      </c>
      <c r="K76" s="238" t="str">
        <f t="shared" si="4"/>
        <v xml:space="preserve"> </v>
      </c>
      <c r="L76" s="87" t="str">
        <f t="shared" si="5"/>
        <v xml:space="preserve"> </v>
      </c>
    </row>
    <row r="77" spans="1:12" x14ac:dyDescent="0.25">
      <c r="A77" s="72"/>
      <c r="B77" s="82"/>
      <c r="C77" s="82"/>
      <c r="D77" s="79"/>
      <c r="E77" s="83"/>
      <c r="F77" s="83"/>
      <c r="G77" s="81"/>
      <c r="H77" s="123"/>
      <c r="I77" s="238" t="str">
        <f>IF(ISNUMBER(F77),_xlfn.IFS(RIGHT(H77,3)="(b)",IF(AND(G77&gt;=DATE('1. Informace o projektu'!$C$3,1,1),G77&lt;=WORKDAY(DATE('1. Informace o projektu'!$C$3+1,1,31)-1,1)),"OK","!!"),RIGHT(H77,3)="(a)",IF(AND(G77&gt;=DATE('1. Informace o projektu'!$C$3,1,1),G77&lt;=WORKDAY(DATE('1. Informace o projektu'!$C$3,12,31)-1,1,'6. Data'!$C$76:$C$89)),"OK","!!"),ISBLANK(G77),"!",ISBLANK(H77),"!!!",H77='6. Data'!$B$3,"vyberte druh nákladu")," ")</f>
        <v xml:space="preserve"> </v>
      </c>
      <c r="J77" s="261" t="str">
        <f t="shared" si="3"/>
        <v xml:space="preserve"> </v>
      </c>
      <c r="K77" s="238" t="str">
        <f t="shared" si="4"/>
        <v xml:space="preserve"> </v>
      </c>
      <c r="L77" s="87" t="str">
        <f t="shared" si="5"/>
        <v xml:space="preserve"> </v>
      </c>
    </row>
    <row r="78" spans="1:12" x14ac:dyDescent="0.25">
      <c r="A78" s="72"/>
      <c r="B78" s="82"/>
      <c r="C78" s="82"/>
      <c r="D78" s="79"/>
      <c r="E78" s="83"/>
      <c r="F78" s="83"/>
      <c r="G78" s="81"/>
      <c r="H78" s="123"/>
      <c r="I78" s="238" t="str">
        <f>IF(ISNUMBER(F78),_xlfn.IFS(RIGHT(H78,3)="(b)",IF(AND(G78&gt;=DATE('1. Informace o projektu'!$C$3,1,1),G78&lt;=WORKDAY(DATE('1. Informace o projektu'!$C$3+1,1,31)-1,1)),"OK","!!"),RIGHT(H78,3)="(a)",IF(AND(G78&gt;=DATE('1. Informace o projektu'!$C$3,1,1),G78&lt;=WORKDAY(DATE('1. Informace o projektu'!$C$3,12,31)-1,1,'6. Data'!$C$76:$C$89)),"OK","!!"),ISBLANK(G78),"!",ISBLANK(H78),"!!!",H78='6. Data'!$B$3,"vyberte druh nákladu")," ")</f>
        <v xml:space="preserve"> </v>
      </c>
      <c r="J78" s="261" t="str">
        <f t="shared" si="3"/>
        <v xml:space="preserve"> </v>
      </c>
      <c r="K78" s="238" t="str">
        <f t="shared" si="4"/>
        <v xml:space="preserve"> </v>
      </c>
      <c r="L78" s="87" t="str">
        <f t="shared" si="5"/>
        <v xml:space="preserve"> </v>
      </c>
    </row>
    <row r="79" spans="1:12" x14ac:dyDescent="0.25">
      <c r="A79" s="72"/>
      <c r="B79" s="82"/>
      <c r="C79" s="82"/>
      <c r="D79" s="79"/>
      <c r="E79" s="83"/>
      <c r="F79" s="83"/>
      <c r="G79" s="81"/>
      <c r="H79" s="123"/>
      <c r="I79" s="238" t="str">
        <f>IF(ISNUMBER(F79),_xlfn.IFS(RIGHT(H79,3)="(b)",IF(AND(G79&gt;=DATE('1. Informace o projektu'!$C$3,1,1),G79&lt;=WORKDAY(DATE('1. Informace o projektu'!$C$3+1,1,31)-1,1)),"OK","!!"),RIGHT(H79,3)="(a)",IF(AND(G79&gt;=DATE('1. Informace o projektu'!$C$3,1,1),G79&lt;=WORKDAY(DATE('1. Informace o projektu'!$C$3,12,31)-1,1,'6. Data'!$C$76:$C$89)),"OK","!!"),ISBLANK(G79),"!",ISBLANK(H79),"!!!",H79='6. Data'!$B$3,"vyberte druh nákladu")," ")</f>
        <v xml:space="preserve"> </v>
      </c>
      <c r="J79" s="261" t="str">
        <f t="shared" si="3"/>
        <v xml:space="preserve"> </v>
      </c>
      <c r="K79" s="238" t="str">
        <f t="shared" si="4"/>
        <v xml:space="preserve"> </v>
      </c>
      <c r="L79" s="87" t="str">
        <f t="shared" si="5"/>
        <v xml:space="preserve"> </v>
      </c>
    </row>
    <row r="80" spans="1:12" x14ac:dyDescent="0.25">
      <c r="A80" s="72"/>
      <c r="B80" s="82"/>
      <c r="C80" s="82"/>
      <c r="D80" s="79"/>
      <c r="E80" s="83"/>
      <c r="F80" s="83"/>
      <c r="G80" s="81"/>
      <c r="H80" s="123"/>
      <c r="I80" s="238" t="str">
        <f>IF(ISNUMBER(F80),_xlfn.IFS(RIGHT(H80,3)="(b)",IF(AND(G80&gt;=DATE('1. Informace o projektu'!$C$3,1,1),G80&lt;=WORKDAY(DATE('1. Informace o projektu'!$C$3+1,1,31)-1,1)),"OK","!!"),RIGHT(H80,3)="(a)",IF(AND(G80&gt;=DATE('1. Informace o projektu'!$C$3,1,1),G80&lt;=WORKDAY(DATE('1. Informace o projektu'!$C$3,12,31)-1,1,'6. Data'!$C$76:$C$89)),"OK","!!"),ISBLANK(G80),"!",ISBLANK(H80),"!!!",H80='6. Data'!$B$3,"vyberte druh nákladu")," ")</f>
        <v xml:space="preserve"> </v>
      </c>
      <c r="J80" s="261" t="str">
        <f t="shared" si="3"/>
        <v xml:space="preserve"> </v>
      </c>
      <c r="K80" s="238" t="str">
        <f t="shared" si="4"/>
        <v xml:space="preserve"> </v>
      </c>
      <c r="L80" s="87" t="str">
        <f t="shared" si="5"/>
        <v xml:space="preserve"> </v>
      </c>
    </row>
    <row r="81" spans="1:12" x14ac:dyDescent="0.25">
      <c r="A81" s="72"/>
      <c r="B81" s="82"/>
      <c r="C81" s="82"/>
      <c r="D81" s="79"/>
      <c r="E81" s="83"/>
      <c r="F81" s="83"/>
      <c r="G81" s="81"/>
      <c r="H81" s="123"/>
      <c r="I81" s="238" t="str">
        <f>IF(ISNUMBER(F81),_xlfn.IFS(RIGHT(H81,3)="(b)",IF(AND(G81&gt;=DATE('1. Informace o projektu'!$C$3,1,1),G81&lt;=WORKDAY(DATE('1. Informace o projektu'!$C$3+1,1,31)-1,1)),"OK","!!"),RIGHT(H81,3)="(a)",IF(AND(G81&gt;=DATE('1. Informace o projektu'!$C$3,1,1),G81&lt;=WORKDAY(DATE('1. Informace o projektu'!$C$3,12,31)-1,1,'6. Data'!$C$76:$C$89)),"OK","!!"),ISBLANK(G81),"!",ISBLANK(H81),"!!!",H81='6. Data'!$B$3,"vyberte druh nákladu")," ")</f>
        <v xml:space="preserve"> </v>
      </c>
      <c r="J81" s="261" t="str">
        <f t="shared" si="3"/>
        <v xml:space="preserve"> </v>
      </c>
      <c r="K81" s="238" t="str">
        <f t="shared" si="4"/>
        <v xml:space="preserve"> </v>
      </c>
      <c r="L81" s="87" t="str">
        <f t="shared" si="5"/>
        <v xml:space="preserve"> </v>
      </c>
    </row>
    <row r="82" spans="1:12" x14ac:dyDescent="0.25">
      <c r="A82" s="72"/>
      <c r="B82" s="82"/>
      <c r="C82" s="82"/>
      <c r="D82" s="79"/>
      <c r="E82" s="83"/>
      <c r="F82" s="83"/>
      <c r="G82" s="81"/>
      <c r="H82" s="123"/>
      <c r="I82" s="238" t="str">
        <f>IF(ISNUMBER(F82),_xlfn.IFS(RIGHT(H82,3)="(b)",IF(AND(G82&gt;=DATE('1. Informace o projektu'!$C$3,1,1),G82&lt;=WORKDAY(DATE('1. Informace o projektu'!$C$3+1,1,31)-1,1)),"OK","!!"),RIGHT(H82,3)="(a)",IF(AND(G82&gt;=DATE('1. Informace o projektu'!$C$3,1,1),G82&lt;=WORKDAY(DATE('1. Informace o projektu'!$C$3,12,31)-1,1,'6. Data'!$C$76:$C$89)),"OK","!!"),ISBLANK(G82),"!",ISBLANK(H82),"!!!",H82='6. Data'!$B$3,"vyberte druh nákladu")," ")</f>
        <v xml:space="preserve"> </v>
      </c>
      <c r="J82" s="261" t="str">
        <f t="shared" si="3"/>
        <v xml:space="preserve"> </v>
      </c>
      <c r="K82" s="238" t="str">
        <f t="shared" si="4"/>
        <v xml:space="preserve"> </v>
      </c>
      <c r="L82" s="87" t="str">
        <f t="shared" si="5"/>
        <v xml:space="preserve"> </v>
      </c>
    </row>
    <row r="83" spans="1:12" x14ac:dyDescent="0.25">
      <c r="A83" s="72"/>
      <c r="B83" s="82"/>
      <c r="C83" s="82"/>
      <c r="D83" s="79"/>
      <c r="E83" s="83"/>
      <c r="F83" s="83"/>
      <c r="G83" s="81"/>
      <c r="H83" s="123"/>
      <c r="I83" s="238" t="str">
        <f>IF(ISNUMBER(F83),_xlfn.IFS(RIGHT(H83,3)="(b)",IF(AND(G83&gt;=DATE('1. Informace o projektu'!$C$3,1,1),G83&lt;=WORKDAY(DATE('1. Informace o projektu'!$C$3+1,1,31)-1,1)),"OK","!!"),RIGHT(H83,3)="(a)",IF(AND(G83&gt;=DATE('1. Informace o projektu'!$C$3,1,1),G83&lt;=WORKDAY(DATE('1. Informace o projektu'!$C$3,12,31)-1,1,'6. Data'!$C$76:$C$89)),"OK","!!"),ISBLANK(G83),"!",ISBLANK(H83),"!!!",H83='6. Data'!$B$3,"vyberte druh nákladu")," ")</f>
        <v xml:space="preserve"> </v>
      </c>
      <c r="J83" s="261" t="str">
        <f t="shared" si="3"/>
        <v xml:space="preserve"> </v>
      </c>
      <c r="K83" s="238" t="str">
        <f t="shared" si="4"/>
        <v xml:space="preserve"> </v>
      </c>
      <c r="L83" s="87" t="str">
        <f t="shared" si="5"/>
        <v xml:space="preserve"> </v>
      </c>
    </row>
    <row r="84" spans="1:12" x14ac:dyDescent="0.25">
      <c r="A84" s="72"/>
      <c r="B84" s="82"/>
      <c r="C84" s="82"/>
      <c r="D84" s="79"/>
      <c r="E84" s="83"/>
      <c r="F84" s="83"/>
      <c r="G84" s="81"/>
      <c r="H84" s="123"/>
      <c r="I84" s="238" t="str">
        <f>IF(ISNUMBER(F84),_xlfn.IFS(RIGHT(H84,3)="(b)",IF(AND(G84&gt;=DATE('1. Informace o projektu'!$C$3,1,1),G84&lt;=WORKDAY(DATE('1. Informace o projektu'!$C$3+1,1,31)-1,1)),"OK","!!"),RIGHT(H84,3)="(a)",IF(AND(G84&gt;=DATE('1. Informace o projektu'!$C$3,1,1),G84&lt;=WORKDAY(DATE('1. Informace o projektu'!$C$3,12,31)-1,1,'6. Data'!$C$76:$C$89)),"OK","!!"),ISBLANK(G84),"!",ISBLANK(H84),"!!!",H84='6. Data'!$B$3,"vyberte druh nákladu")," ")</f>
        <v xml:space="preserve"> </v>
      </c>
      <c r="J84" s="261" t="str">
        <f t="shared" si="3"/>
        <v xml:space="preserve"> </v>
      </c>
      <c r="K84" s="238" t="str">
        <f t="shared" si="4"/>
        <v xml:space="preserve"> </v>
      </c>
      <c r="L84" s="87" t="str">
        <f t="shared" si="5"/>
        <v xml:space="preserve"> </v>
      </c>
    </row>
    <row r="85" spans="1:12" x14ac:dyDescent="0.25">
      <c r="A85" s="72"/>
      <c r="B85" s="82"/>
      <c r="C85" s="82"/>
      <c r="D85" s="79"/>
      <c r="E85" s="83"/>
      <c r="F85" s="83"/>
      <c r="G85" s="81"/>
      <c r="H85" s="123"/>
      <c r="I85" s="238" t="str">
        <f>IF(ISNUMBER(F85),_xlfn.IFS(RIGHT(H85,3)="(b)",IF(AND(G85&gt;=DATE('1. Informace o projektu'!$C$3,1,1),G85&lt;=WORKDAY(DATE('1. Informace o projektu'!$C$3+1,1,31)-1,1)),"OK","!!"),RIGHT(H85,3)="(a)",IF(AND(G85&gt;=DATE('1. Informace o projektu'!$C$3,1,1),G85&lt;=WORKDAY(DATE('1. Informace o projektu'!$C$3,12,31)-1,1,'6. Data'!$C$76:$C$89)),"OK","!!"),ISBLANK(G85),"!",ISBLANK(H85),"!!!",H85='6. Data'!$B$3,"vyberte druh nákladu")," ")</f>
        <v xml:space="preserve"> </v>
      </c>
      <c r="J85" s="261" t="str">
        <f t="shared" si="3"/>
        <v xml:space="preserve"> </v>
      </c>
      <c r="K85" s="238" t="str">
        <f t="shared" si="4"/>
        <v xml:space="preserve"> </v>
      </c>
      <c r="L85" s="87" t="str">
        <f t="shared" si="5"/>
        <v xml:space="preserve"> </v>
      </c>
    </row>
    <row r="86" spans="1:12" x14ac:dyDescent="0.25">
      <c r="A86" s="72"/>
      <c r="B86" s="82"/>
      <c r="C86" s="82"/>
      <c r="D86" s="79"/>
      <c r="E86" s="83"/>
      <c r="F86" s="83"/>
      <c r="G86" s="81"/>
      <c r="H86" s="123"/>
      <c r="I86" s="238" t="str">
        <f>IF(ISNUMBER(F86),_xlfn.IFS(RIGHT(H86,3)="(b)",IF(AND(G86&gt;=DATE('1. Informace o projektu'!$C$3,1,1),G86&lt;=WORKDAY(DATE('1. Informace o projektu'!$C$3+1,1,31)-1,1)),"OK","!!"),RIGHT(H86,3)="(a)",IF(AND(G86&gt;=DATE('1. Informace o projektu'!$C$3,1,1),G86&lt;=WORKDAY(DATE('1. Informace o projektu'!$C$3,12,31)-1,1,'6. Data'!$C$76:$C$89)),"OK","!!"),ISBLANK(G86),"!",ISBLANK(H86),"!!!",H86='6. Data'!$B$3,"vyberte druh nákladu")," ")</f>
        <v xml:space="preserve"> </v>
      </c>
      <c r="J86" s="261" t="str">
        <f t="shared" si="3"/>
        <v xml:space="preserve"> </v>
      </c>
      <c r="K86" s="238" t="str">
        <f t="shared" si="4"/>
        <v xml:space="preserve"> </v>
      </c>
      <c r="L86" s="87" t="str">
        <f t="shared" si="5"/>
        <v xml:space="preserve"> </v>
      </c>
    </row>
    <row r="87" spans="1:12" x14ac:dyDescent="0.25">
      <c r="A87" s="72"/>
      <c r="B87" s="82"/>
      <c r="C87" s="82"/>
      <c r="D87" s="79"/>
      <c r="E87" s="83"/>
      <c r="F87" s="83"/>
      <c r="G87" s="81"/>
      <c r="H87" s="123"/>
      <c r="I87" s="238" t="str">
        <f>IF(ISNUMBER(F87),_xlfn.IFS(RIGHT(H87,3)="(b)",IF(AND(G87&gt;=DATE('1. Informace o projektu'!$C$3,1,1),G87&lt;=WORKDAY(DATE('1. Informace o projektu'!$C$3+1,1,31)-1,1)),"OK","!!"),RIGHT(H87,3)="(a)",IF(AND(G87&gt;=DATE('1. Informace o projektu'!$C$3,1,1),G87&lt;=WORKDAY(DATE('1. Informace o projektu'!$C$3,12,31)-1,1,'6. Data'!$C$76:$C$89)),"OK","!!"),ISBLANK(G87),"!",ISBLANK(H87),"!!!",H87='6. Data'!$B$3,"vyberte druh nákladu")," ")</f>
        <v xml:space="preserve"> </v>
      </c>
      <c r="J87" s="261" t="str">
        <f t="shared" si="3"/>
        <v xml:space="preserve"> </v>
      </c>
      <c r="K87" s="238" t="str">
        <f t="shared" si="4"/>
        <v xml:space="preserve"> </v>
      </c>
      <c r="L87" s="87" t="str">
        <f t="shared" si="5"/>
        <v xml:space="preserve"> </v>
      </c>
    </row>
    <row r="88" spans="1:12" x14ac:dyDescent="0.25">
      <c r="A88" s="72"/>
      <c r="B88" s="82"/>
      <c r="C88" s="82"/>
      <c r="D88" s="79"/>
      <c r="E88" s="83"/>
      <c r="F88" s="83"/>
      <c r="G88" s="81"/>
      <c r="H88" s="123"/>
      <c r="I88" s="238" t="str">
        <f>IF(ISNUMBER(F88),_xlfn.IFS(RIGHT(H88,3)="(b)",IF(AND(G88&gt;=DATE('1. Informace o projektu'!$C$3,1,1),G88&lt;=WORKDAY(DATE('1. Informace o projektu'!$C$3+1,1,31)-1,1)),"OK","!!"),RIGHT(H88,3)="(a)",IF(AND(G88&gt;=DATE('1. Informace o projektu'!$C$3,1,1),G88&lt;=WORKDAY(DATE('1. Informace o projektu'!$C$3,12,31)-1,1,'6. Data'!$C$76:$C$89)),"OK","!!"),ISBLANK(G88),"!",ISBLANK(H88),"!!!",H88='6. Data'!$B$3,"vyberte druh nákladu")," ")</f>
        <v xml:space="preserve"> </v>
      </c>
      <c r="J88" s="261" t="str">
        <f t="shared" si="3"/>
        <v xml:space="preserve"> </v>
      </c>
      <c r="K88" s="238" t="str">
        <f t="shared" si="4"/>
        <v xml:space="preserve"> </v>
      </c>
      <c r="L88" s="87" t="str">
        <f t="shared" si="5"/>
        <v xml:space="preserve"> </v>
      </c>
    </row>
    <row r="89" spans="1:12" x14ac:dyDescent="0.25">
      <c r="A89" s="72"/>
      <c r="B89" s="82"/>
      <c r="C89" s="82"/>
      <c r="D89" s="79"/>
      <c r="E89" s="83"/>
      <c r="F89" s="83"/>
      <c r="G89" s="81"/>
      <c r="H89" s="123"/>
      <c r="I89" s="238" t="str">
        <f>IF(ISNUMBER(F89),_xlfn.IFS(RIGHT(H89,3)="(b)",IF(AND(G89&gt;=DATE('1. Informace o projektu'!$C$3,1,1),G89&lt;=WORKDAY(DATE('1. Informace o projektu'!$C$3+1,1,31)-1,1)),"OK","!!"),RIGHT(H89,3)="(a)",IF(AND(G89&gt;=DATE('1. Informace o projektu'!$C$3,1,1),G89&lt;=WORKDAY(DATE('1. Informace o projektu'!$C$3,12,31)-1,1,'6. Data'!$C$76:$C$89)),"OK","!!"),ISBLANK(G89),"!",ISBLANK(H89),"!!!",H89='6. Data'!$B$3,"vyberte druh nákladu")," ")</f>
        <v xml:space="preserve"> </v>
      </c>
      <c r="J89" s="261" t="str">
        <f t="shared" si="3"/>
        <v xml:space="preserve"> </v>
      </c>
      <c r="K89" s="238" t="str">
        <f t="shared" si="4"/>
        <v xml:space="preserve"> </v>
      </c>
      <c r="L89" s="87" t="str">
        <f t="shared" si="5"/>
        <v xml:space="preserve"> </v>
      </c>
    </row>
    <row r="90" spans="1:12" x14ac:dyDescent="0.25">
      <c r="A90" s="72"/>
      <c r="B90" s="82"/>
      <c r="C90" s="82"/>
      <c r="D90" s="79"/>
      <c r="E90" s="83"/>
      <c r="F90" s="83"/>
      <c r="G90" s="81"/>
      <c r="H90" s="123"/>
      <c r="I90" s="238" t="str">
        <f>IF(ISNUMBER(F90),_xlfn.IFS(RIGHT(H90,3)="(b)",IF(AND(G90&gt;=DATE('1. Informace o projektu'!$C$3,1,1),G90&lt;=WORKDAY(DATE('1. Informace o projektu'!$C$3+1,1,31)-1,1)),"OK","!!"),RIGHT(H90,3)="(a)",IF(AND(G90&gt;=DATE('1. Informace o projektu'!$C$3,1,1),G90&lt;=WORKDAY(DATE('1. Informace o projektu'!$C$3,12,31)-1,1,'6. Data'!$C$76:$C$89)),"OK","!!"),ISBLANK(G90),"!",ISBLANK(H90),"!!!",H90='6. Data'!$B$3,"vyberte druh nákladu")," ")</f>
        <v xml:space="preserve"> </v>
      </c>
      <c r="J90" s="261" t="str">
        <f t="shared" si="3"/>
        <v xml:space="preserve"> </v>
      </c>
      <c r="K90" s="238" t="str">
        <f t="shared" si="4"/>
        <v xml:space="preserve"> </v>
      </c>
      <c r="L90" s="87" t="str">
        <f t="shared" si="5"/>
        <v xml:space="preserve"> </v>
      </c>
    </row>
    <row r="91" spans="1:12" x14ac:dyDescent="0.25">
      <c r="A91" s="72"/>
      <c r="B91" s="82"/>
      <c r="C91" s="82"/>
      <c r="D91" s="79"/>
      <c r="E91" s="83"/>
      <c r="F91" s="83"/>
      <c r="G91" s="81"/>
      <c r="H91" s="123"/>
      <c r="I91" s="238" t="str">
        <f>IF(ISNUMBER(F91),_xlfn.IFS(RIGHT(H91,3)="(b)",IF(AND(G91&gt;=DATE('1. Informace o projektu'!$C$3,1,1),G91&lt;=WORKDAY(DATE('1. Informace o projektu'!$C$3+1,1,31)-1,1)),"OK","!!"),RIGHT(H91,3)="(a)",IF(AND(G91&gt;=DATE('1. Informace o projektu'!$C$3,1,1),G91&lt;=WORKDAY(DATE('1. Informace o projektu'!$C$3,12,31)-1,1,'6. Data'!$C$76:$C$89)),"OK","!!"),ISBLANK(G91),"!",ISBLANK(H91),"!!!",H91='6. Data'!$B$3,"vyberte druh nákladu")," ")</f>
        <v xml:space="preserve"> </v>
      </c>
      <c r="J91" s="261" t="str">
        <f t="shared" si="3"/>
        <v xml:space="preserve"> </v>
      </c>
      <c r="K91" s="238" t="str">
        <f t="shared" si="4"/>
        <v xml:space="preserve"> </v>
      </c>
      <c r="L91" s="87" t="str">
        <f t="shared" si="5"/>
        <v xml:space="preserve"> </v>
      </c>
    </row>
    <row r="92" spans="1:12" x14ac:dyDescent="0.25">
      <c r="A92" s="72"/>
      <c r="B92" s="82"/>
      <c r="C92" s="82"/>
      <c r="D92" s="79"/>
      <c r="E92" s="83"/>
      <c r="F92" s="83"/>
      <c r="G92" s="81"/>
      <c r="H92" s="123"/>
      <c r="I92" s="238" t="str">
        <f>IF(ISNUMBER(F92),_xlfn.IFS(RIGHT(H92,3)="(b)",IF(AND(G92&gt;=DATE('1. Informace o projektu'!$C$3,1,1),G92&lt;=WORKDAY(DATE('1. Informace o projektu'!$C$3+1,1,31)-1,1)),"OK","!!"),RIGHT(H92,3)="(a)",IF(AND(G92&gt;=DATE('1. Informace o projektu'!$C$3,1,1),G92&lt;=WORKDAY(DATE('1. Informace o projektu'!$C$3,12,31)-1,1,'6. Data'!$C$76:$C$89)),"OK","!!"),ISBLANK(G92),"!",ISBLANK(H92),"!!!",H92='6. Data'!$B$3,"vyberte druh nákladu")," ")</f>
        <v xml:space="preserve"> </v>
      </c>
      <c r="J92" s="261" t="str">
        <f t="shared" si="3"/>
        <v xml:space="preserve"> </v>
      </c>
      <c r="K92" s="238" t="str">
        <f t="shared" si="4"/>
        <v xml:space="preserve"> </v>
      </c>
      <c r="L92" s="87" t="str">
        <f t="shared" si="5"/>
        <v xml:space="preserve"> </v>
      </c>
    </row>
    <row r="93" spans="1:12" x14ac:dyDescent="0.25">
      <c r="A93" s="72"/>
      <c r="B93" s="82"/>
      <c r="C93" s="82"/>
      <c r="D93" s="79"/>
      <c r="E93" s="83"/>
      <c r="F93" s="83"/>
      <c r="G93" s="81"/>
      <c r="H93" s="123"/>
      <c r="I93" s="238" t="str">
        <f>IF(ISNUMBER(F93),_xlfn.IFS(RIGHT(H93,3)="(b)",IF(AND(G93&gt;=DATE('1. Informace o projektu'!$C$3,1,1),G93&lt;=WORKDAY(DATE('1. Informace o projektu'!$C$3+1,1,31)-1,1)),"OK","!!"),RIGHT(H93,3)="(a)",IF(AND(G93&gt;=DATE('1. Informace o projektu'!$C$3,1,1),G93&lt;=WORKDAY(DATE('1. Informace o projektu'!$C$3,12,31)-1,1,'6. Data'!$C$76:$C$89)),"OK","!!"),ISBLANK(G93),"!",ISBLANK(H93),"!!!",H93='6. Data'!$B$3,"vyberte druh nákladu")," ")</f>
        <v xml:space="preserve"> </v>
      </c>
      <c r="J93" s="261" t="str">
        <f t="shared" si="3"/>
        <v xml:space="preserve"> </v>
      </c>
      <c r="K93" s="238" t="str">
        <f t="shared" si="4"/>
        <v xml:space="preserve"> </v>
      </c>
      <c r="L93" s="87" t="str">
        <f t="shared" si="5"/>
        <v xml:space="preserve"> </v>
      </c>
    </row>
    <row r="94" spans="1:12" x14ac:dyDescent="0.25">
      <c r="A94" s="72"/>
      <c r="B94" s="82"/>
      <c r="C94" s="82"/>
      <c r="D94" s="79"/>
      <c r="E94" s="83"/>
      <c r="F94" s="83"/>
      <c r="G94" s="81"/>
      <c r="H94" s="123"/>
      <c r="I94" s="238" t="str">
        <f>IF(ISNUMBER(F94),_xlfn.IFS(RIGHT(H94,3)="(b)",IF(AND(G94&gt;=DATE('1. Informace o projektu'!$C$3,1,1),G94&lt;=WORKDAY(DATE('1. Informace o projektu'!$C$3+1,1,31)-1,1)),"OK","!!"),RIGHT(H94,3)="(a)",IF(AND(G94&gt;=DATE('1. Informace o projektu'!$C$3,1,1),G94&lt;=WORKDAY(DATE('1. Informace o projektu'!$C$3,12,31)-1,1,'6. Data'!$C$76:$C$89)),"OK","!!"),ISBLANK(G94),"!",ISBLANK(H94),"!!!",H94='6. Data'!$B$3,"vyberte druh nákladu")," ")</f>
        <v xml:space="preserve"> </v>
      </c>
      <c r="J94" s="261" t="str">
        <f t="shared" si="3"/>
        <v xml:space="preserve"> </v>
      </c>
      <c r="K94" s="238" t="str">
        <f t="shared" si="4"/>
        <v xml:space="preserve"> </v>
      </c>
      <c r="L94" s="87" t="str">
        <f t="shared" si="5"/>
        <v xml:space="preserve"> </v>
      </c>
    </row>
    <row r="95" spans="1:12" x14ac:dyDescent="0.25">
      <c r="A95" s="72"/>
      <c r="B95" s="82"/>
      <c r="C95" s="82"/>
      <c r="D95" s="79"/>
      <c r="E95" s="83"/>
      <c r="F95" s="83"/>
      <c r="G95" s="81"/>
      <c r="H95" s="123"/>
      <c r="I95" s="238" t="str">
        <f>IF(ISNUMBER(F95),_xlfn.IFS(RIGHT(H95,3)="(b)",IF(AND(G95&gt;=DATE('1. Informace o projektu'!$C$3,1,1),G95&lt;=WORKDAY(DATE('1. Informace o projektu'!$C$3+1,1,31)-1,1)),"OK","!!"),RIGHT(H95,3)="(a)",IF(AND(G95&gt;=DATE('1. Informace o projektu'!$C$3,1,1),G95&lt;=WORKDAY(DATE('1. Informace o projektu'!$C$3,12,31)-1,1,'6. Data'!$C$76:$C$89)),"OK","!!"),ISBLANK(G95),"!",ISBLANK(H95),"!!!",H95='6. Data'!$B$3,"vyberte druh nákladu")," ")</f>
        <v xml:space="preserve"> </v>
      </c>
      <c r="J95" s="261" t="str">
        <f t="shared" si="3"/>
        <v xml:space="preserve"> </v>
      </c>
      <c r="K95" s="238" t="str">
        <f t="shared" si="4"/>
        <v xml:space="preserve"> </v>
      </c>
      <c r="L95" s="87" t="str">
        <f t="shared" si="5"/>
        <v xml:space="preserve"> </v>
      </c>
    </row>
    <row r="96" spans="1:12" x14ac:dyDescent="0.25">
      <c r="A96" s="72"/>
      <c r="B96" s="82"/>
      <c r="C96" s="82"/>
      <c r="D96" s="79"/>
      <c r="E96" s="83"/>
      <c r="F96" s="83"/>
      <c r="G96" s="81"/>
      <c r="H96" s="123"/>
      <c r="I96" s="238" t="str">
        <f>IF(ISNUMBER(F96),_xlfn.IFS(RIGHT(H96,3)="(b)",IF(AND(G96&gt;=DATE('1. Informace o projektu'!$C$3,1,1),G96&lt;=WORKDAY(DATE('1. Informace o projektu'!$C$3+1,1,31)-1,1)),"OK","!!"),RIGHT(H96,3)="(a)",IF(AND(G96&gt;=DATE('1. Informace o projektu'!$C$3,1,1),G96&lt;=WORKDAY(DATE('1. Informace o projektu'!$C$3,12,31)-1,1,'6. Data'!$C$76:$C$89)),"OK","!!"),ISBLANK(G96),"!",ISBLANK(H96),"!!!",H96='6. Data'!$B$3,"vyberte druh nákladu")," ")</f>
        <v xml:space="preserve"> </v>
      </c>
      <c r="J96" s="261" t="str">
        <f t="shared" si="3"/>
        <v xml:space="preserve"> </v>
      </c>
      <c r="K96" s="238" t="str">
        <f t="shared" si="4"/>
        <v xml:space="preserve"> </v>
      </c>
      <c r="L96" s="87" t="str">
        <f t="shared" si="5"/>
        <v xml:space="preserve"> </v>
      </c>
    </row>
    <row r="97" spans="1:12" x14ac:dyDescent="0.25">
      <c r="A97" s="72"/>
      <c r="B97" s="82"/>
      <c r="C97" s="82"/>
      <c r="D97" s="79"/>
      <c r="E97" s="83"/>
      <c r="F97" s="83"/>
      <c r="G97" s="81"/>
      <c r="H97" s="123"/>
      <c r="I97" s="238" t="str">
        <f>IF(ISNUMBER(F97),_xlfn.IFS(RIGHT(H97,3)="(b)",IF(AND(G97&gt;=DATE('1. Informace o projektu'!$C$3,1,1),G97&lt;=WORKDAY(DATE('1. Informace o projektu'!$C$3+1,1,31)-1,1)),"OK","!!"),RIGHT(H97,3)="(a)",IF(AND(G97&gt;=DATE('1. Informace o projektu'!$C$3,1,1),G97&lt;=WORKDAY(DATE('1. Informace o projektu'!$C$3,12,31)-1,1,'6. Data'!$C$76:$C$89)),"OK","!!"),ISBLANK(G97),"!",ISBLANK(H97),"!!!",H97='6. Data'!$B$3,"vyberte druh nákladu")," ")</f>
        <v xml:space="preserve"> </v>
      </c>
      <c r="J97" s="261" t="str">
        <f t="shared" si="3"/>
        <v xml:space="preserve"> </v>
      </c>
      <c r="K97" s="238" t="str">
        <f t="shared" si="4"/>
        <v xml:space="preserve"> </v>
      </c>
      <c r="L97" s="87" t="str">
        <f t="shared" si="5"/>
        <v xml:space="preserve"> </v>
      </c>
    </row>
    <row r="98" spans="1:12" x14ac:dyDescent="0.25">
      <c r="A98" s="72"/>
      <c r="B98" s="82"/>
      <c r="C98" s="82"/>
      <c r="D98" s="79"/>
      <c r="E98" s="83"/>
      <c r="F98" s="83"/>
      <c r="G98" s="81"/>
      <c r="H98" s="123"/>
      <c r="I98" s="238" t="str">
        <f>IF(ISNUMBER(F98),_xlfn.IFS(RIGHT(H98,3)="(b)",IF(AND(G98&gt;=DATE('1. Informace o projektu'!$C$3,1,1),G98&lt;=WORKDAY(DATE('1. Informace o projektu'!$C$3+1,1,31)-1,1)),"OK","!!"),RIGHT(H98,3)="(a)",IF(AND(G98&gt;=DATE('1. Informace o projektu'!$C$3,1,1),G98&lt;=WORKDAY(DATE('1. Informace o projektu'!$C$3,12,31)-1,1,'6. Data'!$C$76:$C$89)),"OK","!!"),ISBLANK(G98),"!",ISBLANK(H98),"!!!",H98='6. Data'!$B$3,"vyberte druh nákladu")," ")</f>
        <v xml:space="preserve"> </v>
      </c>
      <c r="J98" s="261" t="str">
        <f t="shared" si="3"/>
        <v xml:space="preserve"> </v>
      </c>
      <c r="K98" s="238" t="str">
        <f t="shared" si="4"/>
        <v xml:space="preserve"> </v>
      </c>
      <c r="L98" s="87" t="str">
        <f t="shared" si="5"/>
        <v xml:space="preserve"> </v>
      </c>
    </row>
    <row r="99" spans="1:12" x14ac:dyDescent="0.25">
      <c r="A99" s="72"/>
      <c r="B99" s="82"/>
      <c r="C99" s="82"/>
      <c r="D99" s="79"/>
      <c r="E99" s="83"/>
      <c r="F99" s="83"/>
      <c r="G99" s="81"/>
      <c r="H99" s="123"/>
      <c r="I99" s="238" t="str">
        <f>IF(ISNUMBER(F99),_xlfn.IFS(RIGHT(H99,3)="(b)",IF(AND(G99&gt;=DATE('1. Informace o projektu'!$C$3,1,1),G99&lt;=WORKDAY(DATE('1. Informace o projektu'!$C$3+1,1,31)-1,1)),"OK","!!"),RIGHT(H99,3)="(a)",IF(AND(G99&gt;=DATE('1. Informace o projektu'!$C$3,1,1),G99&lt;=WORKDAY(DATE('1. Informace o projektu'!$C$3,12,31)-1,1,'6. Data'!$C$76:$C$89)),"OK","!!"),ISBLANK(G99),"!",ISBLANK(H99),"!!!",H99='6. Data'!$B$3,"vyberte druh nákladu")," ")</f>
        <v xml:space="preserve"> </v>
      </c>
      <c r="J99" s="261" t="str">
        <f t="shared" si="3"/>
        <v xml:space="preserve"> </v>
      </c>
      <c r="K99" s="238" t="str">
        <f t="shared" si="4"/>
        <v xml:space="preserve"> </v>
      </c>
      <c r="L99" s="87" t="str">
        <f t="shared" si="5"/>
        <v xml:space="preserve"> </v>
      </c>
    </row>
    <row r="100" spans="1:12" x14ac:dyDescent="0.25">
      <c r="A100" s="72"/>
      <c r="B100" s="82"/>
      <c r="C100" s="82"/>
      <c r="D100" s="79"/>
      <c r="E100" s="83"/>
      <c r="F100" s="83"/>
      <c r="G100" s="81"/>
      <c r="H100" s="123"/>
      <c r="I100" s="238" t="str">
        <f>IF(ISNUMBER(F100),_xlfn.IFS(RIGHT(H100,3)="(b)",IF(AND(G100&gt;=DATE('1. Informace o projektu'!$C$3,1,1),G100&lt;=WORKDAY(DATE('1. Informace o projektu'!$C$3+1,1,31)-1,1)),"OK","!!"),RIGHT(H100,3)="(a)",IF(AND(G100&gt;=DATE('1. Informace o projektu'!$C$3,1,1),G100&lt;=WORKDAY(DATE('1. Informace o projektu'!$C$3,12,31)-1,1,'6. Data'!$C$76:$C$89)),"OK","!!"),ISBLANK(G100),"!",ISBLANK(H100),"!!!",H100='6. Data'!$B$3,"vyberte druh nákladu")," ")</f>
        <v xml:space="preserve"> </v>
      </c>
      <c r="J100" s="261" t="str">
        <f t="shared" si="3"/>
        <v xml:space="preserve"> </v>
      </c>
      <c r="K100" s="238" t="str">
        <f t="shared" si="4"/>
        <v xml:space="preserve"> </v>
      </c>
      <c r="L100" s="87" t="str">
        <f t="shared" si="5"/>
        <v xml:space="preserve"> </v>
      </c>
    </row>
    <row r="101" spans="1:12" x14ac:dyDescent="0.25">
      <c r="A101" s="72"/>
      <c r="B101" s="82"/>
      <c r="C101" s="82"/>
      <c r="D101" s="79"/>
      <c r="E101" s="83"/>
      <c r="F101" s="83"/>
      <c r="G101" s="81"/>
      <c r="H101" s="123"/>
      <c r="I101" s="238" t="str">
        <f>IF(ISNUMBER(F101),_xlfn.IFS(RIGHT(H101,3)="(b)",IF(AND(G101&gt;=DATE('1. Informace o projektu'!$C$3,1,1),G101&lt;=WORKDAY(DATE('1. Informace o projektu'!$C$3+1,1,31)-1,1)),"OK","!!"),RIGHT(H101,3)="(a)",IF(AND(G101&gt;=DATE('1. Informace o projektu'!$C$3,1,1),G101&lt;=WORKDAY(DATE('1. Informace o projektu'!$C$3,12,31)-1,1,'6. Data'!$C$76:$C$89)),"OK","!!"),ISBLANK(G101),"!",ISBLANK(H101),"!!!",H101='6. Data'!$B$3,"vyberte druh nákladu")," ")</f>
        <v xml:space="preserve"> </v>
      </c>
      <c r="J101" s="261" t="str">
        <f t="shared" si="3"/>
        <v xml:space="preserve"> </v>
      </c>
      <c r="K101" s="238" t="str">
        <f t="shared" si="4"/>
        <v xml:space="preserve"> </v>
      </c>
      <c r="L101" s="87" t="str">
        <f t="shared" si="5"/>
        <v xml:space="preserve"> </v>
      </c>
    </row>
    <row r="102" spans="1:12" x14ac:dyDescent="0.25">
      <c r="A102" s="72"/>
      <c r="B102" s="82"/>
      <c r="C102" s="82"/>
      <c r="D102" s="79"/>
      <c r="E102" s="83"/>
      <c r="F102" s="83"/>
      <c r="G102" s="81"/>
      <c r="H102" s="123"/>
      <c r="I102" s="238" t="str">
        <f>IF(ISNUMBER(F102),_xlfn.IFS(RIGHT(H102,3)="(b)",IF(AND(G102&gt;=DATE('1. Informace o projektu'!$C$3,1,1),G102&lt;=WORKDAY(DATE('1. Informace o projektu'!$C$3+1,1,31)-1,1)),"OK","!!"),RIGHT(H102,3)="(a)",IF(AND(G102&gt;=DATE('1. Informace o projektu'!$C$3,1,1),G102&lt;=WORKDAY(DATE('1. Informace o projektu'!$C$3,12,31)-1,1,'6. Data'!$C$76:$C$89)),"OK","!!"),ISBLANK(G102),"!",ISBLANK(H102),"!!!",H102='6. Data'!$B$3,"vyberte druh nákladu")," ")</f>
        <v xml:space="preserve"> </v>
      </c>
      <c r="J102" s="261" t="str">
        <f t="shared" si="3"/>
        <v xml:space="preserve"> </v>
      </c>
      <c r="K102" s="238" t="str">
        <f t="shared" si="4"/>
        <v xml:space="preserve"> </v>
      </c>
      <c r="L102" s="87" t="str">
        <f t="shared" si="5"/>
        <v xml:space="preserve"> </v>
      </c>
    </row>
    <row r="103" spans="1:12" x14ac:dyDescent="0.25">
      <c r="A103" s="72"/>
      <c r="B103" s="82"/>
      <c r="C103" s="82"/>
      <c r="D103" s="79"/>
      <c r="E103" s="83"/>
      <c r="F103" s="83"/>
      <c r="G103" s="81"/>
      <c r="H103" s="123"/>
      <c r="I103" s="238" t="str">
        <f>IF(ISNUMBER(F103),_xlfn.IFS(RIGHT(H103,3)="(b)",IF(AND(G103&gt;=DATE('1. Informace o projektu'!$C$3,1,1),G103&lt;=WORKDAY(DATE('1. Informace o projektu'!$C$3+1,1,31)-1,1)),"OK","!!"),RIGHT(H103,3)="(a)",IF(AND(G103&gt;=DATE('1. Informace o projektu'!$C$3,1,1),G103&lt;=WORKDAY(DATE('1. Informace o projektu'!$C$3,12,31)-1,1,'6. Data'!$C$76:$C$89)),"OK","!!"),ISBLANK(G103),"!",ISBLANK(H103),"!!!",H103='6. Data'!$B$3,"vyberte druh nákladu")," ")</f>
        <v xml:space="preserve"> </v>
      </c>
      <c r="J103" s="261" t="str">
        <f t="shared" si="3"/>
        <v xml:space="preserve"> </v>
      </c>
      <c r="K103" s="238" t="str">
        <f t="shared" si="4"/>
        <v xml:space="preserve"> </v>
      </c>
      <c r="L103" s="87" t="str">
        <f t="shared" si="5"/>
        <v xml:space="preserve"> </v>
      </c>
    </row>
    <row r="104" spans="1:12" x14ac:dyDescent="0.25">
      <c r="A104" s="72"/>
      <c r="B104" s="82"/>
      <c r="C104" s="82"/>
      <c r="D104" s="79"/>
      <c r="E104" s="83"/>
      <c r="F104" s="83"/>
      <c r="G104" s="81"/>
      <c r="H104" s="123"/>
      <c r="I104" s="238" t="str">
        <f>IF(ISNUMBER(F104),_xlfn.IFS(RIGHT(H104,3)="(b)",IF(AND(G104&gt;=DATE('1. Informace o projektu'!$C$3,1,1),G104&lt;=WORKDAY(DATE('1. Informace o projektu'!$C$3+1,1,31)-1,1)),"OK","!!"),RIGHT(H104,3)="(a)",IF(AND(G104&gt;=DATE('1. Informace o projektu'!$C$3,1,1),G104&lt;=WORKDAY(DATE('1. Informace o projektu'!$C$3,12,31)-1,1,'6. Data'!$C$76:$C$89)),"OK","!!"),ISBLANK(G104),"!",ISBLANK(H104),"!!!",H104='6. Data'!$B$3,"vyberte druh nákladu")," ")</f>
        <v xml:space="preserve"> </v>
      </c>
      <c r="J104" s="261" t="str">
        <f t="shared" si="3"/>
        <v xml:space="preserve"> </v>
      </c>
      <c r="K104" s="238" t="str">
        <f t="shared" si="4"/>
        <v xml:space="preserve"> </v>
      </c>
      <c r="L104" s="87" t="str">
        <f t="shared" si="5"/>
        <v xml:space="preserve"> </v>
      </c>
    </row>
    <row r="105" spans="1:12" x14ac:dyDescent="0.25">
      <c r="A105" s="72"/>
      <c r="B105" s="82"/>
      <c r="C105" s="82"/>
      <c r="D105" s="79"/>
      <c r="E105" s="83"/>
      <c r="F105" s="83"/>
      <c r="G105" s="81"/>
      <c r="H105" s="123"/>
      <c r="I105" s="238" t="str">
        <f>IF(ISNUMBER(F105),_xlfn.IFS(RIGHT(H105,3)="(b)",IF(AND(G105&gt;=DATE('1. Informace o projektu'!$C$3,1,1),G105&lt;=WORKDAY(DATE('1. Informace o projektu'!$C$3+1,1,31)-1,1)),"OK","!!"),RIGHT(H105,3)="(a)",IF(AND(G105&gt;=DATE('1. Informace o projektu'!$C$3,1,1),G105&lt;=WORKDAY(DATE('1. Informace o projektu'!$C$3,12,31)-1,1,'6. Data'!$C$76:$C$89)),"OK","!!"),ISBLANK(G105),"!",ISBLANK(H105),"!!!",H105='6. Data'!$B$3,"vyberte druh nákladu")," ")</f>
        <v xml:space="preserve"> </v>
      </c>
      <c r="J105" s="261" t="str">
        <f t="shared" si="3"/>
        <v xml:space="preserve"> </v>
      </c>
      <c r="K105" s="238" t="str">
        <f t="shared" si="4"/>
        <v xml:space="preserve"> </v>
      </c>
      <c r="L105" s="87" t="str">
        <f t="shared" si="5"/>
        <v xml:space="preserve"> </v>
      </c>
    </row>
    <row r="106" spans="1:12" x14ac:dyDescent="0.25">
      <c r="A106" s="72"/>
      <c r="B106" s="82"/>
      <c r="C106" s="82"/>
      <c r="D106" s="79"/>
      <c r="E106" s="83"/>
      <c r="F106" s="83"/>
      <c r="G106" s="81"/>
      <c r="H106" s="123"/>
      <c r="I106" s="238" t="str">
        <f>IF(ISNUMBER(F106),_xlfn.IFS(RIGHT(H106,3)="(b)",IF(AND(G106&gt;=DATE('1. Informace o projektu'!$C$3,1,1),G106&lt;=WORKDAY(DATE('1. Informace o projektu'!$C$3+1,1,31)-1,1)),"OK","!!"),RIGHT(H106,3)="(a)",IF(AND(G106&gt;=DATE('1. Informace o projektu'!$C$3,1,1),G106&lt;=WORKDAY(DATE('1. Informace o projektu'!$C$3,12,31)-1,1,'6. Data'!$C$76:$C$89)),"OK","!!"),ISBLANK(G106),"!",ISBLANK(H106),"!!!",H106='6. Data'!$B$3,"vyberte druh nákladu")," ")</f>
        <v xml:space="preserve"> </v>
      </c>
      <c r="J106" s="261" t="str">
        <f t="shared" si="3"/>
        <v xml:space="preserve"> </v>
      </c>
      <c r="K106" s="238" t="str">
        <f t="shared" si="4"/>
        <v xml:space="preserve"> </v>
      </c>
      <c r="L106" s="87" t="str">
        <f t="shared" si="5"/>
        <v xml:space="preserve"> </v>
      </c>
    </row>
    <row r="107" spans="1:12" x14ac:dyDescent="0.25">
      <c r="A107" s="72"/>
      <c r="B107" s="82"/>
      <c r="C107" s="82"/>
      <c r="D107" s="79"/>
      <c r="E107" s="83"/>
      <c r="F107" s="83"/>
      <c r="G107" s="81"/>
      <c r="H107" s="123"/>
      <c r="I107" s="238" t="str">
        <f>IF(ISNUMBER(F107),_xlfn.IFS(RIGHT(H107,3)="(b)",IF(AND(G107&gt;=DATE('1. Informace o projektu'!$C$3,1,1),G107&lt;=WORKDAY(DATE('1. Informace o projektu'!$C$3+1,1,31)-1,1)),"OK","!!"),RIGHT(H107,3)="(a)",IF(AND(G107&gt;=DATE('1. Informace o projektu'!$C$3,1,1),G107&lt;=WORKDAY(DATE('1. Informace o projektu'!$C$3,12,31)-1,1,'6. Data'!$C$76:$C$89)),"OK","!!"),ISBLANK(G107),"!",ISBLANK(H107),"!!!",H107='6. Data'!$B$3,"vyberte druh nákladu")," ")</f>
        <v xml:space="preserve"> </v>
      </c>
      <c r="J107" s="261" t="str">
        <f t="shared" si="3"/>
        <v xml:space="preserve"> </v>
      </c>
      <c r="K107" s="238" t="str">
        <f t="shared" si="4"/>
        <v xml:space="preserve"> </v>
      </c>
      <c r="L107" s="87" t="str">
        <f t="shared" si="5"/>
        <v xml:space="preserve"> </v>
      </c>
    </row>
    <row r="108" spans="1:12" x14ac:dyDescent="0.25">
      <c r="A108" s="72"/>
      <c r="B108" s="82"/>
      <c r="C108" s="82"/>
      <c r="D108" s="79"/>
      <c r="E108" s="83"/>
      <c r="F108" s="83"/>
      <c r="G108" s="81"/>
      <c r="H108" s="123"/>
      <c r="I108" s="238" t="str">
        <f>IF(ISNUMBER(F108),_xlfn.IFS(RIGHT(H108,3)="(b)",IF(AND(G108&gt;=DATE('1. Informace o projektu'!$C$3,1,1),G108&lt;=WORKDAY(DATE('1. Informace o projektu'!$C$3+1,1,31)-1,1)),"OK","!!"),RIGHT(H108,3)="(a)",IF(AND(G108&gt;=DATE('1. Informace o projektu'!$C$3,1,1),G108&lt;=WORKDAY(DATE('1. Informace o projektu'!$C$3,12,31)-1,1,'6. Data'!$C$76:$C$89)),"OK","!!"),ISBLANK(G108),"!",ISBLANK(H108),"!!!",H108='6. Data'!$B$3,"vyberte druh nákladu")," ")</f>
        <v xml:space="preserve"> </v>
      </c>
      <c r="J108" s="261" t="str">
        <f t="shared" si="3"/>
        <v xml:space="preserve"> </v>
      </c>
      <c r="K108" s="238" t="str">
        <f t="shared" si="4"/>
        <v xml:space="preserve"> </v>
      </c>
      <c r="L108" s="87" t="str">
        <f t="shared" si="5"/>
        <v xml:space="preserve"> </v>
      </c>
    </row>
    <row r="109" spans="1:12" x14ac:dyDescent="0.25">
      <c r="A109" s="72"/>
      <c r="B109" s="82"/>
      <c r="C109" s="82"/>
      <c r="D109" s="79"/>
      <c r="E109" s="83"/>
      <c r="F109" s="83"/>
      <c r="G109" s="81"/>
      <c r="H109" s="123"/>
      <c r="I109" s="238" t="str">
        <f>IF(ISNUMBER(F109),_xlfn.IFS(RIGHT(H109,3)="(b)",IF(AND(G109&gt;=DATE('1. Informace o projektu'!$C$3,1,1),G109&lt;=WORKDAY(DATE('1. Informace o projektu'!$C$3+1,1,31)-1,1)),"OK","!!"),RIGHT(H109,3)="(a)",IF(AND(G109&gt;=DATE('1. Informace o projektu'!$C$3,1,1),G109&lt;=WORKDAY(DATE('1. Informace o projektu'!$C$3,12,31)-1,1,'6. Data'!$C$76:$C$89)),"OK","!!"),ISBLANK(G109),"!",ISBLANK(H109),"!!!",H109='6. Data'!$B$3,"vyberte druh nákladu")," ")</f>
        <v xml:space="preserve"> </v>
      </c>
      <c r="J109" s="261" t="str">
        <f t="shared" si="3"/>
        <v xml:space="preserve"> </v>
      </c>
      <c r="K109" s="238" t="str">
        <f t="shared" si="4"/>
        <v xml:space="preserve"> </v>
      </c>
      <c r="L109" s="87" t="str">
        <f t="shared" si="5"/>
        <v xml:space="preserve"> </v>
      </c>
    </row>
    <row r="110" spans="1:12" x14ac:dyDescent="0.25">
      <c r="A110" s="72"/>
      <c r="B110" s="82"/>
      <c r="C110" s="82"/>
      <c r="D110" s="79"/>
      <c r="E110" s="83"/>
      <c r="F110" s="83"/>
      <c r="G110" s="81"/>
      <c r="H110" s="123"/>
      <c r="I110" s="238" t="str">
        <f>IF(ISNUMBER(F110),_xlfn.IFS(RIGHT(H110,3)="(b)",IF(AND(G110&gt;=DATE('1. Informace o projektu'!$C$3,1,1),G110&lt;=WORKDAY(DATE('1. Informace o projektu'!$C$3+1,1,31)-1,1)),"OK","!!"),RIGHT(H110,3)="(a)",IF(AND(G110&gt;=DATE('1. Informace o projektu'!$C$3,1,1),G110&lt;=WORKDAY(DATE('1. Informace o projektu'!$C$3,12,31)-1,1,'6. Data'!$C$76:$C$89)),"OK","!!"),ISBLANK(G110),"!",ISBLANK(H110),"!!!",H110='6. Data'!$B$3,"vyberte druh nákladu")," ")</f>
        <v xml:space="preserve"> </v>
      </c>
      <c r="J110" s="261" t="str">
        <f t="shared" si="3"/>
        <v xml:space="preserve"> </v>
      </c>
      <c r="K110" s="238" t="str">
        <f t="shared" si="4"/>
        <v xml:space="preserve"> </v>
      </c>
      <c r="L110" s="87" t="str">
        <f t="shared" si="5"/>
        <v xml:space="preserve"> </v>
      </c>
    </row>
    <row r="111" spans="1:12" x14ac:dyDescent="0.25">
      <c r="A111" s="72"/>
      <c r="B111" s="82"/>
      <c r="C111" s="82"/>
      <c r="D111" s="79"/>
      <c r="E111" s="83"/>
      <c r="F111" s="83"/>
      <c r="G111" s="81"/>
      <c r="H111" s="123"/>
      <c r="I111" s="238" t="str">
        <f>IF(ISNUMBER(F111),_xlfn.IFS(RIGHT(H111,3)="(b)",IF(AND(G111&gt;=DATE('1. Informace o projektu'!$C$3,1,1),G111&lt;=WORKDAY(DATE('1. Informace o projektu'!$C$3+1,1,31)-1,1)),"OK","!!"),RIGHT(H111,3)="(a)",IF(AND(G111&gt;=DATE('1. Informace o projektu'!$C$3,1,1),G111&lt;=WORKDAY(DATE('1. Informace o projektu'!$C$3,12,31)-1,1,'6. Data'!$C$76:$C$89)),"OK","!!"),ISBLANK(G111),"!",ISBLANK(H111),"!!!",H111='6. Data'!$B$3,"vyberte druh nákladu")," ")</f>
        <v xml:space="preserve"> </v>
      </c>
      <c r="J111" s="261" t="str">
        <f t="shared" si="3"/>
        <v xml:space="preserve"> </v>
      </c>
      <c r="K111" s="238" t="str">
        <f t="shared" si="4"/>
        <v xml:space="preserve"> </v>
      </c>
      <c r="L111" s="87" t="str">
        <f t="shared" si="5"/>
        <v xml:space="preserve"> </v>
      </c>
    </row>
    <row r="112" spans="1:12" x14ac:dyDescent="0.25">
      <c r="A112" s="72"/>
      <c r="B112" s="82"/>
      <c r="C112" s="82"/>
      <c r="D112" s="79"/>
      <c r="E112" s="83"/>
      <c r="F112" s="83"/>
      <c r="G112" s="81"/>
      <c r="H112" s="123"/>
      <c r="I112" s="238" t="str">
        <f>IF(ISNUMBER(F112),_xlfn.IFS(RIGHT(H112,3)="(b)",IF(AND(G112&gt;=DATE('1. Informace o projektu'!$C$3,1,1),G112&lt;=WORKDAY(DATE('1. Informace o projektu'!$C$3+1,1,31)-1,1)),"OK","!!"),RIGHT(H112,3)="(a)",IF(AND(G112&gt;=DATE('1. Informace o projektu'!$C$3,1,1),G112&lt;=WORKDAY(DATE('1. Informace o projektu'!$C$3,12,31)-1,1,'6. Data'!$C$76:$C$89)),"OK","!!"),ISBLANK(G112),"!",ISBLANK(H112),"!!!",H112='6. Data'!$B$3,"vyberte druh nákladu")," ")</f>
        <v xml:space="preserve"> </v>
      </c>
      <c r="J112" s="261" t="str">
        <f t="shared" si="3"/>
        <v xml:space="preserve"> </v>
      </c>
      <c r="K112" s="238" t="str">
        <f t="shared" si="4"/>
        <v xml:space="preserve"> </v>
      </c>
      <c r="L112" s="87" t="str">
        <f t="shared" si="5"/>
        <v xml:space="preserve"> </v>
      </c>
    </row>
    <row r="113" spans="1:12" x14ac:dyDescent="0.25">
      <c r="A113" s="72"/>
      <c r="B113" s="82"/>
      <c r="C113" s="82"/>
      <c r="D113" s="79"/>
      <c r="E113" s="83"/>
      <c r="F113" s="83"/>
      <c r="G113" s="81"/>
      <c r="H113" s="123"/>
      <c r="I113" s="238" t="str">
        <f>IF(ISNUMBER(F113),_xlfn.IFS(RIGHT(H113,3)="(b)",IF(AND(G113&gt;=DATE('1. Informace o projektu'!$C$3,1,1),G113&lt;=WORKDAY(DATE('1. Informace o projektu'!$C$3+1,1,31)-1,1)),"OK","!!"),RIGHT(H113,3)="(a)",IF(AND(G113&gt;=DATE('1. Informace o projektu'!$C$3,1,1),G113&lt;=WORKDAY(DATE('1. Informace o projektu'!$C$3,12,31)-1,1,'6. Data'!$C$76:$C$89)),"OK","!!"),ISBLANK(G113),"!",ISBLANK(H113),"!!!",H113='6. Data'!$B$3,"vyberte druh nákladu")," ")</f>
        <v xml:space="preserve"> </v>
      </c>
      <c r="J113" s="261" t="str">
        <f t="shared" si="3"/>
        <v xml:space="preserve"> </v>
      </c>
      <c r="K113" s="238" t="str">
        <f t="shared" si="4"/>
        <v xml:space="preserve"> </v>
      </c>
      <c r="L113" s="87" t="str">
        <f t="shared" si="5"/>
        <v xml:space="preserve"> </v>
      </c>
    </row>
    <row r="114" spans="1:12" x14ac:dyDescent="0.25">
      <c r="A114" s="72"/>
      <c r="B114" s="82"/>
      <c r="C114" s="82"/>
      <c r="D114" s="79"/>
      <c r="E114" s="83"/>
      <c r="F114" s="83"/>
      <c r="G114" s="81"/>
      <c r="H114" s="123"/>
      <c r="I114" s="238" t="str">
        <f>IF(ISNUMBER(F114),_xlfn.IFS(RIGHT(H114,3)="(b)",IF(AND(G114&gt;=DATE('1. Informace o projektu'!$C$3,1,1),G114&lt;=WORKDAY(DATE('1. Informace o projektu'!$C$3+1,1,31)-1,1)),"OK","!!"),RIGHT(H114,3)="(a)",IF(AND(G114&gt;=DATE('1. Informace o projektu'!$C$3,1,1),G114&lt;=WORKDAY(DATE('1. Informace o projektu'!$C$3,12,31)-1,1,'6. Data'!$C$76:$C$89)),"OK","!!"),ISBLANK(G114),"!",ISBLANK(H114),"!!!",H114='6. Data'!$B$3,"vyberte druh nákladu")," ")</f>
        <v xml:space="preserve"> </v>
      </c>
      <c r="J114" s="261" t="str">
        <f t="shared" si="3"/>
        <v xml:space="preserve"> </v>
      </c>
      <c r="K114" s="238" t="str">
        <f t="shared" si="4"/>
        <v xml:space="preserve"> </v>
      </c>
      <c r="L114" s="87" t="str">
        <f t="shared" si="5"/>
        <v xml:space="preserve"> </v>
      </c>
    </row>
    <row r="115" spans="1:12" x14ac:dyDescent="0.25">
      <c r="A115" s="72"/>
      <c r="B115" s="82"/>
      <c r="C115" s="82"/>
      <c r="D115" s="79"/>
      <c r="E115" s="83"/>
      <c r="F115" s="83"/>
      <c r="G115" s="81"/>
      <c r="H115" s="123"/>
      <c r="I115" s="238" t="str">
        <f>IF(ISNUMBER(F115),_xlfn.IFS(RIGHT(H115,3)="(b)",IF(AND(G115&gt;=DATE('1. Informace o projektu'!$C$3,1,1),G115&lt;=WORKDAY(DATE('1. Informace o projektu'!$C$3+1,1,31)-1,1)),"OK","!!"),RIGHT(H115,3)="(a)",IF(AND(G115&gt;=DATE('1. Informace o projektu'!$C$3,1,1),G115&lt;=WORKDAY(DATE('1. Informace o projektu'!$C$3,12,31)-1,1,'6. Data'!$C$76:$C$89)),"OK","!!"),ISBLANK(G115),"!",ISBLANK(H115),"!!!",H115='6. Data'!$B$3,"vyberte druh nákladu")," ")</f>
        <v xml:space="preserve"> </v>
      </c>
      <c r="J115" s="261" t="str">
        <f t="shared" si="3"/>
        <v xml:space="preserve"> </v>
      </c>
      <c r="K115" s="238" t="str">
        <f t="shared" si="4"/>
        <v xml:space="preserve"> </v>
      </c>
      <c r="L115" s="87" t="str">
        <f t="shared" si="5"/>
        <v xml:space="preserve"> </v>
      </c>
    </row>
    <row r="116" spans="1:12" x14ac:dyDescent="0.25">
      <c r="A116" s="72"/>
      <c r="B116" s="82"/>
      <c r="C116" s="82"/>
      <c r="D116" s="79"/>
      <c r="E116" s="83"/>
      <c r="F116" s="83"/>
      <c r="G116" s="81"/>
      <c r="H116" s="123"/>
      <c r="I116" s="238" t="str">
        <f>IF(ISNUMBER(F116),_xlfn.IFS(RIGHT(H116,3)="(b)",IF(AND(G116&gt;=DATE('1. Informace o projektu'!$C$3,1,1),G116&lt;=WORKDAY(DATE('1. Informace o projektu'!$C$3+1,1,31)-1,1)),"OK","!!"),RIGHT(H116,3)="(a)",IF(AND(G116&gt;=DATE('1. Informace o projektu'!$C$3,1,1),G116&lt;=WORKDAY(DATE('1. Informace o projektu'!$C$3,12,31)-1,1,'6. Data'!$C$76:$C$89)),"OK","!!"),ISBLANK(G116),"!",ISBLANK(H116),"!!!",H116='6. Data'!$B$3,"vyberte druh nákladu")," ")</f>
        <v xml:space="preserve"> </v>
      </c>
      <c r="J116" s="261" t="str">
        <f t="shared" si="3"/>
        <v xml:space="preserve"> </v>
      </c>
      <c r="K116" s="238" t="str">
        <f t="shared" si="4"/>
        <v xml:space="preserve"> </v>
      </c>
      <c r="L116" s="87" t="str">
        <f t="shared" si="5"/>
        <v xml:space="preserve"> </v>
      </c>
    </row>
    <row r="117" spans="1:12" x14ac:dyDescent="0.25">
      <c r="A117" s="72"/>
      <c r="B117" s="82"/>
      <c r="C117" s="82"/>
      <c r="D117" s="79"/>
      <c r="E117" s="83"/>
      <c r="F117" s="83"/>
      <c r="G117" s="81"/>
      <c r="H117" s="123"/>
      <c r="I117" s="238" t="str">
        <f>IF(ISNUMBER(F117),_xlfn.IFS(RIGHT(H117,3)="(b)",IF(AND(G117&gt;=DATE('1. Informace o projektu'!$C$3,1,1),G117&lt;=WORKDAY(DATE('1. Informace o projektu'!$C$3+1,1,31)-1,1)),"OK","!!"),RIGHT(H117,3)="(a)",IF(AND(G117&gt;=DATE('1. Informace o projektu'!$C$3,1,1),G117&lt;=WORKDAY(DATE('1. Informace o projektu'!$C$3,12,31)-1,1,'6. Data'!$C$76:$C$89)),"OK","!!"),ISBLANK(G117),"!",ISBLANK(H117),"!!!",H117='6. Data'!$B$3,"vyberte druh nákladu")," ")</f>
        <v xml:space="preserve"> </v>
      </c>
      <c r="J117" s="261" t="str">
        <f t="shared" si="3"/>
        <v xml:space="preserve"> </v>
      </c>
      <c r="K117" s="238" t="str">
        <f t="shared" si="4"/>
        <v xml:space="preserve"> </v>
      </c>
      <c r="L117" s="87" t="str">
        <f t="shared" si="5"/>
        <v xml:space="preserve"> </v>
      </c>
    </row>
    <row r="118" spans="1:12" x14ac:dyDescent="0.25">
      <c r="A118" s="72"/>
      <c r="B118" s="82"/>
      <c r="C118" s="82"/>
      <c r="D118" s="79"/>
      <c r="E118" s="83"/>
      <c r="F118" s="83"/>
      <c r="G118" s="81"/>
      <c r="H118" s="123"/>
      <c r="I118" s="238" t="str">
        <f>IF(ISNUMBER(F118),_xlfn.IFS(RIGHT(H118,3)="(b)",IF(AND(G118&gt;=DATE('1. Informace o projektu'!$C$3,1,1),G118&lt;=WORKDAY(DATE('1. Informace o projektu'!$C$3+1,1,31)-1,1)),"OK","!!"),RIGHT(H118,3)="(a)",IF(AND(G118&gt;=DATE('1. Informace o projektu'!$C$3,1,1),G118&lt;=WORKDAY(DATE('1. Informace o projektu'!$C$3,12,31)-1,1,'6. Data'!$C$76:$C$89)),"OK","!!"),ISBLANK(G118),"!",ISBLANK(H118),"!!!",H118='6. Data'!$B$3,"vyberte druh nákladu")," ")</f>
        <v xml:space="preserve"> </v>
      </c>
      <c r="J118" s="261" t="str">
        <f t="shared" si="3"/>
        <v xml:space="preserve"> </v>
      </c>
      <c r="K118" s="238" t="str">
        <f t="shared" si="4"/>
        <v xml:space="preserve"> </v>
      </c>
      <c r="L118" s="87" t="str">
        <f t="shared" si="5"/>
        <v xml:space="preserve"> </v>
      </c>
    </row>
    <row r="119" spans="1:12" x14ac:dyDescent="0.25">
      <c r="A119" s="72"/>
      <c r="B119" s="82"/>
      <c r="C119" s="82"/>
      <c r="D119" s="79"/>
      <c r="E119" s="83"/>
      <c r="F119" s="83"/>
      <c r="G119" s="81"/>
      <c r="H119" s="123"/>
      <c r="I119" s="238" t="str">
        <f>IF(ISNUMBER(F119),_xlfn.IFS(RIGHT(H119,3)="(b)",IF(AND(G119&gt;=DATE('1. Informace o projektu'!$C$3,1,1),G119&lt;=WORKDAY(DATE('1. Informace o projektu'!$C$3+1,1,31)-1,1)),"OK","!!"),RIGHT(H119,3)="(a)",IF(AND(G119&gt;=DATE('1. Informace o projektu'!$C$3,1,1),G119&lt;=WORKDAY(DATE('1. Informace o projektu'!$C$3,12,31)-1,1,'6. Data'!$C$76:$C$89)),"OK","!!"),ISBLANK(G119),"!",ISBLANK(H119),"!!!",H119='6. Data'!$B$3,"vyberte druh nákladu")," ")</f>
        <v xml:space="preserve"> </v>
      </c>
      <c r="J119" s="261" t="str">
        <f t="shared" si="3"/>
        <v xml:space="preserve"> </v>
      </c>
      <c r="K119" s="238" t="str">
        <f t="shared" si="4"/>
        <v xml:space="preserve"> </v>
      </c>
      <c r="L119" s="87" t="str">
        <f t="shared" si="5"/>
        <v xml:space="preserve"> </v>
      </c>
    </row>
    <row r="120" spans="1:12" x14ac:dyDescent="0.25">
      <c r="A120" s="72"/>
      <c r="B120" s="82"/>
      <c r="C120" s="82"/>
      <c r="D120" s="79"/>
      <c r="E120" s="83"/>
      <c r="F120" s="83"/>
      <c r="G120" s="81"/>
      <c r="H120" s="123"/>
      <c r="I120" s="238" t="str">
        <f>IF(ISNUMBER(F120),_xlfn.IFS(RIGHT(H120,3)="(b)",IF(AND(G120&gt;=DATE('1. Informace o projektu'!$C$3,1,1),G120&lt;=WORKDAY(DATE('1. Informace o projektu'!$C$3+1,1,31)-1,1)),"OK","!!"),RIGHT(H120,3)="(a)",IF(AND(G120&gt;=DATE('1. Informace o projektu'!$C$3,1,1),G120&lt;=WORKDAY(DATE('1. Informace o projektu'!$C$3,12,31)-1,1,'6. Data'!$C$76:$C$89)),"OK","!!"),ISBLANK(G120),"!",ISBLANK(H120),"!!!",H120='6. Data'!$B$3,"vyberte druh nákladu")," ")</f>
        <v xml:space="preserve"> </v>
      </c>
      <c r="J120" s="261" t="str">
        <f t="shared" si="3"/>
        <v xml:space="preserve"> </v>
      </c>
      <c r="K120" s="238" t="str">
        <f t="shared" si="4"/>
        <v xml:space="preserve"> </v>
      </c>
      <c r="L120" s="87" t="str">
        <f t="shared" si="5"/>
        <v xml:space="preserve"> </v>
      </c>
    </row>
    <row r="121" spans="1:12" x14ac:dyDescent="0.25">
      <c r="A121" s="72"/>
      <c r="B121" s="82"/>
      <c r="C121" s="82"/>
      <c r="D121" s="79"/>
      <c r="E121" s="83"/>
      <c r="F121" s="83"/>
      <c r="G121" s="81"/>
      <c r="H121" s="123"/>
      <c r="I121" s="238" t="str">
        <f>IF(ISNUMBER(F121),_xlfn.IFS(RIGHT(H121,3)="(b)",IF(AND(G121&gt;=DATE('1. Informace o projektu'!$C$3,1,1),G121&lt;=WORKDAY(DATE('1. Informace o projektu'!$C$3+1,1,31)-1,1)),"OK","!!"),RIGHT(H121,3)="(a)",IF(AND(G121&gt;=DATE('1. Informace o projektu'!$C$3,1,1),G121&lt;=WORKDAY(DATE('1. Informace o projektu'!$C$3,12,31)-1,1,'6. Data'!$C$76:$C$89)),"OK","!!"),ISBLANK(G121),"!",ISBLANK(H121),"!!!",H121='6. Data'!$B$3,"vyberte druh nákladu")," ")</f>
        <v xml:space="preserve"> </v>
      </c>
      <c r="J121" s="261" t="str">
        <f t="shared" si="3"/>
        <v xml:space="preserve"> </v>
      </c>
      <c r="K121" s="238" t="str">
        <f t="shared" si="4"/>
        <v xml:space="preserve"> </v>
      </c>
      <c r="L121" s="87" t="str">
        <f t="shared" si="5"/>
        <v xml:space="preserve"> </v>
      </c>
    </row>
    <row r="122" spans="1:12" x14ac:dyDescent="0.25">
      <c r="A122" s="72"/>
      <c r="B122" s="82"/>
      <c r="C122" s="82"/>
      <c r="D122" s="79"/>
      <c r="E122" s="83"/>
      <c r="F122" s="83"/>
      <c r="G122" s="81"/>
      <c r="H122" s="123"/>
      <c r="I122" s="238" t="str">
        <f>IF(ISNUMBER(F122),_xlfn.IFS(RIGHT(H122,3)="(b)",IF(AND(G122&gt;=DATE('1. Informace o projektu'!$C$3,1,1),G122&lt;=WORKDAY(DATE('1. Informace o projektu'!$C$3+1,1,31)-1,1)),"OK","!!"),RIGHT(H122,3)="(a)",IF(AND(G122&gt;=DATE('1. Informace o projektu'!$C$3,1,1),G122&lt;=WORKDAY(DATE('1. Informace o projektu'!$C$3,12,31)-1,1,'6. Data'!$C$76:$C$89)),"OK","!!"),ISBLANK(G122),"!",ISBLANK(H122),"!!!",H122='6. Data'!$B$3,"vyberte druh nákladu")," ")</f>
        <v xml:space="preserve"> </v>
      </c>
      <c r="J122" s="261" t="str">
        <f t="shared" si="3"/>
        <v xml:space="preserve"> </v>
      </c>
      <c r="K122" s="238" t="str">
        <f t="shared" si="4"/>
        <v xml:space="preserve"> </v>
      </c>
      <c r="L122" s="87" t="str">
        <f t="shared" si="5"/>
        <v xml:space="preserve"> </v>
      </c>
    </row>
    <row r="123" spans="1:12" x14ac:dyDescent="0.25">
      <c r="A123" s="72"/>
      <c r="B123" s="82"/>
      <c r="C123" s="82"/>
      <c r="D123" s="79"/>
      <c r="E123" s="83"/>
      <c r="F123" s="83"/>
      <c r="G123" s="81"/>
      <c r="H123" s="123"/>
      <c r="I123" s="238" t="str">
        <f>IF(ISNUMBER(F123),_xlfn.IFS(RIGHT(H123,3)="(b)",IF(AND(G123&gt;=DATE('1. Informace o projektu'!$C$3,1,1),G123&lt;=WORKDAY(DATE('1. Informace o projektu'!$C$3+1,1,31)-1,1)),"OK","!!"),RIGHT(H123,3)="(a)",IF(AND(G123&gt;=DATE('1. Informace o projektu'!$C$3,1,1),G123&lt;=WORKDAY(DATE('1. Informace o projektu'!$C$3,12,31)-1,1,'6. Data'!$C$76:$C$89)),"OK","!!"),ISBLANK(G123),"!",ISBLANK(H123),"!!!",H123='6. Data'!$B$3,"vyberte druh nákladu")," ")</f>
        <v xml:space="preserve"> </v>
      </c>
      <c r="J123" s="261" t="str">
        <f t="shared" si="3"/>
        <v xml:space="preserve"> </v>
      </c>
      <c r="K123" s="238" t="str">
        <f t="shared" si="4"/>
        <v xml:space="preserve"> </v>
      </c>
      <c r="L123" s="87" t="str">
        <f t="shared" si="5"/>
        <v xml:space="preserve"> </v>
      </c>
    </row>
    <row r="124" spans="1:12" x14ac:dyDescent="0.25">
      <c r="A124" s="72"/>
      <c r="B124" s="82"/>
      <c r="C124" s="82"/>
      <c r="D124" s="79"/>
      <c r="E124" s="83"/>
      <c r="F124" s="83"/>
      <c r="G124" s="81"/>
      <c r="H124" s="123"/>
      <c r="I124" s="238" t="str">
        <f>IF(ISNUMBER(F124),_xlfn.IFS(RIGHT(H124,3)="(b)",IF(AND(G124&gt;=DATE('1. Informace o projektu'!$C$3,1,1),G124&lt;=WORKDAY(DATE('1. Informace o projektu'!$C$3+1,1,31)-1,1)),"OK","!!"),RIGHT(H124,3)="(a)",IF(AND(G124&gt;=DATE('1. Informace o projektu'!$C$3,1,1),G124&lt;=WORKDAY(DATE('1. Informace o projektu'!$C$3,12,31)-1,1,'6. Data'!$C$76:$C$89)),"OK","!!"),ISBLANK(G124),"!",ISBLANK(H124),"!!!",H124='6. Data'!$B$3,"vyberte druh nákladu")," ")</f>
        <v xml:space="preserve"> </v>
      </c>
      <c r="J124" s="261" t="str">
        <f t="shared" si="3"/>
        <v xml:space="preserve"> </v>
      </c>
      <c r="K124" s="238" t="str">
        <f t="shared" si="4"/>
        <v xml:space="preserve"> </v>
      </c>
      <c r="L124" s="87" t="str">
        <f t="shared" si="5"/>
        <v xml:space="preserve"> </v>
      </c>
    </row>
    <row r="125" spans="1:12" x14ac:dyDescent="0.25">
      <c r="A125" s="72"/>
      <c r="B125" s="82"/>
      <c r="C125" s="82"/>
      <c r="D125" s="79"/>
      <c r="E125" s="83"/>
      <c r="F125" s="83"/>
      <c r="G125" s="81"/>
      <c r="H125" s="123"/>
      <c r="I125" s="238" t="str">
        <f>IF(ISNUMBER(F125),_xlfn.IFS(RIGHT(H125,3)="(b)",IF(AND(G125&gt;=DATE('1. Informace o projektu'!$C$3,1,1),G125&lt;=WORKDAY(DATE('1. Informace o projektu'!$C$3+1,1,31)-1,1)),"OK","!!"),RIGHT(H125,3)="(a)",IF(AND(G125&gt;=DATE('1. Informace o projektu'!$C$3,1,1),G125&lt;=WORKDAY(DATE('1. Informace o projektu'!$C$3,12,31)-1,1,'6. Data'!$C$76:$C$89)),"OK","!!"),ISBLANK(G125),"!",ISBLANK(H125),"!!!",H125='6. Data'!$B$3,"vyberte druh nákladu")," ")</f>
        <v xml:space="preserve"> </v>
      </c>
      <c r="J125" s="261" t="str">
        <f t="shared" si="3"/>
        <v xml:space="preserve"> </v>
      </c>
      <c r="K125" s="238" t="str">
        <f t="shared" si="4"/>
        <v xml:space="preserve"> </v>
      </c>
      <c r="L125" s="87" t="str">
        <f t="shared" si="5"/>
        <v xml:space="preserve"> </v>
      </c>
    </row>
    <row r="126" spans="1:12" x14ac:dyDescent="0.25">
      <c r="A126" s="72"/>
      <c r="B126" s="82"/>
      <c r="C126" s="82"/>
      <c r="D126" s="79"/>
      <c r="E126" s="83"/>
      <c r="F126" s="83"/>
      <c r="G126" s="81"/>
      <c r="H126" s="123"/>
      <c r="I126" s="238" t="str">
        <f>IF(ISNUMBER(F126),_xlfn.IFS(RIGHT(H126,3)="(b)",IF(AND(G126&gt;=DATE('1. Informace o projektu'!$C$3,1,1),G126&lt;=WORKDAY(DATE('1. Informace o projektu'!$C$3+1,1,31)-1,1)),"OK","!!"),RIGHT(H126,3)="(a)",IF(AND(G126&gt;=DATE('1. Informace o projektu'!$C$3,1,1),G126&lt;=WORKDAY(DATE('1. Informace o projektu'!$C$3,12,31)-1,1,'6. Data'!$C$76:$C$89)),"OK","!!"),ISBLANK(G126),"!",ISBLANK(H126),"!!!",H126='6. Data'!$B$3,"vyberte druh nákladu")," ")</f>
        <v xml:space="preserve"> </v>
      </c>
      <c r="J126" s="261" t="str">
        <f t="shared" si="3"/>
        <v xml:space="preserve"> </v>
      </c>
      <c r="K126" s="238" t="str">
        <f t="shared" si="4"/>
        <v xml:space="preserve"> </v>
      </c>
      <c r="L126" s="87" t="str">
        <f t="shared" si="5"/>
        <v xml:space="preserve"> </v>
      </c>
    </row>
    <row r="127" spans="1:12" x14ac:dyDescent="0.25">
      <c r="A127" s="72"/>
      <c r="B127" s="82"/>
      <c r="C127" s="82"/>
      <c r="D127" s="79"/>
      <c r="E127" s="83"/>
      <c r="F127" s="83"/>
      <c r="G127" s="81"/>
      <c r="H127" s="123"/>
      <c r="I127" s="238" t="str">
        <f>IF(ISNUMBER(F127),_xlfn.IFS(RIGHT(H127,3)="(b)",IF(AND(G127&gt;=DATE('1. Informace o projektu'!$C$3,1,1),G127&lt;=WORKDAY(DATE('1. Informace o projektu'!$C$3+1,1,31)-1,1)),"OK","!!"),RIGHT(H127,3)="(a)",IF(AND(G127&gt;=DATE('1. Informace o projektu'!$C$3,1,1),G127&lt;=WORKDAY(DATE('1. Informace o projektu'!$C$3,12,31)-1,1,'6. Data'!$C$76:$C$89)),"OK","!!"),ISBLANK(G127),"!",ISBLANK(H127),"!!!",H127='6. Data'!$B$3,"vyberte druh nákladu")," ")</f>
        <v xml:space="preserve"> </v>
      </c>
      <c r="J127" s="261" t="str">
        <f t="shared" si="3"/>
        <v xml:space="preserve"> </v>
      </c>
      <c r="K127" s="238" t="str">
        <f t="shared" si="4"/>
        <v xml:space="preserve"> </v>
      </c>
      <c r="L127" s="87" t="str">
        <f t="shared" si="5"/>
        <v xml:space="preserve"> </v>
      </c>
    </row>
    <row r="128" spans="1:12" x14ac:dyDescent="0.25">
      <c r="A128" s="72"/>
      <c r="B128" s="82"/>
      <c r="C128" s="82"/>
      <c r="D128" s="79"/>
      <c r="E128" s="83"/>
      <c r="F128" s="83"/>
      <c r="G128" s="81"/>
      <c r="H128" s="123"/>
      <c r="I128" s="238" t="str">
        <f>IF(ISNUMBER(F128),_xlfn.IFS(RIGHT(H128,3)="(b)",IF(AND(G128&gt;=DATE('1. Informace o projektu'!$C$3,1,1),G128&lt;=WORKDAY(DATE('1. Informace o projektu'!$C$3+1,1,31)-1,1)),"OK","!!"),RIGHT(H128,3)="(a)",IF(AND(G128&gt;=DATE('1. Informace o projektu'!$C$3,1,1),G128&lt;=WORKDAY(DATE('1. Informace o projektu'!$C$3,12,31)-1,1,'6. Data'!$C$76:$C$89)),"OK","!!"),ISBLANK(G128),"!",ISBLANK(H128),"!!!",H128='6. Data'!$B$3,"vyberte druh nákladu")," ")</f>
        <v xml:space="preserve"> </v>
      </c>
      <c r="J128" s="261" t="str">
        <f t="shared" si="3"/>
        <v xml:space="preserve"> </v>
      </c>
      <c r="K128" s="238" t="str">
        <f t="shared" si="4"/>
        <v xml:space="preserve"> </v>
      </c>
      <c r="L128" s="87" t="str">
        <f t="shared" si="5"/>
        <v xml:space="preserve"> </v>
      </c>
    </row>
    <row r="129" spans="1:12" x14ac:dyDescent="0.25">
      <c r="A129" s="72"/>
      <c r="B129" s="82"/>
      <c r="C129" s="82"/>
      <c r="D129" s="79"/>
      <c r="E129" s="83"/>
      <c r="F129" s="83"/>
      <c r="G129" s="81"/>
      <c r="H129" s="123"/>
      <c r="I129" s="238" t="str">
        <f>IF(ISNUMBER(F129),_xlfn.IFS(RIGHT(H129,3)="(b)",IF(AND(G129&gt;=DATE('1. Informace o projektu'!$C$3,1,1),G129&lt;=WORKDAY(DATE('1. Informace o projektu'!$C$3+1,1,31)-1,1)),"OK","!!"),RIGHT(H129,3)="(a)",IF(AND(G129&gt;=DATE('1. Informace o projektu'!$C$3,1,1),G129&lt;=WORKDAY(DATE('1. Informace o projektu'!$C$3,12,31)-1,1,'6. Data'!$C$76:$C$89)),"OK","!!"),ISBLANK(G129),"!",ISBLANK(H129),"!!!",H129='6. Data'!$B$3,"vyberte druh nákladu")," ")</f>
        <v xml:space="preserve"> </v>
      </c>
      <c r="J129" s="261" t="str">
        <f t="shared" si="3"/>
        <v xml:space="preserve"> </v>
      </c>
      <c r="K129" s="238" t="str">
        <f t="shared" si="4"/>
        <v xml:space="preserve"> </v>
      </c>
      <c r="L129" s="87" t="str">
        <f t="shared" si="5"/>
        <v xml:space="preserve"> </v>
      </c>
    </row>
    <row r="130" spans="1:12" x14ac:dyDescent="0.25">
      <c r="A130" s="72"/>
      <c r="B130" s="82"/>
      <c r="C130" s="82"/>
      <c r="D130" s="79"/>
      <c r="E130" s="83"/>
      <c r="F130" s="83"/>
      <c r="G130" s="81"/>
      <c r="H130" s="123"/>
      <c r="I130" s="238" t="str">
        <f>IF(ISNUMBER(F130),_xlfn.IFS(RIGHT(H130,3)="(b)",IF(AND(G130&gt;=DATE('1. Informace o projektu'!$C$3,1,1),G130&lt;=WORKDAY(DATE('1. Informace o projektu'!$C$3+1,1,31)-1,1)),"OK","!!"),RIGHT(H130,3)="(a)",IF(AND(G130&gt;=DATE('1. Informace o projektu'!$C$3,1,1),G130&lt;=WORKDAY(DATE('1. Informace o projektu'!$C$3,12,31)-1,1,'6. Data'!$C$76:$C$89)),"OK","!!"),ISBLANK(G130),"!",ISBLANK(H130),"!!!",H130='6. Data'!$B$3,"vyberte druh nákladu")," ")</f>
        <v xml:space="preserve"> </v>
      </c>
      <c r="J130" s="261" t="str">
        <f t="shared" si="3"/>
        <v xml:space="preserve"> </v>
      </c>
      <c r="K130" s="238" t="str">
        <f t="shared" si="4"/>
        <v xml:space="preserve"> </v>
      </c>
      <c r="L130" s="87" t="str">
        <f t="shared" si="5"/>
        <v xml:space="preserve"> </v>
      </c>
    </row>
    <row r="131" spans="1:12" x14ac:dyDescent="0.25">
      <c r="A131" s="72"/>
      <c r="B131" s="82"/>
      <c r="C131" s="82"/>
      <c r="D131" s="79"/>
      <c r="E131" s="83"/>
      <c r="F131" s="83"/>
      <c r="G131" s="81"/>
      <c r="H131" s="123"/>
      <c r="I131" s="238" t="str">
        <f>IF(ISNUMBER(F131),_xlfn.IFS(RIGHT(H131,3)="(b)",IF(AND(G131&gt;=DATE('1. Informace o projektu'!$C$3,1,1),G131&lt;=WORKDAY(DATE('1. Informace o projektu'!$C$3+1,1,31)-1,1)),"OK","!!"),RIGHT(H131,3)="(a)",IF(AND(G131&gt;=DATE('1. Informace o projektu'!$C$3,1,1),G131&lt;=WORKDAY(DATE('1. Informace o projektu'!$C$3,12,31)-1,1,'6. Data'!$C$76:$C$89)),"OK","!!"),ISBLANK(G131),"!",ISBLANK(H131),"!!!",H131='6. Data'!$B$3,"vyberte druh nákladu")," ")</f>
        <v xml:space="preserve"> </v>
      </c>
      <c r="J131" s="261" t="str">
        <f t="shared" si="3"/>
        <v xml:space="preserve"> </v>
      </c>
      <c r="K131" s="238" t="str">
        <f t="shared" si="4"/>
        <v xml:space="preserve"> </v>
      </c>
      <c r="L131" s="87" t="str">
        <f t="shared" si="5"/>
        <v xml:space="preserve"> </v>
      </c>
    </row>
    <row r="132" spans="1:12" x14ac:dyDescent="0.25">
      <c r="A132" s="72"/>
      <c r="B132" s="82"/>
      <c r="C132" s="82"/>
      <c r="D132" s="79"/>
      <c r="E132" s="83"/>
      <c r="F132" s="83"/>
      <c r="G132" s="81"/>
      <c r="H132" s="123"/>
      <c r="I132" s="238" t="str">
        <f>IF(ISNUMBER(F132),_xlfn.IFS(RIGHT(H132,3)="(b)",IF(AND(G132&gt;=DATE('1. Informace o projektu'!$C$3,1,1),G132&lt;=WORKDAY(DATE('1. Informace o projektu'!$C$3+1,1,31)-1,1)),"OK","!!"),RIGHT(H132,3)="(a)",IF(AND(G132&gt;=DATE('1. Informace o projektu'!$C$3,1,1),G132&lt;=WORKDAY(DATE('1. Informace o projektu'!$C$3,12,31)-1,1,'6. Data'!$C$76:$C$89)),"OK","!!"),ISBLANK(G132),"!",ISBLANK(H132),"!!!",H132='6. Data'!$B$3,"vyberte druh nákladu")," ")</f>
        <v xml:space="preserve"> </v>
      </c>
      <c r="J132" s="261" t="str">
        <f t="shared" si="3"/>
        <v xml:space="preserve"> </v>
      </c>
      <c r="K132" s="238" t="str">
        <f t="shared" si="4"/>
        <v xml:space="preserve"> </v>
      </c>
      <c r="L132" s="87" t="str">
        <f t="shared" si="5"/>
        <v xml:space="preserve"> </v>
      </c>
    </row>
    <row r="133" spans="1:12" x14ac:dyDescent="0.25">
      <c r="A133" s="72"/>
      <c r="B133" s="82"/>
      <c r="C133" s="82"/>
      <c r="D133" s="79"/>
      <c r="E133" s="83"/>
      <c r="F133" s="83"/>
      <c r="G133" s="81"/>
      <c r="H133" s="123"/>
      <c r="I133" s="238" t="str">
        <f>IF(ISNUMBER(F133),_xlfn.IFS(RIGHT(H133,3)="(b)",IF(AND(G133&gt;=DATE('1. Informace o projektu'!$C$3,1,1),G133&lt;=WORKDAY(DATE('1. Informace o projektu'!$C$3+1,1,31)-1,1)),"OK","!!"),RIGHT(H133,3)="(a)",IF(AND(G133&gt;=DATE('1. Informace o projektu'!$C$3,1,1),G133&lt;=WORKDAY(DATE('1. Informace o projektu'!$C$3,12,31)-1,1,'6. Data'!$C$76:$C$89)),"OK","!!"),ISBLANK(G133),"!",ISBLANK(H133),"!!!",H133='6. Data'!$B$3,"vyberte druh nákladu")," ")</f>
        <v xml:space="preserve"> </v>
      </c>
      <c r="J133" s="261" t="str">
        <f t="shared" si="3"/>
        <v xml:space="preserve"> </v>
      </c>
      <c r="K133" s="238" t="str">
        <f t="shared" si="4"/>
        <v xml:space="preserve"> </v>
      </c>
      <c r="L133" s="87" t="str">
        <f t="shared" si="5"/>
        <v xml:space="preserve"> </v>
      </c>
    </row>
    <row r="134" spans="1:12" x14ac:dyDescent="0.25">
      <c r="A134" s="72"/>
      <c r="B134" s="82"/>
      <c r="C134" s="82"/>
      <c r="D134" s="79"/>
      <c r="E134" s="83"/>
      <c r="F134" s="83"/>
      <c r="G134" s="81"/>
      <c r="H134" s="123"/>
      <c r="I134" s="238" t="str">
        <f>IF(ISNUMBER(F134),_xlfn.IFS(RIGHT(H134,3)="(b)",IF(AND(G134&gt;=DATE('1. Informace o projektu'!$C$3,1,1),G134&lt;=WORKDAY(DATE('1. Informace o projektu'!$C$3+1,1,31)-1,1)),"OK","!!"),RIGHT(H134,3)="(a)",IF(AND(G134&gt;=DATE('1. Informace o projektu'!$C$3,1,1),G134&lt;=WORKDAY(DATE('1. Informace o projektu'!$C$3,12,31)-1,1,'6. Data'!$C$76:$C$89)),"OK","!!"),ISBLANK(G134),"!",ISBLANK(H134),"!!!",H134='6. Data'!$B$3,"vyberte druh nákladu")," ")</f>
        <v xml:space="preserve"> </v>
      </c>
      <c r="J134" s="261" t="str">
        <f t="shared" si="3"/>
        <v xml:space="preserve"> </v>
      </c>
      <c r="K134" s="238" t="str">
        <f t="shared" si="4"/>
        <v xml:space="preserve"> </v>
      </c>
      <c r="L134" s="87" t="str">
        <f t="shared" si="5"/>
        <v xml:space="preserve"> </v>
      </c>
    </row>
    <row r="135" spans="1:12" x14ac:dyDescent="0.25">
      <c r="A135" s="72"/>
      <c r="B135" s="82"/>
      <c r="C135" s="82"/>
      <c r="D135" s="79"/>
      <c r="E135" s="83"/>
      <c r="F135" s="83"/>
      <c r="G135" s="81"/>
      <c r="H135" s="123"/>
      <c r="I135" s="238" t="str">
        <f>IF(ISNUMBER(F135),_xlfn.IFS(RIGHT(H135,3)="(b)",IF(AND(G135&gt;=DATE('1. Informace o projektu'!$C$3,1,1),G135&lt;=WORKDAY(DATE('1. Informace o projektu'!$C$3+1,1,31)-1,1)),"OK","!!"),RIGHT(H135,3)="(a)",IF(AND(G135&gt;=DATE('1. Informace o projektu'!$C$3,1,1),G135&lt;=WORKDAY(DATE('1. Informace o projektu'!$C$3,12,31)-1,1,'6. Data'!$C$76:$C$89)),"OK","!!"),ISBLANK(G135),"!",ISBLANK(H135),"!!!",H135='6. Data'!$B$3,"vyberte druh nákladu")," ")</f>
        <v xml:space="preserve"> </v>
      </c>
      <c r="J135" s="261" t="str">
        <f t="shared" ref="J135:J198" si="6">_xlfn.IFS(I135="!","Zapište datum úhrady",I135="ok"," ",I135=" "," ",I135="!!!","vyberte druh nákladu",I135="!!","nepovolené datum úhrady",I135="vyberte druh nákladu","vyberte druh nákladu")</f>
        <v xml:space="preserve"> </v>
      </c>
      <c r="K135" s="238" t="str">
        <f t="shared" ref="K135:K198" si="7">IF(ISNUMBER(F135),IF(E135&gt;=F135,"OK","!")," ")</f>
        <v xml:space="preserve"> </v>
      </c>
      <c r="L135" s="87" t="str">
        <f t="shared" ref="L135:L198" si="8">_xlfn.IFS(K135="!","Hrazeno z dotace je vyšší než fakturovaná částka",K135="ok"," ",K135=" "," ")</f>
        <v xml:space="preserve"> </v>
      </c>
    </row>
    <row r="136" spans="1:12" x14ac:dyDescent="0.25">
      <c r="A136" s="72"/>
      <c r="B136" s="82"/>
      <c r="C136" s="82"/>
      <c r="D136" s="79"/>
      <c r="E136" s="83"/>
      <c r="F136" s="83"/>
      <c r="G136" s="81"/>
      <c r="H136" s="123"/>
      <c r="I136" s="238" t="str">
        <f>IF(ISNUMBER(F136),_xlfn.IFS(RIGHT(H136,3)="(b)",IF(AND(G136&gt;=DATE('1. Informace o projektu'!$C$3,1,1),G136&lt;=WORKDAY(DATE('1. Informace o projektu'!$C$3+1,1,31)-1,1)),"OK","!!"),RIGHT(H136,3)="(a)",IF(AND(G136&gt;=DATE('1. Informace o projektu'!$C$3,1,1),G136&lt;=WORKDAY(DATE('1. Informace o projektu'!$C$3,12,31)-1,1,'6. Data'!$C$76:$C$89)),"OK","!!"),ISBLANK(G136),"!",ISBLANK(H136),"!!!",H136='6. Data'!$B$3,"vyberte druh nákladu")," ")</f>
        <v xml:space="preserve"> </v>
      </c>
      <c r="J136" s="261" t="str">
        <f t="shared" si="6"/>
        <v xml:space="preserve"> </v>
      </c>
      <c r="K136" s="238" t="str">
        <f t="shared" si="7"/>
        <v xml:space="preserve"> </v>
      </c>
      <c r="L136" s="87" t="str">
        <f t="shared" si="8"/>
        <v xml:space="preserve"> </v>
      </c>
    </row>
    <row r="137" spans="1:12" x14ac:dyDescent="0.25">
      <c r="A137" s="72"/>
      <c r="B137" s="82"/>
      <c r="C137" s="82"/>
      <c r="D137" s="79"/>
      <c r="E137" s="83"/>
      <c r="F137" s="83"/>
      <c r="G137" s="81"/>
      <c r="H137" s="123"/>
      <c r="I137" s="238" t="str">
        <f>IF(ISNUMBER(F137),_xlfn.IFS(RIGHT(H137,3)="(b)",IF(AND(G137&gt;=DATE('1. Informace o projektu'!$C$3,1,1),G137&lt;=WORKDAY(DATE('1. Informace o projektu'!$C$3+1,1,31)-1,1)),"OK","!!"),RIGHT(H137,3)="(a)",IF(AND(G137&gt;=DATE('1. Informace o projektu'!$C$3,1,1),G137&lt;=WORKDAY(DATE('1. Informace o projektu'!$C$3,12,31)-1,1,'6. Data'!$C$76:$C$89)),"OK","!!"),ISBLANK(G137),"!",ISBLANK(H137),"!!!",H137='6. Data'!$B$3,"vyberte druh nákladu")," ")</f>
        <v xml:space="preserve"> </v>
      </c>
      <c r="J137" s="261" t="str">
        <f t="shared" si="6"/>
        <v xml:space="preserve"> </v>
      </c>
      <c r="K137" s="238" t="str">
        <f t="shared" si="7"/>
        <v xml:space="preserve"> </v>
      </c>
      <c r="L137" s="87" t="str">
        <f t="shared" si="8"/>
        <v xml:space="preserve"> </v>
      </c>
    </row>
    <row r="138" spans="1:12" x14ac:dyDescent="0.25">
      <c r="A138" s="72"/>
      <c r="B138" s="82"/>
      <c r="C138" s="82"/>
      <c r="D138" s="79"/>
      <c r="E138" s="83"/>
      <c r="F138" s="83"/>
      <c r="G138" s="81"/>
      <c r="H138" s="123"/>
      <c r="I138" s="238" t="str">
        <f>IF(ISNUMBER(F138),_xlfn.IFS(RIGHT(H138,3)="(b)",IF(AND(G138&gt;=DATE('1. Informace o projektu'!$C$3,1,1),G138&lt;=WORKDAY(DATE('1. Informace o projektu'!$C$3+1,1,31)-1,1)),"OK","!!"),RIGHT(H138,3)="(a)",IF(AND(G138&gt;=DATE('1. Informace o projektu'!$C$3,1,1),G138&lt;=WORKDAY(DATE('1. Informace o projektu'!$C$3,12,31)-1,1,'6. Data'!$C$76:$C$89)),"OK","!!"),ISBLANK(G138),"!",ISBLANK(H138),"!!!",H138='6. Data'!$B$3,"vyberte druh nákladu")," ")</f>
        <v xml:space="preserve"> </v>
      </c>
      <c r="J138" s="261" t="str">
        <f t="shared" si="6"/>
        <v xml:space="preserve"> </v>
      </c>
      <c r="K138" s="238" t="str">
        <f t="shared" si="7"/>
        <v xml:space="preserve"> </v>
      </c>
      <c r="L138" s="87" t="str">
        <f t="shared" si="8"/>
        <v xml:space="preserve"> </v>
      </c>
    </row>
    <row r="139" spans="1:12" x14ac:dyDescent="0.25">
      <c r="A139" s="72"/>
      <c r="B139" s="82"/>
      <c r="C139" s="82"/>
      <c r="D139" s="79"/>
      <c r="E139" s="83"/>
      <c r="F139" s="83"/>
      <c r="G139" s="81"/>
      <c r="H139" s="123"/>
      <c r="I139" s="238" t="str">
        <f>IF(ISNUMBER(F139),_xlfn.IFS(RIGHT(H139,3)="(b)",IF(AND(G139&gt;=DATE('1. Informace o projektu'!$C$3,1,1),G139&lt;=WORKDAY(DATE('1. Informace o projektu'!$C$3+1,1,31)-1,1)),"OK","!!"),RIGHT(H139,3)="(a)",IF(AND(G139&gt;=DATE('1. Informace o projektu'!$C$3,1,1),G139&lt;=WORKDAY(DATE('1. Informace o projektu'!$C$3,12,31)-1,1,'6. Data'!$C$76:$C$89)),"OK","!!"),ISBLANK(G139),"!",ISBLANK(H139),"!!!",H139='6. Data'!$B$3,"vyberte druh nákladu")," ")</f>
        <v xml:space="preserve"> </v>
      </c>
      <c r="J139" s="261" t="str">
        <f t="shared" si="6"/>
        <v xml:space="preserve"> </v>
      </c>
      <c r="K139" s="238" t="str">
        <f t="shared" si="7"/>
        <v xml:space="preserve"> </v>
      </c>
      <c r="L139" s="87" t="str">
        <f t="shared" si="8"/>
        <v xml:space="preserve"> </v>
      </c>
    </row>
    <row r="140" spans="1:12" x14ac:dyDescent="0.25">
      <c r="A140" s="72"/>
      <c r="B140" s="82"/>
      <c r="C140" s="82"/>
      <c r="D140" s="79"/>
      <c r="E140" s="83"/>
      <c r="F140" s="83"/>
      <c r="G140" s="81"/>
      <c r="H140" s="123"/>
      <c r="I140" s="238" t="str">
        <f>IF(ISNUMBER(F140),_xlfn.IFS(RIGHT(H140,3)="(b)",IF(AND(G140&gt;=DATE('1. Informace o projektu'!$C$3,1,1),G140&lt;=WORKDAY(DATE('1. Informace o projektu'!$C$3+1,1,31)-1,1)),"OK","!!"),RIGHT(H140,3)="(a)",IF(AND(G140&gt;=DATE('1. Informace o projektu'!$C$3,1,1),G140&lt;=WORKDAY(DATE('1. Informace o projektu'!$C$3,12,31)-1,1,'6. Data'!$C$76:$C$89)),"OK","!!"),ISBLANK(G140),"!",ISBLANK(H140),"!!!",H140='6. Data'!$B$3,"vyberte druh nákladu")," ")</f>
        <v xml:space="preserve"> </v>
      </c>
      <c r="J140" s="261" t="str">
        <f t="shared" si="6"/>
        <v xml:space="preserve"> </v>
      </c>
      <c r="K140" s="238" t="str">
        <f t="shared" si="7"/>
        <v xml:space="preserve"> </v>
      </c>
      <c r="L140" s="87" t="str">
        <f t="shared" si="8"/>
        <v xml:space="preserve"> </v>
      </c>
    </row>
    <row r="141" spans="1:12" x14ac:dyDescent="0.25">
      <c r="A141" s="72"/>
      <c r="B141" s="82"/>
      <c r="C141" s="82"/>
      <c r="D141" s="79"/>
      <c r="E141" s="83"/>
      <c r="F141" s="83"/>
      <c r="G141" s="81"/>
      <c r="H141" s="123"/>
      <c r="I141" s="238" t="str">
        <f>IF(ISNUMBER(F141),_xlfn.IFS(RIGHT(H141,3)="(b)",IF(AND(G141&gt;=DATE('1. Informace o projektu'!$C$3,1,1),G141&lt;=WORKDAY(DATE('1. Informace o projektu'!$C$3+1,1,31)-1,1)),"OK","!!"),RIGHT(H141,3)="(a)",IF(AND(G141&gt;=DATE('1. Informace o projektu'!$C$3,1,1),G141&lt;=WORKDAY(DATE('1. Informace o projektu'!$C$3,12,31)-1,1,'6. Data'!$C$76:$C$89)),"OK","!!"),ISBLANK(G141),"!",ISBLANK(H141),"!!!",H141='6. Data'!$B$3,"vyberte druh nákladu")," ")</f>
        <v xml:space="preserve"> </v>
      </c>
      <c r="J141" s="261" t="str">
        <f t="shared" si="6"/>
        <v xml:space="preserve"> </v>
      </c>
      <c r="K141" s="238" t="str">
        <f t="shared" si="7"/>
        <v xml:space="preserve"> </v>
      </c>
      <c r="L141" s="87" t="str">
        <f t="shared" si="8"/>
        <v xml:space="preserve"> </v>
      </c>
    </row>
    <row r="142" spans="1:12" x14ac:dyDescent="0.25">
      <c r="A142" s="72"/>
      <c r="B142" s="82"/>
      <c r="C142" s="82"/>
      <c r="D142" s="79"/>
      <c r="E142" s="83"/>
      <c r="F142" s="83"/>
      <c r="G142" s="81"/>
      <c r="H142" s="123"/>
      <c r="I142" s="238" t="str">
        <f>IF(ISNUMBER(F142),_xlfn.IFS(RIGHT(H142,3)="(b)",IF(AND(G142&gt;=DATE('1. Informace o projektu'!$C$3,1,1),G142&lt;=WORKDAY(DATE('1. Informace o projektu'!$C$3+1,1,31)-1,1)),"OK","!!"),RIGHT(H142,3)="(a)",IF(AND(G142&gt;=DATE('1. Informace o projektu'!$C$3,1,1),G142&lt;=WORKDAY(DATE('1. Informace o projektu'!$C$3,12,31)-1,1,'6. Data'!$C$76:$C$89)),"OK","!!"),ISBLANK(G142),"!",ISBLANK(H142),"!!!",H142='6. Data'!$B$3,"vyberte druh nákladu")," ")</f>
        <v xml:space="preserve"> </v>
      </c>
      <c r="J142" s="261" t="str">
        <f t="shared" si="6"/>
        <v xml:space="preserve"> </v>
      </c>
      <c r="K142" s="238" t="str">
        <f t="shared" si="7"/>
        <v xml:space="preserve"> </v>
      </c>
      <c r="L142" s="87" t="str">
        <f t="shared" si="8"/>
        <v xml:space="preserve"> </v>
      </c>
    </row>
    <row r="143" spans="1:12" x14ac:dyDescent="0.25">
      <c r="A143" s="72"/>
      <c r="B143" s="82"/>
      <c r="C143" s="82"/>
      <c r="D143" s="79"/>
      <c r="E143" s="83"/>
      <c r="F143" s="83"/>
      <c r="G143" s="81"/>
      <c r="H143" s="123"/>
      <c r="I143" s="238" t="str">
        <f>IF(ISNUMBER(F143),_xlfn.IFS(RIGHT(H143,3)="(b)",IF(AND(G143&gt;=DATE('1. Informace o projektu'!$C$3,1,1),G143&lt;=WORKDAY(DATE('1. Informace o projektu'!$C$3+1,1,31)-1,1)),"OK","!!"),RIGHT(H143,3)="(a)",IF(AND(G143&gt;=DATE('1. Informace o projektu'!$C$3,1,1),G143&lt;=WORKDAY(DATE('1. Informace o projektu'!$C$3,12,31)-1,1,'6. Data'!$C$76:$C$89)),"OK","!!"),ISBLANK(G143),"!",ISBLANK(H143),"!!!",H143='6. Data'!$B$3,"vyberte druh nákladu")," ")</f>
        <v xml:space="preserve"> </v>
      </c>
      <c r="J143" s="261" t="str">
        <f t="shared" si="6"/>
        <v xml:space="preserve"> </v>
      </c>
      <c r="K143" s="238" t="str">
        <f t="shared" si="7"/>
        <v xml:space="preserve"> </v>
      </c>
      <c r="L143" s="87" t="str">
        <f t="shared" si="8"/>
        <v xml:space="preserve"> </v>
      </c>
    </row>
    <row r="144" spans="1:12" x14ac:dyDescent="0.25">
      <c r="A144" s="72"/>
      <c r="B144" s="82"/>
      <c r="C144" s="82"/>
      <c r="D144" s="79"/>
      <c r="E144" s="83"/>
      <c r="F144" s="83"/>
      <c r="G144" s="81"/>
      <c r="H144" s="123"/>
      <c r="I144" s="238" t="str">
        <f>IF(ISNUMBER(F144),_xlfn.IFS(RIGHT(H144,3)="(b)",IF(AND(G144&gt;=DATE('1. Informace o projektu'!$C$3,1,1),G144&lt;=WORKDAY(DATE('1. Informace o projektu'!$C$3+1,1,31)-1,1)),"OK","!!"),RIGHT(H144,3)="(a)",IF(AND(G144&gt;=DATE('1. Informace o projektu'!$C$3,1,1),G144&lt;=WORKDAY(DATE('1. Informace o projektu'!$C$3,12,31)-1,1,'6. Data'!$C$76:$C$89)),"OK","!!"),ISBLANK(G144),"!",ISBLANK(H144),"!!!",H144='6. Data'!$B$3,"vyberte druh nákladu")," ")</f>
        <v xml:space="preserve"> </v>
      </c>
      <c r="J144" s="261" t="str">
        <f t="shared" si="6"/>
        <v xml:space="preserve"> </v>
      </c>
      <c r="K144" s="238" t="str">
        <f t="shared" si="7"/>
        <v xml:space="preserve"> </v>
      </c>
      <c r="L144" s="87" t="str">
        <f t="shared" si="8"/>
        <v xml:space="preserve"> </v>
      </c>
    </row>
    <row r="145" spans="1:12" x14ac:dyDescent="0.25">
      <c r="A145" s="72"/>
      <c r="B145" s="82"/>
      <c r="C145" s="82"/>
      <c r="D145" s="79"/>
      <c r="E145" s="83"/>
      <c r="F145" s="83"/>
      <c r="G145" s="81"/>
      <c r="H145" s="123"/>
      <c r="I145" s="238" t="str">
        <f>IF(ISNUMBER(F145),_xlfn.IFS(RIGHT(H145,3)="(b)",IF(AND(G145&gt;=DATE('1. Informace o projektu'!$C$3,1,1),G145&lt;=WORKDAY(DATE('1. Informace o projektu'!$C$3+1,1,31)-1,1)),"OK","!!"),RIGHT(H145,3)="(a)",IF(AND(G145&gt;=DATE('1. Informace o projektu'!$C$3,1,1),G145&lt;=WORKDAY(DATE('1. Informace o projektu'!$C$3,12,31)-1,1,'6. Data'!$C$76:$C$89)),"OK","!!"),ISBLANK(G145),"!",ISBLANK(H145),"!!!",H145='6. Data'!$B$3,"vyberte druh nákladu")," ")</f>
        <v xml:space="preserve"> </v>
      </c>
      <c r="J145" s="261" t="str">
        <f t="shared" si="6"/>
        <v xml:space="preserve"> </v>
      </c>
      <c r="K145" s="238" t="str">
        <f t="shared" si="7"/>
        <v xml:space="preserve"> </v>
      </c>
      <c r="L145" s="87" t="str">
        <f t="shared" si="8"/>
        <v xml:space="preserve"> </v>
      </c>
    </row>
    <row r="146" spans="1:12" x14ac:dyDescent="0.25">
      <c r="A146" s="72"/>
      <c r="B146" s="82"/>
      <c r="C146" s="82"/>
      <c r="D146" s="79"/>
      <c r="E146" s="83"/>
      <c r="F146" s="83"/>
      <c r="G146" s="81"/>
      <c r="H146" s="123"/>
      <c r="I146" s="238" t="str">
        <f>IF(ISNUMBER(F146),_xlfn.IFS(RIGHT(H146,3)="(b)",IF(AND(G146&gt;=DATE('1. Informace o projektu'!$C$3,1,1),G146&lt;=WORKDAY(DATE('1. Informace o projektu'!$C$3+1,1,31)-1,1)),"OK","!!"),RIGHT(H146,3)="(a)",IF(AND(G146&gt;=DATE('1. Informace o projektu'!$C$3,1,1),G146&lt;=WORKDAY(DATE('1. Informace o projektu'!$C$3,12,31)-1,1,'6. Data'!$C$76:$C$89)),"OK","!!"),ISBLANK(G146),"!",ISBLANK(H146),"!!!",H146='6. Data'!$B$3,"vyberte druh nákladu")," ")</f>
        <v xml:space="preserve"> </v>
      </c>
      <c r="J146" s="261" t="str">
        <f t="shared" si="6"/>
        <v xml:space="preserve"> </v>
      </c>
      <c r="K146" s="238" t="str">
        <f t="shared" si="7"/>
        <v xml:space="preserve"> </v>
      </c>
      <c r="L146" s="87" t="str">
        <f t="shared" si="8"/>
        <v xml:space="preserve"> </v>
      </c>
    </row>
    <row r="147" spans="1:12" x14ac:dyDescent="0.25">
      <c r="A147" s="72"/>
      <c r="B147" s="82"/>
      <c r="C147" s="82"/>
      <c r="D147" s="79"/>
      <c r="E147" s="83"/>
      <c r="F147" s="83"/>
      <c r="G147" s="81"/>
      <c r="H147" s="123"/>
      <c r="I147" s="238" t="str">
        <f>IF(ISNUMBER(F147),_xlfn.IFS(RIGHT(H147,3)="(b)",IF(AND(G147&gt;=DATE('1. Informace o projektu'!$C$3,1,1),G147&lt;=WORKDAY(DATE('1. Informace o projektu'!$C$3+1,1,31)-1,1)),"OK","!!"),RIGHT(H147,3)="(a)",IF(AND(G147&gt;=DATE('1. Informace o projektu'!$C$3,1,1),G147&lt;=WORKDAY(DATE('1. Informace o projektu'!$C$3,12,31)-1,1,'6. Data'!$C$76:$C$89)),"OK","!!"),ISBLANK(G147),"!",ISBLANK(H147),"!!!",H147='6. Data'!$B$3,"vyberte druh nákladu")," ")</f>
        <v xml:space="preserve"> </v>
      </c>
      <c r="J147" s="261" t="str">
        <f t="shared" si="6"/>
        <v xml:space="preserve"> </v>
      </c>
      <c r="K147" s="238" t="str">
        <f t="shared" si="7"/>
        <v xml:space="preserve"> </v>
      </c>
      <c r="L147" s="87" t="str">
        <f t="shared" si="8"/>
        <v xml:space="preserve"> </v>
      </c>
    </row>
    <row r="148" spans="1:12" x14ac:dyDescent="0.25">
      <c r="A148" s="72"/>
      <c r="B148" s="82"/>
      <c r="C148" s="82"/>
      <c r="D148" s="79"/>
      <c r="E148" s="83"/>
      <c r="F148" s="83"/>
      <c r="G148" s="81"/>
      <c r="H148" s="123"/>
      <c r="I148" s="238" t="str">
        <f>IF(ISNUMBER(F148),_xlfn.IFS(RIGHT(H148,3)="(b)",IF(AND(G148&gt;=DATE('1. Informace o projektu'!$C$3,1,1),G148&lt;=WORKDAY(DATE('1. Informace o projektu'!$C$3+1,1,31)-1,1)),"OK","!!"),RIGHT(H148,3)="(a)",IF(AND(G148&gt;=DATE('1. Informace o projektu'!$C$3,1,1),G148&lt;=WORKDAY(DATE('1. Informace o projektu'!$C$3,12,31)-1,1,'6. Data'!$C$76:$C$89)),"OK","!!"),ISBLANK(G148),"!",ISBLANK(H148),"!!!",H148='6. Data'!$B$3,"vyberte druh nákladu")," ")</f>
        <v xml:space="preserve"> </v>
      </c>
      <c r="J148" s="261" t="str">
        <f t="shared" si="6"/>
        <v xml:space="preserve"> </v>
      </c>
      <c r="K148" s="238" t="str">
        <f t="shared" si="7"/>
        <v xml:space="preserve"> </v>
      </c>
      <c r="L148" s="87" t="str">
        <f t="shared" si="8"/>
        <v xml:space="preserve"> </v>
      </c>
    </row>
    <row r="149" spans="1:12" x14ac:dyDescent="0.25">
      <c r="A149" s="72"/>
      <c r="B149" s="82"/>
      <c r="C149" s="82"/>
      <c r="D149" s="79"/>
      <c r="E149" s="83"/>
      <c r="F149" s="83"/>
      <c r="G149" s="81"/>
      <c r="H149" s="123"/>
      <c r="I149" s="238" t="str">
        <f>IF(ISNUMBER(F149),_xlfn.IFS(RIGHT(H149,3)="(b)",IF(AND(G149&gt;=DATE('1. Informace o projektu'!$C$3,1,1),G149&lt;=WORKDAY(DATE('1. Informace o projektu'!$C$3+1,1,31)-1,1)),"OK","!!"),RIGHT(H149,3)="(a)",IF(AND(G149&gt;=DATE('1. Informace o projektu'!$C$3,1,1),G149&lt;=WORKDAY(DATE('1. Informace o projektu'!$C$3,12,31)-1,1,'6. Data'!$C$76:$C$89)),"OK","!!"),ISBLANK(G149),"!",ISBLANK(H149),"!!!",H149='6. Data'!$B$3,"vyberte druh nákladu")," ")</f>
        <v xml:space="preserve"> </v>
      </c>
      <c r="J149" s="261" t="str">
        <f t="shared" si="6"/>
        <v xml:space="preserve"> </v>
      </c>
      <c r="K149" s="238" t="str">
        <f t="shared" si="7"/>
        <v xml:space="preserve"> </v>
      </c>
      <c r="L149" s="87" t="str">
        <f t="shared" si="8"/>
        <v xml:space="preserve"> </v>
      </c>
    </row>
    <row r="150" spans="1:12" x14ac:dyDescent="0.25">
      <c r="A150" s="72"/>
      <c r="B150" s="82"/>
      <c r="C150" s="82"/>
      <c r="D150" s="79"/>
      <c r="E150" s="83"/>
      <c r="F150" s="83"/>
      <c r="G150" s="81"/>
      <c r="H150" s="123"/>
      <c r="I150" s="238" t="str">
        <f>IF(ISNUMBER(F150),_xlfn.IFS(RIGHT(H150,3)="(b)",IF(AND(G150&gt;=DATE('1. Informace o projektu'!$C$3,1,1),G150&lt;=WORKDAY(DATE('1. Informace o projektu'!$C$3+1,1,31)-1,1)),"OK","!!"),RIGHT(H150,3)="(a)",IF(AND(G150&gt;=DATE('1. Informace o projektu'!$C$3,1,1),G150&lt;=WORKDAY(DATE('1. Informace o projektu'!$C$3,12,31)-1,1,'6. Data'!$C$76:$C$89)),"OK","!!"),ISBLANK(G150),"!",ISBLANK(H150),"!!!",H150='6. Data'!$B$3,"vyberte druh nákladu")," ")</f>
        <v xml:space="preserve"> </v>
      </c>
      <c r="J150" s="261" t="str">
        <f t="shared" si="6"/>
        <v xml:space="preserve"> </v>
      </c>
      <c r="K150" s="238" t="str">
        <f t="shared" si="7"/>
        <v xml:space="preserve"> </v>
      </c>
      <c r="L150" s="87" t="str">
        <f t="shared" si="8"/>
        <v xml:space="preserve"> </v>
      </c>
    </row>
    <row r="151" spans="1:12" x14ac:dyDescent="0.25">
      <c r="A151" s="72"/>
      <c r="B151" s="82"/>
      <c r="C151" s="82"/>
      <c r="D151" s="79"/>
      <c r="E151" s="83"/>
      <c r="F151" s="83"/>
      <c r="G151" s="81"/>
      <c r="H151" s="123"/>
      <c r="I151" s="238" t="str">
        <f>IF(ISNUMBER(F151),_xlfn.IFS(RIGHT(H151,3)="(b)",IF(AND(G151&gt;=DATE('1. Informace o projektu'!$C$3,1,1),G151&lt;=WORKDAY(DATE('1. Informace o projektu'!$C$3+1,1,31)-1,1)),"OK","!!"),RIGHT(H151,3)="(a)",IF(AND(G151&gt;=DATE('1. Informace o projektu'!$C$3,1,1),G151&lt;=WORKDAY(DATE('1. Informace o projektu'!$C$3,12,31)-1,1,'6. Data'!$C$76:$C$89)),"OK","!!"),ISBLANK(G151),"!",ISBLANK(H151),"!!!",H151='6. Data'!$B$3,"vyberte druh nákladu")," ")</f>
        <v xml:space="preserve"> </v>
      </c>
      <c r="J151" s="261" t="str">
        <f t="shared" si="6"/>
        <v xml:space="preserve"> </v>
      </c>
      <c r="K151" s="238" t="str">
        <f t="shared" si="7"/>
        <v xml:space="preserve"> </v>
      </c>
      <c r="L151" s="87" t="str">
        <f t="shared" si="8"/>
        <v xml:space="preserve"> </v>
      </c>
    </row>
    <row r="152" spans="1:12" x14ac:dyDescent="0.25">
      <c r="A152" s="72"/>
      <c r="B152" s="82"/>
      <c r="C152" s="82"/>
      <c r="D152" s="79"/>
      <c r="E152" s="83"/>
      <c r="F152" s="83"/>
      <c r="G152" s="81"/>
      <c r="H152" s="123"/>
      <c r="I152" s="238" t="str">
        <f>IF(ISNUMBER(F152),_xlfn.IFS(RIGHT(H152,3)="(b)",IF(AND(G152&gt;=DATE('1. Informace o projektu'!$C$3,1,1),G152&lt;=WORKDAY(DATE('1. Informace o projektu'!$C$3+1,1,31)-1,1)),"OK","!!"),RIGHT(H152,3)="(a)",IF(AND(G152&gt;=DATE('1. Informace o projektu'!$C$3,1,1),G152&lt;=WORKDAY(DATE('1. Informace o projektu'!$C$3,12,31)-1,1,'6. Data'!$C$76:$C$89)),"OK","!!"),ISBLANK(G152),"!",ISBLANK(H152),"!!!",H152='6. Data'!$B$3,"vyberte druh nákladu")," ")</f>
        <v xml:space="preserve"> </v>
      </c>
      <c r="J152" s="261" t="str">
        <f t="shared" si="6"/>
        <v xml:space="preserve"> </v>
      </c>
      <c r="K152" s="238" t="str">
        <f t="shared" si="7"/>
        <v xml:space="preserve"> </v>
      </c>
      <c r="L152" s="87" t="str">
        <f t="shared" si="8"/>
        <v xml:space="preserve"> </v>
      </c>
    </row>
    <row r="153" spans="1:12" x14ac:dyDescent="0.25">
      <c r="A153" s="72"/>
      <c r="B153" s="82"/>
      <c r="C153" s="82"/>
      <c r="D153" s="79"/>
      <c r="E153" s="83"/>
      <c r="F153" s="83"/>
      <c r="G153" s="81"/>
      <c r="H153" s="123"/>
      <c r="I153" s="238" t="str">
        <f>IF(ISNUMBER(F153),_xlfn.IFS(RIGHT(H153,3)="(b)",IF(AND(G153&gt;=DATE('1. Informace o projektu'!$C$3,1,1),G153&lt;=WORKDAY(DATE('1. Informace o projektu'!$C$3+1,1,31)-1,1)),"OK","!!"),RIGHT(H153,3)="(a)",IF(AND(G153&gt;=DATE('1. Informace o projektu'!$C$3,1,1),G153&lt;=WORKDAY(DATE('1. Informace o projektu'!$C$3,12,31)-1,1,'6. Data'!$C$76:$C$89)),"OK","!!"),ISBLANK(G153),"!",ISBLANK(H153),"!!!",H153='6. Data'!$B$3,"vyberte druh nákladu")," ")</f>
        <v xml:space="preserve"> </v>
      </c>
      <c r="J153" s="261" t="str">
        <f t="shared" si="6"/>
        <v xml:space="preserve"> </v>
      </c>
      <c r="K153" s="238" t="str">
        <f t="shared" si="7"/>
        <v xml:space="preserve"> </v>
      </c>
      <c r="L153" s="87" t="str">
        <f t="shared" si="8"/>
        <v xml:space="preserve"> </v>
      </c>
    </row>
    <row r="154" spans="1:12" x14ac:dyDescent="0.25">
      <c r="A154" s="72"/>
      <c r="B154" s="82"/>
      <c r="C154" s="82"/>
      <c r="D154" s="79"/>
      <c r="E154" s="83"/>
      <c r="F154" s="83"/>
      <c r="G154" s="81"/>
      <c r="H154" s="123"/>
      <c r="I154" s="238" t="str">
        <f>IF(ISNUMBER(F154),_xlfn.IFS(RIGHT(H154,3)="(b)",IF(AND(G154&gt;=DATE('1. Informace o projektu'!$C$3,1,1),G154&lt;=WORKDAY(DATE('1. Informace o projektu'!$C$3+1,1,31)-1,1)),"OK","!!"),RIGHT(H154,3)="(a)",IF(AND(G154&gt;=DATE('1. Informace o projektu'!$C$3,1,1),G154&lt;=WORKDAY(DATE('1. Informace o projektu'!$C$3,12,31)-1,1,'6. Data'!$C$76:$C$89)),"OK","!!"),ISBLANK(G154),"!",ISBLANK(H154),"!!!",H154='6. Data'!$B$3,"vyberte druh nákladu")," ")</f>
        <v xml:space="preserve"> </v>
      </c>
      <c r="J154" s="261" t="str">
        <f t="shared" si="6"/>
        <v xml:space="preserve"> </v>
      </c>
      <c r="K154" s="238" t="str">
        <f t="shared" si="7"/>
        <v xml:space="preserve"> </v>
      </c>
      <c r="L154" s="87" t="str">
        <f t="shared" si="8"/>
        <v xml:space="preserve"> </v>
      </c>
    </row>
    <row r="155" spans="1:12" x14ac:dyDescent="0.25">
      <c r="A155" s="72"/>
      <c r="B155" s="82"/>
      <c r="C155" s="82"/>
      <c r="D155" s="79"/>
      <c r="E155" s="83"/>
      <c r="F155" s="83"/>
      <c r="G155" s="81"/>
      <c r="H155" s="123"/>
      <c r="I155" s="238" t="str">
        <f>IF(ISNUMBER(F155),_xlfn.IFS(RIGHT(H155,3)="(b)",IF(AND(G155&gt;=DATE('1. Informace o projektu'!$C$3,1,1),G155&lt;=WORKDAY(DATE('1. Informace o projektu'!$C$3+1,1,31)-1,1)),"OK","!!"),RIGHT(H155,3)="(a)",IF(AND(G155&gt;=DATE('1. Informace o projektu'!$C$3,1,1),G155&lt;=WORKDAY(DATE('1. Informace o projektu'!$C$3,12,31)-1,1,'6. Data'!$C$76:$C$89)),"OK","!!"),ISBLANK(G155),"!",ISBLANK(H155),"!!!",H155='6. Data'!$B$3,"vyberte druh nákladu")," ")</f>
        <v xml:space="preserve"> </v>
      </c>
      <c r="J155" s="261" t="str">
        <f t="shared" si="6"/>
        <v xml:space="preserve"> </v>
      </c>
      <c r="K155" s="238" t="str">
        <f t="shared" si="7"/>
        <v xml:space="preserve"> </v>
      </c>
      <c r="L155" s="87" t="str">
        <f t="shared" si="8"/>
        <v xml:space="preserve"> </v>
      </c>
    </row>
    <row r="156" spans="1:12" x14ac:dyDescent="0.25">
      <c r="A156" s="72"/>
      <c r="B156" s="82"/>
      <c r="C156" s="82"/>
      <c r="D156" s="79"/>
      <c r="E156" s="83"/>
      <c r="F156" s="83"/>
      <c r="G156" s="81"/>
      <c r="H156" s="123"/>
      <c r="I156" s="238" t="str">
        <f>IF(ISNUMBER(F156),_xlfn.IFS(RIGHT(H156,3)="(b)",IF(AND(G156&gt;=DATE('1. Informace o projektu'!$C$3,1,1),G156&lt;=WORKDAY(DATE('1. Informace o projektu'!$C$3+1,1,31)-1,1)),"OK","!!"),RIGHT(H156,3)="(a)",IF(AND(G156&gt;=DATE('1. Informace o projektu'!$C$3,1,1),G156&lt;=WORKDAY(DATE('1. Informace o projektu'!$C$3,12,31)-1,1,'6. Data'!$C$76:$C$89)),"OK","!!"),ISBLANK(G156),"!",ISBLANK(H156),"!!!",H156='6. Data'!$B$3,"vyberte druh nákladu")," ")</f>
        <v xml:space="preserve"> </v>
      </c>
      <c r="J156" s="261" t="str">
        <f t="shared" si="6"/>
        <v xml:space="preserve"> </v>
      </c>
      <c r="K156" s="238" t="str">
        <f t="shared" si="7"/>
        <v xml:space="preserve"> </v>
      </c>
      <c r="L156" s="87" t="str">
        <f t="shared" si="8"/>
        <v xml:space="preserve"> </v>
      </c>
    </row>
    <row r="157" spans="1:12" x14ac:dyDescent="0.25">
      <c r="A157" s="72"/>
      <c r="B157" s="82"/>
      <c r="C157" s="82"/>
      <c r="D157" s="79"/>
      <c r="E157" s="83"/>
      <c r="F157" s="83"/>
      <c r="G157" s="81"/>
      <c r="H157" s="123"/>
      <c r="I157" s="238" t="str">
        <f>IF(ISNUMBER(F157),_xlfn.IFS(RIGHT(H157,3)="(b)",IF(AND(G157&gt;=DATE('1. Informace o projektu'!$C$3,1,1),G157&lt;=WORKDAY(DATE('1. Informace o projektu'!$C$3+1,1,31)-1,1)),"OK","!!"),RIGHT(H157,3)="(a)",IF(AND(G157&gt;=DATE('1. Informace o projektu'!$C$3,1,1),G157&lt;=WORKDAY(DATE('1. Informace o projektu'!$C$3,12,31)-1,1,'6. Data'!$C$76:$C$89)),"OK","!!"),ISBLANK(G157),"!",ISBLANK(H157),"!!!",H157='6. Data'!$B$3,"vyberte druh nákladu")," ")</f>
        <v xml:space="preserve"> </v>
      </c>
      <c r="J157" s="261" t="str">
        <f t="shared" si="6"/>
        <v xml:space="preserve"> </v>
      </c>
      <c r="K157" s="238" t="str">
        <f t="shared" si="7"/>
        <v xml:space="preserve"> </v>
      </c>
      <c r="L157" s="87" t="str">
        <f t="shared" si="8"/>
        <v xml:space="preserve"> </v>
      </c>
    </row>
    <row r="158" spans="1:12" x14ac:dyDescent="0.25">
      <c r="A158" s="72"/>
      <c r="B158" s="82"/>
      <c r="C158" s="82"/>
      <c r="D158" s="79"/>
      <c r="E158" s="83"/>
      <c r="F158" s="83"/>
      <c r="G158" s="81"/>
      <c r="H158" s="123"/>
      <c r="I158" s="238" t="str">
        <f>IF(ISNUMBER(F158),_xlfn.IFS(RIGHT(H158,3)="(b)",IF(AND(G158&gt;=DATE('1. Informace o projektu'!$C$3,1,1),G158&lt;=WORKDAY(DATE('1. Informace o projektu'!$C$3+1,1,31)-1,1)),"OK","!!"),RIGHT(H158,3)="(a)",IF(AND(G158&gt;=DATE('1. Informace o projektu'!$C$3,1,1),G158&lt;=WORKDAY(DATE('1. Informace o projektu'!$C$3,12,31)-1,1,'6. Data'!$C$76:$C$89)),"OK","!!"),ISBLANK(G158),"!",ISBLANK(H158),"!!!",H158='6. Data'!$B$3,"vyberte druh nákladu")," ")</f>
        <v xml:space="preserve"> </v>
      </c>
      <c r="J158" s="261" t="str">
        <f t="shared" si="6"/>
        <v xml:space="preserve"> </v>
      </c>
      <c r="K158" s="238" t="str">
        <f t="shared" si="7"/>
        <v xml:space="preserve"> </v>
      </c>
      <c r="L158" s="87" t="str">
        <f t="shared" si="8"/>
        <v xml:space="preserve"> </v>
      </c>
    </row>
    <row r="159" spans="1:12" x14ac:dyDescent="0.25">
      <c r="A159" s="72"/>
      <c r="B159" s="82"/>
      <c r="C159" s="82"/>
      <c r="D159" s="79"/>
      <c r="E159" s="83"/>
      <c r="F159" s="83"/>
      <c r="G159" s="81"/>
      <c r="H159" s="123"/>
      <c r="I159" s="238" t="str">
        <f>IF(ISNUMBER(F159),_xlfn.IFS(RIGHT(H159,3)="(b)",IF(AND(G159&gt;=DATE('1. Informace o projektu'!$C$3,1,1),G159&lt;=WORKDAY(DATE('1. Informace o projektu'!$C$3+1,1,31)-1,1)),"OK","!!"),RIGHT(H159,3)="(a)",IF(AND(G159&gt;=DATE('1. Informace o projektu'!$C$3,1,1),G159&lt;=WORKDAY(DATE('1. Informace o projektu'!$C$3,12,31)-1,1,'6. Data'!$C$76:$C$89)),"OK","!!"),ISBLANK(G159),"!",ISBLANK(H159),"!!!",H159='6. Data'!$B$3,"vyberte druh nákladu")," ")</f>
        <v xml:space="preserve"> </v>
      </c>
      <c r="J159" s="261" t="str">
        <f t="shared" si="6"/>
        <v xml:space="preserve"> </v>
      </c>
      <c r="K159" s="238" t="str">
        <f t="shared" si="7"/>
        <v xml:space="preserve"> </v>
      </c>
      <c r="L159" s="87" t="str">
        <f t="shared" si="8"/>
        <v xml:space="preserve"> </v>
      </c>
    </row>
    <row r="160" spans="1:12" x14ac:dyDescent="0.25">
      <c r="A160" s="72"/>
      <c r="B160" s="82"/>
      <c r="C160" s="82"/>
      <c r="D160" s="79"/>
      <c r="E160" s="83"/>
      <c r="F160" s="83"/>
      <c r="G160" s="81"/>
      <c r="H160" s="123"/>
      <c r="I160" s="238" t="str">
        <f>IF(ISNUMBER(F160),_xlfn.IFS(RIGHT(H160,3)="(b)",IF(AND(G160&gt;=DATE('1. Informace o projektu'!$C$3,1,1),G160&lt;=WORKDAY(DATE('1. Informace o projektu'!$C$3+1,1,31)-1,1)),"OK","!!"),RIGHT(H160,3)="(a)",IF(AND(G160&gt;=DATE('1. Informace o projektu'!$C$3,1,1),G160&lt;=WORKDAY(DATE('1. Informace o projektu'!$C$3,12,31)-1,1,'6. Data'!$C$76:$C$89)),"OK","!!"),ISBLANK(G160),"!",ISBLANK(H160),"!!!",H160='6. Data'!$B$3,"vyberte druh nákladu")," ")</f>
        <v xml:space="preserve"> </v>
      </c>
      <c r="J160" s="261" t="str">
        <f t="shared" si="6"/>
        <v xml:space="preserve"> </v>
      </c>
      <c r="K160" s="238" t="str">
        <f t="shared" si="7"/>
        <v xml:space="preserve"> </v>
      </c>
      <c r="L160" s="87" t="str">
        <f t="shared" si="8"/>
        <v xml:space="preserve"> </v>
      </c>
    </row>
    <row r="161" spans="1:12" x14ac:dyDescent="0.25">
      <c r="A161" s="72"/>
      <c r="B161" s="82"/>
      <c r="C161" s="82"/>
      <c r="D161" s="79"/>
      <c r="E161" s="83"/>
      <c r="F161" s="83"/>
      <c r="G161" s="81"/>
      <c r="H161" s="123"/>
      <c r="I161" s="238" t="str">
        <f>IF(ISNUMBER(F161),_xlfn.IFS(RIGHT(H161,3)="(b)",IF(AND(G161&gt;=DATE('1. Informace o projektu'!$C$3,1,1),G161&lt;=WORKDAY(DATE('1. Informace o projektu'!$C$3+1,1,31)-1,1)),"OK","!!"),RIGHT(H161,3)="(a)",IF(AND(G161&gt;=DATE('1. Informace o projektu'!$C$3,1,1),G161&lt;=WORKDAY(DATE('1. Informace o projektu'!$C$3,12,31)-1,1,'6. Data'!$C$76:$C$89)),"OK","!!"),ISBLANK(G161),"!",ISBLANK(H161),"!!!",H161='6. Data'!$B$3,"vyberte druh nákladu")," ")</f>
        <v xml:space="preserve"> </v>
      </c>
      <c r="J161" s="261" t="str">
        <f t="shared" si="6"/>
        <v xml:space="preserve"> </v>
      </c>
      <c r="K161" s="238" t="str">
        <f t="shared" si="7"/>
        <v xml:space="preserve"> </v>
      </c>
      <c r="L161" s="87" t="str">
        <f t="shared" si="8"/>
        <v xml:space="preserve"> </v>
      </c>
    </row>
    <row r="162" spans="1:12" x14ac:dyDescent="0.25">
      <c r="A162" s="72"/>
      <c r="B162" s="82"/>
      <c r="C162" s="82"/>
      <c r="D162" s="79"/>
      <c r="E162" s="83"/>
      <c r="F162" s="83"/>
      <c r="G162" s="81"/>
      <c r="H162" s="123"/>
      <c r="I162" s="238" t="str">
        <f>IF(ISNUMBER(F162),_xlfn.IFS(RIGHT(H162,3)="(b)",IF(AND(G162&gt;=DATE('1. Informace o projektu'!$C$3,1,1),G162&lt;=WORKDAY(DATE('1. Informace o projektu'!$C$3+1,1,31)-1,1)),"OK","!!"),RIGHT(H162,3)="(a)",IF(AND(G162&gt;=DATE('1. Informace o projektu'!$C$3,1,1),G162&lt;=WORKDAY(DATE('1. Informace o projektu'!$C$3,12,31)-1,1,'6. Data'!$C$76:$C$89)),"OK","!!"),ISBLANK(G162),"!",ISBLANK(H162),"!!!",H162='6. Data'!$B$3,"vyberte druh nákladu")," ")</f>
        <v xml:space="preserve"> </v>
      </c>
      <c r="J162" s="261" t="str">
        <f t="shared" si="6"/>
        <v xml:space="preserve"> </v>
      </c>
      <c r="K162" s="238" t="str">
        <f t="shared" si="7"/>
        <v xml:space="preserve"> </v>
      </c>
      <c r="L162" s="87" t="str">
        <f t="shared" si="8"/>
        <v xml:space="preserve"> </v>
      </c>
    </row>
    <row r="163" spans="1:12" x14ac:dyDescent="0.25">
      <c r="A163" s="72"/>
      <c r="B163" s="82"/>
      <c r="C163" s="82"/>
      <c r="D163" s="79"/>
      <c r="E163" s="83"/>
      <c r="F163" s="83"/>
      <c r="G163" s="81"/>
      <c r="H163" s="123"/>
      <c r="I163" s="238" t="str">
        <f>IF(ISNUMBER(F163),_xlfn.IFS(RIGHT(H163,3)="(b)",IF(AND(G163&gt;=DATE('1. Informace o projektu'!$C$3,1,1),G163&lt;=WORKDAY(DATE('1. Informace o projektu'!$C$3+1,1,31)-1,1)),"OK","!!"),RIGHT(H163,3)="(a)",IF(AND(G163&gt;=DATE('1. Informace o projektu'!$C$3,1,1),G163&lt;=WORKDAY(DATE('1. Informace o projektu'!$C$3,12,31)-1,1,'6. Data'!$C$76:$C$89)),"OK","!!"),ISBLANK(G163),"!",ISBLANK(H163),"!!!",H163='6. Data'!$B$3,"vyberte druh nákladu")," ")</f>
        <v xml:space="preserve"> </v>
      </c>
      <c r="J163" s="261" t="str">
        <f t="shared" si="6"/>
        <v xml:space="preserve"> </v>
      </c>
      <c r="K163" s="238" t="str">
        <f t="shared" si="7"/>
        <v xml:space="preserve"> </v>
      </c>
      <c r="L163" s="87" t="str">
        <f t="shared" si="8"/>
        <v xml:space="preserve"> </v>
      </c>
    </row>
    <row r="164" spans="1:12" x14ac:dyDescent="0.25">
      <c r="A164" s="72"/>
      <c r="B164" s="82"/>
      <c r="C164" s="82"/>
      <c r="D164" s="79"/>
      <c r="E164" s="83"/>
      <c r="F164" s="83"/>
      <c r="G164" s="81"/>
      <c r="H164" s="123"/>
      <c r="I164" s="238" t="str">
        <f>IF(ISNUMBER(F164),_xlfn.IFS(RIGHT(H164,3)="(b)",IF(AND(G164&gt;=DATE('1. Informace o projektu'!$C$3,1,1),G164&lt;=WORKDAY(DATE('1. Informace o projektu'!$C$3+1,1,31)-1,1)),"OK","!!"),RIGHT(H164,3)="(a)",IF(AND(G164&gt;=DATE('1. Informace o projektu'!$C$3,1,1),G164&lt;=WORKDAY(DATE('1. Informace o projektu'!$C$3,12,31)-1,1,'6. Data'!$C$76:$C$89)),"OK","!!"),ISBLANK(G164),"!",ISBLANK(H164),"!!!",H164='6. Data'!$B$3,"vyberte druh nákladu")," ")</f>
        <v xml:space="preserve"> </v>
      </c>
      <c r="J164" s="261" t="str">
        <f t="shared" si="6"/>
        <v xml:space="preserve"> </v>
      </c>
      <c r="K164" s="238" t="str">
        <f t="shared" si="7"/>
        <v xml:space="preserve"> </v>
      </c>
      <c r="L164" s="87" t="str">
        <f t="shared" si="8"/>
        <v xml:space="preserve"> </v>
      </c>
    </row>
    <row r="165" spans="1:12" x14ac:dyDescent="0.25">
      <c r="A165" s="72"/>
      <c r="B165" s="82"/>
      <c r="C165" s="82"/>
      <c r="D165" s="79"/>
      <c r="E165" s="83"/>
      <c r="F165" s="83"/>
      <c r="G165" s="81"/>
      <c r="H165" s="123"/>
      <c r="I165" s="238" t="str">
        <f>IF(ISNUMBER(F165),_xlfn.IFS(RIGHT(H165,3)="(b)",IF(AND(G165&gt;=DATE('1. Informace o projektu'!$C$3,1,1),G165&lt;=WORKDAY(DATE('1. Informace o projektu'!$C$3+1,1,31)-1,1)),"OK","!!"),RIGHT(H165,3)="(a)",IF(AND(G165&gt;=DATE('1. Informace o projektu'!$C$3,1,1),G165&lt;=WORKDAY(DATE('1. Informace o projektu'!$C$3,12,31)-1,1,'6. Data'!$C$76:$C$89)),"OK","!!"),ISBLANK(G165),"!",ISBLANK(H165),"!!!",H165='6. Data'!$B$3,"vyberte druh nákladu")," ")</f>
        <v xml:space="preserve"> </v>
      </c>
      <c r="J165" s="261" t="str">
        <f t="shared" si="6"/>
        <v xml:space="preserve"> </v>
      </c>
      <c r="K165" s="238" t="str">
        <f t="shared" si="7"/>
        <v xml:space="preserve"> </v>
      </c>
      <c r="L165" s="87" t="str">
        <f t="shared" si="8"/>
        <v xml:space="preserve"> </v>
      </c>
    </row>
    <row r="166" spans="1:12" x14ac:dyDescent="0.25">
      <c r="A166" s="72"/>
      <c r="B166" s="82"/>
      <c r="C166" s="82"/>
      <c r="D166" s="79"/>
      <c r="E166" s="83"/>
      <c r="F166" s="83"/>
      <c r="G166" s="81"/>
      <c r="H166" s="123"/>
      <c r="I166" s="238" t="str">
        <f>IF(ISNUMBER(F166),_xlfn.IFS(RIGHT(H166,3)="(b)",IF(AND(G166&gt;=DATE('1. Informace o projektu'!$C$3,1,1),G166&lt;=WORKDAY(DATE('1. Informace o projektu'!$C$3+1,1,31)-1,1)),"OK","!!"),RIGHT(H166,3)="(a)",IF(AND(G166&gt;=DATE('1. Informace o projektu'!$C$3,1,1),G166&lt;=WORKDAY(DATE('1. Informace o projektu'!$C$3,12,31)-1,1,'6. Data'!$C$76:$C$89)),"OK","!!"),ISBLANK(G166),"!",ISBLANK(H166),"!!!",H166='6. Data'!$B$3,"vyberte druh nákladu")," ")</f>
        <v xml:space="preserve"> </v>
      </c>
      <c r="J166" s="261" t="str">
        <f t="shared" si="6"/>
        <v xml:space="preserve"> </v>
      </c>
      <c r="K166" s="238" t="str">
        <f t="shared" si="7"/>
        <v xml:space="preserve"> </v>
      </c>
      <c r="L166" s="87" t="str">
        <f t="shared" si="8"/>
        <v xml:space="preserve"> </v>
      </c>
    </row>
    <row r="167" spans="1:12" x14ac:dyDescent="0.25">
      <c r="A167" s="72"/>
      <c r="B167" s="82"/>
      <c r="C167" s="82"/>
      <c r="D167" s="79"/>
      <c r="E167" s="83"/>
      <c r="F167" s="83"/>
      <c r="G167" s="81"/>
      <c r="H167" s="123"/>
      <c r="I167" s="238" t="str">
        <f>IF(ISNUMBER(F167),_xlfn.IFS(RIGHT(H167,3)="(b)",IF(AND(G167&gt;=DATE('1. Informace o projektu'!$C$3,1,1),G167&lt;=WORKDAY(DATE('1. Informace o projektu'!$C$3+1,1,31)-1,1)),"OK","!!"),RIGHT(H167,3)="(a)",IF(AND(G167&gt;=DATE('1. Informace o projektu'!$C$3,1,1),G167&lt;=WORKDAY(DATE('1. Informace o projektu'!$C$3,12,31)-1,1,'6. Data'!$C$76:$C$89)),"OK","!!"),ISBLANK(G167),"!",ISBLANK(H167),"!!!",H167='6. Data'!$B$3,"vyberte druh nákladu")," ")</f>
        <v xml:space="preserve"> </v>
      </c>
      <c r="J167" s="261" t="str">
        <f t="shared" si="6"/>
        <v xml:space="preserve"> </v>
      </c>
      <c r="K167" s="238" t="str">
        <f t="shared" si="7"/>
        <v xml:space="preserve"> </v>
      </c>
      <c r="L167" s="87" t="str">
        <f t="shared" si="8"/>
        <v xml:space="preserve"> </v>
      </c>
    </row>
    <row r="168" spans="1:12" x14ac:dyDescent="0.25">
      <c r="A168" s="72"/>
      <c r="B168" s="82"/>
      <c r="C168" s="82"/>
      <c r="D168" s="79"/>
      <c r="E168" s="83"/>
      <c r="F168" s="83"/>
      <c r="G168" s="81"/>
      <c r="H168" s="123"/>
      <c r="I168" s="238" t="str">
        <f>IF(ISNUMBER(F168),_xlfn.IFS(RIGHT(H168,3)="(b)",IF(AND(G168&gt;=DATE('1. Informace o projektu'!$C$3,1,1),G168&lt;=WORKDAY(DATE('1. Informace o projektu'!$C$3+1,1,31)-1,1)),"OK","!!"),RIGHT(H168,3)="(a)",IF(AND(G168&gt;=DATE('1. Informace o projektu'!$C$3,1,1),G168&lt;=WORKDAY(DATE('1. Informace o projektu'!$C$3,12,31)-1,1,'6. Data'!$C$76:$C$89)),"OK","!!"),ISBLANK(G168),"!",ISBLANK(H168),"!!!",H168='6. Data'!$B$3,"vyberte druh nákladu")," ")</f>
        <v xml:space="preserve"> </v>
      </c>
      <c r="J168" s="261" t="str">
        <f t="shared" si="6"/>
        <v xml:space="preserve"> </v>
      </c>
      <c r="K168" s="238" t="str">
        <f t="shared" si="7"/>
        <v xml:space="preserve"> </v>
      </c>
      <c r="L168" s="87" t="str">
        <f t="shared" si="8"/>
        <v xml:space="preserve"> </v>
      </c>
    </row>
    <row r="169" spans="1:12" x14ac:dyDescent="0.25">
      <c r="A169" s="72"/>
      <c r="B169" s="82"/>
      <c r="C169" s="82"/>
      <c r="D169" s="79"/>
      <c r="E169" s="83"/>
      <c r="F169" s="83"/>
      <c r="G169" s="81"/>
      <c r="H169" s="123"/>
      <c r="I169" s="238" t="str">
        <f>IF(ISNUMBER(F169),_xlfn.IFS(RIGHT(H169,3)="(b)",IF(AND(G169&gt;=DATE('1. Informace o projektu'!$C$3,1,1),G169&lt;=WORKDAY(DATE('1. Informace o projektu'!$C$3+1,1,31)-1,1)),"OK","!!"),RIGHT(H169,3)="(a)",IF(AND(G169&gt;=DATE('1. Informace o projektu'!$C$3,1,1),G169&lt;=WORKDAY(DATE('1. Informace o projektu'!$C$3,12,31)-1,1,'6. Data'!$C$76:$C$89)),"OK","!!"),ISBLANK(G169),"!",ISBLANK(H169),"!!!",H169='6. Data'!$B$3,"vyberte druh nákladu")," ")</f>
        <v xml:space="preserve"> </v>
      </c>
      <c r="J169" s="261" t="str">
        <f t="shared" si="6"/>
        <v xml:space="preserve"> </v>
      </c>
      <c r="K169" s="238" t="str">
        <f t="shared" si="7"/>
        <v xml:space="preserve"> </v>
      </c>
      <c r="L169" s="87" t="str">
        <f t="shared" si="8"/>
        <v xml:space="preserve"> </v>
      </c>
    </row>
    <row r="170" spans="1:12" x14ac:dyDescent="0.25">
      <c r="A170" s="72"/>
      <c r="B170" s="82"/>
      <c r="C170" s="82"/>
      <c r="D170" s="79"/>
      <c r="E170" s="83"/>
      <c r="F170" s="83"/>
      <c r="G170" s="81"/>
      <c r="H170" s="123"/>
      <c r="I170" s="238" t="str">
        <f>IF(ISNUMBER(F170),_xlfn.IFS(RIGHT(H170,3)="(b)",IF(AND(G170&gt;=DATE('1. Informace o projektu'!$C$3,1,1),G170&lt;=WORKDAY(DATE('1. Informace o projektu'!$C$3+1,1,31)-1,1)),"OK","!!"),RIGHT(H170,3)="(a)",IF(AND(G170&gt;=DATE('1. Informace o projektu'!$C$3,1,1),G170&lt;=WORKDAY(DATE('1. Informace o projektu'!$C$3,12,31)-1,1,'6. Data'!$C$76:$C$89)),"OK","!!"),ISBLANK(G170),"!",ISBLANK(H170),"!!!",H170='6. Data'!$B$3,"vyberte druh nákladu")," ")</f>
        <v xml:space="preserve"> </v>
      </c>
      <c r="J170" s="261" t="str">
        <f t="shared" si="6"/>
        <v xml:space="preserve"> </v>
      </c>
      <c r="K170" s="238" t="str">
        <f t="shared" si="7"/>
        <v xml:space="preserve"> </v>
      </c>
      <c r="L170" s="87" t="str">
        <f t="shared" si="8"/>
        <v xml:space="preserve"> </v>
      </c>
    </row>
    <row r="171" spans="1:12" x14ac:dyDescent="0.25">
      <c r="A171" s="72"/>
      <c r="B171" s="82"/>
      <c r="C171" s="82"/>
      <c r="D171" s="79"/>
      <c r="E171" s="83"/>
      <c r="F171" s="83"/>
      <c r="G171" s="81"/>
      <c r="H171" s="123"/>
      <c r="I171" s="238" t="str">
        <f>IF(ISNUMBER(F171),_xlfn.IFS(RIGHT(H171,3)="(b)",IF(AND(G171&gt;=DATE('1. Informace o projektu'!$C$3,1,1),G171&lt;=WORKDAY(DATE('1. Informace o projektu'!$C$3+1,1,31)-1,1)),"OK","!!"),RIGHT(H171,3)="(a)",IF(AND(G171&gt;=DATE('1. Informace o projektu'!$C$3,1,1),G171&lt;=WORKDAY(DATE('1. Informace o projektu'!$C$3,12,31)-1,1,'6. Data'!$C$76:$C$89)),"OK","!!"),ISBLANK(G171),"!",ISBLANK(H171),"!!!",H171='6. Data'!$B$3,"vyberte druh nákladu")," ")</f>
        <v xml:space="preserve"> </v>
      </c>
      <c r="J171" s="261" t="str">
        <f t="shared" si="6"/>
        <v xml:space="preserve"> </v>
      </c>
      <c r="K171" s="238" t="str">
        <f t="shared" si="7"/>
        <v xml:space="preserve"> </v>
      </c>
      <c r="L171" s="87" t="str">
        <f t="shared" si="8"/>
        <v xml:space="preserve"> </v>
      </c>
    </row>
    <row r="172" spans="1:12" x14ac:dyDescent="0.25">
      <c r="A172" s="72"/>
      <c r="B172" s="82"/>
      <c r="C172" s="82"/>
      <c r="D172" s="79"/>
      <c r="E172" s="83"/>
      <c r="F172" s="83"/>
      <c r="G172" s="81"/>
      <c r="H172" s="123"/>
      <c r="I172" s="238" t="str">
        <f>IF(ISNUMBER(F172),_xlfn.IFS(RIGHT(H172,3)="(b)",IF(AND(G172&gt;=DATE('1. Informace o projektu'!$C$3,1,1),G172&lt;=WORKDAY(DATE('1. Informace o projektu'!$C$3+1,1,31)-1,1)),"OK","!!"),RIGHT(H172,3)="(a)",IF(AND(G172&gt;=DATE('1. Informace o projektu'!$C$3,1,1),G172&lt;=WORKDAY(DATE('1. Informace o projektu'!$C$3,12,31)-1,1,'6. Data'!$C$76:$C$89)),"OK","!!"),ISBLANK(G172),"!",ISBLANK(H172),"!!!",H172='6. Data'!$B$3,"vyberte druh nákladu")," ")</f>
        <v xml:space="preserve"> </v>
      </c>
      <c r="J172" s="261" t="str">
        <f t="shared" si="6"/>
        <v xml:space="preserve"> </v>
      </c>
      <c r="K172" s="238" t="str">
        <f t="shared" si="7"/>
        <v xml:space="preserve"> </v>
      </c>
      <c r="L172" s="87" t="str">
        <f t="shared" si="8"/>
        <v xml:space="preserve"> </v>
      </c>
    </row>
    <row r="173" spans="1:12" x14ac:dyDescent="0.25">
      <c r="A173" s="72"/>
      <c r="B173" s="82"/>
      <c r="C173" s="82"/>
      <c r="D173" s="79"/>
      <c r="E173" s="83"/>
      <c r="F173" s="83"/>
      <c r="G173" s="81"/>
      <c r="H173" s="123"/>
      <c r="I173" s="238" t="str">
        <f>IF(ISNUMBER(F173),_xlfn.IFS(RIGHT(H173,3)="(b)",IF(AND(G173&gt;=DATE('1. Informace o projektu'!$C$3,1,1),G173&lt;=WORKDAY(DATE('1. Informace o projektu'!$C$3+1,1,31)-1,1)),"OK","!!"),RIGHT(H173,3)="(a)",IF(AND(G173&gt;=DATE('1. Informace o projektu'!$C$3,1,1),G173&lt;=WORKDAY(DATE('1. Informace o projektu'!$C$3,12,31)-1,1,'6. Data'!$C$76:$C$89)),"OK","!!"),ISBLANK(G173),"!",ISBLANK(H173),"!!!",H173='6. Data'!$B$3,"vyberte druh nákladu")," ")</f>
        <v xml:space="preserve"> </v>
      </c>
      <c r="J173" s="261" t="str">
        <f t="shared" si="6"/>
        <v xml:space="preserve"> </v>
      </c>
      <c r="K173" s="238" t="str">
        <f t="shared" si="7"/>
        <v xml:space="preserve"> </v>
      </c>
      <c r="L173" s="87" t="str">
        <f t="shared" si="8"/>
        <v xml:space="preserve"> </v>
      </c>
    </row>
    <row r="174" spans="1:12" x14ac:dyDescent="0.25">
      <c r="A174" s="72"/>
      <c r="B174" s="82"/>
      <c r="C174" s="82"/>
      <c r="D174" s="79"/>
      <c r="E174" s="83"/>
      <c r="F174" s="83"/>
      <c r="G174" s="81"/>
      <c r="H174" s="123"/>
      <c r="I174" s="238" t="str">
        <f>IF(ISNUMBER(F174),_xlfn.IFS(RIGHT(H174,3)="(b)",IF(AND(G174&gt;=DATE('1. Informace o projektu'!$C$3,1,1),G174&lt;=WORKDAY(DATE('1. Informace o projektu'!$C$3+1,1,31)-1,1)),"OK","!!"),RIGHT(H174,3)="(a)",IF(AND(G174&gt;=DATE('1. Informace o projektu'!$C$3,1,1),G174&lt;=WORKDAY(DATE('1. Informace o projektu'!$C$3,12,31)-1,1,'6. Data'!$C$76:$C$89)),"OK","!!"),ISBLANK(G174),"!",ISBLANK(H174),"!!!",H174='6. Data'!$B$3,"vyberte druh nákladu")," ")</f>
        <v xml:space="preserve"> </v>
      </c>
      <c r="J174" s="261" t="str">
        <f t="shared" si="6"/>
        <v xml:space="preserve"> </v>
      </c>
      <c r="K174" s="238" t="str">
        <f t="shared" si="7"/>
        <v xml:space="preserve"> </v>
      </c>
      <c r="L174" s="87" t="str">
        <f t="shared" si="8"/>
        <v xml:space="preserve"> </v>
      </c>
    </row>
    <row r="175" spans="1:12" x14ac:dyDescent="0.25">
      <c r="A175" s="72"/>
      <c r="B175" s="82"/>
      <c r="C175" s="82"/>
      <c r="D175" s="79"/>
      <c r="E175" s="83"/>
      <c r="F175" s="83"/>
      <c r="G175" s="81"/>
      <c r="H175" s="123"/>
      <c r="I175" s="238" t="str">
        <f>IF(ISNUMBER(F175),_xlfn.IFS(RIGHT(H175,3)="(b)",IF(AND(G175&gt;=DATE('1. Informace o projektu'!$C$3,1,1),G175&lt;=WORKDAY(DATE('1. Informace o projektu'!$C$3+1,1,31)-1,1)),"OK","!!"),RIGHT(H175,3)="(a)",IF(AND(G175&gt;=DATE('1. Informace o projektu'!$C$3,1,1),G175&lt;=WORKDAY(DATE('1. Informace o projektu'!$C$3,12,31)-1,1,'6. Data'!$C$76:$C$89)),"OK","!!"),ISBLANK(G175),"!",ISBLANK(H175),"!!!",H175='6. Data'!$B$3,"vyberte druh nákladu")," ")</f>
        <v xml:space="preserve"> </v>
      </c>
      <c r="J175" s="261" t="str">
        <f t="shared" si="6"/>
        <v xml:space="preserve"> </v>
      </c>
      <c r="K175" s="238" t="str">
        <f t="shared" si="7"/>
        <v xml:space="preserve"> </v>
      </c>
      <c r="L175" s="87" t="str">
        <f t="shared" si="8"/>
        <v xml:space="preserve"> </v>
      </c>
    </row>
    <row r="176" spans="1:12" x14ac:dyDescent="0.25">
      <c r="A176" s="72"/>
      <c r="B176" s="82"/>
      <c r="C176" s="82"/>
      <c r="D176" s="79"/>
      <c r="E176" s="83"/>
      <c r="F176" s="83"/>
      <c r="G176" s="81"/>
      <c r="H176" s="123"/>
      <c r="I176" s="238" t="str">
        <f>IF(ISNUMBER(F176),_xlfn.IFS(RIGHT(H176,3)="(b)",IF(AND(G176&gt;=DATE('1. Informace o projektu'!$C$3,1,1),G176&lt;=WORKDAY(DATE('1. Informace o projektu'!$C$3+1,1,31)-1,1)),"OK","!!"),RIGHT(H176,3)="(a)",IF(AND(G176&gt;=DATE('1. Informace o projektu'!$C$3,1,1),G176&lt;=WORKDAY(DATE('1. Informace o projektu'!$C$3,12,31)-1,1,'6. Data'!$C$76:$C$89)),"OK","!!"),ISBLANK(G176),"!",ISBLANK(H176),"!!!",H176='6. Data'!$B$3,"vyberte druh nákladu")," ")</f>
        <v xml:space="preserve"> </v>
      </c>
      <c r="J176" s="261" t="str">
        <f t="shared" si="6"/>
        <v xml:space="preserve"> </v>
      </c>
      <c r="K176" s="238" t="str">
        <f t="shared" si="7"/>
        <v xml:space="preserve"> </v>
      </c>
      <c r="L176" s="87" t="str">
        <f t="shared" si="8"/>
        <v xml:space="preserve"> </v>
      </c>
    </row>
    <row r="177" spans="1:12" x14ac:dyDescent="0.25">
      <c r="A177" s="72"/>
      <c r="B177" s="82"/>
      <c r="C177" s="82"/>
      <c r="D177" s="79"/>
      <c r="E177" s="83"/>
      <c r="F177" s="83"/>
      <c r="G177" s="81"/>
      <c r="H177" s="123"/>
      <c r="I177" s="238" t="str">
        <f>IF(ISNUMBER(F177),_xlfn.IFS(RIGHT(H177,3)="(b)",IF(AND(G177&gt;=DATE('1. Informace o projektu'!$C$3,1,1),G177&lt;=WORKDAY(DATE('1. Informace o projektu'!$C$3+1,1,31)-1,1)),"OK","!!"),RIGHT(H177,3)="(a)",IF(AND(G177&gt;=DATE('1. Informace o projektu'!$C$3,1,1),G177&lt;=WORKDAY(DATE('1. Informace o projektu'!$C$3,12,31)-1,1,'6. Data'!$C$76:$C$89)),"OK","!!"),ISBLANK(G177),"!",ISBLANK(H177),"!!!",H177='6. Data'!$B$3,"vyberte druh nákladu")," ")</f>
        <v xml:space="preserve"> </v>
      </c>
      <c r="J177" s="261" t="str">
        <f t="shared" si="6"/>
        <v xml:space="preserve"> </v>
      </c>
      <c r="K177" s="238" t="str">
        <f t="shared" si="7"/>
        <v xml:space="preserve"> </v>
      </c>
      <c r="L177" s="87" t="str">
        <f t="shared" si="8"/>
        <v xml:space="preserve"> </v>
      </c>
    </row>
    <row r="178" spans="1:12" x14ac:dyDescent="0.25">
      <c r="A178" s="72"/>
      <c r="B178" s="82"/>
      <c r="C178" s="82"/>
      <c r="D178" s="79"/>
      <c r="E178" s="83"/>
      <c r="F178" s="83"/>
      <c r="G178" s="81"/>
      <c r="H178" s="123"/>
      <c r="I178" s="238" t="str">
        <f>IF(ISNUMBER(F178),_xlfn.IFS(RIGHT(H178,3)="(b)",IF(AND(G178&gt;=DATE('1. Informace o projektu'!$C$3,1,1),G178&lt;=WORKDAY(DATE('1. Informace o projektu'!$C$3+1,1,31)-1,1)),"OK","!!"),RIGHT(H178,3)="(a)",IF(AND(G178&gt;=DATE('1. Informace o projektu'!$C$3,1,1),G178&lt;=WORKDAY(DATE('1. Informace o projektu'!$C$3,12,31)-1,1,'6. Data'!$C$76:$C$89)),"OK","!!"),ISBLANK(G178),"!",ISBLANK(H178),"!!!",H178='6. Data'!$B$3,"vyberte druh nákladu")," ")</f>
        <v xml:space="preserve"> </v>
      </c>
      <c r="J178" s="261" t="str">
        <f t="shared" si="6"/>
        <v xml:space="preserve"> </v>
      </c>
      <c r="K178" s="238" t="str">
        <f t="shared" si="7"/>
        <v xml:space="preserve"> </v>
      </c>
      <c r="L178" s="87" t="str">
        <f t="shared" si="8"/>
        <v xml:space="preserve"> </v>
      </c>
    </row>
    <row r="179" spans="1:12" x14ac:dyDescent="0.25">
      <c r="A179" s="72"/>
      <c r="B179" s="82"/>
      <c r="C179" s="82"/>
      <c r="D179" s="79"/>
      <c r="E179" s="83"/>
      <c r="F179" s="83"/>
      <c r="G179" s="81"/>
      <c r="H179" s="123"/>
      <c r="I179" s="238" t="str">
        <f>IF(ISNUMBER(F179),_xlfn.IFS(RIGHT(H179,3)="(b)",IF(AND(G179&gt;=DATE('1. Informace o projektu'!$C$3,1,1),G179&lt;=WORKDAY(DATE('1. Informace o projektu'!$C$3+1,1,31)-1,1)),"OK","!!"),RIGHT(H179,3)="(a)",IF(AND(G179&gt;=DATE('1. Informace o projektu'!$C$3,1,1),G179&lt;=WORKDAY(DATE('1. Informace o projektu'!$C$3,12,31)-1,1,'6. Data'!$C$76:$C$89)),"OK","!!"),ISBLANK(G179),"!",ISBLANK(H179),"!!!",H179='6. Data'!$B$3,"vyberte druh nákladu")," ")</f>
        <v xml:space="preserve"> </v>
      </c>
      <c r="J179" s="261" t="str">
        <f t="shared" si="6"/>
        <v xml:space="preserve"> </v>
      </c>
      <c r="K179" s="238" t="str">
        <f t="shared" si="7"/>
        <v xml:space="preserve"> </v>
      </c>
      <c r="L179" s="87" t="str">
        <f t="shared" si="8"/>
        <v xml:space="preserve"> </v>
      </c>
    </row>
    <row r="180" spans="1:12" x14ac:dyDescent="0.25">
      <c r="A180" s="72"/>
      <c r="B180" s="82"/>
      <c r="C180" s="82"/>
      <c r="D180" s="79"/>
      <c r="E180" s="83"/>
      <c r="F180" s="83"/>
      <c r="G180" s="81"/>
      <c r="H180" s="123"/>
      <c r="I180" s="238" t="str">
        <f>IF(ISNUMBER(F180),_xlfn.IFS(RIGHT(H180,3)="(b)",IF(AND(G180&gt;=DATE('1. Informace o projektu'!$C$3,1,1),G180&lt;=WORKDAY(DATE('1. Informace o projektu'!$C$3+1,1,31)-1,1)),"OK","!!"),RIGHT(H180,3)="(a)",IF(AND(G180&gt;=DATE('1. Informace o projektu'!$C$3,1,1),G180&lt;=WORKDAY(DATE('1. Informace o projektu'!$C$3,12,31)-1,1,'6. Data'!$C$76:$C$89)),"OK","!!"),ISBLANK(G180),"!",ISBLANK(H180),"!!!",H180='6. Data'!$B$3,"vyberte druh nákladu")," ")</f>
        <v xml:space="preserve"> </v>
      </c>
      <c r="J180" s="261" t="str">
        <f t="shared" si="6"/>
        <v xml:space="preserve"> </v>
      </c>
      <c r="K180" s="238" t="str">
        <f t="shared" si="7"/>
        <v xml:space="preserve"> </v>
      </c>
      <c r="L180" s="87" t="str">
        <f t="shared" si="8"/>
        <v xml:space="preserve"> </v>
      </c>
    </row>
    <row r="181" spans="1:12" x14ac:dyDescent="0.25">
      <c r="A181" s="72"/>
      <c r="B181" s="82"/>
      <c r="C181" s="82"/>
      <c r="D181" s="79"/>
      <c r="E181" s="83"/>
      <c r="F181" s="83"/>
      <c r="G181" s="81"/>
      <c r="H181" s="123"/>
      <c r="I181" s="238" t="str">
        <f>IF(ISNUMBER(F181),_xlfn.IFS(RIGHT(H181,3)="(b)",IF(AND(G181&gt;=DATE('1. Informace o projektu'!$C$3,1,1),G181&lt;=WORKDAY(DATE('1. Informace o projektu'!$C$3+1,1,31)-1,1)),"OK","!!"),RIGHT(H181,3)="(a)",IF(AND(G181&gt;=DATE('1. Informace o projektu'!$C$3,1,1),G181&lt;=WORKDAY(DATE('1. Informace o projektu'!$C$3,12,31)-1,1,'6. Data'!$C$76:$C$89)),"OK","!!"),ISBLANK(G181),"!",ISBLANK(H181),"!!!",H181='6. Data'!$B$3,"vyberte druh nákladu")," ")</f>
        <v xml:space="preserve"> </v>
      </c>
      <c r="J181" s="261" t="str">
        <f t="shared" si="6"/>
        <v xml:space="preserve"> </v>
      </c>
      <c r="K181" s="238" t="str">
        <f t="shared" si="7"/>
        <v xml:space="preserve"> </v>
      </c>
      <c r="L181" s="87" t="str">
        <f t="shared" si="8"/>
        <v xml:space="preserve"> </v>
      </c>
    </row>
    <row r="182" spans="1:12" x14ac:dyDescent="0.25">
      <c r="A182" s="72"/>
      <c r="B182" s="82"/>
      <c r="C182" s="82"/>
      <c r="D182" s="79"/>
      <c r="E182" s="83"/>
      <c r="F182" s="83"/>
      <c r="G182" s="81"/>
      <c r="H182" s="123"/>
      <c r="I182" s="238" t="str">
        <f>IF(ISNUMBER(F182),_xlfn.IFS(RIGHT(H182,3)="(b)",IF(AND(G182&gt;=DATE('1. Informace o projektu'!$C$3,1,1),G182&lt;=WORKDAY(DATE('1. Informace o projektu'!$C$3+1,1,31)-1,1)),"OK","!!"),RIGHT(H182,3)="(a)",IF(AND(G182&gt;=DATE('1. Informace o projektu'!$C$3,1,1),G182&lt;=WORKDAY(DATE('1. Informace o projektu'!$C$3,12,31)-1,1,'6. Data'!$C$76:$C$89)),"OK","!!"),ISBLANK(G182),"!",ISBLANK(H182),"!!!",H182='6. Data'!$B$3,"vyberte druh nákladu")," ")</f>
        <v xml:space="preserve"> </v>
      </c>
      <c r="J182" s="261" t="str">
        <f t="shared" si="6"/>
        <v xml:space="preserve"> </v>
      </c>
      <c r="K182" s="238" t="str">
        <f t="shared" si="7"/>
        <v xml:space="preserve"> </v>
      </c>
      <c r="L182" s="87" t="str">
        <f t="shared" si="8"/>
        <v xml:space="preserve"> </v>
      </c>
    </row>
    <row r="183" spans="1:12" x14ac:dyDescent="0.25">
      <c r="A183" s="72"/>
      <c r="B183" s="82"/>
      <c r="C183" s="82"/>
      <c r="D183" s="79"/>
      <c r="E183" s="83"/>
      <c r="F183" s="83"/>
      <c r="G183" s="81"/>
      <c r="H183" s="123"/>
      <c r="I183" s="238" t="str">
        <f>IF(ISNUMBER(F183),_xlfn.IFS(RIGHT(H183,3)="(b)",IF(AND(G183&gt;=DATE('1. Informace o projektu'!$C$3,1,1),G183&lt;=WORKDAY(DATE('1. Informace o projektu'!$C$3+1,1,31)-1,1)),"OK","!!"),RIGHT(H183,3)="(a)",IF(AND(G183&gt;=DATE('1. Informace o projektu'!$C$3,1,1),G183&lt;=WORKDAY(DATE('1. Informace o projektu'!$C$3,12,31)-1,1,'6. Data'!$C$76:$C$89)),"OK","!!"),ISBLANK(G183),"!",ISBLANK(H183),"!!!",H183='6. Data'!$B$3,"vyberte druh nákladu")," ")</f>
        <v xml:space="preserve"> </v>
      </c>
      <c r="J183" s="261" t="str">
        <f t="shared" si="6"/>
        <v xml:space="preserve"> </v>
      </c>
      <c r="K183" s="238" t="str">
        <f t="shared" si="7"/>
        <v xml:space="preserve"> </v>
      </c>
      <c r="L183" s="87" t="str">
        <f t="shared" si="8"/>
        <v xml:space="preserve"> </v>
      </c>
    </row>
    <row r="184" spans="1:12" x14ac:dyDescent="0.25">
      <c r="A184" s="72"/>
      <c r="B184" s="82"/>
      <c r="C184" s="82"/>
      <c r="D184" s="79"/>
      <c r="E184" s="83"/>
      <c r="F184" s="83"/>
      <c r="G184" s="81"/>
      <c r="H184" s="123"/>
      <c r="I184" s="238" t="str">
        <f>IF(ISNUMBER(F184),_xlfn.IFS(RIGHT(H184,3)="(b)",IF(AND(G184&gt;=DATE('1. Informace o projektu'!$C$3,1,1),G184&lt;=WORKDAY(DATE('1. Informace o projektu'!$C$3+1,1,31)-1,1)),"OK","!!"),RIGHT(H184,3)="(a)",IF(AND(G184&gt;=DATE('1. Informace o projektu'!$C$3,1,1),G184&lt;=WORKDAY(DATE('1. Informace o projektu'!$C$3,12,31)-1,1,'6. Data'!$C$76:$C$89)),"OK","!!"),ISBLANK(G184),"!",ISBLANK(H184),"!!!",H184='6. Data'!$B$3,"vyberte druh nákladu")," ")</f>
        <v xml:space="preserve"> </v>
      </c>
      <c r="J184" s="261" t="str">
        <f t="shared" si="6"/>
        <v xml:space="preserve"> </v>
      </c>
      <c r="K184" s="238" t="str">
        <f t="shared" si="7"/>
        <v xml:space="preserve"> </v>
      </c>
      <c r="L184" s="87" t="str">
        <f t="shared" si="8"/>
        <v xml:space="preserve"> </v>
      </c>
    </row>
    <row r="185" spans="1:12" x14ac:dyDescent="0.25">
      <c r="A185" s="72"/>
      <c r="B185" s="82"/>
      <c r="C185" s="82"/>
      <c r="D185" s="79"/>
      <c r="E185" s="83"/>
      <c r="F185" s="83"/>
      <c r="G185" s="81"/>
      <c r="H185" s="123"/>
      <c r="I185" s="238" t="str">
        <f>IF(ISNUMBER(F185),_xlfn.IFS(RIGHT(H185,3)="(b)",IF(AND(G185&gt;=DATE('1. Informace o projektu'!$C$3,1,1),G185&lt;=WORKDAY(DATE('1. Informace o projektu'!$C$3+1,1,31)-1,1)),"OK","!!"),RIGHT(H185,3)="(a)",IF(AND(G185&gt;=DATE('1. Informace o projektu'!$C$3,1,1),G185&lt;=WORKDAY(DATE('1. Informace o projektu'!$C$3,12,31)-1,1,'6. Data'!$C$76:$C$89)),"OK","!!"),ISBLANK(G185),"!",ISBLANK(H185),"!!!",H185='6. Data'!$B$3,"vyberte druh nákladu")," ")</f>
        <v xml:space="preserve"> </v>
      </c>
      <c r="J185" s="261" t="str">
        <f t="shared" si="6"/>
        <v xml:space="preserve"> </v>
      </c>
      <c r="K185" s="238" t="str">
        <f t="shared" si="7"/>
        <v xml:space="preserve"> </v>
      </c>
      <c r="L185" s="87" t="str">
        <f t="shared" si="8"/>
        <v xml:space="preserve"> </v>
      </c>
    </row>
    <row r="186" spans="1:12" x14ac:dyDescent="0.25">
      <c r="A186" s="72"/>
      <c r="B186" s="82"/>
      <c r="C186" s="82"/>
      <c r="D186" s="79"/>
      <c r="E186" s="83"/>
      <c r="F186" s="83"/>
      <c r="G186" s="81"/>
      <c r="H186" s="123"/>
      <c r="I186" s="238" t="str">
        <f>IF(ISNUMBER(F186),_xlfn.IFS(RIGHT(H186,3)="(b)",IF(AND(G186&gt;=DATE('1. Informace o projektu'!$C$3,1,1),G186&lt;=WORKDAY(DATE('1. Informace o projektu'!$C$3+1,1,31)-1,1)),"OK","!!"),RIGHT(H186,3)="(a)",IF(AND(G186&gt;=DATE('1. Informace o projektu'!$C$3,1,1),G186&lt;=WORKDAY(DATE('1. Informace o projektu'!$C$3,12,31)-1,1,'6. Data'!$C$76:$C$89)),"OK","!!"),ISBLANK(G186),"!",ISBLANK(H186),"!!!",H186='6. Data'!$B$3,"vyberte druh nákladu")," ")</f>
        <v xml:space="preserve"> </v>
      </c>
      <c r="J186" s="261" t="str">
        <f t="shared" si="6"/>
        <v xml:space="preserve"> </v>
      </c>
      <c r="K186" s="238" t="str">
        <f t="shared" si="7"/>
        <v xml:space="preserve"> </v>
      </c>
      <c r="L186" s="87" t="str">
        <f t="shared" si="8"/>
        <v xml:space="preserve"> </v>
      </c>
    </row>
    <row r="187" spans="1:12" x14ac:dyDescent="0.25">
      <c r="A187" s="72"/>
      <c r="B187" s="82"/>
      <c r="C187" s="82"/>
      <c r="D187" s="79"/>
      <c r="E187" s="83"/>
      <c r="F187" s="83"/>
      <c r="G187" s="81"/>
      <c r="H187" s="123"/>
      <c r="I187" s="238" t="str">
        <f>IF(ISNUMBER(F187),_xlfn.IFS(RIGHT(H187,3)="(b)",IF(AND(G187&gt;=DATE('1. Informace o projektu'!$C$3,1,1),G187&lt;=WORKDAY(DATE('1. Informace o projektu'!$C$3+1,1,31)-1,1)),"OK","!!"),RIGHT(H187,3)="(a)",IF(AND(G187&gt;=DATE('1. Informace o projektu'!$C$3,1,1),G187&lt;=WORKDAY(DATE('1. Informace o projektu'!$C$3,12,31)-1,1,'6. Data'!$C$76:$C$89)),"OK","!!"),ISBLANK(G187),"!",ISBLANK(H187),"!!!",H187='6. Data'!$B$3,"vyberte druh nákladu")," ")</f>
        <v xml:space="preserve"> </v>
      </c>
      <c r="J187" s="261" t="str">
        <f t="shared" si="6"/>
        <v xml:space="preserve"> </v>
      </c>
      <c r="K187" s="238" t="str">
        <f t="shared" si="7"/>
        <v xml:space="preserve"> </v>
      </c>
      <c r="L187" s="87" t="str">
        <f t="shared" si="8"/>
        <v xml:space="preserve"> </v>
      </c>
    </row>
    <row r="188" spans="1:12" x14ac:dyDescent="0.25">
      <c r="A188" s="72"/>
      <c r="B188" s="82"/>
      <c r="C188" s="82"/>
      <c r="D188" s="79"/>
      <c r="E188" s="83"/>
      <c r="F188" s="83"/>
      <c r="G188" s="81"/>
      <c r="H188" s="123"/>
      <c r="I188" s="238" t="str">
        <f>IF(ISNUMBER(F188),_xlfn.IFS(RIGHT(H188,3)="(b)",IF(AND(G188&gt;=DATE('1. Informace o projektu'!$C$3,1,1),G188&lt;=WORKDAY(DATE('1. Informace o projektu'!$C$3+1,1,31)-1,1)),"OK","!!"),RIGHT(H188,3)="(a)",IF(AND(G188&gt;=DATE('1. Informace o projektu'!$C$3,1,1),G188&lt;=WORKDAY(DATE('1. Informace o projektu'!$C$3,12,31)-1,1,'6. Data'!$C$76:$C$89)),"OK","!!"),ISBLANK(G188),"!",ISBLANK(H188),"!!!",H188='6. Data'!$B$3,"vyberte druh nákladu")," ")</f>
        <v xml:space="preserve"> </v>
      </c>
      <c r="J188" s="261" t="str">
        <f t="shared" si="6"/>
        <v xml:space="preserve"> </v>
      </c>
      <c r="K188" s="238" t="str">
        <f t="shared" si="7"/>
        <v xml:space="preserve"> </v>
      </c>
      <c r="L188" s="87" t="str">
        <f t="shared" si="8"/>
        <v xml:space="preserve"> </v>
      </c>
    </row>
    <row r="189" spans="1:12" x14ac:dyDescent="0.25">
      <c r="A189" s="72"/>
      <c r="B189" s="82"/>
      <c r="C189" s="82"/>
      <c r="D189" s="79"/>
      <c r="E189" s="83"/>
      <c r="F189" s="83"/>
      <c r="G189" s="81"/>
      <c r="H189" s="123"/>
      <c r="I189" s="238" t="str">
        <f>IF(ISNUMBER(F189),_xlfn.IFS(RIGHT(H189,3)="(b)",IF(AND(G189&gt;=DATE('1. Informace o projektu'!$C$3,1,1),G189&lt;=WORKDAY(DATE('1. Informace o projektu'!$C$3+1,1,31)-1,1)),"OK","!!"),RIGHT(H189,3)="(a)",IF(AND(G189&gt;=DATE('1. Informace o projektu'!$C$3,1,1),G189&lt;=WORKDAY(DATE('1. Informace o projektu'!$C$3,12,31)-1,1,'6. Data'!$C$76:$C$89)),"OK","!!"),ISBLANK(G189),"!",ISBLANK(H189),"!!!",H189='6. Data'!$B$3,"vyberte druh nákladu")," ")</f>
        <v xml:space="preserve"> </v>
      </c>
      <c r="J189" s="261" t="str">
        <f t="shared" si="6"/>
        <v xml:space="preserve"> </v>
      </c>
      <c r="K189" s="238" t="str">
        <f t="shared" si="7"/>
        <v xml:space="preserve"> </v>
      </c>
      <c r="L189" s="87" t="str">
        <f t="shared" si="8"/>
        <v xml:space="preserve"> </v>
      </c>
    </row>
    <row r="190" spans="1:12" x14ac:dyDescent="0.25">
      <c r="A190" s="72"/>
      <c r="B190" s="82"/>
      <c r="C190" s="82"/>
      <c r="D190" s="79"/>
      <c r="E190" s="83"/>
      <c r="F190" s="83"/>
      <c r="G190" s="81"/>
      <c r="H190" s="123"/>
      <c r="I190" s="238" t="str">
        <f>IF(ISNUMBER(F190),_xlfn.IFS(RIGHT(H190,3)="(b)",IF(AND(G190&gt;=DATE('1. Informace o projektu'!$C$3,1,1),G190&lt;=WORKDAY(DATE('1. Informace o projektu'!$C$3+1,1,31)-1,1)),"OK","!!"),RIGHT(H190,3)="(a)",IF(AND(G190&gt;=DATE('1. Informace o projektu'!$C$3,1,1),G190&lt;=WORKDAY(DATE('1. Informace o projektu'!$C$3,12,31)-1,1,'6. Data'!$C$76:$C$89)),"OK","!!"),ISBLANK(G190),"!",ISBLANK(H190),"!!!",H190='6. Data'!$B$3,"vyberte druh nákladu")," ")</f>
        <v xml:space="preserve"> </v>
      </c>
      <c r="J190" s="261" t="str">
        <f t="shared" si="6"/>
        <v xml:space="preserve"> </v>
      </c>
      <c r="K190" s="238" t="str">
        <f t="shared" si="7"/>
        <v xml:space="preserve"> </v>
      </c>
      <c r="L190" s="87" t="str">
        <f t="shared" si="8"/>
        <v xml:space="preserve"> </v>
      </c>
    </row>
    <row r="191" spans="1:12" x14ac:dyDescent="0.25">
      <c r="A191" s="72"/>
      <c r="B191" s="82"/>
      <c r="C191" s="82"/>
      <c r="D191" s="79"/>
      <c r="E191" s="83"/>
      <c r="F191" s="83"/>
      <c r="G191" s="81"/>
      <c r="H191" s="123"/>
      <c r="I191" s="238" t="str">
        <f>IF(ISNUMBER(F191),_xlfn.IFS(RIGHT(H191,3)="(b)",IF(AND(G191&gt;=DATE('1. Informace o projektu'!$C$3,1,1),G191&lt;=WORKDAY(DATE('1. Informace o projektu'!$C$3+1,1,31)-1,1)),"OK","!!"),RIGHT(H191,3)="(a)",IF(AND(G191&gt;=DATE('1. Informace o projektu'!$C$3,1,1),G191&lt;=WORKDAY(DATE('1. Informace o projektu'!$C$3,12,31)-1,1,'6. Data'!$C$76:$C$89)),"OK","!!"),ISBLANK(G191),"!",ISBLANK(H191),"!!!",H191='6. Data'!$B$3,"vyberte druh nákladu")," ")</f>
        <v xml:space="preserve"> </v>
      </c>
      <c r="J191" s="261" t="str">
        <f t="shared" si="6"/>
        <v xml:space="preserve"> </v>
      </c>
      <c r="K191" s="238" t="str">
        <f t="shared" si="7"/>
        <v xml:space="preserve"> </v>
      </c>
      <c r="L191" s="87" t="str">
        <f t="shared" si="8"/>
        <v xml:space="preserve"> </v>
      </c>
    </row>
    <row r="192" spans="1:12" x14ac:dyDescent="0.25">
      <c r="A192" s="72"/>
      <c r="B192" s="82"/>
      <c r="C192" s="82"/>
      <c r="D192" s="79"/>
      <c r="E192" s="83"/>
      <c r="F192" s="83"/>
      <c r="G192" s="81"/>
      <c r="H192" s="123"/>
      <c r="I192" s="238" t="str">
        <f>IF(ISNUMBER(F192),_xlfn.IFS(RIGHT(H192,3)="(b)",IF(AND(G192&gt;=DATE('1. Informace o projektu'!$C$3,1,1),G192&lt;=WORKDAY(DATE('1. Informace o projektu'!$C$3+1,1,31)-1,1)),"OK","!!"),RIGHT(H192,3)="(a)",IF(AND(G192&gt;=DATE('1. Informace o projektu'!$C$3,1,1),G192&lt;=WORKDAY(DATE('1. Informace o projektu'!$C$3,12,31)-1,1,'6. Data'!$C$76:$C$89)),"OK","!!"),ISBLANK(G192),"!",ISBLANK(H192),"!!!",H192='6. Data'!$B$3,"vyberte druh nákladu")," ")</f>
        <v xml:space="preserve"> </v>
      </c>
      <c r="J192" s="261" t="str">
        <f t="shared" si="6"/>
        <v xml:space="preserve"> </v>
      </c>
      <c r="K192" s="238" t="str">
        <f t="shared" si="7"/>
        <v xml:space="preserve"> </v>
      </c>
      <c r="L192" s="87" t="str">
        <f t="shared" si="8"/>
        <v xml:space="preserve"> </v>
      </c>
    </row>
    <row r="193" spans="1:12" x14ac:dyDescent="0.25">
      <c r="A193" s="72"/>
      <c r="B193" s="82"/>
      <c r="C193" s="82"/>
      <c r="D193" s="79"/>
      <c r="E193" s="83"/>
      <c r="F193" s="83"/>
      <c r="G193" s="81"/>
      <c r="H193" s="123"/>
      <c r="I193" s="238" t="str">
        <f>IF(ISNUMBER(F193),_xlfn.IFS(RIGHT(H193,3)="(b)",IF(AND(G193&gt;=DATE('1. Informace o projektu'!$C$3,1,1),G193&lt;=WORKDAY(DATE('1. Informace o projektu'!$C$3+1,1,31)-1,1)),"OK","!!"),RIGHT(H193,3)="(a)",IF(AND(G193&gt;=DATE('1. Informace o projektu'!$C$3,1,1),G193&lt;=WORKDAY(DATE('1. Informace o projektu'!$C$3,12,31)-1,1,'6. Data'!$C$76:$C$89)),"OK","!!"),ISBLANK(G193),"!",ISBLANK(H193),"!!!",H193='6. Data'!$B$3,"vyberte druh nákladu")," ")</f>
        <v xml:space="preserve"> </v>
      </c>
      <c r="J193" s="261" t="str">
        <f t="shared" si="6"/>
        <v xml:space="preserve"> </v>
      </c>
      <c r="K193" s="238" t="str">
        <f t="shared" si="7"/>
        <v xml:space="preserve"> </v>
      </c>
      <c r="L193" s="87" t="str">
        <f t="shared" si="8"/>
        <v xml:space="preserve"> </v>
      </c>
    </row>
    <row r="194" spans="1:12" x14ac:dyDescent="0.25">
      <c r="A194" s="72"/>
      <c r="B194" s="82"/>
      <c r="C194" s="82"/>
      <c r="D194" s="79"/>
      <c r="E194" s="83"/>
      <c r="F194" s="83"/>
      <c r="G194" s="81"/>
      <c r="H194" s="123"/>
      <c r="I194" s="238" t="str">
        <f>IF(ISNUMBER(F194),_xlfn.IFS(RIGHT(H194,3)="(b)",IF(AND(G194&gt;=DATE('1. Informace o projektu'!$C$3,1,1),G194&lt;=WORKDAY(DATE('1. Informace o projektu'!$C$3+1,1,31)-1,1)),"OK","!!"),RIGHT(H194,3)="(a)",IF(AND(G194&gt;=DATE('1. Informace o projektu'!$C$3,1,1),G194&lt;=WORKDAY(DATE('1. Informace o projektu'!$C$3,12,31)-1,1,'6. Data'!$C$76:$C$89)),"OK","!!"),ISBLANK(G194),"!",ISBLANK(H194),"!!!",H194='6. Data'!$B$3,"vyberte druh nákladu")," ")</f>
        <v xml:space="preserve"> </v>
      </c>
      <c r="J194" s="261" t="str">
        <f t="shared" si="6"/>
        <v xml:space="preserve"> </v>
      </c>
      <c r="K194" s="238" t="str">
        <f t="shared" si="7"/>
        <v xml:space="preserve"> </v>
      </c>
      <c r="L194" s="87" t="str">
        <f t="shared" si="8"/>
        <v xml:space="preserve"> </v>
      </c>
    </row>
    <row r="195" spans="1:12" x14ac:dyDescent="0.25">
      <c r="A195" s="72"/>
      <c r="B195" s="82"/>
      <c r="C195" s="82"/>
      <c r="D195" s="79"/>
      <c r="E195" s="83"/>
      <c r="F195" s="83"/>
      <c r="G195" s="81"/>
      <c r="H195" s="123"/>
      <c r="I195" s="238" t="str">
        <f>IF(ISNUMBER(F195),_xlfn.IFS(RIGHT(H195,3)="(b)",IF(AND(G195&gt;=DATE('1. Informace o projektu'!$C$3,1,1),G195&lt;=WORKDAY(DATE('1. Informace o projektu'!$C$3+1,1,31)-1,1)),"OK","!!"),RIGHT(H195,3)="(a)",IF(AND(G195&gt;=DATE('1. Informace o projektu'!$C$3,1,1),G195&lt;=WORKDAY(DATE('1. Informace o projektu'!$C$3,12,31)-1,1,'6. Data'!$C$76:$C$89)),"OK","!!"),ISBLANK(G195),"!",ISBLANK(H195),"!!!",H195='6. Data'!$B$3,"vyberte druh nákladu")," ")</f>
        <v xml:space="preserve"> </v>
      </c>
      <c r="J195" s="261" t="str">
        <f t="shared" si="6"/>
        <v xml:space="preserve"> </v>
      </c>
      <c r="K195" s="238" t="str">
        <f t="shared" si="7"/>
        <v xml:space="preserve"> </v>
      </c>
      <c r="L195" s="87" t="str">
        <f t="shared" si="8"/>
        <v xml:space="preserve"> </v>
      </c>
    </row>
    <row r="196" spans="1:12" x14ac:dyDescent="0.25">
      <c r="A196" s="72"/>
      <c r="B196" s="82"/>
      <c r="C196" s="82"/>
      <c r="D196" s="79"/>
      <c r="E196" s="83"/>
      <c r="F196" s="83"/>
      <c r="G196" s="81"/>
      <c r="H196" s="123"/>
      <c r="I196" s="238" t="str">
        <f>IF(ISNUMBER(F196),_xlfn.IFS(RIGHT(H196,3)="(b)",IF(AND(G196&gt;=DATE('1. Informace o projektu'!$C$3,1,1),G196&lt;=WORKDAY(DATE('1. Informace o projektu'!$C$3+1,1,31)-1,1)),"OK","!!"),RIGHT(H196,3)="(a)",IF(AND(G196&gt;=DATE('1. Informace o projektu'!$C$3,1,1),G196&lt;=WORKDAY(DATE('1. Informace o projektu'!$C$3,12,31)-1,1,'6. Data'!$C$76:$C$89)),"OK","!!"),ISBLANK(G196),"!",ISBLANK(H196),"!!!",H196='6. Data'!$B$3,"vyberte druh nákladu")," ")</f>
        <v xml:space="preserve"> </v>
      </c>
      <c r="J196" s="261" t="str">
        <f t="shared" si="6"/>
        <v xml:space="preserve"> </v>
      </c>
      <c r="K196" s="238" t="str">
        <f t="shared" si="7"/>
        <v xml:space="preserve"> </v>
      </c>
      <c r="L196" s="87" t="str">
        <f t="shared" si="8"/>
        <v xml:space="preserve"> </v>
      </c>
    </row>
    <row r="197" spans="1:12" x14ac:dyDescent="0.25">
      <c r="A197" s="72"/>
      <c r="B197" s="82"/>
      <c r="C197" s="82"/>
      <c r="D197" s="79"/>
      <c r="E197" s="83"/>
      <c r="F197" s="83"/>
      <c r="G197" s="81"/>
      <c r="H197" s="123"/>
      <c r="I197" s="238" t="str">
        <f>IF(ISNUMBER(F197),_xlfn.IFS(RIGHT(H197,3)="(b)",IF(AND(G197&gt;=DATE('1. Informace o projektu'!$C$3,1,1),G197&lt;=WORKDAY(DATE('1. Informace o projektu'!$C$3+1,1,31)-1,1)),"OK","!!"),RIGHT(H197,3)="(a)",IF(AND(G197&gt;=DATE('1. Informace o projektu'!$C$3,1,1),G197&lt;=WORKDAY(DATE('1. Informace o projektu'!$C$3,12,31)-1,1,'6. Data'!$C$76:$C$89)),"OK","!!"),ISBLANK(G197),"!",ISBLANK(H197),"!!!",H197='6. Data'!$B$3,"vyberte druh nákladu")," ")</f>
        <v xml:space="preserve"> </v>
      </c>
      <c r="J197" s="261" t="str">
        <f t="shared" si="6"/>
        <v xml:space="preserve"> </v>
      </c>
      <c r="K197" s="238" t="str">
        <f t="shared" si="7"/>
        <v xml:space="preserve"> </v>
      </c>
      <c r="L197" s="87" t="str">
        <f t="shared" si="8"/>
        <v xml:space="preserve"> </v>
      </c>
    </row>
    <row r="198" spans="1:12" x14ac:dyDescent="0.25">
      <c r="A198" s="72"/>
      <c r="B198" s="82"/>
      <c r="C198" s="82"/>
      <c r="D198" s="79"/>
      <c r="E198" s="83"/>
      <c r="F198" s="83"/>
      <c r="G198" s="81"/>
      <c r="H198" s="123"/>
      <c r="I198" s="238" t="str">
        <f>IF(ISNUMBER(F198),_xlfn.IFS(RIGHT(H198,3)="(b)",IF(AND(G198&gt;=DATE('1. Informace o projektu'!$C$3,1,1),G198&lt;=WORKDAY(DATE('1. Informace o projektu'!$C$3+1,1,31)-1,1)),"OK","!!"),RIGHT(H198,3)="(a)",IF(AND(G198&gt;=DATE('1. Informace o projektu'!$C$3,1,1),G198&lt;=WORKDAY(DATE('1. Informace o projektu'!$C$3,12,31)-1,1,'6. Data'!$C$76:$C$89)),"OK","!!"),ISBLANK(G198),"!",ISBLANK(H198),"!!!",H198='6. Data'!$B$3,"vyberte druh nákladu")," ")</f>
        <v xml:space="preserve"> </v>
      </c>
      <c r="J198" s="261" t="str">
        <f t="shared" si="6"/>
        <v xml:space="preserve"> </v>
      </c>
      <c r="K198" s="238" t="str">
        <f t="shared" si="7"/>
        <v xml:space="preserve"> </v>
      </c>
      <c r="L198" s="87" t="str">
        <f t="shared" si="8"/>
        <v xml:space="preserve"> </v>
      </c>
    </row>
    <row r="199" spans="1:12" x14ac:dyDescent="0.25">
      <c r="A199" s="72"/>
      <c r="B199" s="82"/>
      <c r="C199" s="82"/>
      <c r="D199" s="79"/>
      <c r="E199" s="83"/>
      <c r="F199" s="83"/>
      <c r="G199" s="81"/>
      <c r="H199" s="123"/>
      <c r="I199" s="238" t="str">
        <f>IF(ISNUMBER(F199),_xlfn.IFS(RIGHT(H199,3)="(b)",IF(AND(G199&gt;=DATE('1. Informace o projektu'!$C$3,1,1),G199&lt;=WORKDAY(DATE('1. Informace o projektu'!$C$3+1,1,31)-1,1)),"OK","!!"),RIGHT(H199,3)="(a)",IF(AND(G199&gt;=DATE('1. Informace o projektu'!$C$3,1,1),G199&lt;=WORKDAY(DATE('1. Informace o projektu'!$C$3,12,31)-1,1,'6. Data'!$C$76:$C$89)),"OK","!!"),ISBLANK(G199),"!",ISBLANK(H199),"!!!",H199='6. Data'!$B$3,"vyberte druh nákladu")," ")</f>
        <v xml:space="preserve"> </v>
      </c>
      <c r="J199" s="261" t="str">
        <f t="shared" ref="J199:J262" si="9">_xlfn.IFS(I199="!","Zapište datum úhrady",I199="ok"," ",I199=" "," ",I199="!!!","vyberte druh nákladu",I199="!!","nepovolené datum úhrady",I199="vyberte druh nákladu","vyberte druh nákladu")</f>
        <v xml:space="preserve"> </v>
      </c>
      <c r="K199" s="238" t="str">
        <f t="shared" ref="K199:K262" si="10">IF(ISNUMBER(F199),IF(E199&gt;=F199,"OK","!")," ")</f>
        <v xml:space="preserve"> </v>
      </c>
      <c r="L199" s="87" t="str">
        <f t="shared" ref="L199:L262" si="11">_xlfn.IFS(K199="!","Hrazeno z dotace je vyšší než fakturovaná částka",K199="ok"," ",K199=" "," ")</f>
        <v xml:space="preserve"> </v>
      </c>
    </row>
    <row r="200" spans="1:12" x14ac:dyDescent="0.25">
      <c r="A200" s="72"/>
      <c r="B200" s="82"/>
      <c r="C200" s="82"/>
      <c r="D200" s="79"/>
      <c r="E200" s="83"/>
      <c r="F200" s="83"/>
      <c r="G200" s="81"/>
      <c r="H200" s="123"/>
      <c r="I200" s="238" t="str">
        <f>IF(ISNUMBER(F200),_xlfn.IFS(RIGHT(H200,3)="(b)",IF(AND(G200&gt;=DATE('1. Informace o projektu'!$C$3,1,1),G200&lt;=WORKDAY(DATE('1. Informace o projektu'!$C$3+1,1,31)-1,1)),"OK","!!"),RIGHT(H200,3)="(a)",IF(AND(G200&gt;=DATE('1. Informace o projektu'!$C$3,1,1),G200&lt;=WORKDAY(DATE('1. Informace o projektu'!$C$3,12,31)-1,1,'6. Data'!$C$76:$C$89)),"OK","!!"),ISBLANK(G200),"!",ISBLANK(H200),"!!!",H200='6. Data'!$B$3,"vyberte druh nákladu")," ")</f>
        <v xml:space="preserve"> </v>
      </c>
      <c r="J200" s="261" t="str">
        <f t="shared" si="9"/>
        <v xml:space="preserve"> </v>
      </c>
      <c r="K200" s="238" t="str">
        <f t="shared" si="10"/>
        <v xml:space="preserve"> </v>
      </c>
      <c r="L200" s="87" t="str">
        <f t="shared" si="11"/>
        <v xml:space="preserve"> </v>
      </c>
    </row>
    <row r="201" spans="1:12" x14ac:dyDescent="0.25">
      <c r="A201" s="72"/>
      <c r="B201" s="82"/>
      <c r="C201" s="82"/>
      <c r="D201" s="79"/>
      <c r="E201" s="83"/>
      <c r="F201" s="83"/>
      <c r="G201" s="81"/>
      <c r="H201" s="123"/>
      <c r="I201" s="238" t="str">
        <f>IF(ISNUMBER(F201),_xlfn.IFS(RIGHT(H201,3)="(b)",IF(AND(G201&gt;=DATE('1. Informace o projektu'!$C$3,1,1),G201&lt;=WORKDAY(DATE('1. Informace o projektu'!$C$3+1,1,31)-1,1)),"OK","!!"),RIGHT(H201,3)="(a)",IF(AND(G201&gt;=DATE('1. Informace o projektu'!$C$3,1,1),G201&lt;=WORKDAY(DATE('1. Informace o projektu'!$C$3,12,31)-1,1,'6. Data'!$C$76:$C$89)),"OK","!!"),ISBLANK(G201),"!",ISBLANK(H201),"!!!",H201='6. Data'!$B$3,"vyberte druh nákladu")," ")</f>
        <v xml:space="preserve"> </v>
      </c>
      <c r="J201" s="261" t="str">
        <f t="shared" si="9"/>
        <v xml:space="preserve"> </v>
      </c>
      <c r="K201" s="238" t="str">
        <f t="shared" si="10"/>
        <v xml:space="preserve"> </v>
      </c>
      <c r="L201" s="87" t="str">
        <f t="shared" si="11"/>
        <v xml:space="preserve"> </v>
      </c>
    </row>
    <row r="202" spans="1:12" x14ac:dyDescent="0.25">
      <c r="A202" s="72"/>
      <c r="B202" s="82"/>
      <c r="C202" s="82"/>
      <c r="D202" s="79"/>
      <c r="E202" s="83"/>
      <c r="F202" s="83"/>
      <c r="G202" s="81"/>
      <c r="H202" s="123"/>
      <c r="I202" s="238" t="str">
        <f>IF(ISNUMBER(F202),_xlfn.IFS(RIGHT(H202,3)="(b)",IF(AND(G202&gt;=DATE('1. Informace o projektu'!$C$3,1,1),G202&lt;=WORKDAY(DATE('1. Informace o projektu'!$C$3+1,1,31)-1,1)),"OK","!!"),RIGHT(H202,3)="(a)",IF(AND(G202&gt;=DATE('1. Informace o projektu'!$C$3,1,1),G202&lt;=WORKDAY(DATE('1. Informace o projektu'!$C$3,12,31)-1,1,'6. Data'!$C$76:$C$89)),"OK","!!"),ISBLANK(G202),"!",ISBLANK(H202),"!!!",H202='6. Data'!$B$3,"vyberte druh nákladu")," ")</f>
        <v xml:space="preserve"> </v>
      </c>
      <c r="J202" s="261" t="str">
        <f t="shared" si="9"/>
        <v xml:space="preserve"> </v>
      </c>
      <c r="K202" s="238" t="str">
        <f t="shared" si="10"/>
        <v xml:space="preserve"> </v>
      </c>
      <c r="L202" s="87" t="str">
        <f t="shared" si="11"/>
        <v xml:space="preserve"> </v>
      </c>
    </row>
    <row r="203" spans="1:12" x14ac:dyDescent="0.25">
      <c r="A203" s="72"/>
      <c r="B203" s="82"/>
      <c r="C203" s="82"/>
      <c r="D203" s="79"/>
      <c r="E203" s="83"/>
      <c r="F203" s="83"/>
      <c r="G203" s="81"/>
      <c r="H203" s="123"/>
      <c r="I203" s="238" t="str">
        <f>IF(ISNUMBER(F203),_xlfn.IFS(RIGHT(H203,3)="(b)",IF(AND(G203&gt;=DATE('1. Informace o projektu'!$C$3,1,1),G203&lt;=WORKDAY(DATE('1. Informace o projektu'!$C$3+1,1,31)-1,1)),"OK","!!"),RIGHT(H203,3)="(a)",IF(AND(G203&gt;=DATE('1. Informace o projektu'!$C$3,1,1),G203&lt;=WORKDAY(DATE('1. Informace o projektu'!$C$3,12,31)-1,1,'6. Data'!$C$76:$C$89)),"OK","!!"),ISBLANK(G203),"!",ISBLANK(H203),"!!!",H203='6. Data'!$B$3,"vyberte druh nákladu")," ")</f>
        <v xml:space="preserve"> </v>
      </c>
      <c r="J203" s="261" t="str">
        <f t="shared" si="9"/>
        <v xml:space="preserve"> </v>
      </c>
      <c r="K203" s="238" t="str">
        <f t="shared" si="10"/>
        <v xml:space="preserve"> </v>
      </c>
      <c r="L203" s="87" t="str">
        <f t="shared" si="11"/>
        <v xml:space="preserve"> </v>
      </c>
    </row>
    <row r="204" spans="1:12" x14ac:dyDescent="0.25">
      <c r="A204" s="72"/>
      <c r="B204" s="82"/>
      <c r="C204" s="82"/>
      <c r="D204" s="79"/>
      <c r="E204" s="83"/>
      <c r="F204" s="83"/>
      <c r="G204" s="81"/>
      <c r="H204" s="123"/>
      <c r="I204" s="238" t="str">
        <f>IF(ISNUMBER(F204),_xlfn.IFS(RIGHT(H204,3)="(b)",IF(AND(G204&gt;=DATE('1. Informace o projektu'!$C$3,1,1),G204&lt;=WORKDAY(DATE('1. Informace o projektu'!$C$3+1,1,31)-1,1)),"OK","!!"),RIGHT(H204,3)="(a)",IF(AND(G204&gt;=DATE('1. Informace o projektu'!$C$3,1,1),G204&lt;=WORKDAY(DATE('1. Informace o projektu'!$C$3,12,31)-1,1,'6. Data'!$C$76:$C$89)),"OK","!!"),ISBLANK(G204),"!",ISBLANK(H204),"!!!",H204='6. Data'!$B$3,"vyberte druh nákladu")," ")</f>
        <v xml:space="preserve"> </v>
      </c>
      <c r="J204" s="261" t="str">
        <f t="shared" si="9"/>
        <v xml:space="preserve"> </v>
      </c>
      <c r="K204" s="238" t="str">
        <f t="shared" si="10"/>
        <v xml:space="preserve"> </v>
      </c>
      <c r="L204" s="87" t="str">
        <f t="shared" si="11"/>
        <v xml:space="preserve"> </v>
      </c>
    </row>
    <row r="205" spans="1:12" x14ac:dyDescent="0.25">
      <c r="A205" s="72"/>
      <c r="B205" s="82"/>
      <c r="C205" s="82"/>
      <c r="D205" s="79"/>
      <c r="E205" s="83"/>
      <c r="F205" s="83"/>
      <c r="G205" s="81"/>
      <c r="H205" s="123"/>
      <c r="I205" s="238" t="str">
        <f>IF(ISNUMBER(F205),_xlfn.IFS(RIGHT(H205,3)="(b)",IF(AND(G205&gt;=DATE('1. Informace o projektu'!$C$3,1,1),G205&lt;=WORKDAY(DATE('1. Informace o projektu'!$C$3+1,1,31)-1,1)),"OK","!!"),RIGHT(H205,3)="(a)",IF(AND(G205&gt;=DATE('1. Informace o projektu'!$C$3,1,1),G205&lt;=WORKDAY(DATE('1. Informace o projektu'!$C$3,12,31)-1,1,'6. Data'!$C$76:$C$89)),"OK","!!"),ISBLANK(G205),"!",ISBLANK(H205),"!!!",H205='6. Data'!$B$3,"vyberte druh nákladu")," ")</f>
        <v xml:space="preserve"> </v>
      </c>
      <c r="J205" s="261" t="str">
        <f t="shared" si="9"/>
        <v xml:space="preserve"> </v>
      </c>
      <c r="K205" s="238" t="str">
        <f t="shared" si="10"/>
        <v xml:space="preserve"> </v>
      </c>
      <c r="L205" s="87" t="str">
        <f t="shared" si="11"/>
        <v xml:space="preserve"> </v>
      </c>
    </row>
    <row r="206" spans="1:12" x14ac:dyDescent="0.25">
      <c r="A206" s="72"/>
      <c r="B206" s="82"/>
      <c r="C206" s="82"/>
      <c r="D206" s="79"/>
      <c r="E206" s="83"/>
      <c r="F206" s="83"/>
      <c r="G206" s="81"/>
      <c r="H206" s="123"/>
      <c r="I206" s="238" t="str">
        <f>IF(ISNUMBER(F206),_xlfn.IFS(RIGHT(H206,3)="(b)",IF(AND(G206&gt;=DATE('1. Informace o projektu'!$C$3,1,1),G206&lt;=WORKDAY(DATE('1. Informace o projektu'!$C$3+1,1,31)-1,1)),"OK","!!"),RIGHT(H206,3)="(a)",IF(AND(G206&gt;=DATE('1. Informace o projektu'!$C$3,1,1),G206&lt;=WORKDAY(DATE('1. Informace o projektu'!$C$3,12,31)-1,1,'6. Data'!$C$76:$C$89)),"OK","!!"),ISBLANK(G206),"!",ISBLANK(H206),"!!!",H206='6. Data'!$B$3,"vyberte druh nákladu")," ")</f>
        <v xml:space="preserve"> </v>
      </c>
      <c r="J206" s="261" t="str">
        <f t="shared" si="9"/>
        <v xml:space="preserve"> </v>
      </c>
      <c r="K206" s="238" t="str">
        <f t="shared" si="10"/>
        <v xml:space="preserve"> </v>
      </c>
      <c r="L206" s="87" t="str">
        <f t="shared" si="11"/>
        <v xml:space="preserve"> </v>
      </c>
    </row>
    <row r="207" spans="1:12" x14ac:dyDescent="0.25">
      <c r="A207" s="72"/>
      <c r="B207" s="82"/>
      <c r="C207" s="82"/>
      <c r="D207" s="79"/>
      <c r="E207" s="83"/>
      <c r="F207" s="83"/>
      <c r="G207" s="81"/>
      <c r="H207" s="123"/>
      <c r="I207" s="238" t="str">
        <f>IF(ISNUMBER(F207),_xlfn.IFS(RIGHT(H207,3)="(b)",IF(AND(G207&gt;=DATE('1. Informace o projektu'!$C$3,1,1),G207&lt;=WORKDAY(DATE('1. Informace o projektu'!$C$3+1,1,31)-1,1)),"OK","!!"),RIGHT(H207,3)="(a)",IF(AND(G207&gt;=DATE('1. Informace o projektu'!$C$3,1,1),G207&lt;=WORKDAY(DATE('1. Informace o projektu'!$C$3,12,31)-1,1,'6. Data'!$C$76:$C$89)),"OK","!!"),ISBLANK(G207),"!",ISBLANK(H207),"!!!",H207='6. Data'!$B$3,"vyberte druh nákladu")," ")</f>
        <v xml:space="preserve"> </v>
      </c>
      <c r="J207" s="261" t="str">
        <f t="shared" si="9"/>
        <v xml:space="preserve"> </v>
      </c>
      <c r="K207" s="238" t="str">
        <f t="shared" si="10"/>
        <v xml:space="preserve"> </v>
      </c>
      <c r="L207" s="87" t="str">
        <f t="shared" si="11"/>
        <v xml:space="preserve"> </v>
      </c>
    </row>
    <row r="208" spans="1:12" x14ac:dyDescent="0.25">
      <c r="A208" s="72"/>
      <c r="B208" s="82"/>
      <c r="C208" s="82"/>
      <c r="D208" s="79"/>
      <c r="E208" s="83"/>
      <c r="F208" s="83"/>
      <c r="G208" s="81"/>
      <c r="H208" s="123"/>
      <c r="I208" s="238" t="str">
        <f>IF(ISNUMBER(F208),_xlfn.IFS(RIGHT(H208,3)="(b)",IF(AND(G208&gt;=DATE('1. Informace o projektu'!$C$3,1,1),G208&lt;=WORKDAY(DATE('1. Informace o projektu'!$C$3+1,1,31)-1,1)),"OK","!!"),RIGHT(H208,3)="(a)",IF(AND(G208&gt;=DATE('1. Informace o projektu'!$C$3,1,1),G208&lt;=WORKDAY(DATE('1. Informace o projektu'!$C$3,12,31)-1,1,'6. Data'!$C$76:$C$89)),"OK","!!"),ISBLANK(G208),"!",ISBLANK(H208),"!!!",H208='6. Data'!$B$3,"vyberte druh nákladu")," ")</f>
        <v xml:space="preserve"> </v>
      </c>
      <c r="J208" s="261" t="str">
        <f t="shared" si="9"/>
        <v xml:space="preserve"> </v>
      </c>
      <c r="K208" s="238" t="str">
        <f t="shared" si="10"/>
        <v xml:space="preserve"> </v>
      </c>
      <c r="L208" s="87" t="str">
        <f t="shared" si="11"/>
        <v xml:space="preserve"> </v>
      </c>
    </row>
    <row r="209" spans="1:12" x14ac:dyDescent="0.25">
      <c r="A209" s="72"/>
      <c r="B209" s="82"/>
      <c r="C209" s="82"/>
      <c r="D209" s="79"/>
      <c r="E209" s="83"/>
      <c r="F209" s="83"/>
      <c r="G209" s="81"/>
      <c r="H209" s="123"/>
      <c r="I209" s="238" t="str">
        <f>IF(ISNUMBER(F209),_xlfn.IFS(RIGHT(H209,3)="(b)",IF(AND(G209&gt;=DATE('1. Informace o projektu'!$C$3,1,1),G209&lt;=WORKDAY(DATE('1. Informace o projektu'!$C$3+1,1,31)-1,1)),"OK","!!"),RIGHT(H209,3)="(a)",IF(AND(G209&gt;=DATE('1. Informace o projektu'!$C$3,1,1),G209&lt;=WORKDAY(DATE('1. Informace o projektu'!$C$3,12,31)-1,1,'6. Data'!$C$76:$C$89)),"OK","!!"),ISBLANK(G209),"!",ISBLANK(H209),"!!!",H209='6. Data'!$B$3,"vyberte druh nákladu")," ")</f>
        <v xml:space="preserve"> </v>
      </c>
      <c r="J209" s="261" t="str">
        <f t="shared" si="9"/>
        <v xml:space="preserve"> </v>
      </c>
      <c r="K209" s="238" t="str">
        <f t="shared" si="10"/>
        <v xml:space="preserve"> </v>
      </c>
      <c r="L209" s="87" t="str">
        <f t="shared" si="11"/>
        <v xml:space="preserve"> </v>
      </c>
    </row>
    <row r="210" spans="1:12" x14ac:dyDescent="0.25">
      <c r="A210" s="72"/>
      <c r="B210" s="82"/>
      <c r="C210" s="82"/>
      <c r="D210" s="79"/>
      <c r="E210" s="83"/>
      <c r="F210" s="83"/>
      <c r="G210" s="81"/>
      <c r="H210" s="123"/>
      <c r="I210" s="238" t="str">
        <f>IF(ISNUMBER(F210),_xlfn.IFS(RIGHT(H210,3)="(b)",IF(AND(G210&gt;=DATE('1. Informace o projektu'!$C$3,1,1),G210&lt;=WORKDAY(DATE('1. Informace o projektu'!$C$3+1,1,31)-1,1)),"OK","!!"),RIGHT(H210,3)="(a)",IF(AND(G210&gt;=DATE('1. Informace o projektu'!$C$3,1,1),G210&lt;=WORKDAY(DATE('1. Informace o projektu'!$C$3,12,31)-1,1,'6. Data'!$C$76:$C$89)),"OK","!!"),ISBLANK(G210),"!",ISBLANK(H210),"!!!",H210='6. Data'!$B$3,"vyberte druh nákladu")," ")</f>
        <v xml:space="preserve"> </v>
      </c>
      <c r="J210" s="261" t="str">
        <f t="shared" si="9"/>
        <v xml:space="preserve"> </v>
      </c>
      <c r="K210" s="238" t="str">
        <f t="shared" si="10"/>
        <v xml:space="preserve"> </v>
      </c>
      <c r="L210" s="87" t="str">
        <f t="shared" si="11"/>
        <v xml:space="preserve"> </v>
      </c>
    </row>
    <row r="211" spans="1:12" x14ac:dyDescent="0.25">
      <c r="A211" s="72"/>
      <c r="B211" s="82"/>
      <c r="C211" s="82"/>
      <c r="D211" s="79"/>
      <c r="E211" s="83"/>
      <c r="F211" s="83"/>
      <c r="G211" s="81"/>
      <c r="H211" s="123"/>
      <c r="I211" s="238" t="str">
        <f>IF(ISNUMBER(F211),_xlfn.IFS(RIGHT(H211,3)="(b)",IF(AND(G211&gt;=DATE('1. Informace o projektu'!$C$3,1,1),G211&lt;=WORKDAY(DATE('1. Informace o projektu'!$C$3+1,1,31)-1,1)),"OK","!!"),RIGHT(H211,3)="(a)",IF(AND(G211&gt;=DATE('1. Informace o projektu'!$C$3,1,1),G211&lt;=WORKDAY(DATE('1. Informace o projektu'!$C$3,12,31)-1,1,'6. Data'!$C$76:$C$89)),"OK","!!"),ISBLANK(G211),"!",ISBLANK(H211),"!!!",H211='6. Data'!$B$3,"vyberte druh nákladu")," ")</f>
        <v xml:space="preserve"> </v>
      </c>
      <c r="J211" s="261" t="str">
        <f t="shared" si="9"/>
        <v xml:space="preserve"> </v>
      </c>
      <c r="K211" s="238" t="str">
        <f t="shared" si="10"/>
        <v xml:space="preserve"> </v>
      </c>
      <c r="L211" s="87" t="str">
        <f t="shared" si="11"/>
        <v xml:space="preserve"> </v>
      </c>
    </row>
    <row r="212" spans="1:12" x14ac:dyDescent="0.25">
      <c r="A212" s="72"/>
      <c r="B212" s="82"/>
      <c r="C212" s="82"/>
      <c r="D212" s="79"/>
      <c r="E212" s="83"/>
      <c r="F212" s="83"/>
      <c r="G212" s="81"/>
      <c r="H212" s="123"/>
      <c r="I212" s="238" t="str">
        <f>IF(ISNUMBER(F212),_xlfn.IFS(RIGHT(H212,3)="(b)",IF(AND(G212&gt;=DATE('1. Informace o projektu'!$C$3,1,1),G212&lt;=WORKDAY(DATE('1. Informace o projektu'!$C$3+1,1,31)-1,1)),"OK","!!"),RIGHT(H212,3)="(a)",IF(AND(G212&gt;=DATE('1. Informace o projektu'!$C$3,1,1),G212&lt;=WORKDAY(DATE('1. Informace o projektu'!$C$3,12,31)-1,1,'6. Data'!$C$76:$C$89)),"OK","!!"),ISBLANK(G212),"!",ISBLANK(H212),"!!!",H212='6. Data'!$B$3,"vyberte druh nákladu")," ")</f>
        <v xml:space="preserve"> </v>
      </c>
      <c r="J212" s="261" t="str">
        <f t="shared" si="9"/>
        <v xml:space="preserve"> </v>
      </c>
      <c r="K212" s="238" t="str">
        <f t="shared" si="10"/>
        <v xml:space="preserve"> </v>
      </c>
      <c r="L212" s="87" t="str">
        <f t="shared" si="11"/>
        <v xml:space="preserve"> </v>
      </c>
    </row>
    <row r="213" spans="1:12" x14ac:dyDescent="0.25">
      <c r="A213" s="72"/>
      <c r="B213" s="82"/>
      <c r="C213" s="82"/>
      <c r="D213" s="79"/>
      <c r="E213" s="83"/>
      <c r="F213" s="83"/>
      <c r="G213" s="81"/>
      <c r="H213" s="123"/>
      <c r="I213" s="238" t="str">
        <f>IF(ISNUMBER(F213),_xlfn.IFS(RIGHT(H213,3)="(b)",IF(AND(G213&gt;=DATE('1. Informace o projektu'!$C$3,1,1),G213&lt;=WORKDAY(DATE('1. Informace o projektu'!$C$3+1,1,31)-1,1)),"OK","!!"),RIGHT(H213,3)="(a)",IF(AND(G213&gt;=DATE('1. Informace o projektu'!$C$3,1,1),G213&lt;=WORKDAY(DATE('1. Informace o projektu'!$C$3,12,31)-1,1,'6. Data'!$C$76:$C$89)),"OK","!!"),ISBLANK(G213),"!",ISBLANK(H213),"!!!",H213='6. Data'!$B$3,"vyberte druh nákladu")," ")</f>
        <v xml:space="preserve"> </v>
      </c>
      <c r="J213" s="261" t="str">
        <f t="shared" si="9"/>
        <v xml:space="preserve"> </v>
      </c>
      <c r="K213" s="238" t="str">
        <f t="shared" si="10"/>
        <v xml:space="preserve"> </v>
      </c>
      <c r="L213" s="87" t="str">
        <f t="shared" si="11"/>
        <v xml:space="preserve"> </v>
      </c>
    </row>
    <row r="214" spans="1:12" x14ac:dyDescent="0.25">
      <c r="A214" s="72"/>
      <c r="B214" s="82"/>
      <c r="C214" s="82"/>
      <c r="D214" s="79"/>
      <c r="E214" s="83"/>
      <c r="F214" s="83"/>
      <c r="G214" s="81"/>
      <c r="H214" s="123"/>
      <c r="I214" s="238" t="str">
        <f>IF(ISNUMBER(F214),_xlfn.IFS(RIGHT(H214,3)="(b)",IF(AND(G214&gt;=DATE('1. Informace o projektu'!$C$3,1,1),G214&lt;=WORKDAY(DATE('1. Informace o projektu'!$C$3+1,1,31)-1,1)),"OK","!!"),RIGHT(H214,3)="(a)",IF(AND(G214&gt;=DATE('1. Informace o projektu'!$C$3,1,1),G214&lt;=WORKDAY(DATE('1. Informace o projektu'!$C$3,12,31)-1,1,'6. Data'!$C$76:$C$89)),"OK","!!"),ISBLANK(G214),"!",ISBLANK(H214),"!!!",H214='6. Data'!$B$3,"vyberte druh nákladu")," ")</f>
        <v xml:space="preserve"> </v>
      </c>
      <c r="J214" s="261" t="str">
        <f t="shared" si="9"/>
        <v xml:space="preserve"> </v>
      </c>
      <c r="K214" s="238" t="str">
        <f t="shared" si="10"/>
        <v xml:space="preserve"> </v>
      </c>
      <c r="L214" s="87" t="str">
        <f t="shared" si="11"/>
        <v xml:space="preserve"> </v>
      </c>
    </row>
    <row r="215" spans="1:12" x14ac:dyDescent="0.25">
      <c r="A215" s="72"/>
      <c r="B215" s="82"/>
      <c r="C215" s="82"/>
      <c r="D215" s="79"/>
      <c r="E215" s="83"/>
      <c r="F215" s="83"/>
      <c r="G215" s="81"/>
      <c r="H215" s="123"/>
      <c r="I215" s="238" t="str">
        <f>IF(ISNUMBER(F215),_xlfn.IFS(RIGHT(H215,3)="(b)",IF(AND(G215&gt;=DATE('1. Informace o projektu'!$C$3,1,1),G215&lt;=WORKDAY(DATE('1. Informace o projektu'!$C$3+1,1,31)-1,1)),"OK","!!"),RIGHT(H215,3)="(a)",IF(AND(G215&gt;=DATE('1. Informace o projektu'!$C$3,1,1),G215&lt;=WORKDAY(DATE('1. Informace o projektu'!$C$3,12,31)-1,1,'6. Data'!$C$76:$C$89)),"OK","!!"),ISBLANK(G215),"!",ISBLANK(H215),"!!!",H215='6. Data'!$B$3,"vyberte druh nákladu")," ")</f>
        <v xml:space="preserve"> </v>
      </c>
      <c r="J215" s="261" t="str">
        <f t="shared" si="9"/>
        <v xml:space="preserve"> </v>
      </c>
      <c r="K215" s="238" t="str">
        <f t="shared" si="10"/>
        <v xml:space="preserve"> </v>
      </c>
      <c r="L215" s="87" t="str">
        <f t="shared" si="11"/>
        <v xml:space="preserve"> </v>
      </c>
    </row>
    <row r="216" spans="1:12" x14ac:dyDescent="0.25">
      <c r="A216" s="72"/>
      <c r="B216" s="82"/>
      <c r="C216" s="82"/>
      <c r="D216" s="79"/>
      <c r="E216" s="83"/>
      <c r="F216" s="83"/>
      <c r="G216" s="81"/>
      <c r="H216" s="123"/>
      <c r="I216" s="238" t="str">
        <f>IF(ISNUMBER(F216),_xlfn.IFS(RIGHT(H216,3)="(b)",IF(AND(G216&gt;=DATE('1. Informace o projektu'!$C$3,1,1),G216&lt;=WORKDAY(DATE('1. Informace o projektu'!$C$3+1,1,31)-1,1)),"OK","!!"),RIGHT(H216,3)="(a)",IF(AND(G216&gt;=DATE('1. Informace o projektu'!$C$3,1,1),G216&lt;=WORKDAY(DATE('1. Informace o projektu'!$C$3,12,31)-1,1,'6. Data'!$C$76:$C$89)),"OK","!!"),ISBLANK(G216),"!",ISBLANK(H216),"!!!",H216='6. Data'!$B$3,"vyberte druh nákladu")," ")</f>
        <v xml:space="preserve"> </v>
      </c>
      <c r="J216" s="261" t="str">
        <f t="shared" si="9"/>
        <v xml:space="preserve"> </v>
      </c>
      <c r="K216" s="238" t="str">
        <f t="shared" si="10"/>
        <v xml:space="preserve"> </v>
      </c>
      <c r="L216" s="87" t="str">
        <f t="shared" si="11"/>
        <v xml:space="preserve"> </v>
      </c>
    </row>
    <row r="217" spans="1:12" x14ac:dyDescent="0.25">
      <c r="A217" s="72"/>
      <c r="B217" s="82"/>
      <c r="C217" s="82"/>
      <c r="D217" s="79"/>
      <c r="E217" s="83"/>
      <c r="F217" s="83"/>
      <c r="G217" s="81"/>
      <c r="H217" s="123"/>
      <c r="I217" s="238" t="str">
        <f>IF(ISNUMBER(F217),_xlfn.IFS(RIGHT(H217,3)="(b)",IF(AND(G217&gt;=DATE('1. Informace o projektu'!$C$3,1,1),G217&lt;=WORKDAY(DATE('1. Informace o projektu'!$C$3+1,1,31)-1,1)),"OK","!!"),RIGHT(H217,3)="(a)",IF(AND(G217&gt;=DATE('1. Informace o projektu'!$C$3,1,1),G217&lt;=WORKDAY(DATE('1. Informace o projektu'!$C$3,12,31)-1,1,'6. Data'!$C$76:$C$89)),"OK","!!"),ISBLANK(G217),"!",ISBLANK(H217),"!!!",H217='6. Data'!$B$3,"vyberte druh nákladu")," ")</f>
        <v xml:space="preserve"> </v>
      </c>
      <c r="J217" s="261" t="str">
        <f t="shared" si="9"/>
        <v xml:space="preserve"> </v>
      </c>
      <c r="K217" s="238" t="str">
        <f t="shared" si="10"/>
        <v xml:space="preserve"> </v>
      </c>
      <c r="L217" s="87" t="str">
        <f t="shared" si="11"/>
        <v xml:space="preserve"> </v>
      </c>
    </row>
    <row r="218" spans="1:12" x14ac:dyDescent="0.25">
      <c r="A218" s="72"/>
      <c r="B218" s="82"/>
      <c r="C218" s="82"/>
      <c r="D218" s="79"/>
      <c r="E218" s="83"/>
      <c r="F218" s="83"/>
      <c r="G218" s="81"/>
      <c r="H218" s="123"/>
      <c r="I218" s="238" t="str">
        <f>IF(ISNUMBER(F218),_xlfn.IFS(RIGHT(H218,3)="(b)",IF(AND(G218&gt;=DATE('1. Informace o projektu'!$C$3,1,1),G218&lt;=WORKDAY(DATE('1. Informace o projektu'!$C$3+1,1,31)-1,1)),"OK","!!"),RIGHT(H218,3)="(a)",IF(AND(G218&gt;=DATE('1. Informace o projektu'!$C$3,1,1),G218&lt;=WORKDAY(DATE('1. Informace o projektu'!$C$3,12,31)-1,1,'6. Data'!$C$76:$C$89)),"OK","!!"),ISBLANK(G218),"!",ISBLANK(H218),"!!!",H218='6. Data'!$B$3,"vyberte druh nákladu")," ")</f>
        <v xml:space="preserve"> </v>
      </c>
      <c r="J218" s="261" t="str">
        <f t="shared" si="9"/>
        <v xml:space="preserve"> </v>
      </c>
      <c r="K218" s="238" t="str">
        <f t="shared" si="10"/>
        <v xml:space="preserve"> </v>
      </c>
      <c r="L218" s="87" t="str">
        <f t="shared" si="11"/>
        <v xml:space="preserve"> </v>
      </c>
    </row>
    <row r="219" spans="1:12" x14ac:dyDescent="0.25">
      <c r="A219" s="72"/>
      <c r="B219" s="82"/>
      <c r="C219" s="82"/>
      <c r="D219" s="79"/>
      <c r="E219" s="83"/>
      <c r="F219" s="83"/>
      <c r="G219" s="81"/>
      <c r="H219" s="123"/>
      <c r="I219" s="238" t="str">
        <f>IF(ISNUMBER(F219),_xlfn.IFS(RIGHT(H219,3)="(b)",IF(AND(G219&gt;=DATE('1. Informace o projektu'!$C$3,1,1),G219&lt;=WORKDAY(DATE('1. Informace o projektu'!$C$3+1,1,31)-1,1)),"OK","!!"),RIGHT(H219,3)="(a)",IF(AND(G219&gt;=DATE('1. Informace o projektu'!$C$3,1,1),G219&lt;=WORKDAY(DATE('1. Informace o projektu'!$C$3,12,31)-1,1,'6. Data'!$C$76:$C$89)),"OK","!!"),ISBLANK(G219),"!",ISBLANK(H219),"!!!",H219='6. Data'!$B$3,"vyberte druh nákladu")," ")</f>
        <v xml:space="preserve"> </v>
      </c>
      <c r="J219" s="261" t="str">
        <f t="shared" si="9"/>
        <v xml:space="preserve"> </v>
      </c>
      <c r="K219" s="238" t="str">
        <f t="shared" si="10"/>
        <v xml:space="preserve"> </v>
      </c>
      <c r="L219" s="87" t="str">
        <f t="shared" si="11"/>
        <v xml:space="preserve"> </v>
      </c>
    </row>
    <row r="220" spans="1:12" x14ac:dyDescent="0.25">
      <c r="A220" s="72"/>
      <c r="B220" s="82"/>
      <c r="C220" s="82"/>
      <c r="D220" s="79"/>
      <c r="E220" s="83"/>
      <c r="F220" s="83"/>
      <c r="G220" s="81"/>
      <c r="H220" s="123"/>
      <c r="I220" s="238" t="str">
        <f>IF(ISNUMBER(F220),_xlfn.IFS(RIGHT(H220,3)="(b)",IF(AND(G220&gt;=DATE('1. Informace o projektu'!$C$3,1,1),G220&lt;=WORKDAY(DATE('1. Informace o projektu'!$C$3+1,1,31)-1,1)),"OK","!!"),RIGHT(H220,3)="(a)",IF(AND(G220&gt;=DATE('1. Informace o projektu'!$C$3,1,1),G220&lt;=WORKDAY(DATE('1. Informace o projektu'!$C$3,12,31)-1,1,'6. Data'!$C$76:$C$89)),"OK","!!"),ISBLANK(G220),"!",ISBLANK(H220),"!!!",H220='6. Data'!$B$3,"vyberte druh nákladu")," ")</f>
        <v xml:space="preserve"> </v>
      </c>
      <c r="J220" s="261" t="str">
        <f t="shared" si="9"/>
        <v xml:space="preserve"> </v>
      </c>
      <c r="K220" s="238" t="str">
        <f t="shared" si="10"/>
        <v xml:space="preserve"> </v>
      </c>
      <c r="L220" s="87" t="str">
        <f t="shared" si="11"/>
        <v xml:space="preserve"> </v>
      </c>
    </row>
    <row r="221" spans="1:12" x14ac:dyDescent="0.25">
      <c r="A221" s="72"/>
      <c r="B221" s="82"/>
      <c r="C221" s="82"/>
      <c r="D221" s="79"/>
      <c r="E221" s="83"/>
      <c r="F221" s="83"/>
      <c r="G221" s="81"/>
      <c r="H221" s="123"/>
      <c r="I221" s="238" t="str">
        <f>IF(ISNUMBER(F221),_xlfn.IFS(RIGHT(H221,3)="(b)",IF(AND(G221&gt;=DATE('1. Informace o projektu'!$C$3,1,1),G221&lt;=WORKDAY(DATE('1. Informace o projektu'!$C$3+1,1,31)-1,1)),"OK","!!"),RIGHT(H221,3)="(a)",IF(AND(G221&gt;=DATE('1. Informace o projektu'!$C$3,1,1),G221&lt;=WORKDAY(DATE('1. Informace o projektu'!$C$3,12,31)-1,1,'6. Data'!$C$76:$C$89)),"OK","!!"),ISBLANK(G221),"!",ISBLANK(H221),"!!!",H221='6. Data'!$B$3,"vyberte druh nákladu")," ")</f>
        <v xml:space="preserve"> </v>
      </c>
      <c r="J221" s="261" t="str">
        <f t="shared" si="9"/>
        <v xml:space="preserve"> </v>
      </c>
      <c r="K221" s="238" t="str">
        <f t="shared" si="10"/>
        <v xml:space="preserve"> </v>
      </c>
      <c r="L221" s="87" t="str">
        <f t="shared" si="11"/>
        <v xml:space="preserve"> </v>
      </c>
    </row>
    <row r="222" spans="1:12" x14ac:dyDescent="0.25">
      <c r="A222" s="72"/>
      <c r="B222" s="82"/>
      <c r="C222" s="82"/>
      <c r="D222" s="79"/>
      <c r="E222" s="83"/>
      <c r="F222" s="83"/>
      <c r="G222" s="81"/>
      <c r="H222" s="123"/>
      <c r="I222" s="238" t="str">
        <f>IF(ISNUMBER(F222),_xlfn.IFS(RIGHT(H222,3)="(b)",IF(AND(G222&gt;=DATE('1. Informace o projektu'!$C$3,1,1),G222&lt;=WORKDAY(DATE('1. Informace o projektu'!$C$3+1,1,31)-1,1)),"OK","!!"),RIGHT(H222,3)="(a)",IF(AND(G222&gt;=DATE('1. Informace o projektu'!$C$3,1,1),G222&lt;=WORKDAY(DATE('1. Informace o projektu'!$C$3,12,31)-1,1,'6. Data'!$C$76:$C$89)),"OK","!!"),ISBLANK(G222),"!",ISBLANK(H222),"!!!",H222='6. Data'!$B$3,"vyberte druh nákladu")," ")</f>
        <v xml:space="preserve"> </v>
      </c>
      <c r="J222" s="261" t="str">
        <f t="shared" si="9"/>
        <v xml:space="preserve"> </v>
      </c>
      <c r="K222" s="238" t="str">
        <f t="shared" si="10"/>
        <v xml:space="preserve"> </v>
      </c>
      <c r="L222" s="87" t="str">
        <f t="shared" si="11"/>
        <v xml:space="preserve"> </v>
      </c>
    </row>
    <row r="223" spans="1:12" x14ac:dyDescent="0.25">
      <c r="A223" s="72"/>
      <c r="B223" s="82"/>
      <c r="C223" s="82"/>
      <c r="D223" s="79"/>
      <c r="E223" s="83"/>
      <c r="F223" s="83"/>
      <c r="G223" s="81"/>
      <c r="H223" s="123"/>
      <c r="I223" s="238" t="str">
        <f>IF(ISNUMBER(F223),_xlfn.IFS(RIGHT(H223,3)="(b)",IF(AND(G223&gt;=DATE('1. Informace o projektu'!$C$3,1,1),G223&lt;=WORKDAY(DATE('1. Informace o projektu'!$C$3+1,1,31)-1,1)),"OK","!!"),RIGHT(H223,3)="(a)",IF(AND(G223&gt;=DATE('1. Informace o projektu'!$C$3,1,1),G223&lt;=WORKDAY(DATE('1. Informace o projektu'!$C$3,12,31)-1,1,'6. Data'!$C$76:$C$89)),"OK","!!"),ISBLANK(G223),"!",ISBLANK(H223),"!!!",H223='6. Data'!$B$3,"vyberte druh nákladu")," ")</f>
        <v xml:space="preserve"> </v>
      </c>
      <c r="J223" s="261" t="str">
        <f t="shared" si="9"/>
        <v xml:space="preserve"> </v>
      </c>
      <c r="K223" s="238" t="str">
        <f t="shared" si="10"/>
        <v xml:space="preserve"> </v>
      </c>
      <c r="L223" s="87" t="str">
        <f t="shared" si="11"/>
        <v xml:space="preserve"> </v>
      </c>
    </row>
    <row r="224" spans="1:12" x14ac:dyDescent="0.25">
      <c r="A224" s="72"/>
      <c r="B224" s="82"/>
      <c r="C224" s="82"/>
      <c r="D224" s="79"/>
      <c r="E224" s="83"/>
      <c r="F224" s="83"/>
      <c r="G224" s="81"/>
      <c r="H224" s="123"/>
      <c r="I224" s="238" t="str">
        <f>IF(ISNUMBER(F224),_xlfn.IFS(RIGHT(H224,3)="(b)",IF(AND(G224&gt;=DATE('1. Informace o projektu'!$C$3,1,1),G224&lt;=WORKDAY(DATE('1. Informace o projektu'!$C$3+1,1,31)-1,1)),"OK","!!"),RIGHT(H224,3)="(a)",IF(AND(G224&gt;=DATE('1. Informace o projektu'!$C$3,1,1),G224&lt;=WORKDAY(DATE('1. Informace o projektu'!$C$3,12,31)-1,1,'6. Data'!$C$76:$C$89)),"OK","!!"),ISBLANK(G224),"!",ISBLANK(H224),"!!!",H224='6. Data'!$B$3,"vyberte druh nákladu")," ")</f>
        <v xml:space="preserve"> </v>
      </c>
      <c r="J224" s="261" t="str">
        <f t="shared" si="9"/>
        <v xml:space="preserve"> </v>
      </c>
      <c r="K224" s="238" t="str">
        <f t="shared" si="10"/>
        <v xml:space="preserve"> </v>
      </c>
      <c r="L224" s="87" t="str">
        <f t="shared" si="11"/>
        <v xml:space="preserve"> </v>
      </c>
    </row>
    <row r="225" spans="1:12" x14ac:dyDescent="0.25">
      <c r="A225" s="72"/>
      <c r="B225" s="82"/>
      <c r="C225" s="82"/>
      <c r="D225" s="79"/>
      <c r="E225" s="83"/>
      <c r="F225" s="83"/>
      <c r="G225" s="81"/>
      <c r="H225" s="123"/>
      <c r="I225" s="238" t="str">
        <f>IF(ISNUMBER(F225),_xlfn.IFS(RIGHT(H225,3)="(b)",IF(AND(G225&gt;=DATE('1. Informace o projektu'!$C$3,1,1),G225&lt;=WORKDAY(DATE('1. Informace o projektu'!$C$3+1,1,31)-1,1)),"OK","!!"),RIGHT(H225,3)="(a)",IF(AND(G225&gt;=DATE('1. Informace o projektu'!$C$3,1,1),G225&lt;=WORKDAY(DATE('1. Informace o projektu'!$C$3,12,31)-1,1,'6. Data'!$C$76:$C$89)),"OK","!!"),ISBLANK(G225),"!",ISBLANK(H225),"!!!",H225='6. Data'!$B$3,"vyberte druh nákladu")," ")</f>
        <v xml:space="preserve"> </v>
      </c>
      <c r="J225" s="261" t="str">
        <f t="shared" si="9"/>
        <v xml:space="preserve"> </v>
      </c>
      <c r="K225" s="238" t="str">
        <f t="shared" si="10"/>
        <v xml:space="preserve"> </v>
      </c>
      <c r="L225" s="87" t="str">
        <f t="shared" si="11"/>
        <v xml:space="preserve"> </v>
      </c>
    </row>
    <row r="226" spans="1:12" x14ac:dyDescent="0.25">
      <c r="A226" s="72"/>
      <c r="B226" s="82"/>
      <c r="C226" s="82"/>
      <c r="D226" s="79"/>
      <c r="E226" s="83"/>
      <c r="F226" s="83"/>
      <c r="G226" s="81"/>
      <c r="H226" s="123"/>
      <c r="I226" s="238" t="str">
        <f>IF(ISNUMBER(F226),_xlfn.IFS(RIGHT(H226,3)="(b)",IF(AND(G226&gt;=DATE('1. Informace o projektu'!$C$3,1,1),G226&lt;=WORKDAY(DATE('1. Informace o projektu'!$C$3+1,1,31)-1,1)),"OK","!!"),RIGHT(H226,3)="(a)",IF(AND(G226&gt;=DATE('1. Informace o projektu'!$C$3,1,1),G226&lt;=WORKDAY(DATE('1. Informace o projektu'!$C$3,12,31)-1,1,'6. Data'!$C$76:$C$89)),"OK","!!"),ISBLANK(G226),"!",ISBLANK(H226),"!!!",H226='6. Data'!$B$3,"vyberte druh nákladu")," ")</f>
        <v xml:space="preserve"> </v>
      </c>
      <c r="J226" s="261" t="str">
        <f t="shared" si="9"/>
        <v xml:space="preserve"> </v>
      </c>
      <c r="K226" s="238" t="str">
        <f t="shared" si="10"/>
        <v xml:space="preserve"> </v>
      </c>
      <c r="L226" s="87" t="str">
        <f t="shared" si="11"/>
        <v xml:space="preserve"> </v>
      </c>
    </row>
    <row r="227" spans="1:12" x14ac:dyDescent="0.25">
      <c r="A227" s="72"/>
      <c r="B227" s="82"/>
      <c r="C227" s="82"/>
      <c r="D227" s="79"/>
      <c r="E227" s="83"/>
      <c r="F227" s="83"/>
      <c r="G227" s="81"/>
      <c r="H227" s="123"/>
      <c r="I227" s="238" t="str">
        <f>IF(ISNUMBER(F227),_xlfn.IFS(RIGHT(H227,3)="(b)",IF(AND(G227&gt;=DATE('1. Informace o projektu'!$C$3,1,1),G227&lt;=WORKDAY(DATE('1. Informace o projektu'!$C$3+1,1,31)-1,1)),"OK","!!"),RIGHT(H227,3)="(a)",IF(AND(G227&gt;=DATE('1. Informace o projektu'!$C$3,1,1),G227&lt;=WORKDAY(DATE('1. Informace o projektu'!$C$3,12,31)-1,1,'6. Data'!$C$76:$C$89)),"OK","!!"),ISBLANK(G227),"!",ISBLANK(H227),"!!!",H227='6. Data'!$B$3,"vyberte druh nákladu")," ")</f>
        <v xml:space="preserve"> </v>
      </c>
      <c r="J227" s="261" t="str">
        <f t="shared" si="9"/>
        <v xml:space="preserve"> </v>
      </c>
      <c r="K227" s="238" t="str">
        <f t="shared" si="10"/>
        <v xml:space="preserve"> </v>
      </c>
      <c r="L227" s="87" t="str">
        <f t="shared" si="11"/>
        <v xml:space="preserve"> </v>
      </c>
    </row>
    <row r="228" spans="1:12" x14ac:dyDescent="0.25">
      <c r="A228" s="72"/>
      <c r="B228" s="82"/>
      <c r="C228" s="82"/>
      <c r="D228" s="79"/>
      <c r="E228" s="83"/>
      <c r="F228" s="83"/>
      <c r="G228" s="81"/>
      <c r="H228" s="123"/>
      <c r="I228" s="238" t="str">
        <f>IF(ISNUMBER(F228),_xlfn.IFS(RIGHT(H228,3)="(b)",IF(AND(G228&gt;=DATE('1. Informace o projektu'!$C$3,1,1),G228&lt;=WORKDAY(DATE('1. Informace o projektu'!$C$3+1,1,31)-1,1)),"OK","!!"),RIGHT(H228,3)="(a)",IF(AND(G228&gt;=DATE('1. Informace o projektu'!$C$3,1,1),G228&lt;=WORKDAY(DATE('1. Informace o projektu'!$C$3,12,31)-1,1,'6. Data'!$C$76:$C$89)),"OK","!!"),ISBLANK(G228),"!",ISBLANK(H228),"!!!",H228='6. Data'!$B$3,"vyberte druh nákladu")," ")</f>
        <v xml:space="preserve"> </v>
      </c>
      <c r="J228" s="261" t="str">
        <f t="shared" si="9"/>
        <v xml:space="preserve"> </v>
      </c>
      <c r="K228" s="238" t="str">
        <f t="shared" si="10"/>
        <v xml:space="preserve"> </v>
      </c>
      <c r="L228" s="87" t="str">
        <f t="shared" si="11"/>
        <v xml:space="preserve"> </v>
      </c>
    </row>
    <row r="229" spans="1:12" x14ac:dyDescent="0.25">
      <c r="A229" s="72"/>
      <c r="B229" s="82"/>
      <c r="C229" s="82"/>
      <c r="D229" s="79"/>
      <c r="E229" s="83"/>
      <c r="F229" s="83"/>
      <c r="G229" s="81"/>
      <c r="H229" s="123"/>
      <c r="I229" s="238" t="str">
        <f>IF(ISNUMBER(F229),_xlfn.IFS(RIGHT(H229,3)="(b)",IF(AND(G229&gt;=DATE('1. Informace o projektu'!$C$3,1,1),G229&lt;=WORKDAY(DATE('1. Informace o projektu'!$C$3+1,1,31)-1,1)),"OK","!!"),RIGHT(H229,3)="(a)",IF(AND(G229&gt;=DATE('1. Informace o projektu'!$C$3,1,1),G229&lt;=WORKDAY(DATE('1. Informace o projektu'!$C$3,12,31)-1,1,'6. Data'!$C$76:$C$89)),"OK","!!"),ISBLANK(G229),"!",ISBLANK(H229),"!!!",H229='6. Data'!$B$3,"vyberte druh nákladu")," ")</f>
        <v xml:space="preserve"> </v>
      </c>
      <c r="J229" s="261" t="str">
        <f t="shared" si="9"/>
        <v xml:space="preserve"> </v>
      </c>
      <c r="K229" s="238" t="str">
        <f t="shared" si="10"/>
        <v xml:space="preserve"> </v>
      </c>
      <c r="L229" s="87" t="str">
        <f t="shared" si="11"/>
        <v xml:space="preserve"> </v>
      </c>
    </row>
    <row r="230" spans="1:12" x14ac:dyDescent="0.25">
      <c r="A230" s="72"/>
      <c r="B230" s="82"/>
      <c r="C230" s="82"/>
      <c r="D230" s="79"/>
      <c r="E230" s="83"/>
      <c r="F230" s="83"/>
      <c r="G230" s="81"/>
      <c r="H230" s="123"/>
      <c r="I230" s="238" t="str">
        <f>IF(ISNUMBER(F230),_xlfn.IFS(RIGHT(H230,3)="(b)",IF(AND(G230&gt;=DATE('1. Informace o projektu'!$C$3,1,1),G230&lt;=WORKDAY(DATE('1. Informace o projektu'!$C$3+1,1,31)-1,1)),"OK","!!"),RIGHT(H230,3)="(a)",IF(AND(G230&gt;=DATE('1. Informace o projektu'!$C$3,1,1),G230&lt;=WORKDAY(DATE('1. Informace o projektu'!$C$3,12,31)-1,1,'6. Data'!$C$76:$C$89)),"OK","!!"),ISBLANK(G230),"!",ISBLANK(H230),"!!!",H230='6. Data'!$B$3,"vyberte druh nákladu")," ")</f>
        <v xml:space="preserve"> </v>
      </c>
      <c r="J230" s="261" t="str">
        <f t="shared" si="9"/>
        <v xml:space="preserve"> </v>
      </c>
      <c r="K230" s="238" t="str">
        <f t="shared" si="10"/>
        <v xml:space="preserve"> </v>
      </c>
      <c r="L230" s="87" t="str">
        <f t="shared" si="11"/>
        <v xml:space="preserve"> </v>
      </c>
    </row>
    <row r="231" spans="1:12" x14ac:dyDescent="0.25">
      <c r="A231" s="72"/>
      <c r="B231" s="82"/>
      <c r="C231" s="82"/>
      <c r="D231" s="79"/>
      <c r="E231" s="83"/>
      <c r="F231" s="83"/>
      <c r="G231" s="81"/>
      <c r="H231" s="123"/>
      <c r="I231" s="238" t="str">
        <f>IF(ISNUMBER(F231),_xlfn.IFS(RIGHT(H231,3)="(b)",IF(AND(G231&gt;=DATE('1. Informace o projektu'!$C$3,1,1),G231&lt;=WORKDAY(DATE('1. Informace o projektu'!$C$3+1,1,31)-1,1)),"OK","!!"),RIGHT(H231,3)="(a)",IF(AND(G231&gt;=DATE('1. Informace o projektu'!$C$3,1,1),G231&lt;=WORKDAY(DATE('1. Informace o projektu'!$C$3,12,31)-1,1,'6. Data'!$C$76:$C$89)),"OK","!!"),ISBLANK(G231),"!",ISBLANK(H231),"!!!",H231='6. Data'!$B$3,"vyberte druh nákladu")," ")</f>
        <v xml:space="preserve"> </v>
      </c>
      <c r="J231" s="261" t="str">
        <f t="shared" si="9"/>
        <v xml:space="preserve"> </v>
      </c>
      <c r="K231" s="238" t="str">
        <f t="shared" si="10"/>
        <v xml:space="preserve"> </v>
      </c>
      <c r="L231" s="87" t="str">
        <f t="shared" si="11"/>
        <v xml:space="preserve"> </v>
      </c>
    </row>
    <row r="232" spans="1:12" x14ac:dyDescent="0.25">
      <c r="A232" s="72"/>
      <c r="B232" s="82"/>
      <c r="C232" s="82"/>
      <c r="D232" s="79"/>
      <c r="E232" s="83"/>
      <c r="F232" s="83"/>
      <c r="G232" s="81"/>
      <c r="H232" s="123"/>
      <c r="I232" s="238" t="str">
        <f>IF(ISNUMBER(F232),_xlfn.IFS(RIGHT(H232,3)="(b)",IF(AND(G232&gt;=DATE('1. Informace o projektu'!$C$3,1,1),G232&lt;=WORKDAY(DATE('1. Informace o projektu'!$C$3+1,1,31)-1,1)),"OK","!!"),RIGHT(H232,3)="(a)",IF(AND(G232&gt;=DATE('1. Informace o projektu'!$C$3,1,1),G232&lt;=WORKDAY(DATE('1. Informace o projektu'!$C$3,12,31)-1,1,'6. Data'!$C$76:$C$89)),"OK","!!"),ISBLANK(G232),"!",ISBLANK(H232),"!!!",H232='6. Data'!$B$3,"vyberte druh nákladu")," ")</f>
        <v xml:space="preserve"> </v>
      </c>
      <c r="J232" s="261" t="str">
        <f t="shared" si="9"/>
        <v xml:space="preserve"> </v>
      </c>
      <c r="K232" s="238" t="str">
        <f t="shared" si="10"/>
        <v xml:space="preserve"> </v>
      </c>
      <c r="L232" s="87" t="str">
        <f t="shared" si="11"/>
        <v xml:space="preserve"> </v>
      </c>
    </row>
    <row r="233" spans="1:12" x14ac:dyDescent="0.25">
      <c r="A233" s="72"/>
      <c r="B233" s="82"/>
      <c r="C233" s="82"/>
      <c r="D233" s="79"/>
      <c r="E233" s="83"/>
      <c r="F233" s="83"/>
      <c r="G233" s="81"/>
      <c r="H233" s="123"/>
      <c r="I233" s="238" t="str">
        <f>IF(ISNUMBER(F233),_xlfn.IFS(RIGHT(H233,3)="(b)",IF(AND(G233&gt;=DATE('1. Informace o projektu'!$C$3,1,1),G233&lt;=WORKDAY(DATE('1. Informace o projektu'!$C$3+1,1,31)-1,1)),"OK","!!"),RIGHT(H233,3)="(a)",IF(AND(G233&gt;=DATE('1. Informace o projektu'!$C$3,1,1),G233&lt;=WORKDAY(DATE('1. Informace o projektu'!$C$3,12,31)-1,1,'6. Data'!$C$76:$C$89)),"OK","!!"),ISBLANK(G233),"!",ISBLANK(H233),"!!!",H233='6. Data'!$B$3,"vyberte druh nákladu")," ")</f>
        <v xml:space="preserve"> </v>
      </c>
      <c r="J233" s="261" t="str">
        <f t="shared" si="9"/>
        <v xml:space="preserve"> </v>
      </c>
      <c r="K233" s="238" t="str">
        <f t="shared" si="10"/>
        <v xml:space="preserve"> </v>
      </c>
      <c r="L233" s="87" t="str">
        <f t="shared" si="11"/>
        <v xml:space="preserve"> </v>
      </c>
    </row>
    <row r="234" spans="1:12" x14ac:dyDescent="0.25">
      <c r="A234" s="72"/>
      <c r="B234" s="82"/>
      <c r="C234" s="82"/>
      <c r="D234" s="79"/>
      <c r="E234" s="83"/>
      <c r="F234" s="83"/>
      <c r="G234" s="81"/>
      <c r="H234" s="123"/>
      <c r="I234" s="238" t="str">
        <f>IF(ISNUMBER(F234),_xlfn.IFS(RIGHT(H234,3)="(b)",IF(AND(G234&gt;=DATE('1. Informace o projektu'!$C$3,1,1),G234&lt;=WORKDAY(DATE('1. Informace o projektu'!$C$3+1,1,31)-1,1)),"OK","!!"),RIGHT(H234,3)="(a)",IF(AND(G234&gt;=DATE('1. Informace o projektu'!$C$3,1,1),G234&lt;=WORKDAY(DATE('1. Informace o projektu'!$C$3,12,31)-1,1,'6. Data'!$C$76:$C$89)),"OK","!!"),ISBLANK(G234),"!",ISBLANK(H234),"!!!",H234='6. Data'!$B$3,"vyberte druh nákladu")," ")</f>
        <v xml:space="preserve"> </v>
      </c>
      <c r="J234" s="261" t="str">
        <f t="shared" si="9"/>
        <v xml:space="preserve"> </v>
      </c>
      <c r="K234" s="238" t="str">
        <f t="shared" si="10"/>
        <v xml:space="preserve"> </v>
      </c>
      <c r="L234" s="87" t="str">
        <f t="shared" si="11"/>
        <v xml:space="preserve"> </v>
      </c>
    </row>
    <row r="235" spans="1:12" x14ac:dyDescent="0.25">
      <c r="A235" s="72"/>
      <c r="B235" s="82"/>
      <c r="C235" s="82"/>
      <c r="D235" s="79"/>
      <c r="E235" s="83"/>
      <c r="F235" s="83"/>
      <c r="G235" s="81"/>
      <c r="H235" s="123"/>
      <c r="I235" s="238" t="str">
        <f>IF(ISNUMBER(F235),_xlfn.IFS(RIGHT(H235,3)="(b)",IF(AND(G235&gt;=DATE('1. Informace o projektu'!$C$3,1,1),G235&lt;=WORKDAY(DATE('1. Informace o projektu'!$C$3+1,1,31)-1,1)),"OK","!!"),RIGHT(H235,3)="(a)",IF(AND(G235&gt;=DATE('1. Informace o projektu'!$C$3,1,1),G235&lt;=WORKDAY(DATE('1. Informace o projektu'!$C$3,12,31)-1,1,'6. Data'!$C$76:$C$89)),"OK","!!"),ISBLANK(G235),"!",ISBLANK(H235),"!!!",H235='6. Data'!$B$3,"vyberte druh nákladu")," ")</f>
        <v xml:space="preserve"> </v>
      </c>
      <c r="J235" s="261" t="str">
        <f t="shared" si="9"/>
        <v xml:space="preserve"> </v>
      </c>
      <c r="K235" s="238" t="str">
        <f t="shared" si="10"/>
        <v xml:space="preserve"> </v>
      </c>
      <c r="L235" s="87" t="str">
        <f t="shared" si="11"/>
        <v xml:space="preserve"> </v>
      </c>
    </row>
    <row r="236" spans="1:12" x14ac:dyDescent="0.25">
      <c r="A236" s="72"/>
      <c r="B236" s="82"/>
      <c r="C236" s="82"/>
      <c r="D236" s="79"/>
      <c r="E236" s="83"/>
      <c r="F236" s="83"/>
      <c r="G236" s="81"/>
      <c r="H236" s="123"/>
      <c r="I236" s="238" t="str">
        <f>IF(ISNUMBER(F236),_xlfn.IFS(RIGHT(H236,3)="(b)",IF(AND(G236&gt;=DATE('1. Informace o projektu'!$C$3,1,1),G236&lt;=WORKDAY(DATE('1. Informace o projektu'!$C$3+1,1,31)-1,1)),"OK","!!"),RIGHT(H236,3)="(a)",IF(AND(G236&gt;=DATE('1. Informace o projektu'!$C$3,1,1),G236&lt;=WORKDAY(DATE('1. Informace o projektu'!$C$3,12,31)-1,1,'6. Data'!$C$76:$C$89)),"OK","!!"),ISBLANK(G236),"!",ISBLANK(H236),"!!!",H236='6. Data'!$B$3,"vyberte druh nákladu")," ")</f>
        <v xml:space="preserve"> </v>
      </c>
      <c r="J236" s="261" t="str">
        <f t="shared" si="9"/>
        <v xml:space="preserve"> </v>
      </c>
      <c r="K236" s="238" t="str">
        <f t="shared" si="10"/>
        <v xml:space="preserve"> </v>
      </c>
      <c r="L236" s="87" t="str">
        <f t="shared" si="11"/>
        <v xml:space="preserve"> </v>
      </c>
    </row>
    <row r="237" spans="1:12" x14ac:dyDescent="0.25">
      <c r="A237" s="72"/>
      <c r="B237" s="82"/>
      <c r="C237" s="82"/>
      <c r="D237" s="79"/>
      <c r="E237" s="83"/>
      <c r="F237" s="83"/>
      <c r="G237" s="81"/>
      <c r="H237" s="123"/>
      <c r="I237" s="238" t="str">
        <f>IF(ISNUMBER(F237),_xlfn.IFS(RIGHT(H237,3)="(b)",IF(AND(G237&gt;=DATE('1. Informace o projektu'!$C$3,1,1),G237&lt;=WORKDAY(DATE('1. Informace o projektu'!$C$3+1,1,31)-1,1)),"OK","!!"),RIGHT(H237,3)="(a)",IF(AND(G237&gt;=DATE('1. Informace o projektu'!$C$3,1,1),G237&lt;=WORKDAY(DATE('1. Informace o projektu'!$C$3,12,31)-1,1,'6. Data'!$C$76:$C$89)),"OK","!!"),ISBLANK(G237),"!",ISBLANK(H237),"!!!",H237='6. Data'!$B$3,"vyberte druh nákladu")," ")</f>
        <v xml:space="preserve"> </v>
      </c>
      <c r="J237" s="261" t="str">
        <f t="shared" si="9"/>
        <v xml:space="preserve"> </v>
      </c>
      <c r="K237" s="238" t="str">
        <f t="shared" si="10"/>
        <v xml:space="preserve"> </v>
      </c>
      <c r="L237" s="87" t="str">
        <f t="shared" si="11"/>
        <v xml:space="preserve"> </v>
      </c>
    </row>
    <row r="238" spans="1:12" x14ac:dyDescent="0.25">
      <c r="A238" s="72"/>
      <c r="B238" s="82"/>
      <c r="C238" s="82"/>
      <c r="D238" s="79"/>
      <c r="E238" s="83"/>
      <c r="F238" s="83"/>
      <c r="G238" s="81"/>
      <c r="H238" s="123"/>
      <c r="I238" s="238" t="str">
        <f>IF(ISNUMBER(F238),_xlfn.IFS(RIGHT(H238,3)="(b)",IF(AND(G238&gt;=DATE('1. Informace o projektu'!$C$3,1,1),G238&lt;=WORKDAY(DATE('1. Informace o projektu'!$C$3+1,1,31)-1,1)),"OK","!!"),RIGHT(H238,3)="(a)",IF(AND(G238&gt;=DATE('1. Informace o projektu'!$C$3,1,1),G238&lt;=WORKDAY(DATE('1. Informace o projektu'!$C$3,12,31)-1,1,'6. Data'!$C$76:$C$89)),"OK","!!"),ISBLANK(G238),"!",ISBLANK(H238),"!!!",H238='6. Data'!$B$3,"vyberte druh nákladu")," ")</f>
        <v xml:space="preserve"> </v>
      </c>
      <c r="J238" s="261" t="str">
        <f t="shared" si="9"/>
        <v xml:space="preserve"> </v>
      </c>
      <c r="K238" s="238" t="str">
        <f t="shared" si="10"/>
        <v xml:space="preserve"> </v>
      </c>
      <c r="L238" s="87" t="str">
        <f t="shared" si="11"/>
        <v xml:space="preserve"> </v>
      </c>
    </row>
    <row r="239" spans="1:12" x14ac:dyDescent="0.25">
      <c r="A239" s="72"/>
      <c r="B239" s="82"/>
      <c r="C239" s="82"/>
      <c r="D239" s="79"/>
      <c r="E239" s="83"/>
      <c r="F239" s="83"/>
      <c r="G239" s="81"/>
      <c r="H239" s="123"/>
      <c r="I239" s="238" t="str">
        <f>IF(ISNUMBER(F239),_xlfn.IFS(RIGHT(H239,3)="(b)",IF(AND(G239&gt;=DATE('1. Informace o projektu'!$C$3,1,1),G239&lt;=WORKDAY(DATE('1. Informace o projektu'!$C$3+1,1,31)-1,1)),"OK","!!"),RIGHT(H239,3)="(a)",IF(AND(G239&gt;=DATE('1. Informace o projektu'!$C$3,1,1),G239&lt;=WORKDAY(DATE('1. Informace o projektu'!$C$3,12,31)-1,1,'6. Data'!$C$76:$C$89)),"OK","!!"),ISBLANK(G239),"!",ISBLANK(H239),"!!!",H239='6. Data'!$B$3,"vyberte druh nákladu")," ")</f>
        <v xml:space="preserve"> </v>
      </c>
      <c r="J239" s="261" t="str">
        <f t="shared" si="9"/>
        <v xml:space="preserve"> </v>
      </c>
      <c r="K239" s="238" t="str">
        <f t="shared" si="10"/>
        <v xml:space="preserve"> </v>
      </c>
      <c r="L239" s="87" t="str">
        <f t="shared" si="11"/>
        <v xml:space="preserve"> </v>
      </c>
    </row>
    <row r="240" spans="1:12" x14ac:dyDescent="0.25">
      <c r="A240" s="72"/>
      <c r="B240" s="82"/>
      <c r="C240" s="82"/>
      <c r="D240" s="79"/>
      <c r="E240" s="83"/>
      <c r="F240" s="83"/>
      <c r="G240" s="81"/>
      <c r="H240" s="123"/>
      <c r="I240" s="238" t="str">
        <f>IF(ISNUMBER(F240),_xlfn.IFS(RIGHT(H240,3)="(b)",IF(AND(G240&gt;=DATE('1. Informace o projektu'!$C$3,1,1),G240&lt;=WORKDAY(DATE('1. Informace o projektu'!$C$3+1,1,31)-1,1)),"OK","!!"),RIGHT(H240,3)="(a)",IF(AND(G240&gt;=DATE('1. Informace o projektu'!$C$3,1,1),G240&lt;=WORKDAY(DATE('1. Informace o projektu'!$C$3,12,31)-1,1,'6. Data'!$C$76:$C$89)),"OK","!!"),ISBLANK(G240),"!",ISBLANK(H240),"!!!",H240='6. Data'!$B$3,"vyberte druh nákladu")," ")</f>
        <v xml:space="preserve"> </v>
      </c>
      <c r="J240" s="261" t="str">
        <f t="shared" si="9"/>
        <v xml:space="preserve"> </v>
      </c>
      <c r="K240" s="238" t="str">
        <f t="shared" si="10"/>
        <v xml:space="preserve"> </v>
      </c>
      <c r="L240" s="87" t="str">
        <f t="shared" si="11"/>
        <v xml:space="preserve"> </v>
      </c>
    </row>
    <row r="241" spans="1:12" x14ac:dyDescent="0.25">
      <c r="A241" s="72"/>
      <c r="B241" s="82"/>
      <c r="C241" s="82"/>
      <c r="D241" s="79"/>
      <c r="E241" s="83"/>
      <c r="F241" s="83"/>
      <c r="G241" s="81"/>
      <c r="H241" s="123"/>
      <c r="I241" s="238" t="str">
        <f>IF(ISNUMBER(F241),_xlfn.IFS(RIGHT(H241,3)="(b)",IF(AND(G241&gt;=DATE('1. Informace o projektu'!$C$3,1,1),G241&lt;=WORKDAY(DATE('1. Informace o projektu'!$C$3+1,1,31)-1,1)),"OK","!!"),RIGHT(H241,3)="(a)",IF(AND(G241&gt;=DATE('1. Informace o projektu'!$C$3,1,1),G241&lt;=WORKDAY(DATE('1. Informace o projektu'!$C$3,12,31)-1,1,'6. Data'!$C$76:$C$89)),"OK","!!"),ISBLANK(G241),"!",ISBLANK(H241),"!!!",H241='6. Data'!$B$3,"vyberte druh nákladu")," ")</f>
        <v xml:space="preserve"> </v>
      </c>
      <c r="J241" s="261" t="str">
        <f t="shared" si="9"/>
        <v xml:space="preserve"> </v>
      </c>
      <c r="K241" s="238" t="str">
        <f t="shared" si="10"/>
        <v xml:space="preserve"> </v>
      </c>
      <c r="L241" s="87" t="str">
        <f t="shared" si="11"/>
        <v xml:space="preserve"> </v>
      </c>
    </row>
    <row r="242" spans="1:12" x14ac:dyDescent="0.25">
      <c r="A242" s="72"/>
      <c r="B242" s="82"/>
      <c r="C242" s="82"/>
      <c r="D242" s="79"/>
      <c r="E242" s="83"/>
      <c r="F242" s="83"/>
      <c r="G242" s="81"/>
      <c r="H242" s="123"/>
      <c r="I242" s="238" t="str">
        <f>IF(ISNUMBER(F242),_xlfn.IFS(RIGHT(H242,3)="(b)",IF(AND(G242&gt;=DATE('1. Informace o projektu'!$C$3,1,1),G242&lt;=WORKDAY(DATE('1. Informace o projektu'!$C$3+1,1,31)-1,1)),"OK","!!"),RIGHT(H242,3)="(a)",IF(AND(G242&gt;=DATE('1. Informace o projektu'!$C$3,1,1),G242&lt;=WORKDAY(DATE('1. Informace o projektu'!$C$3,12,31)-1,1,'6. Data'!$C$76:$C$89)),"OK","!!"),ISBLANK(G242),"!",ISBLANK(H242),"!!!",H242='6. Data'!$B$3,"vyberte druh nákladu")," ")</f>
        <v xml:space="preserve"> </v>
      </c>
      <c r="J242" s="261" t="str">
        <f t="shared" si="9"/>
        <v xml:space="preserve"> </v>
      </c>
      <c r="K242" s="238" t="str">
        <f t="shared" si="10"/>
        <v xml:space="preserve"> </v>
      </c>
      <c r="L242" s="87" t="str">
        <f t="shared" si="11"/>
        <v xml:space="preserve"> </v>
      </c>
    </row>
    <row r="243" spans="1:12" x14ac:dyDescent="0.25">
      <c r="A243" s="72"/>
      <c r="B243" s="82"/>
      <c r="C243" s="82"/>
      <c r="D243" s="79"/>
      <c r="E243" s="83"/>
      <c r="F243" s="83"/>
      <c r="G243" s="81"/>
      <c r="H243" s="123"/>
      <c r="I243" s="238" t="str">
        <f>IF(ISNUMBER(F243),_xlfn.IFS(RIGHT(H243,3)="(b)",IF(AND(G243&gt;=DATE('1. Informace o projektu'!$C$3,1,1),G243&lt;=WORKDAY(DATE('1. Informace o projektu'!$C$3+1,1,31)-1,1)),"OK","!!"),RIGHT(H243,3)="(a)",IF(AND(G243&gt;=DATE('1. Informace o projektu'!$C$3,1,1),G243&lt;=WORKDAY(DATE('1. Informace o projektu'!$C$3,12,31)-1,1,'6. Data'!$C$76:$C$89)),"OK","!!"),ISBLANK(G243),"!",ISBLANK(H243),"!!!",H243='6. Data'!$B$3,"vyberte druh nákladu")," ")</f>
        <v xml:space="preserve"> </v>
      </c>
      <c r="J243" s="261" t="str">
        <f t="shared" si="9"/>
        <v xml:space="preserve"> </v>
      </c>
      <c r="K243" s="238" t="str">
        <f t="shared" si="10"/>
        <v xml:space="preserve"> </v>
      </c>
      <c r="L243" s="87" t="str">
        <f t="shared" si="11"/>
        <v xml:space="preserve"> </v>
      </c>
    </row>
    <row r="244" spans="1:12" x14ac:dyDescent="0.25">
      <c r="A244" s="72"/>
      <c r="B244" s="82"/>
      <c r="C244" s="82"/>
      <c r="D244" s="79"/>
      <c r="E244" s="83"/>
      <c r="F244" s="83"/>
      <c r="G244" s="81"/>
      <c r="H244" s="123"/>
      <c r="I244" s="238" t="str">
        <f>IF(ISNUMBER(F244),_xlfn.IFS(RIGHT(H244,3)="(b)",IF(AND(G244&gt;=DATE('1. Informace o projektu'!$C$3,1,1),G244&lt;=WORKDAY(DATE('1. Informace o projektu'!$C$3+1,1,31)-1,1)),"OK","!!"),RIGHT(H244,3)="(a)",IF(AND(G244&gt;=DATE('1. Informace o projektu'!$C$3,1,1),G244&lt;=WORKDAY(DATE('1. Informace o projektu'!$C$3,12,31)-1,1,'6. Data'!$C$76:$C$89)),"OK","!!"),ISBLANK(G244),"!",ISBLANK(H244),"!!!",H244='6. Data'!$B$3,"vyberte druh nákladu")," ")</f>
        <v xml:space="preserve"> </v>
      </c>
      <c r="J244" s="261" t="str">
        <f t="shared" si="9"/>
        <v xml:space="preserve"> </v>
      </c>
      <c r="K244" s="238" t="str">
        <f t="shared" si="10"/>
        <v xml:space="preserve"> </v>
      </c>
      <c r="L244" s="87" t="str">
        <f t="shared" si="11"/>
        <v xml:space="preserve"> </v>
      </c>
    </row>
    <row r="245" spans="1:12" x14ac:dyDescent="0.25">
      <c r="A245" s="72"/>
      <c r="B245" s="82"/>
      <c r="C245" s="82"/>
      <c r="D245" s="79"/>
      <c r="E245" s="83"/>
      <c r="F245" s="83"/>
      <c r="G245" s="81"/>
      <c r="H245" s="123"/>
      <c r="I245" s="238" t="str">
        <f>IF(ISNUMBER(F245),_xlfn.IFS(RIGHT(H245,3)="(b)",IF(AND(G245&gt;=DATE('1. Informace o projektu'!$C$3,1,1),G245&lt;=WORKDAY(DATE('1. Informace o projektu'!$C$3+1,1,31)-1,1)),"OK","!!"),RIGHT(H245,3)="(a)",IF(AND(G245&gt;=DATE('1. Informace o projektu'!$C$3,1,1),G245&lt;=WORKDAY(DATE('1. Informace o projektu'!$C$3,12,31)-1,1,'6. Data'!$C$76:$C$89)),"OK","!!"),ISBLANK(G245),"!",ISBLANK(H245),"!!!",H245='6. Data'!$B$3,"vyberte druh nákladu")," ")</f>
        <v xml:space="preserve"> </v>
      </c>
      <c r="J245" s="261" t="str">
        <f t="shared" si="9"/>
        <v xml:space="preserve"> </v>
      </c>
      <c r="K245" s="238" t="str">
        <f t="shared" si="10"/>
        <v xml:space="preserve"> </v>
      </c>
      <c r="L245" s="87" t="str">
        <f t="shared" si="11"/>
        <v xml:space="preserve"> </v>
      </c>
    </row>
    <row r="246" spans="1:12" x14ac:dyDescent="0.25">
      <c r="A246" s="72"/>
      <c r="B246" s="82"/>
      <c r="C246" s="82"/>
      <c r="D246" s="79"/>
      <c r="E246" s="83"/>
      <c r="F246" s="83"/>
      <c r="G246" s="81"/>
      <c r="H246" s="123"/>
      <c r="I246" s="238" t="str">
        <f>IF(ISNUMBER(F246),_xlfn.IFS(RIGHT(H246,3)="(b)",IF(AND(G246&gt;=DATE('1. Informace o projektu'!$C$3,1,1),G246&lt;=WORKDAY(DATE('1. Informace o projektu'!$C$3+1,1,31)-1,1)),"OK","!!"),RIGHT(H246,3)="(a)",IF(AND(G246&gt;=DATE('1. Informace o projektu'!$C$3,1,1),G246&lt;=WORKDAY(DATE('1. Informace o projektu'!$C$3,12,31)-1,1,'6. Data'!$C$76:$C$89)),"OK","!!"),ISBLANK(G246),"!",ISBLANK(H246),"!!!",H246='6. Data'!$B$3,"vyberte druh nákladu")," ")</f>
        <v xml:space="preserve"> </v>
      </c>
      <c r="J246" s="261" t="str">
        <f t="shared" si="9"/>
        <v xml:space="preserve"> </v>
      </c>
      <c r="K246" s="238" t="str">
        <f t="shared" si="10"/>
        <v xml:space="preserve"> </v>
      </c>
      <c r="L246" s="87" t="str">
        <f t="shared" si="11"/>
        <v xml:space="preserve"> </v>
      </c>
    </row>
    <row r="247" spans="1:12" x14ac:dyDescent="0.25">
      <c r="A247" s="72"/>
      <c r="B247" s="82"/>
      <c r="C247" s="82"/>
      <c r="D247" s="79"/>
      <c r="E247" s="83"/>
      <c r="F247" s="83"/>
      <c r="G247" s="81"/>
      <c r="H247" s="123"/>
      <c r="I247" s="238" t="str">
        <f>IF(ISNUMBER(F247),_xlfn.IFS(RIGHT(H247,3)="(b)",IF(AND(G247&gt;=DATE('1. Informace o projektu'!$C$3,1,1),G247&lt;=WORKDAY(DATE('1. Informace o projektu'!$C$3+1,1,31)-1,1)),"OK","!!"),RIGHT(H247,3)="(a)",IF(AND(G247&gt;=DATE('1. Informace o projektu'!$C$3,1,1),G247&lt;=WORKDAY(DATE('1. Informace o projektu'!$C$3,12,31)-1,1,'6. Data'!$C$76:$C$89)),"OK","!!"),ISBLANK(G247),"!",ISBLANK(H247),"!!!",H247='6. Data'!$B$3,"vyberte druh nákladu")," ")</f>
        <v xml:space="preserve"> </v>
      </c>
      <c r="J247" s="261" t="str">
        <f t="shared" si="9"/>
        <v xml:space="preserve"> </v>
      </c>
      <c r="K247" s="238" t="str">
        <f t="shared" si="10"/>
        <v xml:space="preserve"> </v>
      </c>
      <c r="L247" s="87" t="str">
        <f t="shared" si="11"/>
        <v xml:space="preserve"> </v>
      </c>
    </row>
    <row r="248" spans="1:12" x14ac:dyDescent="0.25">
      <c r="A248" s="72"/>
      <c r="B248" s="82"/>
      <c r="C248" s="82"/>
      <c r="D248" s="79"/>
      <c r="E248" s="83"/>
      <c r="F248" s="83"/>
      <c r="G248" s="81"/>
      <c r="H248" s="123"/>
      <c r="I248" s="238" t="str">
        <f>IF(ISNUMBER(F248),_xlfn.IFS(RIGHT(H248,3)="(b)",IF(AND(G248&gt;=DATE('1. Informace o projektu'!$C$3,1,1),G248&lt;=WORKDAY(DATE('1. Informace o projektu'!$C$3+1,1,31)-1,1)),"OK","!!"),RIGHT(H248,3)="(a)",IF(AND(G248&gt;=DATE('1. Informace o projektu'!$C$3,1,1),G248&lt;=WORKDAY(DATE('1. Informace o projektu'!$C$3,12,31)-1,1,'6. Data'!$C$76:$C$89)),"OK","!!"),ISBLANK(G248),"!",ISBLANK(H248),"!!!",H248='6. Data'!$B$3,"vyberte druh nákladu")," ")</f>
        <v xml:space="preserve"> </v>
      </c>
      <c r="J248" s="261" t="str">
        <f t="shared" si="9"/>
        <v xml:space="preserve"> </v>
      </c>
      <c r="K248" s="238" t="str">
        <f t="shared" si="10"/>
        <v xml:space="preserve"> </v>
      </c>
      <c r="L248" s="87" t="str">
        <f t="shared" si="11"/>
        <v xml:space="preserve"> </v>
      </c>
    </row>
    <row r="249" spans="1:12" x14ac:dyDescent="0.25">
      <c r="A249" s="72"/>
      <c r="B249" s="82"/>
      <c r="C249" s="82"/>
      <c r="D249" s="79"/>
      <c r="E249" s="83"/>
      <c r="F249" s="83"/>
      <c r="G249" s="81"/>
      <c r="H249" s="123"/>
      <c r="I249" s="238" t="str">
        <f>IF(ISNUMBER(F249),_xlfn.IFS(RIGHT(H249,3)="(b)",IF(AND(G249&gt;=DATE('1. Informace o projektu'!$C$3,1,1),G249&lt;=WORKDAY(DATE('1. Informace o projektu'!$C$3+1,1,31)-1,1)),"OK","!!"),RIGHT(H249,3)="(a)",IF(AND(G249&gt;=DATE('1. Informace o projektu'!$C$3,1,1),G249&lt;=WORKDAY(DATE('1. Informace o projektu'!$C$3,12,31)-1,1,'6. Data'!$C$76:$C$89)),"OK","!!"),ISBLANK(G249),"!",ISBLANK(H249),"!!!",H249='6. Data'!$B$3,"vyberte druh nákladu")," ")</f>
        <v xml:space="preserve"> </v>
      </c>
      <c r="J249" s="261" t="str">
        <f t="shared" si="9"/>
        <v xml:space="preserve"> </v>
      </c>
      <c r="K249" s="238" t="str">
        <f t="shared" si="10"/>
        <v xml:space="preserve"> </v>
      </c>
      <c r="L249" s="87" t="str">
        <f t="shared" si="11"/>
        <v xml:space="preserve"> </v>
      </c>
    </row>
    <row r="250" spans="1:12" x14ac:dyDescent="0.25">
      <c r="A250" s="72"/>
      <c r="B250" s="82"/>
      <c r="C250" s="82"/>
      <c r="D250" s="79"/>
      <c r="E250" s="83"/>
      <c r="F250" s="83"/>
      <c r="G250" s="81"/>
      <c r="H250" s="123"/>
      <c r="I250" s="238" t="str">
        <f>IF(ISNUMBER(F250),_xlfn.IFS(RIGHT(H250,3)="(b)",IF(AND(G250&gt;=DATE('1. Informace o projektu'!$C$3,1,1),G250&lt;=WORKDAY(DATE('1. Informace o projektu'!$C$3+1,1,31)-1,1)),"OK","!!"),RIGHT(H250,3)="(a)",IF(AND(G250&gt;=DATE('1. Informace o projektu'!$C$3,1,1),G250&lt;=WORKDAY(DATE('1. Informace o projektu'!$C$3,12,31)-1,1,'6. Data'!$C$76:$C$89)),"OK","!!"),ISBLANK(G250),"!",ISBLANK(H250),"!!!",H250='6. Data'!$B$3,"vyberte druh nákladu")," ")</f>
        <v xml:space="preserve"> </v>
      </c>
      <c r="J250" s="261" t="str">
        <f t="shared" si="9"/>
        <v xml:space="preserve"> </v>
      </c>
      <c r="K250" s="238" t="str">
        <f t="shared" si="10"/>
        <v xml:space="preserve"> </v>
      </c>
      <c r="L250" s="87" t="str">
        <f t="shared" si="11"/>
        <v xml:space="preserve"> </v>
      </c>
    </row>
    <row r="251" spans="1:12" x14ac:dyDescent="0.25">
      <c r="A251" s="72"/>
      <c r="B251" s="82"/>
      <c r="C251" s="82"/>
      <c r="D251" s="79"/>
      <c r="E251" s="83"/>
      <c r="F251" s="83"/>
      <c r="G251" s="81"/>
      <c r="H251" s="123"/>
      <c r="I251" s="238" t="str">
        <f>IF(ISNUMBER(F251),_xlfn.IFS(RIGHT(H251,3)="(b)",IF(AND(G251&gt;=DATE('1. Informace o projektu'!$C$3,1,1),G251&lt;=WORKDAY(DATE('1. Informace o projektu'!$C$3+1,1,31)-1,1)),"OK","!!"),RIGHT(H251,3)="(a)",IF(AND(G251&gt;=DATE('1. Informace o projektu'!$C$3,1,1),G251&lt;=WORKDAY(DATE('1. Informace o projektu'!$C$3,12,31)-1,1,'6. Data'!$C$76:$C$89)),"OK","!!"),ISBLANK(G251),"!",ISBLANK(H251),"!!!",H251='6. Data'!$B$3,"vyberte druh nákladu")," ")</f>
        <v xml:space="preserve"> </v>
      </c>
      <c r="J251" s="261" t="str">
        <f t="shared" si="9"/>
        <v xml:space="preserve"> </v>
      </c>
      <c r="K251" s="238" t="str">
        <f t="shared" si="10"/>
        <v xml:space="preserve"> </v>
      </c>
      <c r="L251" s="87" t="str">
        <f t="shared" si="11"/>
        <v xml:space="preserve"> </v>
      </c>
    </row>
    <row r="252" spans="1:12" x14ac:dyDescent="0.25">
      <c r="A252" s="72"/>
      <c r="B252" s="82"/>
      <c r="C252" s="82"/>
      <c r="D252" s="79"/>
      <c r="E252" s="83"/>
      <c r="F252" s="83"/>
      <c r="G252" s="81"/>
      <c r="H252" s="123"/>
      <c r="I252" s="238" t="str">
        <f>IF(ISNUMBER(F252),_xlfn.IFS(RIGHT(H252,3)="(b)",IF(AND(G252&gt;=DATE('1. Informace o projektu'!$C$3,1,1),G252&lt;=WORKDAY(DATE('1. Informace o projektu'!$C$3+1,1,31)-1,1)),"OK","!!"),RIGHT(H252,3)="(a)",IF(AND(G252&gt;=DATE('1. Informace o projektu'!$C$3,1,1),G252&lt;=WORKDAY(DATE('1. Informace o projektu'!$C$3,12,31)-1,1,'6. Data'!$C$76:$C$89)),"OK","!!"),ISBLANK(G252),"!",ISBLANK(H252),"!!!",H252='6. Data'!$B$3,"vyberte druh nákladu")," ")</f>
        <v xml:space="preserve"> </v>
      </c>
      <c r="J252" s="261" t="str">
        <f t="shared" si="9"/>
        <v xml:space="preserve"> </v>
      </c>
      <c r="K252" s="238" t="str">
        <f t="shared" si="10"/>
        <v xml:space="preserve"> </v>
      </c>
      <c r="L252" s="87" t="str">
        <f t="shared" si="11"/>
        <v xml:space="preserve"> </v>
      </c>
    </row>
    <row r="253" spans="1:12" x14ac:dyDescent="0.25">
      <c r="A253" s="72"/>
      <c r="B253" s="82"/>
      <c r="C253" s="82"/>
      <c r="D253" s="79"/>
      <c r="E253" s="83"/>
      <c r="F253" s="83"/>
      <c r="G253" s="81"/>
      <c r="H253" s="123"/>
      <c r="I253" s="238" t="str">
        <f>IF(ISNUMBER(F253),_xlfn.IFS(RIGHT(H253,3)="(b)",IF(AND(G253&gt;=DATE('1. Informace o projektu'!$C$3,1,1),G253&lt;=WORKDAY(DATE('1. Informace o projektu'!$C$3+1,1,31)-1,1)),"OK","!!"),RIGHT(H253,3)="(a)",IF(AND(G253&gt;=DATE('1. Informace o projektu'!$C$3,1,1),G253&lt;=WORKDAY(DATE('1. Informace o projektu'!$C$3,12,31)-1,1,'6. Data'!$C$76:$C$89)),"OK","!!"),ISBLANK(G253),"!",ISBLANK(H253),"!!!",H253='6. Data'!$B$3,"vyberte druh nákladu")," ")</f>
        <v xml:space="preserve"> </v>
      </c>
      <c r="J253" s="261" t="str">
        <f t="shared" si="9"/>
        <v xml:space="preserve"> </v>
      </c>
      <c r="K253" s="238" t="str">
        <f t="shared" si="10"/>
        <v xml:space="preserve"> </v>
      </c>
      <c r="L253" s="87" t="str">
        <f t="shared" si="11"/>
        <v xml:space="preserve"> </v>
      </c>
    </row>
    <row r="254" spans="1:12" x14ac:dyDescent="0.25">
      <c r="A254" s="72"/>
      <c r="B254" s="82"/>
      <c r="C254" s="82"/>
      <c r="D254" s="79"/>
      <c r="E254" s="83"/>
      <c r="F254" s="83"/>
      <c r="G254" s="81"/>
      <c r="H254" s="123"/>
      <c r="I254" s="238" t="str">
        <f>IF(ISNUMBER(F254),_xlfn.IFS(RIGHT(H254,3)="(b)",IF(AND(G254&gt;=DATE('1. Informace o projektu'!$C$3,1,1),G254&lt;=WORKDAY(DATE('1. Informace o projektu'!$C$3+1,1,31)-1,1)),"OK","!!"),RIGHT(H254,3)="(a)",IF(AND(G254&gt;=DATE('1. Informace o projektu'!$C$3,1,1),G254&lt;=WORKDAY(DATE('1. Informace o projektu'!$C$3,12,31)-1,1,'6. Data'!$C$76:$C$89)),"OK","!!"),ISBLANK(G254),"!",ISBLANK(H254),"!!!",H254='6. Data'!$B$3,"vyberte druh nákladu")," ")</f>
        <v xml:space="preserve"> </v>
      </c>
      <c r="J254" s="261" t="str">
        <f t="shared" si="9"/>
        <v xml:space="preserve"> </v>
      </c>
      <c r="K254" s="238" t="str">
        <f t="shared" si="10"/>
        <v xml:space="preserve"> </v>
      </c>
      <c r="L254" s="87" t="str">
        <f t="shared" si="11"/>
        <v xml:space="preserve"> </v>
      </c>
    </row>
    <row r="255" spans="1:12" x14ac:dyDescent="0.25">
      <c r="A255" s="72"/>
      <c r="B255" s="82"/>
      <c r="C255" s="82"/>
      <c r="D255" s="79"/>
      <c r="E255" s="83"/>
      <c r="F255" s="83"/>
      <c r="G255" s="81"/>
      <c r="H255" s="123"/>
      <c r="I255" s="238" t="str">
        <f>IF(ISNUMBER(F255),_xlfn.IFS(RIGHT(H255,3)="(b)",IF(AND(G255&gt;=DATE('1. Informace o projektu'!$C$3,1,1),G255&lt;=WORKDAY(DATE('1. Informace o projektu'!$C$3+1,1,31)-1,1)),"OK","!!"),RIGHT(H255,3)="(a)",IF(AND(G255&gt;=DATE('1. Informace o projektu'!$C$3,1,1),G255&lt;=WORKDAY(DATE('1. Informace o projektu'!$C$3,12,31)-1,1,'6. Data'!$C$76:$C$89)),"OK","!!"),ISBLANK(G255),"!",ISBLANK(H255),"!!!",H255='6. Data'!$B$3,"vyberte druh nákladu")," ")</f>
        <v xml:space="preserve"> </v>
      </c>
      <c r="J255" s="261" t="str">
        <f t="shared" si="9"/>
        <v xml:space="preserve"> </v>
      </c>
      <c r="K255" s="238" t="str">
        <f t="shared" si="10"/>
        <v xml:space="preserve"> </v>
      </c>
      <c r="L255" s="87" t="str">
        <f t="shared" si="11"/>
        <v xml:space="preserve"> </v>
      </c>
    </row>
    <row r="256" spans="1:12" x14ac:dyDescent="0.25">
      <c r="A256" s="72"/>
      <c r="B256" s="82"/>
      <c r="C256" s="82"/>
      <c r="D256" s="79"/>
      <c r="E256" s="83"/>
      <c r="F256" s="83"/>
      <c r="G256" s="81"/>
      <c r="H256" s="123"/>
      <c r="I256" s="238" t="str">
        <f>IF(ISNUMBER(F256),_xlfn.IFS(RIGHT(H256,3)="(b)",IF(AND(G256&gt;=DATE('1. Informace o projektu'!$C$3,1,1),G256&lt;=WORKDAY(DATE('1. Informace o projektu'!$C$3+1,1,31)-1,1)),"OK","!!"),RIGHT(H256,3)="(a)",IF(AND(G256&gt;=DATE('1. Informace o projektu'!$C$3,1,1),G256&lt;=WORKDAY(DATE('1. Informace o projektu'!$C$3,12,31)-1,1,'6. Data'!$C$76:$C$89)),"OK","!!"),ISBLANK(G256),"!",ISBLANK(H256),"!!!",H256='6. Data'!$B$3,"vyberte druh nákladu")," ")</f>
        <v xml:space="preserve"> </v>
      </c>
      <c r="J256" s="261" t="str">
        <f t="shared" si="9"/>
        <v xml:space="preserve"> </v>
      </c>
      <c r="K256" s="238" t="str">
        <f t="shared" si="10"/>
        <v xml:space="preserve"> </v>
      </c>
      <c r="L256" s="87" t="str">
        <f t="shared" si="11"/>
        <v xml:space="preserve"> </v>
      </c>
    </row>
    <row r="257" spans="1:12" x14ac:dyDescent="0.25">
      <c r="A257" s="72"/>
      <c r="B257" s="82"/>
      <c r="C257" s="82"/>
      <c r="D257" s="79"/>
      <c r="E257" s="83"/>
      <c r="F257" s="83"/>
      <c r="G257" s="81"/>
      <c r="H257" s="123"/>
      <c r="I257" s="238" t="str">
        <f>IF(ISNUMBER(F257),_xlfn.IFS(RIGHT(H257,3)="(b)",IF(AND(G257&gt;=DATE('1. Informace o projektu'!$C$3,1,1),G257&lt;=WORKDAY(DATE('1. Informace o projektu'!$C$3+1,1,31)-1,1)),"OK","!!"),RIGHT(H257,3)="(a)",IF(AND(G257&gt;=DATE('1. Informace o projektu'!$C$3,1,1),G257&lt;=WORKDAY(DATE('1. Informace o projektu'!$C$3,12,31)-1,1,'6. Data'!$C$76:$C$89)),"OK","!!"),ISBLANK(G257),"!",ISBLANK(H257),"!!!",H257='6. Data'!$B$3,"vyberte druh nákladu")," ")</f>
        <v xml:space="preserve"> </v>
      </c>
      <c r="J257" s="261" t="str">
        <f t="shared" si="9"/>
        <v xml:space="preserve"> </v>
      </c>
      <c r="K257" s="238" t="str">
        <f t="shared" si="10"/>
        <v xml:space="preserve"> </v>
      </c>
      <c r="L257" s="87" t="str">
        <f t="shared" si="11"/>
        <v xml:space="preserve"> </v>
      </c>
    </row>
    <row r="258" spans="1:12" x14ac:dyDescent="0.25">
      <c r="A258" s="72"/>
      <c r="B258" s="82"/>
      <c r="C258" s="82"/>
      <c r="D258" s="79"/>
      <c r="E258" s="83"/>
      <c r="F258" s="83"/>
      <c r="G258" s="81"/>
      <c r="H258" s="123"/>
      <c r="I258" s="238" t="str">
        <f>IF(ISNUMBER(F258),_xlfn.IFS(RIGHT(H258,3)="(b)",IF(AND(G258&gt;=DATE('1. Informace o projektu'!$C$3,1,1),G258&lt;=WORKDAY(DATE('1. Informace o projektu'!$C$3+1,1,31)-1,1)),"OK","!!"),RIGHT(H258,3)="(a)",IF(AND(G258&gt;=DATE('1. Informace o projektu'!$C$3,1,1),G258&lt;=WORKDAY(DATE('1. Informace o projektu'!$C$3,12,31)-1,1,'6. Data'!$C$76:$C$89)),"OK","!!"),ISBLANK(G258),"!",ISBLANK(H258),"!!!",H258='6. Data'!$B$3,"vyberte druh nákladu")," ")</f>
        <v xml:space="preserve"> </v>
      </c>
      <c r="J258" s="261" t="str">
        <f t="shared" si="9"/>
        <v xml:space="preserve"> </v>
      </c>
      <c r="K258" s="238" t="str">
        <f t="shared" si="10"/>
        <v xml:space="preserve"> </v>
      </c>
      <c r="L258" s="87" t="str">
        <f t="shared" si="11"/>
        <v xml:space="preserve"> </v>
      </c>
    </row>
    <row r="259" spans="1:12" x14ac:dyDescent="0.25">
      <c r="A259" s="72"/>
      <c r="B259" s="82"/>
      <c r="C259" s="82"/>
      <c r="D259" s="79"/>
      <c r="E259" s="83"/>
      <c r="F259" s="83"/>
      <c r="G259" s="81"/>
      <c r="H259" s="123"/>
      <c r="I259" s="238" t="str">
        <f>IF(ISNUMBER(F259),_xlfn.IFS(RIGHT(H259,3)="(b)",IF(AND(G259&gt;=DATE('1. Informace o projektu'!$C$3,1,1),G259&lt;=WORKDAY(DATE('1. Informace o projektu'!$C$3+1,1,31)-1,1)),"OK","!!"),RIGHT(H259,3)="(a)",IF(AND(G259&gt;=DATE('1. Informace o projektu'!$C$3,1,1),G259&lt;=WORKDAY(DATE('1. Informace o projektu'!$C$3,12,31)-1,1,'6. Data'!$C$76:$C$89)),"OK","!!"),ISBLANK(G259),"!",ISBLANK(H259),"!!!",H259='6. Data'!$B$3,"vyberte druh nákladu")," ")</f>
        <v xml:space="preserve"> </v>
      </c>
      <c r="J259" s="261" t="str">
        <f t="shared" si="9"/>
        <v xml:space="preserve"> </v>
      </c>
      <c r="K259" s="238" t="str">
        <f t="shared" si="10"/>
        <v xml:space="preserve"> </v>
      </c>
      <c r="L259" s="87" t="str">
        <f t="shared" si="11"/>
        <v xml:space="preserve"> </v>
      </c>
    </row>
    <row r="260" spans="1:12" x14ac:dyDescent="0.25">
      <c r="A260" s="72"/>
      <c r="B260" s="82"/>
      <c r="C260" s="82"/>
      <c r="D260" s="79"/>
      <c r="E260" s="83"/>
      <c r="F260" s="83"/>
      <c r="G260" s="81"/>
      <c r="H260" s="123"/>
      <c r="I260" s="238" t="str">
        <f>IF(ISNUMBER(F260),_xlfn.IFS(RIGHT(H260,3)="(b)",IF(AND(G260&gt;=DATE('1. Informace o projektu'!$C$3,1,1),G260&lt;=WORKDAY(DATE('1. Informace o projektu'!$C$3+1,1,31)-1,1)),"OK","!!"),RIGHT(H260,3)="(a)",IF(AND(G260&gt;=DATE('1. Informace o projektu'!$C$3,1,1),G260&lt;=WORKDAY(DATE('1. Informace o projektu'!$C$3,12,31)-1,1,'6. Data'!$C$76:$C$89)),"OK","!!"),ISBLANK(G260),"!",ISBLANK(H260),"!!!",H260='6. Data'!$B$3,"vyberte druh nákladu")," ")</f>
        <v xml:space="preserve"> </v>
      </c>
      <c r="J260" s="261" t="str">
        <f t="shared" si="9"/>
        <v xml:space="preserve"> </v>
      </c>
      <c r="K260" s="238" t="str">
        <f t="shared" si="10"/>
        <v xml:space="preserve"> </v>
      </c>
      <c r="L260" s="87" t="str">
        <f t="shared" si="11"/>
        <v xml:space="preserve"> </v>
      </c>
    </row>
    <row r="261" spans="1:12" x14ac:dyDescent="0.25">
      <c r="A261" s="72"/>
      <c r="B261" s="82"/>
      <c r="C261" s="82"/>
      <c r="D261" s="79"/>
      <c r="E261" s="83"/>
      <c r="F261" s="83"/>
      <c r="G261" s="81"/>
      <c r="H261" s="123"/>
      <c r="I261" s="238" t="str">
        <f>IF(ISNUMBER(F261),_xlfn.IFS(RIGHT(H261,3)="(b)",IF(AND(G261&gt;=DATE('1. Informace o projektu'!$C$3,1,1),G261&lt;=WORKDAY(DATE('1. Informace o projektu'!$C$3+1,1,31)-1,1)),"OK","!!"),RIGHT(H261,3)="(a)",IF(AND(G261&gt;=DATE('1. Informace o projektu'!$C$3,1,1),G261&lt;=WORKDAY(DATE('1. Informace o projektu'!$C$3,12,31)-1,1,'6. Data'!$C$76:$C$89)),"OK","!!"),ISBLANK(G261),"!",ISBLANK(H261),"!!!",H261='6. Data'!$B$3,"vyberte druh nákladu")," ")</f>
        <v xml:space="preserve"> </v>
      </c>
      <c r="J261" s="261" t="str">
        <f t="shared" si="9"/>
        <v xml:space="preserve"> </v>
      </c>
      <c r="K261" s="238" t="str">
        <f t="shared" si="10"/>
        <v xml:space="preserve"> </v>
      </c>
      <c r="L261" s="87" t="str">
        <f t="shared" si="11"/>
        <v xml:space="preserve"> </v>
      </c>
    </row>
    <row r="262" spans="1:12" x14ac:dyDescent="0.25">
      <c r="A262" s="72"/>
      <c r="B262" s="82"/>
      <c r="C262" s="82"/>
      <c r="D262" s="79"/>
      <c r="E262" s="83"/>
      <c r="F262" s="83"/>
      <c r="G262" s="81"/>
      <c r="H262" s="123"/>
      <c r="I262" s="238" t="str">
        <f>IF(ISNUMBER(F262),_xlfn.IFS(RIGHT(H262,3)="(b)",IF(AND(G262&gt;=DATE('1. Informace o projektu'!$C$3,1,1),G262&lt;=WORKDAY(DATE('1. Informace o projektu'!$C$3+1,1,31)-1,1)),"OK","!!"),RIGHT(H262,3)="(a)",IF(AND(G262&gt;=DATE('1. Informace o projektu'!$C$3,1,1),G262&lt;=WORKDAY(DATE('1. Informace o projektu'!$C$3,12,31)-1,1,'6. Data'!$C$76:$C$89)),"OK","!!"),ISBLANK(G262),"!",ISBLANK(H262),"!!!",H262='6. Data'!$B$3,"vyberte druh nákladu")," ")</f>
        <v xml:space="preserve"> </v>
      </c>
      <c r="J262" s="261" t="str">
        <f t="shared" si="9"/>
        <v xml:space="preserve"> </v>
      </c>
      <c r="K262" s="238" t="str">
        <f t="shared" si="10"/>
        <v xml:space="preserve"> </v>
      </c>
      <c r="L262" s="87" t="str">
        <f t="shared" si="11"/>
        <v xml:space="preserve"> </v>
      </c>
    </row>
    <row r="263" spans="1:12" x14ac:dyDescent="0.25">
      <c r="A263" s="72"/>
      <c r="B263" s="82"/>
      <c r="C263" s="82"/>
      <c r="D263" s="79"/>
      <c r="E263" s="83"/>
      <c r="F263" s="83"/>
      <c r="G263" s="81"/>
      <c r="H263" s="123"/>
      <c r="I263" s="238" t="str">
        <f>IF(ISNUMBER(F263),_xlfn.IFS(RIGHT(H263,3)="(b)",IF(AND(G263&gt;=DATE('1. Informace o projektu'!$C$3,1,1),G263&lt;=WORKDAY(DATE('1. Informace o projektu'!$C$3+1,1,31)-1,1)),"OK","!!"),RIGHT(H263,3)="(a)",IF(AND(G263&gt;=DATE('1. Informace o projektu'!$C$3,1,1),G263&lt;=WORKDAY(DATE('1. Informace o projektu'!$C$3,12,31)-1,1,'6. Data'!$C$76:$C$89)),"OK","!!"),ISBLANK(G263),"!",ISBLANK(H263),"!!!",H263='6. Data'!$B$3,"vyberte druh nákladu")," ")</f>
        <v xml:space="preserve"> </v>
      </c>
      <c r="J263" s="261" t="str">
        <f t="shared" ref="J263:J326" si="12">_xlfn.IFS(I263="!","Zapište datum úhrady",I263="ok"," ",I263=" "," ",I263="!!!","vyberte druh nákladu",I263="!!","nepovolené datum úhrady",I263="vyberte druh nákladu","vyberte druh nákladu")</f>
        <v xml:space="preserve"> </v>
      </c>
      <c r="K263" s="238" t="str">
        <f t="shared" ref="K263:K326" si="13">IF(ISNUMBER(F263),IF(E263&gt;=F263,"OK","!")," ")</f>
        <v xml:space="preserve"> </v>
      </c>
      <c r="L263" s="87" t="str">
        <f t="shared" ref="L263:L326" si="14">_xlfn.IFS(K263="!","Hrazeno z dotace je vyšší než fakturovaná částka",K263="ok"," ",K263=" "," ")</f>
        <v xml:space="preserve"> </v>
      </c>
    </row>
    <row r="264" spans="1:12" x14ac:dyDescent="0.25">
      <c r="A264" s="72"/>
      <c r="B264" s="82"/>
      <c r="C264" s="82"/>
      <c r="D264" s="79"/>
      <c r="E264" s="83"/>
      <c r="F264" s="83"/>
      <c r="G264" s="81"/>
      <c r="H264" s="123"/>
      <c r="I264" s="238" t="str">
        <f>IF(ISNUMBER(F264),_xlfn.IFS(RIGHT(H264,3)="(b)",IF(AND(G264&gt;=DATE('1. Informace o projektu'!$C$3,1,1),G264&lt;=WORKDAY(DATE('1. Informace o projektu'!$C$3+1,1,31)-1,1)),"OK","!!"),RIGHT(H264,3)="(a)",IF(AND(G264&gt;=DATE('1. Informace o projektu'!$C$3,1,1),G264&lt;=WORKDAY(DATE('1. Informace o projektu'!$C$3,12,31)-1,1,'6. Data'!$C$76:$C$89)),"OK","!!"),ISBLANK(G264),"!",ISBLANK(H264),"!!!",H264='6. Data'!$B$3,"vyberte druh nákladu")," ")</f>
        <v xml:space="preserve"> </v>
      </c>
      <c r="J264" s="261" t="str">
        <f t="shared" si="12"/>
        <v xml:space="preserve"> </v>
      </c>
      <c r="K264" s="238" t="str">
        <f t="shared" si="13"/>
        <v xml:space="preserve"> </v>
      </c>
      <c r="L264" s="87" t="str">
        <f t="shared" si="14"/>
        <v xml:space="preserve"> </v>
      </c>
    </row>
    <row r="265" spans="1:12" x14ac:dyDescent="0.25">
      <c r="A265" s="72"/>
      <c r="B265" s="82"/>
      <c r="C265" s="82"/>
      <c r="D265" s="79"/>
      <c r="E265" s="83"/>
      <c r="F265" s="83"/>
      <c r="G265" s="81"/>
      <c r="H265" s="123"/>
      <c r="I265" s="238" t="str">
        <f>IF(ISNUMBER(F265),_xlfn.IFS(RIGHT(H265,3)="(b)",IF(AND(G265&gt;=DATE('1. Informace o projektu'!$C$3,1,1),G265&lt;=WORKDAY(DATE('1. Informace o projektu'!$C$3+1,1,31)-1,1)),"OK","!!"),RIGHT(H265,3)="(a)",IF(AND(G265&gt;=DATE('1. Informace o projektu'!$C$3,1,1),G265&lt;=WORKDAY(DATE('1. Informace o projektu'!$C$3,12,31)-1,1,'6. Data'!$C$76:$C$89)),"OK","!!"),ISBLANK(G265),"!",ISBLANK(H265),"!!!",H265='6. Data'!$B$3,"vyberte druh nákladu")," ")</f>
        <v xml:space="preserve"> </v>
      </c>
      <c r="J265" s="261" t="str">
        <f t="shared" si="12"/>
        <v xml:space="preserve"> </v>
      </c>
      <c r="K265" s="238" t="str">
        <f t="shared" si="13"/>
        <v xml:space="preserve"> </v>
      </c>
      <c r="L265" s="87" t="str">
        <f t="shared" si="14"/>
        <v xml:space="preserve"> </v>
      </c>
    </row>
    <row r="266" spans="1:12" x14ac:dyDescent="0.25">
      <c r="A266" s="72"/>
      <c r="B266" s="82"/>
      <c r="C266" s="82"/>
      <c r="D266" s="79"/>
      <c r="E266" s="83"/>
      <c r="F266" s="83"/>
      <c r="G266" s="81"/>
      <c r="H266" s="123"/>
      <c r="I266" s="238" t="str">
        <f>IF(ISNUMBER(F266),_xlfn.IFS(RIGHT(H266,3)="(b)",IF(AND(G266&gt;=DATE('1. Informace o projektu'!$C$3,1,1),G266&lt;=WORKDAY(DATE('1. Informace o projektu'!$C$3+1,1,31)-1,1)),"OK","!!"),RIGHT(H266,3)="(a)",IF(AND(G266&gt;=DATE('1. Informace o projektu'!$C$3,1,1),G266&lt;=WORKDAY(DATE('1. Informace o projektu'!$C$3,12,31)-1,1,'6. Data'!$C$76:$C$89)),"OK","!!"),ISBLANK(G266),"!",ISBLANK(H266),"!!!",H266='6. Data'!$B$3,"vyberte druh nákladu")," ")</f>
        <v xml:space="preserve"> </v>
      </c>
      <c r="J266" s="261" t="str">
        <f t="shared" si="12"/>
        <v xml:space="preserve"> </v>
      </c>
      <c r="K266" s="238" t="str">
        <f t="shared" si="13"/>
        <v xml:space="preserve"> </v>
      </c>
      <c r="L266" s="87" t="str">
        <f t="shared" si="14"/>
        <v xml:space="preserve"> </v>
      </c>
    </row>
    <row r="267" spans="1:12" x14ac:dyDescent="0.25">
      <c r="A267" s="72"/>
      <c r="B267" s="82"/>
      <c r="C267" s="82"/>
      <c r="D267" s="79"/>
      <c r="E267" s="83"/>
      <c r="F267" s="83"/>
      <c r="G267" s="81"/>
      <c r="H267" s="123"/>
      <c r="I267" s="238" t="str">
        <f>IF(ISNUMBER(F267),_xlfn.IFS(RIGHT(H267,3)="(b)",IF(AND(G267&gt;=DATE('1. Informace o projektu'!$C$3,1,1),G267&lt;=WORKDAY(DATE('1. Informace o projektu'!$C$3+1,1,31)-1,1)),"OK","!!"),RIGHT(H267,3)="(a)",IF(AND(G267&gt;=DATE('1. Informace o projektu'!$C$3,1,1),G267&lt;=WORKDAY(DATE('1. Informace o projektu'!$C$3,12,31)-1,1,'6. Data'!$C$76:$C$89)),"OK","!!"),ISBLANK(G267),"!",ISBLANK(H267),"!!!",H267='6. Data'!$B$3,"vyberte druh nákladu")," ")</f>
        <v xml:space="preserve"> </v>
      </c>
      <c r="J267" s="261" t="str">
        <f t="shared" si="12"/>
        <v xml:space="preserve"> </v>
      </c>
      <c r="K267" s="238" t="str">
        <f t="shared" si="13"/>
        <v xml:space="preserve"> </v>
      </c>
      <c r="L267" s="87" t="str">
        <f t="shared" si="14"/>
        <v xml:space="preserve"> </v>
      </c>
    </row>
    <row r="268" spans="1:12" x14ac:dyDescent="0.25">
      <c r="A268" s="72"/>
      <c r="B268" s="82"/>
      <c r="C268" s="82"/>
      <c r="D268" s="79"/>
      <c r="E268" s="83"/>
      <c r="F268" s="83"/>
      <c r="G268" s="81"/>
      <c r="H268" s="123"/>
      <c r="I268" s="238" t="str">
        <f>IF(ISNUMBER(F268),_xlfn.IFS(RIGHT(H268,3)="(b)",IF(AND(G268&gt;=DATE('1. Informace o projektu'!$C$3,1,1),G268&lt;=WORKDAY(DATE('1. Informace o projektu'!$C$3+1,1,31)-1,1)),"OK","!!"),RIGHT(H268,3)="(a)",IF(AND(G268&gt;=DATE('1. Informace o projektu'!$C$3,1,1),G268&lt;=WORKDAY(DATE('1. Informace o projektu'!$C$3,12,31)-1,1,'6. Data'!$C$76:$C$89)),"OK","!!"),ISBLANK(G268),"!",ISBLANK(H268),"!!!",H268='6. Data'!$B$3,"vyberte druh nákladu")," ")</f>
        <v xml:space="preserve"> </v>
      </c>
      <c r="J268" s="261" t="str">
        <f t="shared" si="12"/>
        <v xml:space="preserve"> </v>
      </c>
      <c r="K268" s="238" t="str">
        <f t="shared" si="13"/>
        <v xml:space="preserve"> </v>
      </c>
      <c r="L268" s="87" t="str">
        <f t="shared" si="14"/>
        <v xml:space="preserve"> </v>
      </c>
    </row>
    <row r="269" spans="1:12" x14ac:dyDescent="0.25">
      <c r="A269" s="72"/>
      <c r="B269" s="82"/>
      <c r="C269" s="82"/>
      <c r="D269" s="79"/>
      <c r="E269" s="83"/>
      <c r="F269" s="83"/>
      <c r="G269" s="81"/>
      <c r="H269" s="123"/>
      <c r="I269" s="238" t="str">
        <f>IF(ISNUMBER(F269),_xlfn.IFS(RIGHT(H269,3)="(b)",IF(AND(G269&gt;=DATE('1. Informace o projektu'!$C$3,1,1),G269&lt;=WORKDAY(DATE('1. Informace o projektu'!$C$3+1,1,31)-1,1)),"OK","!!"),RIGHT(H269,3)="(a)",IF(AND(G269&gt;=DATE('1. Informace o projektu'!$C$3,1,1),G269&lt;=WORKDAY(DATE('1. Informace o projektu'!$C$3,12,31)-1,1,'6. Data'!$C$76:$C$89)),"OK","!!"),ISBLANK(G269),"!",ISBLANK(H269),"!!!",H269='6. Data'!$B$3,"vyberte druh nákladu")," ")</f>
        <v xml:space="preserve"> </v>
      </c>
      <c r="J269" s="261" t="str">
        <f t="shared" si="12"/>
        <v xml:space="preserve"> </v>
      </c>
      <c r="K269" s="238" t="str">
        <f t="shared" si="13"/>
        <v xml:space="preserve"> </v>
      </c>
      <c r="L269" s="87" t="str">
        <f t="shared" si="14"/>
        <v xml:space="preserve"> </v>
      </c>
    </row>
    <row r="270" spans="1:12" x14ac:dyDescent="0.25">
      <c r="A270" s="72"/>
      <c r="B270" s="82"/>
      <c r="C270" s="82"/>
      <c r="D270" s="79"/>
      <c r="E270" s="83"/>
      <c r="F270" s="83"/>
      <c r="G270" s="81"/>
      <c r="H270" s="123"/>
      <c r="I270" s="238" t="str">
        <f>IF(ISNUMBER(F270),_xlfn.IFS(RIGHT(H270,3)="(b)",IF(AND(G270&gt;=DATE('1. Informace o projektu'!$C$3,1,1),G270&lt;=WORKDAY(DATE('1. Informace o projektu'!$C$3+1,1,31)-1,1)),"OK","!!"),RIGHT(H270,3)="(a)",IF(AND(G270&gt;=DATE('1. Informace o projektu'!$C$3,1,1),G270&lt;=WORKDAY(DATE('1. Informace o projektu'!$C$3,12,31)-1,1,'6. Data'!$C$76:$C$89)),"OK","!!"),ISBLANK(G270),"!",ISBLANK(H270),"!!!",H270='6. Data'!$B$3,"vyberte druh nákladu")," ")</f>
        <v xml:space="preserve"> </v>
      </c>
      <c r="J270" s="261" t="str">
        <f t="shared" si="12"/>
        <v xml:space="preserve"> </v>
      </c>
      <c r="K270" s="238" t="str">
        <f t="shared" si="13"/>
        <v xml:space="preserve"> </v>
      </c>
      <c r="L270" s="87" t="str">
        <f t="shared" si="14"/>
        <v xml:space="preserve"> </v>
      </c>
    </row>
    <row r="271" spans="1:12" x14ac:dyDescent="0.25">
      <c r="A271" s="72"/>
      <c r="B271" s="82"/>
      <c r="C271" s="82"/>
      <c r="D271" s="79"/>
      <c r="E271" s="83"/>
      <c r="F271" s="83"/>
      <c r="G271" s="81"/>
      <c r="H271" s="123"/>
      <c r="I271" s="238" t="str">
        <f>IF(ISNUMBER(F271),_xlfn.IFS(RIGHT(H271,3)="(b)",IF(AND(G271&gt;=DATE('1. Informace o projektu'!$C$3,1,1),G271&lt;=WORKDAY(DATE('1. Informace o projektu'!$C$3+1,1,31)-1,1)),"OK","!!"),RIGHT(H271,3)="(a)",IF(AND(G271&gt;=DATE('1. Informace o projektu'!$C$3,1,1),G271&lt;=WORKDAY(DATE('1. Informace o projektu'!$C$3,12,31)-1,1,'6. Data'!$C$76:$C$89)),"OK","!!"),ISBLANK(G271),"!",ISBLANK(H271),"!!!",H271='6. Data'!$B$3,"vyberte druh nákladu")," ")</f>
        <v xml:space="preserve"> </v>
      </c>
      <c r="J271" s="261" t="str">
        <f t="shared" si="12"/>
        <v xml:space="preserve"> </v>
      </c>
      <c r="K271" s="238" t="str">
        <f t="shared" si="13"/>
        <v xml:space="preserve"> </v>
      </c>
      <c r="L271" s="87" t="str">
        <f t="shared" si="14"/>
        <v xml:space="preserve"> </v>
      </c>
    </row>
    <row r="272" spans="1:12" x14ac:dyDescent="0.25">
      <c r="A272" s="72"/>
      <c r="B272" s="82"/>
      <c r="C272" s="82"/>
      <c r="D272" s="79"/>
      <c r="E272" s="83"/>
      <c r="F272" s="83"/>
      <c r="G272" s="81"/>
      <c r="H272" s="123"/>
      <c r="I272" s="238" t="str">
        <f>IF(ISNUMBER(F272),_xlfn.IFS(RIGHT(H272,3)="(b)",IF(AND(G272&gt;=DATE('1. Informace o projektu'!$C$3,1,1),G272&lt;=WORKDAY(DATE('1. Informace o projektu'!$C$3+1,1,31)-1,1)),"OK","!!"),RIGHT(H272,3)="(a)",IF(AND(G272&gt;=DATE('1. Informace o projektu'!$C$3,1,1),G272&lt;=WORKDAY(DATE('1. Informace o projektu'!$C$3,12,31)-1,1,'6. Data'!$C$76:$C$89)),"OK","!!"),ISBLANK(G272),"!",ISBLANK(H272),"!!!",H272='6. Data'!$B$3,"vyberte druh nákladu")," ")</f>
        <v xml:space="preserve"> </v>
      </c>
      <c r="J272" s="261" t="str">
        <f t="shared" si="12"/>
        <v xml:space="preserve"> </v>
      </c>
      <c r="K272" s="238" t="str">
        <f t="shared" si="13"/>
        <v xml:space="preserve"> </v>
      </c>
      <c r="L272" s="87" t="str">
        <f t="shared" si="14"/>
        <v xml:space="preserve"> </v>
      </c>
    </row>
    <row r="273" spans="1:12" x14ac:dyDescent="0.25">
      <c r="A273" s="72"/>
      <c r="B273" s="82"/>
      <c r="C273" s="82"/>
      <c r="D273" s="79"/>
      <c r="E273" s="83"/>
      <c r="F273" s="83"/>
      <c r="G273" s="81"/>
      <c r="H273" s="123"/>
      <c r="I273" s="238" t="str">
        <f>IF(ISNUMBER(F273),_xlfn.IFS(RIGHT(H273,3)="(b)",IF(AND(G273&gt;=DATE('1. Informace o projektu'!$C$3,1,1),G273&lt;=WORKDAY(DATE('1. Informace o projektu'!$C$3+1,1,31)-1,1)),"OK","!!"),RIGHT(H273,3)="(a)",IF(AND(G273&gt;=DATE('1. Informace o projektu'!$C$3,1,1),G273&lt;=WORKDAY(DATE('1. Informace o projektu'!$C$3,12,31)-1,1,'6. Data'!$C$76:$C$89)),"OK","!!"),ISBLANK(G273),"!",ISBLANK(H273),"!!!",H273='6. Data'!$B$3,"vyberte druh nákladu")," ")</f>
        <v xml:space="preserve"> </v>
      </c>
      <c r="J273" s="261" t="str">
        <f t="shared" si="12"/>
        <v xml:space="preserve"> </v>
      </c>
      <c r="K273" s="238" t="str">
        <f t="shared" si="13"/>
        <v xml:space="preserve"> </v>
      </c>
      <c r="L273" s="87" t="str">
        <f t="shared" si="14"/>
        <v xml:space="preserve"> </v>
      </c>
    </row>
    <row r="274" spans="1:12" x14ac:dyDescent="0.25">
      <c r="A274" s="72"/>
      <c r="B274" s="82"/>
      <c r="C274" s="82"/>
      <c r="D274" s="79"/>
      <c r="E274" s="83"/>
      <c r="F274" s="83"/>
      <c r="G274" s="81"/>
      <c r="H274" s="123"/>
      <c r="I274" s="238" t="str">
        <f>IF(ISNUMBER(F274),_xlfn.IFS(RIGHT(H274,3)="(b)",IF(AND(G274&gt;=DATE('1. Informace o projektu'!$C$3,1,1),G274&lt;=WORKDAY(DATE('1. Informace o projektu'!$C$3+1,1,31)-1,1)),"OK","!!"),RIGHT(H274,3)="(a)",IF(AND(G274&gt;=DATE('1. Informace o projektu'!$C$3,1,1),G274&lt;=WORKDAY(DATE('1. Informace o projektu'!$C$3,12,31)-1,1,'6. Data'!$C$76:$C$89)),"OK","!!"),ISBLANK(G274),"!",ISBLANK(H274),"!!!",H274='6. Data'!$B$3,"vyberte druh nákladu")," ")</f>
        <v xml:space="preserve"> </v>
      </c>
      <c r="J274" s="261" t="str">
        <f t="shared" si="12"/>
        <v xml:space="preserve"> </v>
      </c>
      <c r="K274" s="238" t="str">
        <f t="shared" si="13"/>
        <v xml:space="preserve"> </v>
      </c>
      <c r="L274" s="87" t="str">
        <f t="shared" si="14"/>
        <v xml:space="preserve"> </v>
      </c>
    </row>
    <row r="275" spans="1:12" x14ac:dyDescent="0.25">
      <c r="A275" s="72"/>
      <c r="B275" s="82"/>
      <c r="C275" s="82"/>
      <c r="D275" s="79"/>
      <c r="E275" s="83"/>
      <c r="F275" s="83"/>
      <c r="G275" s="81"/>
      <c r="H275" s="123"/>
      <c r="I275" s="238" t="str">
        <f>IF(ISNUMBER(F275),_xlfn.IFS(RIGHT(H275,3)="(b)",IF(AND(G275&gt;=DATE('1. Informace o projektu'!$C$3,1,1),G275&lt;=WORKDAY(DATE('1. Informace o projektu'!$C$3+1,1,31)-1,1)),"OK","!!"),RIGHT(H275,3)="(a)",IF(AND(G275&gt;=DATE('1. Informace o projektu'!$C$3,1,1),G275&lt;=WORKDAY(DATE('1. Informace o projektu'!$C$3,12,31)-1,1,'6. Data'!$C$76:$C$89)),"OK","!!"),ISBLANK(G275),"!",ISBLANK(H275),"!!!",H275='6. Data'!$B$3,"vyberte druh nákladu")," ")</f>
        <v xml:space="preserve"> </v>
      </c>
      <c r="J275" s="261" t="str">
        <f t="shared" si="12"/>
        <v xml:space="preserve"> </v>
      </c>
      <c r="K275" s="238" t="str">
        <f t="shared" si="13"/>
        <v xml:space="preserve"> </v>
      </c>
      <c r="L275" s="87" t="str">
        <f t="shared" si="14"/>
        <v xml:space="preserve"> </v>
      </c>
    </row>
    <row r="276" spans="1:12" x14ac:dyDescent="0.25">
      <c r="A276" s="72"/>
      <c r="B276" s="82"/>
      <c r="C276" s="82"/>
      <c r="D276" s="79"/>
      <c r="E276" s="83"/>
      <c r="F276" s="83"/>
      <c r="G276" s="81"/>
      <c r="H276" s="123"/>
      <c r="I276" s="238" t="str">
        <f>IF(ISNUMBER(F276),_xlfn.IFS(RIGHT(H276,3)="(b)",IF(AND(G276&gt;=DATE('1. Informace o projektu'!$C$3,1,1),G276&lt;=WORKDAY(DATE('1. Informace o projektu'!$C$3+1,1,31)-1,1)),"OK","!!"),RIGHT(H276,3)="(a)",IF(AND(G276&gt;=DATE('1. Informace o projektu'!$C$3,1,1),G276&lt;=WORKDAY(DATE('1. Informace o projektu'!$C$3,12,31)-1,1,'6. Data'!$C$76:$C$89)),"OK","!!"),ISBLANK(G276),"!",ISBLANK(H276),"!!!",H276='6. Data'!$B$3,"vyberte druh nákladu")," ")</f>
        <v xml:space="preserve"> </v>
      </c>
      <c r="J276" s="261" t="str">
        <f t="shared" si="12"/>
        <v xml:space="preserve"> </v>
      </c>
      <c r="K276" s="238" t="str">
        <f t="shared" si="13"/>
        <v xml:space="preserve"> </v>
      </c>
      <c r="L276" s="87" t="str">
        <f t="shared" si="14"/>
        <v xml:space="preserve"> </v>
      </c>
    </row>
    <row r="277" spans="1:12" x14ac:dyDescent="0.25">
      <c r="A277" s="72"/>
      <c r="B277" s="82"/>
      <c r="C277" s="82"/>
      <c r="D277" s="79"/>
      <c r="E277" s="83"/>
      <c r="F277" s="83"/>
      <c r="G277" s="81"/>
      <c r="H277" s="123"/>
      <c r="I277" s="238" t="str">
        <f>IF(ISNUMBER(F277),_xlfn.IFS(RIGHT(H277,3)="(b)",IF(AND(G277&gt;=DATE('1. Informace o projektu'!$C$3,1,1),G277&lt;=WORKDAY(DATE('1. Informace o projektu'!$C$3+1,1,31)-1,1)),"OK","!!"),RIGHT(H277,3)="(a)",IF(AND(G277&gt;=DATE('1. Informace o projektu'!$C$3,1,1),G277&lt;=WORKDAY(DATE('1. Informace o projektu'!$C$3,12,31)-1,1,'6. Data'!$C$76:$C$89)),"OK","!!"),ISBLANK(G277),"!",ISBLANK(H277),"!!!",H277='6. Data'!$B$3,"vyberte druh nákladu")," ")</f>
        <v xml:space="preserve"> </v>
      </c>
      <c r="J277" s="261" t="str">
        <f t="shared" si="12"/>
        <v xml:space="preserve"> </v>
      </c>
      <c r="K277" s="238" t="str">
        <f t="shared" si="13"/>
        <v xml:space="preserve"> </v>
      </c>
      <c r="L277" s="87" t="str">
        <f t="shared" si="14"/>
        <v xml:space="preserve"> </v>
      </c>
    </row>
    <row r="278" spans="1:12" x14ac:dyDescent="0.25">
      <c r="A278" s="72"/>
      <c r="B278" s="82"/>
      <c r="C278" s="82"/>
      <c r="D278" s="79"/>
      <c r="E278" s="83"/>
      <c r="F278" s="83"/>
      <c r="G278" s="81"/>
      <c r="H278" s="123"/>
      <c r="I278" s="238" t="str">
        <f>IF(ISNUMBER(F278),_xlfn.IFS(RIGHT(H278,3)="(b)",IF(AND(G278&gt;=DATE('1. Informace o projektu'!$C$3,1,1),G278&lt;=WORKDAY(DATE('1. Informace o projektu'!$C$3+1,1,31)-1,1)),"OK","!!"),RIGHT(H278,3)="(a)",IF(AND(G278&gt;=DATE('1. Informace o projektu'!$C$3,1,1),G278&lt;=WORKDAY(DATE('1. Informace o projektu'!$C$3,12,31)-1,1,'6. Data'!$C$76:$C$89)),"OK","!!"),ISBLANK(G278),"!",ISBLANK(H278),"!!!",H278='6. Data'!$B$3,"vyberte druh nákladu")," ")</f>
        <v xml:space="preserve"> </v>
      </c>
      <c r="J278" s="261" t="str">
        <f t="shared" si="12"/>
        <v xml:space="preserve"> </v>
      </c>
      <c r="K278" s="238" t="str">
        <f t="shared" si="13"/>
        <v xml:space="preserve"> </v>
      </c>
      <c r="L278" s="87" t="str">
        <f t="shared" si="14"/>
        <v xml:space="preserve"> </v>
      </c>
    </row>
    <row r="279" spans="1:12" x14ac:dyDescent="0.25">
      <c r="A279" s="72"/>
      <c r="B279" s="82"/>
      <c r="C279" s="82"/>
      <c r="D279" s="79"/>
      <c r="E279" s="83"/>
      <c r="F279" s="83"/>
      <c r="G279" s="81"/>
      <c r="H279" s="123"/>
      <c r="I279" s="238" t="str">
        <f>IF(ISNUMBER(F279),_xlfn.IFS(RIGHT(H279,3)="(b)",IF(AND(G279&gt;=DATE('1. Informace o projektu'!$C$3,1,1),G279&lt;=WORKDAY(DATE('1. Informace o projektu'!$C$3+1,1,31)-1,1)),"OK","!!"),RIGHT(H279,3)="(a)",IF(AND(G279&gt;=DATE('1. Informace o projektu'!$C$3,1,1),G279&lt;=WORKDAY(DATE('1. Informace o projektu'!$C$3,12,31)-1,1,'6. Data'!$C$76:$C$89)),"OK","!!"),ISBLANK(G279),"!",ISBLANK(H279),"!!!",H279='6. Data'!$B$3,"vyberte druh nákladu")," ")</f>
        <v xml:space="preserve"> </v>
      </c>
      <c r="J279" s="261" t="str">
        <f t="shared" si="12"/>
        <v xml:space="preserve"> </v>
      </c>
      <c r="K279" s="238" t="str">
        <f t="shared" si="13"/>
        <v xml:space="preserve"> </v>
      </c>
      <c r="L279" s="87" t="str">
        <f t="shared" si="14"/>
        <v xml:space="preserve"> </v>
      </c>
    </row>
    <row r="280" spans="1:12" x14ac:dyDescent="0.25">
      <c r="A280" s="72"/>
      <c r="B280" s="82"/>
      <c r="C280" s="82"/>
      <c r="D280" s="79"/>
      <c r="E280" s="83"/>
      <c r="F280" s="83"/>
      <c r="G280" s="81"/>
      <c r="H280" s="123"/>
      <c r="I280" s="238" t="str">
        <f>IF(ISNUMBER(F280),_xlfn.IFS(RIGHT(H280,3)="(b)",IF(AND(G280&gt;=DATE('1. Informace o projektu'!$C$3,1,1),G280&lt;=WORKDAY(DATE('1. Informace o projektu'!$C$3+1,1,31)-1,1)),"OK","!!"),RIGHT(H280,3)="(a)",IF(AND(G280&gt;=DATE('1. Informace o projektu'!$C$3,1,1),G280&lt;=WORKDAY(DATE('1. Informace o projektu'!$C$3,12,31)-1,1,'6. Data'!$C$76:$C$89)),"OK","!!"),ISBLANK(G280),"!",ISBLANK(H280),"!!!",H280='6. Data'!$B$3,"vyberte druh nákladu")," ")</f>
        <v xml:space="preserve"> </v>
      </c>
      <c r="J280" s="261" t="str">
        <f t="shared" si="12"/>
        <v xml:space="preserve"> </v>
      </c>
      <c r="K280" s="238" t="str">
        <f t="shared" si="13"/>
        <v xml:space="preserve"> </v>
      </c>
      <c r="L280" s="87" t="str">
        <f t="shared" si="14"/>
        <v xml:space="preserve"> </v>
      </c>
    </row>
    <row r="281" spans="1:12" x14ac:dyDescent="0.25">
      <c r="A281" s="72"/>
      <c r="B281" s="82"/>
      <c r="C281" s="82"/>
      <c r="D281" s="79"/>
      <c r="E281" s="83"/>
      <c r="F281" s="83"/>
      <c r="G281" s="81"/>
      <c r="H281" s="123"/>
      <c r="I281" s="238" t="str">
        <f>IF(ISNUMBER(F281),_xlfn.IFS(RIGHT(H281,3)="(b)",IF(AND(G281&gt;=DATE('1. Informace o projektu'!$C$3,1,1),G281&lt;=WORKDAY(DATE('1. Informace o projektu'!$C$3+1,1,31)-1,1)),"OK","!!"),RIGHT(H281,3)="(a)",IF(AND(G281&gt;=DATE('1. Informace o projektu'!$C$3,1,1),G281&lt;=WORKDAY(DATE('1. Informace o projektu'!$C$3,12,31)-1,1,'6. Data'!$C$76:$C$89)),"OK","!!"),ISBLANK(G281),"!",ISBLANK(H281),"!!!",H281='6. Data'!$B$3,"vyberte druh nákladu")," ")</f>
        <v xml:space="preserve"> </v>
      </c>
      <c r="J281" s="261" t="str">
        <f t="shared" si="12"/>
        <v xml:space="preserve"> </v>
      </c>
      <c r="K281" s="238" t="str">
        <f t="shared" si="13"/>
        <v xml:space="preserve"> </v>
      </c>
      <c r="L281" s="87" t="str">
        <f t="shared" si="14"/>
        <v xml:space="preserve"> </v>
      </c>
    </row>
    <row r="282" spans="1:12" x14ac:dyDescent="0.25">
      <c r="A282" s="72"/>
      <c r="B282" s="82"/>
      <c r="C282" s="82"/>
      <c r="D282" s="79"/>
      <c r="E282" s="83"/>
      <c r="F282" s="83"/>
      <c r="G282" s="81"/>
      <c r="H282" s="123"/>
      <c r="I282" s="238" t="str">
        <f>IF(ISNUMBER(F282),_xlfn.IFS(RIGHT(H282,3)="(b)",IF(AND(G282&gt;=DATE('1. Informace o projektu'!$C$3,1,1),G282&lt;=WORKDAY(DATE('1. Informace o projektu'!$C$3+1,1,31)-1,1)),"OK","!!"),RIGHT(H282,3)="(a)",IF(AND(G282&gt;=DATE('1. Informace o projektu'!$C$3,1,1),G282&lt;=WORKDAY(DATE('1. Informace o projektu'!$C$3,12,31)-1,1,'6. Data'!$C$76:$C$89)),"OK","!!"),ISBLANK(G282),"!",ISBLANK(H282),"!!!",H282='6. Data'!$B$3,"vyberte druh nákladu")," ")</f>
        <v xml:space="preserve"> </v>
      </c>
      <c r="J282" s="261" t="str">
        <f t="shared" si="12"/>
        <v xml:space="preserve"> </v>
      </c>
      <c r="K282" s="238" t="str">
        <f t="shared" si="13"/>
        <v xml:space="preserve"> </v>
      </c>
      <c r="L282" s="87" t="str">
        <f t="shared" si="14"/>
        <v xml:space="preserve"> </v>
      </c>
    </row>
    <row r="283" spans="1:12" x14ac:dyDescent="0.25">
      <c r="A283" s="72"/>
      <c r="B283" s="82"/>
      <c r="C283" s="82"/>
      <c r="D283" s="79"/>
      <c r="E283" s="83"/>
      <c r="F283" s="83"/>
      <c r="G283" s="81"/>
      <c r="H283" s="123"/>
      <c r="I283" s="238" t="str">
        <f>IF(ISNUMBER(F283),_xlfn.IFS(RIGHT(H283,3)="(b)",IF(AND(G283&gt;=DATE('1. Informace o projektu'!$C$3,1,1),G283&lt;=WORKDAY(DATE('1. Informace o projektu'!$C$3+1,1,31)-1,1)),"OK","!!"),RIGHT(H283,3)="(a)",IF(AND(G283&gt;=DATE('1. Informace o projektu'!$C$3,1,1),G283&lt;=WORKDAY(DATE('1. Informace o projektu'!$C$3,12,31)-1,1,'6. Data'!$C$76:$C$89)),"OK","!!"),ISBLANK(G283),"!",ISBLANK(H283),"!!!",H283='6. Data'!$B$3,"vyberte druh nákladu")," ")</f>
        <v xml:space="preserve"> </v>
      </c>
      <c r="J283" s="261" t="str">
        <f t="shared" si="12"/>
        <v xml:space="preserve"> </v>
      </c>
      <c r="K283" s="238" t="str">
        <f t="shared" si="13"/>
        <v xml:space="preserve"> </v>
      </c>
      <c r="L283" s="87" t="str">
        <f t="shared" si="14"/>
        <v xml:space="preserve"> </v>
      </c>
    </row>
    <row r="284" spans="1:12" x14ac:dyDescent="0.25">
      <c r="A284" s="72"/>
      <c r="B284" s="82"/>
      <c r="C284" s="82"/>
      <c r="D284" s="79"/>
      <c r="E284" s="83"/>
      <c r="F284" s="83"/>
      <c r="G284" s="81"/>
      <c r="H284" s="123"/>
      <c r="I284" s="238" t="str">
        <f>IF(ISNUMBER(F284),_xlfn.IFS(RIGHT(H284,3)="(b)",IF(AND(G284&gt;=DATE('1. Informace o projektu'!$C$3,1,1),G284&lt;=WORKDAY(DATE('1. Informace o projektu'!$C$3+1,1,31)-1,1)),"OK","!!"),RIGHT(H284,3)="(a)",IF(AND(G284&gt;=DATE('1. Informace o projektu'!$C$3,1,1),G284&lt;=WORKDAY(DATE('1. Informace o projektu'!$C$3,12,31)-1,1,'6. Data'!$C$76:$C$89)),"OK","!!"),ISBLANK(G284),"!",ISBLANK(H284),"!!!",H284='6. Data'!$B$3,"vyberte druh nákladu")," ")</f>
        <v xml:space="preserve"> </v>
      </c>
      <c r="J284" s="261" t="str">
        <f t="shared" si="12"/>
        <v xml:space="preserve"> </v>
      </c>
      <c r="K284" s="238" t="str">
        <f t="shared" si="13"/>
        <v xml:space="preserve"> </v>
      </c>
      <c r="L284" s="87" t="str">
        <f t="shared" si="14"/>
        <v xml:space="preserve"> </v>
      </c>
    </row>
    <row r="285" spans="1:12" x14ac:dyDescent="0.25">
      <c r="A285" s="72"/>
      <c r="B285" s="82"/>
      <c r="C285" s="82"/>
      <c r="D285" s="79"/>
      <c r="E285" s="83"/>
      <c r="F285" s="83"/>
      <c r="G285" s="81"/>
      <c r="H285" s="123"/>
      <c r="I285" s="238" t="str">
        <f>IF(ISNUMBER(F285),_xlfn.IFS(RIGHT(H285,3)="(b)",IF(AND(G285&gt;=DATE('1. Informace o projektu'!$C$3,1,1),G285&lt;=WORKDAY(DATE('1. Informace o projektu'!$C$3+1,1,31)-1,1)),"OK","!!"),RIGHT(H285,3)="(a)",IF(AND(G285&gt;=DATE('1. Informace o projektu'!$C$3,1,1),G285&lt;=WORKDAY(DATE('1. Informace o projektu'!$C$3,12,31)-1,1,'6. Data'!$C$76:$C$89)),"OK","!!"),ISBLANK(G285),"!",ISBLANK(H285),"!!!",H285='6. Data'!$B$3,"vyberte druh nákladu")," ")</f>
        <v xml:space="preserve"> </v>
      </c>
      <c r="J285" s="261" t="str">
        <f t="shared" si="12"/>
        <v xml:space="preserve"> </v>
      </c>
      <c r="K285" s="238" t="str">
        <f t="shared" si="13"/>
        <v xml:space="preserve"> </v>
      </c>
      <c r="L285" s="87" t="str">
        <f t="shared" si="14"/>
        <v xml:space="preserve"> </v>
      </c>
    </row>
    <row r="286" spans="1:12" x14ac:dyDescent="0.25">
      <c r="A286" s="72"/>
      <c r="B286" s="82"/>
      <c r="C286" s="82"/>
      <c r="D286" s="79"/>
      <c r="E286" s="83"/>
      <c r="F286" s="83"/>
      <c r="G286" s="81"/>
      <c r="H286" s="123"/>
      <c r="I286" s="238" t="str">
        <f>IF(ISNUMBER(F286),_xlfn.IFS(RIGHT(H286,3)="(b)",IF(AND(G286&gt;=DATE('1. Informace o projektu'!$C$3,1,1),G286&lt;=WORKDAY(DATE('1. Informace o projektu'!$C$3+1,1,31)-1,1)),"OK","!!"),RIGHT(H286,3)="(a)",IF(AND(G286&gt;=DATE('1. Informace o projektu'!$C$3,1,1),G286&lt;=WORKDAY(DATE('1. Informace o projektu'!$C$3,12,31)-1,1,'6. Data'!$C$76:$C$89)),"OK","!!"),ISBLANK(G286),"!",ISBLANK(H286),"!!!",H286='6. Data'!$B$3,"vyberte druh nákladu")," ")</f>
        <v xml:space="preserve"> </v>
      </c>
      <c r="J286" s="261" t="str">
        <f t="shared" si="12"/>
        <v xml:space="preserve"> </v>
      </c>
      <c r="K286" s="238" t="str">
        <f t="shared" si="13"/>
        <v xml:space="preserve"> </v>
      </c>
      <c r="L286" s="87" t="str">
        <f t="shared" si="14"/>
        <v xml:space="preserve"> </v>
      </c>
    </row>
    <row r="287" spans="1:12" x14ac:dyDescent="0.25">
      <c r="A287" s="72"/>
      <c r="B287" s="82"/>
      <c r="C287" s="82"/>
      <c r="D287" s="79"/>
      <c r="E287" s="83"/>
      <c r="F287" s="83"/>
      <c r="G287" s="81"/>
      <c r="H287" s="123"/>
      <c r="I287" s="238" t="str">
        <f>IF(ISNUMBER(F287),_xlfn.IFS(RIGHT(H287,3)="(b)",IF(AND(G287&gt;=DATE('1. Informace o projektu'!$C$3,1,1),G287&lt;=WORKDAY(DATE('1. Informace o projektu'!$C$3+1,1,31)-1,1)),"OK","!!"),RIGHT(H287,3)="(a)",IF(AND(G287&gt;=DATE('1. Informace o projektu'!$C$3,1,1),G287&lt;=WORKDAY(DATE('1. Informace o projektu'!$C$3,12,31)-1,1,'6. Data'!$C$76:$C$89)),"OK","!!"),ISBLANK(G287),"!",ISBLANK(H287),"!!!",H287='6. Data'!$B$3,"vyberte druh nákladu")," ")</f>
        <v xml:space="preserve"> </v>
      </c>
      <c r="J287" s="261" t="str">
        <f t="shared" si="12"/>
        <v xml:space="preserve"> </v>
      </c>
      <c r="K287" s="238" t="str">
        <f t="shared" si="13"/>
        <v xml:space="preserve"> </v>
      </c>
      <c r="L287" s="87" t="str">
        <f t="shared" si="14"/>
        <v xml:space="preserve"> </v>
      </c>
    </row>
    <row r="288" spans="1:12" x14ac:dyDescent="0.25">
      <c r="A288" s="72"/>
      <c r="B288" s="82"/>
      <c r="C288" s="82"/>
      <c r="D288" s="79"/>
      <c r="E288" s="83"/>
      <c r="F288" s="83"/>
      <c r="G288" s="81"/>
      <c r="H288" s="123"/>
      <c r="I288" s="238" t="str">
        <f>IF(ISNUMBER(F288),_xlfn.IFS(RIGHT(H288,3)="(b)",IF(AND(G288&gt;=DATE('1. Informace o projektu'!$C$3,1,1),G288&lt;=WORKDAY(DATE('1. Informace o projektu'!$C$3+1,1,31)-1,1)),"OK","!!"),RIGHT(H288,3)="(a)",IF(AND(G288&gt;=DATE('1. Informace o projektu'!$C$3,1,1),G288&lt;=WORKDAY(DATE('1. Informace o projektu'!$C$3,12,31)-1,1,'6. Data'!$C$76:$C$89)),"OK","!!"),ISBLANK(G288),"!",ISBLANK(H288),"!!!",H288='6. Data'!$B$3,"vyberte druh nákladu")," ")</f>
        <v xml:space="preserve"> </v>
      </c>
      <c r="J288" s="261" t="str">
        <f t="shared" si="12"/>
        <v xml:space="preserve"> </v>
      </c>
      <c r="K288" s="238" t="str">
        <f t="shared" si="13"/>
        <v xml:space="preserve"> </v>
      </c>
      <c r="L288" s="87" t="str">
        <f t="shared" si="14"/>
        <v xml:space="preserve"> </v>
      </c>
    </row>
    <row r="289" spans="1:12" x14ac:dyDescent="0.25">
      <c r="A289" s="72"/>
      <c r="B289" s="82"/>
      <c r="C289" s="82"/>
      <c r="D289" s="79"/>
      <c r="E289" s="83"/>
      <c r="F289" s="83"/>
      <c r="G289" s="81"/>
      <c r="H289" s="123"/>
      <c r="I289" s="238" t="str">
        <f>IF(ISNUMBER(F289),_xlfn.IFS(RIGHT(H289,3)="(b)",IF(AND(G289&gt;=DATE('1. Informace o projektu'!$C$3,1,1),G289&lt;=WORKDAY(DATE('1. Informace o projektu'!$C$3+1,1,31)-1,1)),"OK","!!"),RIGHT(H289,3)="(a)",IF(AND(G289&gt;=DATE('1. Informace o projektu'!$C$3,1,1),G289&lt;=WORKDAY(DATE('1. Informace o projektu'!$C$3,12,31)-1,1,'6. Data'!$C$76:$C$89)),"OK","!!"),ISBLANK(G289),"!",ISBLANK(H289),"!!!",H289='6. Data'!$B$3,"vyberte druh nákladu")," ")</f>
        <v xml:space="preserve"> </v>
      </c>
      <c r="J289" s="261" t="str">
        <f t="shared" si="12"/>
        <v xml:space="preserve"> </v>
      </c>
      <c r="K289" s="238" t="str">
        <f t="shared" si="13"/>
        <v xml:space="preserve"> </v>
      </c>
      <c r="L289" s="87" t="str">
        <f t="shared" si="14"/>
        <v xml:space="preserve"> </v>
      </c>
    </row>
    <row r="290" spans="1:12" x14ac:dyDescent="0.25">
      <c r="A290" s="72"/>
      <c r="B290" s="82"/>
      <c r="C290" s="82"/>
      <c r="D290" s="79"/>
      <c r="E290" s="83"/>
      <c r="F290" s="83"/>
      <c r="G290" s="81"/>
      <c r="H290" s="123"/>
      <c r="I290" s="238" t="str">
        <f>IF(ISNUMBER(F290),_xlfn.IFS(RIGHT(H290,3)="(b)",IF(AND(G290&gt;=DATE('1. Informace o projektu'!$C$3,1,1),G290&lt;=WORKDAY(DATE('1. Informace o projektu'!$C$3+1,1,31)-1,1)),"OK","!!"),RIGHT(H290,3)="(a)",IF(AND(G290&gt;=DATE('1. Informace o projektu'!$C$3,1,1),G290&lt;=WORKDAY(DATE('1. Informace o projektu'!$C$3,12,31)-1,1,'6. Data'!$C$76:$C$89)),"OK","!!"),ISBLANK(G290),"!",ISBLANK(H290),"!!!",H290='6. Data'!$B$3,"vyberte druh nákladu")," ")</f>
        <v xml:space="preserve"> </v>
      </c>
      <c r="J290" s="261" t="str">
        <f t="shared" si="12"/>
        <v xml:space="preserve"> </v>
      </c>
      <c r="K290" s="238" t="str">
        <f t="shared" si="13"/>
        <v xml:space="preserve"> </v>
      </c>
      <c r="L290" s="87" t="str">
        <f t="shared" si="14"/>
        <v xml:space="preserve"> </v>
      </c>
    </row>
    <row r="291" spans="1:12" x14ac:dyDescent="0.25">
      <c r="A291" s="72"/>
      <c r="B291" s="82"/>
      <c r="C291" s="82"/>
      <c r="D291" s="79"/>
      <c r="E291" s="83"/>
      <c r="F291" s="83"/>
      <c r="G291" s="81"/>
      <c r="H291" s="123"/>
      <c r="I291" s="238" t="str">
        <f>IF(ISNUMBER(F291),_xlfn.IFS(RIGHT(H291,3)="(b)",IF(AND(G291&gt;=DATE('1. Informace o projektu'!$C$3,1,1),G291&lt;=WORKDAY(DATE('1. Informace o projektu'!$C$3+1,1,31)-1,1)),"OK","!!"),RIGHT(H291,3)="(a)",IF(AND(G291&gt;=DATE('1. Informace o projektu'!$C$3,1,1),G291&lt;=WORKDAY(DATE('1. Informace o projektu'!$C$3,12,31)-1,1,'6. Data'!$C$76:$C$89)),"OK","!!"),ISBLANK(G291),"!",ISBLANK(H291),"!!!",H291='6. Data'!$B$3,"vyberte druh nákladu")," ")</f>
        <v xml:space="preserve"> </v>
      </c>
      <c r="J291" s="261" t="str">
        <f t="shared" si="12"/>
        <v xml:space="preserve"> </v>
      </c>
      <c r="K291" s="238" t="str">
        <f t="shared" si="13"/>
        <v xml:space="preserve"> </v>
      </c>
      <c r="L291" s="87" t="str">
        <f t="shared" si="14"/>
        <v xml:space="preserve"> </v>
      </c>
    </row>
    <row r="292" spans="1:12" x14ac:dyDescent="0.25">
      <c r="A292" s="72"/>
      <c r="B292" s="82"/>
      <c r="C292" s="82"/>
      <c r="D292" s="79"/>
      <c r="E292" s="83"/>
      <c r="F292" s="83"/>
      <c r="G292" s="81"/>
      <c r="H292" s="123"/>
      <c r="I292" s="238" t="str">
        <f>IF(ISNUMBER(F292),_xlfn.IFS(RIGHT(H292,3)="(b)",IF(AND(G292&gt;=DATE('1. Informace o projektu'!$C$3,1,1),G292&lt;=WORKDAY(DATE('1. Informace o projektu'!$C$3+1,1,31)-1,1)),"OK","!!"),RIGHT(H292,3)="(a)",IF(AND(G292&gt;=DATE('1. Informace o projektu'!$C$3,1,1),G292&lt;=WORKDAY(DATE('1. Informace o projektu'!$C$3,12,31)-1,1,'6. Data'!$C$76:$C$89)),"OK","!!"),ISBLANK(G292),"!",ISBLANK(H292),"!!!",H292='6. Data'!$B$3,"vyberte druh nákladu")," ")</f>
        <v xml:space="preserve"> </v>
      </c>
      <c r="J292" s="261" t="str">
        <f t="shared" si="12"/>
        <v xml:space="preserve"> </v>
      </c>
      <c r="K292" s="238" t="str">
        <f t="shared" si="13"/>
        <v xml:space="preserve"> </v>
      </c>
      <c r="L292" s="87" t="str">
        <f t="shared" si="14"/>
        <v xml:space="preserve"> </v>
      </c>
    </row>
    <row r="293" spans="1:12" x14ac:dyDescent="0.25">
      <c r="A293" s="72"/>
      <c r="B293" s="82"/>
      <c r="C293" s="82"/>
      <c r="D293" s="79"/>
      <c r="E293" s="83"/>
      <c r="F293" s="83"/>
      <c r="G293" s="81"/>
      <c r="H293" s="123"/>
      <c r="I293" s="238" t="str">
        <f>IF(ISNUMBER(F293),_xlfn.IFS(RIGHT(H293,3)="(b)",IF(AND(G293&gt;=DATE('1. Informace o projektu'!$C$3,1,1),G293&lt;=WORKDAY(DATE('1. Informace o projektu'!$C$3+1,1,31)-1,1)),"OK","!!"),RIGHT(H293,3)="(a)",IF(AND(G293&gt;=DATE('1. Informace o projektu'!$C$3,1,1),G293&lt;=WORKDAY(DATE('1. Informace o projektu'!$C$3,12,31)-1,1,'6. Data'!$C$76:$C$89)),"OK","!!"),ISBLANK(G293),"!",ISBLANK(H293),"!!!",H293='6. Data'!$B$3,"vyberte druh nákladu")," ")</f>
        <v xml:space="preserve"> </v>
      </c>
      <c r="J293" s="261" t="str">
        <f t="shared" si="12"/>
        <v xml:space="preserve"> </v>
      </c>
      <c r="K293" s="238" t="str">
        <f t="shared" si="13"/>
        <v xml:space="preserve"> </v>
      </c>
      <c r="L293" s="87" t="str">
        <f t="shared" si="14"/>
        <v xml:space="preserve"> </v>
      </c>
    </row>
    <row r="294" spans="1:12" x14ac:dyDescent="0.25">
      <c r="A294" s="72"/>
      <c r="B294" s="82"/>
      <c r="C294" s="82"/>
      <c r="D294" s="79"/>
      <c r="E294" s="83"/>
      <c r="F294" s="83"/>
      <c r="G294" s="81"/>
      <c r="H294" s="123"/>
      <c r="I294" s="238" t="str">
        <f>IF(ISNUMBER(F294),_xlfn.IFS(RIGHT(H294,3)="(b)",IF(AND(G294&gt;=DATE('1. Informace o projektu'!$C$3,1,1),G294&lt;=WORKDAY(DATE('1. Informace o projektu'!$C$3+1,1,31)-1,1)),"OK","!!"),RIGHT(H294,3)="(a)",IF(AND(G294&gt;=DATE('1. Informace o projektu'!$C$3,1,1),G294&lt;=WORKDAY(DATE('1. Informace o projektu'!$C$3,12,31)-1,1,'6. Data'!$C$76:$C$89)),"OK","!!"),ISBLANK(G294),"!",ISBLANK(H294),"!!!",H294='6. Data'!$B$3,"vyberte druh nákladu")," ")</f>
        <v xml:space="preserve"> </v>
      </c>
      <c r="J294" s="261" t="str">
        <f t="shared" si="12"/>
        <v xml:space="preserve"> </v>
      </c>
      <c r="K294" s="238" t="str">
        <f t="shared" si="13"/>
        <v xml:space="preserve"> </v>
      </c>
      <c r="L294" s="87" t="str">
        <f t="shared" si="14"/>
        <v xml:space="preserve"> </v>
      </c>
    </row>
    <row r="295" spans="1:12" x14ac:dyDescent="0.25">
      <c r="A295" s="72"/>
      <c r="B295" s="82"/>
      <c r="C295" s="82"/>
      <c r="D295" s="79"/>
      <c r="E295" s="83"/>
      <c r="F295" s="83"/>
      <c r="G295" s="81"/>
      <c r="H295" s="123"/>
      <c r="I295" s="238" t="str">
        <f>IF(ISNUMBER(F295),_xlfn.IFS(RIGHT(H295,3)="(b)",IF(AND(G295&gt;=DATE('1. Informace o projektu'!$C$3,1,1),G295&lt;=WORKDAY(DATE('1. Informace o projektu'!$C$3+1,1,31)-1,1)),"OK","!!"),RIGHT(H295,3)="(a)",IF(AND(G295&gt;=DATE('1. Informace o projektu'!$C$3,1,1),G295&lt;=WORKDAY(DATE('1. Informace o projektu'!$C$3,12,31)-1,1,'6. Data'!$C$76:$C$89)),"OK","!!"),ISBLANK(G295),"!",ISBLANK(H295),"!!!",H295='6. Data'!$B$3,"vyberte druh nákladu")," ")</f>
        <v xml:space="preserve"> </v>
      </c>
      <c r="J295" s="261" t="str">
        <f t="shared" si="12"/>
        <v xml:space="preserve"> </v>
      </c>
      <c r="K295" s="238" t="str">
        <f t="shared" si="13"/>
        <v xml:space="preserve"> </v>
      </c>
      <c r="L295" s="87" t="str">
        <f t="shared" si="14"/>
        <v xml:space="preserve"> </v>
      </c>
    </row>
    <row r="296" spans="1:12" x14ac:dyDescent="0.25">
      <c r="A296" s="72"/>
      <c r="B296" s="82"/>
      <c r="C296" s="82"/>
      <c r="D296" s="79"/>
      <c r="E296" s="83"/>
      <c r="F296" s="83"/>
      <c r="G296" s="81"/>
      <c r="H296" s="123"/>
      <c r="I296" s="238" t="str">
        <f>IF(ISNUMBER(F296),_xlfn.IFS(RIGHT(H296,3)="(b)",IF(AND(G296&gt;=DATE('1. Informace o projektu'!$C$3,1,1),G296&lt;=WORKDAY(DATE('1. Informace o projektu'!$C$3+1,1,31)-1,1)),"OK","!!"),RIGHT(H296,3)="(a)",IF(AND(G296&gt;=DATE('1. Informace o projektu'!$C$3,1,1),G296&lt;=WORKDAY(DATE('1. Informace o projektu'!$C$3,12,31)-1,1,'6. Data'!$C$76:$C$89)),"OK","!!"),ISBLANK(G296),"!",ISBLANK(H296),"!!!",H296='6. Data'!$B$3,"vyberte druh nákladu")," ")</f>
        <v xml:space="preserve"> </v>
      </c>
      <c r="J296" s="261" t="str">
        <f t="shared" si="12"/>
        <v xml:space="preserve"> </v>
      </c>
      <c r="K296" s="238" t="str">
        <f t="shared" si="13"/>
        <v xml:space="preserve"> </v>
      </c>
      <c r="L296" s="87" t="str">
        <f t="shared" si="14"/>
        <v xml:space="preserve"> </v>
      </c>
    </row>
    <row r="297" spans="1:12" x14ac:dyDescent="0.25">
      <c r="A297" s="72"/>
      <c r="B297" s="82"/>
      <c r="C297" s="82"/>
      <c r="D297" s="79"/>
      <c r="E297" s="83"/>
      <c r="F297" s="83"/>
      <c r="G297" s="81"/>
      <c r="H297" s="123"/>
      <c r="I297" s="238" t="str">
        <f>IF(ISNUMBER(F297),_xlfn.IFS(RIGHT(H297,3)="(b)",IF(AND(G297&gt;=DATE('1. Informace o projektu'!$C$3,1,1),G297&lt;=WORKDAY(DATE('1. Informace o projektu'!$C$3+1,1,31)-1,1)),"OK","!!"),RIGHT(H297,3)="(a)",IF(AND(G297&gt;=DATE('1. Informace o projektu'!$C$3,1,1),G297&lt;=WORKDAY(DATE('1. Informace o projektu'!$C$3,12,31)-1,1,'6. Data'!$C$76:$C$89)),"OK","!!"),ISBLANK(G297),"!",ISBLANK(H297),"!!!",H297='6. Data'!$B$3,"vyberte druh nákladu")," ")</f>
        <v xml:space="preserve"> </v>
      </c>
      <c r="J297" s="261" t="str">
        <f t="shared" si="12"/>
        <v xml:space="preserve"> </v>
      </c>
      <c r="K297" s="238" t="str">
        <f t="shared" si="13"/>
        <v xml:space="preserve"> </v>
      </c>
      <c r="L297" s="87" t="str">
        <f t="shared" si="14"/>
        <v xml:space="preserve"> </v>
      </c>
    </row>
    <row r="298" spans="1:12" x14ac:dyDescent="0.25">
      <c r="A298" s="72"/>
      <c r="B298" s="82"/>
      <c r="C298" s="82"/>
      <c r="D298" s="79"/>
      <c r="E298" s="83"/>
      <c r="F298" s="83"/>
      <c r="G298" s="81"/>
      <c r="H298" s="123"/>
      <c r="I298" s="238" t="str">
        <f>IF(ISNUMBER(F298),_xlfn.IFS(RIGHT(H298,3)="(b)",IF(AND(G298&gt;=DATE('1. Informace o projektu'!$C$3,1,1),G298&lt;=WORKDAY(DATE('1. Informace o projektu'!$C$3+1,1,31)-1,1)),"OK","!!"),RIGHT(H298,3)="(a)",IF(AND(G298&gt;=DATE('1. Informace o projektu'!$C$3,1,1),G298&lt;=WORKDAY(DATE('1. Informace o projektu'!$C$3,12,31)-1,1,'6. Data'!$C$76:$C$89)),"OK","!!"),ISBLANK(G298),"!",ISBLANK(H298),"!!!",H298='6. Data'!$B$3,"vyberte druh nákladu")," ")</f>
        <v xml:space="preserve"> </v>
      </c>
      <c r="J298" s="261" t="str">
        <f t="shared" si="12"/>
        <v xml:space="preserve"> </v>
      </c>
      <c r="K298" s="238" t="str">
        <f t="shared" si="13"/>
        <v xml:space="preserve"> </v>
      </c>
      <c r="L298" s="87" t="str">
        <f t="shared" si="14"/>
        <v xml:space="preserve"> </v>
      </c>
    </row>
    <row r="299" spans="1:12" x14ac:dyDescent="0.25">
      <c r="A299" s="72"/>
      <c r="B299" s="82"/>
      <c r="C299" s="82"/>
      <c r="D299" s="79"/>
      <c r="E299" s="83"/>
      <c r="F299" s="83"/>
      <c r="G299" s="81"/>
      <c r="H299" s="123"/>
      <c r="I299" s="238" t="str">
        <f>IF(ISNUMBER(F299),_xlfn.IFS(RIGHT(H299,3)="(b)",IF(AND(G299&gt;=DATE('1. Informace o projektu'!$C$3,1,1),G299&lt;=WORKDAY(DATE('1. Informace o projektu'!$C$3+1,1,31)-1,1)),"OK","!!"),RIGHT(H299,3)="(a)",IF(AND(G299&gt;=DATE('1. Informace o projektu'!$C$3,1,1),G299&lt;=WORKDAY(DATE('1. Informace o projektu'!$C$3,12,31)-1,1,'6. Data'!$C$76:$C$89)),"OK","!!"),ISBLANK(G299),"!",ISBLANK(H299),"!!!",H299='6. Data'!$B$3,"vyberte druh nákladu")," ")</f>
        <v xml:space="preserve"> </v>
      </c>
      <c r="J299" s="261" t="str">
        <f t="shared" si="12"/>
        <v xml:space="preserve"> </v>
      </c>
      <c r="K299" s="238" t="str">
        <f t="shared" si="13"/>
        <v xml:space="preserve"> </v>
      </c>
      <c r="L299" s="87" t="str">
        <f t="shared" si="14"/>
        <v xml:space="preserve"> </v>
      </c>
    </row>
    <row r="300" spans="1:12" x14ac:dyDescent="0.25">
      <c r="A300" s="72"/>
      <c r="B300" s="82"/>
      <c r="C300" s="82"/>
      <c r="D300" s="79"/>
      <c r="E300" s="83"/>
      <c r="F300" s="83"/>
      <c r="G300" s="81"/>
      <c r="H300" s="123"/>
      <c r="I300" s="238" t="str">
        <f>IF(ISNUMBER(F300),_xlfn.IFS(RIGHT(H300,3)="(b)",IF(AND(G300&gt;=DATE('1. Informace o projektu'!$C$3,1,1),G300&lt;=WORKDAY(DATE('1. Informace o projektu'!$C$3+1,1,31)-1,1)),"OK","!!"),RIGHT(H300,3)="(a)",IF(AND(G300&gt;=DATE('1. Informace o projektu'!$C$3,1,1),G300&lt;=WORKDAY(DATE('1. Informace o projektu'!$C$3,12,31)-1,1,'6. Data'!$C$76:$C$89)),"OK","!!"),ISBLANK(G300),"!",ISBLANK(H300),"!!!",H300='6. Data'!$B$3,"vyberte druh nákladu")," ")</f>
        <v xml:space="preserve"> </v>
      </c>
      <c r="J300" s="261" t="str">
        <f t="shared" si="12"/>
        <v xml:space="preserve"> </v>
      </c>
      <c r="K300" s="238" t="str">
        <f t="shared" si="13"/>
        <v xml:space="preserve"> </v>
      </c>
      <c r="L300" s="87" t="str">
        <f t="shared" si="14"/>
        <v xml:space="preserve"> </v>
      </c>
    </row>
    <row r="301" spans="1:12" x14ac:dyDescent="0.25">
      <c r="A301" s="72"/>
      <c r="B301" s="82"/>
      <c r="C301" s="82"/>
      <c r="D301" s="79"/>
      <c r="E301" s="83"/>
      <c r="F301" s="83"/>
      <c r="G301" s="81"/>
      <c r="H301" s="123"/>
      <c r="I301" s="238" t="str">
        <f>IF(ISNUMBER(F301),_xlfn.IFS(RIGHT(H301,3)="(b)",IF(AND(G301&gt;=DATE('1. Informace o projektu'!$C$3,1,1),G301&lt;=WORKDAY(DATE('1. Informace o projektu'!$C$3+1,1,31)-1,1)),"OK","!!"),RIGHT(H301,3)="(a)",IF(AND(G301&gt;=DATE('1. Informace o projektu'!$C$3,1,1),G301&lt;=WORKDAY(DATE('1. Informace o projektu'!$C$3,12,31)-1,1,'6. Data'!$C$76:$C$89)),"OK","!!"),ISBLANK(G301),"!",ISBLANK(H301),"!!!",H301='6. Data'!$B$3,"vyberte druh nákladu")," ")</f>
        <v xml:space="preserve"> </v>
      </c>
      <c r="J301" s="261" t="str">
        <f t="shared" si="12"/>
        <v xml:space="preserve"> </v>
      </c>
      <c r="K301" s="238" t="str">
        <f t="shared" si="13"/>
        <v xml:space="preserve"> </v>
      </c>
      <c r="L301" s="87" t="str">
        <f t="shared" si="14"/>
        <v xml:space="preserve"> </v>
      </c>
    </row>
    <row r="302" spans="1:12" x14ac:dyDescent="0.25">
      <c r="A302" s="72"/>
      <c r="B302" s="82"/>
      <c r="C302" s="82"/>
      <c r="D302" s="79"/>
      <c r="E302" s="83"/>
      <c r="F302" s="83"/>
      <c r="G302" s="81"/>
      <c r="H302" s="123"/>
      <c r="I302" s="238" t="str">
        <f>IF(ISNUMBER(F302),_xlfn.IFS(RIGHT(H302,3)="(b)",IF(AND(G302&gt;=DATE('1. Informace o projektu'!$C$3,1,1),G302&lt;=WORKDAY(DATE('1. Informace o projektu'!$C$3+1,1,31)-1,1)),"OK","!!"),RIGHT(H302,3)="(a)",IF(AND(G302&gt;=DATE('1. Informace o projektu'!$C$3,1,1),G302&lt;=WORKDAY(DATE('1. Informace o projektu'!$C$3,12,31)-1,1,'6. Data'!$C$76:$C$89)),"OK","!!"),ISBLANK(G302),"!",ISBLANK(H302),"!!!",H302='6. Data'!$B$3,"vyberte druh nákladu")," ")</f>
        <v xml:space="preserve"> </v>
      </c>
      <c r="J302" s="261" t="str">
        <f t="shared" si="12"/>
        <v xml:space="preserve"> </v>
      </c>
      <c r="K302" s="238" t="str">
        <f t="shared" si="13"/>
        <v xml:space="preserve"> </v>
      </c>
      <c r="L302" s="87" t="str">
        <f t="shared" si="14"/>
        <v xml:space="preserve"> </v>
      </c>
    </row>
    <row r="303" spans="1:12" x14ac:dyDescent="0.25">
      <c r="A303" s="72"/>
      <c r="B303" s="82"/>
      <c r="C303" s="82"/>
      <c r="D303" s="79"/>
      <c r="E303" s="83"/>
      <c r="F303" s="83"/>
      <c r="G303" s="81"/>
      <c r="H303" s="123"/>
      <c r="I303" s="238" t="str">
        <f>IF(ISNUMBER(F303),_xlfn.IFS(RIGHT(H303,3)="(b)",IF(AND(G303&gt;=DATE('1. Informace o projektu'!$C$3,1,1),G303&lt;=WORKDAY(DATE('1. Informace o projektu'!$C$3+1,1,31)-1,1)),"OK","!!"),RIGHT(H303,3)="(a)",IF(AND(G303&gt;=DATE('1. Informace o projektu'!$C$3,1,1),G303&lt;=WORKDAY(DATE('1. Informace o projektu'!$C$3,12,31)-1,1,'6. Data'!$C$76:$C$89)),"OK","!!"),ISBLANK(G303),"!",ISBLANK(H303),"!!!",H303='6. Data'!$B$3,"vyberte druh nákladu")," ")</f>
        <v xml:space="preserve"> </v>
      </c>
      <c r="J303" s="261" t="str">
        <f t="shared" si="12"/>
        <v xml:space="preserve"> </v>
      </c>
      <c r="K303" s="238" t="str">
        <f t="shared" si="13"/>
        <v xml:space="preserve"> </v>
      </c>
      <c r="L303" s="87" t="str">
        <f t="shared" si="14"/>
        <v xml:space="preserve"> </v>
      </c>
    </row>
    <row r="304" spans="1:12" x14ac:dyDescent="0.25">
      <c r="A304" s="72"/>
      <c r="B304" s="82"/>
      <c r="C304" s="82"/>
      <c r="D304" s="79"/>
      <c r="E304" s="83"/>
      <c r="F304" s="83"/>
      <c r="G304" s="81"/>
      <c r="H304" s="123"/>
      <c r="I304" s="238" t="str">
        <f>IF(ISNUMBER(F304),_xlfn.IFS(RIGHT(H304,3)="(b)",IF(AND(G304&gt;=DATE('1. Informace o projektu'!$C$3,1,1),G304&lt;=WORKDAY(DATE('1. Informace o projektu'!$C$3+1,1,31)-1,1)),"OK","!!"),RIGHT(H304,3)="(a)",IF(AND(G304&gt;=DATE('1. Informace o projektu'!$C$3,1,1),G304&lt;=WORKDAY(DATE('1. Informace o projektu'!$C$3,12,31)-1,1,'6. Data'!$C$76:$C$89)),"OK","!!"),ISBLANK(G304),"!",ISBLANK(H304),"!!!",H304='6. Data'!$B$3,"vyberte druh nákladu")," ")</f>
        <v xml:space="preserve"> </v>
      </c>
      <c r="J304" s="261" t="str">
        <f t="shared" si="12"/>
        <v xml:space="preserve"> </v>
      </c>
      <c r="K304" s="238" t="str">
        <f t="shared" si="13"/>
        <v xml:space="preserve"> </v>
      </c>
      <c r="L304" s="87" t="str">
        <f t="shared" si="14"/>
        <v xml:space="preserve"> </v>
      </c>
    </row>
    <row r="305" spans="1:12" x14ac:dyDescent="0.25">
      <c r="A305" s="72"/>
      <c r="B305" s="82"/>
      <c r="C305" s="82"/>
      <c r="D305" s="79"/>
      <c r="E305" s="83"/>
      <c r="F305" s="83"/>
      <c r="G305" s="81"/>
      <c r="H305" s="123"/>
      <c r="I305" s="238" t="str">
        <f>IF(ISNUMBER(F305),_xlfn.IFS(RIGHT(H305,3)="(b)",IF(AND(G305&gt;=DATE('1. Informace o projektu'!$C$3,1,1),G305&lt;=WORKDAY(DATE('1. Informace o projektu'!$C$3+1,1,31)-1,1)),"OK","!!"),RIGHT(H305,3)="(a)",IF(AND(G305&gt;=DATE('1. Informace o projektu'!$C$3,1,1),G305&lt;=WORKDAY(DATE('1. Informace o projektu'!$C$3,12,31)-1,1,'6. Data'!$C$76:$C$89)),"OK","!!"),ISBLANK(G305),"!",ISBLANK(H305),"!!!",H305='6. Data'!$B$3,"vyberte druh nákladu")," ")</f>
        <v xml:space="preserve"> </v>
      </c>
      <c r="J305" s="261" t="str">
        <f t="shared" si="12"/>
        <v xml:space="preserve"> </v>
      </c>
      <c r="K305" s="238" t="str">
        <f t="shared" si="13"/>
        <v xml:space="preserve"> </v>
      </c>
      <c r="L305" s="87" t="str">
        <f t="shared" si="14"/>
        <v xml:space="preserve"> </v>
      </c>
    </row>
    <row r="306" spans="1:12" x14ac:dyDescent="0.25">
      <c r="A306" s="72"/>
      <c r="B306" s="82"/>
      <c r="C306" s="82"/>
      <c r="D306" s="79"/>
      <c r="E306" s="83"/>
      <c r="F306" s="83"/>
      <c r="G306" s="81"/>
      <c r="H306" s="123"/>
      <c r="I306" s="238" t="str">
        <f>IF(ISNUMBER(F306),_xlfn.IFS(RIGHT(H306,3)="(b)",IF(AND(G306&gt;=DATE('1. Informace o projektu'!$C$3,1,1),G306&lt;=WORKDAY(DATE('1. Informace o projektu'!$C$3+1,1,31)-1,1)),"OK","!!"),RIGHT(H306,3)="(a)",IF(AND(G306&gt;=DATE('1. Informace o projektu'!$C$3,1,1),G306&lt;=WORKDAY(DATE('1. Informace o projektu'!$C$3,12,31)-1,1,'6. Data'!$C$76:$C$89)),"OK","!!"),ISBLANK(G306),"!",ISBLANK(H306),"!!!",H306='6. Data'!$B$3,"vyberte druh nákladu")," ")</f>
        <v xml:space="preserve"> </v>
      </c>
      <c r="J306" s="261" t="str">
        <f t="shared" si="12"/>
        <v xml:space="preserve"> </v>
      </c>
      <c r="K306" s="238" t="str">
        <f t="shared" si="13"/>
        <v xml:space="preserve"> </v>
      </c>
      <c r="L306" s="87" t="str">
        <f t="shared" si="14"/>
        <v xml:space="preserve"> </v>
      </c>
    </row>
    <row r="307" spans="1:12" x14ac:dyDescent="0.25">
      <c r="A307" s="72"/>
      <c r="B307" s="82"/>
      <c r="C307" s="82"/>
      <c r="D307" s="79"/>
      <c r="E307" s="83"/>
      <c r="F307" s="83"/>
      <c r="G307" s="81"/>
      <c r="H307" s="123"/>
      <c r="I307" s="238" t="str">
        <f>IF(ISNUMBER(F307),_xlfn.IFS(RIGHT(H307,3)="(b)",IF(AND(G307&gt;=DATE('1. Informace o projektu'!$C$3,1,1),G307&lt;=WORKDAY(DATE('1. Informace o projektu'!$C$3+1,1,31)-1,1)),"OK","!!"),RIGHT(H307,3)="(a)",IF(AND(G307&gt;=DATE('1. Informace o projektu'!$C$3,1,1),G307&lt;=WORKDAY(DATE('1. Informace o projektu'!$C$3,12,31)-1,1,'6. Data'!$C$76:$C$89)),"OK","!!"),ISBLANK(G307),"!",ISBLANK(H307),"!!!",H307='6. Data'!$B$3,"vyberte druh nákladu")," ")</f>
        <v xml:space="preserve"> </v>
      </c>
      <c r="J307" s="261" t="str">
        <f t="shared" si="12"/>
        <v xml:space="preserve"> </v>
      </c>
      <c r="K307" s="238" t="str">
        <f t="shared" si="13"/>
        <v xml:space="preserve"> </v>
      </c>
      <c r="L307" s="87" t="str">
        <f t="shared" si="14"/>
        <v xml:space="preserve"> </v>
      </c>
    </row>
    <row r="308" spans="1:12" x14ac:dyDescent="0.25">
      <c r="A308" s="72"/>
      <c r="B308" s="82"/>
      <c r="C308" s="82"/>
      <c r="D308" s="79"/>
      <c r="E308" s="83"/>
      <c r="F308" s="83"/>
      <c r="G308" s="81"/>
      <c r="H308" s="123"/>
      <c r="I308" s="238" t="str">
        <f>IF(ISNUMBER(F308),_xlfn.IFS(RIGHT(H308,3)="(b)",IF(AND(G308&gt;=DATE('1. Informace o projektu'!$C$3,1,1),G308&lt;=WORKDAY(DATE('1. Informace o projektu'!$C$3+1,1,31)-1,1)),"OK","!!"),RIGHT(H308,3)="(a)",IF(AND(G308&gt;=DATE('1. Informace o projektu'!$C$3,1,1),G308&lt;=WORKDAY(DATE('1. Informace o projektu'!$C$3,12,31)-1,1,'6. Data'!$C$76:$C$89)),"OK","!!"),ISBLANK(G308),"!",ISBLANK(H308),"!!!",H308='6. Data'!$B$3,"vyberte druh nákladu")," ")</f>
        <v xml:space="preserve"> </v>
      </c>
      <c r="J308" s="261" t="str">
        <f t="shared" si="12"/>
        <v xml:space="preserve"> </v>
      </c>
      <c r="K308" s="238" t="str">
        <f t="shared" si="13"/>
        <v xml:space="preserve"> </v>
      </c>
      <c r="L308" s="87" t="str">
        <f t="shared" si="14"/>
        <v xml:space="preserve"> </v>
      </c>
    </row>
    <row r="309" spans="1:12" x14ac:dyDescent="0.25">
      <c r="A309" s="72"/>
      <c r="B309" s="82"/>
      <c r="C309" s="82"/>
      <c r="D309" s="79"/>
      <c r="E309" s="83"/>
      <c r="F309" s="83"/>
      <c r="G309" s="81"/>
      <c r="H309" s="123"/>
      <c r="I309" s="238" t="str">
        <f>IF(ISNUMBER(F309),_xlfn.IFS(RIGHT(H309,3)="(b)",IF(AND(G309&gt;=DATE('1. Informace o projektu'!$C$3,1,1),G309&lt;=WORKDAY(DATE('1. Informace o projektu'!$C$3+1,1,31)-1,1)),"OK","!!"),RIGHT(H309,3)="(a)",IF(AND(G309&gt;=DATE('1. Informace o projektu'!$C$3,1,1),G309&lt;=WORKDAY(DATE('1. Informace o projektu'!$C$3,12,31)-1,1,'6. Data'!$C$76:$C$89)),"OK","!!"),ISBLANK(G309),"!",ISBLANK(H309),"!!!",H309='6. Data'!$B$3,"vyberte druh nákladu")," ")</f>
        <v xml:space="preserve"> </v>
      </c>
      <c r="J309" s="261" t="str">
        <f t="shared" si="12"/>
        <v xml:space="preserve"> </v>
      </c>
      <c r="K309" s="238" t="str">
        <f t="shared" si="13"/>
        <v xml:space="preserve"> </v>
      </c>
      <c r="L309" s="87" t="str">
        <f t="shared" si="14"/>
        <v xml:space="preserve"> </v>
      </c>
    </row>
    <row r="310" spans="1:12" x14ac:dyDescent="0.25">
      <c r="A310" s="72"/>
      <c r="B310" s="82"/>
      <c r="C310" s="82"/>
      <c r="D310" s="79"/>
      <c r="E310" s="83"/>
      <c r="F310" s="83"/>
      <c r="G310" s="81"/>
      <c r="H310" s="123"/>
      <c r="I310" s="238" t="str">
        <f>IF(ISNUMBER(F310),_xlfn.IFS(RIGHT(H310,3)="(b)",IF(AND(G310&gt;=DATE('1. Informace o projektu'!$C$3,1,1),G310&lt;=WORKDAY(DATE('1. Informace o projektu'!$C$3+1,1,31)-1,1)),"OK","!!"),RIGHT(H310,3)="(a)",IF(AND(G310&gt;=DATE('1. Informace o projektu'!$C$3,1,1),G310&lt;=WORKDAY(DATE('1. Informace o projektu'!$C$3,12,31)-1,1,'6. Data'!$C$76:$C$89)),"OK","!!"),ISBLANK(G310),"!",ISBLANK(H310),"!!!",H310='6. Data'!$B$3,"vyberte druh nákladu")," ")</f>
        <v xml:space="preserve"> </v>
      </c>
      <c r="J310" s="261" t="str">
        <f t="shared" si="12"/>
        <v xml:space="preserve"> </v>
      </c>
      <c r="K310" s="238" t="str">
        <f t="shared" si="13"/>
        <v xml:space="preserve"> </v>
      </c>
      <c r="L310" s="87" t="str">
        <f t="shared" si="14"/>
        <v xml:space="preserve"> </v>
      </c>
    </row>
    <row r="311" spans="1:12" x14ac:dyDescent="0.25">
      <c r="A311" s="72"/>
      <c r="B311" s="82"/>
      <c r="C311" s="82"/>
      <c r="D311" s="79"/>
      <c r="E311" s="83"/>
      <c r="F311" s="83"/>
      <c r="G311" s="81"/>
      <c r="H311" s="123"/>
      <c r="I311" s="238" t="str">
        <f>IF(ISNUMBER(F311),_xlfn.IFS(RIGHT(H311,3)="(b)",IF(AND(G311&gt;=DATE('1. Informace o projektu'!$C$3,1,1),G311&lt;=WORKDAY(DATE('1. Informace o projektu'!$C$3+1,1,31)-1,1)),"OK","!!"),RIGHT(H311,3)="(a)",IF(AND(G311&gt;=DATE('1. Informace o projektu'!$C$3,1,1),G311&lt;=WORKDAY(DATE('1. Informace o projektu'!$C$3,12,31)-1,1,'6. Data'!$C$76:$C$89)),"OK","!!"),ISBLANK(G311),"!",ISBLANK(H311),"!!!",H311='6. Data'!$B$3,"vyberte druh nákladu")," ")</f>
        <v xml:space="preserve"> </v>
      </c>
      <c r="J311" s="261" t="str">
        <f t="shared" si="12"/>
        <v xml:space="preserve"> </v>
      </c>
      <c r="K311" s="238" t="str">
        <f t="shared" si="13"/>
        <v xml:space="preserve"> </v>
      </c>
      <c r="L311" s="87" t="str">
        <f t="shared" si="14"/>
        <v xml:space="preserve"> </v>
      </c>
    </row>
    <row r="312" spans="1:12" x14ac:dyDescent="0.25">
      <c r="A312" s="72"/>
      <c r="B312" s="82"/>
      <c r="C312" s="82"/>
      <c r="D312" s="79"/>
      <c r="E312" s="83"/>
      <c r="F312" s="83"/>
      <c r="G312" s="81"/>
      <c r="H312" s="123"/>
      <c r="I312" s="238" t="str">
        <f>IF(ISNUMBER(F312),_xlfn.IFS(RIGHT(H312,3)="(b)",IF(AND(G312&gt;=DATE('1. Informace o projektu'!$C$3,1,1),G312&lt;=WORKDAY(DATE('1. Informace o projektu'!$C$3+1,1,31)-1,1)),"OK","!!"),RIGHT(H312,3)="(a)",IF(AND(G312&gt;=DATE('1. Informace o projektu'!$C$3,1,1),G312&lt;=WORKDAY(DATE('1. Informace o projektu'!$C$3,12,31)-1,1,'6. Data'!$C$76:$C$89)),"OK","!!"),ISBLANK(G312),"!",ISBLANK(H312),"!!!",H312='6. Data'!$B$3,"vyberte druh nákladu")," ")</f>
        <v xml:space="preserve"> </v>
      </c>
      <c r="J312" s="261" t="str">
        <f t="shared" si="12"/>
        <v xml:space="preserve"> </v>
      </c>
      <c r="K312" s="238" t="str">
        <f t="shared" si="13"/>
        <v xml:space="preserve"> </v>
      </c>
      <c r="L312" s="87" t="str">
        <f t="shared" si="14"/>
        <v xml:space="preserve"> </v>
      </c>
    </row>
    <row r="313" spans="1:12" x14ac:dyDescent="0.25">
      <c r="A313" s="72"/>
      <c r="B313" s="82"/>
      <c r="C313" s="82"/>
      <c r="D313" s="79"/>
      <c r="E313" s="83"/>
      <c r="F313" s="83"/>
      <c r="G313" s="81"/>
      <c r="H313" s="123"/>
      <c r="I313" s="238" t="str">
        <f>IF(ISNUMBER(F313),_xlfn.IFS(RIGHT(H313,3)="(b)",IF(AND(G313&gt;=DATE('1. Informace o projektu'!$C$3,1,1),G313&lt;=WORKDAY(DATE('1. Informace o projektu'!$C$3+1,1,31)-1,1)),"OK","!!"),RIGHT(H313,3)="(a)",IF(AND(G313&gt;=DATE('1. Informace o projektu'!$C$3,1,1),G313&lt;=WORKDAY(DATE('1. Informace o projektu'!$C$3,12,31)-1,1,'6. Data'!$C$76:$C$89)),"OK","!!"),ISBLANK(G313),"!",ISBLANK(H313),"!!!",H313='6. Data'!$B$3,"vyberte druh nákladu")," ")</f>
        <v xml:space="preserve"> </v>
      </c>
      <c r="J313" s="261" t="str">
        <f t="shared" si="12"/>
        <v xml:space="preserve"> </v>
      </c>
      <c r="K313" s="238" t="str">
        <f t="shared" si="13"/>
        <v xml:space="preserve"> </v>
      </c>
      <c r="L313" s="87" t="str">
        <f t="shared" si="14"/>
        <v xml:space="preserve"> </v>
      </c>
    </row>
    <row r="314" spans="1:12" x14ac:dyDescent="0.25">
      <c r="A314" s="72"/>
      <c r="B314" s="82"/>
      <c r="C314" s="82"/>
      <c r="D314" s="79"/>
      <c r="E314" s="83"/>
      <c r="F314" s="83"/>
      <c r="G314" s="81"/>
      <c r="H314" s="123"/>
      <c r="I314" s="238" t="str">
        <f>IF(ISNUMBER(F314),_xlfn.IFS(RIGHT(H314,3)="(b)",IF(AND(G314&gt;=DATE('1. Informace o projektu'!$C$3,1,1),G314&lt;=WORKDAY(DATE('1. Informace o projektu'!$C$3+1,1,31)-1,1)),"OK","!!"),RIGHT(H314,3)="(a)",IF(AND(G314&gt;=DATE('1. Informace o projektu'!$C$3,1,1),G314&lt;=WORKDAY(DATE('1. Informace o projektu'!$C$3,12,31)-1,1,'6. Data'!$C$76:$C$89)),"OK","!!"),ISBLANK(G314),"!",ISBLANK(H314),"!!!",H314='6. Data'!$B$3,"vyberte druh nákladu")," ")</f>
        <v xml:space="preserve"> </v>
      </c>
      <c r="J314" s="261" t="str">
        <f t="shared" si="12"/>
        <v xml:space="preserve"> </v>
      </c>
      <c r="K314" s="238" t="str">
        <f t="shared" si="13"/>
        <v xml:space="preserve"> </v>
      </c>
      <c r="L314" s="87" t="str">
        <f t="shared" si="14"/>
        <v xml:space="preserve"> </v>
      </c>
    </row>
    <row r="315" spans="1:12" x14ac:dyDescent="0.25">
      <c r="A315" s="72"/>
      <c r="B315" s="82"/>
      <c r="C315" s="82"/>
      <c r="D315" s="79"/>
      <c r="E315" s="83"/>
      <c r="F315" s="83"/>
      <c r="G315" s="81"/>
      <c r="H315" s="123"/>
      <c r="I315" s="238" t="str">
        <f>IF(ISNUMBER(F315),_xlfn.IFS(RIGHT(H315,3)="(b)",IF(AND(G315&gt;=DATE('1. Informace o projektu'!$C$3,1,1),G315&lt;=WORKDAY(DATE('1. Informace o projektu'!$C$3+1,1,31)-1,1)),"OK","!!"),RIGHT(H315,3)="(a)",IF(AND(G315&gt;=DATE('1. Informace o projektu'!$C$3,1,1),G315&lt;=WORKDAY(DATE('1. Informace o projektu'!$C$3,12,31)-1,1,'6. Data'!$C$76:$C$89)),"OK","!!"),ISBLANK(G315),"!",ISBLANK(H315),"!!!",H315='6. Data'!$B$3,"vyberte druh nákladu")," ")</f>
        <v xml:space="preserve"> </v>
      </c>
      <c r="J315" s="261" t="str">
        <f t="shared" si="12"/>
        <v xml:space="preserve"> </v>
      </c>
      <c r="K315" s="238" t="str">
        <f t="shared" si="13"/>
        <v xml:space="preserve"> </v>
      </c>
      <c r="L315" s="87" t="str">
        <f t="shared" si="14"/>
        <v xml:space="preserve"> </v>
      </c>
    </row>
    <row r="316" spans="1:12" x14ac:dyDescent="0.25">
      <c r="A316" s="72"/>
      <c r="B316" s="82"/>
      <c r="C316" s="82"/>
      <c r="D316" s="79"/>
      <c r="E316" s="83"/>
      <c r="F316" s="83"/>
      <c r="G316" s="81"/>
      <c r="H316" s="123"/>
      <c r="I316" s="238" t="str">
        <f>IF(ISNUMBER(F316),_xlfn.IFS(RIGHT(H316,3)="(b)",IF(AND(G316&gt;=DATE('1. Informace o projektu'!$C$3,1,1),G316&lt;=WORKDAY(DATE('1. Informace o projektu'!$C$3+1,1,31)-1,1)),"OK","!!"),RIGHT(H316,3)="(a)",IF(AND(G316&gt;=DATE('1. Informace o projektu'!$C$3,1,1),G316&lt;=WORKDAY(DATE('1. Informace o projektu'!$C$3,12,31)-1,1,'6. Data'!$C$76:$C$89)),"OK","!!"),ISBLANK(G316),"!",ISBLANK(H316),"!!!",H316='6. Data'!$B$3,"vyberte druh nákladu")," ")</f>
        <v xml:space="preserve"> </v>
      </c>
      <c r="J316" s="261" t="str">
        <f t="shared" si="12"/>
        <v xml:space="preserve"> </v>
      </c>
      <c r="K316" s="238" t="str">
        <f t="shared" si="13"/>
        <v xml:space="preserve"> </v>
      </c>
      <c r="L316" s="87" t="str">
        <f t="shared" si="14"/>
        <v xml:space="preserve"> </v>
      </c>
    </row>
    <row r="317" spans="1:12" x14ac:dyDescent="0.25">
      <c r="A317" s="72"/>
      <c r="B317" s="82"/>
      <c r="C317" s="82"/>
      <c r="D317" s="79"/>
      <c r="E317" s="83"/>
      <c r="F317" s="83"/>
      <c r="G317" s="81"/>
      <c r="H317" s="123"/>
      <c r="I317" s="238" t="str">
        <f>IF(ISNUMBER(F317),_xlfn.IFS(RIGHT(H317,3)="(b)",IF(AND(G317&gt;=DATE('1. Informace o projektu'!$C$3,1,1),G317&lt;=WORKDAY(DATE('1. Informace o projektu'!$C$3+1,1,31)-1,1)),"OK","!!"),RIGHT(H317,3)="(a)",IF(AND(G317&gt;=DATE('1. Informace o projektu'!$C$3,1,1),G317&lt;=WORKDAY(DATE('1. Informace o projektu'!$C$3,12,31)-1,1,'6. Data'!$C$76:$C$89)),"OK","!!"),ISBLANK(G317),"!",ISBLANK(H317),"!!!",H317='6. Data'!$B$3,"vyberte druh nákladu")," ")</f>
        <v xml:space="preserve"> </v>
      </c>
      <c r="J317" s="261" t="str">
        <f t="shared" si="12"/>
        <v xml:space="preserve"> </v>
      </c>
      <c r="K317" s="238" t="str">
        <f t="shared" si="13"/>
        <v xml:space="preserve"> </v>
      </c>
      <c r="L317" s="87" t="str">
        <f t="shared" si="14"/>
        <v xml:space="preserve"> </v>
      </c>
    </row>
    <row r="318" spans="1:12" x14ac:dyDescent="0.25">
      <c r="A318" s="72"/>
      <c r="B318" s="82"/>
      <c r="C318" s="82"/>
      <c r="D318" s="79"/>
      <c r="E318" s="83"/>
      <c r="F318" s="83"/>
      <c r="G318" s="81"/>
      <c r="H318" s="123"/>
      <c r="I318" s="238" t="str">
        <f>IF(ISNUMBER(F318),_xlfn.IFS(RIGHT(H318,3)="(b)",IF(AND(G318&gt;=DATE('1. Informace o projektu'!$C$3,1,1),G318&lt;=WORKDAY(DATE('1. Informace o projektu'!$C$3+1,1,31)-1,1)),"OK","!!"),RIGHT(H318,3)="(a)",IF(AND(G318&gt;=DATE('1. Informace o projektu'!$C$3,1,1),G318&lt;=WORKDAY(DATE('1. Informace o projektu'!$C$3,12,31)-1,1,'6. Data'!$C$76:$C$89)),"OK","!!"),ISBLANK(G318),"!",ISBLANK(H318),"!!!",H318='6. Data'!$B$3,"vyberte druh nákladu")," ")</f>
        <v xml:space="preserve"> </v>
      </c>
      <c r="J318" s="261" t="str">
        <f t="shared" si="12"/>
        <v xml:space="preserve"> </v>
      </c>
      <c r="K318" s="238" t="str">
        <f t="shared" si="13"/>
        <v xml:space="preserve"> </v>
      </c>
      <c r="L318" s="87" t="str">
        <f t="shared" si="14"/>
        <v xml:space="preserve"> </v>
      </c>
    </row>
    <row r="319" spans="1:12" x14ac:dyDescent="0.25">
      <c r="A319" s="72"/>
      <c r="B319" s="82"/>
      <c r="C319" s="82"/>
      <c r="D319" s="79"/>
      <c r="E319" s="83"/>
      <c r="F319" s="83"/>
      <c r="G319" s="81"/>
      <c r="H319" s="123"/>
      <c r="I319" s="238" t="str">
        <f>IF(ISNUMBER(F319),_xlfn.IFS(RIGHT(H319,3)="(b)",IF(AND(G319&gt;=DATE('1. Informace o projektu'!$C$3,1,1),G319&lt;=WORKDAY(DATE('1. Informace o projektu'!$C$3+1,1,31)-1,1)),"OK","!!"),RIGHT(H319,3)="(a)",IF(AND(G319&gt;=DATE('1. Informace o projektu'!$C$3,1,1),G319&lt;=WORKDAY(DATE('1. Informace o projektu'!$C$3,12,31)-1,1,'6. Data'!$C$76:$C$89)),"OK","!!"),ISBLANK(G319),"!",ISBLANK(H319),"!!!",H319='6. Data'!$B$3,"vyberte druh nákladu")," ")</f>
        <v xml:space="preserve"> </v>
      </c>
      <c r="J319" s="261" t="str">
        <f t="shared" si="12"/>
        <v xml:space="preserve"> </v>
      </c>
      <c r="K319" s="238" t="str">
        <f t="shared" si="13"/>
        <v xml:space="preserve"> </v>
      </c>
      <c r="L319" s="87" t="str">
        <f t="shared" si="14"/>
        <v xml:space="preserve"> </v>
      </c>
    </row>
    <row r="320" spans="1:12" x14ac:dyDescent="0.25">
      <c r="A320" s="72"/>
      <c r="B320" s="82"/>
      <c r="C320" s="82"/>
      <c r="D320" s="79"/>
      <c r="E320" s="83"/>
      <c r="F320" s="83"/>
      <c r="G320" s="81"/>
      <c r="H320" s="123"/>
      <c r="I320" s="238" t="str">
        <f>IF(ISNUMBER(F320),_xlfn.IFS(RIGHT(H320,3)="(b)",IF(AND(G320&gt;=DATE('1. Informace o projektu'!$C$3,1,1),G320&lt;=WORKDAY(DATE('1. Informace o projektu'!$C$3+1,1,31)-1,1)),"OK","!!"),RIGHT(H320,3)="(a)",IF(AND(G320&gt;=DATE('1. Informace o projektu'!$C$3,1,1),G320&lt;=WORKDAY(DATE('1. Informace o projektu'!$C$3,12,31)-1,1,'6. Data'!$C$76:$C$89)),"OK","!!"),ISBLANK(G320),"!",ISBLANK(H320),"!!!",H320='6. Data'!$B$3,"vyberte druh nákladu")," ")</f>
        <v xml:space="preserve"> </v>
      </c>
      <c r="J320" s="261" t="str">
        <f t="shared" si="12"/>
        <v xml:space="preserve"> </v>
      </c>
      <c r="K320" s="238" t="str">
        <f t="shared" si="13"/>
        <v xml:space="preserve"> </v>
      </c>
      <c r="L320" s="87" t="str">
        <f t="shared" si="14"/>
        <v xml:space="preserve"> </v>
      </c>
    </row>
    <row r="321" spans="1:12" x14ac:dyDescent="0.25">
      <c r="A321" s="72"/>
      <c r="B321" s="82"/>
      <c r="C321" s="82"/>
      <c r="D321" s="79"/>
      <c r="E321" s="83"/>
      <c r="F321" s="83"/>
      <c r="G321" s="81"/>
      <c r="H321" s="123"/>
      <c r="I321" s="238" t="str">
        <f>IF(ISNUMBER(F321),_xlfn.IFS(RIGHT(H321,3)="(b)",IF(AND(G321&gt;=DATE('1. Informace o projektu'!$C$3,1,1),G321&lt;=WORKDAY(DATE('1. Informace o projektu'!$C$3+1,1,31)-1,1)),"OK","!!"),RIGHT(H321,3)="(a)",IF(AND(G321&gt;=DATE('1. Informace o projektu'!$C$3,1,1),G321&lt;=WORKDAY(DATE('1. Informace o projektu'!$C$3,12,31)-1,1,'6. Data'!$C$76:$C$89)),"OK","!!"),ISBLANK(G321),"!",ISBLANK(H321),"!!!",H321='6. Data'!$B$3,"vyberte druh nákladu")," ")</f>
        <v xml:space="preserve"> </v>
      </c>
      <c r="J321" s="261" t="str">
        <f t="shared" si="12"/>
        <v xml:space="preserve"> </v>
      </c>
      <c r="K321" s="238" t="str">
        <f t="shared" si="13"/>
        <v xml:space="preserve"> </v>
      </c>
      <c r="L321" s="87" t="str">
        <f t="shared" si="14"/>
        <v xml:space="preserve"> </v>
      </c>
    </row>
    <row r="322" spans="1:12" x14ac:dyDescent="0.25">
      <c r="A322" s="72"/>
      <c r="B322" s="82"/>
      <c r="C322" s="82"/>
      <c r="D322" s="79"/>
      <c r="E322" s="83"/>
      <c r="F322" s="83"/>
      <c r="G322" s="81"/>
      <c r="H322" s="123"/>
      <c r="I322" s="238" t="str">
        <f>IF(ISNUMBER(F322),_xlfn.IFS(RIGHT(H322,3)="(b)",IF(AND(G322&gt;=DATE('1. Informace o projektu'!$C$3,1,1),G322&lt;=WORKDAY(DATE('1. Informace o projektu'!$C$3+1,1,31)-1,1)),"OK","!!"),RIGHT(H322,3)="(a)",IF(AND(G322&gt;=DATE('1. Informace o projektu'!$C$3,1,1),G322&lt;=WORKDAY(DATE('1. Informace o projektu'!$C$3,12,31)-1,1,'6. Data'!$C$76:$C$89)),"OK","!!"),ISBLANK(G322),"!",ISBLANK(H322),"!!!",H322='6. Data'!$B$3,"vyberte druh nákladu")," ")</f>
        <v xml:space="preserve"> </v>
      </c>
      <c r="J322" s="261" t="str">
        <f t="shared" si="12"/>
        <v xml:space="preserve"> </v>
      </c>
      <c r="K322" s="238" t="str">
        <f t="shared" si="13"/>
        <v xml:space="preserve"> </v>
      </c>
      <c r="L322" s="87" t="str">
        <f t="shared" si="14"/>
        <v xml:space="preserve"> </v>
      </c>
    </row>
    <row r="323" spans="1:12" x14ac:dyDescent="0.25">
      <c r="A323" s="72"/>
      <c r="B323" s="82"/>
      <c r="C323" s="82"/>
      <c r="D323" s="79"/>
      <c r="E323" s="83"/>
      <c r="F323" s="83"/>
      <c r="G323" s="81"/>
      <c r="H323" s="123"/>
      <c r="I323" s="238" t="str">
        <f>IF(ISNUMBER(F323),_xlfn.IFS(RIGHT(H323,3)="(b)",IF(AND(G323&gt;=DATE('1. Informace o projektu'!$C$3,1,1),G323&lt;=WORKDAY(DATE('1. Informace o projektu'!$C$3+1,1,31)-1,1)),"OK","!!"),RIGHT(H323,3)="(a)",IF(AND(G323&gt;=DATE('1. Informace o projektu'!$C$3,1,1),G323&lt;=WORKDAY(DATE('1. Informace o projektu'!$C$3,12,31)-1,1,'6. Data'!$C$76:$C$89)),"OK","!!"),ISBLANK(G323),"!",ISBLANK(H323),"!!!",H323='6. Data'!$B$3,"vyberte druh nákladu")," ")</f>
        <v xml:space="preserve"> </v>
      </c>
      <c r="J323" s="261" t="str">
        <f t="shared" si="12"/>
        <v xml:space="preserve"> </v>
      </c>
      <c r="K323" s="238" t="str">
        <f t="shared" si="13"/>
        <v xml:space="preserve"> </v>
      </c>
      <c r="L323" s="87" t="str">
        <f t="shared" si="14"/>
        <v xml:space="preserve"> </v>
      </c>
    </row>
    <row r="324" spans="1:12" x14ac:dyDescent="0.25">
      <c r="A324" s="72"/>
      <c r="B324" s="82"/>
      <c r="C324" s="82"/>
      <c r="D324" s="79"/>
      <c r="E324" s="83"/>
      <c r="F324" s="83"/>
      <c r="G324" s="81"/>
      <c r="H324" s="123"/>
      <c r="I324" s="238" t="str">
        <f>IF(ISNUMBER(F324),_xlfn.IFS(RIGHT(H324,3)="(b)",IF(AND(G324&gt;=DATE('1. Informace o projektu'!$C$3,1,1),G324&lt;=WORKDAY(DATE('1. Informace o projektu'!$C$3+1,1,31)-1,1)),"OK","!!"),RIGHT(H324,3)="(a)",IF(AND(G324&gt;=DATE('1. Informace o projektu'!$C$3,1,1),G324&lt;=WORKDAY(DATE('1. Informace o projektu'!$C$3,12,31)-1,1,'6. Data'!$C$76:$C$89)),"OK","!!"),ISBLANK(G324),"!",ISBLANK(H324),"!!!",H324='6. Data'!$B$3,"vyberte druh nákladu")," ")</f>
        <v xml:space="preserve"> </v>
      </c>
      <c r="J324" s="261" t="str">
        <f t="shared" si="12"/>
        <v xml:space="preserve"> </v>
      </c>
      <c r="K324" s="238" t="str">
        <f t="shared" si="13"/>
        <v xml:space="preserve"> </v>
      </c>
      <c r="L324" s="87" t="str">
        <f t="shared" si="14"/>
        <v xml:space="preserve"> </v>
      </c>
    </row>
    <row r="325" spans="1:12" x14ac:dyDescent="0.25">
      <c r="A325" s="72"/>
      <c r="B325" s="82"/>
      <c r="C325" s="82"/>
      <c r="D325" s="79"/>
      <c r="E325" s="83"/>
      <c r="F325" s="83"/>
      <c r="G325" s="81"/>
      <c r="H325" s="123"/>
      <c r="I325" s="238" t="str">
        <f>IF(ISNUMBER(F325),_xlfn.IFS(RIGHT(H325,3)="(b)",IF(AND(G325&gt;=DATE('1. Informace o projektu'!$C$3,1,1),G325&lt;=WORKDAY(DATE('1. Informace o projektu'!$C$3+1,1,31)-1,1)),"OK","!!"),RIGHT(H325,3)="(a)",IF(AND(G325&gt;=DATE('1. Informace o projektu'!$C$3,1,1),G325&lt;=WORKDAY(DATE('1. Informace o projektu'!$C$3,12,31)-1,1,'6. Data'!$C$76:$C$89)),"OK","!!"),ISBLANK(G325),"!",ISBLANK(H325),"!!!",H325='6. Data'!$B$3,"vyberte druh nákladu")," ")</f>
        <v xml:space="preserve"> </v>
      </c>
      <c r="J325" s="261" t="str">
        <f t="shared" si="12"/>
        <v xml:space="preserve"> </v>
      </c>
      <c r="K325" s="238" t="str">
        <f t="shared" si="13"/>
        <v xml:space="preserve"> </v>
      </c>
      <c r="L325" s="87" t="str">
        <f t="shared" si="14"/>
        <v xml:space="preserve"> </v>
      </c>
    </row>
    <row r="326" spans="1:12" x14ac:dyDescent="0.25">
      <c r="A326" s="72"/>
      <c r="B326" s="82"/>
      <c r="C326" s="82"/>
      <c r="D326" s="79"/>
      <c r="E326" s="83"/>
      <c r="F326" s="83"/>
      <c r="G326" s="81"/>
      <c r="H326" s="123"/>
      <c r="I326" s="238" t="str">
        <f>IF(ISNUMBER(F326),_xlfn.IFS(RIGHT(H326,3)="(b)",IF(AND(G326&gt;=DATE('1. Informace o projektu'!$C$3,1,1),G326&lt;=WORKDAY(DATE('1. Informace o projektu'!$C$3+1,1,31)-1,1)),"OK","!!"),RIGHT(H326,3)="(a)",IF(AND(G326&gt;=DATE('1. Informace o projektu'!$C$3,1,1),G326&lt;=WORKDAY(DATE('1. Informace o projektu'!$C$3,12,31)-1,1,'6. Data'!$C$76:$C$89)),"OK","!!"),ISBLANK(G326),"!",ISBLANK(H326),"!!!",H326='6. Data'!$B$3,"vyberte druh nákladu")," ")</f>
        <v xml:space="preserve"> </v>
      </c>
      <c r="J326" s="261" t="str">
        <f t="shared" si="12"/>
        <v xml:space="preserve"> </v>
      </c>
      <c r="K326" s="238" t="str">
        <f t="shared" si="13"/>
        <v xml:space="preserve"> </v>
      </c>
      <c r="L326" s="87" t="str">
        <f t="shared" si="14"/>
        <v xml:space="preserve"> </v>
      </c>
    </row>
    <row r="327" spans="1:12" x14ac:dyDescent="0.25">
      <c r="A327" s="72"/>
      <c r="B327" s="82"/>
      <c r="C327" s="82"/>
      <c r="D327" s="79"/>
      <c r="E327" s="83"/>
      <c r="F327" s="83"/>
      <c r="G327" s="81"/>
      <c r="H327" s="123"/>
      <c r="I327" s="238" t="str">
        <f>IF(ISNUMBER(F327),_xlfn.IFS(RIGHT(H327,3)="(b)",IF(AND(G327&gt;=DATE('1. Informace o projektu'!$C$3,1,1),G327&lt;=WORKDAY(DATE('1. Informace o projektu'!$C$3+1,1,31)-1,1)),"OK","!!"),RIGHT(H327,3)="(a)",IF(AND(G327&gt;=DATE('1. Informace o projektu'!$C$3,1,1),G327&lt;=WORKDAY(DATE('1. Informace o projektu'!$C$3,12,31)-1,1,'6. Data'!$C$76:$C$89)),"OK","!!"),ISBLANK(G327),"!",ISBLANK(H327),"!!!",H327='6. Data'!$B$3,"vyberte druh nákladu")," ")</f>
        <v xml:space="preserve"> </v>
      </c>
      <c r="J327" s="261" t="str">
        <f t="shared" ref="J327:J390" si="15">_xlfn.IFS(I327="!","Zapište datum úhrady",I327="ok"," ",I327=" "," ",I327="!!!","vyberte druh nákladu",I327="!!","nepovolené datum úhrady",I327="vyberte druh nákladu","vyberte druh nákladu")</f>
        <v xml:space="preserve"> </v>
      </c>
      <c r="K327" s="238" t="str">
        <f t="shared" ref="K327:K390" si="16">IF(ISNUMBER(F327),IF(E327&gt;=F327,"OK","!")," ")</f>
        <v xml:space="preserve"> </v>
      </c>
      <c r="L327" s="87" t="str">
        <f t="shared" ref="L327:L390" si="17">_xlfn.IFS(K327="!","Hrazeno z dotace je vyšší než fakturovaná částka",K327="ok"," ",K327=" "," ")</f>
        <v xml:space="preserve"> </v>
      </c>
    </row>
    <row r="328" spans="1:12" x14ac:dyDescent="0.25">
      <c r="A328" s="72"/>
      <c r="B328" s="82"/>
      <c r="C328" s="82"/>
      <c r="D328" s="79"/>
      <c r="E328" s="83"/>
      <c r="F328" s="83"/>
      <c r="G328" s="81"/>
      <c r="H328" s="123"/>
      <c r="I328" s="238" t="str">
        <f>IF(ISNUMBER(F328),_xlfn.IFS(RIGHT(H328,3)="(b)",IF(AND(G328&gt;=DATE('1. Informace o projektu'!$C$3,1,1),G328&lt;=WORKDAY(DATE('1. Informace o projektu'!$C$3+1,1,31)-1,1)),"OK","!!"),RIGHT(H328,3)="(a)",IF(AND(G328&gt;=DATE('1. Informace o projektu'!$C$3,1,1),G328&lt;=WORKDAY(DATE('1. Informace o projektu'!$C$3,12,31)-1,1,'6. Data'!$C$76:$C$89)),"OK","!!"),ISBLANK(G328),"!",ISBLANK(H328),"!!!",H328='6. Data'!$B$3,"vyberte druh nákladu")," ")</f>
        <v xml:space="preserve"> </v>
      </c>
      <c r="J328" s="261" t="str">
        <f t="shared" si="15"/>
        <v xml:space="preserve"> </v>
      </c>
      <c r="K328" s="238" t="str">
        <f t="shared" si="16"/>
        <v xml:space="preserve"> </v>
      </c>
      <c r="L328" s="87" t="str">
        <f t="shared" si="17"/>
        <v xml:space="preserve"> </v>
      </c>
    </row>
    <row r="329" spans="1:12" x14ac:dyDescent="0.25">
      <c r="A329" s="72"/>
      <c r="B329" s="82"/>
      <c r="C329" s="82"/>
      <c r="D329" s="79"/>
      <c r="E329" s="83"/>
      <c r="F329" s="83"/>
      <c r="G329" s="81"/>
      <c r="H329" s="123"/>
      <c r="I329" s="238" t="str">
        <f>IF(ISNUMBER(F329),_xlfn.IFS(RIGHT(H329,3)="(b)",IF(AND(G329&gt;=DATE('1. Informace o projektu'!$C$3,1,1),G329&lt;=WORKDAY(DATE('1. Informace o projektu'!$C$3+1,1,31)-1,1)),"OK","!!"),RIGHT(H329,3)="(a)",IF(AND(G329&gt;=DATE('1. Informace o projektu'!$C$3,1,1),G329&lt;=WORKDAY(DATE('1. Informace o projektu'!$C$3,12,31)-1,1,'6. Data'!$C$76:$C$89)),"OK","!!"),ISBLANK(G329),"!",ISBLANK(H329),"!!!",H329='6. Data'!$B$3,"vyberte druh nákladu")," ")</f>
        <v xml:space="preserve"> </v>
      </c>
      <c r="J329" s="261" t="str">
        <f t="shared" si="15"/>
        <v xml:space="preserve"> </v>
      </c>
      <c r="K329" s="238" t="str">
        <f t="shared" si="16"/>
        <v xml:space="preserve"> </v>
      </c>
      <c r="L329" s="87" t="str">
        <f t="shared" si="17"/>
        <v xml:space="preserve"> </v>
      </c>
    </row>
    <row r="330" spans="1:12" x14ac:dyDescent="0.25">
      <c r="A330" s="72"/>
      <c r="B330" s="82"/>
      <c r="C330" s="82"/>
      <c r="D330" s="79"/>
      <c r="E330" s="83"/>
      <c r="F330" s="83"/>
      <c r="G330" s="81"/>
      <c r="H330" s="123"/>
      <c r="I330" s="238" t="str">
        <f>IF(ISNUMBER(F330),_xlfn.IFS(RIGHT(H330,3)="(b)",IF(AND(G330&gt;=DATE('1. Informace o projektu'!$C$3,1,1),G330&lt;=WORKDAY(DATE('1. Informace o projektu'!$C$3+1,1,31)-1,1)),"OK","!!"),RIGHT(H330,3)="(a)",IF(AND(G330&gt;=DATE('1. Informace o projektu'!$C$3,1,1),G330&lt;=WORKDAY(DATE('1. Informace o projektu'!$C$3,12,31)-1,1,'6. Data'!$C$76:$C$89)),"OK","!!"),ISBLANK(G330),"!",ISBLANK(H330),"!!!",H330='6. Data'!$B$3,"vyberte druh nákladu")," ")</f>
        <v xml:space="preserve"> </v>
      </c>
      <c r="J330" s="261" t="str">
        <f t="shared" si="15"/>
        <v xml:space="preserve"> </v>
      </c>
      <c r="K330" s="238" t="str">
        <f t="shared" si="16"/>
        <v xml:space="preserve"> </v>
      </c>
      <c r="L330" s="87" t="str">
        <f t="shared" si="17"/>
        <v xml:space="preserve"> </v>
      </c>
    </row>
    <row r="331" spans="1:12" x14ac:dyDescent="0.25">
      <c r="A331" s="72"/>
      <c r="B331" s="82"/>
      <c r="C331" s="82"/>
      <c r="D331" s="79"/>
      <c r="E331" s="83"/>
      <c r="F331" s="83"/>
      <c r="G331" s="81"/>
      <c r="H331" s="123"/>
      <c r="I331" s="238" t="str">
        <f>IF(ISNUMBER(F331),_xlfn.IFS(RIGHT(H331,3)="(b)",IF(AND(G331&gt;=DATE('1. Informace o projektu'!$C$3,1,1),G331&lt;=WORKDAY(DATE('1. Informace o projektu'!$C$3+1,1,31)-1,1)),"OK","!!"),RIGHT(H331,3)="(a)",IF(AND(G331&gt;=DATE('1. Informace o projektu'!$C$3,1,1),G331&lt;=WORKDAY(DATE('1. Informace o projektu'!$C$3,12,31)-1,1,'6. Data'!$C$76:$C$89)),"OK","!!"),ISBLANK(G331),"!",ISBLANK(H331),"!!!",H331='6. Data'!$B$3,"vyberte druh nákladu")," ")</f>
        <v xml:space="preserve"> </v>
      </c>
      <c r="J331" s="261" t="str">
        <f t="shared" si="15"/>
        <v xml:space="preserve"> </v>
      </c>
      <c r="K331" s="238" t="str">
        <f t="shared" si="16"/>
        <v xml:space="preserve"> </v>
      </c>
      <c r="L331" s="87" t="str">
        <f t="shared" si="17"/>
        <v xml:space="preserve"> </v>
      </c>
    </row>
    <row r="332" spans="1:12" x14ac:dyDescent="0.25">
      <c r="A332" s="72"/>
      <c r="B332" s="82"/>
      <c r="C332" s="82"/>
      <c r="D332" s="79"/>
      <c r="E332" s="83"/>
      <c r="F332" s="83"/>
      <c r="G332" s="81"/>
      <c r="H332" s="123"/>
      <c r="I332" s="238" t="str">
        <f>IF(ISNUMBER(F332),_xlfn.IFS(RIGHT(H332,3)="(b)",IF(AND(G332&gt;=DATE('1. Informace o projektu'!$C$3,1,1),G332&lt;=WORKDAY(DATE('1. Informace o projektu'!$C$3+1,1,31)-1,1)),"OK","!!"),RIGHT(H332,3)="(a)",IF(AND(G332&gt;=DATE('1. Informace o projektu'!$C$3,1,1),G332&lt;=WORKDAY(DATE('1. Informace o projektu'!$C$3,12,31)-1,1,'6. Data'!$C$76:$C$89)),"OK","!!"),ISBLANK(G332),"!",ISBLANK(H332),"!!!",H332='6. Data'!$B$3,"vyberte druh nákladu")," ")</f>
        <v xml:space="preserve"> </v>
      </c>
      <c r="J332" s="261" t="str">
        <f t="shared" si="15"/>
        <v xml:space="preserve"> </v>
      </c>
      <c r="K332" s="238" t="str">
        <f t="shared" si="16"/>
        <v xml:space="preserve"> </v>
      </c>
      <c r="L332" s="87" t="str">
        <f t="shared" si="17"/>
        <v xml:space="preserve"> </v>
      </c>
    </row>
    <row r="333" spans="1:12" x14ac:dyDescent="0.25">
      <c r="A333" s="72"/>
      <c r="B333" s="82"/>
      <c r="C333" s="82"/>
      <c r="D333" s="79"/>
      <c r="E333" s="83"/>
      <c r="F333" s="83"/>
      <c r="G333" s="81"/>
      <c r="H333" s="123"/>
      <c r="I333" s="238" t="str">
        <f>IF(ISNUMBER(F333),_xlfn.IFS(RIGHT(H333,3)="(b)",IF(AND(G333&gt;=DATE('1. Informace o projektu'!$C$3,1,1),G333&lt;=WORKDAY(DATE('1. Informace o projektu'!$C$3+1,1,31)-1,1)),"OK","!!"),RIGHT(H333,3)="(a)",IF(AND(G333&gt;=DATE('1. Informace o projektu'!$C$3,1,1),G333&lt;=WORKDAY(DATE('1. Informace o projektu'!$C$3,12,31)-1,1,'6. Data'!$C$76:$C$89)),"OK","!!"),ISBLANK(G333),"!",ISBLANK(H333),"!!!",H333='6. Data'!$B$3,"vyberte druh nákladu")," ")</f>
        <v xml:space="preserve"> </v>
      </c>
      <c r="J333" s="261" t="str">
        <f t="shared" si="15"/>
        <v xml:space="preserve"> </v>
      </c>
      <c r="K333" s="238" t="str">
        <f t="shared" si="16"/>
        <v xml:space="preserve"> </v>
      </c>
      <c r="L333" s="87" t="str">
        <f t="shared" si="17"/>
        <v xml:space="preserve"> </v>
      </c>
    </row>
    <row r="334" spans="1:12" x14ac:dyDescent="0.25">
      <c r="A334" s="72"/>
      <c r="B334" s="82"/>
      <c r="C334" s="82"/>
      <c r="D334" s="79"/>
      <c r="E334" s="83"/>
      <c r="F334" s="83"/>
      <c r="G334" s="81"/>
      <c r="H334" s="123"/>
      <c r="I334" s="238" t="str">
        <f>IF(ISNUMBER(F334),_xlfn.IFS(RIGHT(H334,3)="(b)",IF(AND(G334&gt;=DATE('1. Informace o projektu'!$C$3,1,1),G334&lt;=WORKDAY(DATE('1. Informace o projektu'!$C$3+1,1,31)-1,1)),"OK","!!"),RIGHT(H334,3)="(a)",IF(AND(G334&gt;=DATE('1. Informace o projektu'!$C$3,1,1),G334&lt;=WORKDAY(DATE('1. Informace o projektu'!$C$3,12,31)-1,1,'6. Data'!$C$76:$C$89)),"OK","!!"),ISBLANK(G334),"!",ISBLANK(H334),"!!!",H334='6. Data'!$B$3,"vyberte druh nákladu")," ")</f>
        <v xml:space="preserve"> </v>
      </c>
      <c r="J334" s="261" t="str">
        <f t="shared" si="15"/>
        <v xml:space="preserve"> </v>
      </c>
      <c r="K334" s="238" t="str">
        <f t="shared" si="16"/>
        <v xml:space="preserve"> </v>
      </c>
      <c r="L334" s="87" t="str">
        <f t="shared" si="17"/>
        <v xml:space="preserve"> </v>
      </c>
    </row>
    <row r="335" spans="1:12" x14ac:dyDescent="0.25">
      <c r="A335" s="72"/>
      <c r="B335" s="82"/>
      <c r="C335" s="82"/>
      <c r="D335" s="79"/>
      <c r="E335" s="83"/>
      <c r="F335" s="83"/>
      <c r="G335" s="81"/>
      <c r="H335" s="123"/>
      <c r="I335" s="238" t="str">
        <f>IF(ISNUMBER(F335),_xlfn.IFS(RIGHT(H335,3)="(b)",IF(AND(G335&gt;=DATE('1. Informace o projektu'!$C$3,1,1),G335&lt;=WORKDAY(DATE('1. Informace o projektu'!$C$3+1,1,31)-1,1)),"OK","!!"),RIGHT(H335,3)="(a)",IF(AND(G335&gt;=DATE('1. Informace o projektu'!$C$3,1,1),G335&lt;=WORKDAY(DATE('1. Informace o projektu'!$C$3,12,31)-1,1,'6. Data'!$C$76:$C$89)),"OK","!!"),ISBLANK(G335),"!",ISBLANK(H335),"!!!",H335='6. Data'!$B$3,"vyberte druh nákladu")," ")</f>
        <v xml:space="preserve"> </v>
      </c>
      <c r="J335" s="261" t="str">
        <f t="shared" si="15"/>
        <v xml:space="preserve"> </v>
      </c>
      <c r="K335" s="238" t="str">
        <f t="shared" si="16"/>
        <v xml:space="preserve"> </v>
      </c>
      <c r="L335" s="87" t="str">
        <f t="shared" si="17"/>
        <v xml:space="preserve"> </v>
      </c>
    </row>
    <row r="336" spans="1:12" x14ac:dyDescent="0.25">
      <c r="A336" s="72"/>
      <c r="B336" s="82"/>
      <c r="C336" s="82"/>
      <c r="D336" s="79"/>
      <c r="E336" s="83"/>
      <c r="F336" s="83"/>
      <c r="G336" s="81"/>
      <c r="H336" s="123"/>
      <c r="I336" s="238" t="str">
        <f>IF(ISNUMBER(F336),_xlfn.IFS(RIGHT(H336,3)="(b)",IF(AND(G336&gt;=DATE('1. Informace o projektu'!$C$3,1,1),G336&lt;=WORKDAY(DATE('1. Informace o projektu'!$C$3+1,1,31)-1,1)),"OK","!!"),RIGHT(H336,3)="(a)",IF(AND(G336&gt;=DATE('1. Informace o projektu'!$C$3,1,1),G336&lt;=WORKDAY(DATE('1. Informace o projektu'!$C$3,12,31)-1,1,'6. Data'!$C$76:$C$89)),"OK","!!"),ISBLANK(G336),"!",ISBLANK(H336),"!!!",H336='6. Data'!$B$3,"vyberte druh nákladu")," ")</f>
        <v xml:space="preserve"> </v>
      </c>
      <c r="J336" s="261" t="str">
        <f t="shared" si="15"/>
        <v xml:space="preserve"> </v>
      </c>
      <c r="K336" s="238" t="str">
        <f t="shared" si="16"/>
        <v xml:space="preserve"> </v>
      </c>
      <c r="L336" s="87" t="str">
        <f t="shared" si="17"/>
        <v xml:space="preserve"> </v>
      </c>
    </row>
    <row r="337" spans="1:12" x14ac:dyDescent="0.25">
      <c r="A337" s="72"/>
      <c r="B337" s="82"/>
      <c r="C337" s="82"/>
      <c r="D337" s="79"/>
      <c r="E337" s="83"/>
      <c r="F337" s="83"/>
      <c r="G337" s="81"/>
      <c r="H337" s="123"/>
      <c r="I337" s="238" t="str">
        <f>IF(ISNUMBER(F337),_xlfn.IFS(RIGHT(H337,3)="(b)",IF(AND(G337&gt;=DATE('1. Informace o projektu'!$C$3,1,1),G337&lt;=WORKDAY(DATE('1. Informace o projektu'!$C$3+1,1,31)-1,1)),"OK","!!"),RIGHT(H337,3)="(a)",IF(AND(G337&gt;=DATE('1. Informace o projektu'!$C$3,1,1),G337&lt;=WORKDAY(DATE('1. Informace o projektu'!$C$3,12,31)-1,1,'6. Data'!$C$76:$C$89)),"OK","!!"),ISBLANK(G337),"!",ISBLANK(H337),"!!!",H337='6. Data'!$B$3,"vyberte druh nákladu")," ")</f>
        <v xml:space="preserve"> </v>
      </c>
      <c r="J337" s="261" t="str">
        <f t="shared" si="15"/>
        <v xml:space="preserve"> </v>
      </c>
      <c r="K337" s="238" t="str">
        <f t="shared" si="16"/>
        <v xml:space="preserve"> </v>
      </c>
      <c r="L337" s="87" t="str">
        <f t="shared" si="17"/>
        <v xml:space="preserve"> </v>
      </c>
    </row>
    <row r="338" spans="1:12" x14ac:dyDescent="0.25">
      <c r="A338" s="72"/>
      <c r="B338" s="82"/>
      <c r="C338" s="82"/>
      <c r="D338" s="79"/>
      <c r="E338" s="83"/>
      <c r="F338" s="83"/>
      <c r="G338" s="81"/>
      <c r="H338" s="123"/>
      <c r="I338" s="238" t="str">
        <f>IF(ISNUMBER(F338),_xlfn.IFS(RIGHT(H338,3)="(b)",IF(AND(G338&gt;=DATE('1. Informace o projektu'!$C$3,1,1),G338&lt;=WORKDAY(DATE('1. Informace o projektu'!$C$3+1,1,31)-1,1)),"OK","!!"),RIGHT(H338,3)="(a)",IF(AND(G338&gt;=DATE('1. Informace o projektu'!$C$3,1,1),G338&lt;=WORKDAY(DATE('1. Informace o projektu'!$C$3,12,31)-1,1,'6. Data'!$C$76:$C$89)),"OK","!!"),ISBLANK(G338),"!",ISBLANK(H338),"!!!",H338='6. Data'!$B$3,"vyberte druh nákladu")," ")</f>
        <v xml:space="preserve"> </v>
      </c>
      <c r="J338" s="261" t="str">
        <f t="shared" si="15"/>
        <v xml:space="preserve"> </v>
      </c>
      <c r="K338" s="238" t="str">
        <f t="shared" si="16"/>
        <v xml:space="preserve"> </v>
      </c>
      <c r="L338" s="87" t="str">
        <f t="shared" si="17"/>
        <v xml:space="preserve"> </v>
      </c>
    </row>
    <row r="339" spans="1:12" x14ac:dyDescent="0.25">
      <c r="A339" s="72"/>
      <c r="B339" s="82"/>
      <c r="C339" s="82"/>
      <c r="D339" s="79"/>
      <c r="E339" s="83"/>
      <c r="F339" s="83"/>
      <c r="G339" s="81"/>
      <c r="H339" s="123"/>
      <c r="I339" s="238" t="str">
        <f>IF(ISNUMBER(F339),_xlfn.IFS(RIGHT(H339,3)="(b)",IF(AND(G339&gt;=DATE('1. Informace o projektu'!$C$3,1,1),G339&lt;=WORKDAY(DATE('1. Informace o projektu'!$C$3+1,1,31)-1,1)),"OK","!!"),RIGHT(H339,3)="(a)",IF(AND(G339&gt;=DATE('1. Informace o projektu'!$C$3,1,1),G339&lt;=WORKDAY(DATE('1. Informace o projektu'!$C$3,12,31)-1,1,'6. Data'!$C$76:$C$89)),"OK","!!"),ISBLANK(G339),"!",ISBLANK(H339),"!!!",H339='6. Data'!$B$3,"vyberte druh nákladu")," ")</f>
        <v xml:space="preserve"> </v>
      </c>
      <c r="J339" s="261" t="str">
        <f t="shared" si="15"/>
        <v xml:space="preserve"> </v>
      </c>
      <c r="K339" s="238" t="str">
        <f t="shared" si="16"/>
        <v xml:space="preserve"> </v>
      </c>
      <c r="L339" s="87" t="str">
        <f t="shared" si="17"/>
        <v xml:space="preserve"> </v>
      </c>
    </row>
    <row r="340" spans="1:12" x14ac:dyDescent="0.25">
      <c r="A340" s="72"/>
      <c r="B340" s="82"/>
      <c r="C340" s="82"/>
      <c r="D340" s="79"/>
      <c r="E340" s="83"/>
      <c r="F340" s="83"/>
      <c r="G340" s="81"/>
      <c r="H340" s="123"/>
      <c r="I340" s="238" t="str">
        <f>IF(ISNUMBER(F340),_xlfn.IFS(RIGHT(H340,3)="(b)",IF(AND(G340&gt;=DATE('1. Informace o projektu'!$C$3,1,1),G340&lt;=WORKDAY(DATE('1. Informace o projektu'!$C$3+1,1,31)-1,1)),"OK","!!"),RIGHT(H340,3)="(a)",IF(AND(G340&gt;=DATE('1. Informace o projektu'!$C$3,1,1),G340&lt;=WORKDAY(DATE('1. Informace o projektu'!$C$3,12,31)-1,1,'6. Data'!$C$76:$C$89)),"OK","!!"),ISBLANK(G340),"!",ISBLANK(H340),"!!!",H340='6. Data'!$B$3,"vyberte druh nákladu")," ")</f>
        <v xml:space="preserve"> </v>
      </c>
      <c r="J340" s="261" t="str">
        <f t="shared" si="15"/>
        <v xml:space="preserve"> </v>
      </c>
      <c r="K340" s="238" t="str">
        <f t="shared" si="16"/>
        <v xml:space="preserve"> </v>
      </c>
      <c r="L340" s="87" t="str">
        <f t="shared" si="17"/>
        <v xml:space="preserve"> </v>
      </c>
    </row>
    <row r="341" spans="1:12" x14ac:dyDescent="0.25">
      <c r="A341" s="72"/>
      <c r="B341" s="82"/>
      <c r="C341" s="82"/>
      <c r="D341" s="79"/>
      <c r="E341" s="83"/>
      <c r="F341" s="83"/>
      <c r="G341" s="81"/>
      <c r="H341" s="123"/>
      <c r="I341" s="238" t="str">
        <f>IF(ISNUMBER(F341),_xlfn.IFS(RIGHT(H341,3)="(b)",IF(AND(G341&gt;=DATE('1. Informace o projektu'!$C$3,1,1),G341&lt;=WORKDAY(DATE('1. Informace o projektu'!$C$3+1,1,31)-1,1)),"OK","!!"),RIGHT(H341,3)="(a)",IF(AND(G341&gt;=DATE('1. Informace o projektu'!$C$3,1,1),G341&lt;=WORKDAY(DATE('1. Informace o projektu'!$C$3,12,31)-1,1,'6. Data'!$C$76:$C$89)),"OK","!!"),ISBLANK(G341),"!",ISBLANK(H341),"!!!",H341='6. Data'!$B$3,"vyberte druh nákladu")," ")</f>
        <v xml:space="preserve"> </v>
      </c>
      <c r="J341" s="261" t="str">
        <f t="shared" si="15"/>
        <v xml:space="preserve"> </v>
      </c>
      <c r="K341" s="238" t="str">
        <f t="shared" si="16"/>
        <v xml:space="preserve"> </v>
      </c>
      <c r="L341" s="87" t="str">
        <f t="shared" si="17"/>
        <v xml:space="preserve"> </v>
      </c>
    </row>
    <row r="342" spans="1:12" x14ac:dyDescent="0.25">
      <c r="A342" s="72"/>
      <c r="B342" s="82"/>
      <c r="C342" s="82"/>
      <c r="D342" s="79"/>
      <c r="E342" s="83"/>
      <c r="F342" s="83"/>
      <c r="G342" s="81"/>
      <c r="H342" s="123"/>
      <c r="I342" s="238" t="str">
        <f>IF(ISNUMBER(F342),_xlfn.IFS(RIGHT(H342,3)="(b)",IF(AND(G342&gt;=DATE('1. Informace o projektu'!$C$3,1,1),G342&lt;=WORKDAY(DATE('1. Informace o projektu'!$C$3+1,1,31)-1,1)),"OK","!!"),RIGHT(H342,3)="(a)",IF(AND(G342&gt;=DATE('1. Informace o projektu'!$C$3,1,1),G342&lt;=WORKDAY(DATE('1. Informace o projektu'!$C$3,12,31)-1,1,'6. Data'!$C$76:$C$89)),"OK","!!"),ISBLANK(G342),"!",ISBLANK(H342),"!!!",H342='6. Data'!$B$3,"vyberte druh nákladu")," ")</f>
        <v xml:space="preserve"> </v>
      </c>
      <c r="J342" s="261" t="str">
        <f t="shared" si="15"/>
        <v xml:space="preserve"> </v>
      </c>
      <c r="K342" s="238" t="str">
        <f t="shared" si="16"/>
        <v xml:space="preserve"> </v>
      </c>
      <c r="L342" s="87" t="str">
        <f t="shared" si="17"/>
        <v xml:space="preserve"> </v>
      </c>
    </row>
    <row r="343" spans="1:12" x14ac:dyDescent="0.25">
      <c r="A343" s="72"/>
      <c r="B343" s="82"/>
      <c r="C343" s="82"/>
      <c r="D343" s="79"/>
      <c r="E343" s="83"/>
      <c r="F343" s="83"/>
      <c r="G343" s="81"/>
      <c r="H343" s="123"/>
      <c r="I343" s="238" t="str">
        <f>IF(ISNUMBER(F343),_xlfn.IFS(RIGHT(H343,3)="(b)",IF(AND(G343&gt;=DATE('1. Informace o projektu'!$C$3,1,1),G343&lt;=WORKDAY(DATE('1. Informace o projektu'!$C$3+1,1,31)-1,1)),"OK","!!"),RIGHT(H343,3)="(a)",IF(AND(G343&gt;=DATE('1. Informace o projektu'!$C$3,1,1),G343&lt;=WORKDAY(DATE('1. Informace o projektu'!$C$3,12,31)-1,1,'6. Data'!$C$76:$C$89)),"OK","!!"),ISBLANK(G343),"!",ISBLANK(H343),"!!!",H343='6. Data'!$B$3,"vyberte druh nákladu")," ")</f>
        <v xml:space="preserve"> </v>
      </c>
      <c r="J343" s="261" t="str">
        <f t="shared" si="15"/>
        <v xml:space="preserve"> </v>
      </c>
      <c r="K343" s="238" t="str">
        <f t="shared" si="16"/>
        <v xml:space="preserve"> </v>
      </c>
      <c r="L343" s="87" t="str">
        <f t="shared" si="17"/>
        <v xml:space="preserve"> </v>
      </c>
    </row>
    <row r="344" spans="1:12" x14ac:dyDescent="0.25">
      <c r="A344" s="72"/>
      <c r="B344" s="82"/>
      <c r="C344" s="82"/>
      <c r="D344" s="79"/>
      <c r="E344" s="83"/>
      <c r="F344" s="83"/>
      <c r="G344" s="81"/>
      <c r="H344" s="123"/>
      <c r="I344" s="238" t="str">
        <f>IF(ISNUMBER(F344),_xlfn.IFS(RIGHT(H344,3)="(b)",IF(AND(G344&gt;=DATE('1. Informace o projektu'!$C$3,1,1),G344&lt;=WORKDAY(DATE('1. Informace o projektu'!$C$3+1,1,31)-1,1)),"OK","!!"),RIGHT(H344,3)="(a)",IF(AND(G344&gt;=DATE('1. Informace o projektu'!$C$3,1,1),G344&lt;=WORKDAY(DATE('1. Informace o projektu'!$C$3,12,31)-1,1,'6. Data'!$C$76:$C$89)),"OK","!!"),ISBLANK(G344),"!",ISBLANK(H344),"!!!",H344='6. Data'!$B$3,"vyberte druh nákladu")," ")</f>
        <v xml:space="preserve"> </v>
      </c>
      <c r="J344" s="261" t="str">
        <f t="shared" si="15"/>
        <v xml:space="preserve"> </v>
      </c>
      <c r="K344" s="238" t="str">
        <f t="shared" si="16"/>
        <v xml:space="preserve"> </v>
      </c>
      <c r="L344" s="87" t="str">
        <f t="shared" si="17"/>
        <v xml:space="preserve"> </v>
      </c>
    </row>
    <row r="345" spans="1:12" x14ac:dyDescent="0.25">
      <c r="A345" s="72"/>
      <c r="B345" s="82"/>
      <c r="C345" s="82"/>
      <c r="D345" s="79"/>
      <c r="E345" s="83"/>
      <c r="F345" s="83"/>
      <c r="G345" s="81"/>
      <c r="H345" s="123"/>
      <c r="I345" s="238" t="str">
        <f>IF(ISNUMBER(F345),_xlfn.IFS(RIGHT(H345,3)="(b)",IF(AND(G345&gt;=DATE('1. Informace o projektu'!$C$3,1,1),G345&lt;=WORKDAY(DATE('1. Informace o projektu'!$C$3+1,1,31)-1,1)),"OK","!!"),RIGHT(H345,3)="(a)",IF(AND(G345&gt;=DATE('1. Informace o projektu'!$C$3,1,1),G345&lt;=WORKDAY(DATE('1. Informace o projektu'!$C$3,12,31)-1,1,'6. Data'!$C$76:$C$89)),"OK","!!"),ISBLANK(G345),"!",ISBLANK(H345),"!!!",H345='6. Data'!$B$3,"vyberte druh nákladu")," ")</f>
        <v xml:space="preserve"> </v>
      </c>
      <c r="J345" s="261" t="str">
        <f t="shared" si="15"/>
        <v xml:space="preserve"> </v>
      </c>
      <c r="K345" s="238" t="str">
        <f t="shared" si="16"/>
        <v xml:space="preserve"> </v>
      </c>
      <c r="L345" s="87" t="str">
        <f t="shared" si="17"/>
        <v xml:space="preserve"> </v>
      </c>
    </row>
    <row r="346" spans="1:12" x14ac:dyDescent="0.25">
      <c r="A346" s="72"/>
      <c r="B346" s="82"/>
      <c r="C346" s="82"/>
      <c r="D346" s="79"/>
      <c r="E346" s="83"/>
      <c r="F346" s="83"/>
      <c r="G346" s="81"/>
      <c r="H346" s="123"/>
      <c r="I346" s="238" t="str">
        <f>IF(ISNUMBER(F346),_xlfn.IFS(RIGHT(H346,3)="(b)",IF(AND(G346&gt;=DATE('1. Informace o projektu'!$C$3,1,1),G346&lt;=WORKDAY(DATE('1. Informace o projektu'!$C$3+1,1,31)-1,1)),"OK","!!"),RIGHT(H346,3)="(a)",IF(AND(G346&gt;=DATE('1. Informace o projektu'!$C$3,1,1),G346&lt;=WORKDAY(DATE('1. Informace o projektu'!$C$3,12,31)-1,1,'6. Data'!$C$76:$C$89)),"OK","!!"),ISBLANK(G346),"!",ISBLANK(H346),"!!!",H346='6. Data'!$B$3,"vyberte druh nákladu")," ")</f>
        <v xml:space="preserve"> </v>
      </c>
      <c r="J346" s="261" t="str">
        <f t="shared" si="15"/>
        <v xml:space="preserve"> </v>
      </c>
      <c r="K346" s="238" t="str">
        <f t="shared" si="16"/>
        <v xml:space="preserve"> </v>
      </c>
      <c r="L346" s="87" t="str">
        <f t="shared" si="17"/>
        <v xml:space="preserve"> </v>
      </c>
    </row>
    <row r="347" spans="1:12" x14ac:dyDescent="0.25">
      <c r="A347" s="72"/>
      <c r="B347" s="82"/>
      <c r="C347" s="82"/>
      <c r="D347" s="79"/>
      <c r="E347" s="83"/>
      <c r="F347" s="83"/>
      <c r="G347" s="81"/>
      <c r="H347" s="123"/>
      <c r="I347" s="238" t="str">
        <f>IF(ISNUMBER(F347),_xlfn.IFS(RIGHT(H347,3)="(b)",IF(AND(G347&gt;=DATE('1. Informace o projektu'!$C$3,1,1),G347&lt;=WORKDAY(DATE('1. Informace o projektu'!$C$3+1,1,31)-1,1)),"OK","!!"),RIGHT(H347,3)="(a)",IF(AND(G347&gt;=DATE('1. Informace o projektu'!$C$3,1,1),G347&lt;=WORKDAY(DATE('1. Informace o projektu'!$C$3,12,31)-1,1,'6. Data'!$C$76:$C$89)),"OK","!!"),ISBLANK(G347),"!",ISBLANK(H347),"!!!",H347='6. Data'!$B$3,"vyberte druh nákladu")," ")</f>
        <v xml:space="preserve"> </v>
      </c>
      <c r="J347" s="261" t="str">
        <f t="shared" si="15"/>
        <v xml:space="preserve"> </v>
      </c>
      <c r="K347" s="238" t="str">
        <f t="shared" si="16"/>
        <v xml:space="preserve"> </v>
      </c>
      <c r="L347" s="87" t="str">
        <f t="shared" si="17"/>
        <v xml:space="preserve"> </v>
      </c>
    </row>
    <row r="348" spans="1:12" x14ac:dyDescent="0.25">
      <c r="A348" s="72"/>
      <c r="B348" s="82"/>
      <c r="C348" s="82"/>
      <c r="D348" s="79"/>
      <c r="E348" s="83"/>
      <c r="F348" s="83"/>
      <c r="G348" s="81"/>
      <c r="H348" s="123"/>
      <c r="I348" s="238" t="str">
        <f>IF(ISNUMBER(F348),_xlfn.IFS(RIGHT(H348,3)="(b)",IF(AND(G348&gt;=DATE('1. Informace o projektu'!$C$3,1,1),G348&lt;=WORKDAY(DATE('1. Informace o projektu'!$C$3+1,1,31)-1,1)),"OK","!!"),RIGHT(H348,3)="(a)",IF(AND(G348&gt;=DATE('1. Informace o projektu'!$C$3,1,1),G348&lt;=WORKDAY(DATE('1. Informace o projektu'!$C$3,12,31)-1,1,'6. Data'!$C$76:$C$89)),"OK","!!"),ISBLANK(G348),"!",ISBLANK(H348),"!!!",H348='6. Data'!$B$3,"vyberte druh nákladu")," ")</f>
        <v xml:space="preserve"> </v>
      </c>
      <c r="J348" s="261" t="str">
        <f t="shared" si="15"/>
        <v xml:space="preserve"> </v>
      </c>
      <c r="K348" s="238" t="str">
        <f t="shared" si="16"/>
        <v xml:space="preserve"> </v>
      </c>
      <c r="L348" s="87" t="str">
        <f t="shared" si="17"/>
        <v xml:space="preserve"> </v>
      </c>
    </row>
    <row r="349" spans="1:12" x14ac:dyDescent="0.25">
      <c r="A349" s="72"/>
      <c r="B349" s="82"/>
      <c r="C349" s="82"/>
      <c r="D349" s="79"/>
      <c r="E349" s="83"/>
      <c r="F349" s="83"/>
      <c r="G349" s="81"/>
      <c r="H349" s="123"/>
      <c r="I349" s="238" t="str">
        <f>IF(ISNUMBER(F349),_xlfn.IFS(RIGHT(H349,3)="(b)",IF(AND(G349&gt;=DATE('1. Informace o projektu'!$C$3,1,1),G349&lt;=WORKDAY(DATE('1. Informace o projektu'!$C$3+1,1,31)-1,1)),"OK","!!"),RIGHT(H349,3)="(a)",IF(AND(G349&gt;=DATE('1. Informace o projektu'!$C$3,1,1),G349&lt;=WORKDAY(DATE('1. Informace o projektu'!$C$3,12,31)-1,1,'6. Data'!$C$76:$C$89)),"OK","!!"),ISBLANK(G349),"!",ISBLANK(H349),"!!!",H349='6. Data'!$B$3,"vyberte druh nákladu")," ")</f>
        <v xml:space="preserve"> </v>
      </c>
      <c r="J349" s="261" t="str">
        <f t="shared" si="15"/>
        <v xml:space="preserve"> </v>
      </c>
      <c r="K349" s="238" t="str">
        <f t="shared" si="16"/>
        <v xml:space="preserve"> </v>
      </c>
      <c r="L349" s="87" t="str">
        <f t="shared" si="17"/>
        <v xml:space="preserve"> </v>
      </c>
    </row>
    <row r="350" spans="1:12" x14ac:dyDescent="0.25">
      <c r="A350" s="72"/>
      <c r="B350" s="82"/>
      <c r="C350" s="82"/>
      <c r="D350" s="79"/>
      <c r="E350" s="83"/>
      <c r="F350" s="83"/>
      <c r="G350" s="81"/>
      <c r="H350" s="123"/>
      <c r="I350" s="238" t="str">
        <f>IF(ISNUMBER(F350),_xlfn.IFS(RIGHT(H350,3)="(b)",IF(AND(G350&gt;=DATE('1. Informace o projektu'!$C$3,1,1),G350&lt;=WORKDAY(DATE('1. Informace o projektu'!$C$3+1,1,31)-1,1)),"OK","!!"),RIGHT(H350,3)="(a)",IF(AND(G350&gt;=DATE('1. Informace o projektu'!$C$3,1,1),G350&lt;=WORKDAY(DATE('1. Informace o projektu'!$C$3,12,31)-1,1,'6. Data'!$C$76:$C$89)),"OK","!!"),ISBLANK(G350),"!",ISBLANK(H350),"!!!",H350='6. Data'!$B$3,"vyberte druh nákladu")," ")</f>
        <v xml:space="preserve"> </v>
      </c>
      <c r="J350" s="261" t="str">
        <f t="shared" si="15"/>
        <v xml:space="preserve"> </v>
      </c>
      <c r="K350" s="238" t="str">
        <f t="shared" si="16"/>
        <v xml:space="preserve"> </v>
      </c>
      <c r="L350" s="87" t="str">
        <f t="shared" si="17"/>
        <v xml:space="preserve"> </v>
      </c>
    </row>
    <row r="351" spans="1:12" x14ac:dyDescent="0.25">
      <c r="A351" s="72"/>
      <c r="B351" s="82"/>
      <c r="C351" s="82"/>
      <c r="D351" s="79"/>
      <c r="E351" s="83"/>
      <c r="F351" s="83"/>
      <c r="G351" s="81"/>
      <c r="H351" s="123"/>
      <c r="I351" s="238" t="str">
        <f>IF(ISNUMBER(F351),_xlfn.IFS(RIGHT(H351,3)="(b)",IF(AND(G351&gt;=DATE('1. Informace o projektu'!$C$3,1,1),G351&lt;=WORKDAY(DATE('1. Informace o projektu'!$C$3+1,1,31)-1,1)),"OK","!!"),RIGHT(H351,3)="(a)",IF(AND(G351&gt;=DATE('1. Informace o projektu'!$C$3,1,1),G351&lt;=WORKDAY(DATE('1. Informace o projektu'!$C$3,12,31)-1,1,'6. Data'!$C$76:$C$89)),"OK","!!"),ISBLANK(G351),"!",ISBLANK(H351),"!!!",H351='6. Data'!$B$3,"vyberte druh nákladu")," ")</f>
        <v xml:space="preserve"> </v>
      </c>
      <c r="J351" s="261" t="str">
        <f t="shared" si="15"/>
        <v xml:space="preserve"> </v>
      </c>
      <c r="K351" s="238" t="str">
        <f t="shared" si="16"/>
        <v xml:space="preserve"> </v>
      </c>
      <c r="L351" s="87" t="str">
        <f t="shared" si="17"/>
        <v xml:space="preserve"> </v>
      </c>
    </row>
    <row r="352" spans="1:12" x14ac:dyDescent="0.25">
      <c r="A352" s="72"/>
      <c r="B352" s="82"/>
      <c r="C352" s="82"/>
      <c r="D352" s="79"/>
      <c r="E352" s="83"/>
      <c r="F352" s="83"/>
      <c r="G352" s="81"/>
      <c r="H352" s="123"/>
      <c r="I352" s="238" t="str">
        <f>IF(ISNUMBER(F352),_xlfn.IFS(RIGHT(H352,3)="(b)",IF(AND(G352&gt;=DATE('1. Informace o projektu'!$C$3,1,1),G352&lt;=WORKDAY(DATE('1. Informace o projektu'!$C$3+1,1,31)-1,1)),"OK","!!"),RIGHT(H352,3)="(a)",IF(AND(G352&gt;=DATE('1. Informace o projektu'!$C$3,1,1),G352&lt;=WORKDAY(DATE('1. Informace o projektu'!$C$3,12,31)-1,1,'6. Data'!$C$76:$C$89)),"OK","!!"),ISBLANK(G352),"!",ISBLANK(H352),"!!!",H352='6. Data'!$B$3,"vyberte druh nákladu")," ")</f>
        <v xml:space="preserve"> </v>
      </c>
      <c r="J352" s="261" t="str">
        <f t="shared" si="15"/>
        <v xml:space="preserve"> </v>
      </c>
      <c r="K352" s="238" t="str">
        <f t="shared" si="16"/>
        <v xml:space="preserve"> </v>
      </c>
      <c r="L352" s="87" t="str">
        <f t="shared" si="17"/>
        <v xml:space="preserve"> </v>
      </c>
    </row>
    <row r="353" spans="1:12" x14ac:dyDescent="0.25">
      <c r="A353" s="72"/>
      <c r="B353" s="82"/>
      <c r="C353" s="82"/>
      <c r="D353" s="79"/>
      <c r="E353" s="83"/>
      <c r="F353" s="83"/>
      <c r="G353" s="81"/>
      <c r="H353" s="123"/>
      <c r="I353" s="238" t="str">
        <f>IF(ISNUMBER(F353),_xlfn.IFS(RIGHT(H353,3)="(b)",IF(AND(G353&gt;=DATE('1. Informace o projektu'!$C$3,1,1),G353&lt;=WORKDAY(DATE('1. Informace o projektu'!$C$3+1,1,31)-1,1)),"OK","!!"),RIGHT(H353,3)="(a)",IF(AND(G353&gt;=DATE('1. Informace o projektu'!$C$3,1,1),G353&lt;=WORKDAY(DATE('1. Informace o projektu'!$C$3,12,31)-1,1,'6. Data'!$C$76:$C$89)),"OK","!!"),ISBLANK(G353),"!",ISBLANK(H353),"!!!",H353='6. Data'!$B$3,"vyberte druh nákladu")," ")</f>
        <v xml:space="preserve"> </v>
      </c>
      <c r="J353" s="261" t="str">
        <f t="shared" si="15"/>
        <v xml:space="preserve"> </v>
      </c>
      <c r="K353" s="238" t="str">
        <f t="shared" si="16"/>
        <v xml:space="preserve"> </v>
      </c>
      <c r="L353" s="87" t="str">
        <f t="shared" si="17"/>
        <v xml:space="preserve"> </v>
      </c>
    </row>
    <row r="354" spans="1:12" x14ac:dyDescent="0.25">
      <c r="A354" s="72"/>
      <c r="B354" s="82"/>
      <c r="C354" s="82"/>
      <c r="D354" s="79"/>
      <c r="E354" s="83"/>
      <c r="F354" s="83"/>
      <c r="G354" s="81"/>
      <c r="H354" s="123"/>
      <c r="I354" s="238" t="str">
        <f>IF(ISNUMBER(F354),_xlfn.IFS(RIGHT(H354,3)="(b)",IF(AND(G354&gt;=DATE('1. Informace o projektu'!$C$3,1,1),G354&lt;=WORKDAY(DATE('1. Informace o projektu'!$C$3+1,1,31)-1,1)),"OK","!!"),RIGHT(H354,3)="(a)",IF(AND(G354&gt;=DATE('1. Informace o projektu'!$C$3,1,1),G354&lt;=WORKDAY(DATE('1. Informace o projektu'!$C$3,12,31)-1,1,'6. Data'!$C$76:$C$89)),"OK","!!"),ISBLANK(G354),"!",ISBLANK(H354),"!!!",H354='6. Data'!$B$3,"vyberte druh nákladu")," ")</f>
        <v xml:space="preserve"> </v>
      </c>
      <c r="J354" s="261" t="str">
        <f t="shared" si="15"/>
        <v xml:space="preserve"> </v>
      </c>
      <c r="K354" s="238" t="str">
        <f t="shared" si="16"/>
        <v xml:space="preserve"> </v>
      </c>
      <c r="L354" s="87" t="str">
        <f t="shared" si="17"/>
        <v xml:space="preserve"> </v>
      </c>
    </row>
    <row r="355" spans="1:12" x14ac:dyDescent="0.25">
      <c r="A355" s="72"/>
      <c r="B355" s="82"/>
      <c r="C355" s="82"/>
      <c r="D355" s="79"/>
      <c r="E355" s="83"/>
      <c r="F355" s="83"/>
      <c r="G355" s="81"/>
      <c r="H355" s="123"/>
      <c r="I355" s="238" t="str">
        <f>IF(ISNUMBER(F355),_xlfn.IFS(RIGHT(H355,3)="(b)",IF(AND(G355&gt;=DATE('1. Informace o projektu'!$C$3,1,1),G355&lt;=WORKDAY(DATE('1. Informace o projektu'!$C$3+1,1,31)-1,1)),"OK","!!"),RIGHT(H355,3)="(a)",IF(AND(G355&gt;=DATE('1. Informace o projektu'!$C$3,1,1),G355&lt;=WORKDAY(DATE('1. Informace o projektu'!$C$3,12,31)-1,1,'6. Data'!$C$76:$C$89)),"OK","!!"),ISBLANK(G355),"!",ISBLANK(H355),"!!!",H355='6. Data'!$B$3,"vyberte druh nákladu")," ")</f>
        <v xml:space="preserve"> </v>
      </c>
      <c r="J355" s="261" t="str">
        <f t="shared" si="15"/>
        <v xml:space="preserve"> </v>
      </c>
      <c r="K355" s="238" t="str">
        <f t="shared" si="16"/>
        <v xml:space="preserve"> </v>
      </c>
      <c r="L355" s="87" t="str">
        <f t="shared" si="17"/>
        <v xml:space="preserve"> </v>
      </c>
    </row>
    <row r="356" spans="1:12" x14ac:dyDescent="0.25">
      <c r="A356" s="72"/>
      <c r="B356" s="82"/>
      <c r="C356" s="82"/>
      <c r="D356" s="79"/>
      <c r="E356" s="83"/>
      <c r="F356" s="83"/>
      <c r="G356" s="81"/>
      <c r="H356" s="123"/>
      <c r="I356" s="238" t="str">
        <f>IF(ISNUMBER(F356),_xlfn.IFS(RIGHT(H356,3)="(b)",IF(AND(G356&gt;=DATE('1. Informace o projektu'!$C$3,1,1),G356&lt;=WORKDAY(DATE('1. Informace o projektu'!$C$3+1,1,31)-1,1)),"OK","!!"),RIGHT(H356,3)="(a)",IF(AND(G356&gt;=DATE('1. Informace o projektu'!$C$3,1,1),G356&lt;=WORKDAY(DATE('1. Informace o projektu'!$C$3,12,31)-1,1,'6. Data'!$C$76:$C$89)),"OK","!!"),ISBLANK(G356),"!",ISBLANK(H356),"!!!",H356='6. Data'!$B$3,"vyberte druh nákladu")," ")</f>
        <v xml:space="preserve"> </v>
      </c>
      <c r="J356" s="261" t="str">
        <f t="shared" si="15"/>
        <v xml:space="preserve"> </v>
      </c>
      <c r="K356" s="238" t="str">
        <f t="shared" si="16"/>
        <v xml:space="preserve"> </v>
      </c>
      <c r="L356" s="87" t="str">
        <f t="shared" si="17"/>
        <v xml:space="preserve"> </v>
      </c>
    </row>
    <row r="357" spans="1:12" x14ac:dyDescent="0.25">
      <c r="A357" s="72"/>
      <c r="B357" s="82"/>
      <c r="C357" s="82"/>
      <c r="D357" s="79"/>
      <c r="E357" s="83"/>
      <c r="F357" s="83"/>
      <c r="G357" s="81"/>
      <c r="H357" s="123"/>
      <c r="I357" s="238" t="str">
        <f>IF(ISNUMBER(F357),_xlfn.IFS(RIGHT(H357,3)="(b)",IF(AND(G357&gt;=DATE('1. Informace o projektu'!$C$3,1,1),G357&lt;=WORKDAY(DATE('1. Informace o projektu'!$C$3+1,1,31)-1,1)),"OK","!!"),RIGHT(H357,3)="(a)",IF(AND(G357&gt;=DATE('1. Informace o projektu'!$C$3,1,1),G357&lt;=WORKDAY(DATE('1. Informace o projektu'!$C$3,12,31)-1,1,'6. Data'!$C$76:$C$89)),"OK","!!"),ISBLANK(G357),"!",ISBLANK(H357),"!!!",H357='6. Data'!$B$3,"vyberte druh nákladu")," ")</f>
        <v xml:space="preserve"> </v>
      </c>
      <c r="J357" s="261" t="str">
        <f t="shared" si="15"/>
        <v xml:space="preserve"> </v>
      </c>
      <c r="K357" s="238" t="str">
        <f t="shared" si="16"/>
        <v xml:space="preserve"> </v>
      </c>
      <c r="L357" s="87" t="str">
        <f t="shared" si="17"/>
        <v xml:space="preserve"> </v>
      </c>
    </row>
    <row r="358" spans="1:12" x14ac:dyDescent="0.25">
      <c r="A358" s="72"/>
      <c r="B358" s="82"/>
      <c r="C358" s="82"/>
      <c r="D358" s="79"/>
      <c r="E358" s="83"/>
      <c r="F358" s="83"/>
      <c r="G358" s="81"/>
      <c r="H358" s="123"/>
      <c r="I358" s="238" t="str">
        <f>IF(ISNUMBER(F358),_xlfn.IFS(RIGHT(H358,3)="(b)",IF(AND(G358&gt;=DATE('1. Informace o projektu'!$C$3,1,1),G358&lt;=WORKDAY(DATE('1. Informace o projektu'!$C$3+1,1,31)-1,1)),"OK","!!"),RIGHT(H358,3)="(a)",IF(AND(G358&gt;=DATE('1. Informace o projektu'!$C$3,1,1),G358&lt;=WORKDAY(DATE('1. Informace o projektu'!$C$3,12,31)-1,1,'6. Data'!$C$76:$C$89)),"OK","!!"),ISBLANK(G358),"!",ISBLANK(H358),"!!!",H358='6. Data'!$B$3,"vyberte druh nákladu")," ")</f>
        <v xml:space="preserve"> </v>
      </c>
      <c r="J358" s="261" t="str">
        <f t="shared" si="15"/>
        <v xml:space="preserve"> </v>
      </c>
      <c r="K358" s="238" t="str">
        <f t="shared" si="16"/>
        <v xml:space="preserve"> </v>
      </c>
      <c r="L358" s="87" t="str">
        <f t="shared" si="17"/>
        <v xml:space="preserve"> </v>
      </c>
    </row>
    <row r="359" spans="1:12" x14ac:dyDescent="0.25">
      <c r="A359" s="72"/>
      <c r="B359" s="82"/>
      <c r="C359" s="82"/>
      <c r="D359" s="79"/>
      <c r="E359" s="83"/>
      <c r="F359" s="83"/>
      <c r="G359" s="81"/>
      <c r="H359" s="123"/>
      <c r="I359" s="238" t="str">
        <f>IF(ISNUMBER(F359),_xlfn.IFS(RIGHT(H359,3)="(b)",IF(AND(G359&gt;=DATE('1. Informace o projektu'!$C$3,1,1),G359&lt;=WORKDAY(DATE('1. Informace o projektu'!$C$3+1,1,31)-1,1)),"OK","!!"),RIGHT(H359,3)="(a)",IF(AND(G359&gt;=DATE('1. Informace o projektu'!$C$3,1,1),G359&lt;=WORKDAY(DATE('1. Informace o projektu'!$C$3,12,31)-1,1,'6. Data'!$C$76:$C$89)),"OK","!!"),ISBLANK(G359),"!",ISBLANK(H359),"!!!",H359='6. Data'!$B$3,"vyberte druh nákladu")," ")</f>
        <v xml:space="preserve"> </v>
      </c>
      <c r="J359" s="261" t="str">
        <f t="shared" si="15"/>
        <v xml:space="preserve"> </v>
      </c>
      <c r="K359" s="238" t="str">
        <f t="shared" si="16"/>
        <v xml:space="preserve"> </v>
      </c>
      <c r="L359" s="87" t="str">
        <f t="shared" si="17"/>
        <v xml:space="preserve"> </v>
      </c>
    </row>
    <row r="360" spans="1:12" x14ac:dyDescent="0.25">
      <c r="A360" s="72"/>
      <c r="B360" s="82"/>
      <c r="C360" s="82"/>
      <c r="D360" s="79"/>
      <c r="E360" s="83"/>
      <c r="F360" s="83"/>
      <c r="G360" s="81"/>
      <c r="H360" s="123"/>
      <c r="I360" s="238" t="str">
        <f>IF(ISNUMBER(F360),_xlfn.IFS(RIGHT(H360,3)="(b)",IF(AND(G360&gt;=DATE('1. Informace o projektu'!$C$3,1,1),G360&lt;=WORKDAY(DATE('1. Informace o projektu'!$C$3+1,1,31)-1,1)),"OK","!!"),RIGHT(H360,3)="(a)",IF(AND(G360&gt;=DATE('1. Informace o projektu'!$C$3,1,1),G360&lt;=WORKDAY(DATE('1. Informace o projektu'!$C$3,12,31)-1,1,'6. Data'!$C$76:$C$89)),"OK","!!"),ISBLANK(G360),"!",ISBLANK(H360),"!!!",H360='6. Data'!$B$3,"vyberte druh nákladu")," ")</f>
        <v xml:space="preserve"> </v>
      </c>
      <c r="J360" s="261" t="str">
        <f t="shared" si="15"/>
        <v xml:space="preserve"> </v>
      </c>
      <c r="K360" s="238" t="str">
        <f t="shared" si="16"/>
        <v xml:space="preserve"> </v>
      </c>
      <c r="L360" s="87" t="str">
        <f t="shared" si="17"/>
        <v xml:space="preserve"> </v>
      </c>
    </row>
    <row r="361" spans="1:12" x14ac:dyDescent="0.25">
      <c r="A361" s="72"/>
      <c r="B361" s="82"/>
      <c r="C361" s="82"/>
      <c r="D361" s="79"/>
      <c r="E361" s="83"/>
      <c r="F361" s="83"/>
      <c r="G361" s="81"/>
      <c r="H361" s="123"/>
      <c r="I361" s="238" t="str">
        <f>IF(ISNUMBER(F361),_xlfn.IFS(RIGHT(H361,3)="(b)",IF(AND(G361&gt;=DATE('1. Informace o projektu'!$C$3,1,1),G361&lt;=WORKDAY(DATE('1. Informace o projektu'!$C$3+1,1,31)-1,1)),"OK","!!"),RIGHT(H361,3)="(a)",IF(AND(G361&gt;=DATE('1. Informace o projektu'!$C$3,1,1),G361&lt;=WORKDAY(DATE('1. Informace o projektu'!$C$3,12,31)-1,1,'6. Data'!$C$76:$C$89)),"OK","!!"),ISBLANK(G361),"!",ISBLANK(H361),"!!!",H361='6. Data'!$B$3,"vyberte druh nákladu")," ")</f>
        <v xml:space="preserve"> </v>
      </c>
      <c r="J361" s="261" t="str">
        <f t="shared" si="15"/>
        <v xml:space="preserve"> </v>
      </c>
      <c r="K361" s="238" t="str">
        <f t="shared" si="16"/>
        <v xml:space="preserve"> </v>
      </c>
      <c r="L361" s="87" t="str">
        <f t="shared" si="17"/>
        <v xml:space="preserve"> </v>
      </c>
    </row>
    <row r="362" spans="1:12" x14ac:dyDescent="0.25">
      <c r="A362" s="72"/>
      <c r="B362" s="82"/>
      <c r="C362" s="82"/>
      <c r="D362" s="79"/>
      <c r="E362" s="83"/>
      <c r="F362" s="83"/>
      <c r="G362" s="81"/>
      <c r="H362" s="123"/>
      <c r="I362" s="238" t="str">
        <f>IF(ISNUMBER(F362),_xlfn.IFS(RIGHT(H362,3)="(b)",IF(AND(G362&gt;=DATE('1. Informace o projektu'!$C$3,1,1),G362&lt;=WORKDAY(DATE('1. Informace o projektu'!$C$3+1,1,31)-1,1)),"OK","!!"),RIGHT(H362,3)="(a)",IF(AND(G362&gt;=DATE('1. Informace o projektu'!$C$3,1,1),G362&lt;=WORKDAY(DATE('1. Informace o projektu'!$C$3,12,31)-1,1,'6. Data'!$C$76:$C$89)),"OK","!!"),ISBLANK(G362),"!",ISBLANK(H362),"!!!",H362='6. Data'!$B$3,"vyberte druh nákladu")," ")</f>
        <v xml:space="preserve"> </v>
      </c>
      <c r="J362" s="261" t="str">
        <f t="shared" si="15"/>
        <v xml:space="preserve"> </v>
      </c>
      <c r="K362" s="238" t="str">
        <f t="shared" si="16"/>
        <v xml:space="preserve"> </v>
      </c>
      <c r="L362" s="87" t="str">
        <f t="shared" si="17"/>
        <v xml:space="preserve"> </v>
      </c>
    </row>
    <row r="363" spans="1:12" x14ac:dyDescent="0.25">
      <c r="A363" s="72"/>
      <c r="B363" s="82"/>
      <c r="C363" s="82"/>
      <c r="D363" s="79"/>
      <c r="E363" s="83"/>
      <c r="F363" s="83"/>
      <c r="G363" s="81"/>
      <c r="H363" s="123"/>
      <c r="I363" s="238" t="str">
        <f>IF(ISNUMBER(F363),_xlfn.IFS(RIGHT(H363,3)="(b)",IF(AND(G363&gt;=DATE('1. Informace o projektu'!$C$3,1,1),G363&lt;=WORKDAY(DATE('1. Informace o projektu'!$C$3+1,1,31)-1,1)),"OK","!!"),RIGHT(H363,3)="(a)",IF(AND(G363&gt;=DATE('1. Informace o projektu'!$C$3,1,1),G363&lt;=WORKDAY(DATE('1. Informace o projektu'!$C$3,12,31)-1,1,'6. Data'!$C$76:$C$89)),"OK","!!"),ISBLANK(G363),"!",ISBLANK(H363),"!!!",H363='6. Data'!$B$3,"vyberte druh nákladu")," ")</f>
        <v xml:space="preserve"> </v>
      </c>
      <c r="J363" s="261" t="str">
        <f t="shared" si="15"/>
        <v xml:space="preserve"> </v>
      </c>
      <c r="K363" s="238" t="str">
        <f t="shared" si="16"/>
        <v xml:space="preserve"> </v>
      </c>
      <c r="L363" s="87" t="str">
        <f t="shared" si="17"/>
        <v xml:space="preserve"> </v>
      </c>
    </row>
    <row r="364" spans="1:12" x14ac:dyDescent="0.25">
      <c r="A364" s="72"/>
      <c r="B364" s="82"/>
      <c r="C364" s="82"/>
      <c r="D364" s="79"/>
      <c r="E364" s="83"/>
      <c r="F364" s="83"/>
      <c r="G364" s="81"/>
      <c r="H364" s="123"/>
      <c r="I364" s="238" t="str">
        <f>IF(ISNUMBER(F364),_xlfn.IFS(RIGHT(H364,3)="(b)",IF(AND(G364&gt;=DATE('1. Informace o projektu'!$C$3,1,1),G364&lt;=WORKDAY(DATE('1. Informace o projektu'!$C$3+1,1,31)-1,1)),"OK","!!"),RIGHT(H364,3)="(a)",IF(AND(G364&gt;=DATE('1. Informace o projektu'!$C$3,1,1),G364&lt;=WORKDAY(DATE('1. Informace o projektu'!$C$3,12,31)-1,1,'6. Data'!$C$76:$C$89)),"OK","!!"),ISBLANK(G364),"!",ISBLANK(H364),"!!!",H364='6. Data'!$B$3,"vyberte druh nákladu")," ")</f>
        <v xml:space="preserve"> </v>
      </c>
      <c r="J364" s="261" t="str">
        <f t="shared" si="15"/>
        <v xml:space="preserve"> </v>
      </c>
      <c r="K364" s="238" t="str">
        <f t="shared" si="16"/>
        <v xml:space="preserve"> </v>
      </c>
      <c r="L364" s="87" t="str">
        <f t="shared" si="17"/>
        <v xml:space="preserve"> </v>
      </c>
    </row>
    <row r="365" spans="1:12" x14ac:dyDescent="0.25">
      <c r="A365" s="72"/>
      <c r="B365" s="82"/>
      <c r="C365" s="82"/>
      <c r="D365" s="79"/>
      <c r="E365" s="83"/>
      <c r="F365" s="83"/>
      <c r="G365" s="81"/>
      <c r="H365" s="123"/>
      <c r="I365" s="238" t="str">
        <f>IF(ISNUMBER(F365),_xlfn.IFS(RIGHT(H365,3)="(b)",IF(AND(G365&gt;=DATE('1. Informace o projektu'!$C$3,1,1),G365&lt;=WORKDAY(DATE('1. Informace o projektu'!$C$3+1,1,31)-1,1)),"OK","!!"),RIGHT(H365,3)="(a)",IF(AND(G365&gt;=DATE('1. Informace o projektu'!$C$3,1,1),G365&lt;=WORKDAY(DATE('1. Informace o projektu'!$C$3,12,31)-1,1,'6. Data'!$C$76:$C$89)),"OK","!!"),ISBLANK(G365),"!",ISBLANK(H365),"!!!",H365='6. Data'!$B$3,"vyberte druh nákladu")," ")</f>
        <v xml:space="preserve"> </v>
      </c>
      <c r="J365" s="261" t="str">
        <f t="shared" si="15"/>
        <v xml:space="preserve"> </v>
      </c>
      <c r="K365" s="238" t="str">
        <f t="shared" si="16"/>
        <v xml:space="preserve"> </v>
      </c>
      <c r="L365" s="87" t="str">
        <f t="shared" si="17"/>
        <v xml:space="preserve"> </v>
      </c>
    </row>
    <row r="366" spans="1:12" x14ac:dyDescent="0.25">
      <c r="A366" s="72"/>
      <c r="B366" s="82"/>
      <c r="C366" s="82"/>
      <c r="D366" s="79"/>
      <c r="E366" s="83"/>
      <c r="F366" s="83"/>
      <c r="G366" s="81"/>
      <c r="H366" s="123"/>
      <c r="I366" s="238" t="str">
        <f>IF(ISNUMBER(F366),_xlfn.IFS(RIGHT(H366,3)="(b)",IF(AND(G366&gt;=DATE('1. Informace o projektu'!$C$3,1,1),G366&lt;=WORKDAY(DATE('1. Informace o projektu'!$C$3+1,1,31)-1,1)),"OK","!!"),RIGHT(H366,3)="(a)",IF(AND(G366&gt;=DATE('1. Informace o projektu'!$C$3,1,1),G366&lt;=WORKDAY(DATE('1. Informace o projektu'!$C$3,12,31)-1,1,'6. Data'!$C$76:$C$89)),"OK","!!"),ISBLANK(G366),"!",ISBLANK(H366),"!!!",H366='6. Data'!$B$3,"vyberte druh nákladu")," ")</f>
        <v xml:space="preserve"> </v>
      </c>
      <c r="J366" s="261" t="str">
        <f t="shared" si="15"/>
        <v xml:space="preserve"> </v>
      </c>
      <c r="K366" s="238" t="str">
        <f t="shared" si="16"/>
        <v xml:space="preserve"> </v>
      </c>
      <c r="L366" s="87" t="str">
        <f t="shared" si="17"/>
        <v xml:space="preserve"> </v>
      </c>
    </row>
    <row r="367" spans="1:12" x14ac:dyDescent="0.25">
      <c r="A367" s="72"/>
      <c r="B367" s="82"/>
      <c r="C367" s="82"/>
      <c r="D367" s="79"/>
      <c r="E367" s="83"/>
      <c r="F367" s="83"/>
      <c r="G367" s="81"/>
      <c r="H367" s="123"/>
      <c r="I367" s="238" t="str">
        <f>IF(ISNUMBER(F367),_xlfn.IFS(RIGHT(H367,3)="(b)",IF(AND(G367&gt;=DATE('1. Informace o projektu'!$C$3,1,1),G367&lt;=WORKDAY(DATE('1. Informace o projektu'!$C$3+1,1,31)-1,1)),"OK","!!"),RIGHT(H367,3)="(a)",IF(AND(G367&gt;=DATE('1. Informace o projektu'!$C$3,1,1),G367&lt;=WORKDAY(DATE('1. Informace o projektu'!$C$3,12,31)-1,1,'6. Data'!$C$76:$C$89)),"OK","!!"),ISBLANK(G367),"!",ISBLANK(H367),"!!!",H367='6. Data'!$B$3,"vyberte druh nákladu")," ")</f>
        <v xml:space="preserve"> </v>
      </c>
      <c r="J367" s="261" t="str">
        <f t="shared" si="15"/>
        <v xml:space="preserve"> </v>
      </c>
      <c r="K367" s="238" t="str">
        <f t="shared" si="16"/>
        <v xml:space="preserve"> </v>
      </c>
      <c r="L367" s="87" t="str">
        <f t="shared" si="17"/>
        <v xml:space="preserve"> </v>
      </c>
    </row>
    <row r="368" spans="1:12" x14ac:dyDescent="0.25">
      <c r="A368" s="72"/>
      <c r="B368" s="82"/>
      <c r="C368" s="82"/>
      <c r="D368" s="79"/>
      <c r="E368" s="83"/>
      <c r="F368" s="83"/>
      <c r="G368" s="81"/>
      <c r="H368" s="123"/>
      <c r="I368" s="238" t="str">
        <f>IF(ISNUMBER(F368),_xlfn.IFS(RIGHT(H368,3)="(b)",IF(AND(G368&gt;=DATE('1. Informace o projektu'!$C$3,1,1),G368&lt;=WORKDAY(DATE('1. Informace o projektu'!$C$3+1,1,31)-1,1)),"OK","!!"),RIGHT(H368,3)="(a)",IF(AND(G368&gt;=DATE('1. Informace o projektu'!$C$3,1,1),G368&lt;=WORKDAY(DATE('1. Informace o projektu'!$C$3,12,31)-1,1,'6. Data'!$C$76:$C$89)),"OK","!!"),ISBLANK(G368),"!",ISBLANK(H368),"!!!",H368='6. Data'!$B$3,"vyberte druh nákladu")," ")</f>
        <v xml:space="preserve"> </v>
      </c>
      <c r="J368" s="261" t="str">
        <f t="shared" si="15"/>
        <v xml:space="preserve"> </v>
      </c>
      <c r="K368" s="238" t="str">
        <f t="shared" si="16"/>
        <v xml:space="preserve"> </v>
      </c>
      <c r="L368" s="87" t="str">
        <f t="shared" si="17"/>
        <v xml:space="preserve"> </v>
      </c>
    </row>
    <row r="369" spans="1:12" x14ac:dyDescent="0.25">
      <c r="A369" s="72"/>
      <c r="B369" s="82"/>
      <c r="C369" s="82"/>
      <c r="D369" s="79"/>
      <c r="E369" s="83"/>
      <c r="F369" s="83"/>
      <c r="G369" s="81"/>
      <c r="H369" s="123"/>
      <c r="I369" s="238" t="str">
        <f>IF(ISNUMBER(F369),_xlfn.IFS(RIGHT(H369,3)="(b)",IF(AND(G369&gt;=DATE('1. Informace o projektu'!$C$3,1,1),G369&lt;=WORKDAY(DATE('1. Informace o projektu'!$C$3+1,1,31)-1,1)),"OK","!!"),RIGHT(H369,3)="(a)",IF(AND(G369&gt;=DATE('1. Informace o projektu'!$C$3,1,1),G369&lt;=WORKDAY(DATE('1. Informace o projektu'!$C$3,12,31)-1,1,'6. Data'!$C$76:$C$89)),"OK","!!"),ISBLANK(G369),"!",ISBLANK(H369),"!!!",H369='6. Data'!$B$3,"vyberte druh nákladu")," ")</f>
        <v xml:space="preserve"> </v>
      </c>
      <c r="J369" s="261" t="str">
        <f t="shared" si="15"/>
        <v xml:space="preserve"> </v>
      </c>
      <c r="K369" s="238" t="str">
        <f t="shared" si="16"/>
        <v xml:space="preserve"> </v>
      </c>
      <c r="L369" s="87" t="str">
        <f t="shared" si="17"/>
        <v xml:space="preserve"> </v>
      </c>
    </row>
    <row r="370" spans="1:12" x14ac:dyDescent="0.25">
      <c r="A370" s="72"/>
      <c r="B370" s="82"/>
      <c r="C370" s="82"/>
      <c r="D370" s="79"/>
      <c r="E370" s="83"/>
      <c r="F370" s="83"/>
      <c r="G370" s="81"/>
      <c r="H370" s="123"/>
      <c r="I370" s="238" t="str">
        <f>IF(ISNUMBER(F370),_xlfn.IFS(RIGHT(H370,3)="(b)",IF(AND(G370&gt;=DATE('1. Informace o projektu'!$C$3,1,1),G370&lt;=WORKDAY(DATE('1. Informace o projektu'!$C$3+1,1,31)-1,1)),"OK","!!"),RIGHT(H370,3)="(a)",IF(AND(G370&gt;=DATE('1. Informace o projektu'!$C$3,1,1),G370&lt;=WORKDAY(DATE('1. Informace o projektu'!$C$3,12,31)-1,1,'6. Data'!$C$76:$C$89)),"OK","!!"),ISBLANK(G370),"!",ISBLANK(H370),"!!!",H370='6. Data'!$B$3,"vyberte druh nákladu")," ")</f>
        <v xml:space="preserve"> </v>
      </c>
      <c r="J370" s="261" t="str">
        <f t="shared" si="15"/>
        <v xml:space="preserve"> </v>
      </c>
      <c r="K370" s="238" t="str">
        <f t="shared" si="16"/>
        <v xml:space="preserve"> </v>
      </c>
      <c r="L370" s="87" t="str">
        <f t="shared" si="17"/>
        <v xml:space="preserve"> </v>
      </c>
    </row>
    <row r="371" spans="1:12" x14ac:dyDescent="0.25">
      <c r="A371" s="72"/>
      <c r="B371" s="82"/>
      <c r="C371" s="82"/>
      <c r="D371" s="79"/>
      <c r="E371" s="83"/>
      <c r="F371" s="83"/>
      <c r="G371" s="81"/>
      <c r="H371" s="123"/>
      <c r="I371" s="238" t="str">
        <f>IF(ISNUMBER(F371),_xlfn.IFS(RIGHT(H371,3)="(b)",IF(AND(G371&gt;=DATE('1. Informace o projektu'!$C$3,1,1),G371&lt;=WORKDAY(DATE('1. Informace o projektu'!$C$3+1,1,31)-1,1)),"OK","!!"),RIGHT(H371,3)="(a)",IF(AND(G371&gt;=DATE('1. Informace o projektu'!$C$3,1,1),G371&lt;=WORKDAY(DATE('1. Informace o projektu'!$C$3,12,31)-1,1,'6. Data'!$C$76:$C$89)),"OK","!!"),ISBLANK(G371),"!",ISBLANK(H371),"!!!",H371='6. Data'!$B$3,"vyberte druh nákladu")," ")</f>
        <v xml:space="preserve"> </v>
      </c>
      <c r="J371" s="261" t="str">
        <f t="shared" si="15"/>
        <v xml:space="preserve"> </v>
      </c>
      <c r="K371" s="238" t="str">
        <f t="shared" si="16"/>
        <v xml:space="preserve"> </v>
      </c>
      <c r="L371" s="87" t="str">
        <f t="shared" si="17"/>
        <v xml:space="preserve"> </v>
      </c>
    </row>
    <row r="372" spans="1:12" x14ac:dyDescent="0.25">
      <c r="A372" s="72"/>
      <c r="B372" s="82"/>
      <c r="C372" s="82"/>
      <c r="D372" s="79"/>
      <c r="E372" s="83"/>
      <c r="F372" s="83"/>
      <c r="G372" s="81"/>
      <c r="H372" s="123"/>
      <c r="I372" s="238" t="str">
        <f>IF(ISNUMBER(F372),_xlfn.IFS(RIGHT(H372,3)="(b)",IF(AND(G372&gt;=DATE('1. Informace o projektu'!$C$3,1,1),G372&lt;=WORKDAY(DATE('1. Informace o projektu'!$C$3+1,1,31)-1,1)),"OK","!!"),RIGHT(H372,3)="(a)",IF(AND(G372&gt;=DATE('1. Informace o projektu'!$C$3,1,1),G372&lt;=WORKDAY(DATE('1. Informace o projektu'!$C$3,12,31)-1,1,'6. Data'!$C$76:$C$89)),"OK","!!"),ISBLANK(G372),"!",ISBLANK(H372),"!!!",H372='6. Data'!$B$3,"vyberte druh nákladu")," ")</f>
        <v xml:space="preserve"> </v>
      </c>
      <c r="J372" s="261" t="str">
        <f t="shared" si="15"/>
        <v xml:space="preserve"> </v>
      </c>
      <c r="K372" s="238" t="str">
        <f t="shared" si="16"/>
        <v xml:space="preserve"> </v>
      </c>
      <c r="L372" s="87" t="str">
        <f t="shared" si="17"/>
        <v xml:space="preserve"> </v>
      </c>
    </row>
    <row r="373" spans="1:12" x14ac:dyDescent="0.25">
      <c r="A373" s="72"/>
      <c r="B373" s="82"/>
      <c r="C373" s="82"/>
      <c r="D373" s="79"/>
      <c r="E373" s="83"/>
      <c r="F373" s="83"/>
      <c r="G373" s="81"/>
      <c r="H373" s="123"/>
      <c r="I373" s="238" t="str">
        <f>IF(ISNUMBER(F373),_xlfn.IFS(RIGHT(H373,3)="(b)",IF(AND(G373&gt;=DATE('1. Informace o projektu'!$C$3,1,1),G373&lt;=WORKDAY(DATE('1. Informace o projektu'!$C$3+1,1,31)-1,1)),"OK","!!"),RIGHT(H373,3)="(a)",IF(AND(G373&gt;=DATE('1. Informace o projektu'!$C$3,1,1),G373&lt;=WORKDAY(DATE('1. Informace o projektu'!$C$3,12,31)-1,1,'6. Data'!$C$76:$C$89)),"OK","!!"),ISBLANK(G373),"!",ISBLANK(H373),"!!!",H373='6. Data'!$B$3,"vyberte druh nákladu")," ")</f>
        <v xml:space="preserve"> </v>
      </c>
      <c r="J373" s="261" t="str">
        <f t="shared" si="15"/>
        <v xml:space="preserve"> </v>
      </c>
      <c r="K373" s="238" t="str">
        <f t="shared" si="16"/>
        <v xml:space="preserve"> </v>
      </c>
      <c r="L373" s="87" t="str">
        <f t="shared" si="17"/>
        <v xml:space="preserve"> </v>
      </c>
    </row>
    <row r="374" spans="1:12" x14ac:dyDescent="0.25">
      <c r="A374" s="72"/>
      <c r="B374" s="82"/>
      <c r="C374" s="82"/>
      <c r="D374" s="79"/>
      <c r="E374" s="83"/>
      <c r="F374" s="83"/>
      <c r="G374" s="81"/>
      <c r="H374" s="123"/>
      <c r="I374" s="238" t="str">
        <f>IF(ISNUMBER(F374),_xlfn.IFS(RIGHT(H374,3)="(b)",IF(AND(G374&gt;=DATE('1. Informace o projektu'!$C$3,1,1),G374&lt;=WORKDAY(DATE('1. Informace o projektu'!$C$3+1,1,31)-1,1)),"OK","!!"),RIGHT(H374,3)="(a)",IF(AND(G374&gt;=DATE('1. Informace o projektu'!$C$3,1,1),G374&lt;=WORKDAY(DATE('1. Informace o projektu'!$C$3,12,31)-1,1,'6. Data'!$C$76:$C$89)),"OK","!!"),ISBLANK(G374),"!",ISBLANK(H374),"!!!",H374='6. Data'!$B$3,"vyberte druh nákladu")," ")</f>
        <v xml:space="preserve"> </v>
      </c>
      <c r="J374" s="261" t="str">
        <f t="shared" si="15"/>
        <v xml:space="preserve"> </v>
      </c>
      <c r="K374" s="238" t="str">
        <f t="shared" si="16"/>
        <v xml:space="preserve"> </v>
      </c>
      <c r="L374" s="87" t="str">
        <f t="shared" si="17"/>
        <v xml:space="preserve"> </v>
      </c>
    </row>
    <row r="375" spans="1:12" x14ac:dyDescent="0.25">
      <c r="A375" s="72"/>
      <c r="B375" s="82"/>
      <c r="C375" s="82"/>
      <c r="D375" s="79"/>
      <c r="E375" s="83"/>
      <c r="F375" s="83"/>
      <c r="G375" s="81"/>
      <c r="H375" s="123"/>
      <c r="I375" s="238" t="str">
        <f>IF(ISNUMBER(F375),_xlfn.IFS(RIGHT(H375,3)="(b)",IF(AND(G375&gt;=DATE('1. Informace o projektu'!$C$3,1,1),G375&lt;=WORKDAY(DATE('1. Informace o projektu'!$C$3+1,1,31)-1,1)),"OK","!!"),RIGHT(H375,3)="(a)",IF(AND(G375&gt;=DATE('1. Informace o projektu'!$C$3,1,1),G375&lt;=WORKDAY(DATE('1. Informace o projektu'!$C$3,12,31)-1,1,'6. Data'!$C$76:$C$89)),"OK","!!"),ISBLANK(G375),"!",ISBLANK(H375),"!!!",H375='6. Data'!$B$3,"vyberte druh nákladu")," ")</f>
        <v xml:space="preserve"> </v>
      </c>
      <c r="J375" s="261" t="str">
        <f t="shared" si="15"/>
        <v xml:space="preserve"> </v>
      </c>
      <c r="K375" s="238" t="str">
        <f t="shared" si="16"/>
        <v xml:space="preserve"> </v>
      </c>
      <c r="L375" s="87" t="str">
        <f t="shared" si="17"/>
        <v xml:space="preserve"> </v>
      </c>
    </row>
    <row r="376" spans="1:12" x14ac:dyDescent="0.25">
      <c r="A376" s="72"/>
      <c r="B376" s="82"/>
      <c r="C376" s="82"/>
      <c r="D376" s="79"/>
      <c r="E376" s="83"/>
      <c r="F376" s="83"/>
      <c r="G376" s="81"/>
      <c r="H376" s="123"/>
      <c r="I376" s="238" t="str">
        <f>IF(ISNUMBER(F376),_xlfn.IFS(RIGHT(H376,3)="(b)",IF(AND(G376&gt;=DATE('1. Informace o projektu'!$C$3,1,1),G376&lt;=WORKDAY(DATE('1. Informace o projektu'!$C$3+1,1,31)-1,1)),"OK","!!"),RIGHT(H376,3)="(a)",IF(AND(G376&gt;=DATE('1. Informace o projektu'!$C$3,1,1),G376&lt;=WORKDAY(DATE('1. Informace o projektu'!$C$3,12,31)-1,1,'6. Data'!$C$76:$C$89)),"OK","!!"),ISBLANK(G376),"!",ISBLANK(H376),"!!!",H376='6. Data'!$B$3,"vyberte druh nákladu")," ")</f>
        <v xml:space="preserve"> </v>
      </c>
      <c r="J376" s="261" t="str">
        <f t="shared" si="15"/>
        <v xml:space="preserve"> </v>
      </c>
      <c r="K376" s="238" t="str">
        <f t="shared" si="16"/>
        <v xml:space="preserve"> </v>
      </c>
      <c r="L376" s="87" t="str">
        <f t="shared" si="17"/>
        <v xml:space="preserve"> </v>
      </c>
    </row>
    <row r="377" spans="1:12" x14ac:dyDescent="0.25">
      <c r="A377" s="72"/>
      <c r="B377" s="82"/>
      <c r="C377" s="82"/>
      <c r="D377" s="79"/>
      <c r="E377" s="83"/>
      <c r="F377" s="83"/>
      <c r="G377" s="81"/>
      <c r="H377" s="123"/>
      <c r="I377" s="238" t="str">
        <f>IF(ISNUMBER(F377),_xlfn.IFS(RIGHT(H377,3)="(b)",IF(AND(G377&gt;=DATE('1. Informace o projektu'!$C$3,1,1),G377&lt;=WORKDAY(DATE('1. Informace o projektu'!$C$3+1,1,31)-1,1)),"OK","!!"),RIGHT(H377,3)="(a)",IF(AND(G377&gt;=DATE('1. Informace o projektu'!$C$3,1,1),G377&lt;=WORKDAY(DATE('1. Informace o projektu'!$C$3,12,31)-1,1,'6. Data'!$C$76:$C$89)),"OK","!!"),ISBLANK(G377),"!",ISBLANK(H377),"!!!",H377='6. Data'!$B$3,"vyberte druh nákladu")," ")</f>
        <v xml:space="preserve"> </v>
      </c>
      <c r="J377" s="261" t="str">
        <f t="shared" si="15"/>
        <v xml:space="preserve"> </v>
      </c>
      <c r="K377" s="238" t="str">
        <f t="shared" si="16"/>
        <v xml:space="preserve"> </v>
      </c>
      <c r="L377" s="87" t="str">
        <f t="shared" si="17"/>
        <v xml:space="preserve"> </v>
      </c>
    </row>
    <row r="378" spans="1:12" x14ac:dyDescent="0.25">
      <c r="A378" s="72"/>
      <c r="B378" s="82"/>
      <c r="C378" s="82"/>
      <c r="D378" s="79"/>
      <c r="E378" s="83"/>
      <c r="F378" s="83"/>
      <c r="G378" s="81"/>
      <c r="H378" s="123"/>
      <c r="I378" s="238" t="str">
        <f>IF(ISNUMBER(F378),_xlfn.IFS(RIGHT(H378,3)="(b)",IF(AND(G378&gt;=DATE('1. Informace o projektu'!$C$3,1,1),G378&lt;=WORKDAY(DATE('1. Informace o projektu'!$C$3+1,1,31)-1,1)),"OK","!!"),RIGHT(H378,3)="(a)",IF(AND(G378&gt;=DATE('1. Informace o projektu'!$C$3,1,1),G378&lt;=WORKDAY(DATE('1. Informace o projektu'!$C$3,12,31)-1,1,'6. Data'!$C$76:$C$89)),"OK","!!"),ISBLANK(G378),"!",ISBLANK(H378),"!!!",H378='6. Data'!$B$3,"vyberte druh nákladu")," ")</f>
        <v xml:space="preserve"> </v>
      </c>
      <c r="J378" s="261" t="str">
        <f t="shared" si="15"/>
        <v xml:space="preserve"> </v>
      </c>
      <c r="K378" s="238" t="str">
        <f t="shared" si="16"/>
        <v xml:space="preserve"> </v>
      </c>
      <c r="L378" s="87" t="str">
        <f t="shared" si="17"/>
        <v xml:space="preserve"> </v>
      </c>
    </row>
    <row r="379" spans="1:12" x14ac:dyDescent="0.25">
      <c r="A379" s="72"/>
      <c r="B379" s="82"/>
      <c r="C379" s="82"/>
      <c r="D379" s="79"/>
      <c r="E379" s="83"/>
      <c r="F379" s="83"/>
      <c r="G379" s="81"/>
      <c r="H379" s="123"/>
      <c r="I379" s="238" t="str">
        <f>IF(ISNUMBER(F379),_xlfn.IFS(RIGHT(H379,3)="(b)",IF(AND(G379&gt;=DATE('1. Informace o projektu'!$C$3,1,1),G379&lt;=WORKDAY(DATE('1. Informace o projektu'!$C$3+1,1,31)-1,1)),"OK","!!"),RIGHT(H379,3)="(a)",IF(AND(G379&gt;=DATE('1. Informace o projektu'!$C$3,1,1),G379&lt;=WORKDAY(DATE('1. Informace o projektu'!$C$3,12,31)-1,1,'6. Data'!$C$76:$C$89)),"OK","!!"),ISBLANK(G379),"!",ISBLANK(H379),"!!!",H379='6. Data'!$B$3,"vyberte druh nákladu")," ")</f>
        <v xml:space="preserve"> </v>
      </c>
      <c r="J379" s="261" t="str">
        <f t="shared" si="15"/>
        <v xml:space="preserve"> </v>
      </c>
      <c r="K379" s="238" t="str">
        <f t="shared" si="16"/>
        <v xml:space="preserve"> </v>
      </c>
      <c r="L379" s="87" t="str">
        <f t="shared" si="17"/>
        <v xml:space="preserve"> </v>
      </c>
    </row>
    <row r="380" spans="1:12" x14ac:dyDescent="0.25">
      <c r="A380" s="72"/>
      <c r="B380" s="82"/>
      <c r="C380" s="82"/>
      <c r="D380" s="79"/>
      <c r="E380" s="83"/>
      <c r="F380" s="83"/>
      <c r="G380" s="81"/>
      <c r="H380" s="123"/>
      <c r="I380" s="238" t="str">
        <f>IF(ISNUMBER(F380),_xlfn.IFS(RIGHT(H380,3)="(b)",IF(AND(G380&gt;=DATE('1. Informace o projektu'!$C$3,1,1),G380&lt;=WORKDAY(DATE('1. Informace o projektu'!$C$3+1,1,31)-1,1)),"OK","!!"),RIGHT(H380,3)="(a)",IF(AND(G380&gt;=DATE('1. Informace o projektu'!$C$3,1,1),G380&lt;=WORKDAY(DATE('1. Informace o projektu'!$C$3,12,31)-1,1,'6. Data'!$C$76:$C$89)),"OK","!!"),ISBLANK(G380),"!",ISBLANK(H380),"!!!",H380='6. Data'!$B$3,"vyberte druh nákladu")," ")</f>
        <v xml:space="preserve"> </v>
      </c>
      <c r="J380" s="261" t="str">
        <f t="shared" si="15"/>
        <v xml:space="preserve"> </v>
      </c>
      <c r="K380" s="238" t="str">
        <f t="shared" si="16"/>
        <v xml:space="preserve"> </v>
      </c>
      <c r="L380" s="87" t="str">
        <f t="shared" si="17"/>
        <v xml:space="preserve"> </v>
      </c>
    </row>
    <row r="381" spans="1:12" x14ac:dyDescent="0.25">
      <c r="A381" s="72"/>
      <c r="B381" s="82"/>
      <c r="C381" s="82"/>
      <c r="D381" s="79"/>
      <c r="E381" s="83"/>
      <c r="F381" s="83"/>
      <c r="G381" s="81"/>
      <c r="H381" s="123"/>
      <c r="I381" s="238" t="str">
        <f>IF(ISNUMBER(F381),_xlfn.IFS(RIGHT(H381,3)="(b)",IF(AND(G381&gt;=DATE('1. Informace o projektu'!$C$3,1,1),G381&lt;=WORKDAY(DATE('1. Informace o projektu'!$C$3+1,1,31)-1,1)),"OK","!!"),RIGHT(H381,3)="(a)",IF(AND(G381&gt;=DATE('1. Informace o projektu'!$C$3,1,1),G381&lt;=WORKDAY(DATE('1. Informace o projektu'!$C$3,12,31)-1,1,'6. Data'!$C$76:$C$89)),"OK","!!"),ISBLANK(G381),"!",ISBLANK(H381),"!!!",H381='6. Data'!$B$3,"vyberte druh nákladu")," ")</f>
        <v xml:space="preserve"> </v>
      </c>
      <c r="J381" s="261" t="str">
        <f t="shared" si="15"/>
        <v xml:space="preserve"> </v>
      </c>
      <c r="K381" s="238" t="str">
        <f t="shared" si="16"/>
        <v xml:space="preserve"> </v>
      </c>
      <c r="L381" s="87" t="str">
        <f t="shared" si="17"/>
        <v xml:space="preserve"> </v>
      </c>
    </row>
    <row r="382" spans="1:12" x14ac:dyDescent="0.25">
      <c r="A382" s="72"/>
      <c r="B382" s="82"/>
      <c r="C382" s="82"/>
      <c r="D382" s="79"/>
      <c r="E382" s="83"/>
      <c r="F382" s="83"/>
      <c r="G382" s="81"/>
      <c r="H382" s="123"/>
      <c r="I382" s="238" t="str">
        <f>IF(ISNUMBER(F382),_xlfn.IFS(RIGHT(H382,3)="(b)",IF(AND(G382&gt;=DATE('1. Informace o projektu'!$C$3,1,1),G382&lt;=WORKDAY(DATE('1. Informace o projektu'!$C$3+1,1,31)-1,1)),"OK","!!"),RIGHT(H382,3)="(a)",IF(AND(G382&gt;=DATE('1. Informace o projektu'!$C$3,1,1),G382&lt;=WORKDAY(DATE('1. Informace o projektu'!$C$3,12,31)-1,1,'6. Data'!$C$76:$C$89)),"OK","!!"),ISBLANK(G382),"!",ISBLANK(H382),"!!!",H382='6. Data'!$B$3,"vyberte druh nákladu")," ")</f>
        <v xml:space="preserve"> </v>
      </c>
      <c r="J382" s="261" t="str">
        <f t="shared" si="15"/>
        <v xml:space="preserve"> </v>
      </c>
      <c r="K382" s="238" t="str">
        <f t="shared" si="16"/>
        <v xml:space="preserve"> </v>
      </c>
      <c r="L382" s="87" t="str">
        <f t="shared" si="17"/>
        <v xml:space="preserve"> </v>
      </c>
    </row>
    <row r="383" spans="1:12" x14ac:dyDescent="0.25">
      <c r="A383" s="72"/>
      <c r="B383" s="82"/>
      <c r="C383" s="82"/>
      <c r="D383" s="79"/>
      <c r="E383" s="83"/>
      <c r="F383" s="83"/>
      <c r="G383" s="81"/>
      <c r="H383" s="123"/>
      <c r="I383" s="238" t="str">
        <f>IF(ISNUMBER(F383),_xlfn.IFS(RIGHT(H383,3)="(b)",IF(AND(G383&gt;=DATE('1. Informace o projektu'!$C$3,1,1),G383&lt;=WORKDAY(DATE('1. Informace o projektu'!$C$3+1,1,31)-1,1)),"OK","!!"),RIGHT(H383,3)="(a)",IF(AND(G383&gt;=DATE('1. Informace o projektu'!$C$3,1,1),G383&lt;=WORKDAY(DATE('1. Informace o projektu'!$C$3,12,31)-1,1,'6. Data'!$C$76:$C$89)),"OK","!!"),ISBLANK(G383),"!",ISBLANK(H383),"!!!",H383='6. Data'!$B$3,"vyberte druh nákladu")," ")</f>
        <v xml:space="preserve"> </v>
      </c>
      <c r="J383" s="261" t="str">
        <f t="shared" si="15"/>
        <v xml:space="preserve"> </v>
      </c>
      <c r="K383" s="238" t="str">
        <f t="shared" si="16"/>
        <v xml:space="preserve"> </v>
      </c>
      <c r="L383" s="87" t="str">
        <f t="shared" si="17"/>
        <v xml:space="preserve"> </v>
      </c>
    </row>
    <row r="384" spans="1:12" x14ac:dyDescent="0.25">
      <c r="A384" s="72"/>
      <c r="B384" s="82"/>
      <c r="C384" s="82"/>
      <c r="D384" s="79"/>
      <c r="E384" s="83"/>
      <c r="F384" s="83"/>
      <c r="G384" s="81"/>
      <c r="H384" s="123"/>
      <c r="I384" s="238" t="str">
        <f>IF(ISNUMBER(F384),_xlfn.IFS(RIGHT(H384,3)="(b)",IF(AND(G384&gt;=DATE('1. Informace o projektu'!$C$3,1,1),G384&lt;=WORKDAY(DATE('1. Informace o projektu'!$C$3+1,1,31)-1,1)),"OK","!!"),RIGHT(H384,3)="(a)",IF(AND(G384&gt;=DATE('1. Informace o projektu'!$C$3,1,1),G384&lt;=WORKDAY(DATE('1. Informace o projektu'!$C$3,12,31)-1,1,'6. Data'!$C$76:$C$89)),"OK","!!"),ISBLANK(G384),"!",ISBLANK(H384),"!!!",H384='6. Data'!$B$3,"vyberte druh nákladu")," ")</f>
        <v xml:space="preserve"> </v>
      </c>
      <c r="J384" s="261" t="str">
        <f t="shared" si="15"/>
        <v xml:space="preserve"> </v>
      </c>
      <c r="K384" s="238" t="str">
        <f t="shared" si="16"/>
        <v xml:space="preserve"> </v>
      </c>
      <c r="L384" s="87" t="str">
        <f t="shared" si="17"/>
        <v xml:space="preserve"> </v>
      </c>
    </row>
    <row r="385" spans="1:12" x14ac:dyDescent="0.25">
      <c r="A385" s="72"/>
      <c r="B385" s="82"/>
      <c r="C385" s="82"/>
      <c r="D385" s="79"/>
      <c r="E385" s="83"/>
      <c r="F385" s="83"/>
      <c r="G385" s="81"/>
      <c r="H385" s="123"/>
      <c r="I385" s="238" t="str">
        <f>IF(ISNUMBER(F385),_xlfn.IFS(RIGHT(H385,3)="(b)",IF(AND(G385&gt;=DATE('1. Informace o projektu'!$C$3,1,1),G385&lt;=WORKDAY(DATE('1. Informace o projektu'!$C$3+1,1,31)-1,1)),"OK","!!"),RIGHT(H385,3)="(a)",IF(AND(G385&gt;=DATE('1. Informace o projektu'!$C$3,1,1),G385&lt;=WORKDAY(DATE('1. Informace o projektu'!$C$3,12,31)-1,1,'6. Data'!$C$76:$C$89)),"OK","!!"),ISBLANK(G385),"!",ISBLANK(H385),"!!!",H385='6. Data'!$B$3,"vyberte druh nákladu")," ")</f>
        <v xml:space="preserve"> </v>
      </c>
      <c r="J385" s="261" t="str">
        <f t="shared" si="15"/>
        <v xml:space="preserve"> </v>
      </c>
      <c r="K385" s="238" t="str">
        <f t="shared" si="16"/>
        <v xml:space="preserve"> </v>
      </c>
      <c r="L385" s="87" t="str">
        <f t="shared" si="17"/>
        <v xml:space="preserve"> </v>
      </c>
    </row>
    <row r="386" spans="1:12" x14ac:dyDescent="0.25">
      <c r="A386" s="72"/>
      <c r="B386" s="82"/>
      <c r="C386" s="82"/>
      <c r="D386" s="79"/>
      <c r="E386" s="83"/>
      <c r="F386" s="83"/>
      <c r="G386" s="81"/>
      <c r="H386" s="123"/>
      <c r="I386" s="238" t="str">
        <f>IF(ISNUMBER(F386),_xlfn.IFS(RIGHT(H386,3)="(b)",IF(AND(G386&gt;=DATE('1. Informace o projektu'!$C$3,1,1),G386&lt;=WORKDAY(DATE('1. Informace o projektu'!$C$3+1,1,31)-1,1)),"OK","!!"),RIGHT(H386,3)="(a)",IF(AND(G386&gt;=DATE('1. Informace o projektu'!$C$3,1,1),G386&lt;=WORKDAY(DATE('1. Informace o projektu'!$C$3,12,31)-1,1,'6. Data'!$C$76:$C$89)),"OK","!!"),ISBLANK(G386),"!",ISBLANK(H386),"!!!",H386='6. Data'!$B$3,"vyberte druh nákladu")," ")</f>
        <v xml:space="preserve"> </v>
      </c>
      <c r="J386" s="261" t="str">
        <f t="shared" si="15"/>
        <v xml:space="preserve"> </v>
      </c>
      <c r="K386" s="238" t="str">
        <f t="shared" si="16"/>
        <v xml:space="preserve"> </v>
      </c>
      <c r="L386" s="87" t="str">
        <f t="shared" si="17"/>
        <v xml:space="preserve"> </v>
      </c>
    </row>
    <row r="387" spans="1:12" x14ac:dyDescent="0.25">
      <c r="A387" s="72"/>
      <c r="B387" s="82"/>
      <c r="C387" s="82"/>
      <c r="D387" s="79"/>
      <c r="E387" s="83"/>
      <c r="F387" s="83"/>
      <c r="G387" s="81"/>
      <c r="H387" s="123"/>
      <c r="I387" s="238" t="str">
        <f>IF(ISNUMBER(F387),_xlfn.IFS(RIGHT(H387,3)="(b)",IF(AND(G387&gt;=DATE('1. Informace o projektu'!$C$3,1,1),G387&lt;=WORKDAY(DATE('1. Informace o projektu'!$C$3+1,1,31)-1,1)),"OK","!!"),RIGHT(H387,3)="(a)",IF(AND(G387&gt;=DATE('1. Informace o projektu'!$C$3,1,1),G387&lt;=WORKDAY(DATE('1. Informace o projektu'!$C$3,12,31)-1,1,'6. Data'!$C$76:$C$89)),"OK","!!"),ISBLANK(G387),"!",ISBLANK(H387),"!!!",H387='6. Data'!$B$3,"vyberte druh nákladu")," ")</f>
        <v xml:space="preserve"> </v>
      </c>
      <c r="J387" s="261" t="str">
        <f t="shared" si="15"/>
        <v xml:space="preserve"> </v>
      </c>
      <c r="K387" s="238" t="str">
        <f t="shared" si="16"/>
        <v xml:space="preserve"> </v>
      </c>
      <c r="L387" s="87" t="str">
        <f t="shared" si="17"/>
        <v xml:space="preserve"> </v>
      </c>
    </row>
    <row r="388" spans="1:12" x14ac:dyDescent="0.25">
      <c r="A388" s="72"/>
      <c r="B388" s="82"/>
      <c r="C388" s="82"/>
      <c r="D388" s="79"/>
      <c r="E388" s="83"/>
      <c r="F388" s="83"/>
      <c r="G388" s="81"/>
      <c r="H388" s="123"/>
      <c r="I388" s="238" t="str">
        <f>IF(ISNUMBER(F388),_xlfn.IFS(RIGHT(H388,3)="(b)",IF(AND(G388&gt;=DATE('1. Informace o projektu'!$C$3,1,1),G388&lt;=WORKDAY(DATE('1. Informace o projektu'!$C$3+1,1,31)-1,1)),"OK","!!"),RIGHT(H388,3)="(a)",IF(AND(G388&gt;=DATE('1. Informace o projektu'!$C$3,1,1),G388&lt;=WORKDAY(DATE('1. Informace o projektu'!$C$3,12,31)-1,1,'6. Data'!$C$76:$C$89)),"OK","!!"),ISBLANK(G388),"!",ISBLANK(H388),"!!!",H388='6. Data'!$B$3,"vyberte druh nákladu")," ")</f>
        <v xml:space="preserve"> </v>
      </c>
      <c r="J388" s="261" t="str">
        <f t="shared" si="15"/>
        <v xml:space="preserve"> </v>
      </c>
      <c r="K388" s="238" t="str">
        <f t="shared" si="16"/>
        <v xml:space="preserve"> </v>
      </c>
      <c r="L388" s="87" t="str">
        <f t="shared" si="17"/>
        <v xml:space="preserve"> </v>
      </c>
    </row>
    <row r="389" spans="1:12" x14ac:dyDescent="0.25">
      <c r="A389" s="72"/>
      <c r="B389" s="82"/>
      <c r="C389" s="82"/>
      <c r="D389" s="79"/>
      <c r="E389" s="83"/>
      <c r="F389" s="83"/>
      <c r="G389" s="81"/>
      <c r="H389" s="123"/>
      <c r="I389" s="238" t="str">
        <f>IF(ISNUMBER(F389),_xlfn.IFS(RIGHT(H389,3)="(b)",IF(AND(G389&gt;=DATE('1. Informace o projektu'!$C$3,1,1),G389&lt;=WORKDAY(DATE('1. Informace o projektu'!$C$3+1,1,31)-1,1)),"OK","!!"),RIGHT(H389,3)="(a)",IF(AND(G389&gt;=DATE('1. Informace o projektu'!$C$3,1,1),G389&lt;=WORKDAY(DATE('1. Informace o projektu'!$C$3,12,31)-1,1,'6. Data'!$C$76:$C$89)),"OK","!!"),ISBLANK(G389),"!",ISBLANK(H389),"!!!",H389='6. Data'!$B$3,"vyberte druh nákladu")," ")</f>
        <v xml:space="preserve"> </v>
      </c>
      <c r="J389" s="261" t="str">
        <f t="shared" si="15"/>
        <v xml:space="preserve"> </v>
      </c>
      <c r="K389" s="238" t="str">
        <f t="shared" si="16"/>
        <v xml:space="preserve"> </v>
      </c>
      <c r="L389" s="87" t="str">
        <f t="shared" si="17"/>
        <v xml:space="preserve"> </v>
      </c>
    </row>
    <row r="390" spans="1:12" x14ac:dyDescent="0.25">
      <c r="A390" s="72"/>
      <c r="B390" s="82"/>
      <c r="C390" s="82"/>
      <c r="D390" s="79"/>
      <c r="E390" s="83"/>
      <c r="F390" s="83"/>
      <c r="G390" s="81"/>
      <c r="H390" s="123"/>
      <c r="I390" s="238" t="str">
        <f>IF(ISNUMBER(F390),_xlfn.IFS(RIGHT(H390,3)="(b)",IF(AND(G390&gt;=DATE('1. Informace o projektu'!$C$3,1,1),G390&lt;=WORKDAY(DATE('1. Informace o projektu'!$C$3+1,1,31)-1,1)),"OK","!!"),RIGHT(H390,3)="(a)",IF(AND(G390&gt;=DATE('1. Informace o projektu'!$C$3,1,1),G390&lt;=WORKDAY(DATE('1. Informace o projektu'!$C$3,12,31)-1,1,'6. Data'!$C$76:$C$89)),"OK","!!"),ISBLANK(G390),"!",ISBLANK(H390),"!!!",H390='6. Data'!$B$3,"vyberte druh nákladu")," ")</f>
        <v xml:space="preserve"> </v>
      </c>
      <c r="J390" s="261" t="str">
        <f t="shared" si="15"/>
        <v xml:space="preserve"> </v>
      </c>
      <c r="K390" s="238" t="str">
        <f t="shared" si="16"/>
        <v xml:space="preserve"> </v>
      </c>
      <c r="L390" s="87" t="str">
        <f t="shared" si="17"/>
        <v xml:space="preserve"> </v>
      </c>
    </row>
    <row r="391" spans="1:12" x14ac:dyDescent="0.25">
      <c r="A391" s="72"/>
      <c r="B391" s="82"/>
      <c r="C391" s="82"/>
      <c r="D391" s="79"/>
      <c r="E391" s="83"/>
      <c r="F391" s="83"/>
      <c r="G391" s="81"/>
      <c r="H391" s="123"/>
      <c r="I391" s="238" t="str">
        <f>IF(ISNUMBER(F391),_xlfn.IFS(RIGHT(H391,3)="(b)",IF(AND(G391&gt;=DATE('1. Informace o projektu'!$C$3,1,1),G391&lt;=WORKDAY(DATE('1. Informace o projektu'!$C$3+1,1,31)-1,1)),"OK","!!"),RIGHT(H391,3)="(a)",IF(AND(G391&gt;=DATE('1. Informace o projektu'!$C$3,1,1),G391&lt;=WORKDAY(DATE('1. Informace o projektu'!$C$3,12,31)-1,1,'6. Data'!$C$76:$C$89)),"OK","!!"),ISBLANK(G391),"!",ISBLANK(H391),"!!!",H391='6. Data'!$B$3,"vyberte druh nákladu")," ")</f>
        <v xml:space="preserve"> </v>
      </c>
      <c r="J391" s="261" t="str">
        <f t="shared" ref="J391:J454" si="18">_xlfn.IFS(I391="!","Zapište datum úhrady",I391="ok"," ",I391=" "," ",I391="!!!","vyberte druh nákladu",I391="!!","nepovolené datum úhrady",I391="vyberte druh nákladu","vyberte druh nákladu")</f>
        <v xml:space="preserve"> </v>
      </c>
      <c r="K391" s="238" t="str">
        <f t="shared" ref="K391:K454" si="19">IF(ISNUMBER(F391),IF(E391&gt;=F391,"OK","!")," ")</f>
        <v xml:space="preserve"> </v>
      </c>
      <c r="L391" s="87" t="str">
        <f t="shared" ref="L391:L454" si="20">_xlfn.IFS(K391="!","Hrazeno z dotace je vyšší než fakturovaná částka",K391="ok"," ",K391=" "," ")</f>
        <v xml:space="preserve"> </v>
      </c>
    </row>
    <row r="392" spans="1:12" x14ac:dyDescent="0.25">
      <c r="A392" s="72"/>
      <c r="B392" s="82"/>
      <c r="C392" s="82"/>
      <c r="D392" s="79"/>
      <c r="E392" s="83"/>
      <c r="F392" s="83"/>
      <c r="G392" s="81"/>
      <c r="H392" s="123"/>
      <c r="I392" s="238" t="str">
        <f>IF(ISNUMBER(F392),_xlfn.IFS(RIGHT(H392,3)="(b)",IF(AND(G392&gt;=DATE('1. Informace o projektu'!$C$3,1,1),G392&lt;=WORKDAY(DATE('1. Informace o projektu'!$C$3+1,1,31)-1,1)),"OK","!!"),RIGHT(H392,3)="(a)",IF(AND(G392&gt;=DATE('1. Informace o projektu'!$C$3,1,1),G392&lt;=WORKDAY(DATE('1. Informace o projektu'!$C$3,12,31)-1,1,'6. Data'!$C$76:$C$89)),"OK","!!"),ISBLANK(G392),"!",ISBLANK(H392),"!!!",H392='6. Data'!$B$3,"vyberte druh nákladu")," ")</f>
        <v xml:space="preserve"> </v>
      </c>
      <c r="J392" s="261" t="str">
        <f t="shared" si="18"/>
        <v xml:space="preserve"> </v>
      </c>
      <c r="K392" s="238" t="str">
        <f t="shared" si="19"/>
        <v xml:space="preserve"> </v>
      </c>
      <c r="L392" s="87" t="str">
        <f t="shared" si="20"/>
        <v xml:space="preserve"> </v>
      </c>
    </row>
    <row r="393" spans="1:12" x14ac:dyDescent="0.25">
      <c r="A393" s="72"/>
      <c r="B393" s="82"/>
      <c r="C393" s="82"/>
      <c r="D393" s="79"/>
      <c r="E393" s="83"/>
      <c r="F393" s="83"/>
      <c r="G393" s="81"/>
      <c r="H393" s="123"/>
      <c r="I393" s="238" t="str">
        <f>IF(ISNUMBER(F393),_xlfn.IFS(RIGHT(H393,3)="(b)",IF(AND(G393&gt;=DATE('1. Informace o projektu'!$C$3,1,1),G393&lt;=WORKDAY(DATE('1. Informace o projektu'!$C$3+1,1,31)-1,1)),"OK","!!"),RIGHT(H393,3)="(a)",IF(AND(G393&gt;=DATE('1. Informace o projektu'!$C$3,1,1),G393&lt;=WORKDAY(DATE('1. Informace o projektu'!$C$3,12,31)-1,1,'6. Data'!$C$76:$C$89)),"OK","!!"),ISBLANK(G393),"!",ISBLANK(H393),"!!!",H393='6. Data'!$B$3,"vyberte druh nákladu")," ")</f>
        <v xml:space="preserve"> </v>
      </c>
      <c r="J393" s="261" t="str">
        <f t="shared" si="18"/>
        <v xml:space="preserve"> </v>
      </c>
      <c r="K393" s="238" t="str">
        <f t="shared" si="19"/>
        <v xml:space="preserve"> </v>
      </c>
      <c r="L393" s="87" t="str">
        <f t="shared" si="20"/>
        <v xml:space="preserve"> </v>
      </c>
    </row>
    <row r="394" spans="1:12" x14ac:dyDescent="0.25">
      <c r="A394" s="72"/>
      <c r="B394" s="82"/>
      <c r="C394" s="82"/>
      <c r="D394" s="79"/>
      <c r="E394" s="83"/>
      <c r="F394" s="83"/>
      <c r="G394" s="81"/>
      <c r="H394" s="123"/>
      <c r="I394" s="238" t="str">
        <f>IF(ISNUMBER(F394),_xlfn.IFS(RIGHT(H394,3)="(b)",IF(AND(G394&gt;=DATE('1. Informace o projektu'!$C$3,1,1),G394&lt;=WORKDAY(DATE('1. Informace o projektu'!$C$3+1,1,31)-1,1)),"OK","!!"),RIGHT(H394,3)="(a)",IF(AND(G394&gt;=DATE('1. Informace o projektu'!$C$3,1,1),G394&lt;=WORKDAY(DATE('1. Informace o projektu'!$C$3,12,31)-1,1,'6. Data'!$C$76:$C$89)),"OK","!!"),ISBLANK(G394),"!",ISBLANK(H394),"!!!",H394='6. Data'!$B$3,"vyberte druh nákladu")," ")</f>
        <v xml:space="preserve"> </v>
      </c>
      <c r="J394" s="261" t="str">
        <f t="shared" si="18"/>
        <v xml:space="preserve"> </v>
      </c>
      <c r="K394" s="238" t="str">
        <f t="shared" si="19"/>
        <v xml:space="preserve"> </v>
      </c>
      <c r="L394" s="87" t="str">
        <f t="shared" si="20"/>
        <v xml:space="preserve"> </v>
      </c>
    </row>
    <row r="395" spans="1:12" x14ac:dyDescent="0.25">
      <c r="A395" s="72"/>
      <c r="B395" s="82"/>
      <c r="C395" s="82"/>
      <c r="D395" s="79"/>
      <c r="E395" s="83"/>
      <c r="F395" s="83"/>
      <c r="G395" s="81"/>
      <c r="H395" s="123"/>
      <c r="I395" s="238" t="str">
        <f>IF(ISNUMBER(F395),_xlfn.IFS(RIGHT(H395,3)="(b)",IF(AND(G395&gt;=DATE('1. Informace o projektu'!$C$3,1,1),G395&lt;=WORKDAY(DATE('1. Informace o projektu'!$C$3+1,1,31)-1,1)),"OK","!!"),RIGHT(H395,3)="(a)",IF(AND(G395&gt;=DATE('1. Informace o projektu'!$C$3,1,1),G395&lt;=WORKDAY(DATE('1. Informace o projektu'!$C$3,12,31)-1,1,'6. Data'!$C$76:$C$89)),"OK","!!"),ISBLANK(G395),"!",ISBLANK(H395),"!!!",H395='6. Data'!$B$3,"vyberte druh nákladu")," ")</f>
        <v xml:space="preserve"> </v>
      </c>
      <c r="J395" s="261" t="str">
        <f t="shared" si="18"/>
        <v xml:space="preserve"> </v>
      </c>
      <c r="K395" s="238" t="str">
        <f t="shared" si="19"/>
        <v xml:space="preserve"> </v>
      </c>
      <c r="L395" s="87" t="str">
        <f t="shared" si="20"/>
        <v xml:space="preserve"> </v>
      </c>
    </row>
    <row r="396" spans="1:12" x14ac:dyDescent="0.25">
      <c r="A396" s="72"/>
      <c r="B396" s="82"/>
      <c r="C396" s="82"/>
      <c r="D396" s="79"/>
      <c r="E396" s="83"/>
      <c r="F396" s="83"/>
      <c r="G396" s="81"/>
      <c r="H396" s="123"/>
      <c r="I396" s="238" t="str">
        <f>IF(ISNUMBER(F396),_xlfn.IFS(RIGHT(H396,3)="(b)",IF(AND(G396&gt;=DATE('1. Informace o projektu'!$C$3,1,1),G396&lt;=WORKDAY(DATE('1. Informace o projektu'!$C$3+1,1,31)-1,1)),"OK","!!"),RIGHT(H396,3)="(a)",IF(AND(G396&gt;=DATE('1. Informace o projektu'!$C$3,1,1),G396&lt;=WORKDAY(DATE('1. Informace o projektu'!$C$3,12,31)-1,1,'6. Data'!$C$76:$C$89)),"OK","!!"),ISBLANK(G396),"!",ISBLANK(H396),"!!!",H396='6. Data'!$B$3,"vyberte druh nákladu")," ")</f>
        <v xml:space="preserve"> </v>
      </c>
      <c r="J396" s="261" t="str">
        <f t="shared" si="18"/>
        <v xml:space="preserve"> </v>
      </c>
      <c r="K396" s="238" t="str">
        <f t="shared" si="19"/>
        <v xml:space="preserve"> </v>
      </c>
      <c r="L396" s="87" t="str">
        <f t="shared" si="20"/>
        <v xml:space="preserve"> </v>
      </c>
    </row>
    <row r="397" spans="1:12" x14ac:dyDescent="0.25">
      <c r="A397" s="72"/>
      <c r="B397" s="82"/>
      <c r="C397" s="82"/>
      <c r="D397" s="79"/>
      <c r="E397" s="83"/>
      <c r="F397" s="83"/>
      <c r="G397" s="81"/>
      <c r="H397" s="123"/>
      <c r="I397" s="238" t="str">
        <f>IF(ISNUMBER(F397),_xlfn.IFS(RIGHT(H397,3)="(b)",IF(AND(G397&gt;=DATE('1. Informace o projektu'!$C$3,1,1),G397&lt;=WORKDAY(DATE('1. Informace o projektu'!$C$3+1,1,31)-1,1)),"OK","!!"),RIGHT(H397,3)="(a)",IF(AND(G397&gt;=DATE('1. Informace o projektu'!$C$3,1,1),G397&lt;=WORKDAY(DATE('1. Informace o projektu'!$C$3,12,31)-1,1,'6. Data'!$C$76:$C$89)),"OK","!!"),ISBLANK(G397),"!",ISBLANK(H397),"!!!",H397='6. Data'!$B$3,"vyberte druh nákladu")," ")</f>
        <v xml:space="preserve"> </v>
      </c>
      <c r="J397" s="261" t="str">
        <f t="shared" si="18"/>
        <v xml:space="preserve"> </v>
      </c>
      <c r="K397" s="238" t="str">
        <f t="shared" si="19"/>
        <v xml:space="preserve"> </v>
      </c>
      <c r="L397" s="87" t="str">
        <f t="shared" si="20"/>
        <v xml:space="preserve"> </v>
      </c>
    </row>
    <row r="398" spans="1:12" x14ac:dyDescent="0.25">
      <c r="A398" s="72"/>
      <c r="B398" s="82"/>
      <c r="C398" s="82"/>
      <c r="D398" s="79"/>
      <c r="E398" s="83"/>
      <c r="F398" s="83"/>
      <c r="G398" s="81"/>
      <c r="H398" s="123"/>
      <c r="I398" s="238" t="str">
        <f>IF(ISNUMBER(F398),_xlfn.IFS(RIGHT(H398,3)="(b)",IF(AND(G398&gt;=DATE('1. Informace o projektu'!$C$3,1,1),G398&lt;=WORKDAY(DATE('1. Informace o projektu'!$C$3+1,1,31)-1,1)),"OK","!!"),RIGHT(H398,3)="(a)",IF(AND(G398&gt;=DATE('1. Informace o projektu'!$C$3,1,1),G398&lt;=WORKDAY(DATE('1. Informace o projektu'!$C$3,12,31)-1,1,'6. Data'!$C$76:$C$89)),"OK","!!"),ISBLANK(G398),"!",ISBLANK(H398),"!!!",H398='6. Data'!$B$3,"vyberte druh nákladu")," ")</f>
        <v xml:space="preserve"> </v>
      </c>
      <c r="J398" s="261" t="str">
        <f t="shared" si="18"/>
        <v xml:space="preserve"> </v>
      </c>
      <c r="K398" s="238" t="str">
        <f t="shared" si="19"/>
        <v xml:space="preserve"> </v>
      </c>
      <c r="L398" s="87" t="str">
        <f t="shared" si="20"/>
        <v xml:space="preserve"> </v>
      </c>
    </row>
    <row r="399" spans="1:12" x14ac:dyDescent="0.25">
      <c r="A399" s="72"/>
      <c r="B399" s="82"/>
      <c r="C399" s="82"/>
      <c r="D399" s="79"/>
      <c r="E399" s="83"/>
      <c r="F399" s="83"/>
      <c r="G399" s="81"/>
      <c r="H399" s="123"/>
      <c r="I399" s="238" t="str">
        <f>IF(ISNUMBER(F399),_xlfn.IFS(RIGHT(H399,3)="(b)",IF(AND(G399&gt;=DATE('1. Informace o projektu'!$C$3,1,1),G399&lt;=WORKDAY(DATE('1. Informace o projektu'!$C$3+1,1,31)-1,1)),"OK","!!"),RIGHT(H399,3)="(a)",IF(AND(G399&gt;=DATE('1. Informace o projektu'!$C$3,1,1),G399&lt;=WORKDAY(DATE('1. Informace o projektu'!$C$3,12,31)-1,1,'6. Data'!$C$76:$C$89)),"OK","!!"),ISBLANK(G399),"!",ISBLANK(H399),"!!!",H399='6. Data'!$B$3,"vyberte druh nákladu")," ")</f>
        <v xml:space="preserve"> </v>
      </c>
      <c r="J399" s="261" t="str">
        <f t="shared" si="18"/>
        <v xml:space="preserve"> </v>
      </c>
      <c r="K399" s="238" t="str">
        <f t="shared" si="19"/>
        <v xml:space="preserve"> </v>
      </c>
      <c r="L399" s="87" t="str">
        <f t="shared" si="20"/>
        <v xml:space="preserve"> </v>
      </c>
    </row>
    <row r="400" spans="1:12" x14ac:dyDescent="0.25">
      <c r="A400" s="72"/>
      <c r="B400" s="82"/>
      <c r="C400" s="82"/>
      <c r="D400" s="79"/>
      <c r="E400" s="83"/>
      <c r="F400" s="83"/>
      <c r="G400" s="81"/>
      <c r="H400" s="123"/>
      <c r="I400" s="238" t="str">
        <f>IF(ISNUMBER(F400),_xlfn.IFS(RIGHT(H400,3)="(b)",IF(AND(G400&gt;=DATE('1. Informace o projektu'!$C$3,1,1),G400&lt;=WORKDAY(DATE('1. Informace o projektu'!$C$3+1,1,31)-1,1)),"OK","!!"),RIGHT(H400,3)="(a)",IF(AND(G400&gt;=DATE('1. Informace o projektu'!$C$3,1,1),G400&lt;=WORKDAY(DATE('1. Informace o projektu'!$C$3,12,31)-1,1,'6. Data'!$C$76:$C$89)),"OK","!!"),ISBLANK(G400),"!",ISBLANK(H400),"!!!",H400='6. Data'!$B$3,"vyberte druh nákladu")," ")</f>
        <v xml:space="preserve"> </v>
      </c>
      <c r="J400" s="261" t="str">
        <f t="shared" si="18"/>
        <v xml:space="preserve"> </v>
      </c>
      <c r="K400" s="238" t="str">
        <f t="shared" si="19"/>
        <v xml:space="preserve"> </v>
      </c>
      <c r="L400" s="87" t="str">
        <f t="shared" si="20"/>
        <v xml:space="preserve"> </v>
      </c>
    </row>
    <row r="401" spans="1:12" x14ac:dyDescent="0.25">
      <c r="A401" s="72"/>
      <c r="B401" s="82"/>
      <c r="C401" s="82"/>
      <c r="D401" s="79"/>
      <c r="E401" s="83"/>
      <c r="F401" s="83"/>
      <c r="G401" s="81"/>
      <c r="H401" s="123"/>
      <c r="I401" s="238" t="str">
        <f>IF(ISNUMBER(F401),_xlfn.IFS(RIGHT(H401,3)="(b)",IF(AND(G401&gt;=DATE('1. Informace o projektu'!$C$3,1,1),G401&lt;=WORKDAY(DATE('1. Informace o projektu'!$C$3+1,1,31)-1,1)),"OK","!!"),RIGHT(H401,3)="(a)",IF(AND(G401&gt;=DATE('1. Informace o projektu'!$C$3,1,1),G401&lt;=WORKDAY(DATE('1. Informace o projektu'!$C$3,12,31)-1,1,'6. Data'!$C$76:$C$89)),"OK","!!"),ISBLANK(G401),"!",ISBLANK(H401),"!!!",H401='6. Data'!$B$3,"vyberte druh nákladu")," ")</f>
        <v xml:space="preserve"> </v>
      </c>
      <c r="J401" s="261" t="str">
        <f t="shared" si="18"/>
        <v xml:space="preserve"> </v>
      </c>
      <c r="K401" s="238" t="str">
        <f t="shared" si="19"/>
        <v xml:space="preserve"> </v>
      </c>
      <c r="L401" s="87" t="str">
        <f t="shared" si="20"/>
        <v xml:space="preserve"> </v>
      </c>
    </row>
    <row r="402" spans="1:12" x14ac:dyDescent="0.25">
      <c r="A402" s="72"/>
      <c r="B402" s="82"/>
      <c r="C402" s="82"/>
      <c r="D402" s="79"/>
      <c r="E402" s="83"/>
      <c r="F402" s="83"/>
      <c r="G402" s="81"/>
      <c r="H402" s="123"/>
      <c r="I402" s="238" t="str">
        <f>IF(ISNUMBER(F402),_xlfn.IFS(RIGHT(H402,3)="(b)",IF(AND(G402&gt;=DATE('1. Informace o projektu'!$C$3,1,1),G402&lt;=WORKDAY(DATE('1. Informace o projektu'!$C$3+1,1,31)-1,1)),"OK","!!"),RIGHT(H402,3)="(a)",IF(AND(G402&gt;=DATE('1. Informace o projektu'!$C$3,1,1),G402&lt;=WORKDAY(DATE('1. Informace o projektu'!$C$3,12,31)-1,1,'6. Data'!$C$76:$C$89)),"OK","!!"),ISBLANK(G402),"!",ISBLANK(H402),"!!!",H402='6. Data'!$B$3,"vyberte druh nákladu")," ")</f>
        <v xml:space="preserve"> </v>
      </c>
      <c r="J402" s="261" t="str">
        <f t="shared" si="18"/>
        <v xml:space="preserve"> </v>
      </c>
      <c r="K402" s="238" t="str">
        <f t="shared" si="19"/>
        <v xml:space="preserve"> </v>
      </c>
      <c r="L402" s="87" t="str">
        <f t="shared" si="20"/>
        <v xml:space="preserve"> </v>
      </c>
    </row>
    <row r="403" spans="1:12" x14ac:dyDescent="0.25">
      <c r="A403" s="72"/>
      <c r="B403" s="82"/>
      <c r="C403" s="82"/>
      <c r="D403" s="79"/>
      <c r="E403" s="83"/>
      <c r="F403" s="83"/>
      <c r="G403" s="81"/>
      <c r="H403" s="123"/>
      <c r="I403" s="238" t="str">
        <f>IF(ISNUMBER(F403),_xlfn.IFS(RIGHT(H403,3)="(b)",IF(AND(G403&gt;=DATE('1. Informace o projektu'!$C$3,1,1),G403&lt;=WORKDAY(DATE('1. Informace o projektu'!$C$3+1,1,31)-1,1)),"OK","!!"),RIGHT(H403,3)="(a)",IF(AND(G403&gt;=DATE('1. Informace o projektu'!$C$3,1,1),G403&lt;=WORKDAY(DATE('1. Informace o projektu'!$C$3,12,31)-1,1,'6. Data'!$C$76:$C$89)),"OK","!!"),ISBLANK(G403),"!",ISBLANK(H403),"!!!",H403='6. Data'!$B$3,"vyberte druh nákladu")," ")</f>
        <v xml:space="preserve"> </v>
      </c>
      <c r="J403" s="261" t="str">
        <f t="shared" si="18"/>
        <v xml:space="preserve"> </v>
      </c>
      <c r="K403" s="238" t="str">
        <f t="shared" si="19"/>
        <v xml:space="preserve"> </v>
      </c>
      <c r="L403" s="87" t="str">
        <f t="shared" si="20"/>
        <v xml:space="preserve"> </v>
      </c>
    </row>
    <row r="404" spans="1:12" x14ac:dyDescent="0.25">
      <c r="A404" s="72"/>
      <c r="B404" s="82"/>
      <c r="C404" s="82"/>
      <c r="D404" s="79"/>
      <c r="E404" s="83"/>
      <c r="F404" s="83"/>
      <c r="G404" s="81"/>
      <c r="H404" s="123"/>
      <c r="I404" s="238" t="str">
        <f>IF(ISNUMBER(F404),_xlfn.IFS(RIGHT(H404,3)="(b)",IF(AND(G404&gt;=DATE('1. Informace o projektu'!$C$3,1,1),G404&lt;=WORKDAY(DATE('1. Informace o projektu'!$C$3+1,1,31)-1,1)),"OK","!!"),RIGHT(H404,3)="(a)",IF(AND(G404&gt;=DATE('1. Informace o projektu'!$C$3,1,1),G404&lt;=WORKDAY(DATE('1. Informace o projektu'!$C$3,12,31)-1,1,'6. Data'!$C$76:$C$89)),"OK","!!"),ISBLANK(G404),"!",ISBLANK(H404),"!!!",H404='6. Data'!$B$3,"vyberte druh nákladu")," ")</f>
        <v xml:space="preserve"> </v>
      </c>
      <c r="J404" s="261" t="str">
        <f t="shared" si="18"/>
        <v xml:space="preserve"> </v>
      </c>
      <c r="K404" s="238" t="str">
        <f t="shared" si="19"/>
        <v xml:space="preserve"> </v>
      </c>
      <c r="L404" s="87" t="str">
        <f t="shared" si="20"/>
        <v xml:space="preserve"> </v>
      </c>
    </row>
    <row r="405" spans="1:12" x14ac:dyDescent="0.25">
      <c r="A405" s="72"/>
      <c r="B405" s="82"/>
      <c r="C405" s="82"/>
      <c r="D405" s="79"/>
      <c r="E405" s="83"/>
      <c r="F405" s="83"/>
      <c r="G405" s="81"/>
      <c r="H405" s="123"/>
      <c r="I405" s="238" t="str">
        <f>IF(ISNUMBER(F405),_xlfn.IFS(RIGHT(H405,3)="(b)",IF(AND(G405&gt;=DATE('1. Informace o projektu'!$C$3,1,1),G405&lt;=WORKDAY(DATE('1. Informace o projektu'!$C$3+1,1,31)-1,1)),"OK","!!"),RIGHT(H405,3)="(a)",IF(AND(G405&gt;=DATE('1. Informace o projektu'!$C$3,1,1),G405&lt;=WORKDAY(DATE('1. Informace o projektu'!$C$3,12,31)-1,1,'6. Data'!$C$76:$C$89)),"OK","!!"),ISBLANK(G405),"!",ISBLANK(H405),"!!!",H405='6. Data'!$B$3,"vyberte druh nákladu")," ")</f>
        <v xml:space="preserve"> </v>
      </c>
      <c r="J405" s="261" t="str">
        <f t="shared" si="18"/>
        <v xml:space="preserve"> </v>
      </c>
      <c r="K405" s="238" t="str">
        <f t="shared" si="19"/>
        <v xml:space="preserve"> </v>
      </c>
      <c r="L405" s="87" t="str">
        <f t="shared" si="20"/>
        <v xml:space="preserve"> </v>
      </c>
    </row>
    <row r="406" spans="1:12" x14ac:dyDescent="0.25">
      <c r="A406" s="72"/>
      <c r="B406" s="82"/>
      <c r="C406" s="82"/>
      <c r="D406" s="79"/>
      <c r="E406" s="83"/>
      <c r="F406" s="83"/>
      <c r="G406" s="81"/>
      <c r="H406" s="123"/>
      <c r="I406" s="238" t="str">
        <f>IF(ISNUMBER(F406),_xlfn.IFS(RIGHT(H406,3)="(b)",IF(AND(G406&gt;=DATE('1. Informace o projektu'!$C$3,1,1),G406&lt;=WORKDAY(DATE('1. Informace o projektu'!$C$3+1,1,31)-1,1)),"OK","!!"),RIGHT(H406,3)="(a)",IF(AND(G406&gt;=DATE('1. Informace o projektu'!$C$3,1,1),G406&lt;=WORKDAY(DATE('1. Informace o projektu'!$C$3,12,31)-1,1,'6. Data'!$C$76:$C$89)),"OK","!!"),ISBLANK(G406),"!",ISBLANK(H406),"!!!",H406='6. Data'!$B$3,"vyberte druh nákladu")," ")</f>
        <v xml:space="preserve"> </v>
      </c>
      <c r="J406" s="261" t="str">
        <f t="shared" si="18"/>
        <v xml:space="preserve"> </v>
      </c>
      <c r="K406" s="238" t="str">
        <f t="shared" si="19"/>
        <v xml:space="preserve"> </v>
      </c>
      <c r="L406" s="87" t="str">
        <f t="shared" si="20"/>
        <v xml:space="preserve"> </v>
      </c>
    </row>
    <row r="407" spans="1:12" x14ac:dyDescent="0.25">
      <c r="A407" s="72"/>
      <c r="B407" s="82"/>
      <c r="C407" s="82"/>
      <c r="D407" s="79"/>
      <c r="E407" s="83"/>
      <c r="F407" s="83"/>
      <c r="G407" s="81"/>
      <c r="H407" s="123"/>
      <c r="I407" s="238" t="str">
        <f>IF(ISNUMBER(F407),_xlfn.IFS(RIGHT(H407,3)="(b)",IF(AND(G407&gt;=DATE('1. Informace o projektu'!$C$3,1,1),G407&lt;=WORKDAY(DATE('1. Informace o projektu'!$C$3+1,1,31)-1,1)),"OK","!!"),RIGHT(H407,3)="(a)",IF(AND(G407&gt;=DATE('1. Informace o projektu'!$C$3,1,1),G407&lt;=WORKDAY(DATE('1. Informace o projektu'!$C$3,12,31)-1,1,'6. Data'!$C$76:$C$89)),"OK","!!"),ISBLANK(G407),"!",ISBLANK(H407),"!!!",H407='6. Data'!$B$3,"vyberte druh nákladu")," ")</f>
        <v xml:space="preserve"> </v>
      </c>
      <c r="J407" s="261" t="str">
        <f t="shared" si="18"/>
        <v xml:space="preserve"> </v>
      </c>
      <c r="K407" s="238" t="str">
        <f t="shared" si="19"/>
        <v xml:space="preserve"> </v>
      </c>
      <c r="L407" s="87" t="str">
        <f t="shared" si="20"/>
        <v xml:space="preserve"> </v>
      </c>
    </row>
    <row r="408" spans="1:12" x14ac:dyDescent="0.25">
      <c r="A408" s="72"/>
      <c r="B408" s="82"/>
      <c r="C408" s="82"/>
      <c r="D408" s="79"/>
      <c r="E408" s="83"/>
      <c r="F408" s="83"/>
      <c r="G408" s="81"/>
      <c r="H408" s="123"/>
      <c r="I408" s="238" t="str">
        <f>IF(ISNUMBER(F408),_xlfn.IFS(RIGHT(H408,3)="(b)",IF(AND(G408&gt;=DATE('1. Informace o projektu'!$C$3,1,1),G408&lt;=WORKDAY(DATE('1. Informace o projektu'!$C$3+1,1,31)-1,1)),"OK","!!"),RIGHT(H408,3)="(a)",IF(AND(G408&gt;=DATE('1. Informace o projektu'!$C$3,1,1),G408&lt;=WORKDAY(DATE('1. Informace o projektu'!$C$3,12,31)-1,1,'6. Data'!$C$76:$C$89)),"OK","!!"),ISBLANK(G408),"!",ISBLANK(H408),"!!!",H408='6. Data'!$B$3,"vyberte druh nákladu")," ")</f>
        <v xml:space="preserve"> </v>
      </c>
      <c r="J408" s="261" t="str">
        <f t="shared" si="18"/>
        <v xml:space="preserve"> </v>
      </c>
      <c r="K408" s="238" t="str">
        <f t="shared" si="19"/>
        <v xml:space="preserve"> </v>
      </c>
      <c r="L408" s="87" t="str">
        <f t="shared" si="20"/>
        <v xml:space="preserve"> </v>
      </c>
    </row>
    <row r="409" spans="1:12" x14ac:dyDescent="0.25">
      <c r="A409" s="72"/>
      <c r="B409" s="82"/>
      <c r="C409" s="82"/>
      <c r="D409" s="79"/>
      <c r="E409" s="83"/>
      <c r="F409" s="83"/>
      <c r="G409" s="81"/>
      <c r="H409" s="123"/>
      <c r="I409" s="238" t="str">
        <f>IF(ISNUMBER(F409),_xlfn.IFS(RIGHT(H409,3)="(b)",IF(AND(G409&gt;=DATE('1. Informace o projektu'!$C$3,1,1),G409&lt;=WORKDAY(DATE('1. Informace o projektu'!$C$3+1,1,31)-1,1)),"OK","!!"),RIGHT(H409,3)="(a)",IF(AND(G409&gt;=DATE('1. Informace o projektu'!$C$3,1,1),G409&lt;=WORKDAY(DATE('1. Informace o projektu'!$C$3,12,31)-1,1,'6. Data'!$C$76:$C$89)),"OK","!!"),ISBLANK(G409),"!",ISBLANK(H409),"!!!",H409='6. Data'!$B$3,"vyberte druh nákladu")," ")</f>
        <v xml:space="preserve"> </v>
      </c>
      <c r="J409" s="261" t="str">
        <f t="shared" si="18"/>
        <v xml:space="preserve"> </v>
      </c>
      <c r="K409" s="238" t="str">
        <f t="shared" si="19"/>
        <v xml:space="preserve"> </v>
      </c>
      <c r="L409" s="87" t="str">
        <f t="shared" si="20"/>
        <v xml:space="preserve"> </v>
      </c>
    </row>
    <row r="410" spans="1:12" x14ac:dyDescent="0.25">
      <c r="A410" s="72"/>
      <c r="B410" s="82"/>
      <c r="C410" s="82"/>
      <c r="D410" s="79"/>
      <c r="E410" s="83"/>
      <c r="F410" s="83"/>
      <c r="G410" s="81"/>
      <c r="H410" s="123"/>
      <c r="I410" s="238" t="str">
        <f>IF(ISNUMBER(F410),_xlfn.IFS(RIGHT(H410,3)="(b)",IF(AND(G410&gt;=DATE('1. Informace o projektu'!$C$3,1,1),G410&lt;=WORKDAY(DATE('1. Informace o projektu'!$C$3+1,1,31)-1,1)),"OK","!!"),RIGHT(H410,3)="(a)",IF(AND(G410&gt;=DATE('1. Informace o projektu'!$C$3,1,1),G410&lt;=WORKDAY(DATE('1. Informace o projektu'!$C$3,12,31)-1,1,'6. Data'!$C$76:$C$89)),"OK","!!"),ISBLANK(G410),"!",ISBLANK(H410),"!!!",H410='6. Data'!$B$3,"vyberte druh nákladu")," ")</f>
        <v xml:space="preserve"> </v>
      </c>
      <c r="J410" s="261" t="str">
        <f t="shared" si="18"/>
        <v xml:space="preserve"> </v>
      </c>
      <c r="K410" s="238" t="str">
        <f t="shared" si="19"/>
        <v xml:space="preserve"> </v>
      </c>
      <c r="L410" s="87" t="str">
        <f t="shared" si="20"/>
        <v xml:space="preserve"> </v>
      </c>
    </row>
    <row r="411" spans="1:12" x14ac:dyDescent="0.25">
      <c r="A411" s="72"/>
      <c r="B411" s="82"/>
      <c r="C411" s="82"/>
      <c r="D411" s="79"/>
      <c r="E411" s="83"/>
      <c r="F411" s="83"/>
      <c r="G411" s="81"/>
      <c r="H411" s="123"/>
      <c r="I411" s="238" t="str">
        <f>IF(ISNUMBER(F411),_xlfn.IFS(RIGHT(H411,3)="(b)",IF(AND(G411&gt;=DATE('1. Informace o projektu'!$C$3,1,1),G411&lt;=WORKDAY(DATE('1. Informace o projektu'!$C$3+1,1,31)-1,1)),"OK","!!"),RIGHT(H411,3)="(a)",IF(AND(G411&gt;=DATE('1. Informace o projektu'!$C$3,1,1),G411&lt;=WORKDAY(DATE('1. Informace o projektu'!$C$3,12,31)-1,1,'6. Data'!$C$76:$C$89)),"OK","!!"),ISBLANK(G411),"!",ISBLANK(H411),"!!!",H411='6. Data'!$B$3,"vyberte druh nákladu")," ")</f>
        <v xml:space="preserve"> </v>
      </c>
      <c r="J411" s="261" t="str">
        <f t="shared" si="18"/>
        <v xml:space="preserve"> </v>
      </c>
      <c r="K411" s="238" t="str">
        <f t="shared" si="19"/>
        <v xml:space="preserve"> </v>
      </c>
      <c r="L411" s="87" t="str">
        <f t="shared" si="20"/>
        <v xml:space="preserve"> </v>
      </c>
    </row>
    <row r="412" spans="1:12" x14ac:dyDescent="0.25">
      <c r="A412" s="72"/>
      <c r="B412" s="82"/>
      <c r="C412" s="82"/>
      <c r="D412" s="79"/>
      <c r="E412" s="83"/>
      <c r="F412" s="83"/>
      <c r="G412" s="81"/>
      <c r="H412" s="123"/>
      <c r="I412" s="238" t="str">
        <f>IF(ISNUMBER(F412),_xlfn.IFS(RIGHT(H412,3)="(b)",IF(AND(G412&gt;=DATE('1. Informace o projektu'!$C$3,1,1),G412&lt;=WORKDAY(DATE('1. Informace o projektu'!$C$3+1,1,31)-1,1)),"OK","!!"),RIGHT(H412,3)="(a)",IF(AND(G412&gt;=DATE('1. Informace o projektu'!$C$3,1,1),G412&lt;=WORKDAY(DATE('1. Informace o projektu'!$C$3,12,31)-1,1,'6. Data'!$C$76:$C$89)),"OK","!!"),ISBLANK(G412),"!",ISBLANK(H412),"!!!",H412='6. Data'!$B$3,"vyberte druh nákladu")," ")</f>
        <v xml:space="preserve"> </v>
      </c>
      <c r="J412" s="261" t="str">
        <f t="shared" si="18"/>
        <v xml:space="preserve"> </v>
      </c>
      <c r="K412" s="238" t="str">
        <f t="shared" si="19"/>
        <v xml:space="preserve"> </v>
      </c>
      <c r="L412" s="87" t="str">
        <f t="shared" si="20"/>
        <v xml:space="preserve"> </v>
      </c>
    </row>
    <row r="413" spans="1:12" x14ac:dyDescent="0.25">
      <c r="A413" s="72"/>
      <c r="B413" s="82"/>
      <c r="C413" s="82"/>
      <c r="D413" s="79"/>
      <c r="E413" s="83"/>
      <c r="F413" s="83"/>
      <c r="G413" s="81"/>
      <c r="H413" s="123"/>
      <c r="I413" s="238" t="str">
        <f>IF(ISNUMBER(F413),_xlfn.IFS(RIGHT(H413,3)="(b)",IF(AND(G413&gt;=DATE('1. Informace o projektu'!$C$3,1,1),G413&lt;=WORKDAY(DATE('1. Informace o projektu'!$C$3+1,1,31)-1,1)),"OK","!!"),RIGHT(H413,3)="(a)",IF(AND(G413&gt;=DATE('1. Informace o projektu'!$C$3,1,1),G413&lt;=WORKDAY(DATE('1. Informace o projektu'!$C$3,12,31)-1,1,'6. Data'!$C$76:$C$89)),"OK","!!"),ISBLANK(G413),"!",ISBLANK(H413),"!!!",H413='6. Data'!$B$3,"vyberte druh nákladu")," ")</f>
        <v xml:space="preserve"> </v>
      </c>
      <c r="J413" s="261" t="str">
        <f t="shared" si="18"/>
        <v xml:space="preserve"> </v>
      </c>
      <c r="K413" s="238" t="str">
        <f t="shared" si="19"/>
        <v xml:space="preserve"> </v>
      </c>
      <c r="L413" s="87" t="str">
        <f t="shared" si="20"/>
        <v xml:space="preserve"> </v>
      </c>
    </row>
    <row r="414" spans="1:12" x14ac:dyDescent="0.25">
      <c r="A414" s="72"/>
      <c r="B414" s="82"/>
      <c r="C414" s="82"/>
      <c r="D414" s="79"/>
      <c r="E414" s="83"/>
      <c r="F414" s="83"/>
      <c r="G414" s="81"/>
      <c r="H414" s="123"/>
      <c r="I414" s="238" t="str">
        <f>IF(ISNUMBER(F414),_xlfn.IFS(RIGHT(H414,3)="(b)",IF(AND(G414&gt;=DATE('1. Informace o projektu'!$C$3,1,1),G414&lt;=WORKDAY(DATE('1. Informace o projektu'!$C$3+1,1,31)-1,1)),"OK","!!"),RIGHT(H414,3)="(a)",IF(AND(G414&gt;=DATE('1. Informace o projektu'!$C$3,1,1),G414&lt;=WORKDAY(DATE('1. Informace o projektu'!$C$3,12,31)-1,1,'6. Data'!$C$76:$C$89)),"OK","!!"),ISBLANK(G414),"!",ISBLANK(H414),"!!!",H414='6. Data'!$B$3,"vyberte druh nákladu")," ")</f>
        <v xml:space="preserve"> </v>
      </c>
      <c r="J414" s="261" t="str">
        <f t="shared" si="18"/>
        <v xml:space="preserve"> </v>
      </c>
      <c r="K414" s="238" t="str">
        <f t="shared" si="19"/>
        <v xml:space="preserve"> </v>
      </c>
      <c r="L414" s="87" t="str">
        <f t="shared" si="20"/>
        <v xml:space="preserve"> </v>
      </c>
    </row>
    <row r="415" spans="1:12" x14ac:dyDescent="0.25">
      <c r="A415" s="72"/>
      <c r="B415" s="82"/>
      <c r="C415" s="82"/>
      <c r="D415" s="79"/>
      <c r="E415" s="83"/>
      <c r="F415" s="83"/>
      <c r="G415" s="81"/>
      <c r="H415" s="123"/>
      <c r="I415" s="238" t="str">
        <f>IF(ISNUMBER(F415),_xlfn.IFS(RIGHT(H415,3)="(b)",IF(AND(G415&gt;=DATE('1. Informace o projektu'!$C$3,1,1),G415&lt;=WORKDAY(DATE('1. Informace o projektu'!$C$3+1,1,31)-1,1)),"OK","!!"),RIGHT(H415,3)="(a)",IF(AND(G415&gt;=DATE('1. Informace o projektu'!$C$3,1,1),G415&lt;=WORKDAY(DATE('1. Informace o projektu'!$C$3,12,31)-1,1,'6. Data'!$C$76:$C$89)),"OK","!!"),ISBLANK(G415),"!",ISBLANK(H415),"!!!",H415='6. Data'!$B$3,"vyberte druh nákladu")," ")</f>
        <v xml:space="preserve"> </v>
      </c>
      <c r="J415" s="261" t="str">
        <f t="shared" si="18"/>
        <v xml:space="preserve"> </v>
      </c>
      <c r="K415" s="238" t="str">
        <f t="shared" si="19"/>
        <v xml:space="preserve"> </v>
      </c>
      <c r="L415" s="87" t="str">
        <f t="shared" si="20"/>
        <v xml:space="preserve"> </v>
      </c>
    </row>
    <row r="416" spans="1:12" x14ac:dyDescent="0.25">
      <c r="A416" s="72"/>
      <c r="B416" s="82"/>
      <c r="C416" s="82"/>
      <c r="D416" s="79"/>
      <c r="E416" s="83"/>
      <c r="F416" s="83"/>
      <c r="G416" s="81"/>
      <c r="H416" s="123"/>
      <c r="I416" s="238" t="str">
        <f>IF(ISNUMBER(F416),_xlfn.IFS(RIGHT(H416,3)="(b)",IF(AND(G416&gt;=DATE('1. Informace o projektu'!$C$3,1,1),G416&lt;=WORKDAY(DATE('1. Informace o projektu'!$C$3+1,1,31)-1,1)),"OK","!!"),RIGHT(H416,3)="(a)",IF(AND(G416&gt;=DATE('1. Informace o projektu'!$C$3,1,1),G416&lt;=WORKDAY(DATE('1. Informace o projektu'!$C$3,12,31)-1,1,'6. Data'!$C$76:$C$89)),"OK","!!"),ISBLANK(G416),"!",ISBLANK(H416),"!!!",H416='6. Data'!$B$3,"vyberte druh nákladu")," ")</f>
        <v xml:space="preserve"> </v>
      </c>
      <c r="J416" s="261" t="str">
        <f t="shared" si="18"/>
        <v xml:space="preserve"> </v>
      </c>
      <c r="K416" s="238" t="str">
        <f t="shared" si="19"/>
        <v xml:space="preserve"> </v>
      </c>
      <c r="L416" s="87" t="str">
        <f t="shared" si="20"/>
        <v xml:space="preserve"> </v>
      </c>
    </row>
    <row r="417" spans="1:12" x14ac:dyDescent="0.25">
      <c r="A417" s="72"/>
      <c r="B417" s="82"/>
      <c r="C417" s="82"/>
      <c r="D417" s="79"/>
      <c r="E417" s="83"/>
      <c r="F417" s="83"/>
      <c r="G417" s="81"/>
      <c r="H417" s="123"/>
      <c r="I417" s="238" t="str">
        <f>IF(ISNUMBER(F417),_xlfn.IFS(RIGHT(H417,3)="(b)",IF(AND(G417&gt;=DATE('1. Informace o projektu'!$C$3,1,1),G417&lt;=WORKDAY(DATE('1. Informace o projektu'!$C$3+1,1,31)-1,1)),"OK","!!"),RIGHT(H417,3)="(a)",IF(AND(G417&gt;=DATE('1. Informace o projektu'!$C$3,1,1),G417&lt;=WORKDAY(DATE('1. Informace o projektu'!$C$3,12,31)-1,1,'6. Data'!$C$76:$C$89)),"OK","!!"),ISBLANK(G417),"!",ISBLANK(H417),"!!!",H417='6. Data'!$B$3,"vyberte druh nákladu")," ")</f>
        <v xml:space="preserve"> </v>
      </c>
      <c r="J417" s="261" t="str">
        <f t="shared" si="18"/>
        <v xml:space="preserve"> </v>
      </c>
      <c r="K417" s="238" t="str">
        <f t="shared" si="19"/>
        <v xml:space="preserve"> </v>
      </c>
      <c r="L417" s="87" t="str">
        <f t="shared" si="20"/>
        <v xml:space="preserve"> </v>
      </c>
    </row>
    <row r="418" spans="1:12" x14ac:dyDescent="0.25">
      <c r="A418" s="72"/>
      <c r="B418" s="82"/>
      <c r="C418" s="82"/>
      <c r="D418" s="79"/>
      <c r="E418" s="83"/>
      <c r="F418" s="83"/>
      <c r="G418" s="81"/>
      <c r="H418" s="123"/>
      <c r="I418" s="238" t="str">
        <f>IF(ISNUMBER(F418),_xlfn.IFS(RIGHT(H418,3)="(b)",IF(AND(G418&gt;=DATE('1. Informace o projektu'!$C$3,1,1),G418&lt;=WORKDAY(DATE('1. Informace o projektu'!$C$3+1,1,31)-1,1)),"OK","!!"),RIGHT(H418,3)="(a)",IF(AND(G418&gt;=DATE('1. Informace o projektu'!$C$3,1,1),G418&lt;=WORKDAY(DATE('1. Informace o projektu'!$C$3,12,31)-1,1,'6. Data'!$C$76:$C$89)),"OK","!!"),ISBLANK(G418),"!",ISBLANK(H418),"!!!",H418='6. Data'!$B$3,"vyberte druh nákladu")," ")</f>
        <v xml:space="preserve"> </v>
      </c>
      <c r="J418" s="261" t="str">
        <f t="shared" si="18"/>
        <v xml:space="preserve"> </v>
      </c>
      <c r="K418" s="238" t="str">
        <f t="shared" si="19"/>
        <v xml:space="preserve"> </v>
      </c>
      <c r="L418" s="87" t="str">
        <f t="shared" si="20"/>
        <v xml:space="preserve"> </v>
      </c>
    </row>
    <row r="419" spans="1:12" x14ac:dyDescent="0.25">
      <c r="A419" s="72"/>
      <c r="B419" s="82"/>
      <c r="C419" s="82"/>
      <c r="D419" s="79"/>
      <c r="E419" s="83"/>
      <c r="F419" s="83"/>
      <c r="G419" s="81"/>
      <c r="H419" s="123"/>
      <c r="I419" s="238" t="str">
        <f>IF(ISNUMBER(F419),_xlfn.IFS(RIGHT(H419,3)="(b)",IF(AND(G419&gt;=DATE('1. Informace o projektu'!$C$3,1,1),G419&lt;=WORKDAY(DATE('1. Informace o projektu'!$C$3+1,1,31)-1,1)),"OK","!!"),RIGHT(H419,3)="(a)",IF(AND(G419&gt;=DATE('1. Informace o projektu'!$C$3,1,1),G419&lt;=WORKDAY(DATE('1. Informace o projektu'!$C$3,12,31)-1,1,'6. Data'!$C$76:$C$89)),"OK","!!"),ISBLANK(G419),"!",ISBLANK(H419),"!!!",H419='6. Data'!$B$3,"vyberte druh nákladu")," ")</f>
        <v xml:space="preserve"> </v>
      </c>
      <c r="J419" s="261" t="str">
        <f t="shared" si="18"/>
        <v xml:space="preserve"> </v>
      </c>
      <c r="K419" s="238" t="str">
        <f t="shared" si="19"/>
        <v xml:space="preserve"> </v>
      </c>
      <c r="L419" s="87" t="str">
        <f t="shared" si="20"/>
        <v xml:space="preserve"> </v>
      </c>
    </row>
    <row r="420" spans="1:12" x14ac:dyDescent="0.25">
      <c r="A420" s="72"/>
      <c r="B420" s="82"/>
      <c r="C420" s="82"/>
      <c r="D420" s="79"/>
      <c r="E420" s="83"/>
      <c r="F420" s="83"/>
      <c r="G420" s="81"/>
      <c r="H420" s="123"/>
      <c r="I420" s="238" t="str">
        <f>IF(ISNUMBER(F420),_xlfn.IFS(RIGHT(H420,3)="(b)",IF(AND(G420&gt;=DATE('1. Informace o projektu'!$C$3,1,1),G420&lt;=WORKDAY(DATE('1. Informace o projektu'!$C$3+1,1,31)-1,1)),"OK","!!"),RIGHT(H420,3)="(a)",IF(AND(G420&gt;=DATE('1. Informace o projektu'!$C$3,1,1),G420&lt;=WORKDAY(DATE('1. Informace o projektu'!$C$3,12,31)-1,1,'6. Data'!$C$76:$C$89)),"OK","!!"),ISBLANK(G420),"!",ISBLANK(H420),"!!!",H420='6. Data'!$B$3,"vyberte druh nákladu")," ")</f>
        <v xml:space="preserve"> </v>
      </c>
      <c r="J420" s="261" t="str">
        <f t="shared" si="18"/>
        <v xml:space="preserve"> </v>
      </c>
      <c r="K420" s="238" t="str">
        <f t="shared" si="19"/>
        <v xml:space="preserve"> </v>
      </c>
      <c r="L420" s="87" t="str">
        <f t="shared" si="20"/>
        <v xml:space="preserve"> </v>
      </c>
    </row>
    <row r="421" spans="1:12" x14ac:dyDescent="0.25">
      <c r="A421" s="72"/>
      <c r="B421" s="82"/>
      <c r="C421" s="82"/>
      <c r="D421" s="79"/>
      <c r="E421" s="83"/>
      <c r="F421" s="83"/>
      <c r="G421" s="81"/>
      <c r="H421" s="123"/>
      <c r="I421" s="238" t="str">
        <f>IF(ISNUMBER(F421),_xlfn.IFS(RIGHT(H421,3)="(b)",IF(AND(G421&gt;=DATE('1. Informace o projektu'!$C$3,1,1),G421&lt;=WORKDAY(DATE('1. Informace o projektu'!$C$3+1,1,31)-1,1)),"OK","!!"),RIGHT(H421,3)="(a)",IF(AND(G421&gt;=DATE('1. Informace o projektu'!$C$3,1,1),G421&lt;=WORKDAY(DATE('1. Informace o projektu'!$C$3,12,31)-1,1,'6. Data'!$C$76:$C$89)),"OK","!!"),ISBLANK(G421),"!",ISBLANK(H421),"!!!",H421='6. Data'!$B$3,"vyberte druh nákladu")," ")</f>
        <v xml:space="preserve"> </v>
      </c>
      <c r="J421" s="261" t="str">
        <f t="shared" si="18"/>
        <v xml:space="preserve"> </v>
      </c>
      <c r="K421" s="238" t="str">
        <f t="shared" si="19"/>
        <v xml:space="preserve"> </v>
      </c>
      <c r="L421" s="87" t="str">
        <f t="shared" si="20"/>
        <v xml:space="preserve"> </v>
      </c>
    </row>
    <row r="422" spans="1:12" x14ac:dyDescent="0.25">
      <c r="A422" s="72"/>
      <c r="B422" s="82"/>
      <c r="C422" s="82"/>
      <c r="D422" s="79"/>
      <c r="E422" s="83"/>
      <c r="F422" s="83"/>
      <c r="G422" s="81"/>
      <c r="H422" s="123"/>
      <c r="I422" s="238" t="str">
        <f>IF(ISNUMBER(F422),_xlfn.IFS(RIGHT(H422,3)="(b)",IF(AND(G422&gt;=DATE('1. Informace o projektu'!$C$3,1,1),G422&lt;=WORKDAY(DATE('1. Informace o projektu'!$C$3+1,1,31)-1,1)),"OK","!!"),RIGHT(H422,3)="(a)",IF(AND(G422&gt;=DATE('1. Informace o projektu'!$C$3,1,1),G422&lt;=WORKDAY(DATE('1. Informace o projektu'!$C$3,12,31)-1,1,'6. Data'!$C$76:$C$89)),"OK","!!"),ISBLANK(G422),"!",ISBLANK(H422),"!!!",H422='6. Data'!$B$3,"vyberte druh nákladu")," ")</f>
        <v xml:space="preserve"> </v>
      </c>
      <c r="J422" s="261" t="str">
        <f t="shared" si="18"/>
        <v xml:space="preserve"> </v>
      </c>
      <c r="K422" s="238" t="str">
        <f t="shared" si="19"/>
        <v xml:space="preserve"> </v>
      </c>
      <c r="L422" s="87" t="str">
        <f t="shared" si="20"/>
        <v xml:space="preserve"> </v>
      </c>
    </row>
    <row r="423" spans="1:12" x14ac:dyDescent="0.25">
      <c r="A423" s="72"/>
      <c r="B423" s="82"/>
      <c r="C423" s="82"/>
      <c r="D423" s="79"/>
      <c r="E423" s="83"/>
      <c r="F423" s="83"/>
      <c r="G423" s="81"/>
      <c r="H423" s="123"/>
      <c r="I423" s="238" t="str">
        <f>IF(ISNUMBER(F423),_xlfn.IFS(RIGHT(H423,3)="(b)",IF(AND(G423&gt;=DATE('1. Informace o projektu'!$C$3,1,1),G423&lt;=WORKDAY(DATE('1. Informace o projektu'!$C$3+1,1,31)-1,1)),"OK","!!"),RIGHT(H423,3)="(a)",IF(AND(G423&gt;=DATE('1. Informace o projektu'!$C$3,1,1),G423&lt;=WORKDAY(DATE('1. Informace o projektu'!$C$3,12,31)-1,1,'6. Data'!$C$76:$C$89)),"OK","!!"),ISBLANK(G423),"!",ISBLANK(H423),"!!!",H423='6. Data'!$B$3,"vyberte druh nákladu")," ")</f>
        <v xml:space="preserve"> </v>
      </c>
      <c r="J423" s="261" t="str">
        <f t="shared" si="18"/>
        <v xml:space="preserve"> </v>
      </c>
      <c r="K423" s="238" t="str">
        <f t="shared" si="19"/>
        <v xml:space="preserve"> </v>
      </c>
      <c r="L423" s="87" t="str">
        <f t="shared" si="20"/>
        <v xml:space="preserve"> </v>
      </c>
    </row>
    <row r="424" spans="1:12" x14ac:dyDescent="0.25">
      <c r="A424" s="72"/>
      <c r="B424" s="82"/>
      <c r="C424" s="82"/>
      <c r="D424" s="79"/>
      <c r="E424" s="83"/>
      <c r="F424" s="83"/>
      <c r="G424" s="81"/>
      <c r="H424" s="123"/>
      <c r="I424" s="238" t="str">
        <f>IF(ISNUMBER(F424),_xlfn.IFS(RIGHT(H424,3)="(b)",IF(AND(G424&gt;=DATE('1. Informace o projektu'!$C$3,1,1),G424&lt;=WORKDAY(DATE('1. Informace o projektu'!$C$3+1,1,31)-1,1)),"OK","!!"),RIGHT(H424,3)="(a)",IF(AND(G424&gt;=DATE('1. Informace o projektu'!$C$3,1,1),G424&lt;=WORKDAY(DATE('1. Informace o projektu'!$C$3,12,31)-1,1,'6. Data'!$C$76:$C$89)),"OK","!!"),ISBLANK(G424),"!",ISBLANK(H424),"!!!",H424='6. Data'!$B$3,"vyberte druh nákladu")," ")</f>
        <v xml:space="preserve"> </v>
      </c>
      <c r="J424" s="261" t="str">
        <f t="shared" si="18"/>
        <v xml:space="preserve"> </v>
      </c>
      <c r="K424" s="238" t="str">
        <f t="shared" si="19"/>
        <v xml:space="preserve"> </v>
      </c>
      <c r="L424" s="87" t="str">
        <f t="shared" si="20"/>
        <v xml:space="preserve"> </v>
      </c>
    </row>
    <row r="425" spans="1:12" x14ac:dyDescent="0.25">
      <c r="A425" s="72"/>
      <c r="B425" s="82"/>
      <c r="C425" s="82"/>
      <c r="D425" s="79"/>
      <c r="E425" s="83"/>
      <c r="F425" s="83"/>
      <c r="G425" s="81"/>
      <c r="H425" s="123"/>
      <c r="I425" s="238" t="str">
        <f>IF(ISNUMBER(F425),_xlfn.IFS(RIGHT(H425,3)="(b)",IF(AND(G425&gt;=DATE('1. Informace o projektu'!$C$3,1,1),G425&lt;=WORKDAY(DATE('1. Informace o projektu'!$C$3+1,1,31)-1,1)),"OK","!!"),RIGHT(H425,3)="(a)",IF(AND(G425&gt;=DATE('1. Informace o projektu'!$C$3,1,1),G425&lt;=WORKDAY(DATE('1. Informace o projektu'!$C$3,12,31)-1,1,'6. Data'!$C$76:$C$89)),"OK","!!"),ISBLANK(G425),"!",ISBLANK(H425),"!!!",H425='6. Data'!$B$3,"vyberte druh nákladu")," ")</f>
        <v xml:space="preserve"> </v>
      </c>
      <c r="J425" s="261" t="str">
        <f t="shared" si="18"/>
        <v xml:space="preserve"> </v>
      </c>
      <c r="K425" s="238" t="str">
        <f t="shared" si="19"/>
        <v xml:space="preserve"> </v>
      </c>
      <c r="L425" s="87" t="str">
        <f t="shared" si="20"/>
        <v xml:space="preserve"> </v>
      </c>
    </row>
    <row r="426" spans="1:12" x14ac:dyDescent="0.25">
      <c r="A426" s="72"/>
      <c r="B426" s="82"/>
      <c r="C426" s="82"/>
      <c r="D426" s="79"/>
      <c r="E426" s="83"/>
      <c r="F426" s="83"/>
      <c r="G426" s="81"/>
      <c r="H426" s="123"/>
      <c r="I426" s="238" t="str">
        <f>IF(ISNUMBER(F426),_xlfn.IFS(RIGHT(H426,3)="(b)",IF(AND(G426&gt;=DATE('1. Informace o projektu'!$C$3,1,1),G426&lt;=WORKDAY(DATE('1. Informace o projektu'!$C$3+1,1,31)-1,1)),"OK","!!"),RIGHT(H426,3)="(a)",IF(AND(G426&gt;=DATE('1. Informace o projektu'!$C$3,1,1),G426&lt;=WORKDAY(DATE('1. Informace o projektu'!$C$3,12,31)-1,1,'6. Data'!$C$76:$C$89)),"OK","!!"),ISBLANK(G426),"!",ISBLANK(H426),"!!!",H426='6. Data'!$B$3,"vyberte druh nákladu")," ")</f>
        <v xml:space="preserve"> </v>
      </c>
      <c r="J426" s="261" t="str">
        <f t="shared" si="18"/>
        <v xml:space="preserve"> </v>
      </c>
      <c r="K426" s="238" t="str">
        <f t="shared" si="19"/>
        <v xml:space="preserve"> </v>
      </c>
      <c r="L426" s="87" t="str">
        <f t="shared" si="20"/>
        <v xml:space="preserve"> </v>
      </c>
    </row>
    <row r="427" spans="1:12" x14ac:dyDescent="0.25">
      <c r="A427" s="72"/>
      <c r="B427" s="82"/>
      <c r="C427" s="82"/>
      <c r="D427" s="79"/>
      <c r="E427" s="83"/>
      <c r="F427" s="83"/>
      <c r="G427" s="81"/>
      <c r="H427" s="123"/>
      <c r="I427" s="238" t="str">
        <f>IF(ISNUMBER(F427),_xlfn.IFS(RIGHT(H427,3)="(b)",IF(AND(G427&gt;=DATE('1. Informace o projektu'!$C$3,1,1),G427&lt;=WORKDAY(DATE('1. Informace o projektu'!$C$3+1,1,31)-1,1)),"OK","!!"),RIGHT(H427,3)="(a)",IF(AND(G427&gt;=DATE('1. Informace o projektu'!$C$3,1,1),G427&lt;=WORKDAY(DATE('1. Informace o projektu'!$C$3,12,31)-1,1,'6. Data'!$C$76:$C$89)),"OK","!!"),ISBLANK(G427),"!",ISBLANK(H427),"!!!",H427='6. Data'!$B$3,"vyberte druh nákladu")," ")</f>
        <v xml:space="preserve"> </v>
      </c>
      <c r="J427" s="261" t="str">
        <f t="shared" si="18"/>
        <v xml:space="preserve"> </v>
      </c>
      <c r="K427" s="238" t="str">
        <f t="shared" si="19"/>
        <v xml:space="preserve"> </v>
      </c>
      <c r="L427" s="87" t="str">
        <f t="shared" si="20"/>
        <v xml:space="preserve"> </v>
      </c>
    </row>
    <row r="428" spans="1:12" x14ac:dyDescent="0.25">
      <c r="A428" s="72"/>
      <c r="B428" s="82"/>
      <c r="C428" s="82"/>
      <c r="D428" s="79"/>
      <c r="E428" s="83"/>
      <c r="F428" s="83"/>
      <c r="G428" s="81"/>
      <c r="H428" s="123"/>
      <c r="I428" s="238" t="str">
        <f>IF(ISNUMBER(F428),_xlfn.IFS(RIGHT(H428,3)="(b)",IF(AND(G428&gt;=DATE('1. Informace o projektu'!$C$3,1,1),G428&lt;=WORKDAY(DATE('1. Informace o projektu'!$C$3+1,1,31)-1,1)),"OK","!!"),RIGHT(H428,3)="(a)",IF(AND(G428&gt;=DATE('1. Informace o projektu'!$C$3,1,1),G428&lt;=WORKDAY(DATE('1. Informace o projektu'!$C$3,12,31)-1,1,'6. Data'!$C$76:$C$89)),"OK","!!"),ISBLANK(G428),"!",ISBLANK(H428),"!!!",H428='6. Data'!$B$3,"vyberte druh nákladu")," ")</f>
        <v xml:space="preserve"> </v>
      </c>
      <c r="J428" s="261" t="str">
        <f t="shared" si="18"/>
        <v xml:space="preserve"> </v>
      </c>
      <c r="K428" s="238" t="str">
        <f t="shared" si="19"/>
        <v xml:space="preserve"> </v>
      </c>
      <c r="L428" s="87" t="str">
        <f t="shared" si="20"/>
        <v xml:space="preserve"> </v>
      </c>
    </row>
    <row r="429" spans="1:12" x14ac:dyDescent="0.25">
      <c r="A429" s="72"/>
      <c r="B429" s="82"/>
      <c r="C429" s="82"/>
      <c r="D429" s="79"/>
      <c r="E429" s="83"/>
      <c r="F429" s="83"/>
      <c r="G429" s="81"/>
      <c r="H429" s="123"/>
      <c r="I429" s="238" t="str">
        <f>IF(ISNUMBER(F429),_xlfn.IFS(RIGHT(H429,3)="(b)",IF(AND(G429&gt;=DATE('1. Informace o projektu'!$C$3,1,1),G429&lt;=WORKDAY(DATE('1. Informace o projektu'!$C$3+1,1,31)-1,1)),"OK","!!"),RIGHT(H429,3)="(a)",IF(AND(G429&gt;=DATE('1. Informace o projektu'!$C$3,1,1),G429&lt;=WORKDAY(DATE('1. Informace o projektu'!$C$3,12,31)-1,1,'6. Data'!$C$76:$C$89)),"OK","!!"),ISBLANK(G429),"!",ISBLANK(H429),"!!!",H429='6. Data'!$B$3,"vyberte druh nákladu")," ")</f>
        <v xml:space="preserve"> </v>
      </c>
      <c r="J429" s="261" t="str">
        <f t="shared" si="18"/>
        <v xml:space="preserve"> </v>
      </c>
      <c r="K429" s="238" t="str">
        <f t="shared" si="19"/>
        <v xml:space="preserve"> </v>
      </c>
      <c r="L429" s="87" t="str">
        <f t="shared" si="20"/>
        <v xml:space="preserve"> </v>
      </c>
    </row>
    <row r="430" spans="1:12" x14ac:dyDescent="0.25">
      <c r="A430" s="72"/>
      <c r="B430" s="82"/>
      <c r="C430" s="82"/>
      <c r="D430" s="79"/>
      <c r="E430" s="83"/>
      <c r="F430" s="83"/>
      <c r="G430" s="81"/>
      <c r="H430" s="123"/>
      <c r="I430" s="238" t="str">
        <f>IF(ISNUMBER(F430),_xlfn.IFS(RIGHT(H430,3)="(b)",IF(AND(G430&gt;=DATE('1. Informace o projektu'!$C$3,1,1),G430&lt;=WORKDAY(DATE('1. Informace o projektu'!$C$3+1,1,31)-1,1)),"OK","!!"),RIGHT(H430,3)="(a)",IF(AND(G430&gt;=DATE('1. Informace o projektu'!$C$3,1,1),G430&lt;=WORKDAY(DATE('1. Informace o projektu'!$C$3,12,31)-1,1,'6. Data'!$C$76:$C$89)),"OK","!!"),ISBLANK(G430),"!",ISBLANK(H430),"!!!",H430='6. Data'!$B$3,"vyberte druh nákladu")," ")</f>
        <v xml:space="preserve"> </v>
      </c>
      <c r="J430" s="261" t="str">
        <f t="shared" si="18"/>
        <v xml:space="preserve"> </v>
      </c>
      <c r="K430" s="238" t="str">
        <f t="shared" si="19"/>
        <v xml:space="preserve"> </v>
      </c>
      <c r="L430" s="87" t="str">
        <f t="shared" si="20"/>
        <v xml:space="preserve"> </v>
      </c>
    </row>
    <row r="431" spans="1:12" x14ac:dyDescent="0.25">
      <c r="A431" s="72"/>
      <c r="B431" s="82"/>
      <c r="C431" s="82"/>
      <c r="D431" s="79"/>
      <c r="E431" s="83"/>
      <c r="F431" s="83"/>
      <c r="G431" s="81"/>
      <c r="H431" s="123"/>
      <c r="I431" s="238" t="str">
        <f>IF(ISNUMBER(F431),_xlfn.IFS(RIGHT(H431,3)="(b)",IF(AND(G431&gt;=DATE('1. Informace o projektu'!$C$3,1,1),G431&lt;=WORKDAY(DATE('1. Informace o projektu'!$C$3+1,1,31)-1,1)),"OK","!!"),RIGHT(H431,3)="(a)",IF(AND(G431&gt;=DATE('1. Informace o projektu'!$C$3,1,1),G431&lt;=WORKDAY(DATE('1. Informace o projektu'!$C$3,12,31)-1,1,'6. Data'!$C$76:$C$89)),"OK","!!"),ISBLANK(G431),"!",ISBLANK(H431),"!!!",H431='6. Data'!$B$3,"vyberte druh nákladu")," ")</f>
        <v xml:space="preserve"> </v>
      </c>
      <c r="J431" s="261" t="str">
        <f t="shared" si="18"/>
        <v xml:space="preserve"> </v>
      </c>
      <c r="K431" s="238" t="str">
        <f t="shared" si="19"/>
        <v xml:space="preserve"> </v>
      </c>
      <c r="L431" s="87" t="str">
        <f t="shared" si="20"/>
        <v xml:space="preserve"> </v>
      </c>
    </row>
    <row r="432" spans="1:12" x14ac:dyDescent="0.25">
      <c r="A432" s="72"/>
      <c r="B432" s="82"/>
      <c r="C432" s="82"/>
      <c r="D432" s="79"/>
      <c r="E432" s="83"/>
      <c r="F432" s="83"/>
      <c r="G432" s="81"/>
      <c r="H432" s="123"/>
      <c r="I432" s="238" t="str">
        <f>IF(ISNUMBER(F432),_xlfn.IFS(RIGHT(H432,3)="(b)",IF(AND(G432&gt;=DATE('1. Informace o projektu'!$C$3,1,1),G432&lt;=WORKDAY(DATE('1. Informace o projektu'!$C$3+1,1,31)-1,1)),"OK","!!"),RIGHT(H432,3)="(a)",IF(AND(G432&gt;=DATE('1. Informace o projektu'!$C$3,1,1),G432&lt;=WORKDAY(DATE('1. Informace o projektu'!$C$3,12,31)-1,1,'6. Data'!$C$76:$C$89)),"OK","!!"),ISBLANK(G432),"!",ISBLANK(H432),"!!!",H432='6. Data'!$B$3,"vyberte druh nákladu")," ")</f>
        <v xml:space="preserve"> </v>
      </c>
      <c r="J432" s="261" t="str">
        <f t="shared" si="18"/>
        <v xml:space="preserve"> </v>
      </c>
      <c r="K432" s="238" t="str">
        <f t="shared" si="19"/>
        <v xml:space="preserve"> </v>
      </c>
      <c r="L432" s="87" t="str">
        <f t="shared" si="20"/>
        <v xml:space="preserve"> </v>
      </c>
    </row>
    <row r="433" spans="1:12" x14ac:dyDescent="0.25">
      <c r="A433" s="72"/>
      <c r="B433" s="82"/>
      <c r="C433" s="82"/>
      <c r="D433" s="79"/>
      <c r="E433" s="83"/>
      <c r="F433" s="83"/>
      <c r="G433" s="81"/>
      <c r="H433" s="123"/>
      <c r="I433" s="238" t="str">
        <f>IF(ISNUMBER(F433),_xlfn.IFS(RIGHT(H433,3)="(b)",IF(AND(G433&gt;=DATE('1. Informace o projektu'!$C$3,1,1),G433&lt;=WORKDAY(DATE('1. Informace o projektu'!$C$3+1,1,31)-1,1)),"OK","!!"),RIGHT(H433,3)="(a)",IF(AND(G433&gt;=DATE('1. Informace o projektu'!$C$3,1,1),G433&lt;=WORKDAY(DATE('1. Informace o projektu'!$C$3,12,31)-1,1,'6. Data'!$C$76:$C$89)),"OK","!!"),ISBLANK(G433),"!",ISBLANK(H433),"!!!",H433='6. Data'!$B$3,"vyberte druh nákladu")," ")</f>
        <v xml:space="preserve"> </v>
      </c>
      <c r="J433" s="261" t="str">
        <f t="shared" si="18"/>
        <v xml:space="preserve"> </v>
      </c>
      <c r="K433" s="238" t="str">
        <f t="shared" si="19"/>
        <v xml:space="preserve"> </v>
      </c>
      <c r="L433" s="87" t="str">
        <f t="shared" si="20"/>
        <v xml:space="preserve"> </v>
      </c>
    </row>
    <row r="434" spans="1:12" x14ac:dyDescent="0.25">
      <c r="A434" s="72"/>
      <c r="B434" s="82"/>
      <c r="C434" s="82"/>
      <c r="D434" s="79"/>
      <c r="E434" s="83"/>
      <c r="F434" s="83"/>
      <c r="G434" s="81"/>
      <c r="H434" s="123"/>
      <c r="I434" s="238" t="str">
        <f>IF(ISNUMBER(F434),_xlfn.IFS(RIGHT(H434,3)="(b)",IF(AND(G434&gt;=DATE('1. Informace o projektu'!$C$3,1,1),G434&lt;=WORKDAY(DATE('1. Informace o projektu'!$C$3+1,1,31)-1,1)),"OK","!!"),RIGHT(H434,3)="(a)",IF(AND(G434&gt;=DATE('1. Informace o projektu'!$C$3,1,1),G434&lt;=WORKDAY(DATE('1. Informace o projektu'!$C$3,12,31)-1,1,'6. Data'!$C$76:$C$89)),"OK","!!"),ISBLANK(G434),"!",ISBLANK(H434),"!!!",H434='6. Data'!$B$3,"vyberte druh nákladu")," ")</f>
        <v xml:space="preserve"> </v>
      </c>
      <c r="J434" s="261" t="str">
        <f t="shared" si="18"/>
        <v xml:space="preserve"> </v>
      </c>
      <c r="K434" s="238" t="str">
        <f t="shared" si="19"/>
        <v xml:space="preserve"> </v>
      </c>
      <c r="L434" s="87" t="str">
        <f t="shared" si="20"/>
        <v xml:space="preserve"> </v>
      </c>
    </row>
    <row r="435" spans="1:12" x14ac:dyDescent="0.25">
      <c r="A435" s="72"/>
      <c r="B435" s="82"/>
      <c r="C435" s="82"/>
      <c r="D435" s="79"/>
      <c r="E435" s="83"/>
      <c r="F435" s="83"/>
      <c r="G435" s="81"/>
      <c r="H435" s="123"/>
      <c r="I435" s="238" t="str">
        <f>IF(ISNUMBER(F435),_xlfn.IFS(RIGHT(H435,3)="(b)",IF(AND(G435&gt;=DATE('1. Informace o projektu'!$C$3,1,1),G435&lt;=WORKDAY(DATE('1. Informace o projektu'!$C$3+1,1,31)-1,1)),"OK","!!"),RIGHT(H435,3)="(a)",IF(AND(G435&gt;=DATE('1. Informace o projektu'!$C$3,1,1),G435&lt;=WORKDAY(DATE('1. Informace o projektu'!$C$3,12,31)-1,1,'6. Data'!$C$76:$C$89)),"OK","!!"),ISBLANK(G435),"!",ISBLANK(H435),"!!!",H435='6. Data'!$B$3,"vyberte druh nákladu")," ")</f>
        <v xml:space="preserve"> </v>
      </c>
      <c r="J435" s="261" t="str">
        <f t="shared" si="18"/>
        <v xml:space="preserve"> </v>
      </c>
      <c r="K435" s="238" t="str">
        <f t="shared" si="19"/>
        <v xml:space="preserve"> </v>
      </c>
      <c r="L435" s="87" t="str">
        <f t="shared" si="20"/>
        <v xml:space="preserve"> </v>
      </c>
    </row>
    <row r="436" spans="1:12" x14ac:dyDescent="0.25">
      <c r="A436" s="72"/>
      <c r="B436" s="82"/>
      <c r="C436" s="82"/>
      <c r="D436" s="79"/>
      <c r="E436" s="83"/>
      <c r="F436" s="83"/>
      <c r="G436" s="81"/>
      <c r="H436" s="123"/>
      <c r="I436" s="238" t="str">
        <f>IF(ISNUMBER(F436),_xlfn.IFS(RIGHT(H436,3)="(b)",IF(AND(G436&gt;=DATE('1. Informace o projektu'!$C$3,1,1),G436&lt;=WORKDAY(DATE('1. Informace o projektu'!$C$3+1,1,31)-1,1)),"OK","!!"),RIGHT(H436,3)="(a)",IF(AND(G436&gt;=DATE('1. Informace o projektu'!$C$3,1,1),G436&lt;=WORKDAY(DATE('1. Informace o projektu'!$C$3,12,31)-1,1,'6. Data'!$C$76:$C$89)),"OK","!!"),ISBLANK(G436),"!",ISBLANK(H436),"!!!",H436='6. Data'!$B$3,"vyberte druh nákladu")," ")</f>
        <v xml:space="preserve"> </v>
      </c>
      <c r="J436" s="261" t="str">
        <f t="shared" si="18"/>
        <v xml:space="preserve"> </v>
      </c>
      <c r="K436" s="238" t="str">
        <f t="shared" si="19"/>
        <v xml:space="preserve"> </v>
      </c>
      <c r="L436" s="87" t="str">
        <f t="shared" si="20"/>
        <v xml:space="preserve"> </v>
      </c>
    </row>
    <row r="437" spans="1:12" x14ac:dyDescent="0.25">
      <c r="A437" s="72"/>
      <c r="B437" s="82"/>
      <c r="C437" s="82"/>
      <c r="D437" s="79"/>
      <c r="E437" s="83"/>
      <c r="F437" s="83"/>
      <c r="G437" s="81"/>
      <c r="H437" s="123"/>
      <c r="I437" s="238" t="str">
        <f>IF(ISNUMBER(F437),_xlfn.IFS(RIGHT(H437,3)="(b)",IF(AND(G437&gt;=DATE('1. Informace o projektu'!$C$3,1,1),G437&lt;=WORKDAY(DATE('1. Informace o projektu'!$C$3+1,1,31)-1,1)),"OK","!!"),RIGHT(H437,3)="(a)",IF(AND(G437&gt;=DATE('1. Informace o projektu'!$C$3,1,1),G437&lt;=WORKDAY(DATE('1. Informace o projektu'!$C$3,12,31)-1,1,'6. Data'!$C$76:$C$89)),"OK","!!"),ISBLANK(G437),"!",ISBLANK(H437),"!!!",H437='6. Data'!$B$3,"vyberte druh nákladu")," ")</f>
        <v xml:space="preserve"> </v>
      </c>
      <c r="J437" s="261" t="str">
        <f t="shared" si="18"/>
        <v xml:space="preserve"> </v>
      </c>
      <c r="K437" s="238" t="str">
        <f t="shared" si="19"/>
        <v xml:space="preserve"> </v>
      </c>
      <c r="L437" s="87" t="str">
        <f t="shared" si="20"/>
        <v xml:space="preserve"> </v>
      </c>
    </row>
    <row r="438" spans="1:12" x14ac:dyDescent="0.25">
      <c r="A438" s="72"/>
      <c r="B438" s="82"/>
      <c r="C438" s="82"/>
      <c r="D438" s="79"/>
      <c r="E438" s="83"/>
      <c r="F438" s="83"/>
      <c r="G438" s="81"/>
      <c r="H438" s="123"/>
      <c r="I438" s="238" t="str">
        <f>IF(ISNUMBER(F438),_xlfn.IFS(RIGHT(H438,3)="(b)",IF(AND(G438&gt;=DATE('1. Informace o projektu'!$C$3,1,1),G438&lt;=WORKDAY(DATE('1. Informace o projektu'!$C$3+1,1,31)-1,1)),"OK","!!"),RIGHT(H438,3)="(a)",IF(AND(G438&gt;=DATE('1. Informace o projektu'!$C$3,1,1),G438&lt;=WORKDAY(DATE('1. Informace o projektu'!$C$3,12,31)-1,1,'6. Data'!$C$76:$C$89)),"OK","!!"),ISBLANK(G438),"!",ISBLANK(H438),"!!!",H438='6. Data'!$B$3,"vyberte druh nákladu")," ")</f>
        <v xml:space="preserve"> </v>
      </c>
      <c r="J438" s="261" t="str">
        <f t="shared" si="18"/>
        <v xml:space="preserve"> </v>
      </c>
      <c r="K438" s="238" t="str">
        <f t="shared" si="19"/>
        <v xml:space="preserve"> </v>
      </c>
      <c r="L438" s="87" t="str">
        <f t="shared" si="20"/>
        <v xml:space="preserve"> </v>
      </c>
    </row>
    <row r="439" spans="1:12" x14ac:dyDescent="0.25">
      <c r="A439" s="72"/>
      <c r="B439" s="82"/>
      <c r="C439" s="82"/>
      <c r="D439" s="79"/>
      <c r="E439" s="83"/>
      <c r="F439" s="83"/>
      <c r="G439" s="81"/>
      <c r="H439" s="123"/>
      <c r="I439" s="238" t="str">
        <f>IF(ISNUMBER(F439),_xlfn.IFS(RIGHT(H439,3)="(b)",IF(AND(G439&gt;=DATE('1. Informace o projektu'!$C$3,1,1),G439&lt;=WORKDAY(DATE('1. Informace o projektu'!$C$3+1,1,31)-1,1)),"OK","!!"),RIGHT(H439,3)="(a)",IF(AND(G439&gt;=DATE('1. Informace o projektu'!$C$3,1,1),G439&lt;=WORKDAY(DATE('1. Informace o projektu'!$C$3,12,31)-1,1,'6. Data'!$C$76:$C$89)),"OK","!!"),ISBLANK(G439),"!",ISBLANK(H439),"!!!",H439='6. Data'!$B$3,"vyberte druh nákladu")," ")</f>
        <v xml:space="preserve"> </v>
      </c>
      <c r="J439" s="261" t="str">
        <f t="shared" si="18"/>
        <v xml:space="preserve"> </v>
      </c>
      <c r="K439" s="238" t="str">
        <f t="shared" si="19"/>
        <v xml:space="preserve"> </v>
      </c>
      <c r="L439" s="87" t="str">
        <f t="shared" si="20"/>
        <v xml:space="preserve"> </v>
      </c>
    </row>
    <row r="440" spans="1:12" x14ac:dyDescent="0.25">
      <c r="A440" s="72"/>
      <c r="B440" s="82"/>
      <c r="C440" s="82"/>
      <c r="D440" s="79"/>
      <c r="E440" s="83"/>
      <c r="F440" s="83"/>
      <c r="G440" s="81"/>
      <c r="H440" s="123"/>
      <c r="I440" s="238" t="str">
        <f>IF(ISNUMBER(F440),_xlfn.IFS(RIGHT(H440,3)="(b)",IF(AND(G440&gt;=DATE('1. Informace o projektu'!$C$3,1,1),G440&lt;=WORKDAY(DATE('1. Informace o projektu'!$C$3+1,1,31)-1,1)),"OK","!!"),RIGHT(H440,3)="(a)",IF(AND(G440&gt;=DATE('1. Informace o projektu'!$C$3,1,1),G440&lt;=WORKDAY(DATE('1. Informace o projektu'!$C$3,12,31)-1,1,'6. Data'!$C$76:$C$89)),"OK","!!"),ISBLANK(G440),"!",ISBLANK(H440),"!!!",H440='6. Data'!$B$3,"vyberte druh nákladu")," ")</f>
        <v xml:space="preserve"> </v>
      </c>
      <c r="J440" s="261" t="str">
        <f t="shared" si="18"/>
        <v xml:space="preserve"> </v>
      </c>
      <c r="K440" s="238" t="str">
        <f t="shared" si="19"/>
        <v xml:space="preserve"> </v>
      </c>
      <c r="L440" s="87" t="str">
        <f t="shared" si="20"/>
        <v xml:space="preserve"> </v>
      </c>
    </row>
    <row r="441" spans="1:12" x14ac:dyDescent="0.25">
      <c r="A441" s="72"/>
      <c r="B441" s="82"/>
      <c r="C441" s="82"/>
      <c r="D441" s="79"/>
      <c r="E441" s="83"/>
      <c r="F441" s="83"/>
      <c r="G441" s="81"/>
      <c r="H441" s="123"/>
      <c r="I441" s="238" t="str">
        <f>IF(ISNUMBER(F441),_xlfn.IFS(RIGHT(H441,3)="(b)",IF(AND(G441&gt;=DATE('1. Informace o projektu'!$C$3,1,1),G441&lt;=WORKDAY(DATE('1. Informace o projektu'!$C$3+1,1,31)-1,1)),"OK","!!"),RIGHT(H441,3)="(a)",IF(AND(G441&gt;=DATE('1. Informace o projektu'!$C$3,1,1),G441&lt;=WORKDAY(DATE('1. Informace o projektu'!$C$3,12,31)-1,1,'6. Data'!$C$76:$C$89)),"OK","!!"),ISBLANK(G441),"!",ISBLANK(H441),"!!!",H441='6. Data'!$B$3,"vyberte druh nákladu")," ")</f>
        <v xml:space="preserve"> </v>
      </c>
      <c r="J441" s="261" t="str">
        <f t="shared" si="18"/>
        <v xml:space="preserve"> </v>
      </c>
      <c r="K441" s="238" t="str">
        <f t="shared" si="19"/>
        <v xml:space="preserve"> </v>
      </c>
      <c r="L441" s="87" t="str">
        <f t="shared" si="20"/>
        <v xml:space="preserve"> </v>
      </c>
    </row>
    <row r="442" spans="1:12" x14ac:dyDescent="0.25">
      <c r="A442" s="72"/>
      <c r="B442" s="82"/>
      <c r="C442" s="82"/>
      <c r="D442" s="79"/>
      <c r="E442" s="83"/>
      <c r="F442" s="83"/>
      <c r="G442" s="81"/>
      <c r="H442" s="123"/>
      <c r="I442" s="238" t="str">
        <f>IF(ISNUMBER(F442),_xlfn.IFS(RIGHT(H442,3)="(b)",IF(AND(G442&gt;=DATE('1. Informace o projektu'!$C$3,1,1),G442&lt;=WORKDAY(DATE('1. Informace o projektu'!$C$3+1,1,31)-1,1)),"OK","!!"),RIGHT(H442,3)="(a)",IF(AND(G442&gt;=DATE('1. Informace o projektu'!$C$3,1,1),G442&lt;=WORKDAY(DATE('1. Informace o projektu'!$C$3,12,31)-1,1,'6. Data'!$C$76:$C$89)),"OK","!!"),ISBLANK(G442),"!",ISBLANK(H442),"!!!",H442='6. Data'!$B$3,"vyberte druh nákladu")," ")</f>
        <v xml:space="preserve"> </v>
      </c>
      <c r="J442" s="261" t="str">
        <f t="shared" si="18"/>
        <v xml:space="preserve"> </v>
      </c>
      <c r="K442" s="238" t="str">
        <f t="shared" si="19"/>
        <v xml:space="preserve"> </v>
      </c>
      <c r="L442" s="87" t="str">
        <f t="shared" si="20"/>
        <v xml:space="preserve"> </v>
      </c>
    </row>
    <row r="443" spans="1:12" x14ac:dyDescent="0.25">
      <c r="A443" s="72"/>
      <c r="B443" s="82"/>
      <c r="C443" s="82"/>
      <c r="D443" s="79"/>
      <c r="E443" s="83"/>
      <c r="F443" s="83"/>
      <c r="G443" s="81"/>
      <c r="H443" s="123"/>
      <c r="I443" s="238" t="str">
        <f>IF(ISNUMBER(F443),_xlfn.IFS(RIGHT(H443,3)="(b)",IF(AND(G443&gt;=DATE('1. Informace o projektu'!$C$3,1,1),G443&lt;=WORKDAY(DATE('1. Informace o projektu'!$C$3+1,1,31)-1,1)),"OK","!!"),RIGHT(H443,3)="(a)",IF(AND(G443&gt;=DATE('1. Informace o projektu'!$C$3,1,1),G443&lt;=WORKDAY(DATE('1. Informace o projektu'!$C$3,12,31)-1,1,'6. Data'!$C$76:$C$89)),"OK","!!"),ISBLANK(G443),"!",ISBLANK(H443),"!!!",H443='6. Data'!$B$3,"vyberte druh nákladu")," ")</f>
        <v xml:space="preserve"> </v>
      </c>
      <c r="J443" s="261" t="str">
        <f t="shared" si="18"/>
        <v xml:space="preserve"> </v>
      </c>
      <c r="K443" s="238" t="str">
        <f t="shared" si="19"/>
        <v xml:space="preserve"> </v>
      </c>
      <c r="L443" s="87" t="str">
        <f t="shared" si="20"/>
        <v xml:space="preserve"> </v>
      </c>
    </row>
    <row r="444" spans="1:12" x14ac:dyDescent="0.25">
      <c r="A444" s="72"/>
      <c r="B444" s="82"/>
      <c r="C444" s="82"/>
      <c r="D444" s="79"/>
      <c r="E444" s="83"/>
      <c r="F444" s="83"/>
      <c r="G444" s="81"/>
      <c r="H444" s="123"/>
      <c r="I444" s="238" t="str">
        <f>IF(ISNUMBER(F444),_xlfn.IFS(RIGHT(H444,3)="(b)",IF(AND(G444&gt;=DATE('1. Informace o projektu'!$C$3,1,1),G444&lt;=WORKDAY(DATE('1. Informace o projektu'!$C$3+1,1,31)-1,1)),"OK","!!"),RIGHT(H444,3)="(a)",IF(AND(G444&gt;=DATE('1. Informace o projektu'!$C$3,1,1),G444&lt;=WORKDAY(DATE('1. Informace o projektu'!$C$3,12,31)-1,1,'6. Data'!$C$76:$C$89)),"OK","!!"),ISBLANK(G444),"!",ISBLANK(H444),"!!!",H444='6. Data'!$B$3,"vyberte druh nákladu")," ")</f>
        <v xml:space="preserve"> </v>
      </c>
      <c r="J444" s="261" t="str">
        <f t="shared" si="18"/>
        <v xml:space="preserve"> </v>
      </c>
      <c r="K444" s="238" t="str">
        <f t="shared" si="19"/>
        <v xml:space="preserve"> </v>
      </c>
      <c r="L444" s="87" t="str">
        <f t="shared" si="20"/>
        <v xml:space="preserve"> </v>
      </c>
    </row>
    <row r="445" spans="1:12" x14ac:dyDescent="0.25">
      <c r="A445" s="72"/>
      <c r="B445" s="82"/>
      <c r="C445" s="82"/>
      <c r="D445" s="79"/>
      <c r="E445" s="83"/>
      <c r="F445" s="83"/>
      <c r="G445" s="81"/>
      <c r="H445" s="123"/>
      <c r="I445" s="238" t="str">
        <f>IF(ISNUMBER(F445),_xlfn.IFS(RIGHT(H445,3)="(b)",IF(AND(G445&gt;=DATE('1. Informace o projektu'!$C$3,1,1),G445&lt;=WORKDAY(DATE('1. Informace o projektu'!$C$3+1,1,31)-1,1)),"OK","!!"),RIGHT(H445,3)="(a)",IF(AND(G445&gt;=DATE('1. Informace o projektu'!$C$3,1,1),G445&lt;=WORKDAY(DATE('1. Informace o projektu'!$C$3,12,31)-1,1,'6. Data'!$C$76:$C$89)),"OK","!!"),ISBLANK(G445),"!",ISBLANK(H445),"!!!",H445='6. Data'!$B$3,"vyberte druh nákladu")," ")</f>
        <v xml:space="preserve"> </v>
      </c>
      <c r="J445" s="261" t="str">
        <f t="shared" si="18"/>
        <v xml:space="preserve"> </v>
      </c>
      <c r="K445" s="238" t="str">
        <f t="shared" si="19"/>
        <v xml:space="preserve"> </v>
      </c>
      <c r="L445" s="87" t="str">
        <f t="shared" si="20"/>
        <v xml:space="preserve"> </v>
      </c>
    </row>
    <row r="446" spans="1:12" x14ac:dyDescent="0.25">
      <c r="A446" s="72"/>
      <c r="B446" s="82"/>
      <c r="C446" s="82"/>
      <c r="D446" s="79"/>
      <c r="E446" s="83"/>
      <c r="F446" s="83"/>
      <c r="G446" s="81"/>
      <c r="H446" s="123"/>
      <c r="I446" s="238" t="str">
        <f>IF(ISNUMBER(F446),_xlfn.IFS(RIGHT(H446,3)="(b)",IF(AND(G446&gt;=DATE('1. Informace o projektu'!$C$3,1,1),G446&lt;=WORKDAY(DATE('1. Informace o projektu'!$C$3+1,1,31)-1,1)),"OK","!!"),RIGHT(H446,3)="(a)",IF(AND(G446&gt;=DATE('1. Informace o projektu'!$C$3,1,1),G446&lt;=WORKDAY(DATE('1. Informace o projektu'!$C$3,12,31)-1,1,'6. Data'!$C$76:$C$89)),"OK","!!"),ISBLANK(G446),"!",ISBLANK(H446),"!!!",H446='6. Data'!$B$3,"vyberte druh nákladu")," ")</f>
        <v xml:space="preserve"> </v>
      </c>
      <c r="J446" s="261" t="str">
        <f t="shared" si="18"/>
        <v xml:space="preserve"> </v>
      </c>
      <c r="K446" s="238" t="str">
        <f t="shared" si="19"/>
        <v xml:space="preserve"> </v>
      </c>
      <c r="L446" s="87" t="str">
        <f t="shared" si="20"/>
        <v xml:space="preserve"> </v>
      </c>
    </row>
    <row r="447" spans="1:12" x14ac:dyDescent="0.25">
      <c r="A447" s="72"/>
      <c r="B447" s="82"/>
      <c r="C447" s="82"/>
      <c r="D447" s="79"/>
      <c r="E447" s="83"/>
      <c r="F447" s="83"/>
      <c r="G447" s="81"/>
      <c r="H447" s="123"/>
      <c r="I447" s="238" t="str">
        <f>IF(ISNUMBER(F447),_xlfn.IFS(RIGHT(H447,3)="(b)",IF(AND(G447&gt;=DATE('1. Informace o projektu'!$C$3,1,1),G447&lt;=WORKDAY(DATE('1. Informace o projektu'!$C$3+1,1,31)-1,1)),"OK","!!"),RIGHT(H447,3)="(a)",IF(AND(G447&gt;=DATE('1. Informace o projektu'!$C$3,1,1),G447&lt;=WORKDAY(DATE('1. Informace o projektu'!$C$3,12,31)-1,1,'6. Data'!$C$76:$C$89)),"OK","!!"),ISBLANK(G447),"!",ISBLANK(H447),"!!!",H447='6. Data'!$B$3,"vyberte druh nákladu")," ")</f>
        <v xml:space="preserve"> </v>
      </c>
      <c r="J447" s="261" t="str">
        <f t="shared" si="18"/>
        <v xml:space="preserve"> </v>
      </c>
      <c r="K447" s="238" t="str">
        <f t="shared" si="19"/>
        <v xml:space="preserve"> </v>
      </c>
      <c r="L447" s="87" t="str">
        <f t="shared" si="20"/>
        <v xml:space="preserve"> </v>
      </c>
    </row>
    <row r="448" spans="1:12" x14ac:dyDescent="0.25">
      <c r="A448" s="72"/>
      <c r="B448" s="82"/>
      <c r="C448" s="82"/>
      <c r="D448" s="79"/>
      <c r="E448" s="83"/>
      <c r="F448" s="83"/>
      <c r="G448" s="81"/>
      <c r="H448" s="123"/>
      <c r="I448" s="238" t="str">
        <f>IF(ISNUMBER(F448),_xlfn.IFS(RIGHT(H448,3)="(b)",IF(AND(G448&gt;=DATE('1. Informace o projektu'!$C$3,1,1),G448&lt;=WORKDAY(DATE('1. Informace o projektu'!$C$3+1,1,31)-1,1)),"OK","!!"),RIGHT(H448,3)="(a)",IF(AND(G448&gt;=DATE('1. Informace o projektu'!$C$3,1,1),G448&lt;=WORKDAY(DATE('1. Informace o projektu'!$C$3,12,31)-1,1,'6. Data'!$C$76:$C$89)),"OK","!!"),ISBLANK(G448),"!",ISBLANK(H448),"!!!",H448='6. Data'!$B$3,"vyberte druh nákladu")," ")</f>
        <v xml:space="preserve"> </v>
      </c>
      <c r="J448" s="261" t="str">
        <f t="shared" si="18"/>
        <v xml:space="preserve"> </v>
      </c>
      <c r="K448" s="238" t="str">
        <f t="shared" si="19"/>
        <v xml:space="preserve"> </v>
      </c>
      <c r="L448" s="87" t="str">
        <f t="shared" si="20"/>
        <v xml:space="preserve"> </v>
      </c>
    </row>
    <row r="449" spans="1:12" x14ac:dyDescent="0.25">
      <c r="A449" s="72"/>
      <c r="B449" s="82"/>
      <c r="C449" s="82"/>
      <c r="D449" s="79"/>
      <c r="E449" s="83"/>
      <c r="F449" s="83"/>
      <c r="G449" s="81"/>
      <c r="H449" s="123"/>
      <c r="I449" s="238" t="str">
        <f>IF(ISNUMBER(F449),_xlfn.IFS(RIGHT(H449,3)="(b)",IF(AND(G449&gt;=DATE('1. Informace o projektu'!$C$3,1,1),G449&lt;=WORKDAY(DATE('1. Informace o projektu'!$C$3+1,1,31)-1,1)),"OK","!!"),RIGHT(H449,3)="(a)",IF(AND(G449&gt;=DATE('1. Informace o projektu'!$C$3,1,1),G449&lt;=WORKDAY(DATE('1. Informace o projektu'!$C$3,12,31)-1,1,'6. Data'!$C$76:$C$89)),"OK","!!"),ISBLANK(G449),"!",ISBLANK(H449),"!!!",H449='6. Data'!$B$3,"vyberte druh nákladu")," ")</f>
        <v xml:space="preserve"> </v>
      </c>
      <c r="J449" s="261" t="str">
        <f t="shared" si="18"/>
        <v xml:space="preserve"> </v>
      </c>
      <c r="K449" s="238" t="str">
        <f t="shared" si="19"/>
        <v xml:space="preserve"> </v>
      </c>
      <c r="L449" s="87" t="str">
        <f t="shared" si="20"/>
        <v xml:space="preserve"> </v>
      </c>
    </row>
    <row r="450" spans="1:12" x14ac:dyDescent="0.25">
      <c r="A450" s="72"/>
      <c r="B450" s="82"/>
      <c r="C450" s="82"/>
      <c r="D450" s="79"/>
      <c r="E450" s="83"/>
      <c r="F450" s="83"/>
      <c r="G450" s="81"/>
      <c r="H450" s="123"/>
      <c r="I450" s="238" t="str">
        <f>IF(ISNUMBER(F450),_xlfn.IFS(RIGHT(H450,3)="(b)",IF(AND(G450&gt;=DATE('1. Informace o projektu'!$C$3,1,1),G450&lt;=WORKDAY(DATE('1. Informace o projektu'!$C$3+1,1,31)-1,1)),"OK","!!"),RIGHT(H450,3)="(a)",IF(AND(G450&gt;=DATE('1. Informace o projektu'!$C$3,1,1),G450&lt;=WORKDAY(DATE('1. Informace o projektu'!$C$3,12,31)-1,1,'6. Data'!$C$76:$C$89)),"OK","!!"),ISBLANK(G450),"!",ISBLANK(H450),"!!!",H450='6. Data'!$B$3,"vyberte druh nákladu")," ")</f>
        <v xml:space="preserve"> </v>
      </c>
      <c r="J450" s="261" t="str">
        <f t="shared" si="18"/>
        <v xml:space="preserve"> </v>
      </c>
      <c r="K450" s="238" t="str">
        <f t="shared" si="19"/>
        <v xml:space="preserve"> </v>
      </c>
      <c r="L450" s="87" t="str">
        <f t="shared" si="20"/>
        <v xml:space="preserve"> </v>
      </c>
    </row>
    <row r="451" spans="1:12" x14ac:dyDescent="0.25">
      <c r="A451" s="72"/>
      <c r="B451" s="82"/>
      <c r="C451" s="82"/>
      <c r="D451" s="79"/>
      <c r="E451" s="83"/>
      <c r="F451" s="83"/>
      <c r="G451" s="81"/>
      <c r="H451" s="123"/>
      <c r="I451" s="238" t="str">
        <f>IF(ISNUMBER(F451),_xlfn.IFS(RIGHT(H451,3)="(b)",IF(AND(G451&gt;=DATE('1. Informace o projektu'!$C$3,1,1),G451&lt;=WORKDAY(DATE('1. Informace o projektu'!$C$3+1,1,31)-1,1)),"OK","!!"),RIGHT(H451,3)="(a)",IF(AND(G451&gt;=DATE('1. Informace o projektu'!$C$3,1,1),G451&lt;=WORKDAY(DATE('1. Informace o projektu'!$C$3,12,31)-1,1,'6. Data'!$C$76:$C$89)),"OK","!!"),ISBLANK(G451),"!",ISBLANK(H451),"!!!",H451='6. Data'!$B$3,"vyberte druh nákladu")," ")</f>
        <v xml:space="preserve"> </v>
      </c>
      <c r="J451" s="261" t="str">
        <f t="shared" si="18"/>
        <v xml:space="preserve"> </v>
      </c>
      <c r="K451" s="238" t="str">
        <f t="shared" si="19"/>
        <v xml:space="preserve"> </v>
      </c>
      <c r="L451" s="87" t="str">
        <f t="shared" si="20"/>
        <v xml:space="preserve"> </v>
      </c>
    </row>
    <row r="452" spans="1:12" x14ac:dyDescent="0.25">
      <c r="A452" s="72"/>
      <c r="B452" s="82"/>
      <c r="C452" s="82"/>
      <c r="D452" s="79"/>
      <c r="E452" s="83"/>
      <c r="F452" s="83"/>
      <c r="G452" s="81"/>
      <c r="H452" s="123"/>
      <c r="I452" s="238" t="str">
        <f>IF(ISNUMBER(F452),_xlfn.IFS(RIGHT(H452,3)="(b)",IF(AND(G452&gt;=DATE('1. Informace o projektu'!$C$3,1,1),G452&lt;=WORKDAY(DATE('1. Informace o projektu'!$C$3+1,1,31)-1,1)),"OK","!!"),RIGHT(H452,3)="(a)",IF(AND(G452&gt;=DATE('1. Informace o projektu'!$C$3,1,1),G452&lt;=WORKDAY(DATE('1. Informace o projektu'!$C$3,12,31)-1,1,'6. Data'!$C$76:$C$89)),"OK","!!"),ISBLANK(G452),"!",ISBLANK(H452),"!!!",H452='6. Data'!$B$3,"vyberte druh nákladu")," ")</f>
        <v xml:space="preserve"> </v>
      </c>
      <c r="J452" s="261" t="str">
        <f t="shared" si="18"/>
        <v xml:space="preserve"> </v>
      </c>
      <c r="K452" s="238" t="str">
        <f t="shared" si="19"/>
        <v xml:space="preserve"> </v>
      </c>
      <c r="L452" s="87" t="str">
        <f t="shared" si="20"/>
        <v xml:space="preserve"> </v>
      </c>
    </row>
    <row r="453" spans="1:12" x14ac:dyDescent="0.25">
      <c r="A453" s="72"/>
      <c r="B453" s="82"/>
      <c r="C453" s="82"/>
      <c r="D453" s="79"/>
      <c r="E453" s="83"/>
      <c r="F453" s="83"/>
      <c r="G453" s="81"/>
      <c r="H453" s="123"/>
      <c r="I453" s="238" t="str">
        <f>IF(ISNUMBER(F453),_xlfn.IFS(RIGHT(H453,3)="(b)",IF(AND(G453&gt;=DATE('1. Informace o projektu'!$C$3,1,1),G453&lt;=WORKDAY(DATE('1. Informace o projektu'!$C$3+1,1,31)-1,1)),"OK","!!"),RIGHT(H453,3)="(a)",IF(AND(G453&gt;=DATE('1. Informace o projektu'!$C$3,1,1),G453&lt;=WORKDAY(DATE('1. Informace o projektu'!$C$3,12,31)-1,1,'6. Data'!$C$76:$C$89)),"OK","!!"),ISBLANK(G453),"!",ISBLANK(H453),"!!!",H453='6. Data'!$B$3,"vyberte druh nákladu")," ")</f>
        <v xml:space="preserve"> </v>
      </c>
      <c r="J453" s="261" t="str">
        <f t="shared" si="18"/>
        <v xml:space="preserve"> </v>
      </c>
      <c r="K453" s="238" t="str">
        <f t="shared" si="19"/>
        <v xml:space="preserve"> </v>
      </c>
      <c r="L453" s="87" t="str">
        <f t="shared" si="20"/>
        <v xml:space="preserve"> </v>
      </c>
    </row>
    <row r="454" spans="1:12" x14ac:dyDescent="0.25">
      <c r="A454" s="72"/>
      <c r="B454" s="82"/>
      <c r="C454" s="82"/>
      <c r="D454" s="79"/>
      <c r="E454" s="83"/>
      <c r="F454" s="83"/>
      <c r="G454" s="81"/>
      <c r="H454" s="123"/>
      <c r="I454" s="238" t="str">
        <f>IF(ISNUMBER(F454),_xlfn.IFS(RIGHT(H454,3)="(b)",IF(AND(G454&gt;=DATE('1. Informace o projektu'!$C$3,1,1),G454&lt;=WORKDAY(DATE('1. Informace o projektu'!$C$3+1,1,31)-1,1)),"OK","!!"),RIGHT(H454,3)="(a)",IF(AND(G454&gt;=DATE('1. Informace o projektu'!$C$3,1,1),G454&lt;=WORKDAY(DATE('1. Informace o projektu'!$C$3,12,31)-1,1,'6. Data'!$C$76:$C$89)),"OK","!!"),ISBLANK(G454),"!",ISBLANK(H454),"!!!",H454='6. Data'!$B$3,"vyberte druh nákladu")," ")</f>
        <v xml:space="preserve"> </v>
      </c>
      <c r="J454" s="261" t="str">
        <f t="shared" si="18"/>
        <v xml:space="preserve"> </v>
      </c>
      <c r="K454" s="238" t="str">
        <f t="shared" si="19"/>
        <v xml:space="preserve"> </v>
      </c>
      <c r="L454" s="87" t="str">
        <f t="shared" si="20"/>
        <v xml:space="preserve"> </v>
      </c>
    </row>
    <row r="455" spans="1:12" x14ac:dyDescent="0.25">
      <c r="A455" s="72"/>
      <c r="B455" s="82"/>
      <c r="C455" s="82"/>
      <c r="D455" s="79"/>
      <c r="E455" s="83"/>
      <c r="F455" s="83"/>
      <c r="G455" s="81"/>
      <c r="H455" s="123"/>
      <c r="I455" s="238" t="str">
        <f>IF(ISNUMBER(F455),_xlfn.IFS(RIGHT(H455,3)="(b)",IF(AND(G455&gt;=DATE('1. Informace o projektu'!$C$3,1,1),G455&lt;=WORKDAY(DATE('1. Informace o projektu'!$C$3+1,1,31)-1,1)),"OK","!!"),RIGHT(H455,3)="(a)",IF(AND(G455&gt;=DATE('1. Informace o projektu'!$C$3,1,1),G455&lt;=WORKDAY(DATE('1. Informace o projektu'!$C$3,12,31)-1,1,'6. Data'!$C$76:$C$89)),"OK","!!"),ISBLANK(G455),"!",ISBLANK(H455),"!!!",H455='6. Data'!$B$3,"vyberte druh nákladu")," ")</f>
        <v xml:space="preserve"> </v>
      </c>
      <c r="J455" s="261" t="str">
        <f t="shared" ref="J455:J518" si="21">_xlfn.IFS(I455="!","Zapište datum úhrady",I455="ok"," ",I455=" "," ",I455="!!!","vyberte druh nákladu",I455="!!","nepovolené datum úhrady",I455="vyberte druh nákladu","vyberte druh nákladu")</f>
        <v xml:space="preserve"> </v>
      </c>
      <c r="K455" s="238" t="str">
        <f t="shared" ref="K455:K518" si="22">IF(ISNUMBER(F455),IF(E455&gt;=F455,"OK","!")," ")</f>
        <v xml:space="preserve"> </v>
      </c>
      <c r="L455" s="87" t="str">
        <f t="shared" ref="L455:L518" si="23">_xlfn.IFS(K455="!","Hrazeno z dotace je vyšší než fakturovaná částka",K455="ok"," ",K455=" "," ")</f>
        <v xml:space="preserve"> </v>
      </c>
    </row>
    <row r="456" spans="1:12" x14ac:dyDescent="0.25">
      <c r="A456" s="72"/>
      <c r="B456" s="82"/>
      <c r="C456" s="82"/>
      <c r="D456" s="79"/>
      <c r="E456" s="83"/>
      <c r="F456" s="83"/>
      <c r="G456" s="81"/>
      <c r="H456" s="123"/>
      <c r="I456" s="238" t="str">
        <f>IF(ISNUMBER(F456),_xlfn.IFS(RIGHT(H456,3)="(b)",IF(AND(G456&gt;=DATE('1. Informace o projektu'!$C$3,1,1),G456&lt;=WORKDAY(DATE('1. Informace o projektu'!$C$3+1,1,31)-1,1)),"OK","!!"),RIGHT(H456,3)="(a)",IF(AND(G456&gt;=DATE('1. Informace o projektu'!$C$3,1,1),G456&lt;=WORKDAY(DATE('1. Informace o projektu'!$C$3,12,31)-1,1,'6. Data'!$C$76:$C$89)),"OK","!!"),ISBLANK(G456),"!",ISBLANK(H456),"!!!",H456='6. Data'!$B$3,"vyberte druh nákladu")," ")</f>
        <v xml:space="preserve"> </v>
      </c>
      <c r="J456" s="261" t="str">
        <f t="shared" si="21"/>
        <v xml:space="preserve"> </v>
      </c>
      <c r="K456" s="238" t="str">
        <f t="shared" si="22"/>
        <v xml:space="preserve"> </v>
      </c>
      <c r="L456" s="87" t="str">
        <f t="shared" si="23"/>
        <v xml:space="preserve"> </v>
      </c>
    </row>
    <row r="457" spans="1:12" x14ac:dyDescent="0.25">
      <c r="A457" s="72"/>
      <c r="B457" s="82"/>
      <c r="C457" s="82"/>
      <c r="D457" s="79"/>
      <c r="E457" s="83"/>
      <c r="F457" s="83"/>
      <c r="G457" s="81"/>
      <c r="H457" s="123"/>
      <c r="I457" s="238" t="str">
        <f>IF(ISNUMBER(F457),_xlfn.IFS(RIGHT(H457,3)="(b)",IF(AND(G457&gt;=DATE('1. Informace o projektu'!$C$3,1,1),G457&lt;=WORKDAY(DATE('1. Informace o projektu'!$C$3+1,1,31)-1,1)),"OK","!!"),RIGHT(H457,3)="(a)",IF(AND(G457&gt;=DATE('1. Informace o projektu'!$C$3,1,1),G457&lt;=WORKDAY(DATE('1. Informace o projektu'!$C$3,12,31)-1,1,'6. Data'!$C$76:$C$89)),"OK","!!"),ISBLANK(G457),"!",ISBLANK(H457),"!!!",H457='6. Data'!$B$3,"vyberte druh nákladu")," ")</f>
        <v xml:space="preserve"> </v>
      </c>
      <c r="J457" s="261" t="str">
        <f t="shared" si="21"/>
        <v xml:space="preserve"> </v>
      </c>
      <c r="K457" s="238" t="str">
        <f t="shared" si="22"/>
        <v xml:space="preserve"> </v>
      </c>
      <c r="L457" s="87" t="str">
        <f t="shared" si="23"/>
        <v xml:space="preserve"> </v>
      </c>
    </row>
    <row r="458" spans="1:12" x14ac:dyDescent="0.25">
      <c r="A458" s="72"/>
      <c r="B458" s="82"/>
      <c r="C458" s="82"/>
      <c r="D458" s="79"/>
      <c r="E458" s="83"/>
      <c r="F458" s="83"/>
      <c r="G458" s="81"/>
      <c r="H458" s="123"/>
      <c r="I458" s="238" t="str">
        <f>IF(ISNUMBER(F458),_xlfn.IFS(RIGHT(H458,3)="(b)",IF(AND(G458&gt;=DATE('1. Informace o projektu'!$C$3,1,1),G458&lt;=WORKDAY(DATE('1. Informace o projektu'!$C$3+1,1,31)-1,1)),"OK","!!"),RIGHT(H458,3)="(a)",IF(AND(G458&gt;=DATE('1. Informace o projektu'!$C$3,1,1),G458&lt;=WORKDAY(DATE('1. Informace o projektu'!$C$3,12,31)-1,1,'6. Data'!$C$76:$C$89)),"OK","!!"),ISBLANK(G458),"!",ISBLANK(H458),"!!!",H458='6. Data'!$B$3,"vyberte druh nákladu")," ")</f>
        <v xml:space="preserve"> </v>
      </c>
      <c r="J458" s="261" t="str">
        <f t="shared" si="21"/>
        <v xml:space="preserve"> </v>
      </c>
      <c r="K458" s="238" t="str">
        <f t="shared" si="22"/>
        <v xml:space="preserve"> </v>
      </c>
      <c r="L458" s="87" t="str">
        <f t="shared" si="23"/>
        <v xml:space="preserve"> </v>
      </c>
    </row>
    <row r="459" spans="1:12" x14ac:dyDescent="0.25">
      <c r="A459" s="72"/>
      <c r="B459" s="82"/>
      <c r="C459" s="82"/>
      <c r="D459" s="79"/>
      <c r="E459" s="83"/>
      <c r="F459" s="83"/>
      <c r="G459" s="81"/>
      <c r="H459" s="123"/>
      <c r="I459" s="238" t="str">
        <f>IF(ISNUMBER(F459),_xlfn.IFS(RIGHT(H459,3)="(b)",IF(AND(G459&gt;=DATE('1. Informace o projektu'!$C$3,1,1),G459&lt;=WORKDAY(DATE('1. Informace o projektu'!$C$3+1,1,31)-1,1)),"OK","!!"),RIGHT(H459,3)="(a)",IF(AND(G459&gt;=DATE('1. Informace o projektu'!$C$3,1,1),G459&lt;=WORKDAY(DATE('1. Informace o projektu'!$C$3,12,31)-1,1,'6. Data'!$C$76:$C$89)),"OK","!!"),ISBLANK(G459),"!",ISBLANK(H459),"!!!",H459='6. Data'!$B$3,"vyberte druh nákladu")," ")</f>
        <v xml:space="preserve"> </v>
      </c>
      <c r="J459" s="261" t="str">
        <f t="shared" si="21"/>
        <v xml:space="preserve"> </v>
      </c>
      <c r="K459" s="238" t="str">
        <f t="shared" si="22"/>
        <v xml:space="preserve"> </v>
      </c>
      <c r="L459" s="87" t="str">
        <f t="shared" si="23"/>
        <v xml:space="preserve"> </v>
      </c>
    </row>
    <row r="460" spans="1:12" x14ac:dyDescent="0.25">
      <c r="A460" s="72"/>
      <c r="B460" s="82"/>
      <c r="C460" s="82"/>
      <c r="D460" s="79"/>
      <c r="E460" s="83"/>
      <c r="F460" s="83"/>
      <c r="G460" s="81"/>
      <c r="H460" s="123"/>
      <c r="I460" s="238" t="str">
        <f>IF(ISNUMBER(F460),_xlfn.IFS(RIGHT(H460,3)="(b)",IF(AND(G460&gt;=DATE('1. Informace o projektu'!$C$3,1,1),G460&lt;=WORKDAY(DATE('1. Informace o projektu'!$C$3+1,1,31)-1,1)),"OK","!!"),RIGHT(H460,3)="(a)",IF(AND(G460&gt;=DATE('1. Informace o projektu'!$C$3,1,1),G460&lt;=WORKDAY(DATE('1. Informace o projektu'!$C$3,12,31)-1,1,'6. Data'!$C$76:$C$89)),"OK","!!"),ISBLANK(G460),"!",ISBLANK(H460),"!!!",H460='6. Data'!$B$3,"vyberte druh nákladu")," ")</f>
        <v xml:space="preserve"> </v>
      </c>
      <c r="J460" s="261" t="str">
        <f t="shared" si="21"/>
        <v xml:space="preserve"> </v>
      </c>
      <c r="K460" s="238" t="str">
        <f t="shared" si="22"/>
        <v xml:space="preserve"> </v>
      </c>
      <c r="L460" s="87" t="str">
        <f t="shared" si="23"/>
        <v xml:space="preserve"> </v>
      </c>
    </row>
    <row r="461" spans="1:12" x14ac:dyDescent="0.25">
      <c r="A461" s="72"/>
      <c r="B461" s="82"/>
      <c r="C461" s="82"/>
      <c r="D461" s="79"/>
      <c r="E461" s="83"/>
      <c r="F461" s="83"/>
      <c r="G461" s="81"/>
      <c r="H461" s="123"/>
      <c r="I461" s="238" t="str">
        <f>IF(ISNUMBER(F461),_xlfn.IFS(RIGHT(H461,3)="(b)",IF(AND(G461&gt;=DATE('1. Informace o projektu'!$C$3,1,1),G461&lt;=WORKDAY(DATE('1. Informace o projektu'!$C$3+1,1,31)-1,1)),"OK","!!"),RIGHT(H461,3)="(a)",IF(AND(G461&gt;=DATE('1. Informace o projektu'!$C$3,1,1),G461&lt;=WORKDAY(DATE('1. Informace o projektu'!$C$3,12,31)-1,1,'6. Data'!$C$76:$C$89)),"OK","!!"),ISBLANK(G461),"!",ISBLANK(H461),"!!!",H461='6. Data'!$B$3,"vyberte druh nákladu")," ")</f>
        <v xml:space="preserve"> </v>
      </c>
      <c r="J461" s="261" t="str">
        <f t="shared" si="21"/>
        <v xml:space="preserve"> </v>
      </c>
      <c r="K461" s="238" t="str">
        <f t="shared" si="22"/>
        <v xml:space="preserve"> </v>
      </c>
      <c r="L461" s="87" t="str">
        <f t="shared" si="23"/>
        <v xml:space="preserve"> </v>
      </c>
    </row>
    <row r="462" spans="1:12" x14ac:dyDescent="0.25">
      <c r="A462" s="72"/>
      <c r="B462" s="82"/>
      <c r="C462" s="82"/>
      <c r="D462" s="79"/>
      <c r="E462" s="83"/>
      <c r="F462" s="83"/>
      <c r="G462" s="81"/>
      <c r="H462" s="123"/>
      <c r="I462" s="238" t="str">
        <f>IF(ISNUMBER(F462),_xlfn.IFS(RIGHT(H462,3)="(b)",IF(AND(G462&gt;=DATE('1. Informace o projektu'!$C$3,1,1),G462&lt;=WORKDAY(DATE('1. Informace o projektu'!$C$3+1,1,31)-1,1)),"OK","!!"),RIGHT(H462,3)="(a)",IF(AND(G462&gt;=DATE('1. Informace o projektu'!$C$3,1,1),G462&lt;=WORKDAY(DATE('1. Informace o projektu'!$C$3,12,31)-1,1,'6. Data'!$C$76:$C$89)),"OK","!!"),ISBLANK(G462),"!",ISBLANK(H462),"!!!",H462='6. Data'!$B$3,"vyberte druh nákladu")," ")</f>
        <v xml:space="preserve"> </v>
      </c>
      <c r="J462" s="261" t="str">
        <f t="shared" si="21"/>
        <v xml:space="preserve"> </v>
      </c>
      <c r="K462" s="238" t="str">
        <f t="shared" si="22"/>
        <v xml:space="preserve"> </v>
      </c>
      <c r="L462" s="87" t="str">
        <f t="shared" si="23"/>
        <v xml:space="preserve"> </v>
      </c>
    </row>
    <row r="463" spans="1:12" x14ac:dyDescent="0.25">
      <c r="A463" s="72"/>
      <c r="B463" s="82"/>
      <c r="C463" s="82"/>
      <c r="D463" s="79"/>
      <c r="E463" s="83"/>
      <c r="F463" s="83"/>
      <c r="G463" s="81"/>
      <c r="H463" s="123"/>
      <c r="I463" s="238" t="str">
        <f>IF(ISNUMBER(F463),_xlfn.IFS(RIGHT(H463,3)="(b)",IF(AND(G463&gt;=DATE('1. Informace o projektu'!$C$3,1,1),G463&lt;=WORKDAY(DATE('1. Informace o projektu'!$C$3+1,1,31)-1,1)),"OK","!!"),RIGHT(H463,3)="(a)",IF(AND(G463&gt;=DATE('1. Informace o projektu'!$C$3,1,1),G463&lt;=WORKDAY(DATE('1. Informace o projektu'!$C$3,12,31)-1,1,'6. Data'!$C$76:$C$89)),"OK","!!"),ISBLANK(G463),"!",ISBLANK(H463),"!!!",H463='6. Data'!$B$3,"vyberte druh nákladu")," ")</f>
        <v xml:space="preserve"> </v>
      </c>
      <c r="J463" s="261" t="str">
        <f t="shared" si="21"/>
        <v xml:space="preserve"> </v>
      </c>
      <c r="K463" s="238" t="str">
        <f t="shared" si="22"/>
        <v xml:space="preserve"> </v>
      </c>
      <c r="L463" s="87" t="str">
        <f t="shared" si="23"/>
        <v xml:space="preserve"> </v>
      </c>
    </row>
    <row r="464" spans="1:12" x14ac:dyDescent="0.25">
      <c r="A464" s="72"/>
      <c r="B464" s="82"/>
      <c r="C464" s="82"/>
      <c r="D464" s="79"/>
      <c r="E464" s="83"/>
      <c r="F464" s="83"/>
      <c r="G464" s="81"/>
      <c r="H464" s="123"/>
      <c r="I464" s="238" t="str">
        <f>IF(ISNUMBER(F464),_xlfn.IFS(RIGHT(H464,3)="(b)",IF(AND(G464&gt;=DATE('1. Informace o projektu'!$C$3,1,1),G464&lt;=WORKDAY(DATE('1. Informace o projektu'!$C$3+1,1,31)-1,1)),"OK","!!"),RIGHT(H464,3)="(a)",IF(AND(G464&gt;=DATE('1. Informace o projektu'!$C$3,1,1),G464&lt;=WORKDAY(DATE('1. Informace o projektu'!$C$3,12,31)-1,1,'6. Data'!$C$76:$C$89)),"OK","!!"),ISBLANK(G464),"!",ISBLANK(H464),"!!!",H464='6. Data'!$B$3,"vyberte druh nákladu")," ")</f>
        <v xml:space="preserve"> </v>
      </c>
      <c r="J464" s="261" t="str">
        <f t="shared" si="21"/>
        <v xml:space="preserve"> </v>
      </c>
      <c r="K464" s="238" t="str">
        <f t="shared" si="22"/>
        <v xml:space="preserve"> </v>
      </c>
      <c r="L464" s="87" t="str">
        <f t="shared" si="23"/>
        <v xml:space="preserve"> </v>
      </c>
    </row>
    <row r="465" spans="1:12" x14ac:dyDescent="0.25">
      <c r="A465" s="72"/>
      <c r="B465" s="82"/>
      <c r="C465" s="82"/>
      <c r="D465" s="79"/>
      <c r="E465" s="83"/>
      <c r="F465" s="83"/>
      <c r="G465" s="81"/>
      <c r="H465" s="123"/>
      <c r="I465" s="238" t="str">
        <f>IF(ISNUMBER(F465),_xlfn.IFS(RIGHT(H465,3)="(b)",IF(AND(G465&gt;=DATE('1. Informace o projektu'!$C$3,1,1),G465&lt;=WORKDAY(DATE('1. Informace o projektu'!$C$3+1,1,31)-1,1)),"OK","!!"),RIGHT(H465,3)="(a)",IF(AND(G465&gt;=DATE('1. Informace o projektu'!$C$3,1,1),G465&lt;=WORKDAY(DATE('1. Informace o projektu'!$C$3,12,31)-1,1,'6. Data'!$C$76:$C$89)),"OK","!!"),ISBLANK(G465),"!",ISBLANK(H465),"!!!",H465='6. Data'!$B$3,"vyberte druh nákladu")," ")</f>
        <v xml:space="preserve"> </v>
      </c>
      <c r="J465" s="261" t="str">
        <f t="shared" si="21"/>
        <v xml:space="preserve"> </v>
      </c>
      <c r="K465" s="238" t="str">
        <f t="shared" si="22"/>
        <v xml:space="preserve"> </v>
      </c>
      <c r="L465" s="87" t="str">
        <f t="shared" si="23"/>
        <v xml:space="preserve"> </v>
      </c>
    </row>
    <row r="466" spans="1:12" x14ac:dyDescent="0.25">
      <c r="A466" s="72"/>
      <c r="B466" s="82"/>
      <c r="C466" s="82"/>
      <c r="D466" s="79"/>
      <c r="E466" s="83"/>
      <c r="F466" s="83"/>
      <c r="G466" s="81"/>
      <c r="H466" s="123"/>
      <c r="I466" s="238" t="str">
        <f>IF(ISNUMBER(F466),_xlfn.IFS(RIGHT(H466,3)="(b)",IF(AND(G466&gt;=DATE('1. Informace o projektu'!$C$3,1,1),G466&lt;=WORKDAY(DATE('1. Informace o projektu'!$C$3+1,1,31)-1,1)),"OK","!!"),RIGHT(H466,3)="(a)",IF(AND(G466&gt;=DATE('1. Informace o projektu'!$C$3,1,1),G466&lt;=WORKDAY(DATE('1. Informace o projektu'!$C$3,12,31)-1,1,'6. Data'!$C$76:$C$89)),"OK","!!"),ISBLANK(G466),"!",ISBLANK(H466),"!!!",H466='6. Data'!$B$3,"vyberte druh nákladu")," ")</f>
        <v xml:space="preserve"> </v>
      </c>
      <c r="J466" s="261" t="str">
        <f t="shared" si="21"/>
        <v xml:space="preserve"> </v>
      </c>
      <c r="K466" s="238" t="str">
        <f t="shared" si="22"/>
        <v xml:space="preserve"> </v>
      </c>
      <c r="L466" s="87" t="str">
        <f t="shared" si="23"/>
        <v xml:space="preserve"> </v>
      </c>
    </row>
    <row r="467" spans="1:12" x14ac:dyDescent="0.25">
      <c r="A467" s="72"/>
      <c r="B467" s="82"/>
      <c r="C467" s="82"/>
      <c r="D467" s="79"/>
      <c r="E467" s="83"/>
      <c r="F467" s="83"/>
      <c r="G467" s="81"/>
      <c r="H467" s="123"/>
      <c r="I467" s="238" t="str">
        <f>IF(ISNUMBER(F467),_xlfn.IFS(RIGHT(H467,3)="(b)",IF(AND(G467&gt;=DATE('1. Informace o projektu'!$C$3,1,1),G467&lt;=WORKDAY(DATE('1. Informace o projektu'!$C$3+1,1,31)-1,1)),"OK","!!"),RIGHT(H467,3)="(a)",IF(AND(G467&gt;=DATE('1. Informace o projektu'!$C$3,1,1),G467&lt;=WORKDAY(DATE('1. Informace o projektu'!$C$3,12,31)-1,1,'6. Data'!$C$76:$C$89)),"OK","!!"),ISBLANK(G467),"!",ISBLANK(H467),"!!!",H467='6. Data'!$B$3,"vyberte druh nákladu")," ")</f>
        <v xml:space="preserve"> </v>
      </c>
      <c r="J467" s="261" t="str">
        <f t="shared" si="21"/>
        <v xml:space="preserve"> </v>
      </c>
      <c r="K467" s="238" t="str">
        <f t="shared" si="22"/>
        <v xml:space="preserve"> </v>
      </c>
      <c r="L467" s="87" t="str">
        <f t="shared" si="23"/>
        <v xml:space="preserve"> </v>
      </c>
    </row>
    <row r="468" spans="1:12" x14ac:dyDescent="0.25">
      <c r="A468" s="72"/>
      <c r="B468" s="82"/>
      <c r="C468" s="82"/>
      <c r="D468" s="79"/>
      <c r="E468" s="83"/>
      <c r="F468" s="83"/>
      <c r="G468" s="81"/>
      <c r="H468" s="123"/>
      <c r="I468" s="238" t="str">
        <f>IF(ISNUMBER(F468),_xlfn.IFS(RIGHT(H468,3)="(b)",IF(AND(G468&gt;=DATE('1. Informace o projektu'!$C$3,1,1),G468&lt;=WORKDAY(DATE('1. Informace o projektu'!$C$3+1,1,31)-1,1)),"OK","!!"),RIGHT(H468,3)="(a)",IF(AND(G468&gt;=DATE('1. Informace o projektu'!$C$3,1,1),G468&lt;=WORKDAY(DATE('1. Informace o projektu'!$C$3,12,31)-1,1,'6. Data'!$C$76:$C$89)),"OK","!!"),ISBLANK(G468),"!",ISBLANK(H468),"!!!",H468='6. Data'!$B$3,"vyberte druh nákladu")," ")</f>
        <v xml:space="preserve"> </v>
      </c>
      <c r="J468" s="261" t="str">
        <f t="shared" si="21"/>
        <v xml:space="preserve"> </v>
      </c>
      <c r="K468" s="238" t="str">
        <f t="shared" si="22"/>
        <v xml:space="preserve"> </v>
      </c>
      <c r="L468" s="87" t="str">
        <f t="shared" si="23"/>
        <v xml:space="preserve"> </v>
      </c>
    </row>
    <row r="469" spans="1:12" x14ac:dyDescent="0.25">
      <c r="A469" s="72"/>
      <c r="B469" s="82"/>
      <c r="C469" s="82"/>
      <c r="D469" s="79"/>
      <c r="E469" s="83"/>
      <c r="F469" s="83"/>
      <c r="G469" s="81"/>
      <c r="H469" s="123"/>
      <c r="I469" s="238" t="str">
        <f>IF(ISNUMBER(F469),_xlfn.IFS(RIGHT(H469,3)="(b)",IF(AND(G469&gt;=DATE('1. Informace o projektu'!$C$3,1,1),G469&lt;=WORKDAY(DATE('1. Informace o projektu'!$C$3+1,1,31)-1,1)),"OK","!!"),RIGHT(H469,3)="(a)",IF(AND(G469&gt;=DATE('1. Informace o projektu'!$C$3,1,1),G469&lt;=WORKDAY(DATE('1. Informace o projektu'!$C$3,12,31)-1,1,'6. Data'!$C$76:$C$89)),"OK","!!"),ISBLANK(G469),"!",ISBLANK(H469),"!!!",H469='6. Data'!$B$3,"vyberte druh nákladu")," ")</f>
        <v xml:space="preserve"> </v>
      </c>
      <c r="J469" s="261" t="str">
        <f t="shared" si="21"/>
        <v xml:space="preserve"> </v>
      </c>
      <c r="K469" s="238" t="str">
        <f t="shared" si="22"/>
        <v xml:space="preserve"> </v>
      </c>
      <c r="L469" s="87" t="str">
        <f t="shared" si="23"/>
        <v xml:space="preserve"> </v>
      </c>
    </row>
    <row r="470" spans="1:12" x14ac:dyDescent="0.25">
      <c r="A470" s="72"/>
      <c r="B470" s="82"/>
      <c r="C470" s="82"/>
      <c r="D470" s="79"/>
      <c r="E470" s="83"/>
      <c r="F470" s="83"/>
      <c r="G470" s="81"/>
      <c r="H470" s="123"/>
      <c r="I470" s="238" t="str">
        <f>IF(ISNUMBER(F470),_xlfn.IFS(RIGHT(H470,3)="(b)",IF(AND(G470&gt;=DATE('1. Informace o projektu'!$C$3,1,1),G470&lt;=WORKDAY(DATE('1. Informace o projektu'!$C$3+1,1,31)-1,1)),"OK","!!"),RIGHT(H470,3)="(a)",IF(AND(G470&gt;=DATE('1. Informace o projektu'!$C$3,1,1),G470&lt;=WORKDAY(DATE('1. Informace o projektu'!$C$3,12,31)-1,1,'6. Data'!$C$76:$C$89)),"OK","!!"),ISBLANK(G470),"!",ISBLANK(H470),"!!!",H470='6. Data'!$B$3,"vyberte druh nákladu")," ")</f>
        <v xml:space="preserve"> </v>
      </c>
      <c r="J470" s="261" t="str">
        <f t="shared" si="21"/>
        <v xml:space="preserve"> </v>
      </c>
      <c r="K470" s="238" t="str">
        <f t="shared" si="22"/>
        <v xml:space="preserve"> </v>
      </c>
      <c r="L470" s="87" t="str">
        <f t="shared" si="23"/>
        <v xml:space="preserve"> </v>
      </c>
    </row>
    <row r="471" spans="1:12" x14ac:dyDescent="0.25">
      <c r="A471" s="72"/>
      <c r="B471" s="82"/>
      <c r="C471" s="82"/>
      <c r="D471" s="79"/>
      <c r="E471" s="83"/>
      <c r="F471" s="83"/>
      <c r="G471" s="81"/>
      <c r="H471" s="123"/>
      <c r="I471" s="238" t="str">
        <f>IF(ISNUMBER(F471),_xlfn.IFS(RIGHT(H471,3)="(b)",IF(AND(G471&gt;=DATE('1. Informace o projektu'!$C$3,1,1),G471&lt;=WORKDAY(DATE('1. Informace o projektu'!$C$3+1,1,31)-1,1)),"OK","!!"),RIGHT(H471,3)="(a)",IF(AND(G471&gt;=DATE('1. Informace o projektu'!$C$3,1,1),G471&lt;=WORKDAY(DATE('1. Informace o projektu'!$C$3,12,31)-1,1,'6. Data'!$C$76:$C$89)),"OK","!!"),ISBLANK(G471),"!",ISBLANK(H471),"!!!",H471='6. Data'!$B$3,"vyberte druh nákladu")," ")</f>
        <v xml:space="preserve"> </v>
      </c>
      <c r="J471" s="261" t="str">
        <f t="shared" si="21"/>
        <v xml:space="preserve"> </v>
      </c>
      <c r="K471" s="238" t="str">
        <f t="shared" si="22"/>
        <v xml:space="preserve"> </v>
      </c>
      <c r="L471" s="87" t="str">
        <f t="shared" si="23"/>
        <v xml:space="preserve"> </v>
      </c>
    </row>
    <row r="472" spans="1:12" x14ac:dyDescent="0.25">
      <c r="A472" s="72"/>
      <c r="B472" s="82"/>
      <c r="C472" s="82"/>
      <c r="D472" s="79"/>
      <c r="E472" s="83"/>
      <c r="F472" s="83"/>
      <c r="G472" s="81"/>
      <c r="H472" s="123"/>
      <c r="I472" s="238" t="str">
        <f>IF(ISNUMBER(F472),_xlfn.IFS(RIGHT(H472,3)="(b)",IF(AND(G472&gt;=DATE('1. Informace o projektu'!$C$3,1,1),G472&lt;=WORKDAY(DATE('1. Informace o projektu'!$C$3+1,1,31)-1,1)),"OK","!!"),RIGHT(H472,3)="(a)",IF(AND(G472&gt;=DATE('1. Informace o projektu'!$C$3,1,1),G472&lt;=WORKDAY(DATE('1. Informace o projektu'!$C$3,12,31)-1,1,'6. Data'!$C$76:$C$89)),"OK","!!"),ISBLANK(G472),"!",ISBLANK(H472),"!!!",H472='6. Data'!$B$3,"vyberte druh nákladu")," ")</f>
        <v xml:space="preserve"> </v>
      </c>
      <c r="J472" s="261" t="str">
        <f t="shared" si="21"/>
        <v xml:space="preserve"> </v>
      </c>
      <c r="K472" s="238" t="str">
        <f t="shared" si="22"/>
        <v xml:space="preserve"> </v>
      </c>
      <c r="L472" s="87" t="str">
        <f t="shared" si="23"/>
        <v xml:space="preserve"> </v>
      </c>
    </row>
    <row r="473" spans="1:12" x14ac:dyDescent="0.25">
      <c r="A473" s="72"/>
      <c r="B473" s="82"/>
      <c r="C473" s="82"/>
      <c r="D473" s="79"/>
      <c r="E473" s="83"/>
      <c r="F473" s="83"/>
      <c r="G473" s="81"/>
      <c r="H473" s="123"/>
      <c r="I473" s="238" t="str">
        <f>IF(ISNUMBER(F473),_xlfn.IFS(RIGHT(H473,3)="(b)",IF(AND(G473&gt;=DATE('1. Informace o projektu'!$C$3,1,1),G473&lt;=WORKDAY(DATE('1. Informace o projektu'!$C$3+1,1,31)-1,1)),"OK","!!"),RIGHT(H473,3)="(a)",IF(AND(G473&gt;=DATE('1. Informace o projektu'!$C$3,1,1),G473&lt;=WORKDAY(DATE('1. Informace o projektu'!$C$3,12,31)-1,1,'6. Data'!$C$76:$C$89)),"OK","!!"),ISBLANK(G473),"!",ISBLANK(H473),"!!!",H473='6. Data'!$B$3,"vyberte druh nákladu")," ")</f>
        <v xml:space="preserve"> </v>
      </c>
      <c r="J473" s="261" t="str">
        <f t="shared" si="21"/>
        <v xml:space="preserve"> </v>
      </c>
      <c r="K473" s="238" t="str">
        <f t="shared" si="22"/>
        <v xml:space="preserve"> </v>
      </c>
      <c r="L473" s="87" t="str">
        <f t="shared" si="23"/>
        <v xml:space="preserve"> </v>
      </c>
    </row>
    <row r="474" spans="1:12" x14ac:dyDescent="0.25">
      <c r="A474" s="72"/>
      <c r="B474" s="82"/>
      <c r="C474" s="82"/>
      <c r="D474" s="79"/>
      <c r="E474" s="83"/>
      <c r="F474" s="83"/>
      <c r="G474" s="81"/>
      <c r="H474" s="123"/>
      <c r="I474" s="238" t="str">
        <f>IF(ISNUMBER(F474),_xlfn.IFS(RIGHT(H474,3)="(b)",IF(AND(G474&gt;=DATE('1. Informace o projektu'!$C$3,1,1),G474&lt;=WORKDAY(DATE('1. Informace o projektu'!$C$3+1,1,31)-1,1)),"OK","!!"),RIGHT(H474,3)="(a)",IF(AND(G474&gt;=DATE('1. Informace o projektu'!$C$3,1,1),G474&lt;=WORKDAY(DATE('1. Informace o projektu'!$C$3,12,31)-1,1,'6. Data'!$C$76:$C$89)),"OK","!!"),ISBLANK(G474),"!",ISBLANK(H474),"!!!",H474='6. Data'!$B$3,"vyberte druh nákladu")," ")</f>
        <v xml:space="preserve"> </v>
      </c>
      <c r="J474" s="261" t="str">
        <f t="shared" si="21"/>
        <v xml:space="preserve"> </v>
      </c>
      <c r="K474" s="238" t="str">
        <f t="shared" si="22"/>
        <v xml:space="preserve"> </v>
      </c>
      <c r="L474" s="87" t="str">
        <f t="shared" si="23"/>
        <v xml:space="preserve"> </v>
      </c>
    </row>
    <row r="475" spans="1:12" x14ac:dyDescent="0.25">
      <c r="A475" s="72"/>
      <c r="B475" s="82"/>
      <c r="C475" s="82"/>
      <c r="D475" s="79"/>
      <c r="E475" s="83"/>
      <c r="F475" s="83"/>
      <c r="G475" s="81"/>
      <c r="H475" s="123"/>
      <c r="I475" s="238" t="str">
        <f>IF(ISNUMBER(F475),_xlfn.IFS(RIGHT(H475,3)="(b)",IF(AND(G475&gt;=DATE('1. Informace o projektu'!$C$3,1,1),G475&lt;=WORKDAY(DATE('1. Informace o projektu'!$C$3+1,1,31)-1,1)),"OK","!!"),RIGHT(H475,3)="(a)",IF(AND(G475&gt;=DATE('1. Informace o projektu'!$C$3,1,1),G475&lt;=WORKDAY(DATE('1. Informace o projektu'!$C$3,12,31)-1,1,'6. Data'!$C$76:$C$89)),"OK","!!"),ISBLANK(G475),"!",ISBLANK(H475),"!!!",H475='6. Data'!$B$3,"vyberte druh nákladu")," ")</f>
        <v xml:space="preserve"> </v>
      </c>
      <c r="J475" s="261" t="str">
        <f t="shared" si="21"/>
        <v xml:space="preserve"> </v>
      </c>
      <c r="K475" s="238" t="str">
        <f t="shared" si="22"/>
        <v xml:space="preserve"> </v>
      </c>
      <c r="L475" s="87" t="str">
        <f t="shared" si="23"/>
        <v xml:space="preserve"> </v>
      </c>
    </row>
    <row r="476" spans="1:12" x14ac:dyDescent="0.25">
      <c r="A476" s="72"/>
      <c r="B476" s="82"/>
      <c r="C476" s="82"/>
      <c r="D476" s="79"/>
      <c r="E476" s="83"/>
      <c r="F476" s="83"/>
      <c r="G476" s="81"/>
      <c r="H476" s="123"/>
      <c r="I476" s="238" t="str">
        <f>IF(ISNUMBER(F476),_xlfn.IFS(RIGHT(H476,3)="(b)",IF(AND(G476&gt;=DATE('1. Informace o projektu'!$C$3,1,1),G476&lt;=WORKDAY(DATE('1. Informace o projektu'!$C$3+1,1,31)-1,1)),"OK","!!"),RIGHT(H476,3)="(a)",IF(AND(G476&gt;=DATE('1. Informace o projektu'!$C$3,1,1),G476&lt;=WORKDAY(DATE('1. Informace o projektu'!$C$3,12,31)-1,1,'6. Data'!$C$76:$C$89)),"OK","!!"),ISBLANK(G476),"!",ISBLANK(H476),"!!!",H476='6. Data'!$B$3,"vyberte druh nákladu")," ")</f>
        <v xml:space="preserve"> </v>
      </c>
      <c r="J476" s="261" t="str">
        <f t="shared" si="21"/>
        <v xml:space="preserve"> </v>
      </c>
      <c r="K476" s="238" t="str">
        <f t="shared" si="22"/>
        <v xml:space="preserve"> </v>
      </c>
      <c r="L476" s="87" t="str">
        <f t="shared" si="23"/>
        <v xml:space="preserve"> </v>
      </c>
    </row>
    <row r="477" spans="1:12" x14ac:dyDescent="0.25">
      <c r="A477" s="72"/>
      <c r="B477" s="82"/>
      <c r="C477" s="82"/>
      <c r="D477" s="79"/>
      <c r="E477" s="83"/>
      <c r="F477" s="83"/>
      <c r="G477" s="81"/>
      <c r="H477" s="123"/>
      <c r="I477" s="238" t="str">
        <f>IF(ISNUMBER(F477),_xlfn.IFS(RIGHT(H477,3)="(b)",IF(AND(G477&gt;=DATE('1. Informace o projektu'!$C$3,1,1),G477&lt;=WORKDAY(DATE('1. Informace o projektu'!$C$3+1,1,31)-1,1)),"OK","!!"),RIGHT(H477,3)="(a)",IF(AND(G477&gt;=DATE('1. Informace o projektu'!$C$3,1,1),G477&lt;=WORKDAY(DATE('1. Informace o projektu'!$C$3,12,31)-1,1,'6. Data'!$C$76:$C$89)),"OK","!!"),ISBLANK(G477),"!",ISBLANK(H477),"!!!",H477='6. Data'!$B$3,"vyberte druh nákladu")," ")</f>
        <v xml:space="preserve"> </v>
      </c>
      <c r="J477" s="261" t="str">
        <f t="shared" si="21"/>
        <v xml:space="preserve"> </v>
      </c>
      <c r="K477" s="238" t="str">
        <f t="shared" si="22"/>
        <v xml:space="preserve"> </v>
      </c>
      <c r="L477" s="87" t="str">
        <f t="shared" si="23"/>
        <v xml:space="preserve"> </v>
      </c>
    </row>
    <row r="478" spans="1:12" x14ac:dyDescent="0.25">
      <c r="A478" s="72"/>
      <c r="B478" s="82"/>
      <c r="C478" s="82"/>
      <c r="D478" s="79"/>
      <c r="E478" s="83"/>
      <c r="F478" s="83"/>
      <c r="G478" s="81"/>
      <c r="H478" s="123"/>
      <c r="I478" s="238" t="str">
        <f>IF(ISNUMBER(F478),_xlfn.IFS(RIGHT(H478,3)="(b)",IF(AND(G478&gt;=DATE('1. Informace o projektu'!$C$3,1,1),G478&lt;=WORKDAY(DATE('1. Informace o projektu'!$C$3+1,1,31)-1,1)),"OK","!!"),RIGHT(H478,3)="(a)",IF(AND(G478&gt;=DATE('1. Informace o projektu'!$C$3,1,1),G478&lt;=WORKDAY(DATE('1. Informace o projektu'!$C$3,12,31)-1,1,'6. Data'!$C$76:$C$89)),"OK","!!"),ISBLANK(G478),"!",ISBLANK(H478),"!!!",H478='6. Data'!$B$3,"vyberte druh nákladu")," ")</f>
        <v xml:space="preserve"> </v>
      </c>
      <c r="J478" s="261" t="str">
        <f t="shared" si="21"/>
        <v xml:space="preserve"> </v>
      </c>
      <c r="K478" s="238" t="str">
        <f t="shared" si="22"/>
        <v xml:space="preserve"> </v>
      </c>
      <c r="L478" s="87" t="str">
        <f t="shared" si="23"/>
        <v xml:space="preserve"> </v>
      </c>
    </row>
    <row r="479" spans="1:12" x14ac:dyDescent="0.25">
      <c r="A479" s="72"/>
      <c r="B479" s="82"/>
      <c r="C479" s="82"/>
      <c r="D479" s="79"/>
      <c r="E479" s="83"/>
      <c r="F479" s="83"/>
      <c r="G479" s="81"/>
      <c r="H479" s="123"/>
      <c r="I479" s="238" t="str">
        <f>IF(ISNUMBER(F479),_xlfn.IFS(RIGHT(H479,3)="(b)",IF(AND(G479&gt;=DATE('1. Informace o projektu'!$C$3,1,1),G479&lt;=WORKDAY(DATE('1. Informace o projektu'!$C$3+1,1,31)-1,1)),"OK","!!"),RIGHT(H479,3)="(a)",IF(AND(G479&gt;=DATE('1. Informace o projektu'!$C$3,1,1),G479&lt;=WORKDAY(DATE('1. Informace o projektu'!$C$3,12,31)-1,1,'6. Data'!$C$76:$C$89)),"OK","!!"),ISBLANK(G479),"!",ISBLANK(H479),"!!!",H479='6. Data'!$B$3,"vyberte druh nákladu")," ")</f>
        <v xml:space="preserve"> </v>
      </c>
      <c r="J479" s="261" t="str">
        <f t="shared" si="21"/>
        <v xml:space="preserve"> </v>
      </c>
      <c r="K479" s="238" t="str">
        <f t="shared" si="22"/>
        <v xml:space="preserve"> </v>
      </c>
      <c r="L479" s="87" t="str">
        <f t="shared" si="23"/>
        <v xml:space="preserve"> </v>
      </c>
    </row>
    <row r="480" spans="1:12" x14ac:dyDescent="0.25">
      <c r="A480" s="72"/>
      <c r="B480" s="82"/>
      <c r="C480" s="82"/>
      <c r="D480" s="79"/>
      <c r="E480" s="83"/>
      <c r="F480" s="83"/>
      <c r="G480" s="81"/>
      <c r="H480" s="123"/>
      <c r="I480" s="238" t="str">
        <f>IF(ISNUMBER(F480),_xlfn.IFS(RIGHT(H480,3)="(b)",IF(AND(G480&gt;=DATE('1. Informace o projektu'!$C$3,1,1),G480&lt;=WORKDAY(DATE('1. Informace o projektu'!$C$3+1,1,31)-1,1)),"OK","!!"),RIGHT(H480,3)="(a)",IF(AND(G480&gt;=DATE('1. Informace o projektu'!$C$3,1,1),G480&lt;=WORKDAY(DATE('1. Informace o projektu'!$C$3,12,31)-1,1,'6. Data'!$C$76:$C$89)),"OK","!!"),ISBLANK(G480),"!",ISBLANK(H480),"!!!",H480='6. Data'!$B$3,"vyberte druh nákladu")," ")</f>
        <v xml:space="preserve"> </v>
      </c>
      <c r="J480" s="261" t="str">
        <f t="shared" si="21"/>
        <v xml:space="preserve"> </v>
      </c>
      <c r="K480" s="238" t="str">
        <f t="shared" si="22"/>
        <v xml:space="preserve"> </v>
      </c>
      <c r="L480" s="87" t="str">
        <f t="shared" si="23"/>
        <v xml:space="preserve"> </v>
      </c>
    </row>
    <row r="481" spans="1:12" x14ac:dyDescent="0.25">
      <c r="A481" s="72"/>
      <c r="B481" s="82"/>
      <c r="C481" s="82"/>
      <c r="D481" s="79"/>
      <c r="E481" s="83"/>
      <c r="F481" s="83"/>
      <c r="G481" s="81"/>
      <c r="H481" s="124"/>
      <c r="I481" s="238" t="str">
        <f>IF(ISNUMBER(F481),_xlfn.IFS(RIGHT(H481,3)="(b)",IF(AND(G481&gt;=DATE('1. Informace o projektu'!$C$3,1,1),G481&lt;=WORKDAY(DATE('1. Informace o projektu'!$C$3+1,1,31)-1,1)),"OK","!!"),RIGHT(H481,3)="(a)",IF(AND(G481&gt;=DATE('1. Informace o projektu'!$C$3,1,1),G481&lt;=WORKDAY(DATE('1. Informace o projektu'!$C$3,12,31)-1,1,'6. Data'!$C$76:$C$89)),"OK","!!"),ISBLANK(G481),"!",ISBLANK(H481),"!!!",H481='6. Data'!$B$3,"vyberte druh nákladu")," ")</f>
        <v xml:space="preserve"> </v>
      </c>
      <c r="J481" s="261" t="str">
        <f t="shared" si="21"/>
        <v xml:space="preserve"> </v>
      </c>
      <c r="K481" s="238" t="str">
        <f t="shared" si="22"/>
        <v xml:space="preserve"> </v>
      </c>
      <c r="L481" s="87" t="str">
        <f t="shared" si="23"/>
        <v xml:space="preserve"> </v>
      </c>
    </row>
    <row r="482" spans="1:12" x14ac:dyDescent="0.25">
      <c r="A482" s="72"/>
      <c r="B482" s="82"/>
      <c r="C482" s="82"/>
      <c r="D482" s="79"/>
      <c r="E482" s="83"/>
      <c r="F482" s="83"/>
      <c r="G482" s="81"/>
      <c r="H482" s="123"/>
      <c r="I482" s="238" t="str">
        <f>IF(ISNUMBER(F482),_xlfn.IFS(RIGHT(H482,3)="(b)",IF(AND(G482&gt;=DATE('1. Informace o projektu'!$C$3,1,1),G482&lt;=WORKDAY(DATE('1. Informace o projektu'!$C$3+1,1,31)-1,1)),"OK","!!"),RIGHT(H482,3)="(a)",IF(AND(G482&gt;=DATE('1. Informace o projektu'!$C$3,1,1),G482&lt;=WORKDAY(DATE('1. Informace o projektu'!$C$3,12,31)-1,1,'6. Data'!$C$76:$C$89)),"OK","!!"),ISBLANK(G482),"!",ISBLANK(H482),"!!!",H482='6. Data'!$B$3,"vyberte druh nákladu")," ")</f>
        <v xml:space="preserve"> </v>
      </c>
      <c r="J482" s="261" t="str">
        <f t="shared" si="21"/>
        <v xml:space="preserve"> </v>
      </c>
      <c r="K482" s="238" t="str">
        <f t="shared" si="22"/>
        <v xml:space="preserve"> </v>
      </c>
      <c r="L482" s="87" t="str">
        <f t="shared" si="23"/>
        <v xml:space="preserve"> </v>
      </c>
    </row>
    <row r="483" spans="1:12" x14ac:dyDescent="0.25">
      <c r="A483" s="72"/>
      <c r="B483" s="82"/>
      <c r="C483" s="82"/>
      <c r="D483" s="79"/>
      <c r="E483" s="83"/>
      <c r="F483" s="83"/>
      <c r="G483" s="81"/>
      <c r="H483" s="123"/>
      <c r="I483" s="238" t="str">
        <f>IF(ISNUMBER(F483),_xlfn.IFS(RIGHT(H483,3)="(b)",IF(AND(G483&gt;=DATE('1. Informace o projektu'!$C$3,1,1),G483&lt;=WORKDAY(DATE('1. Informace o projektu'!$C$3+1,1,31)-1,1)),"OK","!!"),RIGHT(H483,3)="(a)",IF(AND(G483&gt;=DATE('1. Informace o projektu'!$C$3,1,1),G483&lt;=WORKDAY(DATE('1. Informace o projektu'!$C$3,12,31)-1,1,'6. Data'!$C$76:$C$89)),"OK","!!"),ISBLANK(G483),"!",ISBLANK(H483),"!!!",H483='6. Data'!$B$3,"vyberte druh nákladu")," ")</f>
        <v xml:space="preserve"> </v>
      </c>
      <c r="J483" s="261" t="str">
        <f t="shared" si="21"/>
        <v xml:space="preserve"> </v>
      </c>
      <c r="K483" s="238" t="str">
        <f t="shared" si="22"/>
        <v xml:space="preserve"> </v>
      </c>
      <c r="L483" s="87" t="str">
        <f t="shared" si="23"/>
        <v xml:space="preserve"> </v>
      </c>
    </row>
    <row r="484" spans="1:12" x14ac:dyDescent="0.25">
      <c r="A484" s="72"/>
      <c r="B484" s="82"/>
      <c r="C484" s="82"/>
      <c r="D484" s="79"/>
      <c r="E484" s="83"/>
      <c r="F484" s="83"/>
      <c r="G484" s="81"/>
      <c r="H484" s="123"/>
      <c r="I484" s="238" t="str">
        <f>IF(ISNUMBER(F484),_xlfn.IFS(RIGHT(H484,3)="(b)",IF(AND(G484&gt;=DATE('1. Informace o projektu'!$C$3,1,1),G484&lt;=WORKDAY(DATE('1. Informace o projektu'!$C$3+1,1,31)-1,1)),"OK","!!"),RIGHT(H484,3)="(a)",IF(AND(G484&gt;=DATE('1. Informace o projektu'!$C$3,1,1),G484&lt;=WORKDAY(DATE('1. Informace o projektu'!$C$3,12,31)-1,1,'6. Data'!$C$76:$C$89)),"OK","!!"),ISBLANK(G484),"!",ISBLANK(H484),"!!!",H484='6. Data'!$B$3,"vyberte druh nákladu")," ")</f>
        <v xml:space="preserve"> </v>
      </c>
      <c r="J484" s="261" t="str">
        <f t="shared" si="21"/>
        <v xml:space="preserve"> </v>
      </c>
      <c r="K484" s="238" t="str">
        <f t="shared" si="22"/>
        <v xml:space="preserve"> </v>
      </c>
      <c r="L484" s="87" t="str">
        <f t="shared" si="23"/>
        <v xml:space="preserve"> </v>
      </c>
    </row>
    <row r="485" spans="1:12" x14ac:dyDescent="0.25">
      <c r="A485" s="72"/>
      <c r="B485" s="82"/>
      <c r="C485" s="82"/>
      <c r="D485" s="79"/>
      <c r="E485" s="83"/>
      <c r="F485" s="83"/>
      <c r="G485" s="81"/>
      <c r="H485" s="123"/>
      <c r="I485" s="238" t="str">
        <f>IF(ISNUMBER(F485),_xlfn.IFS(RIGHT(H485,3)="(b)",IF(AND(G485&gt;=DATE('1. Informace o projektu'!$C$3,1,1),G485&lt;=WORKDAY(DATE('1. Informace o projektu'!$C$3+1,1,31)-1,1)),"OK","!!"),RIGHT(H485,3)="(a)",IF(AND(G485&gt;=DATE('1. Informace o projektu'!$C$3,1,1),G485&lt;=WORKDAY(DATE('1. Informace o projektu'!$C$3,12,31)-1,1,'6. Data'!$C$76:$C$89)),"OK","!!"),ISBLANK(G485),"!",ISBLANK(H485),"!!!",H485='6. Data'!$B$3,"vyberte druh nákladu")," ")</f>
        <v xml:space="preserve"> </v>
      </c>
      <c r="J485" s="261" t="str">
        <f t="shared" si="21"/>
        <v xml:space="preserve"> </v>
      </c>
      <c r="K485" s="238" t="str">
        <f t="shared" si="22"/>
        <v xml:space="preserve"> </v>
      </c>
      <c r="L485" s="87" t="str">
        <f t="shared" si="23"/>
        <v xml:space="preserve"> </v>
      </c>
    </row>
    <row r="486" spans="1:12" x14ac:dyDescent="0.25">
      <c r="A486" s="72"/>
      <c r="B486" s="82"/>
      <c r="C486" s="82"/>
      <c r="D486" s="79"/>
      <c r="E486" s="83"/>
      <c r="F486" s="83"/>
      <c r="G486" s="81"/>
      <c r="H486" s="123"/>
      <c r="I486" s="238" t="str">
        <f>IF(ISNUMBER(F486),_xlfn.IFS(RIGHT(H486,3)="(b)",IF(AND(G486&gt;=DATE('1. Informace o projektu'!$C$3,1,1),G486&lt;=WORKDAY(DATE('1. Informace o projektu'!$C$3+1,1,31)-1,1)),"OK","!!"),RIGHT(H486,3)="(a)",IF(AND(G486&gt;=DATE('1. Informace o projektu'!$C$3,1,1),G486&lt;=WORKDAY(DATE('1. Informace o projektu'!$C$3,12,31)-1,1,'6. Data'!$C$76:$C$89)),"OK","!!"),ISBLANK(G486),"!",ISBLANK(H486),"!!!",H486='6. Data'!$B$3,"vyberte druh nákladu")," ")</f>
        <v xml:space="preserve"> </v>
      </c>
      <c r="J486" s="261" t="str">
        <f t="shared" si="21"/>
        <v xml:space="preserve"> </v>
      </c>
      <c r="K486" s="238" t="str">
        <f t="shared" si="22"/>
        <v xml:space="preserve"> </v>
      </c>
      <c r="L486" s="87" t="str">
        <f t="shared" si="23"/>
        <v xml:space="preserve"> </v>
      </c>
    </row>
    <row r="487" spans="1:12" x14ac:dyDescent="0.25">
      <c r="A487" s="72"/>
      <c r="B487" s="82"/>
      <c r="C487" s="82"/>
      <c r="D487" s="79"/>
      <c r="E487" s="83"/>
      <c r="F487" s="83"/>
      <c r="G487" s="81"/>
      <c r="H487" s="123"/>
      <c r="I487" s="238" t="str">
        <f>IF(ISNUMBER(F487),_xlfn.IFS(RIGHT(H487,3)="(b)",IF(AND(G487&gt;=DATE('1. Informace o projektu'!$C$3,1,1),G487&lt;=WORKDAY(DATE('1. Informace o projektu'!$C$3+1,1,31)-1,1)),"OK","!!"),RIGHT(H487,3)="(a)",IF(AND(G487&gt;=DATE('1. Informace o projektu'!$C$3,1,1),G487&lt;=WORKDAY(DATE('1. Informace o projektu'!$C$3,12,31)-1,1,'6. Data'!$C$76:$C$89)),"OK","!!"),ISBLANK(G487),"!",ISBLANK(H487),"!!!",H487='6. Data'!$B$3,"vyberte druh nákladu")," ")</f>
        <v xml:space="preserve"> </v>
      </c>
      <c r="J487" s="261" t="str">
        <f t="shared" si="21"/>
        <v xml:space="preserve"> </v>
      </c>
      <c r="K487" s="238" t="str">
        <f t="shared" si="22"/>
        <v xml:space="preserve"> </v>
      </c>
      <c r="L487" s="87" t="str">
        <f t="shared" si="23"/>
        <v xml:space="preserve"> </v>
      </c>
    </row>
    <row r="488" spans="1:12" x14ac:dyDescent="0.25">
      <c r="A488" s="72"/>
      <c r="B488" s="82"/>
      <c r="C488" s="82"/>
      <c r="D488" s="79"/>
      <c r="E488" s="83"/>
      <c r="F488" s="83"/>
      <c r="G488" s="81"/>
      <c r="H488" s="123"/>
      <c r="I488" s="238" t="str">
        <f>IF(ISNUMBER(F488),_xlfn.IFS(RIGHT(H488,3)="(b)",IF(AND(G488&gt;=DATE('1. Informace o projektu'!$C$3,1,1),G488&lt;=WORKDAY(DATE('1. Informace o projektu'!$C$3+1,1,31)-1,1)),"OK","!!"),RIGHT(H488,3)="(a)",IF(AND(G488&gt;=DATE('1. Informace o projektu'!$C$3,1,1),G488&lt;=WORKDAY(DATE('1. Informace o projektu'!$C$3,12,31)-1,1,'6. Data'!$C$76:$C$89)),"OK","!!"),ISBLANK(G488),"!",ISBLANK(H488),"!!!",H488='6. Data'!$B$3,"vyberte druh nákladu")," ")</f>
        <v xml:space="preserve"> </v>
      </c>
      <c r="J488" s="261" t="str">
        <f t="shared" si="21"/>
        <v xml:space="preserve"> </v>
      </c>
      <c r="K488" s="238" t="str">
        <f t="shared" si="22"/>
        <v xml:space="preserve"> </v>
      </c>
      <c r="L488" s="87" t="str">
        <f t="shared" si="23"/>
        <v xml:space="preserve"> </v>
      </c>
    </row>
    <row r="489" spans="1:12" x14ac:dyDescent="0.25">
      <c r="A489" s="72"/>
      <c r="B489" s="82"/>
      <c r="C489" s="82"/>
      <c r="D489" s="79"/>
      <c r="E489" s="83"/>
      <c r="F489" s="83"/>
      <c r="G489" s="81"/>
      <c r="H489" s="123"/>
      <c r="I489" s="238" t="str">
        <f>IF(ISNUMBER(F489),_xlfn.IFS(RIGHT(H489,3)="(b)",IF(AND(G489&gt;=DATE('1. Informace o projektu'!$C$3,1,1),G489&lt;=WORKDAY(DATE('1. Informace o projektu'!$C$3+1,1,31)-1,1)),"OK","!!"),RIGHT(H489,3)="(a)",IF(AND(G489&gt;=DATE('1. Informace o projektu'!$C$3,1,1),G489&lt;=WORKDAY(DATE('1. Informace o projektu'!$C$3,12,31)-1,1,'6. Data'!$C$76:$C$89)),"OK","!!"),ISBLANK(G489),"!",ISBLANK(H489),"!!!",H489='6. Data'!$B$3,"vyberte druh nákladu")," ")</f>
        <v xml:space="preserve"> </v>
      </c>
      <c r="J489" s="261" t="str">
        <f t="shared" si="21"/>
        <v xml:space="preserve"> </v>
      </c>
      <c r="K489" s="238" t="str">
        <f t="shared" si="22"/>
        <v xml:space="preserve"> </v>
      </c>
      <c r="L489" s="87" t="str">
        <f t="shared" si="23"/>
        <v xml:space="preserve"> </v>
      </c>
    </row>
    <row r="490" spans="1:12" x14ac:dyDescent="0.25">
      <c r="A490" s="72"/>
      <c r="B490" s="82"/>
      <c r="C490" s="82"/>
      <c r="D490" s="79"/>
      <c r="E490" s="83"/>
      <c r="F490" s="83"/>
      <c r="G490" s="81"/>
      <c r="H490" s="123"/>
      <c r="I490" s="238" t="str">
        <f>IF(ISNUMBER(F490),_xlfn.IFS(RIGHT(H490,3)="(b)",IF(AND(G490&gt;=DATE('1. Informace o projektu'!$C$3,1,1),G490&lt;=WORKDAY(DATE('1. Informace o projektu'!$C$3+1,1,31)-1,1)),"OK","!!"),RIGHT(H490,3)="(a)",IF(AND(G490&gt;=DATE('1. Informace o projektu'!$C$3,1,1),G490&lt;=WORKDAY(DATE('1. Informace o projektu'!$C$3,12,31)-1,1,'6. Data'!$C$76:$C$89)),"OK","!!"),ISBLANK(G490),"!",ISBLANK(H490),"!!!",H490='6. Data'!$B$3,"vyberte druh nákladu")," ")</f>
        <v xml:space="preserve"> </v>
      </c>
      <c r="J490" s="261" t="str">
        <f t="shared" si="21"/>
        <v xml:space="preserve"> </v>
      </c>
      <c r="K490" s="238" t="str">
        <f t="shared" si="22"/>
        <v xml:space="preserve"> </v>
      </c>
      <c r="L490" s="87" t="str">
        <f t="shared" si="23"/>
        <v xml:space="preserve"> </v>
      </c>
    </row>
    <row r="491" spans="1:12" x14ac:dyDescent="0.25">
      <c r="A491" s="72"/>
      <c r="B491" s="82"/>
      <c r="C491" s="82"/>
      <c r="D491" s="79"/>
      <c r="E491" s="83"/>
      <c r="F491" s="83"/>
      <c r="G491" s="81"/>
      <c r="H491" s="123"/>
      <c r="I491" s="238" t="str">
        <f>IF(ISNUMBER(F491),_xlfn.IFS(RIGHT(H491,3)="(b)",IF(AND(G491&gt;=DATE('1. Informace o projektu'!$C$3,1,1),G491&lt;=WORKDAY(DATE('1. Informace o projektu'!$C$3+1,1,31)-1,1)),"OK","!!"),RIGHT(H491,3)="(a)",IF(AND(G491&gt;=DATE('1. Informace o projektu'!$C$3,1,1),G491&lt;=WORKDAY(DATE('1. Informace o projektu'!$C$3,12,31)-1,1,'6. Data'!$C$76:$C$89)),"OK","!!"),ISBLANK(G491),"!",ISBLANK(H491),"!!!",H491='6. Data'!$B$3,"vyberte druh nákladu")," ")</f>
        <v xml:space="preserve"> </v>
      </c>
      <c r="J491" s="261" t="str">
        <f t="shared" si="21"/>
        <v xml:space="preserve"> </v>
      </c>
      <c r="K491" s="238" t="str">
        <f t="shared" si="22"/>
        <v xml:space="preserve"> </v>
      </c>
      <c r="L491" s="87" t="str">
        <f t="shared" si="23"/>
        <v xml:space="preserve"> </v>
      </c>
    </row>
    <row r="492" spans="1:12" x14ac:dyDescent="0.25">
      <c r="A492" s="72"/>
      <c r="B492" s="82"/>
      <c r="C492" s="82"/>
      <c r="D492" s="79"/>
      <c r="E492" s="83"/>
      <c r="F492" s="83"/>
      <c r="G492" s="81"/>
      <c r="H492" s="123"/>
      <c r="I492" s="238" t="str">
        <f>IF(ISNUMBER(F492),_xlfn.IFS(RIGHT(H492,3)="(b)",IF(AND(G492&gt;=DATE('1. Informace o projektu'!$C$3,1,1),G492&lt;=WORKDAY(DATE('1. Informace o projektu'!$C$3+1,1,31)-1,1)),"OK","!!"),RIGHT(H492,3)="(a)",IF(AND(G492&gt;=DATE('1. Informace o projektu'!$C$3,1,1),G492&lt;=WORKDAY(DATE('1. Informace o projektu'!$C$3,12,31)-1,1,'6. Data'!$C$76:$C$89)),"OK","!!"),ISBLANK(G492),"!",ISBLANK(H492),"!!!",H492='6. Data'!$B$3,"vyberte druh nákladu")," ")</f>
        <v xml:space="preserve"> </v>
      </c>
      <c r="J492" s="261" t="str">
        <f t="shared" si="21"/>
        <v xml:space="preserve"> </v>
      </c>
      <c r="K492" s="238" t="str">
        <f t="shared" si="22"/>
        <v xml:space="preserve"> </v>
      </c>
      <c r="L492" s="87" t="str">
        <f t="shared" si="23"/>
        <v xml:space="preserve"> </v>
      </c>
    </row>
    <row r="493" spans="1:12" x14ac:dyDescent="0.25">
      <c r="A493" s="72"/>
      <c r="B493" s="82"/>
      <c r="C493" s="82"/>
      <c r="D493" s="79"/>
      <c r="E493" s="83"/>
      <c r="F493" s="83"/>
      <c r="G493" s="81"/>
      <c r="H493" s="123"/>
      <c r="I493" s="238" t="str">
        <f>IF(ISNUMBER(F493),_xlfn.IFS(RIGHT(H493,3)="(b)",IF(AND(G493&gt;=DATE('1. Informace o projektu'!$C$3,1,1),G493&lt;=WORKDAY(DATE('1. Informace o projektu'!$C$3+1,1,31)-1,1)),"OK","!!"),RIGHT(H493,3)="(a)",IF(AND(G493&gt;=DATE('1. Informace o projektu'!$C$3,1,1),G493&lt;=WORKDAY(DATE('1. Informace o projektu'!$C$3,12,31)-1,1,'6. Data'!$C$76:$C$89)),"OK","!!"),ISBLANK(G493),"!",ISBLANK(H493),"!!!",H493='6. Data'!$B$3,"vyberte druh nákladu")," ")</f>
        <v xml:space="preserve"> </v>
      </c>
      <c r="J493" s="261" t="str">
        <f t="shared" si="21"/>
        <v xml:space="preserve"> </v>
      </c>
      <c r="K493" s="238" t="str">
        <f t="shared" si="22"/>
        <v xml:space="preserve"> </v>
      </c>
      <c r="L493" s="87" t="str">
        <f t="shared" si="23"/>
        <v xml:space="preserve"> </v>
      </c>
    </row>
    <row r="494" spans="1:12" x14ac:dyDescent="0.25">
      <c r="A494" s="72"/>
      <c r="B494" s="82"/>
      <c r="C494" s="82"/>
      <c r="D494" s="79"/>
      <c r="E494" s="83"/>
      <c r="F494" s="83"/>
      <c r="G494" s="81"/>
      <c r="H494" s="123"/>
      <c r="I494" s="238" t="str">
        <f>IF(ISNUMBER(F494),_xlfn.IFS(RIGHT(H494,3)="(b)",IF(AND(G494&gt;=DATE('1. Informace o projektu'!$C$3,1,1),G494&lt;=WORKDAY(DATE('1. Informace o projektu'!$C$3+1,1,31)-1,1)),"OK","!!"),RIGHT(H494,3)="(a)",IF(AND(G494&gt;=DATE('1. Informace o projektu'!$C$3,1,1),G494&lt;=WORKDAY(DATE('1. Informace o projektu'!$C$3,12,31)-1,1,'6. Data'!$C$76:$C$89)),"OK","!!"),ISBLANK(G494),"!",ISBLANK(H494),"!!!",H494='6. Data'!$B$3,"vyberte druh nákladu")," ")</f>
        <v xml:space="preserve"> </v>
      </c>
      <c r="J494" s="261" t="str">
        <f t="shared" si="21"/>
        <v xml:space="preserve"> </v>
      </c>
      <c r="K494" s="238" t="str">
        <f t="shared" si="22"/>
        <v xml:space="preserve"> </v>
      </c>
      <c r="L494" s="87" t="str">
        <f t="shared" si="23"/>
        <v xml:space="preserve"> </v>
      </c>
    </row>
    <row r="495" spans="1:12" x14ac:dyDescent="0.25">
      <c r="A495" s="72"/>
      <c r="B495" s="82"/>
      <c r="C495" s="82"/>
      <c r="D495" s="79"/>
      <c r="E495" s="83"/>
      <c r="F495" s="83"/>
      <c r="G495" s="81"/>
      <c r="H495" s="123"/>
      <c r="I495" s="238" t="str">
        <f>IF(ISNUMBER(F495),_xlfn.IFS(RIGHT(H495,3)="(b)",IF(AND(G495&gt;=DATE('1. Informace o projektu'!$C$3,1,1),G495&lt;=WORKDAY(DATE('1. Informace o projektu'!$C$3+1,1,31)-1,1)),"OK","!!"),RIGHT(H495,3)="(a)",IF(AND(G495&gt;=DATE('1. Informace o projektu'!$C$3,1,1),G495&lt;=WORKDAY(DATE('1. Informace o projektu'!$C$3,12,31)-1,1,'6. Data'!$C$76:$C$89)),"OK","!!"),ISBLANK(G495),"!",ISBLANK(H495),"!!!",H495='6. Data'!$B$3,"vyberte druh nákladu")," ")</f>
        <v xml:space="preserve"> </v>
      </c>
      <c r="J495" s="261" t="str">
        <f t="shared" si="21"/>
        <v xml:space="preserve"> </v>
      </c>
      <c r="K495" s="238" t="str">
        <f t="shared" si="22"/>
        <v xml:space="preserve"> </v>
      </c>
      <c r="L495" s="87" t="str">
        <f t="shared" si="23"/>
        <v xml:space="preserve"> </v>
      </c>
    </row>
    <row r="496" spans="1:12" x14ac:dyDescent="0.25">
      <c r="A496" s="72"/>
      <c r="B496" s="82"/>
      <c r="C496" s="82"/>
      <c r="D496" s="79"/>
      <c r="E496" s="83"/>
      <c r="F496" s="83"/>
      <c r="G496" s="81"/>
      <c r="H496" s="123"/>
      <c r="I496" s="238" t="str">
        <f>IF(ISNUMBER(F496),_xlfn.IFS(RIGHT(H496,3)="(b)",IF(AND(G496&gt;=DATE('1. Informace o projektu'!$C$3,1,1),G496&lt;=WORKDAY(DATE('1. Informace o projektu'!$C$3+1,1,31)-1,1)),"OK","!!"),RIGHT(H496,3)="(a)",IF(AND(G496&gt;=DATE('1. Informace o projektu'!$C$3,1,1),G496&lt;=WORKDAY(DATE('1. Informace o projektu'!$C$3,12,31)-1,1,'6. Data'!$C$76:$C$89)),"OK","!!"),ISBLANK(G496),"!",ISBLANK(H496),"!!!",H496='6. Data'!$B$3,"vyberte druh nákladu")," ")</f>
        <v xml:space="preserve"> </v>
      </c>
      <c r="J496" s="261" t="str">
        <f t="shared" si="21"/>
        <v xml:space="preserve"> </v>
      </c>
      <c r="K496" s="238" t="str">
        <f t="shared" si="22"/>
        <v xml:space="preserve"> </v>
      </c>
      <c r="L496" s="87" t="str">
        <f t="shared" si="23"/>
        <v xml:space="preserve"> </v>
      </c>
    </row>
    <row r="497" spans="1:12" x14ac:dyDescent="0.25">
      <c r="A497" s="72"/>
      <c r="B497" s="82"/>
      <c r="C497" s="82"/>
      <c r="D497" s="79"/>
      <c r="E497" s="83"/>
      <c r="F497" s="83"/>
      <c r="G497" s="81"/>
      <c r="H497" s="123"/>
      <c r="I497" s="238" t="str">
        <f>IF(ISNUMBER(F497),_xlfn.IFS(RIGHT(H497,3)="(b)",IF(AND(G497&gt;=DATE('1. Informace o projektu'!$C$3,1,1),G497&lt;=WORKDAY(DATE('1. Informace o projektu'!$C$3+1,1,31)-1,1)),"OK","!!"),RIGHT(H497,3)="(a)",IF(AND(G497&gt;=DATE('1. Informace o projektu'!$C$3,1,1),G497&lt;=WORKDAY(DATE('1. Informace o projektu'!$C$3,12,31)-1,1,'6. Data'!$C$76:$C$89)),"OK","!!"),ISBLANK(G497),"!",ISBLANK(H497),"!!!",H497='6. Data'!$B$3,"vyberte druh nákladu")," ")</f>
        <v xml:space="preserve"> </v>
      </c>
      <c r="J497" s="261" t="str">
        <f t="shared" si="21"/>
        <v xml:space="preserve"> </v>
      </c>
      <c r="K497" s="238" t="str">
        <f t="shared" si="22"/>
        <v xml:space="preserve"> </v>
      </c>
      <c r="L497" s="87" t="str">
        <f t="shared" si="23"/>
        <v xml:space="preserve"> </v>
      </c>
    </row>
    <row r="498" spans="1:12" x14ac:dyDescent="0.25">
      <c r="A498" s="72"/>
      <c r="B498" s="82"/>
      <c r="C498" s="82"/>
      <c r="D498" s="79"/>
      <c r="E498" s="83"/>
      <c r="F498" s="83"/>
      <c r="G498" s="81"/>
      <c r="H498" s="125"/>
      <c r="I498" s="238" t="str">
        <f>IF(ISNUMBER(F498),_xlfn.IFS(RIGHT(H498,3)="(b)",IF(AND(G498&gt;=DATE('1. Informace o projektu'!$C$3,1,1),G498&lt;=WORKDAY(DATE('1. Informace o projektu'!$C$3+1,1,31)-1,1)),"OK","!!"),RIGHT(H498,3)="(a)",IF(AND(G498&gt;=DATE('1. Informace o projektu'!$C$3,1,1),G498&lt;=WORKDAY(DATE('1. Informace o projektu'!$C$3,12,31)-1,1,'6. Data'!$C$76:$C$89)),"OK","!!"),ISBLANK(G498),"!",ISBLANK(H498),"!!!",H498='6. Data'!$B$3,"vyberte druh nákladu")," ")</f>
        <v xml:space="preserve"> </v>
      </c>
      <c r="J498" s="261" t="str">
        <f t="shared" si="21"/>
        <v xml:space="preserve"> </v>
      </c>
      <c r="K498" s="238" t="str">
        <f t="shared" si="22"/>
        <v xml:space="preserve"> </v>
      </c>
      <c r="L498" s="87" t="str">
        <f t="shared" si="23"/>
        <v xml:space="preserve"> </v>
      </c>
    </row>
    <row r="499" spans="1:12" x14ac:dyDescent="0.25">
      <c r="A499" s="72"/>
      <c r="B499" s="82"/>
      <c r="C499" s="82"/>
      <c r="D499" s="79"/>
      <c r="E499" s="83"/>
      <c r="F499" s="83"/>
      <c r="G499" s="81"/>
      <c r="H499" s="126"/>
      <c r="I499" s="238" t="str">
        <f>IF(ISNUMBER(F499),_xlfn.IFS(RIGHT(H499,3)="(b)",IF(AND(G499&gt;=DATE('1. Informace o projektu'!$C$3,1,1),G499&lt;=WORKDAY(DATE('1. Informace o projektu'!$C$3+1,1,31)-1,1)),"OK","!!"),RIGHT(H499,3)="(a)",IF(AND(G499&gt;=DATE('1. Informace o projektu'!$C$3,1,1),G499&lt;=WORKDAY(DATE('1. Informace o projektu'!$C$3,12,31)-1,1,'6. Data'!$C$76:$C$89)),"OK","!!"),ISBLANK(G499),"!",ISBLANK(H499),"!!!",H499='6. Data'!$B$3,"vyberte druh nákladu")," ")</f>
        <v xml:space="preserve"> </v>
      </c>
      <c r="J499" s="261" t="str">
        <f t="shared" si="21"/>
        <v xml:space="preserve"> </v>
      </c>
      <c r="K499" s="238" t="str">
        <f t="shared" si="22"/>
        <v xml:space="preserve"> </v>
      </c>
      <c r="L499" s="87" t="str">
        <f t="shared" si="23"/>
        <v xml:space="preserve"> </v>
      </c>
    </row>
    <row r="500" spans="1:12" x14ac:dyDescent="0.25">
      <c r="A500" s="72"/>
      <c r="B500" s="82"/>
      <c r="C500" s="82"/>
      <c r="D500" s="79"/>
      <c r="E500" s="83"/>
      <c r="F500" s="83"/>
      <c r="G500" s="81"/>
      <c r="H500" s="126"/>
      <c r="I500" s="238" t="str">
        <f>IF(ISNUMBER(F500),_xlfn.IFS(RIGHT(H500,3)="(b)",IF(AND(G500&gt;=DATE('1. Informace o projektu'!$C$3,1,1),G500&lt;=WORKDAY(DATE('1. Informace o projektu'!$C$3+1,1,31)-1,1)),"OK","!!"),RIGHT(H500,3)="(a)",IF(AND(G500&gt;=DATE('1. Informace o projektu'!$C$3,1,1),G500&lt;=WORKDAY(DATE('1. Informace o projektu'!$C$3,12,31)-1,1,'6. Data'!$C$76:$C$89)),"OK","!!"),ISBLANK(G500),"!",ISBLANK(H500),"!!!",H500='6. Data'!$B$3,"vyberte druh nákladu")," ")</f>
        <v xml:space="preserve"> </v>
      </c>
      <c r="J500" s="261" t="str">
        <f t="shared" si="21"/>
        <v xml:space="preserve"> </v>
      </c>
      <c r="K500" s="238" t="str">
        <f t="shared" si="22"/>
        <v xml:space="preserve"> </v>
      </c>
      <c r="L500" s="87" t="str">
        <f t="shared" si="23"/>
        <v xml:space="preserve"> </v>
      </c>
    </row>
    <row r="501" spans="1:12" x14ac:dyDescent="0.25">
      <c r="A501" s="72"/>
      <c r="B501" s="82"/>
      <c r="C501" s="82"/>
      <c r="D501" s="79"/>
      <c r="E501" s="83"/>
      <c r="F501" s="83"/>
      <c r="G501" s="81"/>
      <c r="H501" s="126"/>
      <c r="I501" s="238" t="str">
        <f>IF(ISNUMBER(F501),_xlfn.IFS(RIGHT(H501,3)="(b)",IF(AND(G501&gt;=DATE('1. Informace o projektu'!$C$3,1,1),G501&lt;=WORKDAY(DATE('1. Informace o projektu'!$C$3+1,1,31)-1,1)),"OK","!!"),RIGHT(H501,3)="(a)",IF(AND(G501&gt;=DATE('1. Informace o projektu'!$C$3,1,1),G501&lt;=WORKDAY(DATE('1. Informace o projektu'!$C$3,12,31)-1,1,'6. Data'!$C$76:$C$89)),"OK","!!"),ISBLANK(G501),"!",ISBLANK(H501),"!!!",H501='6. Data'!$B$3,"vyberte druh nákladu")," ")</f>
        <v xml:space="preserve"> </v>
      </c>
      <c r="J501" s="261" t="str">
        <f t="shared" si="21"/>
        <v xml:space="preserve"> </v>
      </c>
      <c r="K501" s="238" t="str">
        <f t="shared" si="22"/>
        <v xml:space="preserve"> </v>
      </c>
      <c r="L501" s="87" t="str">
        <f t="shared" si="23"/>
        <v xml:space="preserve"> </v>
      </c>
    </row>
    <row r="502" spans="1:12" x14ac:dyDescent="0.25">
      <c r="A502" s="72"/>
      <c r="B502" s="82"/>
      <c r="C502" s="82"/>
      <c r="D502" s="79"/>
      <c r="E502" s="83"/>
      <c r="F502" s="83"/>
      <c r="G502" s="81"/>
      <c r="H502" s="126"/>
      <c r="I502" s="238" t="str">
        <f>IF(ISNUMBER(F502),_xlfn.IFS(RIGHT(H502,3)="(b)",IF(AND(G502&gt;=DATE('1. Informace o projektu'!$C$3,1,1),G502&lt;=WORKDAY(DATE('1. Informace o projektu'!$C$3+1,1,31)-1,1)),"OK","!!"),RIGHT(H502,3)="(a)",IF(AND(G502&gt;=DATE('1. Informace o projektu'!$C$3,1,1),G502&lt;=WORKDAY(DATE('1. Informace o projektu'!$C$3,12,31)-1,1,'6. Data'!$C$76:$C$89)),"OK","!!"),ISBLANK(G502),"!",ISBLANK(H502),"!!!",H502='6. Data'!$B$3,"vyberte druh nákladu")," ")</f>
        <v xml:space="preserve"> </v>
      </c>
      <c r="J502" s="261" t="str">
        <f t="shared" si="21"/>
        <v xml:space="preserve"> </v>
      </c>
      <c r="K502" s="238" t="str">
        <f t="shared" si="22"/>
        <v xml:space="preserve"> </v>
      </c>
      <c r="L502" s="87" t="str">
        <f t="shared" si="23"/>
        <v xml:space="preserve"> </v>
      </c>
    </row>
    <row r="503" spans="1:12" x14ac:dyDescent="0.25">
      <c r="A503" s="72"/>
      <c r="B503" s="82"/>
      <c r="C503" s="82"/>
      <c r="D503" s="79"/>
      <c r="E503" s="83"/>
      <c r="F503" s="83"/>
      <c r="G503" s="81"/>
      <c r="H503" s="126"/>
      <c r="I503" s="238" t="str">
        <f>IF(ISNUMBER(F503),_xlfn.IFS(RIGHT(H503,3)="(b)",IF(AND(G503&gt;=DATE('1. Informace o projektu'!$C$3,1,1),G503&lt;=WORKDAY(DATE('1. Informace o projektu'!$C$3+1,1,31)-1,1)),"OK","!!"),RIGHT(H503,3)="(a)",IF(AND(G503&gt;=DATE('1. Informace o projektu'!$C$3,1,1),G503&lt;=WORKDAY(DATE('1. Informace o projektu'!$C$3,12,31)-1,1,'6. Data'!$C$76:$C$89)),"OK","!!"),ISBLANK(G503),"!",ISBLANK(H503),"!!!",H503='6. Data'!$B$3,"vyberte druh nákladu")," ")</f>
        <v xml:space="preserve"> </v>
      </c>
      <c r="J503" s="261" t="str">
        <f t="shared" si="21"/>
        <v xml:space="preserve"> </v>
      </c>
      <c r="K503" s="238" t="str">
        <f t="shared" si="22"/>
        <v xml:space="preserve"> </v>
      </c>
      <c r="L503" s="87" t="str">
        <f t="shared" si="23"/>
        <v xml:space="preserve"> </v>
      </c>
    </row>
    <row r="504" spans="1:12" x14ac:dyDescent="0.25">
      <c r="A504" s="72"/>
      <c r="B504" s="82"/>
      <c r="C504" s="82"/>
      <c r="D504" s="79"/>
      <c r="E504" s="83"/>
      <c r="F504" s="83"/>
      <c r="G504" s="81"/>
      <c r="H504" s="126"/>
      <c r="I504" s="238" t="str">
        <f>IF(ISNUMBER(F504),_xlfn.IFS(RIGHT(H504,3)="(b)",IF(AND(G504&gt;=DATE('1. Informace o projektu'!$C$3,1,1),G504&lt;=WORKDAY(DATE('1. Informace o projektu'!$C$3+1,1,31)-1,1)),"OK","!!"),RIGHT(H504,3)="(a)",IF(AND(G504&gt;=DATE('1. Informace o projektu'!$C$3,1,1),G504&lt;=WORKDAY(DATE('1. Informace o projektu'!$C$3,12,31)-1,1,'6. Data'!$C$76:$C$89)),"OK","!!"),ISBLANK(G504),"!",ISBLANK(H504),"!!!",H504='6. Data'!$B$3,"vyberte druh nákladu")," ")</f>
        <v xml:space="preserve"> </v>
      </c>
      <c r="J504" s="261" t="str">
        <f t="shared" si="21"/>
        <v xml:space="preserve"> </v>
      </c>
      <c r="K504" s="238" t="str">
        <f t="shared" si="22"/>
        <v xml:space="preserve"> </v>
      </c>
      <c r="L504" s="87" t="str">
        <f t="shared" si="23"/>
        <v xml:space="preserve"> </v>
      </c>
    </row>
    <row r="505" spans="1:12" x14ac:dyDescent="0.25">
      <c r="A505" s="72"/>
      <c r="B505" s="82"/>
      <c r="C505" s="82"/>
      <c r="D505" s="79"/>
      <c r="E505" s="83"/>
      <c r="F505" s="83"/>
      <c r="G505" s="81"/>
      <c r="H505" s="126"/>
      <c r="I505" s="238" t="str">
        <f>IF(ISNUMBER(F505),_xlfn.IFS(RIGHT(H505,3)="(b)",IF(AND(G505&gt;=DATE('1. Informace o projektu'!$C$3,1,1),G505&lt;=WORKDAY(DATE('1. Informace o projektu'!$C$3+1,1,31)-1,1)),"OK","!!"),RIGHT(H505,3)="(a)",IF(AND(G505&gt;=DATE('1. Informace o projektu'!$C$3,1,1),G505&lt;=WORKDAY(DATE('1. Informace o projektu'!$C$3,12,31)-1,1,'6. Data'!$C$76:$C$89)),"OK","!!"),ISBLANK(G505),"!",ISBLANK(H505),"!!!",H505='6. Data'!$B$3,"vyberte druh nákladu")," ")</f>
        <v xml:space="preserve"> </v>
      </c>
      <c r="J505" s="261" t="str">
        <f t="shared" si="21"/>
        <v xml:space="preserve"> </v>
      </c>
      <c r="K505" s="238" t="str">
        <f t="shared" si="22"/>
        <v xml:space="preserve"> </v>
      </c>
      <c r="L505" s="87" t="str">
        <f t="shared" si="23"/>
        <v xml:space="preserve"> </v>
      </c>
    </row>
    <row r="506" spans="1:12" x14ac:dyDescent="0.25">
      <c r="A506" s="72"/>
      <c r="B506" s="82"/>
      <c r="C506" s="82"/>
      <c r="D506" s="79"/>
      <c r="E506" s="83"/>
      <c r="F506" s="83"/>
      <c r="G506" s="81"/>
      <c r="H506" s="126"/>
      <c r="I506" s="238" t="str">
        <f>IF(ISNUMBER(F506),_xlfn.IFS(RIGHT(H506,3)="(b)",IF(AND(G506&gt;=DATE('1. Informace o projektu'!$C$3,1,1),G506&lt;=WORKDAY(DATE('1. Informace o projektu'!$C$3+1,1,31)-1,1)),"OK","!!"),RIGHT(H506,3)="(a)",IF(AND(G506&gt;=DATE('1. Informace o projektu'!$C$3,1,1),G506&lt;=WORKDAY(DATE('1. Informace o projektu'!$C$3,12,31)-1,1,'6. Data'!$C$76:$C$89)),"OK","!!"),ISBLANK(G506),"!",ISBLANK(H506),"!!!",H506='6. Data'!$B$3,"vyberte druh nákladu")," ")</f>
        <v xml:space="preserve"> </v>
      </c>
      <c r="J506" s="261" t="str">
        <f t="shared" si="21"/>
        <v xml:space="preserve"> </v>
      </c>
      <c r="K506" s="238" t="str">
        <f t="shared" si="22"/>
        <v xml:space="preserve"> </v>
      </c>
      <c r="L506" s="87" t="str">
        <f t="shared" si="23"/>
        <v xml:space="preserve"> </v>
      </c>
    </row>
    <row r="507" spans="1:12" x14ac:dyDescent="0.25">
      <c r="A507" s="72"/>
      <c r="B507" s="82"/>
      <c r="C507" s="82"/>
      <c r="D507" s="79"/>
      <c r="E507" s="83"/>
      <c r="F507" s="83"/>
      <c r="G507" s="81"/>
      <c r="H507" s="126"/>
      <c r="I507" s="238" t="str">
        <f>IF(ISNUMBER(F507),_xlfn.IFS(RIGHT(H507,3)="(b)",IF(AND(G507&gt;=DATE('1. Informace o projektu'!$C$3,1,1),G507&lt;=WORKDAY(DATE('1. Informace o projektu'!$C$3+1,1,31)-1,1)),"OK","!!"),RIGHT(H507,3)="(a)",IF(AND(G507&gt;=DATE('1. Informace o projektu'!$C$3,1,1),G507&lt;=WORKDAY(DATE('1. Informace o projektu'!$C$3,12,31)-1,1,'6. Data'!$C$76:$C$89)),"OK","!!"),ISBLANK(G507),"!",ISBLANK(H507),"!!!",H507='6. Data'!$B$3,"vyberte druh nákladu")," ")</f>
        <v xml:space="preserve"> </v>
      </c>
      <c r="J507" s="261" t="str">
        <f t="shared" si="21"/>
        <v xml:space="preserve"> </v>
      </c>
      <c r="K507" s="238" t="str">
        <f t="shared" si="22"/>
        <v xml:space="preserve"> </v>
      </c>
      <c r="L507" s="87" t="str">
        <f t="shared" si="23"/>
        <v xml:space="preserve"> </v>
      </c>
    </row>
    <row r="508" spans="1:12" x14ac:dyDescent="0.25">
      <c r="A508" s="72"/>
      <c r="B508" s="82"/>
      <c r="C508" s="82"/>
      <c r="D508" s="79"/>
      <c r="E508" s="83"/>
      <c r="F508" s="83"/>
      <c r="G508" s="81"/>
      <c r="H508" s="126"/>
      <c r="I508" s="238" t="str">
        <f>IF(ISNUMBER(F508),_xlfn.IFS(RIGHT(H508,3)="(b)",IF(AND(G508&gt;=DATE('1. Informace o projektu'!$C$3,1,1),G508&lt;=WORKDAY(DATE('1. Informace o projektu'!$C$3+1,1,31)-1,1)),"OK","!!"),RIGHT(H508,3)="(a)",IF(AND(G508&gt;=DATE('1. Informace o projektu'!$C$3,1,1),G508&lt;=WORKDAY(DATE('1. Informace o projektu'!$C$3,12,31)-1,1,'6. Data'!$C$76:$C$89)),"OK","!!"),ISBLANK(G508),"!",ISBLANK(H508),"!!!",H508='6. Data'!$B$3,"vyberte druh nákladu")," ")</f>
        <v xml:space="preserve"> </v>
      </c>
      <c r="J508" s="261" t="str">
        <f t="shared" si="21"/>
        <v xml:space="preserve"> </v>
      </c>
      <c r="K508" s="238" t="str">
        <f t="shared" si="22"/>
        <v xml:space="preserve"> </v>
      </c>
      <c r="L508" s="87" t="str">
        <f t="shared" si="23"/>
        <v xml:space="preserve"> </v>
      </c>
    </row>
    <row r="509" spans="1:12" x14ac:dyDescent="0.25">
      <c r="A509" s="72"/>
      <c r="B509" s="82"/>
      <c r="C509" s="82"/>
      <c r="D509" s="79"/>
      <c r="E509" s="83"/>
      <c r="F509" s="83"/>
      <c r="G509" s="81"/>
      <c r="H509" s="126"/>
      <c r="I509" s="238" t="str">
        <f>IF(ISNUMBER(F509),_xlfn.IFS(RIGHT(H509,3)="(b)",IF(AND(G509&gt;=DATE('1. Informace o projektu'!$C$3,1,1),G509&lt;=WORKDAY(DATE('1. Informace o projektu'!$C$3+1,1,31)-1,1)),"OK","!!"),RIGHT(H509,3)="(a)",IF(AND(G509&gt;=DATE('1. Informace o projektu'!$C$3,1,1),G509&lt;=WORKDAY(DATE('1. Informace o projektu'!$C$3,12,31)-1,1,'6. Data'!$C$76:$C$89)),"OK","!!"),ISBLANK(G509),"!",ISBLANK(H509),"!!!",H509='6. Data'!$B$3,"vyberte druh nákladu")," ")</f>
        <v xml:space="preserve"> </v>
      </c>
      <c r="J509" s="261" t="str">
        <f t="shared" si="21"/>
        <v xml:space="preserve"> </v>
      </c>
      <c r="K509" s="238" t="str">
        <f t="shared" si="22"/>
        <v xml:space="preserve"> </v>
      </c>
      <c r="L509" s="87" t="str">
        <f t="shared" si="23"/>
        <v xml:space="preserve"> </v>
      </c>
    </row>
    <row r="510" spans="1:12" x14ac:dyDescent="0.25">
      <c r="A510" s="72"/>
      <c r="B510" s="82"/>
      <c r="C510" s="82"/>
      <c r="D510" s="79"/>
      <c r="E510" s="83"/>
      <c r="F510" s="83"/>
      <c r="G510" s="81"/>
      <c r="H510" s="126"/>
      <c r="I510" s="238" t="str">
        <f>IF(ISNUMBER(F510),_xlfn.IFS(RIGHT(H510,3)="(b)",IF(AND(G510&gt;=DATE('1. Informace o projektu'!$C$3,1,1),G510&lt;=WORKDAY(DATE('1. Informace o projektu'!$C$3+1,1,31)-1,1)),"OK","!!"),RIGHT(H510,3)="(a)",IF(AND(G510&gt;=DATE('1. Informace o projektu'!$C$3,1,1),G510&lt;=WORKDAY(DATE('1. Informace o projektu'!$C$3,12,31)-1,1,'6. Data'!$C$76:$C$89)),"OK","!!"),ISBLANK(G510),"!",ISBLANK(H510),"!!!",H510='6. Data'!$B$3,"vyberte druh nákladu")," ")</f>
        <v xml:space="preserve"> </v>
      </c>
      <c r="J510" s="261" t="str">
        <f t="shared" si="21"/>
        <v xml:space="preserve"> </v>
      </c>
      <c r="K510" s="238" t="str">
        <f t="shared" si="22"/>
        <v xml:space="preserve"> </v>
      </c>
      <c r="L510" s="87" t="str">
        <f t="shared" si="23"/>
        <v xml:space="preserve"> </v>
      </c>
    </row>
    <row r="511" spans="1:12" x14ac:dyDescent="0.25">
      <c r="A511" s="72"/>
      <c r="B511" s="82"/>
      <c r="C511" s="82"/>
      <c r="D511" s="79"/>
      <c r="E511" s="83"/>
      <c r="F511" s="83"/>
      <c r="G511" s="81"/>
      <c r="H511" s="126"/>
      <c r="I511" s="238" t="str">
        <f>IF(ISNUMBER(F511),_xlfn.IFS(RIGHT(H511,3)="(b)",IF(AND(G511&gt;=DATE('1. Informace o projektu'!$C$3,1,1),G511&lt;=WORKDAY(DATE('1. Informace o projektu'!$C$3+1,1,31)-1,1)),"OK","!!"),RIGHT(H511,3)="(a)",IF(AND(G511&gt;=DATE('1. Informace o projektu'!$C$3,1,1),G511&lt;=WORKDAY(DATE('1. Informace o projektu'!$C$3,12,31)-1,1,'6. Data'!$C$76:$C$89)),"OK","!!"),ISBLANK(G511),"!",ISBLANK(H511),"!!!",H511='6. Data'!$B$3,"vyberte druh nákladu")," ")</f>
        <v xml:space="preserve"> </v>
      </c>
      <c r="J511" s="261" t="str">
        <f t="shared" si="21"/>
        <v xml:space="preserve"> </v>
      </c>
      <c r="K511" s="238" t="str">
        <f t="shared" si="22"/>
        <v xml:space="preserve"> </v>
      </c>
      <c r="L511" s="87" t="str">
        <f t="shared" si="23"/>
        <v xml:space="preserve"> </v>
      </c>
    </row>
    <row r="512" spans="1:12" x14ac:dyDescent="0.25">
      <c r="A512" s="72"/>
      <c r="B512" s="82"/>
      <c r="C512" s="82"/>
      <c r="D512" s="79"/>
      <c r="E512" s="83"/>
      <c r="F512" s="83"/>
      <c r="G512" s="81"/>
      <c r="H512" s="126"/>
      <c r="I512" s="238" t="str">
        <f>IF(ISNUMBER(F512),_xlfn.IFS(RIGHT(H512,3)="(b)",IF(AND(G512&gt;=DATE('1. Informace o projektu'!$C$3,1,1),G512&lt;=WORKDAY(DATE('1. Informace o projektu'!$C$3+1,1,31)-1,1)),"OK","!!"),RIGHT(H512,3)="(a)",IF(AND(G512&gt;=DATE('1. Informace o projektu'!$C$3,1,1),G512&lt;=WORKDAY(DATE('1. Informace o projektu'!$C$3,12,31)-1,1,'6. Data'!$C$76:$C$89)),"OK","!!"),ISBLANK(G512),"!",ISBLANK(H512),"!!!",H512='6. Data'!$B$3,"vyberte druh nákladu")," ")</f>
        <v xml:space="preserve"> </v>
      </c>
      <c r="J512" s="261" t="str">
        <f t="shared" si="21"/>
        <v xml:space="preserve"> </v>
      </c>
      <c r="K512" s="238" t="str">
        <f t="shared" si="22"/>
        <v xml:space="preserve"> </v>
      </c>
      <c r="L512" s="87" t="str">
        <f t="shared" si="23"/>
        <v xml:space="preserve"> </v>
      </c>
    </row>
    <row r="513" spans="1:12" x14ac:dyDescent="0.25">
      <c r="A513" s="72"/>
      <c r="B513" s="82"/>
      <c r="C513" s="82"/>
      <c r="D513" s="79"/>
      <c r="E513" s="83"/>
      <c r="F513" s="83"/>
      <c r="G513" s="81"/>
      <c r="H513" s="126"/>
      <c r="I513" s="238" t="str">
        <f>IF(ISNUMBER(F513),_xlfn.IFS(RIGHT(H513,3)="(b)",IF(AND(G513&gt;=DATE('1. Informace o projektu'!$C$3,1,1),G513&lt;=WORKDAY(DATE('1. Informace o projektu'!$C$3+1,1,31)-1,1)),"OK","!!"),RIGHT(H513,3)="(a)",IF(AND(G513&gt;=DATE('1. Informace o projektu'!$C$3,1,1),G513&lt;=WORKDAY(DATE('1. Informace o projektu'!$C$3,12,31)-1,1,'6. Data'!$C$76:$C$89)),"OK","!!"),ISBLANK(G513),"!",ISBLANK(H513),"!!!",H513='6. Data'!$B$3,"vyberte druh nákladu")," ")</f>
        <v xml:space="preserve"> </v>
      </c>
      <c r="J513" s="261" t="str">
        <f t="shared" si="21"/>
        <v xml:space="preserve"> </v>
      </c>
      <c r="K513" s="238" t="str">
        <f t="shared" si="22"/>
        <v xml:space="preserve"> </v>
      </c>
      <c r="L513" s="87" t="str">
        <f t="shared" si="23"/>
        <v xml:space="preserve"> </v>
      </c>
    </row>
    <row r="514" spans="1:12" x14ac:dyDescent="0.25">
      <c r="A514" s="72"/>
      <c r="B514" s="82"/>
      <c r="C514" s="82"/>
      <c r="D514" s="79"/>
      <c r="E514" s="83"/>
      <c r="F514" s="83"/>
      <c r="G514" s="81"/>
      <c r="H514" s="126"/>
      <c r="I514" s="238" t="str">
        <f>IF(ISNUMBER(F514),_xlfn.IFS(RIGHT(H514,3)="(b)",IF(AND(G514&gt;=DATE('1. Informace o projektu'!$C$3,1,1),G514&lt;=WORKDAY(DATE('1. Informace o projektu'!$C$3+1,1,31)-1,1)),"OK","!!"),RIGHT(H514,3)="(a)",IF(AND(G514&gt;=DATE('1. Informace o projektu'!$C$3,1,1),G514&lt;=WORKDAY(DATE('1. Informace o projektu'!$C$3,12,31)-1,1,'6. Data'!$C$76:$C$89)),"OK","!!"),ISBLANK(G514),"!",ISBLANK(H514),"!!!",H514='6. Data'!$B$3,"vyberte druh nákladu")," ")</f>
        <v xml:space="preserve"> </v>
      </c>
      <c r="J514" s="261" t="str">
        <f t="shared" si="21"/>
        <v xml:space="preserve"> </v>
      </c>
      <c r="K514" s="238" t="str">
        <f t="shared" si="22"/>
        <v xml:space="preserve"> </v>
      </c>
      <c r="L514" s="87" t="str">
        <f t="shared" si="23"/>
        <v xml:space="preserve"> </v>
      </c>
    </row>
    <row r="515" spans="1:12" x14ac:dyDescent="0.25">
      <c r="A515" s="72"/>
      <c r="B515" s="82"/>
      <c r="C515" s="82"/>
      <c r="D515" s="79"/>
      <c r="E515" s="83"/>
      <c r="F515" s="83"/>
      <c r="G515" s="81"/>
      <c r="H515" s="126"/>
      <c r="I515" s="238" t="str">
        <f>IF(ISNUMBER(F515),_xlfn.IFS(RIGHT(H515,3)="(b)",IF(AND(G515&gt;=DATE('1. Informace o projektu'!$C$3,1,1),G515&lt;=WORKDAY(DATE('1. Informace o projektu'!$C$3+1,1,31)-1,1)),"OK","!!"),RIGHT(H515,3)="(a)",IF(AND(G515&gt;=DATE('1. Informace o projektu'!$C$3,1,1),G515&lt;=WORKDAY(DATE('1. Informace o projektu'!$C$3,12,31)-1,1,'6. Data'!$C$76:$C$89)),"OK","!!"),ISBLANK(G515),"!",ISBLANK(H515),"!!!",H515='6. Data'!$B$3,"vyberte druh nákladu")," ")</f>
        <v xml:space="preserve"> </v>
      </c>
      <c r="J515" s="261" t="str">
        <f t="shared" si="21"/>
        <v xml:space="preserve"> </v>
      </c>
      <c r="K515" s="238" t="str">
        <f t="shared" si="22"/>
        <v xml:space="preserve"> </v>
      </c>
      <c r="L515" s="87" t="str">
        <f t="shared" si="23"/>
        <v xml:space="preserve"> </v>
      </c>
    </row>
    <row r="516" spans="1:12" x14ac:dyDescent="0.25">
      <c r="A516" s="72"/>
      <c r="B516" s="82"/>
      <c r="C516" s="82"/>
      <c r="D516" s="79"/>
      <c r="E516" s="83"/>
      <c r="F516" s="83"/>
      <c r="G516" s="81"/>
      <c r="H516" s="126"/>
      <c r="I516" s="238" t="str">
        <f>IF(ISNUMBER(F516),_xlfn.IFS(RIGHT(H516,3)="(b)",IF(AND(G516&gt;=DATE('1. Informace o projektu'!$C$3,1,1),G516&lt;=WORKDAY(DATE('1. Informace o projektu'!$C$3+1,1,31)-1,1)),"OK","!!"),RIGHT(H516,3)="(a)",IF(AND(G516&gt;=DATE('1. Informace o projektu'!$C$3,1,1),G516&lt;=WORKDAY(DATE('1. Informace o projektu'!$C$3,12,31)-1,1,'6. Data'!$C$76:$C$89)),"OK","!!"),ISBLANK(G516),"!",ISBLANK(H516),"!!!",H516='6. Data'!$B$3,"vyberte druh nákladu")," ")</f>
        <v xml:space="preserve"> </v>
      </c>
      <c r="J516" s="261" t="str">
        <f t="shared" si="21"/>
        <v xml:space="preserve"> </v>
      </c>
      <c r="K516" s="238" t="str">
        <f t="shared" si="22"/>
        <v xml:space="preserve"> </v>
      </c>
      <c r="L516" s="87" t="str">
        <f t="shared" si="23"/>
        <v xml:space="preserve"> </v>
      </c>
    </row>
    <row r="517" spans="1:12" x14ac:dyDescent="0.25">
      <c r="A517" s="72"/>
      <c r="B517" s="82"/>
      <c r="C517" s="82"/>
      <c r="D517" s="79"/>
      <c r="E517" s="83"/>
      <c r="F517" s="83"/>
      <c r="G517" s="81"/>
      <c r="H517" s="126"/>
      <c r="I517" s="238" t="str">
        <f>IF(ISNUMBER(F517),_xlfn.IFS(RIGHT(H517,3)="(b)",IF(AND(G517&gt;=DATE('1. Informace o projektu'!$C$3,1,1),G517&lt;=WORKDAY(DATE('1. Informace o projektu'!$C$3+1,1,31)-1,1)),"OK","!!"),RIGHT(H517,3)="(a)",IF(AND(G517&gt;=DATE('1. Informace o projektu'!$C$3,1,1),G517&lt;=WORKDAY(DATE('1. Informace o projektu'!$C$3,12,31)-1,1,'6. Data'!$C$76:$C$89)),"OK","!!"),ISBLANK(G517),"!",ISBLANK(H517),"!!!",H517='6. Data'!$B$3,"vyberte druh nákladu")," ")</f>
        <v xml:space="preserve"> </v>
      </c>
      <c r="J517" s="261" t="str">
        <f t="shared" si="21"/>
        <v xml:space="preserve"> </v>
      </c>
      <c r="K517" s="238" t="str">
        <f t="shared" si="22"/>
        <v xml:space="preserve"> </v>
      </c>
      <c r="L517" s="87" t="str">
        <f t="shared" si="23"/>
        <v xml:space="preserve"> </v>
      </c>
    </row>
    <row r="518" spans="1:12" x14ac:dyDescent="0.25">
      <c r="A518" s="72"/>
      <c r="B518" s="82"/>
      <c r="C518" s="82"/>
      <c r="D518" s="79"/>
      <c r="E518" s="83"/>
      <c r="F518" s="83"/>
      <c r="G518" s="81"/>
      <c r="H518" s="126"/>
      <c r="I518" s="238" t="str">
        <f>IF(ISNUMBER(F518),_xlfn.IFS(RIGHT(H518,3)="(b)",IF(AND(G518&gt;=DATE('1. Informace o projektu'!$C$3,1,1),G518&lt;=WORKDAY(DATE('1. Informace o projektu'!$C$3+1,1,31)-1,1)),"OK","!!"),RIGHT(H518,3)="(a)",IF(AND(G518&gt;=DATE('1. Informace o projektu'!$C$3,1,1),G518&lt;=WORKDAY(DATE('1. Informace o projektu'!$C$3,12,31)-1,1,'6. Data'!$C$76:$C$89)),"OK","!!"),ISBLANK(G518),"!",ISBLANK(H518),"!!!",H518='6. Data'!$B$3,"vyberte druh nákladu")," ")</f>
        <v xml:space="preserve"> </v>
      </c>
      <c r="J518" s="261" t="str">
        <f t="shared" si="21"/>
        <v xml:space="preserve"> </v>
      </c>
      <c r="K518" s="238" t="str">
        <f t="shared" si="22"/>
        <v xml:space="preserve"> </v>
      </c>
      <c r="L518" s="87" t="str">
        <f t="shared" si="23"/>
        <v xml:space="preserve"> </v>
      </c>
    </row>
    <row r="519" spans="1:12" x14ac:dyDescent="0.25">
      <c r="A519" s="72"/>
      <c r="B519" s="82"/>
      <c r="C519" s="82"/>
      <c r="D519" s="79"/>
      <c r="E519" s="83"/>
      <c r="F519" s="83"/>
      <c r="G519" s="81"/>
      <c r="H519" s="126"/>
      <c r="I519" s="238" t="str">
        <f>IF(ISNUMBER(F519),_xlfn.IFS(RIGHT(H519,3)="(b)",IF(AND(G519&gt;=DATE('1. Informace o projektu'!$C$3,1,1),G519&lt;=WORKDAY(DATE('1. Informace o projektu'!$C$3+1,1,31)-1,1)),"OK","!!"),RIGHT(H519,3)="(a)",IF(AND(G519&gt;=DATE('1. Informace o projektu'!$C$3,1,1),G519&lt;=WORKDAY(DATE('1. Informace o projektu'!$C$3,12,31)-1,1,'6. Data'!$C$76:$C$89)),"OK","!!"),ISBLANK(G519),"!",ISBLANK(H519),"!!!",H519='6. Data'!$B$3,"vyberte druh nákladu")," ")</f>
        <v xml:space="preserve"> </v>
      </c>
      <c r="J519" s="261" t="str">
        <f t="shared" ref="J519:J582" si="24">_xlfn.IFS(I519="!","Zapište datum úhrady",I519="ok"," ",I519=" "," ",I519="!!!","vyberte druh nákladu",I519="!!","nepovolené datum úhrady",I519="vyberte druh nákladu","vyberte druh nákladu")</f>
        <v xml:space="preserve"> </v>
      </c>
      <c r="K519" s="238" t="str">
        <f t="shared" ref="K519:K582" si="25">IF(ISNUMBER(F519),IF(E519&gt;=F519,"OK","!")," ")</f>
        <v xml:space="preserve"> </v>
      </c>
      <c r="L519" s="87" t="str">
        <f t="shared" ref="L519:L582" si="26">_xlfn.IFS(K519="!","Hrazeno z dotace je vyšší než fakturovaná částka",K519="ok"," ",K519=" "," ")</f>
        <v xml:space="preserve"> </v>
      </c>
    </row>
    <row r="520" spans="1:12" x14ac:dyDescent="0.25">
      <c r="A520" s="72"/>
      <c r="B520" s="82"/>
      <c r="C520" s="82"/>
      <c r="D520" s="79"/>
      <c r="E520" s="83"/>
      <c r="F520" s="83"/>
      <c r="G520" s="81"/>
      <c r="H520" s="126"/>
      <c r="I520" s="238" t="str">
        <f>IF(ISNUMBER(F520),_xlfn.IFS(RIGHT(H520,3)="(b)",IF(AND(G520&gt;=DATE('1. Informace o projektu'!$C$3,1,1),G520&lt;=WORKDAY(DATE('1. Informace o projektu'!$C$3+1,1,31)-1,1)),"OK","!!"),RIGHT(H520,3)="(a)",IF(AND(G520&gt;=DATE('1. Informace o projektu'!$C$3,1,1),G520&lt;=WORKDAY(DATE('1. Informace o projektu'!$C$3,12,31)-1,1,'6. Data'!$C$76:$C$89)),"OK","!!"),ISBLANK(G520),"!",ISBLANK(H520),"!!!",H520='6. Data'!$B$3,"vyberte druh nákladu")," ")</f>
        <v xml:space="preserve"> </v>
      </c>
      <c r="J520" s="261" t="str">
        <f t="shared" si="24"/>
        <v xml:space="preserve"> </v>
      </c>
      <c r="K520" s="238" t="str">
        <f t="shared" si="25"/>
        <v xml:space="preserve"> </v>
      </c>
      <c r="L520" s="87" t="str">
        <f t="shared" si="26"/>
        <v xml:space="preserve"> </v>
      </c>
    </row>
    <row r="521" spans="1:12" x14ac:dyDescent="0.25">
      <c r="A521" s="72"/>
      <c r="B521" s="82"/>
      <c r="C521" s="82"/>
      <c r="D521" s="79"/>
      <c r="E521" s="83"/>
      <c r="F521" s="83"/>
      <c r="G521" s="81"/>
      <c r="H521" s="126"/>
      <c r="I521" s="238" t="str">
        <f>IF(ISNUMBER(F521),_xlfn.IFS(RIGHT(H521,3)="(b)",IF(AND(G521&gt;=DATE('1. Informace o projektu'!$C$3,1,1),G521&lt;=WORKDAY(DATE('1. Informace o projektu'!$C$3+1,1,31)-1,1)),"OK","!!"),RIGHT(H521,3)="(a)",IF(AND(G521&gt;=DATE('1. Informace o projektu'!$C$3,1,1),G521&lt;=WORKDAY(DATE('1. Informace o projektu'!$C$3,12,31)-1,1,'6. Data'!$C$76:$C$89)),"OK","!!"),ISBLANK(G521),"!",ISBLANK(H521),"!!!",H521='6. Data'!$B$3,"vyberte druh nákladu")," ")</f>
        <v xml:space="preserve"> </v>
      </c>
      <c r="J521" s="261" t="str">
        <f t="shared" si="24"/>
        <v xml:space="preserve"> </v>
      </c>
      <c r="K521" s="238" t="str">
        <f t="shared" si="25"/>
        <v xml:space="preserve"> </v>
      </c>
      <c r="L521" s="87" t="str">
        <f t="shared" si="26"/>
        <v xml:space="preserve"> </v>
      </c>
    </row>
    <row r="522" spans="1:12" x14ac:dyDescent="0.25">
      <c r="A522" s="72"/>
      <c r="B522" s="82"/>
      <c r="C522" s="82"/>
      <c r="D522" s="79"/>
      <c r="E522" s="83"/>
      <c r="F522" s="83"/>
      <c r="G522" s="81"/>
      <c r="H522" s="126"/>
      <c r="I522" s="238" t="str">
        <f>IF(ISNUMBER(F522),_xlfn.IFS(RIGHT(H522,3)="(b)",IF(AND(G522&gt;=DATE('1. Informace o projektu'!$C$3,1,1),G522&lt;=WORKDAY(DATE('1. Informace o projektu'!$C$3+1,1,31)-1,1)),"OK","!!"),RIGHT(H522,3)="(a)",IF(AND(G522&gt;=DATE('1. Informace o projektu'!$C$3,1,1),G522&lt;=WORKDAY(DATE('1. Informace o projektu'!$C$3,12,31)-1,1,'6. Data'!$C$76:$C$89)),"OK","!!"),ISBLANK(G522),"!",ISBLANK(H522),"!!!",H522='6. Data'!$B$3,"vyberte druh nákladu")," ")</f>
        <v xml:space="preserve"> </v>
      </c>
      <c r="J522" s="261" t="str">
        <f t="shared" si="24"/>
        <v xml:space="preserve"> </v>
      </c>
      <c r="K522" s="238" t="str">
        <f t="shared" si="25"/>
        <v xml:space="preserve"> </v>
      </c>
      <c r="L522" s="87" t="str">
        <f t="shared" si="26"/>
        <v xml:space="preserve"> </v>
      </c>
    </row>
    <row r="523" spans="1:12" x14ac:dyDescent="0.25">
      <c r="A523" s="72"/>
      <c r="B523" s="82"/>
      <c r="C523" s="82"/>
      <c r="D523" s="79"/>
      <c r="E523" s="83"/>
      <c r="F523" s="83"/>
      <c r="G523" s="81"/>
      <c r="H523" s="126"/>
      <c r="I523" s="238" t="str">
        <f>IF(ISNUMBER(F523),_xlfn.IFS(RIGHT(H523,3)="(b)",IF(AND(G523&gt;=DATE('1. Informace o projektu'!$C$3,1,1),G523&lt;=WORKDAY(DATE('1. Informace o projektu'!$C$3+1,1,31)-1,1)),"OK","!!"),RIGHT(H523,3)="(a)",IF(AND(G523&gt;=DATE('1. Informace o projektu'!$C$3,1,1),G523&lt;=WORKDAY(DATE('1. Informace o projektu'!$C$3,12,31)-1,1,'6. Data'!$C$76:$C$89)),"OK","!!"),ISBLANK(G523),"!",ISBLANK(H523),"!!!",H523='6. Data'!$B$3,"vyberte druh nákladu")," ")</f>
        <v xml:space="preserve"> </v>
      </c>
      <c r="J523" s="261" t="str">
        <f t="shared" si="24"/>
        <v xml:space="preserve"> </v>
      </c>
      <c r="K523" s="238" t="str">
        <f t="shared" si="25"/>
        <v xml:space="preserve"> </v>
      </c>
      <c r="L523" s="87" t="str">
        <f t="shared" si="26"/>
        <v xml:space="preserve"> </v>
      </c>
    </row>
    <row r="524" spans="1:12" x14ac:dyDescent="0.25">
      <c r="A524" s="72"/>
      <c r="B524" s="82"/>
      <c r="C524" s="82"/>
      <c r="D524" s="79"/>
      <c r="E524" s="83"/>
      <c r="F524" s="83"/>
      <c r="G524" s="81"/>
      <c r="H524" s="126"/>
      <c r="I524" s="238" t="str">
        <f>IF(ISNUMBER(F524),_xlfn.IFS(RIGHT(H524,3)="(b)",IF(AND(G524&gt;=DATE('1. Informace o projektu'!$C$3,1,1),G524&lt;=WORKDAY(DATE('1. Informace o projektu'!$C$3+1,1,31)-1,1)),"OK","!!"),RIGHT(H524,3)="(a)",IF(AND(G524&gt;=DATE('1. Informace o projektu'!$C$3,1,1),G524&lt;=WORKDAY(DATE('1. Informace o projektu'!$C$3,12,31)-1,1,'6. Data'!$C$76:$C$89)),"OK","!!"),ISBLANK(G524),"!",ISBLANK(H524),"!!!",H524='6. Data'!$B$3,"vyberte druh nákladu")," ")</f>
        <v xml:space="preserve"> </v>
      </c>
      <c r="J524" s="261" t="str">
        <f t="shared" si="24"/>
        <v xml:space="preserve"> </v>
      </c>
      <c r="K524" s="238" t="str">
        <f t="shared" si="25"/>
        <v xml:space="preserve"> </v>
      </c>
      <c r="L524" s="87" t="str">
        <f t="shared" si="26"/>
        <v xml:space="preserve"> </v>
      </c>
    </row>
    <row r="525" spans="1:12" x14ac:dyDescent="0.25">
      <c r="A525" s="72"/>
      <c r="B525" s="82"/>
      <c r="C525" s="82"/>
      <c r="D525" s="79"/>
      <c r="E525" s="83"/>
      <c r="F525" s="83"/>
      <c r="G525" s="81"/>
      <c r="H525" s="126"/>
      <c r="I525" s="238" t="str">
        <f>IF(ISNUMBER(F525),_xlfn.IFS(RIGHT(H525,3)="(b)",IF(AND(G525&gt;=DATE('1. Informace o projektu'!$C$3,1,1),G525&lt;=WORKDAY(DATE('1. Informace o projektu'!$C$3+1,1,31)-1,1)),"OK","!!"),RIGHT(H525,3)="(a)",IF(AND(G525&gt;=DATE('1. Informace o projektu'!$C$3,1,1),G525&lt;=WORKDAY(DATE('1. Informace o projektu'!$C$3,12,31)-1,1,'6. Data'!$C$76:$C$89)),"OK","!!"),ISBLANK(G525),"!",ISBLANK(H525),"!!!",H525='6. Data'!$B$3,"vyberte druh nákladu")," ")</f>
        <v xml:space="preserve"> </v>
      </c>
      <c r="J525" s="261" t="str">
        <f t="shared" si="24"/>
        <v xml:space="preserve"> </v>
      </c>
      <c r="K525" s="238" t="str">
        <f t="shared" si="25"/>
        <v xml:space="preserve"> </v>
      </c>
      <c r="L525" s="87" t="str">
        <f t="shared" si="26"/>
        <v xml:space="preserve"> </v>
      </c>
    </row>
    <row r="526" spans="1:12" x14ac:dyDescent="0.25">
      <c r="A526" s="72"/>
      <c r="B526" s="82"/>
      <c r="C526" s="82"/>
      <c r="D526" s="79"/>
      <c r="E526" s="83"/>
      <c r="F526" s="83"/>
      <c r="G526" s="81"/>
      <c r="H526" s="126"/>
      <c r="I526" s="238" t="str">
        <f>IF(ISNUMBER(F526),_xlfn.IFS(RIGHT(H526,3)="(b)",IF(AND(G526&gt;=DATE('1. Informace o projektu'!$C$3,1,1),G526&lt;=WORKDAY(DATE('1. Informace o projektu'!$C$3+1,1,31)-1,1)),"OK","!!"),RIGHT(H526,3)="(a)",IF(AND(G526&gt;=DATE('1. Informace o projektu'!$C$3,1,1),G526&lt;=WORKDAY(DATE('1. Informace o projektu'!$C$3,12,31)-1,1,'6. Data'!$C$76:$C$89)),"OK","!!"),ISBLANK(G526),"!",ISBLANK(H526),"!!!",H526='6. Data'!$B$3,"vyberte druh nákladu")," ")</f>
        <v xml:space="preserve"> </v>
      </c>
      <c r="J526" s="261" t="str">
        <f t="shared" si="24"/>
        <v xml:space="preserve"> </v>
      </c>
      <c r="K526" s="238" t="str">
        <f t="shared" si="25"/>
        <v xml:space="preserve"> </v>
      </c>
      <c r="L526" s="87" t="str">
        <f t="shared" si="26"/>
        <v xml:space="preserve"> </v>
      </c>
    </row>
    <row r="527" spans="1:12" x14ac:dyDescent="0.25">
      <c r="A527" s="72"/>
      <c r="B527" s="82"/>
      <c r="C527" s="82"/>
      <c r="D527" s="79"/>
      <c r="E527" s="83"/>
      <c r="F527" s="83"/>
      <c r="G527" s="81"/>
      <c r="H527" s="126"/>
      <c r="I527" s="238" t="str">
        <f>IF(ISNUMBER(F527),_xlfn.IFS(RIGHT(H527,3)="(b)",IF(AND(G527&gt;=DATE('1. Informace o projektu'!$C$3,1,1),G527&lt;=WORKDAY(DATE('1. Informace o projektu'!$C$3+1,1,31)-1,1)),"OK","!!"),RIGHT(H527,3)="(a)",IF(AND(G527&gt;=DATE('1. Informace o projektu'!$C$3,1,1),G527&lt;=WORKDAY(DATE('1. Informace o projektu'!$C$3,12,31)-1,1,'6. Data'!$C$76:$C$89)),"OK","!!"),ISBLANK(G527),"!",ISBLANK(H527),"!!!",H527='6. Data'!$B$3,"vyberte druh nákladu")," ")</f>
        <v xml:space="preserve"> </v>
      </c>
      <c r="J527" s="261" t="str">
        <f t="shared" si="24"/>
        <v xml:space="preserve"> </v>
      </c>
      <c r="K527" s="238" t="str">
        <f t="shared" si="25"/>
        <v xml:space="preserve"> </v>
      </c>
      <c r="L527" s="87" t="str">
        <f t="shared" si="26"/>
        <v xml:space="preserve"> </v>
      </c>
    </row>
    <row r="528" spans="1:12" x14ac:dyDescent="0.25">
      <c r="A528" s="72"/>
      <c r="B528" s="82"/>
      <c r="C528" s="82"/>
      <c r="D528" s="79"/>
      <c r="E528" s="83"/>
      <c r="F528" s="83"/>
      <c r="G528" s="81"/>
      <c r="H528" s="126"/>
      <c r="I528" s="238" t="str">
        <f>IF(ISNUMBER(F528),_xlfn.IFS(RIGHT(H528,3)="(b)",IF(AND(G528&gt;=DATE('1. Informace o projektu'!$C$3,1,1),G528&lt;=WORKDAY(DATE('1. Informace o projektu'!$C$3+1,1,31)-1,1)),"OK","!!"),RIGHT(H528,3)="(a)",IF(AND(G528&gt;=DATE('1. Informace o projektu'!$C$3,1,1),G528&lt;=WORKDAY(DATE('1. Informace o projektu'!$C$3,12,31)-1,1,'6. Data'!$C$76:$C$89)),"OK","!!"),ISBLANK(G528),"!",ISBLANK(H528),"!!!",H528='6. Data'!$B$3,"vyberte druh nákladu")," ")</f>
        <v xml:space="preserve"> </v>
      </c>
      <c r="J528" s="261" t="str">
        <f t="shared" si="24"/>
        <v xml:space="preserve"> </v>
      </c>
      <c r="K528" s="238" t="str">
        <f t="shared" si="25"/>
        <v xml:space="preserve"> </v>
      </c>
      <c r="L528" s="87" t="str">
        <f t="shared" si="26"/>
        <v xml:space="preserve"> </v>
      </c>
    </row>
    <row r="529" spans="1:12" x14ac:dyDescent="0.25">
      <c r="A529" s="72"/>
      <c r="B529" s="82"/>
      <c r="C529" s="82"/>
      <c r="D529" s="79"/>
      <c r="E529" s="83"/>
      <c r="F529" s="83"/>
      <c r="G529" s="81"/>
      <c r="H529" s="126"/>
      <c r="I529" s="238" t="str">
        <f>IF(ISNUMBER(F529),_xlfn.IFS(RIGHT(H529,3)="(b)",IF(AND(G529&gt;=DATE('1. Informace o projektu'!$C$3,1,1),G529&lt;=WORKDAY(DATE('1. Informace o projektu'!$C$3+1,1,31)-1,1)),"OK","!!"),RIGHT(H529,3)="(a)",IF(AND(G529&gt;=DATE('1. Informace o projektu'!$C$3,1,1),G529&lt;=WORKDAY(DATE('1. Informace o projektu'!$C$3,12,31)-1,1,'6. Data'!$C$76:$C$89)),"OK","!!"),ISBLANK(G529),"!",ISBLANK(H529),"!!!",H529='6. Data'!$B$3,"vyberte druh nákladu")," ")</f>
        <v xml:space="preserve"> </v>
      </c>
      <c r="J529" s="261" t="str">
        <f t="shared" si="24"/>
        <v xml:space="preserve"> </v>
      </c>
      <c r="K529" s="238" t="str">
        <f t="shared" si="25"/>
        <v xml:space="preserve"> </v>
      </c>
      <c r="L529" s="87" t="str">
        <f t="shared" si="26"/>
        <v xml:space="preserve"> </v>
      </c>
    </row>
    <row r="530" spans="1:12" x14ac:dyDescent="0.25">
      <c r="A530" s="72"/>
      <c r="B530" s="82"/>
      <c r="C530" s="82"/>
      <c r="D530" s="79"/>
      <c r="E530" s="83"/>
      <c r="F530" s="83"/>
      <c r="G530" s="81"/>
      <c r="H530" s="126"/>
      <c r="I530" s="238" t="str">
        <f>IF(ISNUMBER(F530),_xlfn.IFS(RIGHT(H530,3)="(b)",IF(AND(G530&gt;=DATE('1. Informace o projektu'!$C$3,1,1),G530&lt;=WORKDAY(DATE('1. Informace o projektu'!$C$3+1,1,31)-1,1)),"OK","!!"),RIGHT(H530,3)="(a)",IF(AND(G530&gt;=DATE('1. Informace o projektu'!$C$3,1,1),G530&lt;=WORKDAY(DATE('1. Informace o projektu'!$C$3,12,31)-1,1,'6. Data'!$C$76:$C$89)),"OK","!!"),ISBLANK(G530),"!",ISBLANK(H530),"!!!",H530='6. Data'!$B$3,"vyberte druh nákladu")," ")</f>
        <v xml:space="preserve"> </v>
      </c>
      <c r="J530" s="261" t="str">
        <f t="shared" si="24"/>
        <v xml:space="preserve"> </v>
      </c>
      <c r="K530" s="238" t="str">
        <f t="shared" si="25"/>
        <v xml:space="preserve"> </v>
      </c>
      <c r="L530" s="87" t="str">
        <f t="shared" si="26"/>
        <v xml:space="preserve"> </v>
      </c>
    </row>
    <row r="531" spans="1:12" x14ac:dyDescent="0.25">
      <c r="A531" s="72"/>
      <c r="B531" s="82"/>
      <c r="C531" s="82"/>
      <c r="D531" s="79"/>
      <c r="E531" s="83"/>
      <c r="F531" s="83"/>
      <c r="G531" s="81"/>
      <c r="H531" s="126"/>
      <c r="I531" s="238" t="str">
        <f>IF(ISNUMBER(F531),_xlfn.IFS(RIGHT(H531,3)="(b)",IF(AND(G531&gt;=DATE('1. Informace o projektu'!$C$3,1,1),G531&lt;=WORKDAY(DATE('1. Informace o projektu'!$C$3+1,1,31)-1,1)),"OK","!!"),RIGHT(H531,3)="(a)",IF(AND(G531&gt;=DATE('1. Informace o projektu'!$C$3,1,1),G531&lt;=WORKDAY(DATE('1. Informace o projektu'!$C$3,12,31)-1,1,'6. Data'!$C$76:$C$89)),"OK","!!"),ISBLANK(G531),"!",ISBLANK(H531),"!!!",H531='6. Data'!$B$3,"vyberte druh nákladu")," ")</f>
        <v xml:space="preserve"> </v>
      </c>
      <c r="J531" s="261" t="str">
        <f t="shared" si="24"/>
        <v xml:space="preserve"> </v>
      </c>
      <c r="K531" s="238" t="str">
        <f t="shared" si="25"/>
        <v xml:space="preserve"> </v>
      </c>
      <c r="L531" s="87" t="str">
        <f t="shared" si="26"/>
        <v xml:space="preserve"> </v>
      </c>
    </row>
    <row r="532" spans="1:12" x14ac:dyDescent="0.25">
      <c r="A532" s="72"/>
      <c r="B532" s="82"/>
      <c r="C532" s="82"/>
      <c r="D532" s="79"/>
      <c r="E532" s="83"/>
      <c r="F532" s="83"/>
      <c r="G532" s="81"/>
      <c r="H532" s="126"/>
      <c r="I532" s="238" t="str">
        <f>IF(ISNUMBER(F532),_xlfn.IFS(RIGHT(H532,3)="(b)",IF(AND(G532&gt;=DATE('1. Informace o projektu'!$C$3,1,1),G532&lt;=WORKDAY(DATE('1. Informace o projektu'!$C$3+1,1,31)-1,1)),"OK","!!"),RIGHT(H532,3)="(a)",IF(AND(G532&gt;=DATE('1. Informace o projektu'!$C$3,1,1),G532&lt;=WORKDAY(DATE('1. Informace o projektu'!$C$3,12,31)-1,1,'6. Data'!$C$76:$C$89)),"OK","!!"),ISBLANK(G532),"!",ISBLANK(H532),"!!!",H532='6. Data'!$B$3,"vyberte druh nákladu")," ")</f>
        <v xml:space="preserve"> </v>
      </c>
      <c r="J532" s="261" t="str">
        <f t="shared" si="24"/>
        <v xml:space="preserve"> </v>
      </c>
      <c r="K532" s="238" t="str">
        <f t="shared" si="25"/>
        <v xml:space="preserve"> </v>
      </c>
      <c r="L532" s="87" t="str">
        <f t="shared" si="26"/>
        <v xml:space="preserve"> </v>
      </c>
    </row>
    <row r="533" spans="1:12" x14ac:dyDescent="0.25">
      <c r="A533" s="72"/>
      <c r="B533" s="82"/>
      <c r="C533" s="82"/>
      <c r="D533" s="79"/>
      <c r="E533" s="83"/>
      <c r="F533" s="83"/>
      <c r="G533" s="81"/>
      <c r="H533" s="126"/>
      <c r="I533" s="238" t="str">
        <f>IF(ISNUMBER(F533),_xlfn.IFS(RIGHT(H533,3)="(b)",IF(AND(G533&gt;=DATE('1. Informace o projektu'!$C$3,1,1),G533&lt;=WORKDAY(DATE('1. Informace o projektu'!$C$3+1,1,31)-1,1)),"OK","!!"),RIGHT(H533,3)="(a)",IF(AND(G533&gt;=DATE('1. Informace o projektu'!$C$3,1,1),G533&lt;=WORKDAY(DATE('1. Informace o projektu'!$C$3,12,31)-1,1,'6. Data'!$C$76:$C$89)),"OK","!!"),ISBLANK(G533),"!",ISBLANK(H533),"!!!",H533='6. Data'!$B$3,"vyberte druh nákladu")," ")</f>
        <v xml:space="preserve"> </v>
      </c>
      <c r="J533" s="261" t="str">
        <f t="shared" si="24"/>
        <v xml:space="preserve"> </v>
      </c>
      <c r="K533" s="238" t="str">
        <f t="shared" si="25"/>
        <v xml:space="preserve"> </v>
      </c>
      <c r="L533" s="87" t="str">
        <f t="shared" si="26"/>
        <v xml:space="preserve"> </v>
      </c>
    </row>
    <row r="534" spans="1:12" x14ac:dyDescent="0.25">
      <c r="A534" s="72"/>
      <c r="B534" s="82"/>
      <c r="C534" s="82"/>
      <c r="D534" s="79"/>
      <c r="E534" s="83"/>
      <c r="F534" s="83"/>
      <c r="G534" s="81"/>
      <c r="H534" s="126"/>
      <c r="I534" s="238" t="str">
        <f>IF(ISNUMBER(F534),_xlfn.IFS(RIGHT(H534,3)="(b)",IF(AND(G534&gt;=DATE('1. Informace o projektu'!$C$3,1,1),G534&lt;=WORKDAY(DATE('1. Informace o projektu'!$C$3+1,1,31)-1,1)),"OK","!!"),RIGHT(H534,3)="(a)",IF(AND(G534&gt;=DATE('1. Informace o projektu'!$C$3,1,1),G534&lt;=WORKDAY(DATE('1. Informace o projektu'!$C$3,12,31)-1,1,'6. Data'!$C$76:$C$89)),"OK","!!"),ISBLANK(G534),"!",ISBLANK(H534),"!!!",H534='6. Data'!$B$3,"vyberte druh nákladu")," ")</f>
        <v xml:space="preserve"> </v>
      </c>
      <c r="J534" s="261" t="str">
        <f t="shared" si="24"/>
        <v xml:space="preserve"> </v>
      </c>
      <c r="K534" s="238" t="str">
        <f t="shared" si="25"/>
        <v xml:space="preserve"> </v>
      </c>
      <c r="L534" s="87" t="str">
        <f t="shared" si="26"/>
        <v xml:space="preserve"> </v>
      </c>
    </row>
    <row r="535" spans="1:12" x14ac:dyDescent="0.25">
      <c r="A535" s="72"/>
      <c r="B535" s="82"/>
      <c r="C535" s="82"/>
      <c r="D535" s="79"/>
      <c r="E535" s="83"/>
      <c r="F535" s="83"/>
      <c r="G535" s="81"/>
      <c r="H535" s="126"/>
      <c r="I535" s="238" t="str">
        <f>IF(ISNUMBER(F535),_xlfn.IFS(RIGHT(H535,3)="(b)",IF(AND(G535&gt;=DATE('1. Informace o projektu'!$C$3,1,1),G535&lt;=WORKDAY(DATE('1. Informace o projektu'!$C$3+1,1,31)-1,1)),"OK","!!"),RIGHT(H535,3)="(a)",IF(AND(G535&gt;=DATE('1. Informace o projektu'!$C$3,1,1),G535&lt;=WORKDAY(DATE('1. Informace o projektu'!$C$3,12,31)-1,1,'6. Data'!$C$76:$C$89)),"OK","!!"),ISBLANK(G535),"!",ISBLANK(H535),"!!!",H535='6. Data'!$B$3,"vyberte druh nákladu")," ")</f>
        <v xml:space="preserve"> </v>
      </c>
      <c r="J535" s="261" t="str">
        <f t="shared" si="24"/>
        <v xml:space="preserve"> </v>
      </c>
      <c r="K535" s="238" t="str">
        <f t="shared" si="25"/>
        <v xml:space="preserve"> </v>
      </c>
      <c r="L535" s="87" t="str">
        <f t="shared" si="26"/>
        <v xml:space="preserve"> </v>
      </c>
    </row>
    <row r="536" spans="1:12" x14ac:dyDescent="0.25">
      <c r="A536" s="72"/>
      <c r="B536" s="82"/>
      <c r="C536" s="82"/>
      <c r="D536" s="79"/>
      <c r="E536" s="83"/>
      <c r="F536" s="83"/>
      <c r="G536" s="81"/>
      <c r="H536" s="126"/>
      <c r="I536" s="238" t="str">
        <f>IF(ISNUMBER(F536),_xlfn.IFS(RIGHT(H536,3)="(b)",IF(AND(G536&gt;=DATE('1. Informace o projektu'!$C$3,1,1),G536&lt;=WORKDAY(DATE('1. Informace o projektu'!$C$3+1,1,31)-1,1)),"OK","!!"),RIGHT(H536,3)="(a)",IF(AND(G536&gt;=DATE('1. Informace o projektu'!$C$3,1,1),G536&lt;=WORKDAY(DATE('1. Informace o projektu'!$C$3,12,31)-1,1,'6. Data'!$C$76:$C$89)),"OK","!!"),ISBLANK(G536),"!",ISBLANK(H536),"!!!",H536='6. Data'!$B$3,"vyberte druh nákladu")," ")</f>
        <v xml:space="preserve"> </v>
      </c>
      <c r="J536" s="261" t="str">
        <f t="shared" si="24"/>
        <v xml:space="preserve"> </v>
      </c>
      <c r="K536" s="238" t="str">
        <f t="shared" si="25"/>
        <v xml:space="preserve"> </v>
      </c>
      <c r="L536" s="87" t="str">
        <f t="shared" si="26"/>
        <v xml:space="preserve"> </v>
      </c>
    </row>
    <row r="537" spans="1:12" x14ac:dyDescent="0.25">
      <c r="A537" s="72"/>
      <c r="B537" s="82"/>
      <c r="C537" s="82"/>
      <c r="D537" s="79"/>
      <c r="E537" s="83"/>
      <c r="F537" s="83"/>
      <c r="G537" s="81"/>
      <c r="H537" s="126"/>
      <c r="I537" s="238" t="str">
        <f>IF(ISNUMBER(F537),_xlfn.IFS(RIGHT(H537,3)="(b)",IF(AND(G537&gt;=DATE('1. Informace o projektu'!$C$3,1,1),G537&lt;=WORKDAY(DATE('1. Informace o projektu'!$C$3+1,1,31)-1,1)),"OK","!!"),RIGHT(H537,3)="(a)",IF(AND(G537&gt;=DATE('1. Informace o projektu'!$C$3,1,1),G537&lt;=WORKDAY(DATE('1. Informace o projektu'!$C$3,12,31)-1,1,'6. Data'!$C$76:$C$89)),"OK","!!"),ISBLANK(G537),"!",ISBLANK(H537),"!!!",H537='6. Data'!$B$3,"vyberte druh nákladu")," ")</f>
        <v xml:space="preserve"> </v>
      </c>
      <c r="J537" s="261" t="str">
        <f t="shared" si="24"/>
        <v xml:space="preserve"> </v>
      </c>
      <c r="K537" s="238" t="str">
        <f t="shared" si="25"/>
        <v xml:space="preserve"> </v>
      </c>
      <c r="L537" s="87" t="str">
        <f t="shared" si="26"/>
        <v xml:space="preserve"> </v>
      </c>
    </row>
    <row r="538" spans="1:12" x14ac:dyDescent="0.25">
      <c r="A538" s="72"/>
      <c r="B538" s="82"/>
      <c r="C538" s="82"/>
      <c r="D538" s="79"/>
      <c r="E538" s="83"/>
      <c r="F538" s="83"/>
      <c r="G538" s="81"/>
      <c r="H538" s="126"/>
      <c r="I538" s="238" t="str">
        <f>IF(ISNUMBER(F538),_xlfn.IFS(RIGHT(H538,3)="(b)",IF(AND(G538&gt;=DATE('1. Informace o projektu'!$C$3,1,1),G538&lt;=WORKDAY(DATE('1. Informace o projektu'!$C$3+1,1,31)-1,1)),"OK","!!"),RIGHT(H538,3)="(a)",IF(AND(G538&gt;=DATE('1. Informace o projektu'!$C$3,1,1),G538&lt;=WORKDAY(DATE('1. Informace o projektu'!$C$3,12,31)-1,1,'6. Data'!$C$76:$C$89)),"OK","!!"),ISBLANK(G538),"!",ISBLANK(H538),"!!!",H538='6. Data'!$B$3,"vyberte druh nákladu")," ")</f>
        <v xml:space="preserve"> </v>
      </c>
      <c r="J538" s="261" t="str">
        <f t="shared" si="24"/>
        <v xml:space="preserve"> </v>
      </c>
      <c r="K538" s="238" t="str">
        <f t="shared" si="25"/>
        <v xml:space="preserve"> </v>
      </c>
      <c r="L538" s="87" t="str">
        <f t="shared" si="26"/>
        <v xml:space="preserve"> </v>
      </c>
    </row>
    <row r="539" spans="1:12" x14ac:dyDescent="0.25">
      <c r="A539" s="72"/>
      <c r="B539" s="82"/>
      <c r="C539" s="82"/>
      <c r="D539" s="79"/>
      <c r="E539" s="83"/>
      <c r="F539" s="83"/>
      <c r="G539" s="81"/>
      <c r="H539" s="126"/>
      <c r="I539" s="238" t="str">
        <f>IF(ISNUMBER(F539),_xlfn.IFS(RIGHT(H539,3)="(b)",IF(AND(G539&gt;=DATE('1. Informace o projektu'!$C$3,1,1),G539&lt;=WORKDAY(DATE('1. Informace o projektu'!$C$3+1,1,31)-1,1)),"OK","!!"),RIGHT(H539,3)="(a)",IF(AND(G539&gt;=DATE('1. Informace o projektu'!$C$3,1,1),G539&lt;=WORKDAY(DATE('1. Informace o projektu'!$C$3,12,31)-1,1,'6. Data'!$C$76:$C$89)),"OK","!!"),ISBLANK(G539),"!",ISBLANK(H539),"!!!",H539='6. Data'!$B$3,"vyberte druh nákladu")," ")</f>
        <v xml:space="preserve"> </v>
      </c>
      <c r="J539" s="261" t="str">
        <f t="shared" si="24"/>
        <v xml:space="preserve"> </v>
      </c>
      <c r="K539" s="238" t="str">
        <f t="shared" si="25"/>
        <v xml:space="preserve"> </v>
      </c>
      <c r="L539" s="87" t="str">
        <f t="shared" si="26"/>
        <v xml:space="preserve"> </v>
      </c>
    </row>
    <row r="540" spans="1:12" x14ac:dyDescent="0.25">
      <c r="A540" s="72"/>
      <c r="B540" s="82"/>
      <c r="C540" s="82"/>
      <c r="D540" s="79"/>
      <c r="E540" s="83"/>
      <c r="F540" s="83"/>
      <c r="G540" s="81"/>
      <c r="H540" s="126"/>
      <c r="I540" s="238" t="str">
        <f>IF(ISNUMBER(F540),_xlfn.IFS(RIGHT(H540,3)="(b)",IF(AND(G540&gt;=DATE('1. Informace o projektu'!$C$3,1,1),G540&lt;=WORKDAY(DATE('1. Informace o projektu'!$C$3+1,1,31)-1,1)),"OK","!!"),RIGHT(H540,3)="(a)",IF(AND(G540&gt;=DATE('1. Informace o projektu'!$C$3,1,1),G540&lt;=WORKDAY(DATE('1. Informace o projektu'!$C$3,12,31)-1,1,'6. Data'!$C$76:$C$89)),"OK","!!"),ISBLANK(G540),"!",ISBLANK(H540),"!!!",H540='6. Data'!$B$3,"vyberte druh nákladu")," ")</f>
        <v xml:space="preserve"> </v>
      </c>
      <c r="J540" s="261" t="str">
        <f t="shared" si="24"/>
        <v xml:space="preserve"> </v>
      </c>
      <c r="K540" s="238" t="str">
        <f t="shared" si="25"/>
        <v xml:space="preserve"> </v>
      </c>
      <c r="L540" s="87" t="str">
        <f t="shared" si="26"/>
        <v xml:space="preserve"> </v>
      </c>
    </row>
    <row r="541" spans="1:12" x14ac:dyDescent="0.25">
      <c r="A541" s="72"/>
      <c r="B541" s="82"/>
      <c r="C541" s="82"/>
      <c r="D541" s="79"/>
      <c r="E541" s="83"/>
      <c r="F541" s="83"/>
      <c r="G541" s="81"/>
      <c r="H541" s="126"/>
      <c r="I541" s="238" t="str">
        <f>IF(ISNUMBER(F541),_xlfn.IFS(RIGHT(H541,3)="(b)",IF(AND(G541&gt;=DATE('1. Informace o projektu'!$C$3,1,1),G541&lt;=WORKDAY(DATE('1. Informace o projektu'!$C$3+1,1,31)-1,1)),"OK","!!"),RIGHT(H541,3)="(a)",IF(AND(G541&gt;=DATE('1. Informace o projektu'!$C$3,1,1),G541&lt;=WORKDAY(DATE('1. Informace o projektu'!$C$3,12,31)-1,1,'6. Data'!$C$76:$C$89)),"OK","!!"),ISBLANK(G541),"!",ISBLANK(H541),"!!!",H541='6. Data'!$B$3,"vyberte druh nákladu")," ")</f>
        <v xml:space="preserve"> </v>
      </c>
      <c r="J541" s="261" t="str">
        <f t="shared" si="24"/>
        <v xml:space="preserve"> </v>
      </c>
      <c r="K541" s="238" t="str">
        <f t="shared" si="25"/>
        <v xml:space="preserve"> </v>
      </c>
      <c r="L541" s="87" t="str">
        <f t="shared" si="26"/>
        <v xml:space="preserve"> </v>
      </c>
    </row>
    <row r="542" spans="1:12" x14ac:dyDescent="0.25">
      <c r="A542" s="72"/>
      <c r="B542" s="82"/>
      <c r="C542" s="82"/>
      <c r="D542" s="79"/>
      <c r="E542" s="83"/>
      <c r="F542" s="83"/>
      <c r="G542" s="81"/>
      <c r="H542" s="126"/>
      <c r="I542" s="238" t="str">
        <f>IF(ISNUMBER(F542),_xlfn.IFS(RIGHT(H542,3)="(b)",IF(AND(G542&gt;=DATE('1. Informace o projektu'!$C$3,1,1),G542&lt;=WORKDAY(DATE('1. Informace o projektu'!$C$3+1,1,31)-1,1)),"OK","!!"),RIGHT(H542,3)="(a)",IF(AND(G542&gt;=DATE('1. Informace o projektu'!$C$3,1,1),G542&lt;=WORKDAY(DATE('1. Informace o projektu'!$C$3,12,31)-1,1,'6. Data'!$C$76:$C$89)),"OK","!!"),ISBLANK(G542),"!",ISBLANK(H542),"!!!",H542='6. Data'!$B$3,"vyberte druh nákladu")," ")</f>
        <v xml:space="preserve"> </v>
      </c>
      <c r="J542" s="261" t="str">
        <f t="shared" si="24"/>
        <v xml:space="preserve"> </v>
      </c>
      <c r="K542" s="238" t="str">
        <f t="shared" si="25"/>
        <v xml:space="preserve"> </v>
      </c>
      <c r="L542" s="87" t="str">
        <f t="shared" si="26"/>
        <v xml:space="preserve"> </v>
      </c>
    </row>
    <row r="543" spans="1:12" x14ac:dyDescent="0.25">
      <c r="A543" s="72"/>
      <c r="B543" s="82"/>
      <c r="C543" s="82"/>
      <c r="D543" s="79"/>
      <c r="E543" s="83"/>
      <c r="F543" s="83"/>
      <c r="G543" s="81"/>
      <c r="H543" s="126"/>
      <c r="I543" s="238" t="str">
        <f>IF(ISNUMBER(F543),_xlfn.IFS(RIGHT(H543,3)="(b)",IF(AND(G543&gt;=DATE('1. Informace o projektu'!$C$3,1,1),G543&lt;=WORKDAY(DATE('1. Informace o projektu'!$C$3+1,1,31)-1,1)),"OK","!!"),RIGHT(H543,3)="(a)",IF(AND(G543&gt;=DATE('1. Informace o projektu'!$C$3,1,1),G543&lt;=WORKDAY(DATE('1. Informace o projektu'!$C$3,12,31)-1,1,'6. Data'!$C$76:$C$89)),"OK","!!"),ISBLANK(G543),"!",ISBLANK(H543),"!!!",H543='6. Data'!$B$3,"vyberte druh nákladu")," ")</f>
        <v xml:space="preserve"> </v>
      </c>
      <c r="J543" s="261" t="str">
        <f t="shared" si="24"/>
        <v xml:space="preserve"> </v>
      </c>
      <c r="K543" s="238" t="str">
        <f t="shared" si="25"/>
        <v xml:space="preserve"> </v>
      </c>
      <c r="L543" s="87" t="str">
        <f t="shared" si="26"/>
        <v xml:space="preserve"> </v>
      </c>
    </row>
    <row r="544" spans="1:12" x14ac:dyDescent="0.25">
      <c r="A544" s="72"/>
      <c r="B544" s="82"/>
      <c r="C544" s="82"/>
      <c r="D544" s="79"/>
      <c r="E544" s="83"/>
      <c r="F544" s="83"/>
      <c r="G544" s="81"/>
      <c r="H544" s="126"/>
      <c r="I544" s="238" t="str">
        <f>IF(ISNUMBER(F544),_xlfn.IFS(RIGHT(H544,3)="(b)",IF(AND(G544&gt;=DATE('1. Informace o projektu'!$C$3,1,1),G544&lt;=WORKDAY(DATE('1. Informace o projektu'!$C$3+1,1,31)-1,1)),"OK","!!"),RIGHT(H544,3)="(a)",IF(AND(G544&gt;=DATE('1. Informace o projektu'!$C$3,1,1),G544&lt;=WORKDAY(DATE('1. Informace o projektu'!$C$3,12,31)-1,1,'6. Data'!$C$76:$C$89)),"OK","!!"),ISBLANK(G544),"!",ISBLANK(H544),"!!!",H544='6. Data'!$B$3,"vyberte druh nákladu")," ")</f>
        <v xml:space="preserve"> </v>
      </c>
      <c r="J544" s="261" t="str">
        <f t="shared" si="24"/>
        <v xml:space="preserve"> </v>
      </c>
      <c r="K544" s="238" t="str">
        <f t="shared" si="25"/>
        <v xml:space="preserve"> </v>
      </c>
      <c r="L544" s="87" t="str">
        <f t="shared" si="26"/>
        <v xml:space="preserve"> </v>
      </c>
    </row>
    <row r="545" spans="1:12" x14ac:dyDescent="0.25">
      <c r="A545" s="72"/>
      <c r="B545" s="82"/>
      <c r="C545" s="82"/>
      <c r="D545" s="79"/>
      <c r="E545" s="83"/>
      <c r="F545" s="83"/>
      <c r="G545" s="81"/>
      <c r="H545" s="126"/>
      <c r="I545" s="238" t="str">
        <f>IF(ISNUMBER(F545),_xlfn.IFS(RIGHT(H545,3)="(b)",IF(AND(G545&gt;=DATE('1. Informace o projektu'!$C$3,1,1),G545&lt;=WORKDAY(DATE('1. Informace o projektu'!$C$3+1,1,31)-1,1)),"OK","!!"),RIGHT(H545,3)="(a)",IF(AND(G545&gt;=DATE('1. Informace o projektu'!$C$3,1,1),G545&lt;=WORKDAY(DATE('1. Informace o projektu'!$C$3,12,31)-1,1,'6. Data'!$C$76:$C$89)),"OK","!!"),ISBLANK(G545),"!",ISBLANK(H545),"!!!",H545='6. Data'!$B$3,"vyberte druh nákladu")," ")</f>
        <v xml:space="preserve"> </v>
      </c>
      <c r="J545" s="261" t="str">
        <f t="shared" si="24"/>
        <v xml:space="preserve"> </v>
      </c>
      <c r="K545" s="238" t="str">
        <f t="shared" si="25"/>
        <v xml:space="preserve"> </v>
      </c>
      <c r="L545" s="87" t="str">
        <f t="shared" si="26"/>
        <v xml:space="preserve"> </v>
      </c>
    </row>
    <row r="546" spans="1:12" x14ac:dyDescent="0.25">
      <c r="A546" s="72"/>
      <c r="B546" s="82"/>
      <c r="C546" s="82"/>
      <c r="D546" s="79"/>
      <c r="E546" s="83"/>
      <c r="F546" s="83"/>
      <c r="G546" s="81"/>
      <c r="H546" s="126"/>
      <c r="I546" s="238" t="str">
        <f>IF(ISNUMBER(F546),_xlfn.IFS(RIGHT(H546,3)="(b)",IF(AND(G546&gt;=DATE('1. Informace o projektu'!$C$3,1,1),G546&lt;=WORKDAY(DATE('1. Informace o projektu'!$C$3+1,1,31)-1,1)),"OK","!!"),RIGHT(H546,3)="(a)",IF(AND(G546&gt;=DATE('1. Informace o projektu'!$C$3,1,1),G546&lt;=WORKDAY(DATE('1. Informace o projektu'!$C$3,12,31)-1,1,'6. Data'!$C$76:$C$89)),"OK","!!"),ISBLANK(G546),"!",ISBLANK(H546),"!!!",H546='6. Data'!$B$3,"vyberte druh nákladu")," ")</f>
        <v xml:space="preserve"> </v>
      </c>
      <c r="J546" s="261" t="str">
        <f t="shared" si="24"/>
        <v xml:space="preserve"> </v>
      </c>
      <c r="K546" s="238" t="str">
        <f t="shared" si="25"/>
        <v xml:space="preserve"> </v>
      </c>
      <c r="L546" s="87" t="str">
        <f t="shared" si="26"/>
        <v xml:space="preserve"> </v>
      </c>
    </row>
    <row r="547" spans="1:12" x14ac:dyDescent="0.25">
      <c r="A547" s="72"/>
      <c r="B547" s="82"/>
      <c r="C547" s="82"/>
      <c r="D547" s="79"/>
      <c r="E547" s="83"/>
      <c r="F547" s="83"/>
      <c r="G547" s="81"/>
      <c r="H547" s="126"/>
      <c r="I547" s="238" t="str">
        <f>IF(ISNUMBER(F547),_xlfn.IFS(RIGHT(H547,3)="(b)",IF(AND(G547&gt;=DATE('1. Informace o projektu'!$C$3,1,1),G547&lt;=WORKDAY(DATE('1. Informace o projektu'!$C$3+1,1,31)-1,1)),"OK","!!"),RIGHT(H547,3)="(a)",IF(AND(G547&gt;=DATE('1. Informace o projektu'!$C$3,1,1),G547&lt;=WORKDAY(DATE('1. Informace o projektu'!$C$3,12,31)-1,1,'6. Data'!$C$76:$C$89)),"OK","!!"),ISBLANK(G547),"!",ISBLANK(H547),"!!!",H547='6. Data'!$B$3,"vyberte druh nákladu")," ")</f>
        <v xml:space="preserve"> </v>
      </c>
      <c r="J547" s="261" t="str">
        <f t="shared" si="24"/>
        <v xml:space="preserve"> </v>
      </c>
      <c r="K547" s="238" t="str">
        <f t="shared" si="25"/>
        <v xml:space="preserve"> </v>
      </c>
      <c r="L547" s="87" t="str">
        <f t="shared" si="26"/>
        <v xml:space="preserve"> </v>
      </c>
    </row>
    <row r="548" spans="1:12" x14ac:dyDescent="0.25">
      <c r="A548" s="72"/>
      <c r="B548" s="82"/>
      <c r="C548" s="82"/>
      <c r="D548" s="79"/>
      <c r="E548" s="83"/>
      <c r="F548" s="83"/>
      <c r="G548" s="81"/>
      <c r="H548" s="126"/>
      <c r="I548" s="238" t="str">
        <f>IF(ISNUMBER(F548),_xlfn.IFS(RIGHT(H548,3)="(b)",IF(AND(G548&gt;=DATE('1. Informace o projektu'!$C$3,1,1),G548&lt;=WORKDAY(DATE('1. Informace o projektu'!$C$3+1,1,31)-1,1)),"OK","!!"),RIGHT(H548,3)="(a)",IF(AND(G548&gt;=DATE('1. Informace o projektu'!$C$3,1,1),G548&lt;=WORKDAY(DATE('1. Informace o projektu'!$C$3,12,31)-1,1,'6. Data'!$C$76:$C$89)),"OK","!!"),ISBLANK(G548),"!",ISBLANK(H548),"!!!",H548='6. Data'!$B$3,"vyberte druh nákladu")," ")</f>
        <v xml:space="preserve"> </v>
      </c>
      <c r="J548" s="261" t="str">
        <f t="shared" si="24"/>
        <v xml:space="preserve"> </v>
      </c>
      <c r="K548" s="238" t="str">
        <f t="shared" si="25"/>
        <v xml:space="preserve"> </v>
      </c>
      <c r="L548" s="87" t="str">
        <f t="shared" si="26"/>
        <v xml:space="preserve"> </v>
      </c>
    </row>
    <row r="549" spans="1:12" x14ac:dyDescent="0.25">
      <c r="A549" s="72"/>
      <c r="B549" s="82"/>
      <c r="C549" s="82"/>
      <c r="D549" s="79"/>
      <c r="E549" s="83"/>
      <c r="F549" s="83"/>
      <c r="G549" s="81"/>
      <c r="H549" s="126"/>
      <c r="I549" s="238" t="str">
        <f>IF(ISNUMBER(F549),_xlfn.IFS(RIGHT(H549,3)="(b)",IF(AND(G549&gt;=DATE('1. Informace o projektu'!$C$3,1,1),G549&lt;=WORKDAY(DATE('1. Informace o projektu'!$C$3+1,1,31)-1,1)),"OK","!!"),RIGHT(H549,3)="(a)",IF(AND(G549&gt;=DATE('1. Informace o projektu'!$C$3,1,1),G549&lt;=WORKDAY(DATE('1. Informace o projektu'!$C$3,12,31)-1,1,'6. Data'!$C$76:$C$89)),"OK","!!"),ISBLANK(G549),"!",ISBLANK(H549),"!!!",H549='6. Data'!$B$3,"vyberte druh nákladu")," ")</f>
        <v xml:space="preserve"> </v>
      </c>
      <c r="J549" s="261" t="str">
        <f t="shared" si="24"/>
        <v xml:space="preserve"> </v>
      </c>
      <c r="K549" s="238" t="str">
        <f t="shared" si="25"/>
        <v xml:space="preserve"> </v>
      </c>
      <c r="L549" s="87" t="str">
        <f t="shared" si="26"/>
        <v xml:space="preserve"> </v>
      </c>
    </row>
    <row r="550" spans="1:12" x14ac:dyDescent="0.25">
      <c r="A550" s="72"/>
      <c r="B550" s="82"/>
      <c r="C550" s="82"/>
      <c r="D550" s="79"/>
      <c r="E550" s="83"/>
      <c r="F550" s="83"/>
      <c r="G550" s="81"/>
      <c r="H550" s="126"/>
      <c r="I550" s="238" t="str">
        <f>IF(ISNUMBER(F550),_xlfn.IFS(RIGHT(H550,3)="(b)",IF(AND(G550&gt;=DATE('1. Informace o projektu'!$C$3,1,1),G550&lt;=WORKDAY(DATE('1. Informace o projektu'!$C$3+1,1,31)-1,1)),"OK","!!"),RIGHT(H550,3)="(a)",IF(AND(G550&gt;=DATE('1. Informace o projektu'!$C$3,1,1),G550&lt;=WORKDAY(DATE('1. Informace o projektu'!$C$3,12,31)-1,1,'6. Data'!$C$76:$C$89)),"OK","!!"),ISBLANK(G550),"!",ISBLANK(H550),"!!!",H550='6. Data'!$B$3,"vyberte druh nákladu")," ")</f>
        <v xml:space="preserve"> </v>
      </c>
      <c r="J550" s="261" t="str">
        <f t="shared" si="24"/>
        <v xml:space="preserve"> </v>
      </c>
      <c r="K550" s="238" t="str">
        <f t="shared" si="25"/>
        <v xml:space="preserve"> </v>
      </c>
      <c r="L550" s="87" t="str">
        <f t="shared" si="26"/>
        <v xml:space="preserve"> </v>
      </c>
    </row>
    <row r="551" spans="1:12" x14ac:dyDescent="0.25">
      <c r="A551" s="72"/>
      <c r="B551" s="82"/>
      <c r="C551" s="82"/>
      <c r="D551" s="79"/>
      <c r="E551" s="83"/>
      <c r="F551" s="83"/>
      <c r="G551" s="81"/>
      <c r="H551" s="126"/>
      <c r="I551" s="238" t="str">
        <f>IF(ISNUMBER(F551),_xlfn.IFS(RIGHT(H551,3)="(b)",IF(AND(G551&gt;=DATE('1. Informace o projektu'!$C$3,1,1),G551&lt;=WORKDAY(DATE('1. Informace o projektu'!$C$3+1,1,31)-1,1)),"OK","!!"),RIGHT(H551,3)="(a)",IF(AND(G551&gt;=DATE('1. Informace o projektu'!$C$3,1,1),G551&lt;=WORKDAY(DATE('1. Informace o projektu'!$C$3,12,31)-1,1,'6. Data'!$C$76:$C$89)),"OK","!!"),ISBLANK(G551),"!",ISBLANK(H551),"!!!",H551='6. Data'!$B$3,"vyberte druh nákladu")," ")</f>
        <v xml:space="preserve"> </v>
      </c>
      <c r="J551" s="261" t="str">
        <f t="shared" si="24"/>
        <v xml:space="preserve"> </v>
      </c>
      <c r="K551" s="238" t="str">
        <f t="shared" si="25"/>
        <v xml:space="preserve"> </v>
      </c>
      <c r="L551" s="87" t="str">
        <f t="shared" si="26"/>
        <v xml:space="preserve"> </v>
      </c>
    </row>
    <row r="552" spans="1:12" x14ac:dyDescent="0.25">
      <c r="A552" s="72"/>
      <c r="B552" s="82"/>
      <c r="C552" s="82"/>
      <c r="D552" s="79"/>
      <c r="E552" s="83"/>
      <c r="F552" s="83"/>
      <c r="G552" s="81"/>
      <c r="H552" s="126"/>
      <c r="I552" s="238" t="str">
        <f>IF(ISNUMBER(F552),_xlfn.IFS(RIGHT(H552,3)="(b)",IF(AND(G552&gt;=DATE('1. Informace o projektu'!$C$3,1,1),G552&lt;=WORKDAY(DATE('1. Informace o projektu'!$C$3+1,1,31)-1,1)),"OK","!!"),RIGHT(H552,3)="(a)",IF(AND(G552&gt;=DATE('1. Informace o projektu'!$C$3,1,1),G552&lt;=WORKDAY(DATE('1. Informace o projektu'!$C$3,12,31)-1,1,'6. Data'!$C$76:$C$89)),"OK","!!"),ISBLANK(G552),"!",ISBLANK(H552),"!!!",H552='6. Data'!$B$3,"vyberte druh nákladu")," ")</f>
        <v xml:space="preserve"> </v>
      </c>
      <c r="J552" s="261" t="str">
        <f t="shared" si="24"/>
        <v xml:space="preserve"> </v>
      </c>
      <c r="K552" s="238" t="str">
        <f t="shared" si="25"/>
        <v xml:space="preserve"> </v>
      </c>
      <c r="L552" s="87" t="str">
        <f t="shared" si="26"/>
        <v xml:space="preserve"> </v>
      </c>
    </row>
    <row r="553" spans="1:12" x14ac:dyDescent="0.25">
      <c r="A553" s="72"/>
      <c r="B553" s="82"/>
      <c r="C553" s="82"/>
      <c r="D553" s="79"/>
      <c r="E553" s="83"/>
      <c r="F553" s="83"/>
      <c r="G553" s="81"/>
      <c r="H553" s="126"/>
      <c r="I553" s="238" t="str">
        <f>IF(ISNUMBER(F553),_xlfn.IFS(RIGHT(H553,3)="(b)",IF(AND(G553&gt;=DATE('1. Informace o projektu'!$C$3,1,1),G553&lt;=WORKDAY(DATE('1. Informace o projektu'!$C$3+1,1,31)-1,1)),"OK","!!"),RIGHT(H553,3)="(a)",IF(AND(G553&gt;=DATE('1. Informace o projektu'!$C$3,1,1),G553&lt;=WORKDAY(DATE('1. Informace o projektu'!$C$3,12,31)-1,1,'6. Data'!$C$76:$C$89)),"OK","!!"),ISBLANK(G553),"!",ISBLANK(H553),"!!!",H553='6. Data'!$B$3,"vyberte druh nákladu")," ")</f>
        <v xml:space="preserve"> </v>
      </c>
      <c r="J553" s="261" t="str">
        <f t="shared" si="24"/>
        <v xml:space="preserve"> </v>
      </c>
      <c r="K553" s="238" t="str">
        <f t="shared" si="25"/>
        <v xml:space="preserve"> </v>
      </c>
      <c r="L553" s="87" t="str">
        <f t="shared" si="26"/>
        <v xml:space="preserve"> </v>
      </c>
    </row>
    <row r="554" spans="1:12" x14ac:dyDescent="0.25">
      <c r="A554" s="72"/>
      <c r="B554" s="82"/>
      <c r="C554" s="82"/>
      <c r="D554" s="79"/>
      <c r="E554" s="83"/>
      <c r="F554" s="83"/>
      <c r="G554" s="81"/>
      <c r="H554" s="126"/>
      <c r="I554" s="238" t="str">
        <f>IF(ISNUMBER(F554),_xlfn.IFS(RIGHT(H554,3)="(b)",IF(AND(G554&gt;=DATE('1. Informace o projektu'!$C$3,1,1),G554&lt;=WORKDAY(DATE('1. Informace o projektu'!$C$3+1,1,31)-1,1)),"OK","!!"),RIGHT(H554,3)="(a)",IF(AND(G554&gt;=DATE('1. Informace o projektu'!$C$3,1,1),G554&lt;=WORKDAY(DATE('1. Informace o projektu'!$C$3,12,31)-1,1,'6. Data'!$C$76:$C$89)),"OK","!!"),ISBLANK(G554),"!",ISBLANK(H554),"!!!",H554='6. Data'!$B$3,"vyberte druh nákladu")," ")</f>
        <v xml:space="preserve"> </v>
      </c>
      <c r="J554" s="261" t="str">
        <f t="shared" si="24"/>
        <v xml:space="preserve"> </v>
      </c>
      <c r="K554" s="238" t="str">
        <f t="shared" si="25"/>
        <v xml:space="preserve"> </v>
      </c>
      <c r="L554" s="87" t="str">
        <f t="shared" si="26"/>
        <v xml:space="preserve"> </v>
      </c>
    </row>
    <row r="555" spans="1:12" x14ac:dyDescent="0.25">
      <c r="A555" s="72"/>
      <c r="B555" s="82"/>
      <c r="C555" s="82"/>
      <c r="D555" s="79"/>
      <c r="E555" s="83"/>
      <c r="F555" s="83"/>
      <c r="G555" s="81"/>
      <c r="H555" s="126"/>
      <c r="I555" s="238" t="str">
        <f>IF(ISNUMBER(F555),_xlfn.IFS(RIGHT(H555,3)="(b)",IF(AND(G555&gt;=DATE('1. Informace o projektu'!$C$3,1,1),G555&lt;=WORKDAY(DATE('1. Informace o projektu'!$C$3+1,1,31)-1,1)),"OK","!!"),RIGHT(H555,3)="(a)",IF(AND(G555&gt;=DATE('1. Informace o projektu'!$C$3,1,1),G555&lt;=WORKDAY(DATE('1. Informace o projektu'!$C$3,12,31)-1,1,'6. Data'!$C$76:$C$89)),"OK","!!"),ISBLANK(G555),"!",ISBLANK(H555),"!!!",H555='6. Data'!$B$3,"vyberte druh nákladu")," ")</f>
        <v xml:space="preserve"> </v>
      </c>
      <c r="J555" s="261" t="str">
        <f t="shared" si="24"/>
        <v xml:space="preserve"> </v>
      </c>
      <c r="K555" s="238" t="str">
        <f t="shared" si="25"/>
        <v xml:space="preserve"> </v>
      </c>
      <c r="L555" s="87" t="str">
        <f t="shared" si="26"/>
        <v xml:space="preserve"> </v>
      </c>
    </row>
    <row r="556" spans="1:12" x14ac:dyDescent="0.25">
      <c r="A556" s="72"/>
      <c r="B556" s="82"/>
      <c r="C556" s="82"/>
      <c r="D556" s="79"/>
      <c r="E556" s="83"/>
      <c r="F556" s="83"/>
      <c r="G556" s="81"/>
      <c r="H556" s="126"/>
      <c r="I556" s="238" t="str">
        <f>IF(ISNUMBER(F556),_xlfn.IFS(RIGHT(H556,3)="(b)",IF(AND(G556&gt;=DATE('1. Informace o projektu'!$C$3,1,1),G556&lt;=WORKDAY(DATE('1. Informace o projektu'!$C$3+1,1,31)-1,1)),"OK","!!"),RIGHT(H556,3)="(a)",IF(AND(G556&gt;=DATE('1. Informace o projektu'!$C$3,1,1),G556&lt;=WORKDAY(DATE('1. Informace o projektu'!$C$3,12,31)-1,1,'6. Data'!$C$76:$C$89)),"OK","!!"),ISBLANK(G556),"!",ISBLANK(H556),"!!!",H556='6. Data'!$B$3,"vyberte druh nákladu")," ")</f>
        <v xml:space="preserve"> </v>
      </c>
      <c r="J556" s="261" t="str">
        <f t="shared" si="24"/>
        <v xml:space="preserve"> </v>
      </c>
      <c r="K556" s="238" t="str">
        <f t="shared" si="25"/>
        <v xml:space="preserve"> </v>
      </c>
      <c r="L556" s="87" t="str">
        <f t="shared" si="26"/>
        <v xml:space="preserve"> </v>
      </c>
    </row>
    <row r="557" spans="1:12" x14ac:dyDescent="0.25">
      <c r="A557" s="72"/>
      <c r="B557" s="82"/>
      <c r="C557" s="82"/>
      <c r="D557" s="79"/>
      <c r="E557" s="83"/>
      <c r="F557" s="83"/>
      <c r="G557" s="81"/>
      <c r="H557" s="126"/>
      <c r="I557" s="238" t="str">
        <f>IF(ISNUMBER(F557),_xlfn.IFS(RIGHT(H557,3)="(b)",IF(AND(G557&gt;=DATE('1. Informace o projektu'!$C$3,1,1),G557&lt;=WORKDAY(DATE('1. Informace o projektu'!$C$3+1,1,31)-1,1)),"OK","!!"),RIGHT(H557,3)="(a)",IF(AND(G557&gt;=DATE('1. Informace o projektu'!$C$3,1,1),G557&lt;=WORKDAY(DATE('1. Informace o projektu'!$C$3,12,31)-1,1,'6. Data'!$C$76:$C$89)),"OK","!!"),ISBLANK(G557),"!",ISBLANK(H557),"!!!",H557='6. Data'!$B$3,"vyberte druh nákladu")," ")</f>
        <v xml:space="preserve"> </v>
      </c>
      <c r="J557" s="261" t="str">
        <f t="shared" si="24"/>
        <v xml:space="preserve"> </v>
      </c>
      <c r="K557" s="238" t="str">
        <f t="shared" si="25"/>
        <v xml:space="preserve"> </v>
      </c>
      <c r="L557" s="87" t="str">
        <f t="shared" si="26"/>
        <v xml:space="preserve"> </v>
      </c>
    </row>
    <row r="558" spans="1:12" x14ac:dyDescent="0.25">
      <c r="A558" s="72"/>
      <c r="B558" s="82"/>
      <c r="C558" s="82"/>
      <c r="D558" s="79"/>
      <c r="E558" s="83"/>
      <c r="F558" s="83"/>
      <c r="G558" s="81"/>
      <c r="H558" s="126"/>
      <c r="I558" s="238" t="str">
        <f>IF(ISNUMBER(F558),_xlfn.IFS(RIGHT(H558,3)="(b)",IF(AND(G558&gt;=DATE('1. Informace o projektu'!$C$3,1,1),G558&lt;=WORKDAY(DATE('1. Informace o projektu'!$C$3+1,1,31)-1,1)),"OK","!!"),RIGHT(H558,3)="(a)",IF(AND(G558&gt;=DATE('1. Informace o projektu'!$C$3,1,1),G558&lt;=WORKDAY(DATE('1. Informace o projektu'!$C$3,12,31)-1,1,'6. Data'!$C$76:$C$89)),"OK","!!"),ISBLANK(G558),"!",ISBLANK(H558),"!!!",H558='6. Data'!$B$3,"vyberte druh nákladu")," ")</f>
        <v xml:space="preserve"> </v>
      </c>
      <c r="J558" s="261" t="str">
        <f t="shared" si="24"/>
        <v xml:space="preserve"> </v>
      </c>
      <c r="K558" s="238" t="str">
        <f t="shared" si="25"/>
        <v xml:space="preserve"> </v>
      </c>
      <c r="L558" s="87" t="str">
        <f t="shared" si="26"/>
        <v xml:space="preserve"> </v>
      </c>
    </row>
    <row r="559" spans="1:12" x14ac:dyDescent="0.25">
      <c r="A559" s="72"/>
      <c r="B559" s="82"/>
      <c r="C559" s="82"/>
      <c r="D559" s="79"/>
      <c r="E559" s="83"/>
      <c r="F559" s="83"/>
      <c r="G559" s="81"/>
      <c r="H559" s="126"/>
      <c r="I559" s="238" t="str">
        <f>IF(ISNUMBER(F559),_xlfn.IFS(RIGHT(H559,3)="(b)",IF(AND(G559&gt;=DATE('1. Informace o projektu'!$C$3,1,1),G559&lt;=WORKDAY(DATE('1. Informace o projektu'!$C$3+1,1,31)-1,1)),"OK","!!"),RIGHT(H559,3)="(a)",IF(AND(G559&gt;=DATE('1. Informace o projektu'!$C$3,1,1),G559&lt;=WORKDAY(DATE('1. Informace o projektu'!$C$3,12,31)-1,1,'6. Data'!$C$76:$C$89)),"OK","!!"),ISBLANK(G559),"!",ISBLANK(H559),"!!!",H559='6. Data'!$B$3,"vyberte druh nákladu")," ")</f>
        <v xml:space="preserve"> </v>
      </c>
      <c r="J559" s="261" t="str">
        <f t="shared" si="24"/>
        <v xml:space="preserve"> </v>
      </c>
      <c r="K559" s="238" t="str">
        <f t="shared" si="25"/>
        <v xml:space="preserve"> </v>
      </c>
      <c r="L559" s="87" t="str">
        <f t="shared" si="26"/>
        <v xml:space="preserve"> </v>
      </c>
    </row>
    <row r="560" spans="1:12" x14ac:dyDescent="0.25">
      <c r="A560" s="72"/>
      <c r="B560" s="82"/>
      <c r="C560" s="82"/>
      <c r="D560" s="79"/>
      <c r="E560" s="83"/>
      <c r="F560" s="83"/>
      <c r="G560" s="81"/>
      <c r="H560" s="126"/>
      <c r="I560" s="238" t="str">
        <f>IF(ISNUMBER(F560),_xlfn.IFS(RIGHT(H560,3)="(b)",IF(AND(G560&gt;=DATE('1. Informace o projektu'!$C$3,1,1),G560&lt;=WORKDAY(DATE('1. Informace o projektu'!$C$3+1,1,31)-1,1)),"OK","!!"),RIGHT(H560,3)="(a)",IF(AND(G560&gt;=DATE('1. Informace o projektu'!$C$3,1,1),G560&lt;=WORKDAY(DATE('1. Informace o projektu'!$C$3,12,31)-1,1,'6. Data'!$C$76:$C$89)),"OK","!!"),ISBLANK(G560),"!",ISBLANK(H560),"!!!",H560='6. Data'!$B$3,"vyberte druh nákladu")," ")</f>
        <v xml:space="preserve"> </v>
      </c>
      <c r="J560" s="261" t="str">
        <f t="shared" si="24"/>
        <v xml:space="preserve"> </v>
      </c>
      <c r="K560" s="238" t="str">
        <f t="shared" si="25"/>
        <v xml:space="preserve"> </v>
      </c>
      <c r="L560" s="87" t="str">
        <f t="shared" si="26"/>
        <v xml:space="preserve"> </v>
      </c>
    </row>
    <row r="561" spans="1:12" x14ac:dyDescent="0.25">
      <c r="A561" s="72"/>
      <c r="B561" s="82"/>
      <c r="C561" s="82"/>
      <c r="D561" s="79"/>
      <c r="E561" s="83"/>
      <c r="F561" s="83"/>
      <c r="G561" s="81"/>
      <c r="H561" s="126"/>
      <c r="I561" s="238" t="str">
        <f>IF(ISNUMBER(F561),_xlfn.IFS(RIGHT(H561,3)="(b)",IF(AND(G561&gt;=DATE('1. Informace o projektu'!$C$3,1,1),G561&lt;=WORKDAY(DATE('1. Informace o projektu'!$C$3+1,1,31)-1,1)),"OK","!!"),RIGHT(H561,3)="(a)",IF(AND(G561&gt;=DATE('1. Informace o projektu'!$C$3,1,1),G561&lt;=WORKDAY(DATE('1. Informace o projektu'!$C$3,12,31)-1,1,'6. Data'!$C$76:$C$89)),"OK","!!"),ISBLANK(G561),"!",ISBLANK(H561),"!!!",H561='6. Data'!$B$3,"vyberte druh nákladu")," ")</f>
        <v xml:space="preserve"> </v>
      </c>
      <c r="J561" s="261" t="str">
        <f t="shared" si="24"/>
        <v xml:space="preserve"> </v>
      </c>
      <c r="K561" s="238" t="str">
        <f t="shared" si="25"/>
        <v xml:space="preserve"> </v>
      </c>
      <c r="L561" s="87" t="str">
        <f t="shared" si="26"/>
        <v xml:space="preserve"> </v>
      </c>
    </row>
    <row r="562" spans="1:12" x14ac:dyDescent="0.25">
      <c r="A562" s="72"/>
      <c r="B562" s="82"/>
      <c r="C562" s="82"/>
      <c r="D562" s="79"/>
      <c r="E562" s="83"/>
      <c r="F562" s="83"/>
      <c r="G562" s="81"/>
      <c r="H562" s="126"/>
      <c r="I562" s="238" t="str">
        <f>IF(ISNUMBER(F562),_xlfn.IFS(RIGHT(H562,3)="(b)",IF(AND(G562&gt;=DATE('1. Informace o projektu'!$C$3,1,1),G562&lt;=WORKDAY(DATE('1. Informace o projektu'!$C$3+1,1,31)-1,1)),"OK","!!"),RIGHT(H562,3)="(a)",IF(AND(G562&gt;=DATE('1. Informace o projektu'!$C$3,1,1),G562&lt;=WORKDAY(DATE('1. Informace o projektu'!$C$3,12,31)-1,1,'6. Data'!$C$76:$C$89)),"OK","!!"),ISBLANK(G562),"!",ISBLANK(H562),"!!!",H562='6. Data'!$B$3,"vyberte druh nákladu")," ")</f>
        <v xml:space="preserve"> </v>
      </c>
      <c r="J562" s="261" t="str">
        <f t="shared" si="24"/>
        <v xml:space="preserve"> </v>
      </c>
      <c r="K562" s="238" t="str">
        <f t="shared" si="25"/>
        <v xml:space="preserve"> </v>
      </c>
      <c r="L562" s="87" t="str">
        <f t="shared" si="26"/>
        <v xml:space="preserve"> </v>
      </c>
    </row>
    <row r="563" spans="1:12" x14ac:dyDescent="0.25">
      <c r="A563" s="72"/>
      <c r="B563" s="82"/>
      <c r="C563" s="82"/>
      <c r="D563" s="79"/>
      <c r="E563" s="83"/>
      <c r="F563" s="83"/>
      <c r="G563" s="81"/>
      <c r="H563" s="126"/>
      <c r="I563" s="238" t="str">
        <f>IF(ISNUMBER(F563),_xlfn.IFS(RIGHT(H563,3)="(b)",IF(AND(G563&gt;=DATE('1. Informace o projektu'!$C$3,1,1),G563&lt;=WORKDAY(DATE('1. Informace o projektu'!$C$3+1,1,31)-1,1)),"OK","!!"),RIGHT(H563,3)="(a)",IF(AND(G563&gt;=DATE('1. Informace o projektu'!$C$3,1,1),G563&lt;=WORKDAY(DATE('1. Informace o projektu'!$C$3,12,31)-1,1,'6. Data'!$C$76:$C$89)),"OK","!!"),ISBLANK(G563),"!",ISBLANK(H563),"!!!",H563='6. Data'!$B$3,"vyberte druh nákladu")," ")</f>
        <v xml:space="preserve"> </v>
      </c>
      <c r="J563" s="261" t="str">
        <f t="shared" si="24"/>
        <v xml:space="preserve"> </v>
      </c>
      <c r="K563" s="238" t="str">
        <f t="shared" si="25"/>
        <v xml:space="preserve"> </v>
      </c>
      <c r="L563" s="87" t="str">
        <f t="shared" si="26"/>
        <v xml:space="preserve"> </v>
      </c>
    </row>
    <row r="564" spans="1:12" x14ac:dyDescent="0.25">
      <c r="A564" s="72"/>
      <c r="B564" s="82"/>
      <c r="C564" s="82"/>
      <c r="D564" s="79"/>
      <c r="E564" s="83"/>
      <c r="F564" s="83"/>
      <c r="G564" s="81"/>
      <c r="H564" s="126"/>
      <c r="I564" s="238" t="str">
        <f>IF(ISNUMBER(F564),_xlfn.IFS(RIGHT(H564,3)="(b)",IF(AND(G564&gt;=DATE('1. Informace o projektu'!$C$3,1,1),G564&lt;=WORKDAY(DATE('1. Informace o projektu'!$C$3+1,1,31)-1,1)),"OK","!!"),RIGHT(H564,3)="(a)",IF(AND(G564&gt;=DATE('1. Informace o projektu'!$C$3,1,1),G564&lt;=WORKDAY(DATE('1. Informace o projektu'!$C$3,12,31)-1,1,'6. Data'!$C$76:$C$89)),"OK","!!"),ISBLANK(G564),"!",ISBLANK(H564),"!!!",H564='6. Data'!$B$3,"vyberte druh nákladu")," ")</f>
        <v xml:space="preserve"> </v>
      </c>
      <c r="J564" s="261" t="str">
        <f t="shared" si="24"/>
        <v xml:space="preserve"> </v>
      </c>
      <c r="K564" s="238" t="str">
        <f t="shared" si="25"/>
        <v xml:space="preserve"> </v>
      </c>
      <c r="L564" s="87" t="str">
        <f t="shared" si="26"/>
        <v xml:space="preserve"> </v>
      </c>
    </row>
    <row r="565" spans="1:12" x14ac:dyDescent="0.25">
      <c r="A565" s="72"/>
      <c r="B565" s="82"/>
      <c r="C565" s="82"/>
      <c r="D565" s="79"/>
      <c r="E565" s="83"/>
      <c r="F565" s="83"/>
      <c r="G565" s="81"/>
      <c r="H565" s="126"/>
      <c r="I565" s="238" t="str">
        <f>IF(ISNUMBER(F565),_xlfn.IFS(RIGHT(H565,3)="(b)",IF(AND(G565&gt;=DATE('1. Informace o projektu'!$C$3,1,1),G565&lt;=WORKDAY(DATE('1. Informace o projektu'!$C$3+1,1,31)-1,1)),"OK","!!"),RIGHT(H565,3)="(a)",IF(AND(G565&gt;=DATE('1. Informace o projektu'!$C$3,1,1),G565&lt;=WORKDAY(DATE('1. Informace o projektu'!$C$3,12,31)-1,1,'6. Data'!$C$76:$C$89)),"OK","!!"),ISBLANK(G565),"!",ISBLANK(H565),"!!!",H565='6. Data'!$B$3,"vyberte druh nákladu")," ")</f>
        <v xml:space="preserve"> </v>
      </c>
      <c r="J565" s="261" t="str">
        <f t="shared" si="24"/>
        <v xml:space="preserve"> </v>
      </c>
      <c r="K565" s="238" t="str">
        <f t="shared" si="25"/>
        <v xml:space="preserve"> </v>
      </c>
      <c r="L565" s="87" t="str">
        <f t="shared" si="26"/>
        <v xml:space="preserve"> </v>
      </c>
    </row>
    <row r="566" spans="1:12" x14ac:dyDescent="0.25">
      <c r="A566" s="72"/>
      <c r="B566" s="82"/>
      <c r="C566" s="82"/>
      <c r="D566" s="79"/>
      <c r="E566" s="83"/>
      <c r="F566" s="83"/>
      <c r="G566" s="81"/>
      <c r="H566" s="126"/>
      <c r="I566" s="238" t="str">
        <f>IF(ISNUMBER(F566),_xlfn.IFS(RIGHT(H566,3)="(b)",IF(AND(G566&gt;=DATE('1. Informace o projektu'!$C$3,1,1),G566&lt;=WORKDAY(DATE('1. Informace o projektu'!$C$3+1,1,31)-1,1)),"OK","!!"),RIGHT(H566,3)="(a)",IF(AND(G566&gt;=DATE('1. Informace o projektu'!$C$3,1,1),G566&lt;=WORKDAY(DATE('1. Informace o projektu'!$C$3,12,31)-1,1,'6. Data'!$C$76:$C$89)),"OK","!!"),ISBLANK(G566),"!",ISBLANK(H566),"!!!",H566='6. Data'!$B$3,"vyberte druh nákladu")," ")</f>
        <v xml:space="preserve"> </v>
      </c>
      <c r="J566" s="261" t="str">
        <f t="shared" si="24"/>
        <v xml:space="preserve"> </v>
      </c>
      <c r="K566" s="238" t="str">
        <f t="shared" si="25"/>
        <v xml:space="preserve"> </v>
      </c>
      <c r="L566" s="87" t="str">
        <f t="shared" si="26"/>
        <v xml:space="preserve"> </v>
      </c>
    </row>
    <row r="567" spans="1:12" x14ac:dyDescent="0.25">
      <c r="A567" s="72"/>
      <c r="B567" s="82"/>
      <c r="C567" s="82"/>
      <c r="D567" s="79"/>
      <c r="E567" s="83"/>
      <c r="F567" s="83"/>
      <c r="G567" s="81"/>
      <c r="H567" s="126"/>
      <c r="I567" s="238" t="str">
        <f>IF(ISNUMBER(F567),_xlfn.IFS(RIGHT(H567,3)="(b)",IF(AND(G567&gt;=DATE('1. Informace o projektu'!$C$3,1,1),G567&lt;=WORKDAY(DATE('1. Informace o projektu'!$C$3+1,1,31)-1,1)),"OK","!!"),RIGHT(H567,3)="(a)",IF(AND(G567&gt;=DATE('1. Informace o projektu'!$C$3,1,1),G567&lt;=WORKDAY(DATE('1. Informace o projektu'!$C$3,12,31)-1,1,'6. Data'!$C$76:$C$89)),"OK","!!"),ISBLANK(G567),"!",ISBLANK(H567),"!!!",H567='6. Data'!$B$3,"vyberte druh nákladu")," ")</f>
        <v xml:space="preserve"> </v>
      </c>
      <c r="J567" s="261" t="str">
        <f t="shared" si="24"/>
        <v xml:space="preserve"> </v>
      </c>
      <c r="K567" s="238" t="str">
        <f t="shared" si="25"/>
        <v xml:space="preserve"> </v>
      </c>
      <c r="L567" s="87" t="str">
        <f t="shared" si="26"/>
        <v xml:space="preserve"> </v>
      </c>
    </row>
    <row r="568" spans="1:12" x14ac:dyDescent="0.25">
      <c r="A568" s="72"/>
      <c r="B568" s="82"/>
      <c r="C568" s="82"/>
      <c r="D568" s="79"/>
      <c r="E568" s="83"/>
      <c r="F568" s="83"/>
      <c r="G568" s="81"/>
      <c r="H568" s="126"/>
      <c r="I568" s="238" t="str">
        <f>IF(ISNUMBER(F568),_xlfn.IFS(RIGHT(H568,3)="(b)",IF(AND(G568&gt;=DATE('1. Informace o projektu'!$C$3,1,1),G568&lt;=WORKDAY(DATE('1. Informace o projektu'!$C$3+1,1,31)-1,1)),"OK","!!"),RIGHT(H568,3)="(a)",IF(AND(G568&gt;=DATE('1. Informace o projektu'!$C$3,1,1),G568&lt;=WORKDAY(DATE('1. Informace o projektu'!$C$3,12,31)-1,1,'6. Data'!$C$76:$C$89)),"OK","!!"),ISBLANK(G568),"!",ISBLANK(H568),"!!!",H568='6. Data'!$B$3,"vyberte druh nákladu")," ")</f>
        <v xml:space="preserve"> </v>
      </c>
      <c r="J568" s="261" t="str">
        <f t="shared" si="24"/>
        <v xml:space="preserve"> </v>
      </c>
      <c r="K568" s="238" t="str">
        <f t="shared" si="25"/>
        <v xml:space="preserve"> </v>
      </c>
      <c r="L568" s="87" t="str">
        <f t="shared" si="26"/>
        <v xml:space="preserve"> </v>
      </c>
    </row>
    <row r="569" spans="1:12" x14ac:dyDescent="0.25">
      <c r="A569" s="72"/>
      <c r="B569" s="82"/>
      <c r="C569" s="82"/>
      <c r="D569" s="79"/>
      <c r="E569" s="83"/>
      <c r="F569" s="83"/>
      <c r="G569" s="81"/>
      <c r="H569" s="126"/>
      <c r="I569" s="238" t="str">
        <f>IF(ISNUMBER(F569),_xlfn.IFS(RIGHT(H569,3)="(b)",IF(AND(G569&gt;=DATE('1. Informace o projektu'!$C$3,1,1),G569&lt;=WORKDAY(DATE('1. Informace o projektu'!$C$3+1,1,31)-1,1)),"OK","!!"),RIGHT(H569,3)="(a)",IF(AND(G569&gt;=DATE('1. Informace o projektu'!$C$3,1,1),G569&lt;=WORKDAY(DATE('1. Informace o projektu'!$C$3,12,31)-1,1,'6. Data'!$C$76:$C$89)),"OK","!!"),ISBLANK(G569),"!",ISBLANK(H569),"!!!",H569='6. Data'!$B$3,"vyberte druh nákladu")," ")</f>
        <v xml:space="preserve"> </v>
      </c>
      <c r="J569" s="261" t="str">
        <f t="shared" si="24"/>
        <v xml:space="preserve"> </v>
      </c>
      <c r="K569" s="238" t="str">
        <f t="shared" si="25"/>
        <v xml:space="preserve"> </v>
      </c>
      <c r="L569" s="87" t="str">
        <f t="shared" si="26"/>
        <v xml:space="preserve"> </v>
      </c>
    </row>
    <row r="570" spans="1:12" x14ac:dyDescent="0.25">
      <c r="A570" s="72"/>
      <c r="B570" s="82"/>
      <c r="C570" s="82"/>
      <c r="D570" s="79"/>
      <c r="E570" s="83"/>
      <c r="F570" s="83"/>
      <c r="G570" s="81"/>
      <c r="H570" s="126"/>
      <c r="I570" s="238" t="str">
        <f>IF(ISNUMBER(F570),_xlfn.IFS(RIGHT(H570,3)="(b)",IF(AND(G570&gt;=DATE('1. Informace o projektu'!$C$3,1,1),G570&lt;=WORKDAY(DATE('1. Informace o projektu'!$C$3+1,1,31)-1,1)),"OK","!!"),RIGHT(H570,3)="(a)",IF(AND(G570&gt;=DATE('1. Informace o projektu'!$C$3,1,1),G570&lt;=WORKDAY(DATE('1. Informace o projektu'!$C$3,12,31)-1,1,'6. Data'!$C$76:$C$89)),"OK","!!"),ISBLANK(G570),"!",ISBLANK(H570),"!!!",H570='6. Data'!$B$3,"vyberte druh nákladu")," ")</f>
        <v xml:space="preserve"> </v>
      </c>
      <c r="J570" s="261" t="str">
        <f t="shared" si="24"/>
        <v xml:space="preserve"> </v>
      </c>
      <c r="K570" s="238" t="str">
        <f t="shared" si="25"/>
        <v xml:space="preserve"> </v>
      </c>
      <c r="L570" s="87" t="str">
        <f t="shared" si="26"/>
        <v xml:space="preserve"> </v>
      </c>
    </row>
    <row r="571" spans="1:12" x14ac:dyDescent="0.25">
      <c r="A571" s="72"/>
      <c r="B571" s="82"/>
      <c r="C571" s="82"/>
      <c r="D571" s="79"/>
      <c r="E571" s="83"/>
      <c r="F571" s="83"/>
      <c r="G571" s="81"/>
      <c r="H571" s="126"/>
      <c r="I571" s="238" t="str">
        <f>IF(ISNUMBER(F571),_xlfn.IFS(RIGHT(H571,3)="(b)",IF(AND(G571&gt;=DATE('1. Informace o projektu'!$C$3,1,1),G571&lt;=WORKDAY(DATE('1. Informace o projektu'!$C$3+1,1,31)-1,1)),"OK","!!"),RIGHT(H571,3)="(a)",IF(AND(G571&gt;=DATE('1. Informace o projektu'!$C$3,1,1),G571&lt;=WORKDAY(DATE('1. Informace o projektu'!$C$3,12,31)-1,1,'6. Data'!$C$76:$C$89)),"OK","!!"),ISBLANK(G571),"!",ISBLANK(H571),"!!!",H571='6. Data'!$B$3,"vyberte druh nákladu")," ")</f>
        <v xml:space="preserve"> </v>
      </c>
      <c r="J571" s="261" t="str">
        <f t="shared" si="24"/>
        <v xml:space="preserve"> </v>
      </c>
      <c r="K571" s="238" t="str">
        <f t="shared" si="25"/>
        <v xml:space="preserve"> </v>
      </c>
      <c r="L571" s="87" t="str">
        <f t="shared" si="26"/>
        <v xml:space="preserve"> </v>
      </c>
    </row>
    <row r="572" spans="1:12" x14ac:dyDescent="0.25">
      <c r="A572" s="72"/>
      <c r="B572" s="82"/>
      <c r="C572" s="82"/>
      <c r="D572" s="79"/>
      <c r="E572" s="83"/>
      <c r="F572" s="83"/>
      <c r="G572" s="81"/>
      <c r="H572" s="126"/>
      <c r="I572" s="238" t="str">
        <f>IF(ISNUMBER(F572),_xlfn.IFS(RIGHT(H572,3)="(b)",IF(AND(G572&gt;=DATE('1. Informace o projektu'!$C$3,1,1),G572&lt;=WORKDAY(DATE('1. Informace o projektu'!$C$3+1,1,31)-1,1)),"OK","!!"),RIGHT(H572,3)="(a)",IF(AND(G572&gt;=DATE('1. Informace o projektu'!$C$3,1,1),G572&lt;=WORKDAY(DATE('1. Informace o projektu'!$C$3,12,31)-1,1,'6. Data'!$C$76:$C$89)),"OK","!!"),ISBLANK(G572),"!",ISBLANK(H572),"!!!",H572='6. Data'!$B$3,"vyberte druh nákladu")," ")</f>
        <v xml:space="preserve"> </v>
      </c>
      <c r="J572" s="261" t="str">
        <f t="shared" si="24"/>
        <v xml:space="preserve"> </v>
      </c>
      <c r="K572" s="238" t="str">
        <f t="shared" si="25"/>
        <v xml:space="preserve"> </v>
      </c>
      <c r="L572" s="87" t="str">
        <f t="shared" si="26"/>
        <v xml:space="preserve"> </v>
      </c>
    </row>
    <row r="573" spans="1:12" x14ac:dyDescent="0.25">
      <c r="A573" s="72"/>
      <c r="B573" s="82"/>
      <c r="C573" s="82"/>
      <c r="D573" s="79"/>
      <c r="E573" s="83"/>
      <c r="F573" s="83"/>
      <c r="G573" s="81"/>
      <c r="H573" s="126"/>
      <c r="I573" s="238" t="str">
        <f>IF(ISNUMBER(F573),_xlfn.IFS(RIGHT(H573,3)="(b)",IF(AND(G573&gt;=DATE('1. Informace o projektu'!$C$3,1,1),G573&lt;=WORKDAY(DATE('1. Informace o projektu'!$C$3+1,1,31)-1,1)),"OK","!!"),RIGHT(H573,3)="(a)",IF(AND(G573&gt;=DATE('1. Informace o projektu'!$C$3,1,1),G573&lt;=WORKDAY(DATE('1. Informace o projektu'!$C$3,12,31)-1,1,'6. Data'!$C$76:$C$89)),"OK","!!"),ISBLANK(G573),"!",ISBLANK(H573),"!!!",H573='6. Data'!$B$3,"vyberte druh nákladu")," ")</f>
        <v xml:space="preserve"> </v>
      </c>
      <c r="J573" s="261" t="str">
        <f t="shared" si="24"/>
        <v xml:space="preserve"> </v>
      </c>
      <c r="K573" s="238" t="str">
        <f t="shared" si="25"/>
        <v xml:space="preserve"> </v>
      </c>
      <c r="L573" s="87" t="str">
        <f t="shared" si="26"/>
        <v xml:space="preserve"> </v>
      </c>
    </row>
    <row r="574" spans="1:12" x14ac:dyDescent="0.25">
      <c r="A574" s="72"/>
      <c r="B574" s="82"/>
      <c r="C574" s="82"/>
      <c r="D574" s="79"/>
      <c r="E574" s="83"/>
      <c r="F574" s="83"/>
      <c r="G574" s="81"/>
      <c r="H574" s="126"/>
      <c r="I574" s="238" t="str">
        <f>IF(ISNUMBER(F574),_xlfn.IFS(RIGHT(H574,3)="(b)",IF(AND(G574&gt;=DATE('1. Informace o projektu'!$C$3,1,1),G574&lt;=WORKDAY(DATE('1. Informace o projektu'!$C$3+1,1,31)-1,1)),"OK","!!"),RIGHT(H574,3)="(a)",IF(AND(G574&gt;=DATE('1. Informace o projektu'!$C$3,1,1),G574&lt;=WORKDAY(DATE('1. Informace o projektu'!$C$3,12,31)-1,1,'6. Data'!$C$76:$C$89)),"OK","!!"),ISBLANK(G574),"!",ISBLANK(H574),"!!!",H574='6. Data'!$B$3,"vyberte druh nákladu")," ")</f>
        <v xml:space="preserve"> </v>
      </c>
      <c r="J574" s="261" t="str">
        <f t="shared" si="24"/>
        <v xml:space="preserve"> </v>
      </c>
      <c r="K574" s="238" t="str">
        <f t="shared" si="25"/>
        <v xml:space="preserve"> </v>
      </c>
      <c r="L574" s="87" t="str">
        <f t="shared" si="26"/>
        <v xml:space="preserve"> </v>
      </c>
    </row>
    <row r="575" spans="1:12" x14ac:dyDescent="0.25">
      <c r="A575" s="72"/>
      <c r="B575" s="82"/>
      <c r="C575" s="82"/>
      <c r="D575" s="79"/>
      <c r="E575" s="83"/>
      <c r="F575" s="83"/>
      <c r="G575" s="81"/>
      <c r="H575" s="126"/>
      <c r="I575" s="238" t="str">
        <f>IF(ISNUMBER(F575),_xlfn.IFS(RIGHT(H575,3)="(b)",IF(AND(G575&gt;=DATE('1. Informace o projektu'!$C$3,1,1),G575&lt;=WORKDAY(DATE('1. Informace o projektu'!$C$3+1,1,31)-1,1)),"OK","!!"),RIGHT(H575,3)="(a)",IF(AND(G575&gt;=DATE('1. Informace o projektu'!$C$3,1,1),G575&lt;=WORKDAY(DATE('1. Informace o projektu'!$C$3,12,31)-1,1,'6. Data'!$C$76:$C$89)),"OK","!!"),ISBLANK(G575),"!",ISBLANK(H575),"!!!",H575='6. Data'!$B$3,"vyberte druh nákladu")," ")</f>
        <v xml:space="preserve"> </v>
      </c>
      <c r="J575" s="261" t="str">
        <f t="shared" si="24"/>
        <v xml:space="preserve"> </v>
      </c>
      <c r="K575" s="238" t="str">
        <f t="shared" si="25"/>
        <v xml:space="preserve"> </v>
      </c>
      <c r="L575" s="87" t="str">
        <f t="shared" si="26"/>
        <v xml:space="preserve"> </v>
      </c>
    </row>
    <row r="576" spans="1:12" x14ac:dyDescent="0.25">
      <c r="A576" s="72"/>
      <c r="B576" s="82"/>
      <c r="C576" s="82"/>
      <c r="D576" s="79"/>
      <c r="E576" s="83"/>
      <c r="F576" s="83"/>
      <c r="G576" s="81"/>
      <c r="H576" s="126"/>
      <c r="I576" s="238" t="str">
        <f>IF(ISNUMBER(F576),_xlfn.IFS(RIGHT(H576,3)="(b)",IF(AND(G576&gt;=DATE('1. Informace o projektu'!$C$3,1,1),G576&lt;=WORKDAY(DATE('1. Informace o projektu'!$C$3+1,1,31)-1,1)),"OK","!!"),RIGHT(H576,3)="(a)",IF(AND(G576&gt;=DATE('1. Informace o projektu'!$C$3,1,1),G576&lt;=WORKDAY(DATE('1. Informace o projektu'!$C$3,12,31)-1,1,'6. Data'!$C$76:$C$89)),"OK","!!"),ISBLANK(G576),"!",ISBLANK(H576),"!!!",H576='6. Data'!$B$3,"vyberte druh nákladu")," ")</f>
        <v xml:space="preserve"> </v>
      </c>
      <c r="J576" s="261" t="str">
        <f t="shared" si="24"/>
        <v xml:space="preserve"> </v>
      </c>
      <c r="K576" s="238" t="str">
        <f t="shared" si="25"/>
        <v xml:space="preserve"> </v>
      </c>
      <c r="L576" s="87" t="str">
        <f t="shared" si="26"/>
        <v xml:space="preserve"> </v>
      </c>
    </row>
    <row r="577" spans="1:12" x14ac:dyDescent="0.25">
      <c r="A577" s="72"/>
      <c r="B577" s="82"/>
      <c r="C577" s="82"/>
      <c r="D577" s="79"/>
      <c r="E577" s="83"/>
      <c r="F577" s="83"/>
      <c r="G577" s="81"/>
      <c r="H577" s="126"/>
      <c r="I577" s="238" t="str">
        <f>IF(ISNUMBER(F577),_xlfn.IFS(RIGHT(H577,3)="(b)",IF(AND(G577&gt;=DATE('1. Informace o projektu'!$C$3,1,1),G577&lt;=WORKDAY(DATE('1. Informace o projektu'!$C$3+1,1,31)-1,1)),"OK","!!"),RIGHT(H577,3)="(a)",IF(AND(G577&gt;=DATE('1. Informace o projektu'!$C$3,1,1),G577&lt;=WORKDAY(DATE('1. Informace o projektu'!$C$3,12,31)-1,1,'6. Data'!$C$76:$C$89)),"OK","!!"),ISBLANK(G577),"!",ISBLANK(H577),"!!!",H577='6. Data'!$B$3,"vyberte druh nákladu")," ")</f>
        <v xml:space="preserve"> </v>
      </c>
      <c r="J577" s="261" t="str">
        <f t="shared" si="24"/>
        <v xml:space="preserve"> </v>
      </c>
      <c r="K577" s="238" t="str">
        <f t="shared" si="25"/>
        <v xml:space="preserve"> </v>
      </c>
      <c r="L577" s="87" t="str">
        <f t="shared" si="26"/>
        <v xml:space="preserve"> </v>
      </c>
    </row>
    <row r="578" spans="1:12" x14ac:dyDescent="0.25">
      <c r="A578" s="72"/>
      <c r="B578" s="82"/>
      <c r="C578" s="82"/>
      <c r="D578" s="79"/>
      <c r="E578" s="83"/>
      <c r="F578" s="83"/>
      <c r="G578" s="81"/>
      <c r="H578" s="126"/>
      <c r="I578" s="238" t="str">
        <f>IF(ISNUMBER(F578),_xlfn.IFS(RIGHT(H578,3)="(b)",IF(AND(G578&gt;=DATE('1. Informace o projektu'!$C$3,1,1),G578&lt;=WORKDAY(DATE('1. Informace o projektu'!$C$3+1,1,31)-1,1)),"OK","!!"),RIGHT(H578,3)="(a)",IF(AND(G578&gt;=DATE('1. Informace o projektu'!$C$3,1,1),G578&lt;=WORKDAY(DATE('1. Informace o projektu'!$C$3,12,31)-1,1,'6. Data'!$C$76:$C$89)),"OK","!!"),ISBLANK(G578),"!",ISBLANK(H578),"!!!",H578='6. Data'!$B$3,"vyberte druh nákladu")," ")</f>
        <v xml:space="preserve"> </v>
      </c>
      <c r="J578" s="261" t="str">
        <f t="shared" si="24"/>
        <v xml:space="preserve"> </v>
      </c>
      <c r="K578" s="238" t="str">
        <f t="shared" si="25"/>
        <v xml:space="preserve"> </v>
      </c>
      <c r="L578" s="87" t="str">
        <f t="shared" si="26"/>
        <v xml:space="preserve"> </v>
      </c>
    </row>
    <row r="579" spans="1:12" x14ac:dyDescent="0.25">
      <c r="A579" s="72"/>
      <c r="B579" s="82"/>
      <c r="C579" s="82"/>
      <c r="D579" s="79"/>
      <c r="E579" s="83"/>
      <c r="F579" s="83"/>
      <c r="G579" s="81"/>
      <c r="H579" s="126"/>
      <c r="I579" s="238" t="str">
        <f>IF(ISNUMBER(F579),_xlfn.IFS(RIGHT(H579,3)="(b)",IF(AND(G579&gt;=DATE('1. Informace o projektu'!$C$3,1,1),G579&lt;=WORKDAY(DATE('1. Informace o projektu'!$C$3+1,1,31)-1,1)),"OK","!!"),RIGHT(H579,3)="(a)",IF(AND(G579&gt;=DATE('1. Informace o projektu'!$C$3,1,1),G579&lt;=WORKDAY(DATE('1. Informace o projektu'!$C$3,12,31)-1,1,'6. Data'!$C$76:$C$89)),"OK","!!"),ISBLANK(G579),"!",ISBLANK(H579),"!!!",H579='6. Data'!$B$3,"vyberte druh nákladu")," ")</f>
        <v xml:space="preserve"> </v>
      </c>
      <c r="J579" s="261" t="str">
        <f t="shared" si="24"/>
        <v xml:space="preserve"> </v>
      </c>
      <c r="K579" s="238" t="str">
        <f t="shared" si="25"/>
        <v xml:space="preserve"> </v>
      </c>
      <c r="L579" s="87" t="str">
        <f t="shared" si="26"/>
        <v xml:space="preserve"> </v>
      </c>
    </row>
    <row r="580" spans="1:12" x14ac:dyDescent="0.25">
      <c r="A580" s="72"/>
      <c r="B580" s="82"/>
      <c r="C580" s="82"/>
      <c r="D580" s="79"/>
      <c r="E580" s="83"/>
      <c r="F580" s="83"/>
      <c r="G580" s="81"/>
      <c r="H580" s="126"/>
      <c r="I580" s="238" t="str">
        <f>IF(ISNUMBER(F580),_xlfn.IFS(RIGHT(H580,3)="(b)",IF(AND(G580&gt;=DATE('1. Informace o projektu'!$C$3,1,1),G580&lt;=WORKDAY(DATE('1. Informace o projektu'!$C$3+1,1,31)-1,1)),"OK","!!"),RIGHT(H580,3)="(a)",IF(AND(G580&gt;=DATE('1. Informace o projektu'!$C$3,1,1),G580&lt;=WORKDAY(DATE('1. Informace o projektu'!$C$3,12,31)-1,1,'6. Data'!$C$76:$C$89)),"OK","!!"),ISBLANK(G580),"!",ISBLANK(H580),"!!!",H580='6. Data'!$B$3,"vyberte druh nákladu")," ")</f>
        <v xml:space="preserve"> </v>
      </c>
      <c r="J580" s="261" t="str">
        <f t="shared" si="24"/>
        <v xml:space="preserve"> </v>
      </c>
      <c r="K580" s="238" t="str">
        <f t="shared" si="25"/>
        <v xml:space="preserve"> </v>
      </c>
      <c r="L580" s="87" t="str">
        <f t="shared" si="26"/>
        <v xml:space="preserve"> </v>
      </c>
    </row>
    <row r="581" spans="1:12" x14ac:dyDescent="0.25">
      <c r="A581" s="72"/>
      <c r="B581" s="82"/>
      <c r="C581" s="82"/>
      <c r="D581" s="79"/>
      <c r="E581" s="83"/>
      <c r="F581" s="83"/>
      <c r="G581" s="81"/>
      <c r="H581" s="126"/>
      <c r="I581" s="238" t="str">
        <f>IF(ISNUMBER(F581),_xlfn.IFS(RIGHT(H581,3)="(b)",IF(AND(G581&gt;=DATE('1. Informace o projektu'!$C$3,1,1),G581&lt;=WORKDAY(DATE('1. Informace o projektu'!$C$3+1,1,31)-1,1)),"OK","!!"),RIGHT(H581,3)="(a)",IF(AND(G581&gt;=DATE('1. Informace o projektu'!$C$3,1,1),G581&lt;=WORKDAY(DATE('1. Informace o projektu'!$C$3,12,31)-1,1,'6. Data'!$C$76:$C$89)),"OK","!!"),ISBLANK(G581),"!",ISBLANK(H581),"!!!",H581='6. Data'!$B$3,"vyberte druh nákladu")," ")</f>
        <v xml:space="preserve"> </v>
      </c>
      <c r="J581" s="261" t="str">
        <f t="shared" si="24"/>
        <v xml:space="preserve"> </v>
      </c>
      <c r="K581" s="238" t="str">
        <f t="shared" si="25"/>
        <v xml:space="preserve"> </v>
      </c>
      <c r="L581" s="87" t="str">
        <f t="shared" si="26"/>
        <v xml:space="preserve"> </v>
      </c>
    </row>
    <row r="582" spans="1:12" x14ac:dyDescent="0.25">
      <c r="A582" s="72"/>
      <c r="B582" s="82"/>
      <c r="C582" s="82"/>
      <c r="D582" s="79"/>
      <c r="E582" s="83"/>
      <c r="F582" s="83"/>
      <c r="G582" s="81"/>
      <c r="H582" s="126"/>
      <c r="I582" s="238" t="str">
        <f>IF(ISNUMBER(F582),_xlfn.IFS(RIGHT(H582,3)="(b)",IF(AND(G582&gt;=DATE('1. Informace o projektu'!$C$3,1,1),G582&lt;=WORKDAY(DATE('1. Informace o projektu'!$C$3+1,1,31)-1,1)),"OK","!!"),RIGHT(H582,3)="(a)",IF(AND(G582&gt;=DATE('1. Informace o projektu'!$C$3,1,1),G582&lt;=WORKDAY(DATE('1. Informace o projektu'!$C$3,12,31)-1,1,'6. Data'!$C$76:$C$89)),"OK","!!"),ISBLANK(G582),"!",ISBLANK(H582),"!!!",H582='6. Data'!$B$3,"vyberte druh nákladu")," ")</f>
        <v xml:space="preserve"> </v>
      </c>
      <c r="J582" s="261" t="str">
        <f t="shared" si="24"/>
        <v xml:space="preserve"> </v>
      </c>
      <c r="K582" s="238" t="str">
        <f t="shared" si="25"/>
        <v xml:space="preserve"> </v>
      </c>
      <c r="L582" s="87" t="str">
        <f t="shared" si="26"/>
        <v xml:space="preserve"> </v>
      </c>
    </row>
    <row r="583" spans="1:12" x14ac:dyDescent="0.25">
      <c r="A583" s="72"/>
      <c r="B583" s="82"/>
      <c r="C583" s="82"/>
      <c r="D583" s="79"/>
      <c r="E583" s="83"/>
      <c r="F583" s="83"/>
      <c r="G583" s="81"/>
      <c r="H583" s="126"/>
      <c r="I583" s="238" t="str">
        <f>IF(ISNUMBER(F583),_xlfn.IFS(RIGHT(H583,3)="(b)",IF(AND(G583&gt;=DATE('1. Informace o projektu'!$C$3,1,1),G583&lt;=WORKDAY(DATE('1. Informace o projektu'!$C$3+1,1,31)-1,1)),"OK","!!"),RIGHT(H583,3)="(a)",IF(AND(G583&gt;=DATE('1. Informace o projektu'!$C$3,1,1),G583&lt;=WORKDAY(DATE('1. Informace o projektu'!$C$3,12,31)-1,1,'6. Data'!$C$76:$C$89)),"OK","!!"),ISBLANK(G583),"!",ISBLANK(H583),"!!!",H583='6. Data'!$B$3,"vyberte druh nákladu")," ")</f>
        <v xml:space="preserve"> </v>
      </c>
      <c r="J583" s="261" t="str">
        <f t="shared" ref="J583:J646" si="27">_xlfn.IFS(I583="!","Zapište datum úhrady",I583="ok"," ",I583=" "," ",I583="!!!","vyberte druh nákladu",I583="!!","nepovolené datum úhrady",I583="vyberte druh nákladu","vyberte druh nákladu")</f>
        <v xml:space="preserve"> </v>
      </c>
      <c r="K583" s="238" t="str">
        <f t="shared" ref="K583:K646" si="28">IF(ISNUMBER(F583),IF(E583&gt;=F583,"OK","!")," ")</f>
        <v xml:space="preserve"> </v>
      </c>
      <c r="L583" s="87" t="str">
        <f t="shared" ref="L583:L646" si="29">_xlfn.IFS(K583="!","Hrazeno z dotace je vyšší než fakturovaná částka",K583="ok"," ",K583=" "," ")</f>
        <v xml:space="preserve"> </v>
      </c>
    </row>
    <row r="584" spans="1:12" x14ac:dyDescent="0.25">
      <c r="A584" s="72"/>
      <c r="B584" s="82"/>
      <c r="C584" s="82"/>
      <c r="D584" s="79"/>
      <c r="E584" s="83"/>
      <c r="F584" s="83"/>
      <c r="G584" s="81"/>
      <c r="H584" s="126"/>
      <c r="I584" s="238" t="str">
        <f>IF(ISNUMBER(F584),_xlfn.IFS(RIGHT(H584,3)="(b)",IF(AND(G584&gt;=DATE('1. Informace o projektu'!$C$3,1,1),G584&lt;=WORKDAY(DATE('1. Informace o projektu'!$C$3+1,1,31)-1,1)),"OK","!!"),RIGHT(H584,3)="(a)",IF(AND(G584&gt;=DATE('1. Informace o projektu'!$C$3,1,1),G584&lt;=WORKDAY(DATE('1. Informace o projektu'!$C$3,12,31)-1,1,'6. Data'!$C$76:$C$89)),"OK","!!"),ISBLANK(G584),"!",ISBLANK(H584),"!!!",H584='6. Data'!$B$3,"vyberte druh nákladu")," ")</f>
        <v xml:space="preserve"> </v>
      </c>
      <c r="J584" s="261" t="str">
        <f t="shared" si="27"/>
        <v xml:space="preserve"> </v>
      </c>
      <c r="K584" s="238" t="str">
        <f t="shared" si="28"/>
        <v xml:space="preserve"> </v>
      </c>
      <c r="L584" s="87" t="str">
        <f t="shared" si="29"/>
        <v xml:space="preserve"> </v>
      </c>
    </row>
    <row r="585" spans="1:12" x14ac:dyDescent="0.25">
      <c r="A585" s="72"/>
      <c r="B585" s="82"/>
      <c r="C585" s="82"/>
      <c r="D585" s="79"/>
      <c r="E585" s="83"/>
      <c r="F585" s="83"/>
      <c r="G585" s="81"/>
      <c r="H585" s="126"/>
      <c r="I585" s="238" t="str">
        <f>IF(ISNUMBER(F585),_xlfn.IFS(RIGHT(H585,3)="(b)",IF(AND(G585&gt;=DATE('1. Informace o projektu'!$C$3,1,1),G585&lt;=WORKDAY(DATE('1. Informace o projektu'!$C$3+1,1,31)-1,1)),"OK","!!"),RIGHT(H585,3)="(a)",IF(AND(G585&gt;=DATE('1. Informace o projektu'!$C$3,1,1),G585&lt;=WORKDAY(DATE('1. Informace o projektu'!$C$3,12,31)-1,1,'6. Data'!$C$76:$C$89)),"OK","!!"),ISBLANK(G585),"!",ISBLANK(H585),"!!!",H585='6. Data'!$B$3,"vyberte druh nákladu")," ")</f>
        <v xml:space="preserve"> </v>
      </c>
      <c r="J585" s="261" t="str">
        <f t="shared" si="27"/>
        <v xml:space="preserve"> </v>
      </c>
      <c r="K585" s="238" t="str">
        <f t="shared" si="28"/>
        <v xml:space="preserve"> </v>
      </c>
      <c r="L585" s="87" t="str">
        <f t="shared" si="29"/>
        <v xml:space="preserve"> </v>
      </c>
    </row>
    <row r="586" spans="1:12" x14ac:dyDescent="0.25">
      <c r="A586" s="72"/>
      <c r="B586" s="82"/>
      <c r="C586" s="82"/>
      <c r="D586" s="79"/>
      <c r="E586" s="83"/>
      <c r="F586" s="83"/>
      <c r="G586" s="81"/>
      <c r="H586" s="126"/>
      <c r="I586" s="238" t="str">
        <f>IF(ISNUMBER(F586),_xlfn.IFS(RIGHT(H586,3)="(b)",IF(AND(G586&gt;=DATE('1. Informace o projektu'!$C$3,1,1),G586&lt;=WORKDAY(DATE('1. Informace o projektu'!$C$3+1,1,31)-1,1)),"OK","!!"),RIGHT(H586,3)="(a)",IF(AND(G586&gt;=DATE('1. Informace o projektu'!$C$3,1,1),G586&lt;=WORKDAY(DATE('1. Informace o projektu'!$C$3,12,31)-1,1,'6. Data'!$C$76:$C$89)),"OK","!!"),ISBLANK(G586),"!",ISBLANK(H586),"!!!",H586='6. Data'!$B$3,"vyberte druh nákladu")," ")</f>
        <v xml:space="preserve"> </v>
      </c>
      <c r="J586" s="261" t="str">
        <f t="shared" si="27"/>
        <v xml:space="preserve"> </v>
      </c>
      <c r="K586" s="238" t="str">
        <f t="shared" si="28"/>
        <v xml:space="preserve"> </v>
      </c>
      <c r="L586" s="87" t="str">
        <f t="shared" si="29"/>
        <v xml:space="preserve"> </v>
      </c>
    </row>
    <row r="587" spans="1:12" x14ac:dyDescent="0.25">
      <c r="A587" s="72"/>
      <c r="B587" s="82"/>
      <c r="C587" s="82"/>
      <c r="D587" s="79"/>
      <c r="E587" s="83"/>
      <c r="F587" s="83"/>
      <c r="G587" s="81"/>
      <c r="H587" s="126"/>
      <c r="I587" s="238" t="str">
        <f>IF(ISNUMBER(F587),_xlfn.IFS(RIGHT(H587,3)="(b)",IF(AND(G587&gt;=DATE('1. Informace o projektu'!$C$3,1,1),G587&lt;=WORKDAY(DATE('1. Informace o projektu'!$C$3+1,1,31)-1,1)),"OK","!!"),RIGHT(H587,3)="(a)",IF(AND(G587&gt;=DATE('1. Informace o projektu'!$C$3,1,1),G587&lt;=WORKDAY(DATE('1. Informace o projektu'!$C$3,12,31)-1,1,'6. Data'!$C$76:$C$89)),"OK","!!"),ISBLANK(G587),"!",ISBLANK(H587),"!!!",H587='6. Data'!$B$3,"vyberte druh nákladu")," ")</f>
        <v xml:space="preserve"> </v>
      </c>
      <c r="J587" s="261" t="str">
        <f t="shared" si="27"/>
        <v xml:space="preserve"> </v>
      </c>
      <c r="K587" s="238" t="str">
        <f t="shared" si="28"/>
        <v xml:space="preserve"> </v>
      </c>
      <c r="L587" s="87" t="str">
        <f t="shared" si="29"/>
        <v xml:space="preserve"> </v>
      </c>
    </row>
    <row r="588" spans="1:12" x14ac:dyDescent="0.25">
      <c r="A588" s="72"/>
      <c r="B588" s="82"/>
      <c r="C588" s="82"/>
      <c r="D588" s="79"/>
      <c r="E588" s="83"/>
      <c r="F588" s="83"/>
      <c r="G588" s="81"/>
      <c r="H588" s="126"/>
      <c r="I588" s="238" t="str">
        <f>IF(ISNUMBER(F588),_xlfn.IFS(RIGHT(H588,3)="(b)",IF(AND(G588&gt;=DATE('1. Informace o projektu'!$C$3,1,1),G588&lt;=WORKDAY(DATE('1. Informace o projektu'!$C$3+1,1,31)-1,1)),"OK","!!"),RIGHT(H588,3)="(a)",IF(AND(G588&gt;=DATE('1. Informace o projektu'!$C$3,1,1),G588&lt;=WORKDAY(DATE('1. Informace o projektu'!$C$3,12,31)-1,1,'6. Data'!$C$76:$C$89)),"OK","!!"),ISBLANK(G588),"!",ISBLANK(H588),"!!!",H588='6. Data'!$B$3,"vyberte druh nákladu")," ")</f>
        <v xml:space="preserve"> </v>
      </c>
      <c r="J588" s="261" t="str">
        <f t="shared" si="27"/>
        <v xml:space="preserve"> </v>
      </c>
      <c r="K588" s="238" t="str">
        <f t="shared" si="28"/>
        <v xml:space="preserve"> </v>
      </c>
      <c r="L588" s="87" t="str">
        <f t="shared" si="29"/>
        <v xml:space="preserve"> </v>
      </c>
    </row>
    <row r="589" spans="1:12" x14ac:dyDescent="0.25">
      <c r="A589" s="72"/>
      <c r="B589" s="82"/>
      <c r="C589" s="82"/>
      <c r="D589" s="79"/>
      <c r="E589" s="83"/>
      <c r="F589" s="83"/>
      <c r="G589" s="81"/>
      <c r="H589" s="126"/>
      <c r="I589" s="238" t="str">
        <f>IF(ISNUMBER(F589),_xlfn.IFS(RIGHT(H589,3)="(b)",IF(AND(G589&gt;=DATE('1. Informace o projektu'!$C$3,1,1),G589&lt;=WORKDAY(DATE('1. Informace o projektu'!$C$3+1,1,31)-1,1)),"OK","!!"),RIGHT(H589,3)="(a)",IF(AND(G589&gt;=DATE('1. Informace o projektu'!$C$3,1,1),G589&lt;=WORKDAY(DATE('1. Informace o projektu'!$C$3,12,31)-1,1,'6. Data'!$C$76:$C$89)),"OK","!!"),ISBLANK(G589),"!",ISBLANK(H589),"!!!",H589='6. Data'!$B$3,"vyberte druh nákladu")," ")</f>
        <v xml:space="preserve"> </v>
      </c>
      <c r="J589" s="261" t="str">
        <f t="shared" si="27"/>
        <v xml:space="preserve"> </v>
      </c>
      <c r="K589" s="238" t="str">
        <f t="shared" si="28"/>
        <v xml:space="preserve"> </v>
      </c>
      <c r="L589" s="87" t="str">
        <f t="shared" si="29"/>
        <v xml:space="preserve"> </v>
      </c>
    </row>
    <row r="590" spans="1:12" x14ac:dyDescent="0.25">
      <c r="A590" s="72"/>
      <c r="B590" s="82"/>
      <c r="C590" s="82"/>
      <c r="D590" s="79"/>
      <c r="E590" s="83"/>
      <c r="F590" s="83"/>
      <c r="G590" s="81"/>
      <c r="H590" s="126"/>
      <c r="I590" s="238" t="str">
        <f>IF(ISNUMBER(F590),_xlfn.IFS(RIGHT(H590,3)="(b)",IF(AND(G590&gt;=DATE('1. Informace o projektu'!$C$3,1,1),G590&lt;=WORKDAY(DATE('1. Informace o projektu'!$C$3+1,1,31)-1,1)),"OK","!!"),RIGHT(H590,3)="(a)",IF(AND(G590&gt;=DATE('1. Informace o projektu'!$C$3,1,1),G590&lt;=WORKDAY(DATE('1. Informace o projektu'!$C$3,12,31)-1,1,'6. Data'!$C$76:$C$89)),"OK","!!"),ISBLANK(G590),"!",ISBLANK(H590),"!!!",H590='6. Data'!$B$3,"vyberte druh nákladu")," ")</f>
        <v xml:space="preserve"> </v>
      </c>
      <c r="J590" s="261" t="str">
        <f t="shared" si="27"/>
        <v xml:space="preserve"> </v>
      </c>
      <c r="K590" s="238" t="str">
        <f t="shared" si="28"/>
        <v xml:space="preserve"> </v>
      </c>
      <c r="L590" s="87" t="str">
        <f t="shared" si="29"/>
        <v xml:space="preserve"> </v>
      </c>
    </row>
    <row r="591" spans="1:12" x14ac:dyDescent="0.25">
      <c r="A591" s="72"/>
      <c r="B591" s="82"/>
      <c r="C591" s="82"/>
      <c r="D591" s="79"/>
      <c r="E591" s="83"/>
      <c r="F591" s="83"/>
      <c r="G591" s="81"/>
      <c r="H591" s="126"/>
      <c r="I591" s="238" t="str">
        <f>IF(ISNUMBER(F591),_xlfn.IFS(RIGHT(H591,3)="(b)",IF(AND(G591&gt;=DATE('1. Informace o projektu'!$C$3,1,1),G591&lt;=WORKDAY(DATE('1. Informace o projektu'!$C$3+1,1,31)-1,1)),"OK","!!"),RIGHT(H591,3)="(a)",IF(AND(G591&gt;=DATE('1. Informace o projektu'!$C$3,1,1),G591&lt;=WORKDAY(DATE('1. Informace o projektu'!$C$3,12,31)-1,1,'6. Data'!$C$76:$C$89)),"OK","!!"),ISBLANK(G591),"!",ISBLANK(H591),"!!!",H591='6. Data'!$B$3,"vyberte druh nákladu")," ")</f>
        <v xml:space="preserve"> </v>
      </c>
      <c r="J591" s="261" t="str">
        <f t="shared" si="27"/>
        <v xml:space="preserve"> </v>
      </c>
      <c r="K591" s="238" t="str">
        <f t="shared" si="28"/>
        <v xml:space="preserve"> </v>
      </c>
      <c r="L591" s="87" t="str">
        <f t="shared" si="29"/>
        <v xml:space="preserve"> </v>
      </c>
    </row>
    <row r="592" spans="1:12" x14ac:dyDescent="0.25">
      <c r="A592" s="72"/>
      <c r="B592" s="82"/>
      <c r="C592" s="82"/>
      <c r="D592" s="79"/>
      <c r="E592" s="83"/>
      <c r="F592" s="83"/>
      <c r="G592" s="81"/>
      <c r="H592" s="126"/>
      <c r="I592" s="238" t="str">
        <f>IF(ISNUMBER(F592),_xlfn.IFS(RIGHT(H592,3)="(b)",IF(AND(G592&gt;=DATE('1. Informace o projektu'!$C$3,1,1),G592&lt;=WORKDAY(DATE('1. Informace o projektu'!$C$3+1,1,31)-1,1)),"OK","!!"),RIGHT(H592,3)="(a)",IF(AND(G592&gt;=DATE('1. Informace o projektu'!$C$3,1,1),G592&lt;=WORKDAY(DATE('1. Informace o projektu'!$C$3,12,31)-1,1,'6. Data'!$C$76:$C$89)),"OK","!!"),ISBLANK(G592),"!",ISBLANK(H592),"!!!",H592='6. Data'!$B$3,"vyberte druh nákladu")," ")</f>
        <v xml:space="preserve"> </v>
      </c>
      <c r="J592" s="261" t="str">
        <f t="shared" si="27"/>
        <v xml:space="preserve"> </v>
      </c>
      <c r="K592" s="238" t="str">
        <f t="shared" si="28"/>
        <v xml:space="preserve"> </v>
      </c>
      <c r="L592" s="87" t="str">
        <f t="shared" si="29"/>
        <v xml:space="preserve"> </v>
      </c>
    </row>
    <row r="593" spans="1:12" x14ac:dyDescent="0.25">
      <c r="A593" s="72"/>
      <c r="B593" s="82"/>
      <c r="C593" s="82"/>
      <c r="D593" s="79"/>
      <c r="E593" s="83"/>
      <c r="F593" s="83"/>
      <c r="G593" s="81"/>
      <c r="H593" s="126"/>
      <c r="I593" s="238" t="str">
        <f>IF(ISNUMBER(F593),_xlfn.IFS(RIGHT(H593,3)="(b)",IF(AND(G593&gt;=DATE('1. Informace o projektu'!$C$3,1,1),G593&lt;=WORKDAY(DATE('1. Informace o projektu'!$C$3+1,1,31)-1,1)),"OK","!!"),RIGHT(H593,3)="(a)",IF(AND(G593&gt;=DATE('1. Informace o projektu'!$C$3,1,1),G593&lt;=WORKDAY(DATE('1. Informace o projektu'!$C$3,12,31)-1,1,'6. Data'!$C$76:$C$89)),"OK","!!"),ISBLANK(G593),"!",ISBLANK(H593),"!!!",H593='6. Data'!$B$3,"vyberte druh nákladu")," ")</f>
        <v xml:space="preserve"> </v>
      </c>
      <c r="J593" s="261" t="str">
        <f t="shared" si="27"/>
        <v xml:space="preserve"> </v>
      </c>
      <c r="K593" s="238" t="str">
        <f t="shared" si="28"/>
        <v xml:space="preserve"> </v>
      </c>
      <c r="L593" s="87" t="str">
        <f t="shared" si="29"/>
        <v xml:space="preserve"> </v>
      </c>
    </row>
    <row r="594" spans="1:12" x14ac:dyDescent="0.25">
      <c r="A594" s="72"/>
      <c r="B594" s="82"/>
      <c r="C594" s="82"/>
      <c r="D594" s="79"/>
      <c r="E594" s="83"/>
      <c r="F594" s="83"/>
      <c r="G594" s="81"/>
      <c r="H594" s="126"/>
      <c r="I594" s="238" t="str">
        <f>IF(ISNUMBER(F594),_xlfn.IFS(RIGHT(H594,3)="(b)",IF(AND(G594&gt;=DATE('1. Informace o projektu'!$C$3,1,1),G594&lt;=WORKDAY(DATE('1. Informace o projektu'!$C$3+1,1,31)-1,1)),"OK","!!"),RIGHT(H594,3)="(a)",IF(AND(G594&gt;=DATE('1. Informace o projektu'!$C$3,1,1),G594&lt;=WORKDAY(DATE('1. Informace o projektu'!$C$3,12,31)-1,1,'6. Data'!$C$76:$C$89)),"OK","!!"),ISBLANK(G594),"!",ISBLANK(H594),"!!!",H594='6. Data'!$B$3,"vyberte druh nákladu")," ")</f>
        <v xml:space="preserve"> </v>
      </c>
      <c r="J594" s="261" t="str">
        <f t="shared" si="27"/>
        <v xml:space="preserve"> </v>
      </c>
      <c r="K594" s="238" t="str">
        <f t="shared" si="28"/>
        <v xml:space="preserve"> </v>
      </c>
      <c r="L594" s="87" t="str">
        <f t="shared" si="29"/>
        <v xml:space="preserve"> </v>
      </c>
    </row>
    <row r="595" spans="1:12" x14ac:dyDescent="0.25">
      <c r="A595" s="72"/>
      <c r="B595" s="82"/>
      <c r="C595" s="82"/>
      <c r="D595" s="79"/>
      <c r="E595" s="83"/>
      <c r="F595" s="83"/>
      <c r="G595" s="81"/>
      <c r="H595" s="126"/>
      <c r="I595" s="238" t="str">
        <f>IF(ISNUMBER(F595),_xlfn.IFS(RIGHT(H595,3)="(b)",IF(AND(G595&gt;=DATE('1. Informace o projektu'!$C$3,1,1),G595&lt;=WORKDAY(DATE('1. Informace o projektu'!$C$3+1,1,31)-1,1)),"OK","!!"),RIGHT(H595,3)="(a)",IF(AND(G595&gt;=DATE('1. Informace o projektu'!$C$3,1,1),G595&lt;=WORKDAY(DATE('1. Informace o projektu'!$C$3,12,31)-1,1,'6. Data'!$C$76:$C$89)),"OK","!!"),ISBLANK(G595),"!",ISBLANK(H595),"!!!",H595='6. Data'!$B$3,"vyberte druh nákladu")," ")</f>
        <v xml:space="preserve"> </v>
      </c>
      <c r="J595" s="261" t="str">
        <f t="shared" si="27"/>
        <v xml:space="preserve"> </v>
      </c>
      <c r="K595" s="238" t="str">
        <f t="shared" si="28"/>
        <v xml:space="preserve"> </v>
      </c>
      <c r="L595" s="87" t="str">
        <f t="shared" si="29"/>
        <v xml:space="preserve"> </v>
      </c>
    </row>
    <row r="596" spans="1:12" x14ac:dyDescent="0.25">
      <c r="A596" s="72"/>
      <c r="B596" s="82"/>
      <c r="C596" s="82"/>
      <c r="D596" s="79"/>
      <c r="E596" s="83"/>
      <c r="F596" s="83"/>
      <c r="G596" s="81"/>
      <c r="H596" s="126"/>
      <c r="I596" s="238" t="str">
        <f>IF(ISNUMBER(F596),_xlfn.IFS(RIGHT(H596,3)="(b)",IF(AND(G596&gt;=DATE('1. Informace o projektu'!$C$3,1,1),G596&lt;=WORKDAY(DATE('1. Informace o projektu'!$C$3+1,1,31)-1,1)),"OK","!!"),RIGHT(H596,3)="(a)",IF(AND(G596&gt;=DATE('1. Informace o projektu'!$C$3,1,1),G596&lt;=WORKDAY(DATE('1. Informace o projektu'!$C$3,12,31)-1,1,'6. Data'!$C$76:$C$89)),"OK","!!"),ISBLANK(G596),"!",ISBLANK(H596),"!!!",H596='6. Data'!$B$3,"vyberte druh nákladu")," ")</f>
        <v xml:space="preserve"> </v>
      </c>
      <c r="J596" s="261" t="str">
        <f t="shared" si="27"/>
        <v xml:space="preserve"> </v>
      </c>
      <c r="K596" s="238" t="str">
        <f t="shared" si="28"/>
        <v xml:space="preserve"> </v>
      </c>
      <c r="L596" s="87" t="str">
        <f t="shared" si="29"/>
        <v xml:space="preserve"> </v>
      </c>
    </row>
    <row r="597" spans="1:12" x14ac:dyDescent="0.25">
      <c r="A597" s="72"/>
      <c r="B597" s="82"/>
      <c r="C597" s="82"/>
      <c r="D597" s="79"/>
      <c r="E597" s="83"/>
      <c r="F597" s="83"/>
      <c r="G597" s="81"/>
      <c r="H597" s="126"/>
      <c r="I597" s="238" t="str">
        <f>IF(ISNUMBER(F597),_xlfn.IFS(RIGHT(H597,3)="(b)",IF(AND(G597&gt;=DATE('1. Informace o projektu'!$C$3,1,1),G597&lt;=WORKDAY(DATE('1. Informace o projektu'!$C$3+1,1,31)-1,1)),"OK","!!"),RIGHT(H597,3)="(a)",IF(AND(G597&gt;=DATE('1. Informace o projektu'!$C$3,1,1),G597&lt;=WORKDAY(DATE('1. Informace o projektu'!$C$3,12,31)-1,1,'6. Data'!$C$76:$C$89)),"OK","!!"),ISBLANK(G597),"!",ISBLANK(H597),"!!!",H597='6. Data'!$B$3,"vyberte druh nákladu")," ")</f>
        <v xml:space="preserve"> </v>
      </c>
      <c r="J597" s="261" t="str">
        <f t="shared" si="27"/>
        <v xml:space="preserve"> </v>
      </c>
      <c r="K597" s="238" t="str">
        <f t="shared" si="28"/>
        <v xml:space="preserve"> </v>
      </c>
      <c r="L597" s="87" t="str">
        <f t="shared" si="29"/>
        <v xml:space="preserve"> </v>
      </c>
    </row>
    <row r="598" spans="1:12" x14ac:dyDescent="0.25">
      <c r="A598" s="72"/>
      <c r="B598" s="82"/>
      <c r="C598" s="82"/>
      <c r="D598" s="79"/>
      <c r="E598" s="83"/>
      <c r="F598" s="83"/>
      <c r="G598" s="81"/>
      <c r="H598" s="126"/>
      <c r="I598" s="238" t="str">
        <f>IF(ISNUMBER(F598),_xlfn.IFS(RIGHT(H598,3)="(b)",IF(AND(G598&gt;=DATE('1. Informace o projektu'!$C$3,1,1),G598&lt;=WORKDAY(DATE('1. Informace o projektu'!$C$3+1,1,31)-1,1)),"OK","!!"),RIGHT(H598,3)="(a)",IF(AND(G598&gt;=DATE('1. Informace o projektu'!$C$3,1,1),G598&lt;=WORKDAY(DATE('1. Informace o projektu'!$C$3,12,31)-1,1,'6. Data'!$C$76:$C$89)),"OK","!!"),ISBLANK(G598),"!",ISBLANK(H598),"!!!",H598='6. Data'!$B$3,"vyberte druh nákladu")," ")</f>
        <v xml:space="preserve"> </v>
      </c>
      <c r="J598" s="261" t="str">
        <f t="shared" si="27"/>
        <v xml:space="preserve"> </v>
      </c>
      <c r="K598" s="238" t="str">
        <f t="shared" si="28"/>
        <v xml:space="preserve"> </v>
      </c>
      <c r="L598" s="87" t="str">
        <f t="shared" si="29"/>
        <v xml:space="preserve"> </v>
      </c>
    </row>
    <row r="599" spans="1:12" x14ac:dyDescent="0.25">
      <c r="A599" s="72"/>
      <c r="B599" s="82"/>
      <c r="C599" s="82"/>
      <c r="D599" s="79"/>
      <c r="E599" s="83"/>
      <c r="F599" s="83"/>
      <c r="G599" s="81"/>
      <c r="H599" s="126"/>
      <c r="I599" s="238" t="str">
        <f>IF(ISNUMBER(F599),_xlfn.IFS(RIGHT(H599,3)="(b)",IF(AND(G599&gt;=DATE('1. Informace o projektu'!$C$3,1,1),G599&lt;=WORKDAY(DATE('1. Informace o projektu'!$C$3+1,1,31)-1,1)),"OK","!!"),RIGHT(H599,3)="(a)",IF(AND(G599&gt;=DATE('1. Informace o projektu'!$C$3,1,1),G599&lt;=WORKDAY(DATE('1. Informace o projektu'!$C$3,12,31)-1,1,'6. Data'!$C$76:$C$89)),"OK","!!"),ISBLANK(G599),"!",ISBLANK(H599),"!!!",H599='6. Data'!$B$3,"vyberte druh nákladu")," ")</f>
        <v xml:space="preserve"> </v>
      </c>
      <c r="J599" s="261" t="str">
        <f t="shared" si="27"/>
        <v xml:space="preserve"> </v>
      </c>
      <c r="K599" s="238" t="str">
        <f t="shared" si="28"/>
        <v xml:space="preserve"> </v>
      </c>
      <c r="L599" s="87" t="str">
        <f t="shared" si="29"/>
        <v xml:space="preserve"> </v>
      </c>
    </row>
    <row r="600" spans="1:12" x14ac:dyDescent="0.25">
      <c r="A600" s="72"/>
      <c r="B600" s="82"/>
      <c r="C600" s="82"/>
      <c r="D600" s="79"/>
      <c r="E600" s="83"/>
      <c r="F600" s="83"/>
      <c r="G600" s="81"/>
      <c r="H600" s="126"/>
      <c r="I600" s="238" t="str">
        <f>IF(ISNUMBER(F600),_xlfn.IFS(RIGHT(H600,3)="(b)",IF(AND(G600&gt;=DATE('1. Informace o projektu'!$C$3,1,1),G600&lt;=WORKDAY(DATE('1. Informace o projektu'!$C$3+1,1,31)-1,1)),"OK","!!"),RIGHT(H600,3)="(a)",IF(AND(G600&gt;=DATE('1. Informace o projektu'!$C$3,1,1),G600&lt;=WORKDAY(DATE('1. Informace o projektu'!$C$3,12,31)-1,1,'6. Data'!$C$76:$C$89)),"OK","!!"),ISBLANK(G600),"!",ISBLANK(H600),"!!!",H600='6. Data'!$B$3,"vyberte druh nákladu")," ")</f>
        <v xml:space="preserve"> </v>
      </c>
      <c r="J600" s="261" t="str">
        <f t="shared" si="27"/>
        <v xml:space="preserve"> </v>
      </c>
      <c r="K600" s="238" t="str">
        <f t="shared" si="28"/>
        <v xml:space="preserve"> </v>
      </c>
      <c r="L600" s="87" t="str">
        <f t="shared" si="29"/>
        <v xml:space="preserve"> </v>
      </c>
    </row>
    <row r="601" spans="1:12" x14ac:dyDescent="0.25">
      <c r="A601" s="72"/>
      <c r="B601" s="82"/>
      <c r="C601" s="82"/>
      <c r="D601" s="79"/>
      <c r="E601" s="83"/>
      <c r="F601" s="83"/>
      <c r="G601" s="81"/>
      <c r="H601" s="126"/>
      <c r="I601" s="238" t="str">
        <f>IF(ISNUMBER(F601),_xlfn.IFS(RIGHT(H601,3)="(b)",IF(AND(G601&gt;=DATE('1. Informace o projektu'!$C$3,1,1),G601&lt;=WORKDAY(DATE('1. Informace o projektu'!$C$3+1,1,31)-1,1)),"OK","!!"),RIGHT(H601,3)="(a)",IF(AND(G601&gt;=DATE('1. Informace o projektu'!$C$3,1,1),G601&lt;=WORKDAY(DATE('1. Informace o projektu'!$C$3,12,31)-1,1,'6. Data'!$C$76:$C$89)),"OK","!!"),ISBLANK(G601),"!",ISBLANK(H601),"!!!",H601='6. Data'!$B$3,"vyberte druh nákladu")," ")</f>
        <v xml:space="preserve"> </v>
      </c>
      <c r="J601" s="261" t="str">
        <f t="shared" si="27"/>
        <v xml:space="preserve"> </v>
      </c>
      <c r="K601" s="238" t="str">
        <f t="shared" si="28"/>
        <v xml:space="preserve"> </v>
      </c>
      <c r="L601" s="87" t="str">
        <f t="shared" si="29"/>
        <v xml:space="preserve"> </v>
      </c>
    </row>
    <row r="602" spans="1:12" x14ac:dyDescent="0.25">
      <c r="A602" s="72"/>
      <c r="B602" s="82"/>
      <c r="C602" s="82"/>
      <c r="D602" s="79"/>
      <c r="E602" s="83"/>
      <c r="F602" s="83"/>
      <c r="G602" s="81"/>
      <c r="H602" s="126"/>
      <c r="I602" s="238" t="str">
        <f>IF(ISNUMBER(F602),_xlfn.IFS(RIGHT(H602,3)="(b)",IF(AND(G602&gt;=DATE('1. Informace o projektu'!$C$3,1,1),G602&lt;=WORKDAY(DATE('1. Informace o projektu'!$C$3+1,1,31)-1,1)),"OK","!!"),RIGHT(H602,3)="(a)",IF(AND(G602&gt;=DATE('1. Informace o projektu'!$C$3,1,1),G602&lt;=WORKDAY(DATE('1. Informace o projektu'!$C$3,12,31)-1,1,'6. Data'!$C$76:$C$89)),"OK","!!"),ISBLANK(G602),"!",ISBLANK(H602),"!!!",H602='6. Data'!$B$3,"vyberte druh nákladu")," ")</f>
        <v xml:space="preserve"> </v>
      </c>
      <c r="J602" s="261" t="str">
        <f t="shared" si="27"/>
        <v xml:space="preserve"> </v>
      </c>
      <c r="K602" s="238" t="str">
        <f t="shared" si="28"/>
        <v xml:space="preserve"> </v>
      </c>
      <c r="L602" s="87" t="str">
        <f t="shared" si="29"/>
        <v xml:space="preserve"> </v>
      </c>
    </row>
    <row r="603" spans="1:12" x14ac:dyDescent="0.25">
      <c r="A603" s="72"/>
      <c r="B603" s="82"/>
      <c r="C603" s="82"/>
      <c r="D603" s="79"/>
      <c r="E603" s="83"/>
      <c r="F603" s="83"/>
      <c r="G603" s="81"/>
      <c r="H603" s="126"/>
      <c r="I603" s="238" t="str">
        <f>IF(ISNUMBER(F603),_xlfn.IFS(RIGHT(H603,3)="(b)",IF(AND(G603&gt;=DATE('1. Informace o projektu'!$C$3,1,1),G603&lt;=WORKDAY(DATE('1. Informace o projektu'!$C$3+1,1,31)-1,1)),"OK","!!"),RIGHT(H603,3)="(a)",IF(AND(G603&gt;=DATE('1. Informace o projektu'!$C$3,1,1),G603&lt;=WORKDAY(DATE('1. Informace o projektu'!$C$3,12,31)-1,1,'6. Data'!$C$76:$C$89)),"OK","!!"),ISBLANK(G603),"!",ISBLANK(H603),"!!!",H603='6. Data'!$B$3,"vyberte druh nákladu")," ")</f>
        <v xml:space="preserve"> </v>
      </c>
      <c r="J603" s="261" t="str">
        <f t="shared" si="27"/>
        <v xml:space="preserve"> </v>
      </c>
      <c r="K603" s="238" t="str">
        <f t="shared" si="28"/>
        <v xml:space="preserve"> </v>
      </c>
      <c r="L603" s="87" t="str">
        <f t="shared" si="29"/>
        <v xml:space="preserve"> </v>
      </c>
    </row>
    <row r="604" spans="1:12" x14ac:dyDescent="0.25">
      <c r="A604" s="72"/>
      <c r="B604" s="82"/>
      <c r="C604" s="82"/>
      <c r="D604" s="79"/>
      <c r="E604" s="83"/>
      <c r="F604" s="83"/>
      <c r="G604" s="81"/>
      <c r="H604" s="126"/>
      <c r="I604" s="238" t="str">
        <f>IF(ISNUMBER(F604),_xlfn.IFS(RIGHT(H604,3)="(b)",IF(AND(G604&gt;=DATE('1. Informace o projektu'!$C$3,1,1),G604&lt;=WORKDAY(DATE('1. Informace o projektu'!$C$3+1,1,31)-1,1)),"OK","!!"),RIGHT(H604,3)="(a)",IF(AND(G604&gt;=DATE('1. Informace o projektu'!$C$3,1,1),G604&lt;=WORKDAY(DATE('1. Informace o projektu'!$C$3,12,31)-1,1,'6. Data'!$C$76:$C$89)),"OK","!!"),ISBLANK(G604),"!",ISBLANK(H604),"!!!",H604='6. Data'!$B$3,"vyberte druh nákladu")," ")</f>
        <v xml:space="preserve"> </v>
      </c>
      <c r="J604" s="261" t="str">
        <f t="shared" si="27"/>
        <v xml:space="preserve"> </v>
      </c>
      <c r="K604" s="238" t="str">
        <f t="shared" si="28"/>
        <v xml:space="preserve"> </v>
      </c>
      <c r="L604" s="87" t="str">
        <f t="shared" si="29"/>
        <v xml:space="preserve"> </v>
      </c>
    </row>
    <row r="605" spans="1:12" x14ac:dyDescent="0.25">
      <c r="A605" s="72"/>
      <c r="B605" s="82"/>
      <c r="C605" s="82"/>
      <c r="D605" s="79"/>
      <c r="E605" s="83"/>
      <c r="F605" s="83"/>
      <c r="G605" s="81"/>
      <c r="H605" s="126"/>
      <c r="I605" s="238" t="str">
        <f>IF(ISNUMBER(F605),_xlfn.IFS(RIGHT(H605,3)="(b)",IF(AND(G605&gt;=DATE('1. Informace o projektu'!$C$3,1,1),G605&lt;=WORKDAY(DATE('1. Informace o projektu'!$C$3+1,1,31)-1,1)),"OK","!!"),RIGHT(H605,3)="(a)",IF(AND(G605&gt;=DATE('1. Informace o projektu'!$C$3,1,1),G605&lt;=WORKDAY(DATE('1. Informace o projektu'!$C$3,12,31)-1,1,'6. Data'!$C$76:$C$89)),"OK","!!"),ISBLANK(G605),"!",ISBLANK(H605),"!!!",H605='6. Data'!$B$3,"vyberte druh nákladu")," ")</f>
        <v xml:space="preserve"> </v>
      </c>
      <c r="J605" s="261" t="str">
        <f t="shared" si="27"/>
        <v xml:space="preserve"> </v>
      </c>
      <c r="K605" s="238" t="str">
        <f t="shared" si="28"/>
        <v xml:space="preserve"> </v>
      </c>
      <c r="L605" s="87" t="str">
        <f t="shared" si="29"/>
        <v xml:space="preserve"> </v>
      </c>
    </row>
    <row r="606" spans="1:12" x14ac:dyDescent="0.25">
      <c r="A606" s="72"/>
      <c r="B606" s="82"/>
      <c r="C606" s="82"/>
      <c r="D606" s="79"/>
      <c r="E606" s="83"/>
      <c r="F606" s="83"/>
      <c r="G606" s="81"/>
      <c r="H606" s="126"/>
      <c r="I606" s="238" t="str">
        <f>IF(ISNUMBER(F606),_xlfn.IFS(RIGHT(H606,3)="(b)",IF(AND(G606&gt;=DATE('1. Informace o projektu'!$C$3,1,1),G606&lt;=WORKDAY(DATE('1. Informace o projektu'!$C$3+1,1,31)-1,1)),"OK","!!"),RIGHT(H606,3)="(a)",IF(AND(G606&gt;=DATE('1. Informace o projektu'!$C$3,1,1),G606&lt;=WORKDAY(DATE('1. Informace o projektu'!$C$3,12,31)-1,1,'6. Data'!$C$76:$C$89)),"OK","!!"),ISBLANK(G606),"!",ISBLANK(H606),"!!!",H606='6. Data'!$B$3,"vyberte druh nákladu")," ")</f>
        <v xml:space="preserve"> </v>
      </c>
      <c r="J606" s="261" t="str">
        <f t="shared" si="27"/>
        <v xml:space="preserve"> </v>
      </c>
      <c r="K606" s="238" t="str">
        <f t="shared" si="28"/>
        <v xml:space="preserve"> </v>
      </c>
      <c r="L606" s="87" t="str">
        <f t="shared" si="29"/>
        <v xml:space="preserve"> </v>
      </c>
    </row>
    <row r="607" spans="1:12" x14ac:dyDescent="0.25">
      <c r="A607" s="72"/>
      <c r="B607" s="82"/>
      <c r="C607" s="82"/>
      <c r="D607" s="79"/>
      <c r="E607" s="83"/>
      <c r="F607" s="83"/>
      <c r="G607" s="81"/>
      <c r="H607" s="126"/>
      <c r="I607" s="238" t="str">
        <f>IF(ISNUMBER(F607),_xlfn.IFS(RIGHT(H607,3)="(b)",IF(AND(G607&gt;=DATE('1. Informace o projektu'!$C$3,1,1),G607&lt;=WORKDAY(DATE('1. Informace o projektu'!$C$3+1,1,31)-1,1)),"OK","!!"),RIGHT(H607,3)="(a)",IF(AND(G607&gt;=DATE('1. Informace o projektu'!$C$3,1,1),G607&lt;=WORKDAY(DATE('1. Informace o projektu'!$C$3,12,31)-1,1,'6. Data'!$C$76:$C$89)),"OK","!!"),ISBLANK(G607),"!",ISBLANK(H607),"!!!",H607='6. Data'!$B$3,"vyberte druh nákladu")," ")</f>
        <v xml:space="preserve"> </v>
      </c>
      <c r="J607" s="261" t="str">
        <f t="shared" si="27"/>
        <v xml:space="preserve"> </v>
      </c>
      <c r="K607" s="238" t="str">
        <f t="shared" si="28"/>
        <v xml:space="preserve"> </v>
      </c>
      <c r="L607" s="87" t="str">
        <f t="shared" si="29"/>
        <v xml:space="preserve"> </v>
      </c>
    </row>
    <row r="608" spans="1:12" x14ac:dyDescent="0.25">
      <c r="A608" s="72"/>
      <c r="B608" s="82"/>
      <c r="C608" s="82"/>
      <c r="D608" s="79"/>
      <c r="E608" s="83"/>
      <c r="F608" s="83"/>
      <c r="G608" s="81"/>
      <c r="H608" s="126"/>
      <c r="I608" s="238" t="str">
        <f>IF(ISNUMBER(F608),_xlfn.IFS(RIGHT(H608,3)="(b)",IF(AND(G608&gt;=DATE('1. Informace o projektu'!$C$3,1,1),G608&lt;=WORKDAY(DATE('1. Informace o projektu'!$C$3+1,1,31)-1,1)),"OK","!!"),RIGHT(H608,3)="(a)",IF(AND(G608&gt;=DATE('1. Informace o projektu'!$C$3,1,1),G608&lt;=WORKDAY(DATE('1. Informace o projektu'!$C$3,12,31)-1,1,'6. Data'!$C$76:$C$89)),"OK","!!"),ISBLANK(G608),"!",ISBLANK(H608),"!!!",H608='6. Data'!$B$3,"vyberte druh nákladu")," ")</f>
        <v xml:space="preserve"> </v>
      </c>
      <c r="J608" s="261" t="str">
        <f t="shared" si="27"/>
        <v xml:space="preserve"> </v>
      </c>
      <c r="K608" s="238" t="str">
        <f t="shared" si="28"/>
        <v xml:space="preserve"> </v>
      </c>
      <c r="L608" s="87" t="str">
        <f t="shared" si="29"/>
        <v xml:space="preserve"> </v>
      </c>
    </row>
    <row r="609" spans="1:12" x14ac:dyDescent="0.25">
      <c r="A609" s="72"/>
      <c r="B609" s="82"/>
      <c r="C609" s="82"/>
      <c r="D609" s="79"/>
      <c r="E609" s="83"/>
      <c r="F609" s="83"/>
      <c r="G609" s="81"/>
      <c r="H609" s="126"/>
      <c r="I609" s="238" t="str">
        <f>IF(ISNUMBER(F609),_xlfn.IFS(RIGHT(H609,3)="(b)",IF(AND(G609&gt;=DATE('1. Informace o projektu'!$C$3,1,1),G609&lt;=WORKDAY(DATE('1. Informace o projektu'!$C$3+1,1,31)-1,1)),"OK","!!"),RIGHT(H609,3)="(a)",IF(AND(G609&gt;=DATE('1. Informace o projektu'!$C$3,1,1),G609&lt;=WORKDAY(DATE('1. Informace o projektu'!$C$3,12,31)-1,1,'6. Data'!$C$76:$C$89)),"OK","!!"),ISBLANK(G609),"!",ISBLANK(H609),"!!!",H609='6. Data'!$B$3,"vyberte druh nákladu")," ")</f>
        <v xml:space="preserve"> </v>
      </c>
      <c r="J609" s="261" t="str">
        <f t="shared" si="27"/>
        <v xml:space="preserve"> </v>
      </c>
      <c r="K609" s="238" t="str">
        <f t="shared" si="28"/>
        <v xml:space="preserve"> </v>
      </c>
      <c r="L609" s="87" t="str">
        <f t="shared" si="29"/>
        <v xml:space="preserve"> </v>
      </c>
    </row>
    <row r="610" spans="1:12" x14ac:dyDescent="0.25">
      <c r="A610" s="72"/>
      <c r="B610" s="82"/>
      <c r="C610" s="82"/>
      <c r="D610" s="79"/>
      <c r="E610" s="83"/>
      <c r="F610" s="83"/>
      <c r="G610" s="81"/>
      <c r="H610" s="126"/>
      <c r="I610" s="238" t="str">
        <f>IF(ISNUMBER(F610),_xlfn.IFS(RIGHT(H610,3)="(b)",IF(AND(G610&gt;=DATE('1. Informace o projektu'!$C$3,1,1),G610&lt;=WORKDAY(DATE('1. Informace o projektu'!$C$3+1,1,31)-1,1)),"OK","!!"),RIGHT(H610,3)="(a)",IF(AND(G610&gt;=DATE('1. Informace o projektu'!$C$3,1,1),G610&lt;=WORKDAY(DATE('1. Informace o projektu'!$C$3,12,31)-1,1,'6. Data'!$C$76:$C$89)),"OK","!!"),ISBLANK(G610),"!",ISBLANK(H610),"!!!",H610='6. Data'!$B$3,"vyberte druh nákladu")," ")</f>
        <v xml:space="preserve"> </v>
      </c>
      <c r="J610" s="261" t="str">
        <f t="shared" si="27"/>
        <v xml:space="preserve"> </v>
      </c>
      <c r="K610" s="238" t="str">
        <f t="shared" si="28"/>
        <v xml:space="preserve"> </v>
      </c>
      <c r="L610" s="87" t="str">
        <f t="shared" si="29"/>
        <v xml:space="preserve"> </v>
      </c>
    </row>
    <row r="611" spans="1:12" x14ac:dyDescent="0.25">
      <c r="A611" s="72"/>
      <c r="B611" s="82"/>
      <c r="C611" s="82"/>
      <c r="D611" s="79"/>
      <c r="E611" s="83"/>
      <c r="F611" s="83"/>
      <c r="G611" s="81"/>
      <c r="H611" s="126"/>
      <c r="I611" s="238" t="str">
        <f>IF(ISNUMBER(F611),_xlfn.IFS(RIGHT(H611,3)="(b)",IF(AND(G611&gt;=DATE('1. Informace o projektu'!$C$3,1,1),G611&lt;=WORKDAY(DATE('1. Informace o projektu'!$C$3+1,1,31)-1,1)),"OK","!!"),RIGHT(H611,3)="(a)",IF(AND(G611&gt;=DATE('1. Informace o projektu'!$C$3,1,1),G611&lt;=WORKDAY(DATE('1. Informace o projektu'!$C$3,12,31)-1,1,'6. Data'!$C$76:$C$89)),"OK","!!"),ISBLANK(G611),"!",ISBLANK(H611),"!!!",H611='6. Data'!$B$3,"vyberte druh nákladu")," ")</f>
        <v xml:space="preserve"> </v>
      </c>
      <c r="J611" s="261" t="str">
        <f t="shared" si="27"/>
        <v xml:space="preserve"> </v>
      </c>
      <c r="K611" s="238" t="str">
        <f t="shared" si="28"/>
        <v xml:space="preserve"> </v>
      </c>
      <c r="L611" s="87" t="str">
        <f t="shared" si="29"/>
        <v xml:space="preserve"> </v>
      </c>
    </row>
    <row r="612" spans="1:12" x14ac:dyDescent="0.25">
      <c r="A612" s="72"/>
      <c r="B612" s="82"/>
      <c r="C612" s="82"/>
      <c r="D612" s="79"/>
      <c r="E612" s="83"/>
      <c r="F612" s="83"/>
      <c r="G612" s="81"/>
      <c r="H612" s="126"/>
      <c r="I612" s="238" t="str">
        <f>IF(ISNUMBER(F612),_xlfn.IFS(RIGHT(H612,3)="(b)",IF(AND(G612&gt;=DATE('1. Informace o projektu'!$C$3,1,1),G612&lt;=WORKDAY(DATE('1. Informace o projektu'!$C$3+1,1,31)-1,1)),"OK","!!"),RIGHT(H612,3)="(a)",IF(AND(G612&gt;=DATE('1. Informace o projektu'!$C$3,1,1),G612&lt;=WORKDAY(DATE('1. Informace o projektu'!$C$3,12,31)-1,1,'6. Data'!$C$76:$C$89)),"OK","!!"),ISBLANK(G612),"!",ISBLANK(H612),"!!!",H612='6. Data'!$B$3,"vyberte druh nákladu")," ")</f>
        <v xml:space="preserve"> </v>
      </c>
      <c r="J612" s="261" t="str">
        <f t="shared" si="27"/>
        <v xml:space="preserve"> </v>
      </c>
      <c r="K612" s="238" t="str">
        <f t="shared" si="28"/>
        <v xml:space="preserve"> </v>
      </c>
      <c r="L612" s="87" t="str">
        <f t="shared" si="29"/>
        <v xml:space="preserve"> </v>
      </c>
    </row>
    <row r="613" spans="1:12" x14ac:dyDescent="0.25">
      <c r="A613" s="72"/>
      <c r="B613" s="82"/>
      <c r="C613" s="82"/>
      <c r="D613" s="79"/>
      <c r="E613" s="83"/>
      <c r="F613" s="83"/>
      <c r="G613" s="81"/>
      <c r="H613" s="126"/>
      <c r="I613" s="238" t="str">
        <f>IF(ISNUMBER(F613),_xlfn.IFS(RIGHT(H613,3)="(b)",IF(AND(G613&gt;=DATE('1. Informace o projektu'!$C$3,1,1),G613&lt;=WORKDAY(DATE('1. Informace o projektu'!$C$3+1,1,31)-1,1)),"OK","!!"),RIGHT(H613,3)="(a)",IF(AND(G613&gt;=DATE('1. Informace o projektu'!$C$3,1,1),G613&lt;=WORKDAY(DATE('1. Informace o projektu'!$C$3,12,31)-1,1,'6. Data'!$C$76:$C$89)),"OK","!!"),ISBLANK(G613),"!",ISBLANK(H613),"!!!",H613='6. Data'!$B$3,"vyberte druh nákladu")," ")</f>
        <v xml:space="preserve"> </v>
      </c>
      <c r="J613" s="261" t="str">
        <f t="shared" si="27"/>
        <v xml:space="preserve"> </v>
      </c>
      <c r="K613" s="238" t="str">
        <f t="shared" si="28"/>
        <v xml:space="preserve"> </v>
      </c>
      <c r="L613" s="87" t="str">
        <f t="shared" si="29"/>
        <v xml:space="preserve"> </v>
      </c>
    </row>
    <row r="614" spans="1:12" x14ac:dyDescent="0.25">
      <c r="A614" s="72"/>
      <c r="B614" s="82"/>
      <c r="C614" s="82"/>
      <c r="D614" s="79"/>
      <c r="E614" s="83"/>
      <c r="F614" s="83"/>
      <c r="G614" s="81"/>
      <c r="H614" s="126"/>
      <c r="I614" s="238" t="str">
        <f>IF(ISNUMBER(F614),_xlfn.IFS(RIGHT(H614,3)="(b)",IF(AND(G614&gt;=DATE('1. Informace o projektu'!$C$3,1,1),G614&lt;=WORKDAY(DATE('1. Informace o projektu'!$C$3+1,1,31)-1,1)),"OK","!!"),RIGHT(H614,3)="(a)",IF(AND(G614&gt;=DATE('1. Informace o projektu'!$C$3,1,1),G614&lt;=WORKDAY(DATE('1. Informace o projektu'!$C$3,12,31)-1,1,'6. Data'!$C$76:$C$89)),"OK","!!"),ISBLANK(G614),"!",ISBLANK(H614),"!!!",H614='6. Data'!$B$3,"vyberte druh nákladu")," ")</f>
        <v xml:space="preserve"> </v>
      </c>
      <c r="J614" s="261" t="str">
        <f t="shared" si="27"/>
        <v xml:space="preserve"> </v>
      </c>
      <c r="K614" s="238" t="str">
        <f t="shared" si="28"/>
        <v xml:space="preserve"> </v>
      </c>
      <c r="L614" s="87" t="str">
        <f t="shared" si="29"/>
        <v xml:space="preserve"> </v>
      </c>
    </row>
    <row r="615" spans="1:12" x14ac:dyDescent="0.25">
      <c r="A615" s="72"/>
      <c r="B615" s="82"/>
      <c r="C615" s="82"/>
      <c r="D615" s="79"/>
      <c r="E615" s="83"/>
      <c r="F615" s="83"/>
      <c r="G615" s="81"/>
      <c r="H615" s="126"/>
      <c r="I615" s="238" t="str">
        <f>IF(ISNUMBER(F615),_xlfn.IFS(RIGHT(H615,3)="(b)",IF(AND(G615&gt;=DATE('1. Informace o projektu'!$C$3,1,1),G615&lt;=WORKDAY(DATE('1. Informace o projektu'!$C$3+1,1,31)-1,1)),"OK","!!"),RIGHT(H615,3)="(a)",IF(AND(G615&gt;=DATE('1. Informace o projektu'!$C$3,1,1),G615&lt;=WORKDAY(DATE('1. Informace o projektu'!$C$3,12,31)-1,1,'6. Data'!$C$76:$C$89)),"OK","!!"),ISBLANK(G615),"!",ISBLANK(H615),"!!!",H615='6. Data'!$B$3,"vyberte druh nákladu")," ")</f>
        <v xml:space="preserve"> </v>
      </c>
      <c r="J615" s="261" t="str">
        <f t="shared" si="27"/>
        <v xml:space="preserve"> </v>
      </c>
      <c r="K615" s="238" t="str">
        <f t="shared" si="28"/>
        <v xml:space="preserve"> </v>
      </c>
      <c r="L615" s="87" t="str">
        <f t="shared" si="29"/>
        <v xml:space="preserve"> </v>
      </c>
    </row>
    <row r="616" spans="1:12" x14ac:dyDescent="0.25">
      <c r="A616" s="72"/>
      <c r="B616" s="82"/>
      <c r="C616" s="82"/>
      <c r="D616" s="79"/>
      <c r="E616" s="83"/>
      <c r="F616" s="83"/>
      <c r="G616" s="81"/>
      <c r="H616" s="126"/>
      <c r="I616" s="238" t="str">
        <f>IF(ISNUMBER(F616),_xlfn.IFS(RIGHT(H616,3)="(b)",IF(AND(G616&gt;=DATE('1. Informace o projektu'!$C$3,1,1),G616&lt;=WORKDAY(DATE('1. Informace o projektu'!$C$3+1,1,31)-1,1)),"OK","!!"),RIGHT(H616,3)="(a)",IF(AND(G616&gt;=DATE('1. Informace o projektu'!$C$3,1,1),G616&lt;=WORKDAY(DATE('1. Informace o projektu'!$C$3,12,31)-1,1,'6. Data'!$C$76:$C$89)),"OK","!!"),ISBLANK(G616),"!",ISBLANK(H616),"!!!",H616='6. Data'!$B$3,"vyberte druh nákladu")," ")</f>
        <v xml:space="preserve"> </v>
      </c>
      <c r="J616" s="261" t="str">
        <f t="shared" si="27"/>
        <v xml:space="preserve"> </v>
      </c>
      <c r="K616" s="238" t="str">
        <f t="shared" si="28"/>
        <v xml:space="preserve"> </v>
      </c>
      <c r="L616" s="87" t="str">
        <f t="shared" si="29"/>
        <v xml:space="preserve"> </v>
      </c>
    </row>
    <row r="617" spans="1:12" x14ac:dyDescent="0.25">
      <c r="A617" s="72"/>
      <c r="B617" s="82"/>
      <c r="C617" s="82"/>
      <c r="D617" s="79"/>
      <c r="E617" s="83"/>
      <c r="F617" s="83"/>
      <c r="G617" s="81"/>
      <c r="H617" s="126"/>
      <c r="I617" s="238" t="str">
        <f>IF(ISNUMBER(F617),_xlfn.IFS(RIGHT(H617,3)="(b)",IF(AND(G617&gt;=DATE('1. Informace o projektu'!$C$3,1,1),G617&lt;=WORKDAY(DATE('1. Informace o projektu'!$C$3+1,1,31)-1,1)),"OK","!!"),RIGHT(H617,3)="(a)",IF(AND(G617&gt;=DATE('1. Informace o projektu'!$C$3,1,1),G617&lt;=WORKDAY(DATE('1. Informace o projektu'!$C$3,12,31)-1,1,'6. Data'!$C$76:$C$89)),"OK","!!"),ISBLANK(G617),"!",ISBLANK(H617),"!!!",H617='6. Data'!$B$3,"vyberte druh nákladu")," ")</f>
        <v xml:space="preserve"> </v>
      </c>
      <c r="J617" s="261" t="str">
        <f t="shared" si="27"/>
        <v xml:space="preserve"> </v>
      </c>
      <c r="K617" s="238" t="str">
        <f t="shared" si="28"/>
        <v xml:space="preserve"> </v>
      </c>
      <c r="L617" s="87" t="str">
        <f t="shared" si="29"/>
        <v xml:space="preserve"> </v>
      </c>
    </row>
    <row r="618" spans="1:12" x14ac:dyDescent="0.25">
      <c r="A618" s="72"/>
      <c r="B618" s="82"/>
      <c r="C618" s="82"/>
      <c r="D618" s="79"/>
      <c r="E618" s="83"/>
      <c r="F618" s="83"/>
      <c r="G618" s="81"/>
      <c r="H618" s="126"/>
      <c r="I618" s="238" t="str">
        <f>IF(ISNUMBER(F618),_xlfn.IFS(RIGHT(H618,3)="(b)",IF(AND(G618&gt;=DATE('1. Informace o projektu'!$C$3,1,1),G618&lt;=WORKDAY(DATE('1. Informace o projektu'!$C$3+1,1,31)-1,1)),"OK","!!"),RIGHT(H618,3)="(a)",IF(AND(G618&gt;=DATE('1. Informace o projektu'!$C$3,1,1),G618&lt;=WORKDAY(DATE('1. Informace o projektu'!$C$3,12,31)-1,1,'6. Data'!$C$76:$C$89)),"OK","!!"),ISBLANK(G618),"!",ISBLANK(H618),"!!!",H618='6. Data'!$B$3,"vyberte druh nákladu")," ")</f>
        <v xml:space="preserve"> </v>
      </c>
      <c r="J618" s="261" t="str">
        <f t="shared" si="27"/>
        <v xml:space="preserve"> </v>
      </c>
      <c r="K618" s="238" t="str">
        <f t="shared" si="28"/>
        <v xml:space="preserve"> </v>
      </c>
      <c r="L618" s="87" t="str">
        <f t="shared" si="29"/>
        <v xml:space="preserve"> </v>
      </c>
    </row>
    <row r="619" spans="1:12" x14ac:dyDescent="0.25">
      <c r="A619" s="72"/>
      <c r="B619" s="82"/>
      <c r="C619" s="82"/>
      <c r="D619" s="79"/>
      <c r="E619" s="83"/>
      <c r="F619" s="83"/>
      <c r="G619" s="81"/>
      <c r="H619" s="126"/>
      <c r="I619" s="238" t="str">
        <f>IF(ISNUMBER(F619),_xlfn.IFS(RIGHT(H619,3)="(b)",IF(AND(G619&gt;=DATE('1. Informace o projektu'!$C$3,1,1),G619&lt;=WORKDAY(DATE('1. Informace o projektu'!$C$3+1,1,31)-1,1)),"OK","!!"),RIGHT(H619,3)="(a)",IF(AND(G619&gt;=DATE('1. Informace o projektu'!$C$3,1,1),G619&lt;=WORKDAY(DATE('1. Informace o projektu'!$C$3,12,31)-1,1,'6. Data'!$C$76:$C$89)),"OK","!!"),ISBLANK(G619),"!",ISBLANK(H619),"!!!",H619='6. Data'!$B$3,"vyberte druh nákladu")," ")</f>
        <v xml:space="preserve"> </v>
      </c>
      <c r="J619" s="261" t="str">
        <f t="shared" si="27"/>
        <v xml:space="preserve"> </v>
      </c>
      <c r="K619" s="238" t="str">
        <f t="shared" si="28"/>
        <v xml:space="preserve"> </v>
      </c>
      <c r="L619" s="87" t="str">
        <f t="shared" si="29"/>
        <v xml:space="preserve"> </v>
      </c>
    </row>
    <row r="620" spans="1:12" x14ac:dyDescent="0.25">
      <c r="A620" s="72"/>
      <c r="B620" s="82"/>
      <c r="C620" s="82"/>
      <c r="D620" s="79"/>
      <c r="E620" s="83"/>
      <c r="F620" s="83"/>
      <c r="G620" s="81"/>
      <c r="H620" s="126"/>
      <c r="I620" s="238" t="str">
        <f>IF(ISNUMBER(F620),_xlfn.IFS(RIGHT(H620,3)="(b)",IF(AND(G620&gt;=DATE('1. Informace o projektu'!$C$3,1,1),G620&lt;=WORKDAY(DATE('1. Informace o projektu'!$C$3+1,1,31)-1,1)),"OK","!!"),RIGHT(H620,3)="(a)",IF(AND(G620&gt;=DATE('1. Informace o projektu'!$C$3,1,1),G620&lt;=WORKDAY(DATE('1. Informace o projektu'!$C$3,12,31)-1,1,'6. Data'!$C$76:$C$89)),"OK","!!"),ISBLANK(G620),"!",ISBLANK(H620),"!!!",H620='6. Data'!$B$3,"vyberte druh nákladu")," ")</f>
        <v xml:space="preserve"> </v>
      </c>
      <c r="J620" s="261" t="str">
        <f t="shared" si="27"/>
        <v xml:space="preserve"> </v>
      </c>
      <c r="K620" s="238" t="str">
        <f t="shared" si="28"/>
        <v xml:space="preserve"> </v>
      </c>
      <c r="L620" s="87" t="str">
        <f t="shared" si="29"/>
        <v xml:space="preserve"> </v>
      </c>
    </row>
    <row r="621" spans="1:12" x14ac:dyDescent="0.25">
      <c r="A621" s="72"/>
      <c r="B621" s="82"/>
      <c r="C621" s="82"/>
      <c r="D621" s="79"/>
      <c r="E621" s="83"/>
      <c r="F621" s="83"/>
      <c r="G621" s="81"/>
      <c r="H621" s="126"/>
      <c r="I621" s="238" t="str">
        <f>IF(ISNUMBER(F621),_xlfn.IFS(RIGHT(H621,3)="(b)",IF(AND(G621&gt;=DATE('1. Informace o projektu'!$C$3,1,1),G621&lt;=WORKDAY(DATE('1. Informace o projektu'!$C$3+1,1,31)-1,1)),"OK","!!"),RIGHT(H621,3)="(a)",IF(AND(G621&gt;=DATE('1. Informace o projektu'!$C$3,1,1),G621&lt;=WORKDAY(DATE('1. Informace o projektu'!$C$3,12,31)-1,1,'6. Data'!$C$76:$C$89)),"OK","!!"),ISBLANK(G621),"!",ISBLANK(H621),"!!!",H621='6. Data'!$B$3,"vyberte druh nákladu")," ")</f>
        <v xml:space="preserve"> </v>
      </c>
      <c r="J621" s="261" t="str">
        <f t="shared" si="27"/>
        <v xml:space="preserve"> </v>
      </c>
      <c r="K621" s="238" t="str">
        <f t="shared" si="28"/>
        <v xml:space="preserve"> </v>
      </c>
      <c r="L621" s="87" t="str">
        <f t="shared" si="29"/>
        <v xml:space="preserve"> </v>
      </c>
    </row>
    <row r="622" spans="1:12" x14ac:dyDescent="0.25">
      <c r="A622" s="72"/>
      <c r="B622" s="82"/>
      <c r="C622" s="82"/>
      <c r="D622" s="79"/>
      <c r="E622" s="83"/>
      <c r="F622" s="83"/>
      <c r="G622" s="81"/>
      <c r="H622" s="126"/>
      <c r="I622" s="238" t="str">
        <f>IF(ISNUMBER(F622),_xlfn.IFS(RIGHT(H622,3)="(b)",IF(AND(G622&gt;=DATE('1. Informace o projektu'!$C$3,1,1),G622&lt;=WORKDAY(DATE('1. Informace o projektu'!$C$3+1,1,31)-1,1)),"OK","!!"),RIGHT(H622,3)="(a)",IF(AND(G622&gt;=DATE('1. Informace o projektu'!$C$3,1,1),G622&lt;=WORKDAY(DATE('1. Informace o projektu'!$C$3,12,31)-1,1,'6. Data'!$C$76:$C$89)),"OK","!!"),ISBLANK(G622),"!",ISBLANK(H622),"!!!",H622='6. Data'!$B$3,"vyberte druh nákladu")," ")</f>
        <v xml:space="preserve"> </v>
      </c>
      <c r="J622" s="261" t="str">
        <f t="shared" si="27"/>
        <v xml:space="preserve"> </v>
      </c>
      <c r="K622" s="238" t="str">
        <f t="shared" si="28"/>
        <v xml:space="preserve"> </v>
      </c>
      <c r="L622" s="87" t="str">
        <f t="shared" si="29"/>
        <v xml:space="preserve"> </v>
      </c>
    </row>
    <row r="623" spans="1:12" x14ac:dyDescent="0.25">
      <c r="A623" s="72"/>
      <c r="B623" s="82"/>
      <c r="C623" s="82"/>
      <c r="D623" s="79"/>
      <c r="E623" s="83"/>
      <c r="F623" s="83"/>
      <c r="G623" s="81"/>
      <c r="H623" s="126"/>
      <c r="I623" s="238" t="str">
        <f>IF(ISNUMBER(F623),_xlfn.IFS(RIGHT(H623,3)="(b)",IF(AND(G623&gt;=DATE('1. Informace o projektu'!$C$3,1,1),G623&lt;=WORKDAY(DATE('1. Informace o projektu'!$C$3+1,1,31)-1,1)),"OK","!!"),RIGHT(H623,3)="(a)",IF(AND(G623&gt;=DATE('1. Informace o projektu'!$C$3,1,1),G623&lt;=WORKDAY(DATE('1. Informace o projektu'!$C$3,12,31)-1,1,'6. Data'!$C$76:$C$89)),"OK","!!"),ISBLANK(G623),"!",ISBLANK(H623),"!!!",H623='6. Data'!$B$3,"vyberte druh nákladu")," ")</f>
        <v xml:space="preserve"> </v>
      </c>
      <c r="J623" s="261" t="str">
        <f t="shared" si="27"/>
        <v xml:space="preserve"> </v>
      </c>
      <c r="K623" s="238" t="str">
        <f t="shared" si="28"/>
        <v xml:space="preserve"> </v>
      </c>
      <c r="L623" s="87" t="str">
        <f t="shared" si="29"/>
        <v xml:space="preserve"> </v>
      </c>
    </row>
    <row r="624" spans="1:12" x14ac:dyDescent="0.25">
      <c r="A624" s="72"/>
      <c r="B624" s="82"/>
      <c r="C624" s="82"/>
      <c r="D624" s="79"/>
      <c r="E624" s="83"/>
      <c r="F624" s="83"/>
      <c r="G624" s="81"/>
      <c r="H624" s="126"/>
      <c r="I624" s="238" t="str">
        <f>IF(ISNUMBER(F624),_xlfn.IFS(RIGHT(H624,3)="(b)",IF(AND(G624&gt;=DATE('1. Informace o projektu'!$C$3,1,1),G624&lt;=WORKDAY(DATE('1. Informace o projektu'!$C$3+1,1,31)-1,1)),"OK","!!"),RIGHT(H624,3)="(a)",IF(AND(G624&gt;=DATE('1. Informace o projektu'!$C$3,1,1),G624&lt;=WORKDAY(DATE('1. Informace o projektu'!$C$3,12,31)-1,1,'6. Data'!$C$76:$C$89)),"OK","!!"),ISBLANK(G624),"!",ISBLANK(H624),"!!!",H624='6. Data'!$B$3,"vyberte druh nákladu")," ")</f>
        <v xml:space="preserve"> </v>
      </c>
      <c r="J624" s="261" t="str">
        <f t="shared" si="27"/>
        <v xml:space="preserve"> </v>
      </c>
      <c r="K624" s="238" t="str">
        <f t="shared" si="28"/>
        <v xml:space="preserve"> </v>
      </c>
      <c r="L624" s="87" t="str">
        <f t="shared" si="29"/>
        <v xml:space="preserve"> </v>
      </c>
    </row>
    <row r="625" spans="1:12" x14ac:dyDescent="0.25">
      <c r="A625" s="72"/>
      <c r="B625" s="82"/>
      <c r="C625" s="82"/>
      <c r="D625" s="79"/>
      <c r="E625" s="83"/>
      <c r="F625" s="83"/>
      <c r="G625" s="81"/>
      <c r="H625" s="126"/>
      <c r="I625" s="238" t="str">
        <f>IF(ISNUMBER(F625),_xlfn.IFS(RIGHT(H625,3)="(b)",IF(AND(G625&gt;=DATE('1. Informace o projektu'!$C$3,1,1),G625&lt;=WORKDAY(DATE('1. Informace o projektu'!$C$3+1,1,31)-1,1)),"OK","!!"),RIGHT(H625,3)="(a)",IF(AND(G625&gt;=DATE('1. Informace o projektu'!$C$3,1,1),G625&lt;=WORKDAY(DATE('1. Informace o projektu'!$C$3,12,31)-1,1,'6. Data'!$C$76:$C$89)),"OK","!!"),ISBLANK(G625),"!",ISBLANK(H625),"!!!",H625='6. Data'!$B$3,"vyberte druh nákladu")," ")</f>
        <v xml:space="preserve"> </v>
      </c>
      <c r="J625" s="261" t="str">
        <f t="shared" si="27"/>
        <v xml:space="preserve"> </v>
      </c>
      <c r="K625" s="238" t="str">
        <f t="shared" si="28"/>
        <v xml:space="preserve"> </v>
      </c>
      <c r="L625" s="87" t="str">
        <f t="shared" si="29"/>
        <v xml:space="preserve"> </v>
      </c>
    </row>
    <row r="626" spans="1:12" x14ac:dyDescent="0.25">
      <c r="A626" s="72"/>
      <c r="B626" s="82"/>
      <c r="C626" s="82"/>
      <c r="D626" s="79"/>
      <c r="E626" s="83"/>
      <c r="F626" s="83"/>
      <c r="G626" s="81"/>
      <c r="H626" s="126"/>
      <c r="I626" s="238" t="str">
        <f>IF(ISNUMBER(F626),_xlfn.IFS(RIGHT(H626,3)="(b)",IF(AND(G626&gt;=DATE('1. Informace o projektu'!$C$3,1,1),G626&lt;=WORKDAY(DATE('1. Informace o projektu'!$C$3+1,1,31)-1,1)),"OK","!!"),RIGHT(H626,3)="(a)",IF(AND(G626&gt;=DATE('1. Informace o projektu'!$C$3,1,1),G626&lt;=WORKDAY(DATE('1. Informace o projektu'!$C$3,12,31)-1,1,'6. Data'!$C$76:$C$89)),"OK","!!"),ISBLANK(G626),"!",ISBLANK(H626),"!!!",H626='6. Data'!$B$3,"vyberte druh nákladu")," ")</f>
        <v xml:space="preserve"> </v>
      </c>
      <c r="J626" s="261" t="str">
        <f t="shared" si="27"/>
        <v xml:space="preserve"> </v>
      </c>
      <c r="K626" s="238" t="str">
        <f t="shared" si="28"/>
        <v xml:space="preserve"> </v>
      </c>
      <c r="L626" s="87" t="str">
        <f t="shared" si="29"/>
        <v xml:space="preserve"> </v>
      </c>
    </row>
    <row r="627" spans="1:12" x14ac:dyDescent="0.25">
      <c r="A627" s="72"/>
      <c r="B627" s="82"/>
      <c r="C627" s="82"/>
      <c r="D627" s="79"/>
      <c r="E627" s="83"/>
      <c r="F627" s="83"/>
      <c r="G627" s="81"/>
      <c r="H627" s="126"/>
      <c r="I627" s="238" t="str">
        <f>IF(ISNUMBER(F627),_xlfn.IFS(RIGHT(H627,3)="(b)",IF(AND(G627&gt;=DATE('1. Informace o projektu'!$C$3,1,1),G627&lt;=WORKDAY(DATE('1. Informace o projektu'!$C$3+1,1,31)-1,1)),"OK","!!"),RIGHT(H627,3)="(a)",IF(AND(G627&gt;=DATE('1. Informace o projektu'!$C$3,1,1),G627&lt;=WORKDAY(DATE('1. Informace o projektu'!$C$3,12,31)-1,1,'6. Data'!$C$76:$C$89)),"OK","!!"),ISBLANK(G627),"!",ISBLANK(H627),"!!!",H627='6. Data'!$B$3,"vyberte druh nákladu")," ")</f>
        <v xml:space="preserve"> </v>
      </c>
      <c r="J627" s="261" t="str">
        <f t="shared" si="27"/>
        <v xml:space="preserve"> </v>
      </c>
      <c r="K627" s="238" t="str">
        <f t="shared" si="28"/>
        <v xml:space="preserve"> </v>
      </c>
      <c r="L627" s="87" t="str">
        <f t="shared" si="29"/>
        <v xml:space="preserve"> </v>
      </c>
    </row>
    <row r="628" spans="1:12" x14ac:dyDescent="0.25">
      <c r="A628" s="72"/>
      <c r="B628" s="82"/>
      <c r="C628" s="82"/>
      <c r="D628" s="79"/>
      <c r="E628" s="83"/>
      <c r="F628" s="83"/>
      <c r="G628" s="81"/>
      <c r="H628" s="126"/>
      <c r="I628" s="238" t="str">
        <f>IF(ISNUMBER(F628),_xlfn.IFS(RIGHT(H628,3)="(b)",IF(AND(G628&gt;=DATE('1. Informace o projektu'!$C$3,1,1),G628&lt;=WORKDAY(DATE('1. Informace o projektu'!$C$3+1,1,31)-1,1)),"OK","!!"),RIGHT(H628,3)="(a)",IF(AND(G628&gt;=DATE('1. Informace o projektu'!$C$3,1,1),G628&lt;=WORKDAY(DATE('1. Informace o projektu'!$C$3,12,31)-1,1,'6. Data'!$C$76:$C$89)),"OK","!!"),ISBLANK(G628),"!",ISBLANK(H628),"!!!",H628='6. Data'!$B$3,"vyberte druh nákladu")," ")</f>
        <v xml:space="preserve"> </v>
      </c>
      <c r="J628" s="261" t="str">
        <f t="shared" si="27"/>
        <v xml:space="preserve"> </v>
      </c>
      <c r="K628" s="238" t="str">
        <f t="shared" si="28"/>
        <v xml:space="preserve"> </v>
      </c>
      <c r="L628" s="87" t="str">
        <f t="shared" si="29"/>
        <v xml:space="preserve"> </v>
      </c>
    </row>
    <row r="629" spans="1:12" x14ac:dyDescent="0.25">
      <c r="A629" s="72"/>
      <c r="B629" s="82"/>
      <c r="C629" s="82"/>
      <c r="D629" s="79"/>
      <c r="E629" s="83"/>
      <c r="F629" s="83"/>
      <c r="G629" s="81"/>
      <c r="H629" s="126"/>
      <c r="I629" s="238" t="str">
        <f>IF(ISNUMBER(F629),_xlfn.IFS(RIGHT(H629,3)="(b)",IF(AND(G629&gt;=DATE('1. Informace o projektu'!$C$3,1,1),G629&lt;=WORKDAY(DATE('1. Informace o projektu'!$C$3+1,1,31)-1,1)),"OK","!!"),RIGHT(H629,3)="(a)",IF(AND(G629&gt;=DATE('1. Informace o projektu'!$C$3,1,1),G629&lt;=WORKDAY(DATE('1. Informace o projektu'!$C$3,12,31)-1,1,'6. Data'!$C$76:$C$89)),"OK","!!"),ISBLANK(G629),"!",ISBLANK(H629),"!!!",H629='6. Data'!$B$3,"vyberte druh nákladu")," ")</f>
        <v xml:space="preserve"> </v>
      </c>
      <c r="J629" s="261" t="str">
        <f t="shared" si="27"/>
        <v xml:space="preserve"> </v>
      </c>
      <c r="K629" s="238" t="str">
        <f t="shared" si="28"/>
        <v xml:space="preserve"> </v>
      </c>
      <c r="L629" s="87" t="str">
        <f t="shared" si="29"/>
        <v xml:space="preserve"> </v>
      </c>
    </row>
    <row r="630" spans="1:12" x14ac:dyDescent="0.25">
      <c r="A630" s="72"/>
      <c r="B630" s="82"/>
      <c r="C630" s="82"/>
      <c r="D630" s="79"/>
      <c r="E630" s="83"/>
      <c r="F630" s="83"/>
      <c r="G630" s="81"/>
      <c r="H630" s="126"/>
      <c r="I630" s="238" t="str">
        <f>IF(ISNUMBER(F630),_xlfn.IFS(RIGHT(H630,3)="(b)",IF(AND(G630&gt;=DATE('1. Informace o projektu'!$C$3,1,1),G630&lt;=WORKDAY(DATE('1. Informace o projektu'!$C$3+1,1,31)-1,1)),"OK","!!"),RIGHT(H630,3)="(a)",IF(AND(G630&gt;=DATE('1. Informace o projektu'!$C$3,1,1),G630&lt;=WORKDAY(DATE('1. Informace o projektu'!$C$3,12,31)-1,1,'6. Data'!$C$76:$C$89)),"OK","!!"),ISBLANK(G630),"!",ISBLANK(H630),"!!!",H630='6. Data'!$B$3,"vyberte druh nákladu")," ")</f>
        <v xml:space="preserve"> </v>
      </c>
      <c r="J630" s="261" t="str">
        <f t="shared" si="27"/>
        <v xml:space="preserve"> </v>
      </c>
      <c r="K630" s="238" t="str">
        <f t="shared" si="28"/>
        <v xml:space="preserve"> </v>
      </c>
      <c r="L630" s="87" t="str">
        <f t="shared" si="29"/>
        <v xml:space="preserve"> </v>
      </c>
    </row>
    <row r="631" spans="1:12" x14ac:dyDescent="0.25">
      <c r="A631" s="72"/>
      <c r="B631" s="82"/>
      <c r="C631" s="82"/>
      <c r="D631" s="79"/>
      <c r="E631" s="83"/>
      <c r="F631" s="83"/>
      <c r="G631" s="81"/>
      <c r="H631" s="126"/>
      <c r="I631" s="238" t="str">
        <f>IF(ISNUMBER(F631),_xlfn.IFS(RIGHT(H631,3)="(b)",IF(AND(G631&gt;=DATE('1. Informace o projektu'!$C$3,1,1),G631&lt;=WORKDAY(DATE('1. Informace o projektu'!$C$3+1,1,31)-1,1)),"OK","!!"),RIGHT(H631,3)="(a)",IF(AND(G631&gt;=DATE('1. Informace o projektu'!$C$3,1,1),G631&lt;=WORKDAY(DATE('1. Informace o projektu'!$C$3,12,31)-1,1,'6. Data'!$C$76:$C$89)),"OK","!!"),ISBLANK(G631),"!",ISBLANK(H631),"!!!",H631='6. Data'!$B$3,"vyberte druh nákladu")," ")</f>
        <v xml:space="preserve"> </v>
      </c>
      <c r="J631" s="261" t="str">
        <f t="shared" si="27"/>
        <v xml:space="preserve"> </v>
      </c>
      <c r="K631" s="238" t="str">
        <f t="shared" si="28"/>
        <v xml:space="preserve"> </v>
      </c>
      <c r="L631" s="87" t="str">
        <f t="shared" si="29"/>
        <v xml:space="preserve"> </v>
      </c>
    </row>
    <row r="632" spans="1:12" x14ac:dyDescent="0.25">
      <c r="A632" s="72"/>
      <c r="B632" s="82"/>
      <c r="C632" s="82"/>
      <c r="D632" s="79"/>
      <c r="E632" s="83"/>
      <c r="F632" s="83"/>
      <c r="G632" s="81"/>
      <c r="H632" s="126"/>
      <c r="I632" s="238" t="str">
        <f>IF(ISNUMBER(F632),_xlfn.IFS(RIGHT(H632,3)="(b)",IF(AND(G632&gt;=DATE('1. Informace o projektu'!$C$3,1,1),G632&lt;=WORKDAY(DATE('1. Informace o projektu'!$C$3+1,1,31)-1,1)),"OK","!!"),RIGHT(H632,3)="(a)",IF(AND(G632&gt;=DATE('1. Informace o projektu'!$C$3,1,1),G632&lt;=WORKDAY(DATE('1. Informace o projektu'!$C$3,12,31)-1,1,'6. Data'!$C$76:$C$89)),"OK","!!"),ISBLANK(G632),"!",ISBLANK(H632),"!!!",H632='6. Data'!$B$3,"vyberte druh nákladu")," ")</f>
        <v xml:space="preserve"> </v>
      </c>
      <c r="J632" s="261" t="str">
        <f t="shared" si="27"/>
        <v xml:space="preserve"> </v>
      </c>
      <c r="K632" s="238" t="str">
        <f t="shared" si="28"/>
        <v xml:space="preserve"> </v>
      </c>
      <c r="L632" s="87" t="str">
        <f t="shared" si="29"/>
        <v xml:space="preserve"> </v>
      </c>
    </row>
    <row r="633" spans="1:12" x14ac:dyDescent="0.25">
      <c r="A633" s="72"/>
      <c r="B633" s="82"/>
      <c r="C633" s="82"/>
      <c r="D633" s="79"/>
      <c r="E633" s="83"/>
      <c r="F633" s="83"/>
      <c r="G633" s="81"/>
      <c r="H633" s="126"/>
      <c r="I633" s="238" t="str">
        <f>IF(ISNUMBER(F633),_xlfn.IFS(RIGHT(H633,3)="(b)",IF(AND(G633&gt;=DATE('1. Informace o projektu'!$C$3,1,1),G633&lt;=WORKDAY(DATE('1. Informace o projektu'!$C$3+1,1,31)-1,1)),"OK","!!"),RIGHT(H633,3)="(a)",IF(AND(G633&gt;=DATE('1. Informace o projektu'!$C$3,1,1),G633&lt;=WORKDAY(DATE('1. Informace o projektu'!$C$3,12,31)-1,1,'6. Data'!$C$76:$C$89)),"OK","!!"),ISBLANK(G633),"!",ISBLANK(H633),"!!!",H633='6. Data'!$B$3,"vyberte druh nákladu")," ")</f>
        <v xml:space="preserve"> </v>
      </c>
      <c r="J633" s="261" t="str">
        <f t="shared" si="27"/>
        <v xml:space="preserve"> </v>
      </c>
      <c r="K633" s="238" t="str">
        <f t="shared" si="28"/>
        <v xml:space="preserve"> </v>
      </c>
      <c r="L633" s="87" t="str">
        <f t="shared" si="29"/>
        <v xml:space="preserve"> </v>
      </c>
    </row>
    <row r="634" spans="1:12" x14ac:dyDescent="0.25">
      <c r="A634" s="72"/>
      <c r="B634" s="82"/>
      <c r="C634" s="82"/>
      <c r="D634" s="79"/>
      <c r="E634" s="83"/>
      <c r="F634" s="83"/>
      <c r="G634" s="81"/>
      <c r="H634" s="126"/>
      <c r="I634" s="238" t="str">
        <f>IF(ISNUMBER(F634),_xlfn.IFS(RIGHT(H634,3)="(b)",IF(AND(G634&gt;=DATE('1. Informace o projektu'!$C$3,1,1),G634&lt;=WORKDAY(DATE('1. Informace o projektu'!$C$3+1,1,31)-1,1)),"OK","!!"),RIGHT(H634,3)="(a)",IF(AND(G634&gt;=DATE('1. Informace o projektu'!$C$3,1,1),G634&lt;=WORKDAY(DATE('1. Informace o projektu'!$C$3,12,31)-1,1,'6. Data'!$C$76:$C$89)),"OK","!!"),ISBLANK(G634),"!",ISBLANK(H634),"!!!",H634='6. Data'!$B$3,"vyberte druh nákladu")," ")</f>
        <v xml:space="preserve"> </v>
      </c>
      <c r="J634" s="261" t="str">
        <f t="shared" si="27"/>
        <v xml:space="preserve"> </v>
      </c>
      <c r="K634" s="238" t="str">
        <f t="shared" si="28"/>
        <v xml:space="preserve"> </v>
      </c>
      <c r="L634" s="87" t="str">
        <f t="shared" si="29"/>
        <v xml:space="preserve"> </v>
      </c>
    </row>
    <row r="635" spans="1:12" x14ac:dyDescent="0.25">
      <c r="A635" s="72"/>
      <c r="B635" s="82"/>
      <c r="C635" s="82"/>
      <c r="D635" s="79"/>
      <c r="E635" s="83"/>
      <c r="F635" s="83"/>
      <c r="G635" s="81"/>
      <c r="H635" s="126"/>
      <c r="I635" s="238" t="str">
        <f>IF(ISNUMBER(F635),_xlfn.IFS(RIGHT(H635,3)="(b)",IF(AND(G635&gt;=DATE('1. Informace o projektu'!$C$3,1,1),G635&lt;=WORKDAY(DATE('1. Informace o projektu'!$C$3+1,1,31)-1,1)),"OK","!!"),RIGHT(H635,3)="(a)",IF(AND(G635&gt;=DATE('1. Informace o projektu'!$C$3,1,1),G635&lt;=WORKDAY(DATE('1. Informace o projektu'!$C$3,12,31)-1,1,'6. Data'!$C$76:$C$89)),"OK","!!"),ISBLANK(G635),"!",ISBLANK(H635),"!!!",H635='6. Data'!$B$3,"vyberte druh nákladu")," ")</f>
        <v xml:space="preserve"> </v>
      </c>
      <c r="J635" s="261" t="str">
        <f t="shared" si="27"/>
        <v xml:space="preserve"> </v>
      </c>
      <c r="K635" s="238" t="str">
        <f t="shared" si="28"/>
        <v xml:space="preserve"> </v>
      </c>
      <c r="L635" s="87" t="str">
        <f t="shared" si="29"/>
        <v xml:space="preserve"> </v>
      </c>
    </row>
    <row r="636" spans="1:12" x14ac:dyDescent="0.25">
      <c r="A636" s="72"/>
      <c r="B636" s="82"/>
      <c r="C636" s="82"/>
      <c r="D636" s="79"/>
      <c r="E636" s="83"/>
      <c r="F636" s="83"/>
      <c r="G636" s="81"/>
      <c r="H636" s="126"/>
      <c r="I636" s="238" t="str">
        <f>IF(ISNUMBER(F636),_xlfn.IFS(RIGHT(H636,3)="(b)",IF(AND(G636&gt;=DATE('1. Informace o projektu'!$C$3,1,1),G636&lt;=WORKDAY(DATE('1. Informace o projektu'!$C$3+1,1,31)-1,1)),"OK","!!"),RIGHT(H636,3)="(a)",IF(AND(G636&gt;=DATE('1. Informace o projektu'!$C$3,1,1),G636&lt;=WORKDAY(DATE('1. Informace o projektu'!$C$3,12,31)-1,1,'6. Data'!$C$76:$C$89)),"OK","!!"),ISBLANK(G636),"!",ISBLANK(H636),"!!!",H636='6. Data'!$B$3,"vyberte druh nákladu")," ")</f>
        <v xml:space="preserve"> </v>
      </c>
      <c r="J636" s="261" t="str">
        <f t="shared" si="27"/>
        <v xml:space="preserve"> </v>
      </c>
      <c r="K636" s="238" t="str">
        <f t="shared" si="28"/>
        <v xml:space="preserve"> </v>
      </c>
      <c r="L636" s="87" t="str">
        <f t="shared" si="29"/>
        <v xml:space="preserve"> </v>
      </c>
    </row>
    <row r="637" spans="1:12" x14ac:dyDescent="0.25">
      <c r="A637" s="72"/>
      <c r="B637" s="82"/>
      <c r="C637" s="82"/>
      <c r="D637" s="79"/>
      <c r="E637" s="83"/>
      <c r="F637" s="83"/>
      <c r="G637" s="81"/>
      <c r="H637" s="126"/>
      <c r="I637" s="238" t="str">
        <f>IF(ISNUMBER(F637),_xlfn.IFS(RIGHT(H637,3)="(b)",IF(AND(G637&gt;=DATE('1. Informace o projektu'!$C$3,1,1),G637&lt;=WORKDAY(DATE('1. Informace o projektu'!$C$3+1,1,31)-1,1)),"OK","!!"),RIGHT(H637,3)="(a)",IF(AND(G637&gt;=DATE('1. Informace o projektu'!$C$3,1,1),G637&lt;=WORKDAY(DATE('1. Informace o projektu'!$C$3,12,31)-1,1,'6. Data'!$C$76:$C$89)),"OK","!!"),ISBLANK(G637),"!",ISBLANK(H637),"!!!",H637='6. Data'!$B$3,"vyberte druh nákladu")," ")</f>
        <v xml:space="preserve"> </v>
      </c>
      <c r="J637" s="261" t="str">
        <f t="shared" si="27"/>
        <v xml:space="preserve"> </v>
      </c>
      <c r="K637" s="238" t="str">
        <f t="shared" si="28"/>
        <v xml:space="preserve"> </v>
      </c>
      <c r="L637" s="87" t="str">
        <f t="shared" si="29"/>
        <v xml:space="preserve"> </v>
      </c>
    </row>
    <row r="638" spans="1:12" x14ac:dyDescent="0.25">
      <c r="A638" s="72"/>
      <c r="B638" s="82"/>
      <c r="C638" s="82"/>
      <c r="D638" s="79"/>
      <c r="E638" s="83"/>
      <c r="F638" s="83"/>
      <c r="G638" s="81"/>
      <c r="H638" s="126"/>
      <c r="I638" s="238" t="str">
        <f>IF(ISNUMBER(F638),_xlfn.IFS(RIGHT(H638,3)="(b)",IF(AND(G638&gt;=DATE('1. Informace o projektu'!$C$3,1,1),G638&lt;=WORKDAY(DATE('1. Informace o projektu'!$C$3+1,1,31)-1,1)),"OK","!!"),RIGHT(H638,3)="(a)",IF(AND(G638&gt;=DATE('1. Informace o projektu'!$C$3,1,1),G638&lt;=WORKDAY(DATE('1. Informace o projektu'!$C$3,12,31)-1,1,'6. Data'!$C$76:$C$89)),"OK","!!"),ISBLANK(G638),"!",ISBLANK(H638),"!!!",H638='6. Data'!$B$3,"vyberte druh nákladu")," ")</f>
        <v xml:space="preserve"> </v>
      </c>
      <c r="J638" s="261" t="str">
        <f t="shared" si="27"/>
        <v xml:space="preserve"> </v>
      </c>
      <c r="K638" s="238" t="str">
        <f t="shared" si="28"/>
        <v xml:space="preserve"> </v>
      </c>
      <c r="L638" s="87" t="str">
        <f t="shared" si="29"/>
        <v xml:space="preserve"> </v>
      </c>
    </row>
    <row r="639" spans="1:12" x14ac:dyDescent="0.25">
      <c r="A639" s="72"/>
      <c r="B639" s="82"/>
      <c r="C639" s="82"/>
      <c r="D639" s="79"/>
      <c r="E639" s="83"/>
      <c r="F639" s="83"/>
      <c r="G639" s="81"/>
      <c r="H639" s="126"/>
      <c r="I639" s="238" t="str">
        <f>IF(ISNUMBER(F639),_xlfn.IFS(RIGHT(H639,3)="(b)",IF(AND(G639&gt;=DATE('1. Informace o projektu'!$C$3,1,1),G639&lt;=WORKDAY(DATE('1. Informace o projektu'!$C$3+1,1,31)-1,1)),"OK","!!"),RIGHT(H639,3)="(a)",IF(AND(G639&gt;=DATE('1. Informace o projektu'!$C$3,1,1),G639&lt;=WORKDAY(DATE('1. Informace o projektu'!$C$3,12,31)-1,1,'6. Data'!$C$76:$C$89)),"OK","!!"),ISBLANK(G639),"!",ISBLANK(H639),"!!!",H639='6. Data'!$B$3,"vyberte druh nákladu")," ")</f>
        <v xml:space="preserve"> </v>
      </c>
      <c r="J639" s="261" t="str">
        <f t="shared" si="27"/>
        <v xml:space="preserve"> </v>
      </c>
      <c r="K639" s="238" t="str">
        <f t="shared" si="28"/>
        <v xml:space="preserve"> </v>
      </c>
      <c r="L639" s="87" t="str">
        <f t="shared" si="29"/>
        <v xml:space="preserve"> </v>
      </c>
    </row>
    <row r="640" spans="1:12" x14ac:dyDescent="0.25">
      <c r="A640" s="72"/>
      <c r="B640" s="82"/>
      <c r="C640" s="82"/>
      <c r="D640" s="79"/>
      <c r="E640" s="83"/>
      <c r="F640" s="83"/>
      <c r="G640" s="81"/>
      <c r="H640" s="126"/>
      <c r="I640" s="238" t="str">
        <f>IF(ISNUMBER(F640),_xlfn.IFS(RIGHT(H640,3)="(b)",IF(AND(G640&gt;=DATE('1. Informace o projektu'!$C$3,1,1),G640&lt;=WORKDAY(DATE('1. Informace o projektu'!$C$3+1,1,31)-1,1)),"OK","!!"),RIGHT(H640,3)="(a)",IF(AND(G640&gt;=DATE('1. Informace o projektu'!$C$3,1,1),G640&lt;=WORKDAY(DATE('1. Informace o projektu'!$C$3,12,31)-1,1,'6. Data'!$C$76:$C$89)),"OK","!!"),ISBLANK(G640),"!",ISBLANK(H640),"!!!",H640='6. Data'!$B$3,"vyberte druh nákladu")," ")</f>
        <v xml:space="preserve"> </v>
      </c>
      <c r="J640" s="261" t="str">
        <f t="shared" si="27"/>
        <v xml:space="preserve"> </v>
      </c>
      <c r="K640" s="238" t="str">
        <f t="shared" si="28"/>
        <v xml:space="preserve"> </v>
      </c>
      <c r="L640" s="87" t="str">
        <f t="shared" si="29"/>
        <v xml:space="preserve"> </v>
      </c>
    </row>
    <row r="641" spans="1:12" x14ac:dyDescent="0.25">
      <c r="A641" s="72"/>
      <c r="B641" s="82"/>
      <c r="C641" s="82"/>
      <c r="D641" s="79"/>
      <c r="E641" s="83"/>
      <c r="F641" s="83"/>
      <c r="G641" s="81"/>
      <c r="H641" s="126"/>
      <c r="I641" s="238" t="str">
        <f>IF(ISNUMBER(F641),_xlfn.IFS(RIGHT(H641,3)="(b)",IF(AND(G641&gt;=DATE('1. Informace o projektu'!$C$3,1,1),G641&lt;=WORKDAY(DATE('1. Informace o projektu'!$C$3+1,1,31)-1,1)),"OK","!!"),RIGHT(H641,3)="(a)",IF(AND(G641&gt;=DATE('1. Informace o projektu'!$C$3,1,1),G641&lt;=WORKDAY(DATE('1. Informace o projektu'!$C$3,12,31)-1,1,'6. Data'!$C$76:$C$89)),"OK","!!"),ISBLANK(G641),"!",ISBLANK(H641),"!!!",H641='6. Data'!$B$3,"vyberte druh nákladu")," ")</f>
        <v xml:space="preserve"> </v>
      </c>
      <c r="J641" s="261" t="str">
        <f t="shared" si="27"/>
        <v xml:space="preserve"> </v>
      </c>
      <c r="K641" s="238" t="str">
        <f t="shared" si="28"/>
        <v xml:space="preserve"> </v>
      </c>
      <c r="L641" s="87" t="str">
        <f t="shared" si="29"/>
        <v xml:space="preserve"> </v>
      </c>
    </row>
    <row r="642" spans="1:12" x14ac:dyDescent="0.25">
      <c r="A642" s="72"/>
      <c r="B642" s="82"/>
      <c r="C642" s="82"/>
      <c r="D642" s="79"/>
      <c r="E642" s="83"/>
      <c r="F642" s="83"/>
      <c r="G642" s="81"/>
      <c r="H642" s="126"/>
      <c r="I642" s="238" t="str">
        <f>IF(ISNUMBER(F642),_xlfn.IFS(RIGHT(H642,3)="(b)",IF(AND(G642&gt;=DATE('1. Informace o projektu'!$C$3,1,1),G642&lt;=WORKDAY(DATE('1. Informace o projektu'!$C$3+1,1,31)-1,1)),"OK","!!"),RIGHT(H642,3)="(a)",IF(AND(G642&gt;=DATE('1. Informace o projektu'!$C$3,1,1),G642&lt;=WORKDAY(DATE('1. Informace o projektu'!$C$3,12,31)-1,1,'6. Data'!$C$76:$C$89)),"OK","!!"),ISBLANK(G642),"!",ISBLANK(H642),"!!!",H642='6. Data'!$B$3,"vyberte druh nákladu")," ")</f>
        <v xml:space="preserve"> </v>
      </c>
      <c r="J642" s="261" t="str">
        <f t="shared" si="27"/>
        <v xml:space="preserve"> </v>
      </c>
      <c r="K642" s="238" t="str">
        <f t="shared" si="28"/>
        <v xml:space="preserve"> </v>
      </c>
      <c r="L642" s="87" t="str">
        <f t="shared" si="29"/>
        <v xml:space="preserve"> </v>
      </c>
    </row>
    <row r="643" spans="1:12" x14ac:dyDescent="0.25">
      <c r="A643" s="72"/>
      <c r="B643" s="82"/>
      <c r="C643" s="82"/>
      <c r="D643" s="79"/>
      <c r="E643" s="83"/>
      <c r="F643" s="83"/>
      <c r="G643" s="81"/>
      <c r="H643" s="126"/>
      <c r="I643" s="238" t="str">
        <f>IF(ISNUMBER(F643),_xlfn.IFS(RIGHT(H643,3)="(b)",IF(AND(G643&gt;=DATE('1. Informace o projektu'!$C$3,1,1),G643&lt;=WORKDAY(DATE('1. Informace o projektu'!$C$3+1,1,31)-1,1)),"OK","!!"),RIGHT(H643,3)="(a)",IF(AND(G643&gt;=DATE('1. Informace o projektu'!$C$3,1,1),G643&lt;=WORKDAY(DATE('1. Informace o projektu'!$C$3,12,31)-1,1,'6. Data'!$C$76:$C$89)),"OK","!!"),ISBLANK(G643),"!",ISBLANK(H643),"!!!",H643='6. Data'!$B$3,"vyberte druh nákladu")," ")</f>
        <v xml:space="preserve"> </v>
      </c>
      <c r="J643" s="261" t="str">
        <f t="shared" si="27"/>
        <v xml:space="preserve"> </v>
      </c>
      <c r="K643" s="238" t="str">
        <f t="shared" si="28"/>
        <v xml:space="preserve"> </v>
      </c>
      <c r="L643" s="87" t="str">
        <f t="shared" si="29"/>
        <v xml:space="preserve"> </v>
      </c>
    </row>
    <row r="644" spans="1:12" x14ac:dyDescent="0.25">
      <c r="A644" s="72"/>
      <c r="B644" s="82"/>
      <c r="C644" s="82"/>
      <c r="D644" s="79"/>
      <c r="E644" s="83"/>
      <c r="F644" s="83"/>
      <c r="G644" s="81"/>
      <c r="H644" s="126"/>
      <c r="I644" s="238" t="str">
        <f>IF(ISNUMBER(F644),_xlfn.IFS(RIGHT(H644,3)="(b)",IF(AND(G644&gt;=DATE('1. Informace o projektu'!$C$3,1,1),G644&lt;=WORKDAY(DATE('1. Informace o projektu'!$C$3+1,1,31)-1,1)),"OK","!!"),RIGHT(H644,3)="(a)",IF(AND(G644&gt;=DATE('1. Informace o projektu'!$C$3,1,1),G644&lt;=WORKDAY(DATE('1. Informace o projektu'!$C$3,12,31)-1,1,'6. Data'!$C$76:$C$89)),"OK","!!"),ISBLANK(G644),"!",ISBLANK(H644),"!!!",H644='6. Data'!$B$3,"vyberte druh nákladu")," ")</f>
        <v xml:space="preserve"> </v>
      </c>
      <c r="J644" s="261" t="str">
        <f t="shared" si="27"/>
        <v xml:space="preserve"> </v>
      </c>
      <c r="K644" s="238" t="str">
        <f t="shared" si="28"/>
        <v xml:space="preserve"> </v>
      </c>
      <c r="L644" s="87" t="str">
        <f t="shared" si="29"/>
        <v xml:space="preserve"> </v>
      </c>
    </row>
    <row r="645" spans="1:12" x14ac:dyDescent="0.25">
      <c r="A645" s="72"/>
      <c r="B645" s="82"/>
      <c r="C645" s="82"/>
      <c r="D645" s="79"/>
      <c r="E645" s="83"/>
      <c r="F645" s="83"/>
      <c r="G645" s="81"/>
      <c r="H645" s="126"/>
      <c r="I645" s="238" t="str">
        <f>IF(ISNUMBER(F645),_xlfn.IFS(RIGHT(H645,3)="(b)",IF(AND(G645&gt;=DATE('1. Informace o projektu'!$C$3,1,1),G645&lt;=WORKDAY(DATE('1. Informace o projektu'!$C$3+1,1,31)-1,1)),"OK","!!"),RIGHT(H645,3)="(a)",IF(AND(G645&gt;=DATE('1. Informace o projektu'!$C$3,1,1),G645&lt;=WORKDAY(DATE('1. Informace o projektu'!$C$3,12,31)-1,1,'6. Data'!$C$76:$C$89)),"OK","!!"),ISBLANK(G645),"!",ISBLANK(H645),"!!!",H645='6. Data'!$B$3,"vyberte druh nákladu")," ")</f>
        <v xml:space="preserve"> </v>
      </c>
      <c r="J645" s="261" t="str">
        <f t="shared" si="27"/>
        <v xml:space="preserve"> </v>
      </c>
      <c r="K645" s="238" t="str">
        <f t="shared" si="28"/>
        <v xml:space="preserve"> </v>
      </c>
      <c r="L645" s="87" t="str">
        <f t="shared" si="29"/>
        <v xml:space="preserve"> </v>
      </c>
    </row>
    <row r="646" spans="1:12" x14ac:dyDescent="0.25">
      <c r="A646" s="72"/>
      <c r="B646" s="82"/>
      <c r="C646" s="82"/>
      <c r="D646" s="79"/>
      <c r="E646" s="83"/>
      <c r="F646" s="83"/>
      <c r="G646" s="81"/>
      <c r="H646" s="126"/>
      <c r="I646" s="238" t="str">
        <f>IF(ISNUMBER(F646),_xlfn.IFS(RIGHT(H646,3)="(b)",IF(AND(G646&gt;=DATE('1. Informace o projektu'!$C$3,1,1),G646&lt;=WORKDAY(DATE('1. Informace o projektu'!$C$3+1,1,31)-1,1)),"OK","!!"),RIGHT(H646,3)="(a)",IF(AND(G646&gt;=DATE('1. Informace o projektu'!$C$3,1,1),G646&lt;=WORKDAY(DATE('1. Informace o projektu'!$C$3,12,31)-1,1,'6. Data'!$C$76:$C$89)),"OK","!!"),ISBLANK(G646),"!",ISBLANK(H646),"!!!",H646='6. Data'!$B$3,"vyberte druh nákladu")," ")</f>
        <v xml:space="preserve"> </v>
      </c>
      <c r="J646" s="261" t="str">
        <f t="shared" si="27"/>
        <v xml:space="preserve"> </v>
      </c>
      <c r="K646" s="238" t="str">
        <f t="shared" si="28"/>
        <v xml:space="preserve"> </v>
      </c>
      <c r="L646" s="87" t="str">
        <f t="shared" si="29"/>
        <v xml:space="preserve"> </v>
      </c>
    </row>
    <row r="647" spans="1:12" x14ac:dyDescent="0.25">
      <c r="A647" s="72"/>
      <c r="B647" s="82"/>
      <c r="C647" s="82"/>
      <c r="D647" s="79"/>
      <c r="E647" s="83"/>
      <c r="F647" s="83"/>
      <c r="G647" s="81"/>
      <c r="H647" s="126"/>
      <c r="I647" s="238" t="str">
        <f>IF(ISNUMBER(F647),_xlfn.IFS(RIGHT(H647,3)="(b)",IF(AND(G647&gt;=DATE('1. Informace o projektu'!$C$3,1,1),G647&lt;=WORKDAY(DATE('1. Informace o projektu'!$C$3+1,1,31)-1,1)),"OK","!!"),RIGHT(H647,3)="(a)",IF(AND(G647&gt;=DATE('1. Informace o projektu'!$C$3,1,1),G647&lt;=WORKDAY(DATE('1. Informace o projektu'!$C$3,12,31)-1,1,'6. Data'!$C$76:$C$89)),"OK","!!"),ISBLANK(G647),"!",ISBLANK(H647),"!!!",H647='6. Data'!$B$3,"vyberte druh nákladu")," ")</f>
        <v xml:space="preserve"> </v>
      </c>
      <c r="J647" s="261" t="str">
        <f t="shared" ref="J647:J710" si="30">_xlfn.IFS(I647="!","Zapište datum úhrady",I647="ok"," ",I647=" "," ",I647="!!!","vyberte druh nákladu",I647="!!","nepovolené datum úhrady",I647="vyberte druh nákladu","vyberte druh nákladu")</f>
        <v xml:space="preserve"> </v>
      </c>
      <c r="K647" s="238" t="str">
        <f t="shared" ref="K647:K710" si="31">IF(ISNUMBER(F647),IF(E647&gt;=F647,"OK","!")," ")</f>
        <v xml:space="preserve"> </v>
      </c>
      <c r="L647" s="87" t="str">
        <f t="shared" ref="L647:L710" si="32">_xlfn.IFS(K647="!","Hrazeno z dotace je vyšší než fakturovaná částka",K647="ok"," ",K647=" "," ")</f>
        <v xml:space="preserve"> </v>
      </c>
    </row>
    <row r="648" spans="1:12" x14ac:dyDescent="0.25">
      <c r="A648" s="72"/>
      <c r="B648" s="82"/>
      <c r="C648" s="82"/>
      <c r="D648" s="79"/>
      <c r="E648" s="83"/>
      <c r="F648" s="83"/>
      <c r="G648" s="81"/>
      <c r="H648" s="126"/>
      <c r="I648" s="238" t="str">
        <f>IF(ISNUMBER(F648),_xlfn.IFS(RIGHT(H648,3)="(b)",IF(AND(G648&gt;=DATE('1. Informace o projektu'!$C$3,1,1),G648&lt;=WORKDAY(DATE('1. Informace o projektu'!$C$3+1,1,31)-1,1)),"OK","!!"),RIGHT(H648,3)="(a)",IF(AND(G648&gt;=DATE('1. Informace o projektu'!$C$3,1,1),G648&lt;=WORKDAY(DATE('1. Informace o projektu'!$C$3,12,31)-1,1,'6. Data'!$C$76:$C$89)),"OK","!!"),ISBLANK(G648),"!",ISBLANK(H648),"!!!",H648='6. Data'!$B$3,"vyberte druh nákladu")," ")</f>
        <v xml:space="preserve"> </v>
      </c>
      <c r="J648" s="261" t="str">
        <f t="shared" si="30"/>
        <v xml:space="preserve"> </v>
      </c>
      <c r="K648" s="238" t="str">
        <f t="shared" si="31"/>
        <v xml:space="preserve"> </v>
      </c>
      <c r="L648" s="87" t="str">
        <f t="shared" si="32"/>
        <v xml:space="preserve"> </v>
      </c>
    </row>
    <row r="649" spans="1:12" x14ac:dyDescent="0.25">
      <c r="A649" s="72"/>
      <c r="B649" s="82"/>
      <c r="C649" s="82"/>
      <c r="D649" s="79"/>
      <c r="E649" s="83"/>
      <c r="F649" s="83"/>
      <c r="G649" s="81"/>
      <c r="H649" s="126"/>
      <c r="I649" s="238" t="str">
        <f>IF(ISNUMBER(F649),_xlfn.IFS(RIGHT(H649,3)="(b)",IF(AND(G649&gt;=DATE('1. Informace o projektu'!$C$3,1,1),G649&lt;=WORKDAY(DATE('1. Informace o projektu'!$C$3+1,1,31)-1,1)),"OK","!!"),RIGHT(H649,3)="(a)",IF(AND(G649&gt;=DATE('1. Informace o projektu'!$C$3,1,1),G649&lt;=WORKDAY(DATE('1. Informace o projektu'!$C$3,12,31)-1,1,'6. Data'!$C$76:$C$89)),"OK","!!"),ISBLANK(G649),"!",ISBLANK(H649),"!!!",H649='6. Data'!$B$3,"vyberte druh nákladu")," ")</f>
        <v xml:space="preserve"> </v>
      </c>
      <c r="J649" s="261" t="str">
        <f t="shared" si="30"/>
        <v xml:space="preserve"> </v>
      </c>
      <c r="K649" s="238" t="str">
        <f t="shared" si="31"/>
        <v xml:space="preserve"> </v>
      </c>
      <c r="L649" s="87" t="str">
        <f t="shared" si="32"/>
        <v xml:space="preserve"> </v>
      </c>
    </row>
    <row r="650" spans="1:12" x14ac:dyDescent="0.25">
      <c r="A650" s="72"/>
      <c r="B650" s="82"/>
      <c r="C650" s="82"/>
      <c r="D650" s="79"/>
      <c r="E650" s="83"/>
      <c r="F650" s="83"/>
      <c r="G650" s="81"/>
      <c r="H650" s="126"/>
      <c r="I650" s="238" t="str">
        <f>IF(ISNUMBER(F650),_xlfn.IFS(RIGHT(H650,3)="(b)",IF(AND(G650&gt;=DATE('1. Informace o projektu'!$C$3,1,1),G650&lt;=WORKDAY(DATE('1. Informace o projektu'!$C$3+1,1,31)-1,1)),"OK","!!"),RIGHT(H650,3)="(a)",IF(AND(G650&gt;=DATE('1. Informace o projektu'!$C$3,1,1),G650&lt;=WORKDAY(DATE('1. Informace o projektu'!$C$3,12,31)-1,1,'6. Data'!$C$76:$C$89)),"OK","!!"),ISBLANK(G650),"!",ISBLANK(H650),"!!!",H650='6. Data'!$B$3,"vyberte druh nákladu")," ")</f>
        <v xml:space="preserve"> </v>
      </c>
      <c r="J650" s="261" t="str">
        <f t="shared" si="30"/>
        <v xml:space="preserve"> </v>
      </c>
      <c r="K650" s="238" t="str">
        <f t="shared" si="31"/>
        <v xml:space="preserve"> </v>
      </c>
      <c r="L650" s="87" t="str">
        <f t="shared" si="32"/>
        <v xml:space="preserve"> </v>
      </c>
    </row>
    <row r="651" spans="1:12" x14ac:dyDescent="0.25">
      <c r="A651" s="72"/>
      <c r="B651" s="82"/>
      <c r="C651" s="82"/>
      <c r="D651" s="79"/>
      <c r="E651" s="83"/>
      <c r="F651" s="83"/>
      <c r="G651" s="81"/>
      <c r="H651" s="126"/>
      <c r="I651" s="238" t="str">
        <f>IF(ISNUMBER(F651),_xlfn.IFS(RIGHT(H651,3)="(b)",IF(AND(G651&gt;=DATE('1. Informace o projektu'!$C$3,1,1),G651&lt;=WORKDAY(DATE('1. Informace o projektu'!$C$3+1,1,31)-1,1)),"OK","!!"),RIGHT(H651,3)="(a)",IF(AND(G651&gt;=DATE('1. Informace o projektu'!$C$3,1,1),G651&lt;=WORKDAY(DATE('1. Informace o projektu'!$C$3,12,31)-1,1,'6. Data'!$C$76:$C$89)),"OK","!!"),ISBLANK(G651),"!",ISBLANK(H651),"!!!",H651='6. Data'!$B$3,"vyberte druh nákladu")," ")</f>
        <v xml:space="preserve"> </v>
      </c>
      <c r="J651" s="261" t="str">
        <f t="shared" si="30"/>
        <v xml:space="preserve"> </v>
      </c>
      <c r="K651" s="238" t="str">
        <f t="shared" si="31"/>
        <v xml:space="preserve"> </v>
      </c>
      <c r="L651" s="87" t="str">
        <f t="shared" si="32"/>
        <v xml:space="preserve"> </v>
      </c>
    </row>
    <row r="652" spans="1:12" x14ac:dyDescent="0.25">
      <c r="A652" s="72"/>
      <c r="B652" s="82"/>
      <c r="C652" s="82"/>
      <c r="D652" s="79"/>
      <c r="E652" s="83"/>
      <c r="F652" s="83"/>
      <c r="G652" s="81"/>
      <c r="H652" s="126"/>
      <c r="I652" s="238" t="str">
        <f>IF(ISNUMBER(F652),_xlfn.IFS(RIGHT(H652,3)="(b)",IF(AND(G652&gt;=DATE('1. Informace o projektu'!$C$3,1,1),G652&lt;=WORKDAY(DATE('1. Informace o projektu'!$C$3+1,1,31)-1,1)),"OK","!!"),RIGHT(H652,3)="(a)",IF(AND(G652&gt;=DATE('1. Informace o projektu'!$C$3,1,1),G652&lt;=WORKDAY(DATE('1. Informace o projektu'!$C$3,12,31)-1,1,'6. Data'!$C$76:$C$89)),"OK","!!"),ISBLANK(G652),"!",ISBLANK(H652),"!!!",H652='6. Data'!$B$3,"vyberte druh nákladu")," ")</f>
        <v xml:space="preserve"> </v>
      </c>
      <c r="J652" s="261" t="str">
        <f t="shared" si="30"/>
        <v xml:space="preserve"> </v>
      </c>
      <c r="K652" s="238" t="str">
        <f t="shared" si="31"/>
        <v xml:space="preserve"> </v>
      </c>
      <c r="L652" s="87" t="str">
        <f t="shared" si="32"/>
        <v xml:space="preserve"> </v>
      </c>
    </row>
    <row r="653" spans="1:12" x14ac:dyDescent="0.25">
      <c r="A653" s="72"/>
      <c r="B653" s="82"/>
      <c r="C653" s="82"/>
      <c r="D653" s="79"/>
      <c r="E653" s="83"/>
      <c r="F653" s="83"/>
      <c r="G653" s="81"/>
      <c r="H653" s="126"/>
      <c r="I653" s="238" t="str">
        <f>IF(ISNUMBER(F653),_xlfn.IFS(RIGHT(H653,3)="(b)",IF(AND(G653&gt;=DATE('1. Informace o projektu'!$C$3,1,1),G653&lt;=WORKDAY(DATE('1. Informace o projektu'!$C$3+1,1,31)-1,1)),"OK","!!"),RIGHT(H653,3)="(a)",IF(AND(G653&gt;=DATE('1. Informace o projektu'!$C$3,1,1),G653&lt;=WORKDAY(DATE('1. Informace o projektu'!$C$3,12,31)-1,1,'6. Data'!$C$76:$C$89)),"OK","!!"),ISBLANK(G653),"!",ISBLANK(H653),"!!!",H653='6. Data'!$B$3,"vyberte druh nákladu")," ")</f>
        <v xml:space="preserve"> </v>
      </c>
      <c r="J653" s="261" t="str">
        <f t="shared" si="30"/>
        <v xml:space="preserve"> </v>
      </c>
      <c r="K653" s="238" t="str">
        <f t="shared" si="31"/>
        <v xml:space="preserve"> </v>
      </c>
      <c r="L653" s="87" t="str">
        <f t="shared" si="32"/>
        <v xml:space="preserve"> </v>
      </c>
    </row>
    <row r="654" spans="1:12" x14ac:dyDescent="0.25">
      <c r="A654" s="72"/>
      <c r="B654" s="82"/>
      <c r="C654" s="82"/>
      <c r="D654" s="79"/>
      <c r="E654" s="83"/>
      <c r="F654" s="83"/>
      <c r="G654" s="81"/>
      <c r="H654" s="126"/>
      <c r="I654" s="238" t="str">
        <f>IF(ISNUMBER(F654),_xlfn.IFS(RIGHT(H654,3)="(b)",IF(AND(G654&gt;=DATE('1. Informace o projektu'!$C$3,1,1),G654&lt;=WORKDAY(DATE('1. Informace o projektu'!$C$3+1,1,31)-1,1)),"OK","!!"),RIGHT(H654,3)="(a)",IF(AND(G654&gt;=DATE('1. Informace o projektu'!$C$3,1,1),G654&lt;=WORKDAY(DATE('1. Informace o projektu'!$C$3,12,31)-1,1,'6. Data'!$C$76:$C$89)),"OK","!!"),ISBLANK(G654),"!",ISBLANK(H654),"!!!",H654='6. Data'!$B$3,"vyberte druh nákladu")," ")</f>
        <v xml:space="preserve"> </v>
      </c>
      <c r="J654" s="261" t="str">
        <f t="shared" si="30"/>
        <v xml:space="preserve"> </v>
      </c>
      <c r="K654" s="238" t="str">
        <f t="shared" si="31"/>
        <v xml:space="preserve"> </v>
      </c>
      <c r="L654" s="87" t="str">
        <f t="shared" si="32"/>
        <v xml:space="preserve"> </v>
      </c>
    </row>
    <row r="655" spans="1:12" x14ac:dyDescent="0.25">
      <c r="A655" s="72"/>
      <c r="B655" s="82"/>
      <c r="C655" s="82"/>
      <c r="D655" s="79"/>
      <c r="E655" s="83"/>
      <c r="F655" s="83"/>
      <c r="G655" s="81"/>
      <c r="H655" s="126"/>
      <c r="I655" s="238" t="str">
        <f>IF(ISNUMBER(F655),_xlfn.IFS(RIGHT(H655,3)="(b)",IF(AND(G655&gt;=DATE('1. Informace o projektu'!$C$3,1,1),G655&lt;=WORKDAY(DATE('1. Informace o projektu'!$C$3+1,1,31)-1,1)),"OK","!!"),RIGHT(H655,3)="(a)",IF(AND(G655&gt;=DATE('1. Informace o projektu'!$C$3,1,1),G655&lt;=WORKDAY(DATE('1. Informace o projektu'!$C$3,12,31)-1,1,'6. Data'!$C$76:$C$89)),"OK","!!"),ISBLANK(G655),"!",ISBLANK(H655),"!!!",H655='6. Data'!$B$3,"vyberte druh nákladu")," ")</f>
        <v xml:space="preserve"> </v>
      </c>
      <c r="J655" s="261" t="str">
        <f t="shared" si="30"/>
        <v xml:space="preserve"> </v>
      </c>
      <c r="K655" s="238" t="str">
        <f t="shared" si="31"/>
        <v xml:space="preserve"> </v>
      </c>
      <c r="L655" s="87" t="str">
        <f t="shared" si="32"/>
        <v xml:space="preserve"> </v>
      </c>
    </row>
    <row r="656" spans="1:12" x14ac:dyDescent="0.25">
      <c r="A656" s="72"/>
      <c r="B656" s="82"/>
      <c r="C656" s="82"/>
      <c r="D656" s="79"/>
      <c r="E656" s="83"/>
      <c r="F656" s="83"/>
      <c r="G656" s="81"/>
      <c r="H656" s="126"/>
      <c r="I656" s="238" t="str">
        <f>IF(ISNUMBER(F656),_xlfn.IFS(RIGHT(H656,3)="(b)",IF(AND(G656&gt;=DATE('1. Informace o projektu'!$C$3,1,1),G656&lt;=WORKDAY(DATE('1. Informace o projektu'!$C$3+1,1,31)-1,1)),"OK","!!"),RIGHT(H656,3)="(a)",IF(AND(G656&gt;=DATE('1. Informace o projektu'!$C$3,1,1),G656&lt;=WORKDAY(DATE('1. Informace o projektu'!$C$3,12,31)-1,1,'6. Data'!$C$76:$C$89)),"OK","!!"),ISBLANK(G656),"!",ISBLANK(H656),"!!!",H656='6. Data'!$B$3,"vyberte druh nákladu")," ")</f>
        <v xml:space="preserve"> </v>
      </c>
      <c r="J656" s="261" t="str">
        <f t="shared" si="30"/>
        <v xml:space="preserve"> </v>
      </c>
      <c r="K656" s="238" t="str">
        <f t="shared" si="31"/>
        <v xml:space="preserve"> </v>
      </c>
      <c r="L656" s="87" t="str">
        <f t="shared" si="32"/>
        <v xml:space="preserve"> </v>
      </c>
    </row>
    <row r="657" spans="1:12" x14ac:dyDescent="0.25">
      <c r="A657" s="72"/>
      <c r="B657" s="82"/>
      <c r="C657" s="82"/>
      <c r="D657" s="79"/>
      <c r="E657" s="83"/>
      <c r="F657" s="83"/>
      <c r="G657" s="81"/>
      <c r="H657" s="126"/>
      <c r="I657" s="238" t="str">
        <f>IF(ISNUMBER(F657),_xlfn.IFS(RIGHT(H657,3)="(b)",IF(AND(G657&gt;=DATE('1. Informace o projektu'!$C$3,1,1),G657&lt;=WORKDAY(DATE('1. Informace o projektu'!$C$3+1,1,31)-1,1)),"OK","!!"),RIGHT(H657,3)="(a)",IF(AND(G657&gt;=DATE('1. Informace o projektu'!$C$3,1,1),G657&lt;=WORKDAY(DATE('1. Informace o projektu'!$C$3,12,31)-1,1,'6. Data'!$C$76:$C$89)),"OK","!!"),ISBLANK(G657),"!",ISBLANK(H657),"!!!",H657='6. Data'!$B$3,"vyberte druh nákladu")," ")</f>
        <v xml:space="preserve"> </v>
      </c>
      <c r="J657" s="261" t="str">
        <f t="shared" si="30"/>
        <v xml:space="preserve"> </v>
      </c>
      <c r="K657" s="238" t="str">
        <f t="shared" si="31"/>
        <v xml:space="preserve"> </v>
      </c>
      <c r="L657" s="87" t="str">
        <f t="shared" si="32"/>
        <v xml:space="preserve"> </v>
      </c>
    </row>
    <row r="658" spans="1:12" x14ac:dyDescent="0.25">
      <c r="A658" s="72"/>
      <c r="B658" s="82"/>
      <c r="C658" s="82"/>
      <c r="D658" s="79"/>
      <c r="E658" s="83"/>
      <c r="F658" s="83"/>
      <c r="G658" s="81"/>
      <c r="H658" s="126"/>
      <c r="I658" s="238" t="str">
        <f>IF(ISNUMBER(F658),_xlfn.IFS(RIGHT(H658,3)="(b)",IF(AND(G658&gt;=DATE('1. Informace o projektu'!$C$3,1,1),G658&lt;=WORKDAY(DATE('1. Informace o projektu'!$C$3+1,1,31)-1,1)),"OK","!!"),RIGHT(H658,3)="(a)",IF(AND(G658&gt;=DATE('1. Informace o projektu'!$C$3,1,1),G658&lt;=WORKDAY(DATE('1. Informace o projektu'!$C$3,12,31)-1,1,'6. Data'!$C$76:$C$89)),"OK","!!"),ISBLANK(G658),"!",ISBLANK(H658),"!!!",H658='6. Data'!$B$3,"vyberte druh nákladu")," ")</f>
        <v xml:space="preserve"> </v>
      </c>
      <c r="J658" s="261" t="str">
        <f t="shared" si="30"/>
        <v xml:space="preserve"> </v>
      </c>
      <c r="K658" s="238" t="str">
        <f t="shared" si="31"/>
        <v xml:space="preserve"> </v>
      </c>
      <c r="L658" s="87" t="str">
        <f t="shared" si="32"/>
        <v xml:space="preserve"> </v>
      </c>
    </row>
    <row r="659" spans="1:12" x14ac:dyDescent="0.25">
      <c r="A659" s="72"/>
      <c r="B659" s="82"/>
      <c r="C659" s="82"/>
      <c r="D659" s="79"/>
      <c r="E659" s="83"/>
      <c r="F659" s="83"/>
      <c r="G659" s="81"/>
      <c r="H659" s="126"/>
      <c r="I659" s="238" t="str">
        <f>IF(ISNUMBER(F659),_xlfn.IFS(RIGHT(H659,3)="(b)",IF(AND(G659&gt;=DATE('1. Informace o projektu'!$C$3,1,1),G659&lt;=WORKDAY(DATE('1. Informace o projektu'!$C$3+1,1,31)-1,1)),"OK","!!"),RIGHT(H659,3)="(a)",IF(AND(G659&gt;=DATE('1. Informace o projektu'!$C$3,1,1),G659&lt;=WORKDAY(DATE('1. Informace o projektu'!$C$3,12,31)-1,1,'6. Data'!$C$76:$C$89)),"OK","!!"),ISBLANK(G659),"!",ISBLANK(H659),"!!!",H659='6. Data'!$B$3,"vyberte druh nákladu")," ")</f>
        <v xml:space="preserve"> </v>
      </c>
      <c r="J659" s="261" t="str">
        <f t="shared" si="30"/>
        <v xml:space="preserve"> </v>
      </c>
      <c r="K659" s="238" t="str">
        <f t="shared" si="31"/>
        <v xml:space="preserve"> </v>
      </c>
      <c r="L659" s="87" t="str">
        <f t="shared" si="32"/>
        <v xml:space="preserve"> </v>
      </c>
    </row>
    <row r="660" spans="1:12" x14ac:dyDescent="0.25">
      <c r="A660" s="72"/>
      <c r="B660" s="82"/>
      <c r="C660" s="82"/>
      <c r="D660" s="79"/>
      <c r="E660" s="83"/>
      <c r="F660" s="83"/>
      <c r="G660" s="81"/>
      <c r="H660" s="126"/>
      <c r="I660" s="238" t="str">
        <f>IF(ISNUMBER(F660),_xlfn.IFS(RIGHT(H660,3)="(b)",IF(AND(G660&gt;=DATE('1. Informace o projektu'!$C$3,1,1),G660&lt;=WORKDAY(DATE('1. Informace o projektu'!$C$3+1,1,31)-1,1)),"OK","!!"),RIGHT(H660,3)="(a)",IF(AND(G660&gt;=DATE('1. Informace o projektu'!$C$3,1,1),G660&lt;=WORKDAY(DATE('1. Informace o projektu'!$C$3,12,31)-1,1,'6. Data'!$C$76:$C$89)),"OK","!!"),ISBLANK(G660),"!",ISBLANK(H660),"!!!",H660='6. Data'!$B$3,"vyberte druh nákladu")," ")</f>
        <v xml:space="preserve"> </v>
      </c>
      <c r="J660" s="261" t="str">
        <f t="shared" si="30"/>
        <v xml:space="preserve"> </v>
      </c>
      <c r="K660" s="238" t="str">
        <f t="shared" si="31"/>
        <v xml:space="preserve"> </v>
      </c>
      <c r="L660" s="87" t="str">
        <f t="shared" si="32"/>
        <v xml:space="preserve"> </v>
      </c>
    </row>
    <row r="661" spans="1:12" x14ac:dyDescent="0.25">
      <c r="A661" s="72"/>
      <c r="B661" s="82"/>
      <c r="C661" s="82"/>
      <c r="D661" s="79"/>
      <c r="E661" s="83"/>
      <c r="F661" s="83"/>
      <c r="G661" s="81"/>
      <c r="H661" s="126"/>
      <c r="I661" s="238" t="str">
        <f>IF(ISNUMBER(F661),_xlfn.IFS(RIGHT(H661,3)="(b)",IF(AND(G661&gt;=DATE('1. Informace o projektu'!$C$3,1,1),G661&lt;=WORKDAY(DATE('1. Informace o projektu'!$C$3+1,1,31)-1,1)),"OK","!!"),RIGHT(H661,3)="(a)",IF(AND(G661&gt;=DATE('1. Informace o projektu'!$C$3,1,1),G661&lt;=WORKDAY(DATE('1. Informace o projektu'!$C$3,12,31)-1,1,'6. Data'!$C$76:$C$89)),"OK","!!"),ISBLANK(G661),"!",ISBLANK(H661),"!!!",H661='6. Data'!$B$3,"vyberte druh nákladu")," ")</f>
        <v xml:space="preserve"> </v>
      </c>
      <c r="J661" s="261" t="str">
        <f t="shared" si="30"/>
        <v xml:space="preserve"> </v>
      </c>
      <c r="K661" s="238" t="str">
        <f t="shared" si="31"/>
        <v xml:space="preserve"> </v>
      </c>
      <c r="L661" s="87" t="str">
        <f t="shared" si="32"/>
        <v xml:space="preserve"> </v>
      </c>
    </row>
    <row r="662" spans="1:12" x14ac:dyDescent="0.25">
      <c r="A662" s="72"/>
      <c r="B662" s="82"/>
      <c r="C662" s="82"/>
      <c r="D662" s="79"/>
      <c r="E662" s="83"/>
      <c r="F662" s="83"/>
      <c r="G662" s="81"/>
      <c r="H662" s="126"/>
      <c r="I662" s="238" t="str">
        <f>IF(ISNUMBER(F662),_xlfn.IFS(RIGHT(H662,3)="(b)",IF(AND(G662&gt;=DATE('1. Informace o projektu'!$C$3,1,1),G662&lt;=WORKDAY(DATE('1. Informace o projektu'!$C$3+1,1,31)-1,1)),"OK","!!"),RIGHT(H662,3)="(a)",IF(AND(G662&gt;=DATE('1. Informace o projektu'!$C$3,1,1),G662&lt;=WORKDAY(DATE('1. Informace o projektu'!$C$3,12,31)-1,1,'6. Data'!$C$76:$C$89)),"OK","!!"),ISBLANK(G662),"!",ISBLANK(H662),"!!!",H662='6. Data'!$B$3,"vyberte druh nákladu")," ")</f>
        <v xml:space="preserve"> </v>
      </c>
      <c r="J662" s="261" t="str">
        <f t="shared" si="30"/>
        <v xml:space="preserve"> </v>
      </c>
      <c r="K662" s="238" t="str">
        <f t="shared" si="31"/>
        <v xml:space="preserve"> </v>
      </c>
      <c r="L662" s="87" t="str">
        <f t="shared" si="32"/>
        <v xml:space="preserve"> </v>
      </c>
    </row>
    <row r="663" spans="1:12" x14ac:dyDescent="0.25">
      <c r="A663" s="72"/>
      <c r="B663" s="82"/>
      <c r="C663" s="82"/>
      <c r="D663" s="79"/>
      <c r="E663" s="83"/>
      <c r="F663" s="83"/>
      <c r="G663" s="81"/>
      <c r="H663" s="126"/>
      <c r="I663" s="238" t="str">
        <f>IF(ISNUMBER(F663),_xlfn.IFS(RIGHT(H663,3)="(b)",IF(AND(G663&gt;=DATE('1. Informace o projektu'!$C$3,1,1),G663&lt;=WORKDAY(DATE('1. Informace o projektu'!$C$3+1,1,31)-1,1)),"OK","!!"),RIGHT(H663,3)="(a)",IF(AND(G663&gt;=DATE('1. Informace o projektu'!$C$3,1,1),G663&lt;=WORKDAY(DATE('1. Informace o projektu'!$C$3,12,31)-1,1,'6. Data'!$C$76:$C$89)),"OK","!!"),ISBLANK(G663),"!",ISBLANK(H663),"!!!",H663='6. Data'!$B$3,"vyberte druh nákladu")," ")</f>
        <v xml:space="preserve"> </v>
      </c>
      <c r="J663" s="261" t="str">
        <f t="shared" si="30"/>
        <v xml:space="preserve"> </v>
      </c>
      <c r="K663" s="238" t="str">
        <f t="shared" si="31"/>
        <v xml:space="preserve"> </v>
      </c>
      <c r="L663" s="87" t="str">
        <f t="shared" si="32"/>
        <v xml:space="preserve"> </v>
      </c>
    </row>
    <row r="664" spans="1:12" x14ac:dyDescent="0.25">
      <c r="A664" s="72"/>
      <c r="B664" s="82"/>
      <c r="C664" s="82"/>
      <c r="D664" s="79"/>
      <c r="E664" s="83"/>
      <c r="F664" s="83"/>
      <c r="G664" s="81"/>
      <c r="H664" s="126"/>
      <c r="I664" s="238" t="str">
        <f>IF(ISNUMBER(F664),_xlfn.IFS(RIGHT(H664,3)="(b)",IF(AND(G664&gt;=DATE('1. Informace o projektu'!$C$3,1,1),G664&lt;=WORKDAY(DATE('1. Informace o projektu'!$C$3+1,1,31)-1,1)),"OK","!!"),RIGHT(H664,3)="(a)",IF(AND(G664&gt;=DATE('1. Informace o projektu'!$C$3,1,1),G664&lt;=WORKDAY(DATE('1. Informace o projektu'!$C$3,12,31)-1,1,'6. Data'!$C$76:$C$89)),"OK","!!"),ISBLANK(G664),"!",ISBLANK(H664),"!!!",H664='6. Data'!$B$3,"vyberte druh nákladu")," ")</f>
        <v xml:space="preserve"> </v>
      </c>
      <c r="J664" s="261" t="str">
        <f t="shared" si="30"/>
        <v xml:space="preserve"> </v>
      </c>
      <c r="K664" s="238" t="str">
        <f t="shared" si="31"/>
        <v xml:space="preserve"> </v>
      </c>
      <c r="L664" s="87" t="str">
        <f t="shared" si="32"/>
        <v xml:space="preserve"> </v>
      </c>
    </row>
    <row r="665" spans="1:12" x14ac:dyDescent="0.25">
      <c r="A665" s="72"/>
      <c r="B665" s="82"/>
      <c r="C665" s="82"/>
      <c r="D665" s="79"/>
      <c r="E665" s="83"/>
      <c r="F665" s="83"/>
      <c r="G665" s="81"/>
      <c r="H665" s="126"/>
      <c r="I665" s="238" t="str">
        <f>IF(ISNUMBER(F665),_xlfn.IFS(RIGHT(H665,3)="(b)",IF(AND(G665&gt;=DATE('1. Informace o projektu'!$C$3,1,1),G665&lt;=WORKDAY(DATE('1. Informace o projektu'!$C$3+1,1,31)-1,1)),"OK","!!"),RIGHT(H665,3)="(a)",IF(AND(G665&gt;=DATE('1. Informace o projektu'!$C$3,1,1),G665&lt;=WORKDAY(DATE('1. Informace o projektu'!$C$3,12,31)-1,1,'6. Data'!$C$76:$C$89)),"OK","!!"),ISBLANK(G665),"!",ISBLANK(H665),"!!!",H665='6. Data'!$B$3,"vyberte druh nákladu")," ")</f>
        <v xml:space="preserve"> </v>
      </c>
      <c r="J665" s="261" t="str">
        <f t="shared" si="30"/>
        <v xml:space="preserve"> </v>
      </c>
      <c r="K665" s="238" t="str">
        <f t="shared" si="31"/>
        <v xml:space="preserve"> </v>
      </c>
      <c r="L665" s="87" t="str">
        <f t="shared" si="32"/>
        <v xml:space="preserve"> </v>
      </c>
    </row>
    <row r="666" spans="1:12" x14ac:dyDescent="0.25">
      <c r="A666" s="72"/>
      <c r="B666" s="82"/>
      <c r="C666" s="82"/>
      <c r="D666" s="79"/>
      <c r="E666" s="83"/>
      <c r="F666" s="83"/>
      <c r="G666" s="81"/>
      <c r="H666" s="126"/>
      <c r="I666" s="238" t="str">
        <f>IF(ISNUMBER(F666),_xlfn.IFS(RIGHT(H666,3)="(b)",IF(AND(G666&gt;=DATE('1. Informace o projektu'!$C$3,1,1),G666&lt;=WORKDAY(DATE('1. Informace o projektu'!$C$3+1,1,31)-1,1)),"OK","!!"),RIGHT(H666,3)="(a)",IF(AND(G666&gt;=DATE('1. Informace o projektu'!$C$3,1,1),G666&lt;=WORKDAY(DATE('1. Informace o projektu'!$C$3,12,31)-1,1,'6. Data'!$C$76:$C$89)),"OK","!!"),ISBLANK(G666),"!",ISBLANK(H666),"!!!",H666='6. Data'!$B$3,"vyberte druh nákladu")," ")</f>
        <v xml:space="preserve"> </v>
      </c>
      <c r="J666" s="261" t="str">
        <f t="shared" si="30"/>
        <v xml:space="preserve"> </v>
      </c>
      <c r="K666" s="238" t="str">
        <f t="shared" si="31"/>
        <v xml:space="preserve"> </v>
      </c>
      <c r="L666" s="87" t="str">
        <f t="shared" si="32"/>
        <v xml:space="preserve"> </v>
      </c>
    </row>
    <row r="667" spans="1:12" x14ac:dyDescent="0.25">
      <c r="A667" s="72"/>
      <c r="B667" s="82"/>
      <c r="C667" s="82"/>
      <c r="D667" s="79"/>
      <c r="E667" s="83"/>
      <c r="F667" s="83"/>
      <c r="G667" s="81"/>
      <c r="H667" s="126"/>
      <c r="I667" s="238" t="str">
        <f>IF(ISNUMBER(F667),_xlfn.IFS(RIGHT(H667,3)="(b)",IF(AND(G667&gt;=DATE('1. Informace o projektu'!$C$3,1,1),G667&lt;=WORKDAY(DATE('1. Informace o projektu'!$C$3+1,1,31)-1,1)),"OK","!!"),RIGHT(H667,3)="(a)",IF(AND(G667&gt;=DATE('1. Informace o projektu'!$C$3,1,1),G667&lt;=WORKDAY(DATE('1. Informace o projektu'!$C$3,12,31)-1,1,'6. Data'!$C$76:$C$89)),"OK","!!"),ISBLANK(G667),"!",ISBLANK(H667),"!!!",H667='6. Data'!$B$3,"vyberte druh nákladu")," ")</f>
        <v xml:space="preserve"> </v>
      </c>
      <c r="J667" s="261" t="str">
        <f t="shared" si="30"/>
        <v xml:space="preserve"> </v>
      </c>
      <c r="K667" s="238" t="str">
        <f t="shared" si="31"/>
        <v xml:space="preserve"> </v>
      </c>
      <c r="L667" s="87" t="str">
        <f t="shared" si="32"/>
        <v xml:space="preserve"> </v>
      </c>
    </row>
    <row r="668" spans="1:12" x14ac:dyDescent="0.25">
      <c r="A668" s="72"/>
      <c r="B668" s="82"/>
      <c r="C668" s="82"/>
      <c r="D668" s="79"/>
      <c r="E668" s="83"/>
      <c r="F668" s="83"/>
      <c r="G668" s="81"/>
      <c r="H668" s="126"/>
      <c r="I668" s="238" t="str">
        <f>IF(ISNUMBER(F668),_xlfn.IFS(RIGHT(H668,3)="(b)",IF(AND(G668&gt;=DATE('1. Informace o projektu'!$C$3,1,1),G668&lt;=WORKDAY(DATE('1. Informace o projektu'!$C$3+1,1,31)-1,1)),"OK","!!"),RIGHT(H668,3)="(a)",IF(AND(G668&gt;=DATE('1. Informace o projektu'!$C$3,1,1),G668&lt;=WORKDAY(DATE('1. Informace o projektu'!$C$3,12,31)-1,1,'6. Data'!$C$76:$C$89)),"OK","!!"),ISBLANK(G668),"!",ISBLANK(H668),"!!!",H668='6. Data'!$B$3,"vyberte druh nákladu")," ")</f>
        <v xml:space="preserve"> </v>
      </c>
      <c r="J668" s="261" t="str">
        <f t="shared" si="30"/>
        <v xml:space="preserve"> </v>
      </c>
      <c r="K668" s="238" t="str">
        <f t="shared" si="31"/>
        <v xml:space="preserve"> </v>
      </c>
      <c r="L668" s="87" t="str">
        <f t="shared" si="32"/>
        <v xml:space="preserve"> </v>
      </c>
    </row>
    <row r="669" spans="1:12" x14ac:dyDescent="0.25">
      <c r="A669" s="72"/>
      <c r="B669" s="82"/>
      <c r="C669" s="82"/>
      <c r="D669" s="79"/>
      <c r="E669" s="83"/>
      <c r="F669" s="83"/>
      <c r="G669" s="81"/>
      <c r="H669" s="126"/>
      <c r="I669" s="238" t="str">
        <f>IF(ISNUMBER(F669),_xlfn.IFS(RIGHT(H669,3)="(b)",IF(AND(G669&gt;=DATE('1. Informace o projektu'!$C$3,1,1),G669&lt;=WORKDAY(DATE('1. Informace o projektu'!$C$3+1,1,31)-1,1)),"OK","!!"),RIGHT(H669,3)="(a)",IF(AND(G669&gt;=DATE('1. Informace o projektu'!$C$3,1,1),G669&lt;=WORKDAY(DATE('1. Informace o projektu'!$C$3,12,31)-1,1,'6. Data'!$C$76:$C$89)),"OK","!!"),ISBLANK(G669),"!",ISBLANK(H669),"!!!",H669='6. Data'!$B$3,"vyberte druh nákladu")," ")</f>
        <v xml:space="preserve"> </v>
      </c>
      <c r="J669" s="261" t="str">
        <f t="shared" si="30"/>
        <v xml:space="preserve"> </v>
      </c>
      <c r="K669" s="238" t="str">
        <f t="shared" si="31"/>
        <v xml:space="preserve"> </v>
      </c>
      <c r="L669" s="87" t="str">
        <f t="shared" si="32"/>
        <v xml:space="preserve"> </v>
      </c>
    </row>
    <row r="670" spans="1:12" x14ac:dyDescent="0.25">
      <c r="A670" s="72"/>
      <c r="B670" s="82"/>
      <c r="C670" s="82"/>
      <c r="D670" s="79"/>
      <c r="E670" s="83"/>
      <c r="F670" s="83"/>
      <c r="G670" s="81"/>
      <c r="H670" s="126"/>
      <c r="I670" s="238" t="str">
        <f>IF(ISNUMBER(F670),_xlfn.IFS(RIGHT(H670,3)="(b)",IF(AND(G670&gt;=DATE('1. Informace o projektu'!$C$3,1,1),G670&lt;=WORKDAY(DATE('1. Informace o projektu'!$C$3+1,1,31)-1,1)),"OK","!!"),RIGHT(H670,3)="(a)",IF(AND(G670&gt;=DATE('1. Informace o projektu'!$C$3,1,1),G670&lt;=WORKDAY(DATE('1. Informace o projektu'!$C$3,12,31)-1,1,'6. Data'!$C$76:$C$89)),"OK","!!"),ISBLANK(G670),"!",ISBLANK(H670),"!!!",H670='6. Data'!$B$3,"vyberte druh nákladu")," ")</f>
        <v xml:space="preserve"> </v>
      </c>
      <c r="J670" s="261" t="str">
        <f t="shared" si="30"/>
        <v xml:space="preserve"> </v>
      </c>
      <c r="K670" s="238" t="str">
        <f t="shared" si="31"/>
        <v xml:space="preserve"> </v>
      </c>
      <c r="L670" s="87" t="str">
        <f t="shared" si="32"/>
        <v xml:space="preserve"> </v>
      </c>
    </row>
    <row r="671" spans="1:12" x14ac:dyDescent="0.25">
      <c r="A671" s="72"/>
      <c r="B671" s="82"/>
      <c r="C671" s="82"/>
      <c r="D671" s="79"/>
      <c r="E671" s="83"/>
      <c r="F671" s="83"/>
      <c r="G671" s="81"/>
      <c r="H671" s="126"/>
      <c r="I671" s="238" t="str">
        <f>IF(ISNUMBER(F671),_xlfn.IFS(RIGHT(H671,3)="(b)",IF(AND(G671&gt;=DATE('1. Informace o projektu'!$C$3,1,1),G671&lt;=WORKDAY(DATE('1. Informace o projektu'!$C$3+1,1,31)-1,1)),"OK","!!"),RIGHT(H671,3)="(a)",IF(AND(G671&gt;=DATE('1. Informace o projektu'!$C$3,1,1),G671&lt;=WORKDAY(DATE('1. Informace o projektu'!$C$3,12,31)-1,1,'6. Data'!$C$76:$C$89)),"OK","!!"),ISBLANK(G671),"!",ISBLANK(H671),"!!!",H671='6. Data'!$B$3,"vyberte druh nákladu")," ")</f>
        <v xml:space="preserve"> </v>
      </c>
      <c r="J671" s="261" t="str">
        <f t="shared" si="30"/>
        <v xml:space="preserve"> </v>
      </c>
      <c r="K671" s="238" t="str">
        <f t="shared" si="31"/>
        <v xml:space="preserve"> </v>
      </c>
      <c r="L671" s="87" t="str">
        <f t="shared" si="32"/>
        <v xml:space="preserve"> </v>
      </c>
    </row>
    <row r="672" spans="1:12" x14ac:dyDescent="0.25">
      <c r="A672" s="72"/>
      <c r="B672" s="82"/>
      <c r="C672" s="82"/>
      <c r="D672" s="79"/>
      <c r="E672" s="83"/>
      <c r="F672" s="83"/>
      <c r="G672" s="81"/>
      <c r="H672" s="126"/>
      <c r="I672" s="238" t="str">
        <f>IF(ISNUMBER(F672),_xlfn.IFS(RIGHT(H672,3)="(b)",IF(AND(G672&gt;=DATE('1. Informace o projektu'!$C$3,1,1),G672&lt;=WORKDAY(DATE('1. Informace o projektu'!$C$3+1,1,31)-1,1)),"OK","!!"),RIGHT(H672,3)="(a)",IF(AND(G672&gt;=DATE('1. Informace o projektu'!$C$3,1,1),G672&lt;=WORKDAY(DATE('1. Informace o projektu'!$C$3,12,31)-1,1,'6. Data'!$C$76:$C$89)),"OK","!!"),ISBLANK(G672),"!",ISBLANK(H672),"!!!",H672='6. Data'!$B$3,"vyberte druh nákladu")," ")</f>
        <v xml:space="preserve"> </v>
      </c>
      <c r="J672" s="261" t="str">
        <f t="shared" si="30"/>
        <v xml:space="preserve"> </v>
      </c>
      <c r="K672" s="238" t="str">
        <f t="shared" si="31"/>
        <v xml:space="preserve"> </v>
      </c>
      <c r="L672" s="87" t="str">
        <f t="shared" si="32"/>
        <v xml:space="preserve"> </v>
      </c>
    </row>
    <row r="673" spans="1:12" x14ac:dyDescent="0.25">
      <c r="A673" s="72"/>
      <c r="B673" s="82"/>
      <c r="C673" s="82"/>
      <c r="D673" s="79"/>
      <c r="E673" s="83"/>
      <c r="F673" s="83"/>
      <c r="G673" s="81"/>
      <c r="H673" s="126"/>
      <c r="I673" s="238" t="str">
        <f>IF(ISNUMBER(F673),_xlfn.IFS(RIGHT(H673,3)="(b)",IF(AND(G673&gt;=DATE('1. Informace o projektu'!$C$3,1,1),G673&lt;=WORKDAY(DATE('1. Informace o projektu'!$C$3+1,1,31)-1,1)),"OK","!!"),RIGHT(H673,3)="(a)",IF(AND(G673&gt;=DATE('1. Informace o projektu'!$C$3,1,1),G673&lt;=WORKDAY(DATE('1. Informace o projektu'!$C$3,12,31)-1,1,'6. Data'!$C$76:$C$89)),"OK","!!"),ISBLANK(G673),"!",ISBLANK(H673),"!!!",H673='6. Data'!$B$3,"vyberte druh nákladu")," ")</f>
        <v xml:space="preserve"> </v>
      </c>
      <c r="J673" s="261" t="str">
        <f t="shared" si="30"/>
        <v xml:space="preserve"> </v>
      </c>
      <c r="K673" s="238" t="str">
        <f t="shared" si="31"/>
        <v xml:space="preserve"> </v>
      </c>
      <c r="L673" s="87" t="str">
        <f t="shared" si="32"/>
        <v xml:space="preserve"> </v>
      </c>
    </row>
    <row r="674" spans="1:12" x14ac:dyDescent="0.25">
      <c r="A674" s="72"/>
      <c r="B674" s="82"/>
      <c r="C674" s="82"/>
      <c r="D674" s="79"/>
      <c r="E674" s="83"/>
      <c r="F674" s="83"/>
      <c r="G674" s="81"/>
      <c r="H674" s="126"/>
      <c r="I674" s="238" t="str">
        <f>IF(ISNUMBER(F674),_xlfn.IFS(RIGHT(H674,3)="(b)",IF(AND(G674&gt;=DATE('1. Informace o projektu'!$C$3,1,1),G674&lt;=WORKDAY(DATE('1. Informace o projektu'!$C$3+1,1,31)-1,1)),"OK","!!"),RIGHT(H674,3)="(a)",IF(AND(G674&gt;=DATE('1. Informace o projektu'!$C$3,1,1),G674&lt;=WORKDAY(DATE('1. Informace o projektu'!$C$3,12,31)-1,1,'6. Data'!$C$76:$C$89)),"OK","!!"),ISBLANK(G674),"!",ISBLANK(H674),"!!!",H674='6. Data'!$B$3,"vyberte druh nákladu")," ")</f>
        <v xml:space="preserve"> </v>
      </c>
      <c r="J674" s="261" t="str">
        <f t="shared" si="30"/>
        <v xml:space="preserve"> </v>
      </c>
      <c r="K674" s="238" t="str">
        <f t="shared" si="31"/>
        <v xml:space="preserve"> </v>
      </c>
      <c r="L674" s="87" t="str">
        <f t="shared" si="32"/>
        <v xml:space="preserve"> </v>
      </c>
    </row>
    <row r="675" spans="1:12" x14ac:dyDescent="0.25">
      <c r="A675" s="72"/>
      <c r="B675" s="82"/>
      <c r="C675" s="82"/>
      <c r="D675" s="79"/>
      <c r="E675" s="83"/>
      <c r="F675" s="83"/>
      <c r="G675" s="81"/>
      <c r="H675" s="126"/>
      <c r="I675" s="238" t="str">
        <f>IF(ISNUMBER(F675),_xlfn.IFS(RIGHT(H675,3)="(b)",IF(AND(G675&gt;=DATE('1. Informace o projektu'!$C$3,1,1),G675&lt;=WORKDAY(DATE('1. Informace o projektu'!$C$3+1,1,31)-1,1)),"OK","!!"),RIGHT(H675,3)="(a)",IF(AND(G675&gt;=DATE('1. Informace o projektu'!$C$3,1,1),G675&lt;=WORKDAY(DATE('1. Informace o projektu'!$C$3,12,31)-1,1,'6. Data'!$C$76:$C$89)),"OK","!!"),ISBLANK(G675),"!",ISBLANK(H675),"!!!",H675='6. Data'!$B$3,"vyberte druh nákladu")," ")</f>
        <v xml:space="preserve"> </v>
      </c>
      <c r="J675" s="261" t="str">
        <f t="shared" si="30"/>
        <v xml:space="preserve"> </v>
      </c>
      <c r="K675" s="238" t="str">
        <f t="shared" si="31"/>
        <v xml:space="preserve"> </v>
      </c>
      <c r="L675" s="87" t="str">
        <f t="shared" si="32"/>
        <v xml:space="preserve"> </v>
      </c>
    </row>
    <row r="676" spans="1:12" x14ac:dyDescent="0.25">
      <c r="A676" s="72"/>
      <c r="B676" s="82"/>
      <c r="C676" s="82"/>
      <c r="D676" s="79"/>
      <c r="E676" s="83"/>
      <c r="F676" s="83"/>
      <c r="G676" s="81"/>
      <c r="H676" s="126"/>
      <c r="I676" s="238" t="str">
        <f>IF(ISNUMBER(F676),_xlfn.IFS(RIGHT(H676,3)="(b)",IF(AND(G676&gt;=DATE('1. Informace o projektu'!$C$3,1,1),G676&lt;=WORKDAY(DATE('1. Informace o projektu'!$C$3+1,1,31)-1,1)),"OK","!!"),RIGHT(H676,3)="(a)",IF(AND(G676&gt;=DATE('1. Informace o projektu'!$C$3,1,1),G676&lt;=WORKDAY(DATE('1. Informace o projektu'!$C$3,12,31)-1,1,'6. Data'!$C$76:$C$89)),"OK","!!"),ISBLANK(G676),"!",ISBLANK(H676),"!!!",H676='6. Data'!$B$3,"vyberte druh nákladu")," ")</f>
        <v xml:space="preserve"> </v>
      </c>
      <c r="J676" s="261" t="str">
        <f t="shared" si="30"/>
        <v xml:space="preserve"> </v>
      </c>
      <c r="K676" s="238" t="str">
        <f t="shared" si="31"/>
        <v xml:space="preserve"> </v>
      </c>
      <c r="L676" s="87" t="str">
        <f t="shared" si="32"/>
        <v xml:space="preserve"> </v>
      </c>
    </row>
    <row r="677" spans="1:12" x14ac:dyDescent="0.25">
      <c r="A677" s="72"/>
      <c r="B677" s="82"/>
      <c r="C677" s="82"/>
      <c r="D677" s="79"/>
      <c r="E677" s="83"/>
      <c r="F677" s="83"/>
      <c r="G677" s="81"/>
      <c r="H677" s="126"/>
      <c r="I677" s="238" t="str">
        <f>IF(ISNUMBER(F677),_xlfn.IFS(RIGHT(H677,3)="(b)",IF(AND(G677&gt;=DATE('1. Informace o projektu'!$C$3,1,1),G677&lt;=WORKDAY(DATE('1. Informace o projektu'!$C$3+1,1,31)-1,1)),"OK","!!"),RIGHT(H677,3)="(a)",IF(AND(G677&gt;=DATE('1. Informace o projektu'!$C$3,1,1),G677&lt;=WORKDAY(DATE('1. Informace o projektu'!$C$3,12,31)-1,1,'6. Data'!$C$76:$C$89)),"OK","!!"),ISBLANK(G677),"!",ISBLANK(H677),"!!!",H677='6. Data'!$B$3,"vyberte druh nákladu")," ")</f>
        <v xml:space="preserve"> </v>
      </c>
      <c r="J677" s="261" t="str">
        <f t="shared" si="30"/>
        <v xml:space="preserve"> </v>
      </c>
      <c r="K677" s="238" t="str">
        <f t="shared" si="31"/>
        <v xml:space="preserve"> </v>
      </c>
      <c r="L677" s="87" t="str">
        <f t="shared" si="32"/>
        <v xml:space="preserve"> </v>
      </c>
    </row>
    <row r="678" spans="1:12" x14ac:dyDescent="0.25">
      <c r="A678" s="72"/>
      <c r="B678" s="82"/>
      <c r="C678" s="82"/>
      <c r="D678" s="79"/>
      <c r="E678" s="83"/>
      <c r="F678" s="83"/>
      <c r="G678" s="81"/>
      <c r="H678" s="126"/>
      <c r="I678" s="238" t="str">
        <f>IF(ISNUMBER(F678),_xlfn.IFS(RIGHT(H678,3)="(b)",IF(AND(G678&gt;=DATE('1. Informace o projektu'!$C$3,1,1),G678&lt;=WORKDAY(DATE('1. Informace o projektu'!$C$3+1,1,31)-1,1)),"OK","!!"),RIGHT(H678,3)="(a)",IF(AND(G678&gt;=DATE('1. Informace o projektu'!$C$3,1,1),G678&lt;=WORKDAY(DATE('1. Informace o projektu'!$C$3,12,31)-1,1,'6. Data'!$C$76:$C$89)),"OK","!!"),ISBLANK(G678),"!",ISBLANK(H678),"!!!",H678='6. Data'!$B$3,"vyberte druh nákladu")," ")</f>
        <v xml:space="preserve"> </v>
      </c>
      <c r="J678" s="261" t="str">
        <f t="shared" si="30"/>
        <v xml:space="preserve"> </v>
      </c>
      <c r="K678" s="238" t="str">
        <f t="shared" si="31"/>
        <v xml:space="preserve"> </v>
      </c>
      <c r="L678" s="87" t="str">
        <f t="shared" si="32"/>
        <v xml:space="preserve"> </v>
      </c>
    </row>
    <row r="679" spans="1:12" x14ac:dyDescent="0.25">
      <c r="A679" s="72"/>
      <c r="B679" s="82"/>
      <c r="C679" s="82"/>
      <c r="D679" s="79"/>
      <c r="E679" s="83"/>
      <c r="F679" s="83"/>
      <c r="G679" s="81"/>
      <c r="H679" s="126"/>
      <c r="I679" s="238" t="str">
        <f>IF(ISNUMBER(F679),_xlfn.IFS(RIGHT(H679,3)="(b)",IF(AND(G679&gt;=DATE('1. Informace o projektu'!$C$3,1,1),G679&lt;=WORKDAY(DATE('1. Informace o projektu'!$C$3+1,1,31)-1,1)),"OK","!!"),RIGHT(H679,3)="(a)",IF(AND(G679&gt;=DATE('1. Informace o projektu'!$C$3,1,1),G679&lt;=WORKDAY(DATE('1. Informace o projektu'!$C$3,12,31)-1,1,'6. Data'!$C$76:$C$89)),"OK","!!"),ISBLANK(G679),"!",ISBLANK(H679),"!!!",H679='6. Data'!$B$3,"vyberte druh nákladu")," ")</f>
        <v xml:space="preserve"> </v>
      </c>
      <c r="J679" s="261" t="str">
        <f t="shared" si="30"/>
        <v xml:space="preserve"> </v>
      </c>
      <c r="K679" s="238" t="str">
        <f t="shared" si="31"/>
        <v xml:space="preserve"> </v>
      </c>
      <c r="L679" s="87" t="str">
        <f t="shared" si="32"/>
        <v xml:space="preserve"> </v>
      </c>
    </row>
    <row r="680" spans="1:12" x14ac:dyDescent="0.25">
      <c r="A680" s="72"/>
      <c r="B680" s="82"/>
      <c r="C680" s="82"/>
      <c r="D680" s="79"/>
      <c r="E680" s="83"/>
      <c r="F680" s="83"/>
      <c r="G680" s="81"/>
      <c r="H680" s="126"/>
      <c r="I680" s="238" t="str">
        <f>IF(ISNUMBER(F680),_xlfn.IFS(RIGHT(H680,3)="(b)",IF(AND(G680&gt;=DATE('1. Informace o projektu'!$C$3,1,1),G680&lt;=WORKDAY(DATE('1. Informace o projektu'!$C$3+1,1,31)-1,1)),"OK","!!"),RIGHT(H680,3)="(a)",IF(AND(G680&gt;=DATE('1. Informace o projektu'!$C$3,1,1),G680&lt;=WORKDAY(DATE('1. Informace o projektu'!$C$3,12,31)-1,1,'6. Data'!$C$76:$C$89)),"OK","!!"),ISBLANK(G680),"!",ISBLANK(H680),"!!!",H680='6. Data'!$B$3,"vyberte druh nákladu")," ")</f>
        <v xml:space="preserve"> </v>
      </c>
      <c r="J680" s="261" t="str">
        <f t="shared" si="30"/>
        <v xml:space="preserve"> </v>
      </c>
      <c r="K680" s="238" t="str">
        <f t="shared" si="31"/>
        <v xml:space="preserve"> </v>
      </c>
      <c r="L680" s="87" t="str">
        <f t="shared" si="32"/>
        <v xml:space="preserve"> </v>
      </c>
    </row>
    <row r="681" spans="1:12" x14ac:dyDescent="0.25">
      <c r="A681" s="72"/>
      <c r="B681" s="82"/>
      <c r="C681" s="82"/>
      <c r="D681" s="79"/>
      <c r="E681" s="83"/>
      <c r="F681" s="83"/>
      <c r="G681" s="81"/>
      <c r="H681" s="126"/>
      <c r="I681" s="238" t="str">
        <f>IF(ISNUMBER(F681),_xlfn.IFS(RIGHT(H681,3)="(b)",IF(AND(G681&gt;=DATE('1. Informace o projektu'!$C$3,1,1),G681&lt;=WORKDAY(DATE('1. Informace o projektu'!$C$3+1,1,31)-1,1)),"OK","!!"),RIGHT(H681,3)="(a)",IF(AND(G681&gt;=DATE('1. Informace o projektu'!$C$3,1,1),G681&lt;=WORKDAY(DATE('1. Informace o projektu'!$C$3,12,31)-1,1,'6. Data'!$C$76:$C$89)),"OK","!!"),ISBLANK(G681),"!",ISBLANK(H681),"!!!",H681='6. Data'!$B$3,"vyberte druh nákladu")," ")</f>
        <v xml:space="preserve"> </v>
      </c>
      <c r="J681" s="261" t="str">
        <f t="shared" si="30"/>
        <v xml:space="preserve"> </v>
      </c>
      <c r="K681" s="238" t="str">
        <f t="shared" si="31"/>
        <v xml:space="preserve"> </v>
      </c>
      <c r="L681" s="87" t="str">
        <f t="shared" si="32"/>
        <v xml:space="preserve"> </v>
      </c>
    </row>
    <row r="682" spans="1:12" x14ac:dyDescent="0.25">
      <c r="A682" s="72"/>
      <c r="B682" s="82"/>
      <c r="C682" s="82"/>
      <c r="D682" s="79"/>
      <c r="E682" s="83"/>
      <c r="F682" s="83"/>
      <c r="G682" s="81"/>
      <c r="H682" s="126"/>
      <c r="I682" s="238" t="str">
        <f>IF(ISNUMBER(F682),_xlfn.IFS(RIGHT(H682,3)="(b)",IF(AND(G682&gt;=DATE('1. Informace o projektu'!$C$3,1,1),G682&lt;=WORKDAY(DATE('1. Informace o projektu'!$C$3+1,1,31)-1,1)),"OK","!!"),RIGHT(H682,3)="(a)",IF(AND(G682&gt;=DATE('1. Informace o projektu'!$C$3,1,1),G682&lt;=WORKDAY(DATE('1. Informace o projektu'!$C$3,12,31)-1,1,'6. Data'!$C$76:$C$89)),"OK","!!"),ISBLANK(G682),"!",ISBLANK(H682),"!!!",H682='6. Data'!$B$3,"vyberte druh nákladu")," ")</f>
        <v xml:space="preserve"> </v>
      </c>
      <c r="J682" s="261" t="str">
        <f t="shared" si="30"/>
        <v xml:space="preserve"> </v>
      </c>
      <c r="K682" s="238" t="str">
        <f t="shared" si="31"/>
        <v xml:space="preserve"> </v>
      </c>
      <c r="L682" s="87" t="str">
        <f t="shared" si="32"/>
        <v xml:space="preserve"> </v>
      </c>
    </row>
    <row r="683" spans="1:12" x14ac:dyDescent="0.25">
      <c r="A683" s="72"/>
      <c r="B683" s="82"/>
      <c r="C683" s="82"/>
      <c r="D683" s="79"/>
      <c r="E683" s="83"/>
      <c r="F683" s="83"/>
      <c r="G683" s="81"/>
      <c r="H683" s="126"/>
      <c r="I683" s="238" t="str">
        <f>IF(ISNUMBER(F683),_xlfn.IFS(RIGHT(H683,3)="(b)",IF(AND(G683&gt;=DATE('1. Informace o projektu'!$C$3,1,1),G683&lt;=WORKDAY(DATE('1. Informace o projektu'!$C$3+1,1,31)-1,1)),"OK","!!"),RIGHT(H683,3)="(a)",IF(AND(G683&gt;=DATE('1. Informace o projektu'!$C$3,1,1),G683&lt;=WORKDAY(DATE('1. Informace o projektu'!$C$3,12,31)-1,1,'6. Data'!$C$76:$C$89)),"OK","!!"),ISBLANK(G683),"!",ISBLANK(H683),"!!!",H683='6. Data'!$B$3,"vyberte druh nákladu")," ")</f>
        <v xml:space="preserve"> </v>
      </c>
      <c r="J683" s="261" t="str">
        <f t="shared" si="30"/>
        <v xml:space="preserve"> </v>
      </c>
      <c r="K683" s="238" t="str">
        <f t="shared" si="31"/>
        <v xml:space="preserve"> </v>
      </c>
      <c r="L683" s="87" t="str">
        <f t="shared" si="32"/>
        <v xml:space="preserve"> </v>
      </c>
    </row>
    <row r="684" spans="1:12" x14ac:dyDescent="0.25">
      <c r="A684" s="72"/>
      <c r="B684" s="82"/>
      <c r="C684" s="82"/>
      <c r="D684" s="79"/>
      <c r="E684" s="83"/>
      <c r="F684" s="83"/>
      <c r="G684" s="81"/>
      <c r="H684" s="126"/>
      <c r="I684" s="238" t="str">
        <f>IF(ISNUMBER(F684),_xlfn.IFS(RIGHT(H684,3)="(b)",IF(AND(G684&gt;=DATE('1. Informace o projektu'!$C$3,1,1),G684&lt;=WORKDAY(DATE('1. Informace o projektu'!$C$3+1,1,31)-1,1)),"OK","!!"),RIGHT(H684,3)="(a)",IF(AND(G684&gt;=DATE('1. Informace o projektu'!$C$3,1,1),G684&lt;=WORKDAY(DATE('1. Informace o projektu'!$C$3,12,31)-1,1,'6. Data'!$C$76:$C$89)),"OK","!!"),ISBLANK(G684),"!",ISBLANK(H684),"!!!",H684='6. Data'!$B$3,"vyberte druh nákladu")," ")</f>
        <v xml:space="preserve"> </v>
      </c>
      <c r="J684" s="261" t="str">
        <f t="shared" si="30"/>
        <v xml:space="preserve"> </v>
      </c>
      <c r="K684" s="238" t="str">
        <f t="shared" si="31"/>
        <v xml:space="preserve"> </v>
      </c>
      <c r="L684" s="87" t="str">
        <f t="shared" si="32"/>
        <v xml:space="preserve"> </v>
      </c>
    </row>
    <row r="685" spans="1:12" x14ac:dyDescent="0.25">
      <c r="A685" s="72"/>
      <c r="B685" s="82"/>
      <c r="C685" s="82"/>
      <c r="D685" s="79"/>
      <c r="E685" s="83"/>
      <c r="F685" s="83"/>
      <c r="G685" s="81"/>
      <c r="H685" s="126"/>
      <c r="I685" s="238" t="str">
        <f>IF(ISNUMBER(F685),_xlfn.IFS(RIGHT(H685,3)="(b)",IF(AND(G685&gt;=DATE('1. Informace o projektu'!$C$3,1,1),G685&lt;=WORKDAY(DATE('1. Informace o projektu'!$C$3+1,1,31)-1,1)),"OK","!!"),RIGHT(H685,3)="(a)",IF(AND(G685&gt;=DATE('1. Informace o projektu'!$C$3,1,1),G685&lt;=WORKDAY(DATE('1. Informace o projektu'!$C$3,12,31)-1,1,'6. Data'!$C$76:$C$89)),"OK","!!"),ISBLANK(G685),"!",ISBLANK(H685),"!!!",H685='6. Data'!$B$3,"vyberte druh nákladu")," ")</f>
        <v xml:space="preserve"> </v>
      </c>
      <c r="J685" s="261" t="str">
        <f t="shared" si="30"/>
        <v xml:space="preserve"> </v>
      </c>
      <c r="K685" s="238" t="str">
        <f t="shared" si="31"/>
        <v xml:space="preserve"> </v>
      </c>
      <c r="L685" s="87" t="str">
        <f t="shared" si="32"/>
        <v xml:space="preserve"> </v>
      </c>
    </row>
    <row r="686" spans="1:12" x14ac:dyDescent="0.25">
      <c r="A686" s="72"/>
      <c r="B686" s="82"/>
      <c r="C686" s="82"/>
      <c r="D686" s="79"/>
      <c r="E686" s="83"/>
      <c r="F686" s="83"/>
      <c r="G686" s="81"/>
      <c r="H686" s="126"/>
      <c r="I686" s="238" t="str">
        <f>IF(ISNUMBER(F686),_xlfn.IFS(RIGHT(H686,3)="(b)",IF(AND(G686&gt;=DATE('1. Informace o projektu'!$C$3,1,1),G686&lt;=WORKDAY(DATE('1. Informace o projektu'!$C$3+1,1,31)-1,1)),"OK","!!"),RIGHT(H686,3)="(a)",IF(AND(G686&gt;=DATE('1. Informace o projektu'!$C$3,1,1),G686&lt;=WORKDAY(DATE('1. Informace o projektu'!$C$3,12,31)-1,1,'6. Data'!$C$76:$C$89)),"OK","!!"),ISBLANK(G686),"!",ISBLANK(H686),"!!!",H686='6. Data'!$B$3,"vyberte druh nákladu")," ")</f>
        <v xml:space="preserve"> </v>
      </c>
      <c r="J686" s="261" t="str">
        <f t="shared" si="30"/>
        <v xml:space="preserve"> </v>
      </c>
      <c r="K686" s="238" t="str">
        <f t="shared" si="31"/>
        <v xml:space="preserve"> </v>
      </c>
      <c r="L686" s="87" t="str">
        <f t="shared" si="32"/>
        <v xml:space="preserve"> </v>
      </c>
    </row>
    <row r="687" spans="1:12" x14ac:dyDescent="0.25">
      <c r="A687" s="72"/>
      <c r="B687" s="82"/>
      <c r="C687" s="82"/>
      <c r="D687" s="79"/>
      <c r="E687" s="83"/>
      <c r="F687" s="83"/>
      <c r="G687" s="81"/>
      <c r="H687" s="126"/>
      <c r="I687" s="238" t="str">
        <f>IF(ISNUMBER(F687),_xlfn.IFS(RIGHT(H687,3)="(b)",IF(AND(G687&gt;=DATE('1. Informace o projektu'!$C$3,1,1),G687&lt;=WORKDAY(DATE('1. Informace o projektu'!$C$3+1,1,31)-1,1)),"OK","!!"),RIGHT(H687,3)="(a)",IF(AND(G687&gt;=DATE('1. Informace o projektu'!$C$3,1,1),G687&lt;=WORKDAY(DATE('1. Informace o projektu'!$C$3,12,31)-1,1,'6. Data'!$C$76:$C$89)),"OK","!!"),ISBLANK(G687),"!",ISBLANK(H687),"!!!",H687='6. Data'!$B$3,"vyberte druh nákladu")," ")</f>
        <v xml:space="preserve"> </v>
      </c>
      <c r="J687" s="261" t="str">
        <f t="shared" si="30"/>
        <v xml:space="preserve"> </v>
      </c>
      <c r="K687" s="238" t="str">
        <f t="shared" si="31"/>
        <v xml:space="preserve"> </v>
      </c>
      <c r="L687" s="87" t="str">
        <f t="shared" si="32"/>
        <v xml:space="preserve"> </v>
      </c>
    </row>
    <row r="688" spans="1:12" x14ac:dyDescent="0.25">
      <c r="A688" s="72"/>
      <c r="B688" s="82"/>
      <c r="C688" s="82"/>
      <c r="D688" s="79"/>
      <c r="E688" s="83"/>
      <c r="F688" s="83"/>
      <c r="G688" s="81"/>
      <c r="H688" s="126"/>
      <c r="I688" s="238" t="str">
        <f>IF(ISNUMBER(F688),_xlfn.IFS(RIGHT(H688,3)="(b)",IF(AND(G688&gt;=DATE('1. Informace o projektu'!$C$3,1,1),G688&lt;=WORKDAY(DATE('1. Informace o projektu'!$C$3+1,1,31)-1,1)),"OK","!!"),RIGHT(H688,3)="(a)",IF(AND(G688&gt;=DATE('1. Informace o projektu'!$C$3,1,1),G688&lt;=WORKDAY(DATE('1. Informace o projektu'!$C$3,12,31)-1,1,'6. Data'!$C$76:$C$89)),"OK","!!"),ISBLANK(G688),"!",ISBLANK(H688),"!!!",H688='6. Data'!$B$3,"vyberte druh nákladu")," ")</f>
        <v xml:space="preserve"> </v>
      </c>
      <c r="J688" s="261" t="str">
        <f t="shared" si="30"/>
        <v xml:space="preserve"> </v>
      </c>
      <c r="K688" s="238" t="str">
        <f t="shared" si="31"/>
        <v xml:space="preserve"> </v>
      </c>
      <c r="L688" s="87" t="str">
        <f t="shared" si="32"/>
        <v xml:space="preserve"> </v>
      </c>
    </row>
    <row r="689" spans="1:12" x14ac:dyDescent="0.25">
      <c r="A689" s="72"/>
      <c r="B689" s="82"/>
      <c r="C689" s="82"/>
      <c r="D689" s="79"/>
      <c r="E689" s="83"/>
      <c r="F689" s="83"/>
      <c r="G689" s="81"/>
      <c r="H689" s="126"/>
      <c r="I689" s="238" t="str">
        <f>IF(ISNUMBER(F689),_xlfn.IFS(RIGHT(H689,3)="(b)",IF(AND(G689&gt;=DATE('1. Informace o projektu'!$C$3,1,1),G689&lt;=WORKDAY(DATE('1. Informace o projektu'!$C$3+1,1,31)-1,1)),"OK","!!"),RIGHT(H689,3)="(a)",IF(AND(G689&gt;=DATE('1. Informace o projektu'!$C$3,1,1),G689&lt;=WORKDAY(DATE('1. Informace o projektu'!$C$3,12,31)-1,1,'6. Data'!$C$76:$C$89)),"OK","!!"),ISBLANK(G689),"!",ISBLANK(H689),"!!!",H689='6. Data'!$B$3,"vyberte druh nákladu")," ")</f>
        <v xml:space="preserve"> </v>
      </c>
      <c r="J689" s="261" t="str">
        <f t="shared" si="30"/>
        <v xml:space="preserve"> </v>
      </c>
      <c r="K689" s="238" t="str">
        <f t="shared" si="31"/>
        <v xml:space="preserve"> </v>
      </c>
      <c r="L689" s="87" t="str">
        <f t="shared" si="32"/>
        <v xml:space="preserve"> </v>
      </c>
    </row>
    <row r="690" spans="1:12" x14ac:dyDescent="0.25">
      <c r="A690" s="72"/>
      <c r="B690" s="82"/>
      <c r="C690" s="82"/>
      <c r="D690" s="79"/>
      <c r="E690" s="83"/>
      <c r="F690" s="83"/>
      <c r="G690" s="81"/>
      <c r="H690" s="126"/>
      <c r="I690" s="238" t="str">
        <f>IF(ISNUMBER(F690),_xlfn.IFS(RIGHT(H690,3)="(b)",IF(AND(G690&gt;=DATE('1. Informace o projektu'!$C$3,1,1),G690&lt;=WORKDAY(DATE('1. Informace o projektu'!$C$3+1,1,31)-1,1)),"OK","!!"),RIGHT(H690,3)="(a)",IF(AND(G690&gt;=DATE('1. Informace o projektu'!$C$3,1,1),G690&lt;=WORKDAY(DATE('1. Informace o projektu'!$C$3,12,31)-1,1,'6. Data'!$C$76:$C$89)),"OK","!!"),ISBLANK(G690),"!",ISBLANK(H690),"!!!",H690='6. Data'!$B$3,"vyberte druh nákladu")," ")</f>
        <v xml:space="preserve"> </v>
      </c>
      <c r="J690" s="261" t="str">
        <f t="shared" si="30"/>
        <v xml:space="preserve"> </v>
      </c>
      <c r="K690" s="238" t="str">
        <f t="shared" si="31"/>
        <v xml:space="preserve"> </v>
      </c>
      <c r="L690" s="87" t="str">
        <f t="shared" si="32"/>
        <v xml:space="preserve"> </v>
      </c>
    </row>
    <row r="691" spans="1:12" x14ac:dyDescent="0.25">
      <c r="A691" s="72"/>
      <c r="B691" s="82"/>
      <c r="C691" s="82"/>
      <c r="D691" s="79"/>
      <c r="E691" s="83"/>
      <c r="F691" s="83"/>
      <c r="G691" s="81"/>
      <c r="H691" s="126"/>
      <c r="I691" s="238" t="str">
        <f>IF(ISNUMBER(F691),_xlfn.IFS(RIGHT(H691,3)="(b)",IF(AND(G691&gt;=DATE('1. Informace o projektu'!$C$3,1,1),G691&lt;=WORKDAY(DATE('1. Informace o projektu'!$C$3+1,1,31)-1,1)),"OK","!!"),RIGHT(H691,3)="(a)",IF(AND(G691&gt;=DATE('1. Informace o projektu'!$C$3,1,1),G691&lt;=WORKDAY(DATE('1. Informace o projektu'!$C$3,12,31)-1,1,'6. Data'!$C$76:$C$89)),"OK","!!"),ISBLANK(G691),"!",ISBLANK(H691),"!!!",H691='6. Data'!$B$3,"vyberte druh nákladu")," ")</f>
        <v xml:space="preserve"> </v>
      </c>
      <c r="J691" s="261" t="str">
        <f t="shared" si="30"/>
        <v xml:space="preserve"> </v>
      </c>
      <c r="K691" s="238" t="str">
        <f t="shared" si="31"/>
        <v xml:space="preserve"> </v>
      </c>
      <c r="L691" s="87" t="str">
        <f t="shared" si="32"/>
        <v xml:space="preserve"> </v>
      </c>
    </row>
    <row r="692" spans="1:12" x14ac:dyDescent="0.25">
      <c r="A692" s="72"/>
      <c r="B692" s="82"/>
      <c r="C692" s="82"/>
      <c r="D692" s="79"/>
      <c r="E692" s="83"/>
      <c r="F692" s="83"/>
      <c r="G692" s="81"/>
      <c r="H692" s="126"/>
      <c r="I692" s="238" t="str">
        <f>IF(ISNUMBER(F692),_xlfn.IFS(RIGHT(H692,3)="(b)",IF(AND(G692&gt;=DATE('1. Informace o projektu'!$C$3,1,1),G692&lt;=WORKDAY(DATE('1. Informace o projektu'!$C$3+1,1,31)-1,1)),"OK","!!"),RIGHT(H692,3)="(a)",IF(AND(G692&gt;=DATE('1. Informace o projektu'!$C$3,1,1),G692&lt;=WORKDAY(DATE('1. Informace o projektu'!$C$3,12,31)-1,1,'6. Data'!$C$76:$C$89)),"OK","!!"),ISBLANK(G692),"!",ISBLANK(H692),"!!!",H692='6. Data'!$B$3,"vyberte druh nákladu")," ")</f>
        <v xml:space="preserve"> </v>
      </c>
      <c r="J692" s="261" t="str">
        <f t="shared" si="30"/>
        <v xml:space="preserve"> </v>
      </c>
      <c r="K692" s="238" t="str">
        <f t="shared" si="31"/>
        <v xml:space="preserve"> </v>
      </c>
      <c r="L692" s="87" t="str">
        <f t="shared" si="32"/>
        <v xml:space="preserve"> </v>
      </c>
    </row>
    <row r="693" spans="1:12" x14ac:dyDescent="0.25">
      <c r="A693" s="72"/>
      <c r="B693" s="82"/>
      <c r="C693" s="82"/>
      <c r="D693" s="79"/>
      <c r="E693" s="83"/>
      <c r="F693" s="83"/>
      <c r="G693" s="81"/>
      <c r="H693" s="126"/>
      <c r="I693" s="238" t="str">
        <f>IF(ISNUMBER(F693),_xlfn.IFS(RIGHT(H693,3)="(b)",IF(AND(G693&gt;=DATE('1. Informace o projektu'!$C$3,1,1),G693&lt;=WORKDAY(DATE('1. Informace o projektu'!$C$3+1,1,31)-1,1)),"OK","!!"),RIGHT(H693,3)="(a)",IF(AND(G693&gt;=DATE('1. Informace o projektu'!$C$3,1,1),G693&lt;=WORKDAY(DATE('1. Informace o projektu'!$C$3,12,31)-1,1,'6. Data'!$C$76:$C$89)),"OK","!!"),ISBLANK(G693),"!",ISBLANK(H693),"!!!",H693='6. Data'!$B$3,"vyberte druh nákladu")," ")</f>
        <v xml:space="preserve"> </v>
      </c>
      <c r="J693" s="261" t="str">
        <f t="shared" si="30"/>
        <v xml:space="preserve"> </v>
      </c>
      <c r="K693" s="238" t="str">
        <f t="shared" si="31"/>
        <v xml:space="preserve"> </v>
      </c>
      <c r="L693" s="87" t="str">
        <f t="shared" si="32"/>
        <v xml:space="preserve"> </v>
      </c>
    </row>
    <row r="694" spans="1:12" x14ac:dyDescent="0.25">
      <c r="A694" s="72"/>
      <c r="B694" s="82"/>
      <c r="C694" s="82"/>
      <c r="D694" s="79"/>
      <c r="E694" s="83"/>
      <c r="F694" s="83"/>
      <c r="G694" s="81"/>
      <c r="H694" s="126"/>
      <c r="I694" s="238" t="str">
        <f>IF(ISNUMBER(F694),_xlfn.IFS(RIGHT(H694,3)="(b)",IF(AND(G694&gt;=DATE('1. Informace o projektu'!$C$3,1,1),G694&lt;=WORKDAY(DATE('1. Informace o projektu'!$C$3+1,1,31)-1,1)),"OK","!!"),RIGHT(H694,3)="(a)",IF(AND(G694&gt;=DATE('1. Informace o projektu'!$C$3,1,1),G694&lt;=WORKDAY(DATE('1. Informace o projektu'!$C$3,12,31)-1,1,'6. Data'!$C$76:$C$89)),"OK","!!"),ISBLANK(G694),"!",ISBLANK(H694),"!!!",H694='6. Data'!$B$3,"vyberte druh nákladu")," ")</f>
        <v xml:space="preserve"> </v>
      </c>
      <c r="J694" s="261" t="str">
        <f t="shared" si="30"/>
        <v xml:space="preserve"> </v>
      </c>
      <c r="K694" s="238" t="str">
        <f t="shared" si="31"/>
        <v xml:space="preserve"> </v>
      </c>
      <c r="L694" s="87" t="str">
        <f t="shared" si="32"/>
        <v xml:space="preserve"> </v>
      </c>
    </row>
    <row r="695" spans="1:12" x14ac:dyDescent="0.25">
      <c r="A695" s="72"/>
      <c r="B695" s="82"/>
      <c r="C695" s="82"/>
      <c r="D695" s="79"/>
      <c r="E695" s="83"/>
      <c r="F695" s="83"/>
      <c r="G695" s="81"/>
      <c r="H695" s="126"/>
      <c r="I695" s="238" t="str">
        <f>IF(ISNUMBER(F695),_xlfn.IFS(RIGHT(H695,3)="(b)",IF(AND(G695&gt;=DATE('1. Informace o projektu'!$C$3,1,1),G695&lt;=WORKDAY(DATE('1. Informace o projektu'!$C$3+1,1,31)-1,1)),"OK","!!"),RIGHT(H695,3)="(a)",IF(AND(G695&gt;=DATE('1. Informace o projektu'!$C$3,1,1),G695&lt;=WORKDAY(DATE('1. Informace o projektu'!$C$3,12,31)-1,1,'6. Data'!$C$76:$C$89)),"OK","!!"),ISBLANK(G695),"!",ISBLANK(H695),"!!!",H695='6. Data'!$B$3,"vyberte druh nákladu")," ")</f>
        <v xml:space="preserve"> </v>
      </c>
      <c r="J695" s="261" t="str">
        <f t="shared" si="30"/>
        <v xml:space="preserve"> </v>
      </c>
      <c r="K695" s="238" t="str">
        <f t="shared" si="31"/>
        <v xml:space="preserve"> </v>
      </c>
      <c r="L695" s="87" t="str">
        <f t="shared" si="32"/>
        <v xml:space="preserve"> </v>
      </c>
    </row>
    <row r="696" spans="1:12" x14ac:dyDescent="0.25">
      <c r="A696" s="72"/>
      <c r="B696" s="82"/>
      <c r="C696" s="82"/>
      <c r="D696" s="79"/>
      <c r="E696" s="83"/>
      <c r="F696" s="83"/>
      <c r="G696" s="81"/>
      <c r="H696" s="126"/>
      <c r="I696" s="238" t="str">
        <f>IF(ISNUMBER(F696),_xlfn.IFS(RIGHT(H696,3)="(b)",IF(AND(G696&gt;=DATE('1. Informace o projektu'!$C$3,1,1),G696&lt;=WORKDAY(DATE('1. Informace o projektu'!$C$3+1,1,31)-1,1)),"OK","!!"),RIGHT(H696,3)="(a)",IF(AND(G696&gt;=DATE('1. Informace o projektu'!$C$3,1,1),G696&lt;=WORKDAY(DATE('1. Informace o projektu'!$C$3,12,31)-1,1,'6. Data'!$C$76:$C$89)),"OK","!!"),ISBLANK(G696),"!",ISBLANK(H696),"!!!",H696='6. Data'!$B$3,"vyberte druh nákladu")," ")</f>
        <v xml:space="preserve"> </v>
      </c>
      <c r="J696" s="261" t="str">
        <f t="shared" si="30"/>
        <v xml:space="preserve"> </v>
      </c>
      <c r="K696" s="238" t="str">
        <f t="shared" si="31"/>
        <v xml:space="preserve"> </v>
      </c>
      <c r="L696" s="87" t="str">
        <f t="shared" si="32"/>
        <v xml:space="preserve"> </v>
      </c>
    </row>
    <row r="697" spans="1:12" x14ac:dyDescent="0.25">
      <c r="A697" s="72"/>
      <c r="B697" s="82"/>
      <c r="C697" s="82"/>
      <c r="D697" s="79"/>
      <c r="E697" s="83"/>
      <c r="F697" s="83"/>
      <c r="G697" s="81"/>
      <c r="H697" s="126"/>
      <c r="I697" s="238" t="str">
        <f>IF(ISNUMBER(F697),_xlfn.IFS(RIGHT(H697,3)="(b)",IF(AND(G697&gt;=DATE('1. Informace o projektu'!$C$3,1,1),G697&lt;=WORKDAY(DATE('1. Informace o projektu'!$C$3+1,1,31)-1,1)),"OK","!!"),RIGHT(H697,3)="(a)",IF(AND(G697&gt;=DATE('1. Informace o projektu'!$C$3,1,1),G697&lt;=WORKDAY(DATE('1. Informace o projektu'!$C$3,12,31)-1,1,'6. Data'!$C$76:$C$89)),"OK","!!"),ISBLANK(G697),"!",ISBLANK(H697),"!!!",H697='6. Data'!$B$3,"vyberte druh nákladu")," ")</f>
        <v xml:space="preserve"> </v>
      </c>
      <c r="J697" s="261" t="str">
        <f t="shared" si="30"/>
        <v xml:space="preserve"> </v>
      </c>
      <c r="K697" s="238" t="str">
        <f t="shared" si="31"/>
        <v xml:space="preserve"> </v>
      </c>
      <c r="L697" s="87" t="str">
        <f t="shared" si="32"/>
        <v xml:space="preserve"> </v>
      </c>
    </row>
    <row r="698" spans="1:12" x14ac:dyDescent="0.25">
      <c r="A698" s="72"/>
      <c r="B698" s="82"/>
      <c r="C698" s="82"/>
      <c r="D698" s="79"/>
      <c r="E698" s="83"/>
      <c r="F698" s="83"/>
      <c r="G698" s="81"/>
      <c r="H698" s="126"/>
      <c r="I698" s="238" t="str">
        <f>IF(ISNUMBER(F698),_xlfn.IFS(RIGHT(H698,3)="(b)",IF(AND(G698&gt;=DATE('1. Informace o projektu'!$C$3,1,1),G698&lt;=WORKDAY(DATE('1. Informace o projektu'!$C$3+1,1,31)-1,1)),"OK","!!"),RIGHT(H698,3)="(a)",IF(AND(G698&gt;=DATE('1. Informace o projektu'!$C$3,1,1),G698&lt;=WORKDAY(DATE('1. Informace o projektu'!$C$3,12,31)-1,1,'6. Data'!$C$76:$C$89)),"OK","!!"),ISBLANK(G698),"!",ISBLANK(H698),"!!!",H698='6. Data'!$B$3,"vyberte druh nákladu")," ")</f>
        <v xml:space="preserve"> </v>
      </c>
      <c r="J698" s="261" t="str">
        <f t="shared" si="30"/>
        <v xml:space="preserve"> </v>
      </c>
      <c r="K698" s="238" t="str">
        <f t="shared" si="31"/>
        <v xml:space="preserve"> </v>
      </c>
      <c r="L698" s="87" t="str">
        <f t="shared" si="32"/>
        <v xml:space="preserve"> </v>
      </c>
    </row>
    <row r="699" spans="1:12" x14ac:dyDescent="0.25">
      <c r="A699" s="72"/>
      <c r="B699" s="82"/>
      <c r="C699" s="82"/>
      <c r="D699" s="79"/>
      <c r="E699" s="83"/>
      <c r="F699" s="83"/>
      <c r="G699" s="81"/>
      <c r="H699" s="126"/>
      <c r="I699" s="238" t="str">
        <f>IF(ISNUMBER(F699),_xlfn.IFS(RIGHT(H699,3)="(b)",IF(AND(G699&gt;=DATE('1. Informace o projektu'!$C$3,1,1),G699&lt;=WORKDAY(DATE('1. Informace o projektu'!$C$3+1,1,31)-1,1)),"OK","!!"),RIGHT(H699,3)="(a)",IF(AND(G699&gt;=DATE('1. Informace o projektu'!$C$3,1,1),G699&lt;=WORKDAY(DATE('1. Informace o projektu'!$C$3,12,31)-1,1,'6. Data'!$C$76:$C$89)),"OK","!!"),ISBLANK(G699),"!",ISBLANK(H699),"!!!",H699='6. Data'!$B$3,"vyberte druh nákladu")," ")</f>
        <v xml:space="preserve"> </v>
      </c>
      <c r="J699" s="261" t="str">
        <f t="shared" si="30"/>
        <v xml:space="preserve"> </v>
      </c>
      <c r="K699" s="238" t="str">
        <f t="shared" si="31"/>
        <v xml:space="preserve"> </v>
      </c>
      <c r="L699" s="87" t="str">
        <f t="shared" si="32"/>
        <v xml:space="preserve"> </v>
      </c>
    </row>
    <row r="700" spans="1:12" x14ac:dyDescent="0.25">
      <c r="A700" s="72"/>
      <c r="B700" s="82"/>
      <c r="C700" s="82"/>
      <c r="D700" s="79"/>
      <c r="E700" s="83"/>
      <c r="F700" s="83"/>
      <c r="G700" s="81"/>
      <c r="H700" s="126"/>
      <c r="I700" s="238" t="str">
        <f>IF(ISNUMBER(F700),_xlfn.IFS(RIGHT(H700,3)="(b)",IF(AND(G700&gt;=DATE('1. Informace o projektu'!$C$3,1,1),G700&lt;=WORKDAY(DATE('1. Informace o projektu'!$C$3+1,1,31)-1,1)),"OK","!!"),RIGHT(H700,3)="(a)",IF(AND(G700&gt;=DATE('1. Informace o projektu'!$C$3,1,1),G700&lt;=WORKDAY(DATE('1. Informace o projektu'!$C$3,12,31)-1,1,'6. Data'!$C$76:$C$89)),"OK","!!"),ISBLANK(G700),"!",ISBLANK(H700),"!!!",H700='6. Data'!$B$3,"vyberte druh nákladu")," ")</f>
        <v xml:space="preserve"> </v>
      </c>
      <c r="J700" s="261" t="str">
        <f t="shared" si="30"/>
        <v xml:space="preserve"> </v>
      </c>
      <c r="K700" s="238" t="str">
        <f t="shared" si="31"/>
        <v xml:space="preserve"> </v>
      </c>
      <c r="L700" s="87" t="str">
        <f t="shared" si="32"/>
        <v xml:space="preserve"> </v>
      </c>
    </row>
    <row r="701" spans="1:12" x14ac:dyDescent="0.25">
      <c r="A701" s="72"/>
      <c r="B701" s="82"/>
      <c r="C701" s="82"/>
      <c r="D701" s="79"/>
      <c r="E701" s="83"/>
      <c r="F701" s="83"/>
      <c r="G701" s="81"/>
      <c r="H701" s="126"/>
      <c r="I701" s="238" t="str">
        <f>IF(ISNUMBER(F701),_xlfn.IFS(RIGHT(H701,3)="(b)",IF(AND(G701&gt;=DATE('1. Informace o projektu'!$C$3,1,1),G701&lt;=WORKDAY(DATE('1. Informace o projektu'!$C$3+1,1,31)-1,1)),"OK","!!"),RIGHT(H701,3)="(a)",IF(AND(G701&gt;=DATE('1. Informace o projektu'!$C$3,1,1),G701&lt;=WORKDAY(DATE('1. Informace o projektu'!$C$3,12,31)-1,1,'6. Data'!$C$76:$C$89)),"OK","!!"),ISBLANK(G701),"!",ISBLANK(H701),"!!!",H701='6. Data'!$B$3,"vyberte druh nákladu")," ")</f>
        <v xml:space="preserve"> </v>
      </c>
      <c r="J701" s="261" t="str">
        <f t="shared" si="30"/>
        <v xml:space="preserve"> </v>
      </c>
      <c r="K701" s="238" t="str">
        <f t="shared" si="31"/>
        <v xml:space="preserve"> </v>
      </c>
      <c r="L701" s="87" t="str">
        <f t="shared" si="32"/>
        <v xml:space="preserve"> </v>
      </c>
    </row>
    <row r="702" spans="1:12" x14ac:dyDescent="0.25">
      <c r="A702" s="72"/>
      <c r="B702" s="82"/>
      <c r="C702" s="82"/>
      <c r="D702" s="79"/>
      <c r="E702" s="83"/>
      <c r="F702" s="83"/>
      <c r="G702" s="81"/>
      <c r="H702" s="126"/>
      <c r="I702" s="238" t="str">
        <f>IF(ISNUMBER(F702),_xlfn.IFS(RIGHT(H702,3)="(b)",IF(AND(G702&gt;=DATE('1. Informace o projektu'!$C$3,1,1),G702&lt;=WORKDAY(DATE('1. Informace o projektu'!$C$3+1,1,31)-1,1)),"OK","!!"),RIGHT(H702,3)="(a)",IF(AND(G702&gt;=DATE('1. Informace o projektu'!$C$3,1,1),G702&lt;=WORKDAY(DATE('1. Informace o projektu'!$C$3,12,31)-1,1,'6. Data'!$C$76:$C$89)),"OK","!!"),ISBLANK(G702),"!",ISBLANK(H702),"!!!",H702='6. Data'!$B$3,"vyberte druh nákladu")," ")</f>
        <v xml:space="preserve"> </v>
      </c>
      <c r="J702" s="261" t="str">
        <f t="shared" si="30"/>
        <v xml:space="preserve"> </v>
      </c>
      <c r="K702" s="238" t="str">
        <f t="shared" si="31"/>
        <v xml:space="preserve"> </v>
      </c>
      <c r="L702" s="87" t="str">
        <f t="shared" si="32"/>
        <v xml:space="preserve"> </v>
      </c>
    </row>
    <row r="703" spans="1:12" x14ac:dyDescent="0.25">
      <c r="A703" s="72"/>
      <c r="B703" s="82"/>
      <c r="C703" s="82"/>
      <c r="D703" s="79"/>
      <c r="E703" s="83"/>
      <c r="F703" s="83"/>
      <c r="G703" s="81"/>
      <c r="H703" s="126"/>
      <c r="I703" s="238" t="str">
        <f>IF(ISNUMBER(F703),_xlfn.IFS(RIGHT(H703,3)="(b)",IF(AND(G703&gt;=DATE('1. Informace o projektu'!$C$3,1,1),G703&lt;=WORKDAY(DATE('1. Informace o projektu'!$C$3+1,1,31)-1,1)),"OK","!!"),RIGHT(H703,3)="(a)",IF(AND(G703&gt;=DATE('1. Informace o projektu'!$C$3,1,1),G703&lt;=WORKDAY(DATE('1. Informace o projektu'!$C$3,12,31)-1,1,'6. Data'!$C$76:$C$89)),"OK","!!"),ISBLANK(G703),"!",ISBLANK(H703),"!!!",H703='6. Data'!$B$3,"vyberte druh nákladu")," ")</f>
        <v xml:space="preserve"> </v>
      </c>
      <c r="J703" s="261" t="str">
        <f t="shared" si="30"/>
        <v xml:space="preserve"> </v>
      </c>
      <c r="K703" s="238" t="str">
        <f t="shared" si="31"/>
        <v xml:space="preserve"> </v>
      </c>
      <c r="L703" s="87" t="str">
        <f t="shared" si="32"/>
        <v xml:space="preserve"> </v>
      </c>
    </row>
    <row r="704" spans="1:12" x14ac:dyDescent="0.25">
      <c r="A704" s="72"/>
      <c r="B704" s="82"/>
      <c r="C704" s="82"/>
      <c r="D704" s="79"/>
      <c r="E704" s="83"/>
      <c r="F704" s="83"/>
      <c r="G704" s="81"/>
      <c r="H704" s="126"/>
      <c r="I704" s="238" t="str">
        <f>IF(ISNUMBER(F704),_xlfn.IFS(RIGHT(H704,3)="(b)",IF(AND(G704&gt;=DATE('1. Informace o projektu'!$C$3,1,1),G704&lt;=WORKDAY(DATE('1. Informace o projektu'!$C$3+1,1,31)-1,1)),"OK","!!"),RIGHT(H704,3)="(a)",IF(AND(G704&gt;=DATE('1. Informace o projektu'!$C$3,1,1),G704&lt;=WORKDAY(DATE('1. Informace o projektu'!$C$3,12,31)-1,1,'6. Data'!$C$76:$C$89)),"OK","!!"),ISBLANK(G704),"!",ISBLANK(H704),"!!!",H704='6. Data'!$B$3,"vyberte druh nákladu")," ")</f>
        <v xml:space="preserve"> </v>
      </c>
      <c r="J704" s="261" t="str">
        <f t="shared" si="30"/>
        <v xml:space="preserve"> </v>
      </c>
      <c r="K704" s="238" t="str">
        <f t="shared" si="31"/>
        <v xml:space="preserve"> </v>
      </c>
      <c r="L704" s="87" t="str">
        <f t="shared" si="32"/>
        <v xml:space="preserve"> </v>
      </c>
    </row>
    <row r="705" spans="1:12" x14ac:dyDescent="0.25">
      <c r="A705" s="72"/>
      <c r="B705" s="82"/>
      <c r="C705" s="82"/>
      <c r="D705" s="79"/>
      <c r="E705" s="83"/>
      <c r="F705" s="83"/>
      <c r="G705" s="81"/>
      <c r="H705" s="126"/>
      <c r="I705" s="238" t="str">
        <f>IF(ISNUMBER(F705),_xlfn.IFS(RIGHT(H705,3)="(b)",IF(AND(G705&gt;=DATE('1. Informace o projektu'!$C$3,1,1),G705&lt;=WORKDAY(DATE('1. Informace o projektu'!$C$3+1,1,31)-1,1)),"OK","!!"),RIGHT(H705,3)="(a)",IF(AND(G705&gt;=DATE('1. Informace o projektu'!$C$3,1,1),G705&lt;=WORKDAY(DATE('1. Informace o projektu'!$C$3,12,31)-1,1,'6. Data'!$C$76:$C$89)),"OK","!!"),ISBLANK(G705),"!",ISBLANK(H705),"!!!",H705='6. Data'!$B$3,"vyberte druh nákladu")," ")</f>
        <v xml:space="preserve"> </v>
      </c>
      <c r="J705" s="261" t="str">
        <f t="shared" si="30"/>
        <v xml:space="preserve"> </v>
      </c>
      <c r="K705" s="238" t="str">
        <f t="shared" si="31"/>
        <v xml:space="preserve"> </v>
      </c>
      <c r="L705" s="87" t="str">
        <f t="shared" si="32"/>
        <v xml:space="preserve"> </v>
      </c>
    </row>
    <row r="706" spans="1:12" x14ac:dyDescent="0.25">
      <c r="A706" s="72"/>
      <c r="B706" s="82"/>
      <c r="C706" s="82"/>
      <c r="D706" s="79"/>
      <c r="E706" s="83"/>
      <c r="F706" s="83"/>
      <c r="G706" s="81"/>
      <c r="H706" s="126"/>
      <c r="I706" s="238" t="str">
        <f>IF(ISNUMBER(F706),_xlfn.IFS(RIGHT(H706,3)="(b)",IF(AND(G706&gt;=DATE('1. Informace o projektu'!$C$3,1,1),G706&lt;=WORKDAY(DATE('1. Informace o projektu'!$C$3+1,1,31)-1,1)),"OK","!!"),RIGHT(H706,3)="(a)",IF(AND(G706&gt;=DATE('1. Informace o projektu'!$C$3,1,1),G706&lt;=WORKDAY(DATE('1. Informace o projektu'!$C$3,12,31)-1,1,'6. Data'!$C$76:$C$89)),"OK","!!"),ISBLANK(G706),"!",ISBLANK(H706),"!!!",H706='6. Data'!$B$3,"vyberte druh nákladu")," ")</f>
        <v xml:space="preserve"> </v>
      </c>
      <c r="J706" s="261" t="str">
        <f t="shared" si="30"/>
        <v xml:space="preserve"> </v>
      </c>
      <c r="K706" s="238" t="str">
        <f t="shared" si="31"/>
        <v xml:space="preserve"> </v>
      </c>
      <c r="L706" s="87" t="str">
        <f t="shared" si="32"/>
        <v xml:space="preserve"> </v>
      </c>
    </row>
    <row r="707" spans="1:12" x14ac:dyDescent="0.25">
      <c r="A707" s="72"/>
      <c r="B707" s="82"/>
      <c r="C707" s="82"/>
      <c r="D707" s="79"/>
      <c r="E707" s="83"/>
      <c r="F707" s="83"/>
      <c r="G707" s="81"/>
      <c r="H707" s="126"/>
      <c r="I707" s="238" t="str">
        <f>IF(ISNUMBER(F707),_xlfn.IFS(RIGHT(H707,3)="(b)",IF(AND(G707&gt;=DATE('1. Informace o projektu'!$C$3,1,1),G707&lt;=WORKDAY(DATE('1. Informace o projektu'!$C$3+1,1,31)-1,1)),"OK","!!"),RIGHT(H707,3)="(a)",IF(AND(G707&gt;=DATE('1. Informace o projektu'!$C$3,1,1),G707&lt;=WORKDAY(DATE('1. Informace o projektu'!$C$3,12,31)-1,1,'6. Data'!$C$76:$C$89)),"OK","!!"),ISBLANK(G707),"!",ISBLANK(H707),"!!!",H707='6. Data'!$B$3,"vyberte druh nákladu")," ")</f>
        <v xml:space="preserve"> </v>
      </c>
      <c r="J707" s="261" t="str">
        <f t="shared" si="30"/>
        <v xml:space="preserve"> </v>
      </c>
      <c r="K707" s="238" t="str">
        <f t="shared" si="31"/>
        <v xml:space="preserve"> </v>
      </c>
      <c r="L707" s="87" t="str">
        <f t="shared" si="32"/>
        <v xml:space="preserve"> </v>
      </c>
    </row>
    <row r="708" spans="1:12" x14ac:dyDescent="0.25">
      <c r="A708" s="72"/>
      <c r="B708" s="82"/>
      <c r="C708" s="82"/>
      <c r="D708" s="79"/>
      <c r="E708" s="83"/>
      <c r="F708" s="83"/>
      <c r="G708" s="81"/>
      <c r="H708" s="126"/>
      <c r="I708" s="238" t="str">
        <f>IF(ISNUMBER(F708),_xlfn.IFS(RIGHT(H708,3)="(b)",IF(AND(G708&gt;=DATE('1. Informace o projektu'!$C$3,1,1),G708&lt;=WORKDAY(DATE('1. Informace o projektu'!$C$3+1,1,31)-1,1)),"OK","!!"),RIGHT(H708,3)="(a)",IF(AND(G708&gt;=DATE('1. Informace o projektu'!$C$3,1,1),G708&lt;=WORKDAY(DATE('1. Informace o projektu'!$C$3,12,31)-1,1,'6. Data'!$C$76:$C$89)),"OK","!!"),ISBLANK(G708),"!",ISBLANK(H708),"!!!",H708='6. Data'!$B$3,"vyberte druh nákladu")," ")</f>
        <v xml:space="preserve"> </v>
      </c>
      <c r="J708" s="261" t="str">
        <f t="shared" si="30"/>
        <v xml:space="preserve"> </v>
      </c>
      <c r="K708" s="238" t="str">
        <f t="shared" si="31"/>
        <v xml:space="preserve"> </v>
      </c>
      <c r="L708" s="87" t="str">
        <f t="shared" si="32"/>
        <v xml:space="preserve"> </v>
      </c>
    </row>
    <row r="709" spans="1:12" x14ac:dyDescent="0.25">
      <c r="A709" s="72"/>
      <c r="B709" s="82"/>
      <c r="C709" s="82"/>
      <c r="D709" s="79"/>
      <c r="E709" s="83"/>
      <c r="F709" s="83"/>
      <c r="G709" s="81"/>
      <c r="H709" s="126"/>
      <c r="I709" s="238" t="str">
        <f>IF(ISNUMBER(F709),_xlfn.IFS(RIGHT(H709,3)="(b)",IF(AND(G709&gt;=DATE('1. Informace o projektu'!$C$3,1,1),G709&lt;=WORKDAY(DATE('1. Informace o projektu'!$C$3+1,1,31)-1,1)),"OK","!!"),RIGHT(H709,3)="(a)",IF(AND(G709&gt;=DATE('1. Informace o projektu'!$C$3,1,1),G709&lt;=WORKDAY(DATE('1. Informace o projektu'!$C$3,12,31)-1,1,'6. Data'!$C$76:$C$89)),"OK","!!"),ISBLANK(G709),"!",ISBLANK(H709),"!!!",H709='6. Data'!$B$3,"vyberte druh nákladu")," ")</f>
        <v xml:space="preserve"> </v>
      </c>
      <c r="J709" s="261" t="str">
        <f t="shared" si="30"/>
        <v xml:space="preserve"> </v>
      </c>
      <c r="K709" s="238" t="str">
        <f t="shared" si="31"/>
        <v xml:space="preserve"> </v>
      </c>
      <c r="L709" s="87" t="str">
        <f t="shared" si="32"/>
        <v xml:space="preserve"> </v>
      </c>
    </row>
    <row r="710" spans="1:12" x14ac:dyDescent="0.25">
      <c r="A710" s="72"/>
      <c r="B710" s="82"/>
      <c r="C710" s="82"/>
      <c r="D710" s="79"/>
      <c r="E710" s="83"/>
      <c r="F710" s="83"/>
      <c r="G710" s="81"/>
      <c r="H710" s="126"/>
      <c r="I710" s="238" t="str">
        <f>IF(ISNUMBER(F710),_xlfn.IFS(RIGHT(H710,3)="(b)",IF(AND(G710&gt;=DATE('1. Informace o projektu'!$C$3,1,1),G710&lt;=WORKDAY(DATE('1. Informace o projektu'!$C$3+1,1,31)-1,1)),"OK","!!"),RIGHT(H710,3)="(a)",IF(AND(G710&gt;=DATE('1. Informace o projektu'!$C$3,1,1),G710&lt;=WORKDAY(DATE('1. Informace o projektu'!$C$3,12,31)-1,1,'6. Data'!$C$76:$C$89)),"OK","!!"),ISBLANK(G710),"!",ISBLANK(H710),"!!!",H710='6. Data'!$B$3,"vyberte druh nákladu")," ")</f>
        <v xml:space="preserve"> </v>
      </c>
      <c r="J710" s="261" t="str">
        <f t="shared" si="30"/>
        <v xml:space="preserve"> </v>
      </c>
      <c r="K710" s="238" t="str">
        <f t="shared" si="31"/>
        <v xml:space="preserve"> </v>
      </c>
      <c r="L710" s="87" t="str">
        <f t="shared" si="32"/>
        <v xml:space="preserve"> </v>
      </c>
    </row>
    <row r="711" spans="1:12" x14ac:dyDescent="0.25">
      <c r="A711" s="72"/>
      <c r="B711" s="82"/>
      <c r="C711" s="82"/>
      <c r="D711" s="79"/>
      <c r="E711" s="83"/>
      <c r="F711" s="83"/>
      <c r="G711" s="81"/>
      <c r="H711" s="126"/>
      <c r="I711" s="238" t="str">
        <f>IF(ISNUMBER(F711),_xlfn.IFS(RIGHT(H711,3)="(b)",IF(AND(G711&gt;=DATE('1. Informace o projektu'!$C$3,1,1),G711&lt;=WORKDAY(DATE('1. Informace o projektu'!$C$3+1,1,31)-1,1)),"OK","!!"),RIGHT(H711,3)="(a)",IF(AND(G711&gt;=DATE('1. Informace o projektu'!$C$3,1,1),G711&lt;=WORKDAY(DATE('1. Informace o projektu'!$C$3,12,31)-1,1,'6. Data'!$C$76:$C$89)),"OK","!!"),ISBLANK(G711),"!",ISBLANK(H711),"!!!",H711='6. Data'!$B$3,"vyberte druh nákladu")," ")</f>
        <v xml:space="preserve"> </v>
      </c>
      <c r="J711" s="261" t="str">
        <f t="shared" ref="J711:J774" si="33">_xlfn.IFS(I711="!","Zapište datum úhrady",I711="ok"," ",I711=" "," ",I711="!!!","vyberte druh nákladu",I711="!!","nepovolené datum úhrady",I711="vyberte druh nákladu","vyberte druh nákladu")</f>
        <v xml:space="preserve"> </v>
      </c>
      <c r="K711" s="238" t="str">
        <f t="shared" ref="K711:K774" si="34">IF(ISNUMBER(F711),IF(E711&gt;=F711,"OK","!")," ")</f>
        <v xml:space="preserve"> </v>
      </c>
      <c r="L711" s="87" t="str">
        <f t="shared" ref="L711:L774" si="35">_xlfn.IFS(K711="!","Hrazeno z dotace je vyšší než fakturovaná částka",K711="ok"," ",K711=" "," ")</f>
        <v xml:space="preserve"> </v>
      </c>
    </row>
    <row r="712" spans="1:12" x14ac:dyDescent="0.25">
      <c r="A712" s="72"/>
      <c r="B712" s="82"/>
      <c r="C712" s="82"/>
      <c r="D712" s="79"/>
      <c r="E712" s="83"/>
      <c r="F712" s="83"/>
      <c r="G712" s="81"/>
      <c r="H712" s="126"/>
      <c r="I712" s="238" t="str">
        <f>IF(ISNUMBER(F712),_xlfn.IFS(RIGHT(H712,3)="(b)",IF(AND(G712&gt;=DATE('1. Informace o projektu'!$C$3,1,1),G712&lt;=WORKDAY(DATE('1. Informace o projektu'!$C$3+1,1,31)-1,1)),"OK","!!"),RIGHT(H712,3)="(a)",IF(AND(G712&gt;=DATE('1. Informace o projektu'!$C$3,1,1),G712&lt;=WORKDAY(DATE('1. Informace o projektu'!$C$3,12,31)-1,1,'6. Data'!$C$76:$C$89)),"OK","!!"),ISBLANK(G712),"!",ISBLANK(H712),"!!!",H712='6. Data'!$B$3,"vyberte druh nákladu")," ")</f>
        <v xml:space="preserve"> </v>
      </c>
      <c r="J712" s="261" t="str">
        <f t="shared" si="33"/>
        <v xml:space="preserve"> </v>
      </c>
      <c r="K712" s="238" t="str">
        <f t="shared" si="34"/>
        <v xml:space="preserve"> </v>
      </c>
      <c r="L712" s="87" t="str">
        <f t="shared" si="35"/>
        <v xml:space="preserve"> </v>
      </c>
    </row>
    <row r="713" spans="1:12" x14ac:dyDescent="0.25">
      <c r="A713" s="72"/>
      <c r="B713" s="82"/>
      <c r="C713" s="82"/>
      <c r="D713" s="79"/>
      <c r="E713" s="83"/>
      <c r="F713" s="83"/>
      <c r="G713" s="81"/>
      <c r="H713" s="126"/>
      <c r="I713" s="238" t="str">
        <f>IF(ISNUMBER(F713),_xlfn.IFS(RIGHT(H713,3)="(b)",IF(AND(G713&gt;=DATE('1. Informace o projektu'!$C$3,1,1),G713&lt;=WORKDAY(DATE('1. Informace o projektu'!$C$3+1,1,31)-1,1)),"OK","!!"),RIGHT(H713,3)="(a)",IF(AND(G713&gt;=DATE('1. Informace o projektu'!$C$3,1,1),G713&lt;=WORKDAY(DATE('1. Informace o projektu'!$C$3,12,31)-1,1,'6. Data'!$C$76:$C$89)),"OK","!!"),ISBLANK(G713),"!",ISBLANK(H713),"!!!",H713='6. Data'!$B$3,"vyberte druh nákladu")," ")</f>
        <v xml:space="preserve"> </v>
      </c>
      <c r="J713" s="261" t="str">
        <f t="shared" si="33"/>
        <v xml:space="preserve"> </v>
      </c>
      <c r="K713" s="238" t="str">
        <f t="shared" si="34"/>
        <v xml:space="preserve"> </v>
      </c>
      <c r="L713" s="87" t="str">
        <f t="shared" si="35"/>
        <v xml:space="preserve"> </v>
      </c>
    </row>
    <row r="714" spans="1:12" x14ac:dyDescent="0.25">
      <c r="A714" s="72"/>
      <c r="B714" s="82"/>
      <c r="C714" s="82"/>
      <c r="D714" s="79"/>
      <c r="E714" s="83"/>
      <c r="F714" s="83"/>
      <c r="G714" s="81"/>
      <c r="H714" s="126"/>
      <c r="I714" s="238" t="str">
        <f>IF(ISNUMBER(F714),_xlfn.IFS(RIGHT(H714,3)="(b)",IF(AND(G714&gt;=DATE('1. Informace o projektu'!$C$3,1,1),G714&lt;=WORKDAY(DATE('1. Informace o projektu'!$C$3+1,1,31)-1,1)),"OK","!!"),RIGHT(H714,3)="(a)",IF(AND(G714&gt;=DATE('1. Informace o projektu'!$C$3,1,1),G714&lt;=WORKDAY(DATE('1. Informace o projektu'!$C$3,12,31)-1,1,'6. Data'!$C$76:$C$89)),"OK","!!"),ISBLANK(G714),"!",ISBLANK(H714),"!!!",H714='6. Data'!$B$3,"vyberte druh nákladu")," ")</f>
        <v xml:space="preserve"> </v>
      </c>
      <c r="J714" s="261" t="str">
        <f t="shared" si="33"/>
        <v xml:space="preserve"> </v>
      </c>
      <c r="K714" s="238" t="str">
        <f t="shared" si="34"/>
        <v xml:space="preserve"> </v>
      </c>
      <c r="L714" s="87" t="str">
        <f t="shared" si="35"/>
        <v xml:space="preserve"> </v>
      </c>
    </row>
    <row r="715" spans="1:12" x14ac:dyDescent="0.25">
      <c r="A715" s="72"/>
      <c r="B715" s="82"/>
      <c r="C715" s="82"/>
      <c r="D715" s="79"/>
      <c r="E715" s="83"/>
      <c r="F715" s="83"/>
      <c r="G715" s="81"/>
      <c r="H715" s="126"/>
      <c r="I715" s="238" t="str">
        <f>IF(ISNUMBER(F715),_xlfn.IFS(RIGHT(H715,3)="(b)",IF(AND(G715&gt;=DATE('1. Informace o projektu'!$C$3,1,1),G715&lt;=WORKDAY(DATE('1. Informace o projektu'!$C$3+1,1,31)-1,1)),"OK","!!"),RIGHT(H715,3)="(a)",IF(AND(G715&gt;=DATE('1. Informace o projektu'!$C$3,1,1),G715&lt;=WORKDAY(DATE('1. Informace o projektu'!$C$3,12,31)-1,1,'6. Data'!$C$76:$C$89)),"OK","!!"),ISBLANK(G715),"!",ISBLANK(H715),"!!!",H715='6. Data'!$B$3,"vyberte druh nákladu")," ")</f>
        <v xml:space="preserve"> </v>
      </c>
      <c r="J715" s="261" t="str">
        <f t="shared" si="33"/>
        <v xml:space="preserve"> </v>
      </c>
      <c r="K715" s="238" t="str">
        <f t="shared" si="34"/>
        <v xml:space="preserve"> </v>
      </c>
      <c r="L715" s="87" t="str">
        <f t="shared" si="35"/>
        <v xml:space="preserve"> </v>
      </c>
    </row>
    <row r="716" spans="1:12" x14ac:dyDescent="0.25">
      <c r="A716" s="72"/>
      <c r="B716" s="82"/>
      <c r="C716" s="82"/>
      <c r="D716" s="79"/>
      <c r="E716" s="83"/>
      <c r="F716" s="83"/>
      <c r="G716" s="81"/>
      <c r="H716" s="126"/>
      <c r="I716" s="238" t="str">
        <f>IF(ISNUMBER(F716),_xlfn.IFS(RIGHT(H716,3)="(b)",IF(AND(G716&gt;=DATE('1. Informace o projektu'!$C$3,1,1),G716&lt;=WORKDAY(DATE('1. Informace o projektu'!$C$3+1,1,31)-1,1)),"OK","!!"),RIGHT(H716,3)="(a)",IF(AND(G716&gt;=DATE('1. Informace o projektu'!$C$3,1,1),G716&lt;=WORKDAY(DATE('1. Informace o projektu'!$C$3,12,31)-1,1,'6. Data'!$C$76:$C$89)),"OK","!!"),ISBLANK(G716),"!",ISBLANK(H716),"!!!",H716='6. Data'!$B$3,"vyberte druh nákladu")," ")</f>
        <v xml:space="preserve"> </v>
      </c>
      <c r="J716" s="261" t="str">
        <f t="shared" si="33"/>
        <v xml:space="preserve"> </v>
      </c>
      <c r="K716" s="238" t="str">
        <f t="shared" si="34"/>
        <v xml:space="preserve"> </v>
      </c>
      <c r="L716" s="87" t="str">
        <f t="shared" si="35"/>
        <v xml:space="preserve"> </v>
      </c>
    </row>
    <row r="717" spans="1:12" x14ac:dyDescent="0.25">
      <c r="A717" s="72"/>
      <c r="B717" s="82"/>
      <c r="C717" s="82"/>
      <c r="D717" s="79"/>
      <c r="E717" s="83"/>
      <c r="F717" s="83"/>
      <c r="G717" s="81"/>
      <c r="H717" s="126"/>
      <c r="I717" s="238" t="str">
        <f>IF(ISNUMBER(F717),_xlfn.IFS(RIGHT(H717,3)="(b)",IF(AND(G717&gt;=DATE('1. Informace o projektu'!$C$3,1,1),G717&lt;=WORKDAY(DATE('1. Informace o projektu'!$C$3+1,1,31)-1,1)),"OK","!!"),RIGHT(H717,3)="(a)",IF(AND(G717&gt;=DATE('1. Informace o projektu'!$C$3,1,1),G717&lt;=WORKDAY(DATE('1. Informace o projektu'!$C$3,12,31)-1,1,'6. Data'!$C$76:$C$89)),"OK","!!"),ISBLANK(G717),"!",ISBLANK(H717),"!!!",H717='6. Data'!$B$3,"vyberte druh nákladu")," ")</f>
        <v xml:space="preserve"> </v>
      </c>
      <c r="J717" s="261" t="str">
        <f t="shared" si="33"/>
        <v xml:space="preserve"> </v>
      </c>
      <c r="K717" s="238" t="str">
        <f t="shared" si="34"/>
        <v xml:space="preserve"> </v>
      </c>
      <c r="L717" s="87" t="str">
        <f t="shared" si="35"/>
        <v xml:space="preserve"> </v>
      </c>
    </row>
    <row r="718" spans="1:12" x14ac:dyDescent="0.25">
      <c r="A718" s="72"/>
      <c r="B718" s="82"/>
      <c r="C718" s="82"/>
      <c r="D718" s="79"/>
      <c r="E718" s="83"/>
      <c r="F718" s="83"/>
      <c r="G718" s="81"/>
      <c r="H718" s="126"/>
      <c r="I718" s="238" t="str">
        <f>IF(ISNUMBER(F718),_xlfn.IFS(RIGHT(H718,3)="(b)",IF(AND(G718&gt;=DATE('1. Informace o projektu'!$C$3,1,1),G718&lt;=WORKDAY(DATE('1. Informace o projektu'!$C$3+1,1,31)-1,1)),"OK","!!"),RIGHT(H718,3)="(a)",IF(AND(G718&gt;=DATE('1. Informace o projektu'!$C$3,1,1),G718&lt;=WORKDAY(DATE('1. Informace o projektu'!$C$3,12,31)-1,1,'6. Data'!$C$76:$C$89)),"OK","!!"),ISBLANK(G718),"!",ISBLANK(H718),"!!!",H718='6. Data'!$B$3,"vyberte druh nákladu")," ")</f>
        <v xml:space="preserve"> </v>
      </c>
      <c r="J718" s="261" t="str">
        <f t="shared" si="33"/>
        <v xml:space="preserve"> </v>
      </c>
      <c r="K718" s="238" t="str">
        <f t="shared" si="34"/>
        <v xml:space="preserve"> </v>
      </c>
      <c r="L718" s="87" t="str">
        <f t="shared" si="35"/>
        <v xml:space="preserve"> </v>
      </c>
    </row>
    <row r="719" spans="1:12" x14ac:dyDescent="0.25">
      <c r="A719" s="72"/>
      <c r="B719" s="82"/>
      <c r="C719" s="82"/>
      <c r="D719" s="79"/>
      <c r="E719" s="83"/>
      <c r="F719" s="83"/>
      <c r="G719" s="81"/>
      <c r="H719" s="126"/>
      <c r="I719" s="238" t="str">
        <f>IF(ISNUMBER(F719),_xlfn.IFS(RIGHT(H719,3)="(b)",IF(AND(G719&gt;=DATE('1. Informace o projektu'!$C$3,1,1),G719&lt;=WORKDAY(DATE('1. Informace o projektu'!$C$3+1,1,31)-1,1)),"OK","!!"),RIGHT(H719,3)="(a)",IF(AND(G719&gt;=DATE('1. Informace o projektu'!$C$3,1,1),G719&lt;=WORKDAY(DATE('1. Informace o projektu'!$C$3,12,31)-1,1,'6. Data'!$C$76:$C$89)),"OK","!!"),ISBLANK(G719),"!",ISBLANK(H719),"!!!",H719='6. Data'!$B$3,"vyberte druh nákladu")," ")</f>
        <v xml:space="preserve"> </v>
      </c>
      <c r="J719" s="261" t="str">
        <f t="shared" si="33"/>
        <v xml:space="preserve"> </v>
      </c>
      <c r="K719" s="238" t="str">
        <f t="shared" si="34"/>
        <v xml:space="preserve"> </v>
      </c>
      <c r="L719" s="87" t="str">
        <f t="shared" si="35"/>
        <v xml:space="preserve"> </v>
      </c>
    </row>
    <row r="720" spans="1:12" x14ac:dyDescent="0.25">
      <c r="A720" s="72"/>
      <c r="B720" s="82"/>
      <c r="C720" s="82"/>
      <c r="D720" s="79"/>
      <c r="E720" s="83"/>
      <c r="F720" s="83"/>
      <c r="G720" s="81"/>
      <c r="H720" s="126"/>
      <c r="I720" s="238" t="str">
        <f>IF(ISNUMBER(F720),_xlfn.IFS(RIGHT(H720,3)="(b)",IF(AND(G720&gt;=DATE('1. Informace o projektu'!$C$3,1,1),G720&lt;=WORKDAY(DATE('1. Informace o projektu'!$C$3+1,1,31)-1,1)),"OK","!!"),RIGHT(H720,3)="(a)",IF(AND(G720&gt;=DATE('1. Informace o projektu'!$C$3,1,1),G720&lt;=WORKDAY(DATE('1. Informace o projektu'!$C$3,12,31)-1,1,'6. Data'!$C$76:$C$89)),"OK","!!"),ISBLANK(G720),"!",ISBLANK(H720),"!!!",H720='6. Data'!$B$3,"vyberte druh nákladu")," ")</f>
        <v xml:space="preserve"> </v>
      </c>
      <c r="J720" s="261" t="str">
        <f t="shared" si="33"/>
        <v xml:space="preserve"> </v>
      </c>
      <c r="K720" s="238" t="str">
        <f t="shared" si="34"/>
        <v xml:space="preserve"> </v>
      </c>
      <c r="L720" s="87" t="str">
        <f t="shared" si="35"/>
        <v xml:space="preserve"> </v>
      </c>
    </row>
    <row r="721" spans="1:12" x14ac:dyDescent="0.25">
      <c r="A721" s="72"/>
      <c r="B721" s="82"/>
      <c r="C721" s="82"/>
      <c r="D721" s="79"/>
      <c r="E721" s="83"/>
      <c r="F721" s="83"/>
      <c r="G721" s="81"/>
      <c r="H721" s="126"/>
      <c r="I721" s="238" t="str">
        <f>IF(ISNUMBER(F721),_xlfn.IFS(RIGHT(H721,3)="(b)",IF(AND(G721&gt;=DATE('1. Informace o projektu'!$C$3,1,1),G721&lt;=WORKDAY(DATE('1. Informace o projektu'!$C$3+1,1,31)-1,1)),"OK","!!"),RIGHT(H721,3)="(a)",IF(AND(G721&gt;=DATE('1. Informace o projektu'!$C$3,1,1),G721&lt;=WORKDAY(DATE('1. Informace o projektu'!$C$3,12,31)-1,1,'6. Data'!$C$76:$C$89)),"OK","!!"),ISBLANK(G721),"!",ISBLANK(H721),"!!!",H721='6. Data'!$B$3,"vyberte druh nákladu")," ")</f>
        <v xml:space="preserve"> </v>
      </c>
      <c r="J721" s="261" t="str">
        <f t="shared" si="33"/>
        <v xml:space="preserve"> </v>
      </c>
      <c r="K721" s="238" t="str">
        <f t="shared" si="34"/>
        <v xml:space="preserve"> </v>
      </c>
      <c r="L721" s="87" t="str">
        <f t="shared" si="35"/>
        <v xml:space="preserve"> </v>
      </c>
    </row>
    <row r="722" spans="1:12" x14ac:dyDescent="0.25">
      <c r="A722" s="72"/>
      <c r="B722" s="82"/>
      <c r="C722" s="82"/>
      <c r="D722" s="79"/>
      <c r="E722" s="83"/>
      <c r="F722" s="83"/>
      <c r="G722" s="81"/>
      <c r="H722" s="126"/>
      <c r="I722" s="238" t="str">
        <f>IF(ISNUMBER(F722),_xlfn.IFS(RIGHT(H722,3)="(b)",IF(AND(G722&gt;=DATE('1. Informace o projektu'!$C$3,1,1),G722&lt;=WORKDAY(DATE('1. Informace o projektu'!$C$3+1,1,31)-1,1)),"OK","!!"),RIGHT(H722,3)="(a)",IF(AND(G722&gt;=DATE('1. Informace o projektu'!$C$3,1,1),G722&lt;=WORKDAY(DATE('1. Informace o projektu'!$C$3,12,31)-1,1,'6. Data'!$C$76:$C$89)),"OK","!!"),ISBLANK(G722),"!",ISBLANK(H722),"!!!",H722='6. Data'!$B$3,"vyberte druh nákladu")," ")</f>
        <v xml:space="preserve"> </v>
      </c>
      <c r="J722" s="261" t="str">
        <f t="shared" si="33"/>
        <v xml:space="preserve"> </v>
      </c>
      <c r="K722" s="238" t="str">
        <f t="shared" si="34"/>
        <v xml:space="preserve"> </v>
      </c>
      <c r="L722" s="87" t="str">
        <f t="shared" si="35"/>
        <v xml:space="preserve"> </v>
      </c>
    </row>
    <row r="723" spans="1:12" x14ac:dyDescent="0.25">
      <c r="A723" s="72"/>
      <c r="B723" s="82"/>
      <c r="C723" s="82"/>
      <c r="D723" s="79"/>
      <c r="E723" s="83"/>
      <c r="F723" s="83"/>
      <c r="G723" s="81"/>
      <c r="H723" s="126"/>
      <c r="I723" s="238" t="str">
        <f>IF(ISNUMBER(F723),_xlfn.IFS(RIGHT(H723,3)="(b)",IF(AND(G723&gt;=DATE('1. Informace o projektu'!$C$3,1,1),G723&lt;=WORKDAY(DATE('1. Informace o projektu'!$C$3+1,1,31)-1,1)),"OK","!!"),RIGHT(H723,3)="(a)",IF(AND(G723&gt;=DATE('1. Informace o projektu'!$C$3,1,1),G723&lt;=WORKDAY(DATE('1. Informace o projektu'!$C$3,12,31)-1,1,'6. Data'!$C$76:$C$89)),"OK","!!"),ISBLANK(G723),"!",ISBLANK(H723),"!!!",H723='6. Data'!$B$3,"vyberte druh nákladu")," ")</f>
        <v xml:space="preserve"> </v>
      </c>
      <c r="J723" s="261" t="str">
        <f t="shared" si="33"/>
        <v xml:space="preserve"> </v>
      </c>
      <c r="K723" s="238" t="str">
        <f t="shared" si="34"/>
        <v xml:space="preserve"> </v>
      </c>
      <c r="L723" s="87" t="str">
        <f t="shared" si="35"/>
        <v xml:space="preserve"> </v>
      </c>
    </row>
    <row r="724" spans="1:12" x14ac:dyDescent="0.25">
      <c r="A724" s="72"/>
      <c r="B724" s="82"/>
      <c r="C724" s="82"/>
      <c r="D724" s="79"/>
      <c r="E724" s="83"/>
      <c r="F724" s="83"/>
      <c r="G724" s="81"/>
      <c r="H724" s="126"/>
      <c r="I724" s="238" t="str">
        <f>IF(ISNUMBER(F724),_xlfn.IFS(RIGHT(H724,3)="(b)",IF(AND(G724&gt;=DATE('1. Informace o projektu'!$C$3,1,1),G724&lt;=WORKDAY(DATE('1. Informace o projektu'!$C$3+1,1,31)-1,1)),"OK","!!"),RIGHT(H724,3)="(a)",IF(AND(G724&gt;=DATE('1. Informace o projektu'!$C$3,1,1),G724&lt;=WORKDAY(DATE('1. Informace o projektu'!$C$3,12,31)-1,1,'6. Data'!$C$76:$C$89)),"OK","!!"),ISBLANK(G724),"!",ISBLANK(H724),"!!!",H724='6. Data'!$B$3,"vyberte druh nákladu")," ")</f>
        <v xml:space="preserve"> </v>
      </c>
      <c r="J724" s="261" t="str">
        <f t="shared" si="33"/>
        <v xml:space="preserve"> </v>
      </c>
      <c r="K724" s="238" t="str">
        <f t="shared" si="34"/>
        <v xml:space="preserve"> </v>
      </c>
      <c r="L724" s="87" t="str">
        <f t="shared" si="35"/>
        <v xml:space="preserve"> </v>
      </c>
    </row>
    <row r="725" spans="1:12" x14ac:dyDescent="0.25">
      <c r="A725" s="72"/>
      <c r="B725" s="82"/>
      <c r="C725" s="82"/>
      <c r="D725" s="79"/>
      <c r="E725" s="83"/>
      <c r="F725" s="83"/>
      <c r="G725" s="81"/>
      <c r="H725" s="126"/>
      <c r="I725" s="238" t="str">
        <f>IF(ISNUMBER(F725),_xlfn.IFS(RIGHT(H725,3)="(b)",IF(AND(G725&gt;=DATE('1. Informace o projektu'!$C$3,1,1),G725&lt;=WORKDAY(DATE('1. Informace o projektu'!$C$3+1,1,31)-1,1)),"OK","!!"),RIGHT(H725,3)="(a)",IF(AND(G725&gt;=DATE('1. Informace o projektu'!$C$3,1,1),G725&lt;=WORKDAY(DATE('1. Informace o projektu'!$C$3,12,31)-1,1,'6. Data'!$C$76:$C$89)),"OK","!!"),ISBLANK(G725),"!",ISBLANK(H725),"!!!",H725='6. Data'!$B$3,"vyberte druh nákladu")," ")</f>
        <v xml:space="preserve"> </v>
      </c>
      <c r="J725" s="261" t="str">
        <f t="shared" si="33"/>
        <v xml:space="preserve"> </v>
      </c>
      <c r="K725" s="238" t="str">
        <f t="shared" si="34"/>
        <v xml:space="preserve"> </v>
      </c>
      <c r="L725" s="87" t="str">
        <f t="shared" si="35"/>
        <v xml:space="preserve"> </v>
      </c>
    </row>
    <row r="726" spans="1:12" x14ac:dyDescent="0.25">
      <c r="A726" s="72"/>
      <c r="B726" s="82"/>
      <c r="C726" s="82"/>
      <c r="D726" s="79"/>
      <c r="E726" s="83"/>
      <c r="F726" s="83"/>
      <c r="G726" s="81"/>
      <c r="H726" s="126"/>
      <c r="I726" s="238" t="str">
        <f>IF(ISNUMBER(F726),_xlfn.IFS(RIGHT(H726,3)="(b)",IF(AND(G726&gt;=DATE('1. Informace o projektu'!$C$3,1,1),G726&lt;=WORKDAY(DATE('1. Informace o projektu'!$C$3+1,1,31)-1,1)),"OK","!!"),RIGHT(H726,3)="(a)",IF(AND(G726&gt;=DATE('1. Informace o projektu'!$C$3,1,1),G726&lt;=WORKDAY(DATE('1. Informace o projektu'!$C$3,12,31)-1,1,'6. Data'!$C$76:$C$89)),"OK","!!"),ISBLANK(G726),"!",ISBLANK(H726),"!!!",H726='6. Data'!$B$3,"vyberte druh nákladu")," ")</f>
        <v xml:space="preserve"> </v>
      </c>
      <c r="J726" s="261" t="str">
        <f t="shared" si="33"/>
        <v xml:space="preserve"> </v>
      </c>
      <c r="K726" s="238" t="str">
        <f t="shared" si="34"/>
        <v xml:space="preserve"> </v>
      </c>
      <c r="L726" s="87" t="str">
        <f t="shared" si="35"/>
        <v xml:space="preserve"> </v>
      </c>
    </row>
    <row r="727" spans="1:12" x14ac:dyDescent="0.25">
      <c r="A727" s="72"/>
      <c r="B727" s="82"/>
      <c r="C727" s="82"/>
      <c r="D727" s="79"/>
      <c r="E727" s="83"/>
      <c r="F727" s="83"/>
      <c r="G727" s="81"/>
      <c r="H727" s="126"/>
      <c r="I727" s="238" t="str">
        <f>IF(ISNUMBER(F727),_xlfn.IFS(RIGHT(H727,3)="(b)",IF(AND(G727&gt;=DATE('1. Informace o projektu'!$C$3,1,1),G727&lt;=WORKDAY(DATE('1. Informace o projektu'!$C$3+1,1,31)-1,1)),"OK","!!"),RIGHT(H727,3)="(a)",IF(AND(G727&gt;=DATE('1. Informace o projektu'!$C$3,1,1),G727&lt;=WORKDAY(DATE('1. Informace o projektu'!$C$3,12,31)-1,1,'6. Data'!$C$76:$C$89)),"OK","!!"),ISBLANK(G727),"!",ISBLANK(H727),"!!!",H727='6. Data'!$B$3,"vyberte druh nákladu")," ")</f>
        <v xml:space="preserve"> </v>
      </c>
      <c r="J727" s="261" t="str">
        <f t="shared" si="33"/>
        <v xml:space="preserve"> </v>
      </c>
      <c r="K727" s="238" t="str">
        <f t="shared" si="34"/>
        <v xml:space="preserve"> </v>
      </c>
      <c r="L727" s="87" t="str">
        <f t="shared" si="35"/>
        <v xml:space="preserve"> </v>
      </c>
    </row>
    <row r="728" spans="1:12" x14ac:dyDescent="0.25">
      <c r="A728" s="72"/>
      <c r="B728" s="82"/>
      <c r="C728" s="82"/>
      <c r="D728" s="79"/>
      <c r="E728" s="83"/>
      <c r="F728" s="83"/>
      <c r="G728" s="81"/>
      <c r="H728" s="126"/>
      <c r="I728" s="238" t="str">
        <f>IF(ISNUMBER(F728),_xlfn.IFS(RIGHT(H728,3)="(b)",IF(AND(G728&gt;=DATE('1. Informace o projektu'!$C$3,1,1),G728&lt;=WORKDAY(DATE('1. Informace o projektu'!$C$3+1,1,31)-1,1)),"OK","!!"),RIGHT(H728,3)="(a)",IF(AND(G728&gt;=DATE('1. Informace o projektu'!$C$3,1,1),G728&lt;=WORKDAY(DATE('1. Informace o projektu'!$C$3,12,31)-1,1,'6. Data'!$C$76:$C$89)),"OK","!!"),ISBLANK(G728),"!",ISBLANK(H728),"!!!",H728='6. Data'!$B$3,"vyberte druh nákladu")," ")</f>
        <v xml:space="preserve"> </v>
      </c>
      <c r="J728" s="261" t="str">
        <f t="shared" si="33"/>
        <v xml:space="preserve"> </v>
      </c>
      <c r="K728" s="238" t="str">
        <f t="shared" si="34"/>
        <v xml:space="preserve"> </v>
      </c>
      <c r="L728" s="87" t="str">
        <f t="shared" si="35"/>
        <v xml:space="preserve"> </v>
      </c>
    </row>
    <row r="729" spans="1:12" x14ac:dyDescent="0.25">
      <c r="A729" s="72"/>
      <c r="B729" s="82"/>
      <c r="C729" s="82"/>
      <c r="D729" s="79"/>
      <c r="E729" s="83"/>
      <c r="F729" s="83"/>
      <c r="G729" s="81"/>
      <c r="H729" s="126"/>
      <c r="I729" s="238" t="str">
        <f>IF(ISNUMBER(F729),_xlfn.IFS(RIGHT(H729,3)="(b)",IF(AND(G729&gt;=DATE('1. Informace o projektu'!$C$3,1,1),G729&lt;=WORKDAY(DATE('1. Informace o projektu'!$C$3+1,1,31)-1,1)),"OK","!!"),RIGHT(H729,3)="(a)",IF(AND(G729&gt;=DATE('1. Informace o projektu'!$C$3,1,1),G729&lt;=WORKDAY(DATE('1. Informace o projektu'!$C$3,12,31)-1,1,'6. Data'!$C$76:$C$89)),"OK","!!"),ISBLANK(G729),"!",ISBLANK(H729),"!!!",H729='6. Data'!$B$3,"vyberte druh nákladu")," ")</f>
        <v xml:space="preserve"> </v>
      </c>
      <c r="J729" s="261" t="str">
        <f t="shared" si="33"/>
        <v xml:space="preserve"> </v>
      </c>
      <c r="K729" s="238" t="str">
        <f t="shared" si="34"/>
        <v xml:space="preserve"> </v>
      </c>
      <c r="L729" s="87" t="str">
        <f t="shared" si="35"/>
        <v xml:space="preserve"> </v>
      </c>
    </row>
    <row r="730" spans="1:12" x14ac:dyDescent="0.25">
      <c r="A730" s="72"/>
      <c r="B730" s="82"/>
      <c r="C730" s="82"/>
      <c r="D730" s="79"/>
      <c r="E730" s="83"/>
      <c r="F730" s="83"/>
      <c r="G730" s="81"/>
      <c r="H730" s="126"/>
      <c r="I730" s="238" t="str">
        <f>IF(ISNUMBER(F730),_xlfn.IFS(RIGHT(H730,3)="(b)",IF(AND(G730&gt;=DATE('1. Informace o projektu'!$C$3,1,1),G730&lt;=WORKDAY(DATE('1. Informace o projektu'!$C$3+1,1,31)-1,1)),"OK","!!"),RIGHT(H730,3)="(a)",IF(AND(G730&gt;=DATE('1. Informace o projektu'!$C$3,1,1),G730&lt;=WORKDAY(DATE('1. Informace o projektu'!$C$3,12,31)-1,1,'6. Data'!$C$76:$C$89)),"OK","!!"),ISBLANK(G730),"!",ISBLANK(H730),"!!!",H730='6. Data'!$B$3,"vyberte druh nákladu")," ")</f>
        <v xml:space="preserve"> </v>
      </c>
      <c r="J730" s="261" t="str">
        <f t="shared" si="33"/>
        <v xml:space="preserve"> </v>
      </c>
      <c r="K730" s="238" t="str">
        <f t="shared" si="34"/>
        <v xml:space="preserve"> </v>
      </c>
      <c r="L730" s="87" t="str">
        <f t="shared" si="35"/>
        <v xml:space="preserve"> </v>
      </c>
    </row>
    <row r="731" spans="1:12" x14ac:dyDescent="0.25">
      <c r="A731" s="72"/>
      <c r="B731" s="82"/>
      <c r="C731" s="82"/>
      <c r="D731" s="79"/>
      <c r="E731" s="83"/>
      <c r="F731" s="83"/>
      <c r="G731" s="81"/>
      <c r="H731" s="126"/>
      <c r="I731" s="238" t="str">
        <f>IF(ISNUMBER(F731),_xlfn.IFS(RIGHT(H731,3)="(b)",IF(AND(G731&gt;=DATE('1. Informace o projektu'!$C$3,1,1),G731&lt;=WORKDAY(DATE('1. Informace o projektu'!$C$3+1,1,31)-1,1)),"OK","!!"),RIGHT(H731,3)="(a)",IF(AND(G731&gt;=DATE('1. Informace o projektu'!$C$3,1,1),G731&lt;=WORKDAY(DATE('1. Informace o projektu'!$C$3,12,31)-1,1,'6. Data'!$C$76:$C$89)),"OK","!!"),ISBLANK(G731),"!",ISBLANK(H731),"!!!",H731='6. Data'!$B$3,"vyberte druh nákladu")," ")</f>
        <v xml:space="preserve"> </v>
      </c>
      <c r="J731" s="261" t="str">
        <f t="shared" si="33"/>
        <v xml:space="preserve"> </v>
      </c>
      <c r="K731" s="238" t="str">
        <f t="shared" si="34"/>
        <v xml:space="preserve"> </v>
      </c>
      <c r="L731" s="87" t="str">
        <f t="shared" si="35"/>
        <v xml:space="preserve"> </v>
      </c>
    </row>
    <row r="732" spans="1:12" x14ac:dyDescent="0.25">
      <c r="A732" s="72"/>
      <c r="B732" s="82"/>
      <c r="C732" s="82"/>
      <c r="D732" s="79"/>
      <c r="E732" s="83"/>
      <c r="F732" s="83"/>
      <c r="G732" s="81"/>
      <c r="H732" s="126"/>
      <c r="I732" s="238" t="str">
        <f>IF(ISNUMBER(F732),_xlfn.IFS(RIGHT(H732,3)="(b)",IF(AND(G732&gt;=DATE('1. Informace o projektu'!$C$3,1,1),G732&lt;=WORKDAY(DATE('1. Informace o projektu'!$C$3+1,1,31)-1,1)),"OK","!!"),RIGHT(H732,3)="(a)",IF(AND(G732&gt;=DATE('1. Informace o projektu'!$C$3,1,1),G732&lt;=WORKDAY(DATE('1. Informace o projektu'!$C$3,12,31)-1,1,'6. Data'!$C$76:$C$89)),"OK","!!"),ISBLANK(G732),"!",ISBLANK(H732),"!!!",H732='6. Data'!$B$3,"vyberte druh nákladu")," ")</f>
        <v xml:space="preserve"> </v>
      </c>
      <c r="J732" s="261" t="str">
        <f t="shared" si="33"/>
        <v xml:space="preserve"> </v>
      </c>
      <c r="K732" s="238" t="str">
        <f t="shared" si="34"/>
        <v xml:space="preserve"> </v>
      </c>
      <c r="L732" s="87" t="str">
        <f t="shared" si="35"/>
        <v xml:space="preserve"> </v>
      </c>
    </row>
    <row r="733" spans="1:12" x14ac:dyDescent="0.25">
      <c r="A733" s="72"/>
      <c r="B733" s="82"/>
      <c r="C733" s="82"/>
      <c r="D733" s="79"/>
      <c r="E733" s="83"/>
      <c r="F733" s="83"/>
      <c r="G733" s="81"/>
      <c r="H733" s="126"/>
      <c r="I733" s="238" t="str">
        <f>IF(ISNUMBER(F733),_xlfn.IFS(RIGHT(H733,3)="(b)",IF(AND(G733&gt;=DATE('1. Informace o projektu'!$C$3,1,1),G733&lt;=WORKDAY(DATE('1. Informace o projektu'!$C$3+1,1,31)-1,1)),"OK","!!"),RIGHT(H733,3)="(a)",IF(AND(G733&gt;=DATE('1. Informace o projektu'!$C$3,1,1),G733&lt;=WORKDAY(DATE('1. Informace o projektu'!$C$3,12,31)-1,1,'6. Data'!$C$76:$C$89)),"OK","!!"),ISBLANK(G733),"!",ISBLANK(H733),"!!!",H733='6. Data'!$B$3,"vyberte druh nákladu")," ")</f>
        <v xml:space="preserve"> </v>
      </c>
      <c r="J733" s="261" t="str">
        <f t="shared" si="33"/>
        <v xml:space="preserve"> </v>
      </c>
      <c r="K733" s="238" t="str">
        <f t="shared" si="34"/>
        <v xml:space="preserve"> </v>
      </c>
      <c r="L733" s="87" t="str">
        <f t="shared" si="35"/>
        <v xml:space="preserve"> </v>
      </c>
    </row>
    <row r="734" spans="1:12" x14ac:dyDescent="0.25">
      <c r="A734" s="72"/>
      <c r="B734" s="82"/>
      <c r="C734" s="82"/>
      <c r="D734" s="79"/>
      <c r="E734" s="83"/>
      <c r="F734" s="83"/>
      <c r="G734" s="81"/>
      <c r="H734" s="126"/>
      <c r="I734" s="238" t="str">
        <f>IF(ISNUMBER(F734),_xlfn.IFS(RIGHT(H734,3)="(b)",IF(AND(G734&gt;=DATE('1. Informace o projektu'!$C$3,1,1),G734&lt;=WORKDAY(DATE('1. Informace o projektu'!$C$3+1,1,31)-1,1)),"OK","!!"),RIGHT(H734,3)="(a)",IF(AND(G734&gt;=DATE('1. Informace o projektu'!$C$3,1,1),G734&lt;=WORKDAY(DATE('1. Informace o projektu'!$C$3,12,31)-1,1,'6. Data'!$C$76:$C$89)),"OK","!!"),ISBLANK(G734),"!",ISBLANK(H734),"!!!",H734='6. Data'!$B$3,"vyberte druh nákladu")," ")</f>
        <v xml:space="preserve"> </v>
      </c>
      <c r="J734" s="261" t="str">
        <f t="shared" si="33"/>
        <v xml:space="preserve"> </v>
      </c>
      <c r="K734" s="238" t="str">
        <f t="shared" si="34"/>
        <v xml:space="preserve"> </v>
      </c>
      <c r="L734" s="87" t="str">
        <f t="shared" si="35"/>
        <v xml:space="preserve"> </v>
      </c>
    </row>
    <row r="735" spans="1:12" x14ac:dyDescent="0.25">
      <c r="A735" s="72"/>
      <c r="B735" s="82"/>
      <c r="C735" s="82"/>
      <c r="D735" s="79"/>
      <c r="E735" s="83"/>
      <c r="F735" s="83"/>
      <c r="G735" s="81"/>
      <c r="H735" s="126"/>
      <c r="I735" s="238" t="str">
        <f>IF(ISNUMBER(F735),_xlfn.IFS(RIGHT(H735,3)="(b)",IF(AND(G735&gt;=DATE('1. Informace o projektu'!$C$3,1,1),G735&lt;=WORKDAY(DATE('1. Informace o projektu'!$C$3+1,1,31)-1,1)),"OK","!!"),RIGHT(H735,3)="(a)",IF(AND(G735&gt;=DATE('1. Informace o projektu'!$C$3,1,1),G735&lt;=WORKDAY(DATE('1. Informace o projektu'!$C$3,12,31)-1,1,'6. Data'!$C$76:$C$89)),"OK","!!"),ISBLANK(G735),"!",ISBLANK(H735),"!!!",H735='6. Data'!$B$3,"vyberte druh nákladu")," ")</f>
        <v xml:space="preserve"> </v>
      </c>
      <c r="J735" s="261" t="str">
        <f t="shared" si="33"/>
        <v xml:space="preserve"> </v>
      </c>
      <c r="K735" s="238" t="str">
        <f t="shared" si="34"/>
        <v xml:space="preserve"> </v>
      </c>
      <c r="L735" s="87" t="str">
        <f t="shared" si="35"/>
        <v xml:space="preserve"> </v>
      </c>
    </row>
    <row r="736" spans="1:12" x14ac:dyDescent="0.25">
      <c r="A736" s="72"/>
      <c r="B736" s="82"/>
      <c r="C736" s="82"/>
      <c r="D736" s="79"/>
      <c r="E736" s="83"/>
      <c r="F736" s="83"/>
      <c r="G736" s="81"/>
      <c r="H736" s="126"/>
      <c r="I736" s="238" t="str">
        <f>IF(ISNUMBER(F736),_xlfn.IFS(RIGHT(H736,3)="(b)",IF(AND(G736&gt;=DATE('1. Informace o projektu'!$C$3,1,1),G736&lt;=WORKDAY(DATE('1. Informace o projektu'!$C$3+1,1,31)-1,1)),"OK","!!"),RIGHT(H736,3)="(a)",IF(AND(G736&gt;=DATE('1. Informace o projektu'!$C$3,1,1),G736&lt;=WORKDAY(DATE('1. Informace o projektu'!$C$3,12,31)-1,1,'6. Data'!$C$76:$C$89)),"OK","!!"),ISBLANK(G736),"!",ISBLANK(H736),"!!!",H736='6. Data'!$B$3,"vyberte druh nákladu")," ")</f>
        <v xml:space="preserve"> </v>
      </c>
      <c r="J736" s="261" t="str">
        <f t="shared" si="33"/>
        <v xml:space="preserve"> </v>
      </c>
      <c r="K736" s="238" t="str">
        <f t="shared" si="34"/>
        <v xml:space="preserve"> </v>
      </c>
      <c r="L736" s="87" t="str">
        <f t="shared" si="35"/>
        <v xml:space="preserve"> </v>
      </c>
    </row>
    <row r="737" spans="1:12" x14ac:dyDescent="0.25">
      <c r="A737" s="72"/>
      <c r="B737" s="82"/>
      <c r="C737" s="82"/>
      <c r="D737" s="79"/>
      <c r="E737" s="83"/>
      <c r="F737" s="83"/>
      <c r="G737" s="81"/>
      <c r="H737" s="126"/>
      <c r="I737" s="238" t="str">
        <f>IF(ISNUMBER(F737),_xlfn.IFS(RIGHT(H737,3)="(b)",IF(AND(G737&gt;=DATE('1. Informace o projektu'!$C$3,1,1),G737&lt;=WORKDAY(DATE('1. Informace o projektu'!$C$3+1,1,31)-1,1)),"OK","!!"),RIGHT(H737,3)="(a)",IF(AND(G737&gt;=DATE('1. Informace o projektu'!$C$3,1,1),G737&lt;=WORKDAY(DATE('1. Informace o projektu'!$C$3,12,31)-1,1,'6. Data'!$C$76:$C$89)),"OK","!!"),ISBLANK(G737),"!",ISBLANK(H737),"!!!",H737='6. Data'!$B$3,"vyberte druh nákladu")," ")</f>
        <v xml:space="preserve"> </v>
      </c>
      <c r="J737" s="261" t="str">
        <f t="shared" si="33"/>
        <v xml:space="preserve"> </v>
      </c>
      <c r="K737" s="238" t="str">
        <f t="shared" si="34"/>
        <v xml:space="preserve"> </v>
      </c>
      <c r="L737" s="87" t="str">
        <f t="shared" si="35"/>
        <v xml:space="preserve"> </v>
      </c>
    </row>
    <row r="738" spans="1:12" x14ac:dyDescent="0.25">
      <c r="A738" s="72"/>
      <c r="B738" s="82"/>
      <c r="C738" s="82"/>
      <c r="D738" s="79"/>
      <c r="E738" s="83"/>
      <c r="F738" s="83"/>
      <c r="G738" s="81"/>
      <c r="H738" s="126"/>
      <c r="I738" s="238" t="str">
        <f>IF(ISNUMBER(F738),_xlfn.IFS(RIGHT(H738,3)="(b)",IF(AND(G738&gt;=DATE('1. Informace o projektu'!$C$3,1,1),G738&lt;=WORKDAY(DATE('1. Informace o projektu'!$C$3+1,1,31)-1,1)),"OK","!!"),RIGHT(H738,3)="(a)",IF(AND(G738&gt;=DATE('1. Informace o projektu'!$C$3,1,1),G738&lt;=WORKDAY(DATE('1. Informace o projektu'!$C$3,12,31)-1,1,'6. Data'!$C$76:$C$89)),"OK","!!"),ISBLANK(G738),"!",ISBLANK(H738),"!!!",H738='6. Data'!$B$3,"vyberte druh nákladu")," ")</f>
        <v xml:space="preserve"> </v>
      </c>
      <c r="J738" s="261" t="str">
        <f t="shared" si="33"/>
        <v xml:space="preserve"> </v>
      </c>
      <c r="K738" s="238" t="str">
        <f t="shared" si="34"/>
        <v xml:space="preserve"> </v>
      </c>
      <c r="L738" s="87" t="str">
        <f t="shared" si="35"/>
        <v xml:space="preserve"> </v>
      </c>
    </row>
    <row r="739" spans="1:12" x14ac:dyDescent="0.25">
      <c r="A739" s="72"/>
      <c r="B739" s="82"/>
      <c r="C739" s="82"/>
      <c r="D739" s="79"/>
      <c r="E739" s="83"/>
      <c r="F739" s="83"/>
      <c r="G739" s="81"/>
      <c r="H739" s="126"/>
      <c r="I739" s="238" t="str">
        <f>IF(ISNUMBER(F739),_xlfn.IFS(RIGHT(H739,3)="(b)",IF(AND(G739&gt;=DATE('1. Informace o projektu'!$C$3,1,1),G739&lt;=WORKDAY(DATE('1. Informace o projektu'!$C$3+1,1,31)-1,1)),"OK","!!"),RIGHT(H739,3)="(a)",IF(AND(G739&gt;=DATE('1. Informace o projektu'!$C$3,1,1),G739&lt;=WORKDAY(DATE('1. Informace o projektu'!$C$3,12,31)-1,1,'6. Data'!$C$76:$C$89)),"OK","!!"),ISBLANK(G739),"!",ISBLANK(H739),"!!!",H739='6. Data'!$B$3,"vyberte druh nákladu")," ")</f>
        <v xml:space="preserve"> </v>
      </c>
      <c r="J739" s="261" t="str">
        <f t="shared" si="33"/>
        <v xml:space="preserve"> </v>
      </c>
      <c r="K739" s="238" t="str">
        <f t="shared" si="34"/>
        <v xml:space="preserve"> </v>
      </c>
      <c r="L739" s="87" t="str">
        <f t="shared" si="35"/>
        <v xml:space="preserve"> </v>
      </c>
    </row>
    <row r="740" spans="1:12" x14ac:dyDescent="0.25">
      <c r="A740" s="72"/>
      <c r="B740" s="82"/>
      <c r="C740" s="82"/>
      <c r="D740" s="79"/>
      <c r="E740" s="83"/>
      <c r="F740" s="83"/>
      <c r="G740" s="81"/>
      <c r="H740" s="126"/>
      <c r="I740" s="238" t="str">
        <f>IF(ISNUMBER(F740),_xlfn.IFS(RIGHT(H740,3)="(b)",IF(AND(G740&gt;=DATE('1. Informace o projektu'!$C$3,1,1),G740&lt;=WORKDAY(DATE('1. Informace o projektu'!$C$3+1,1,31)-1,1)),"OK","!!"),RIGHT(H740,3)="(a)",IF(AND(G740&gt;=DATE('1. Informace o projektu'!$C$3,1,1),G740&lt;=WORKDAY(DATE('1. Informace o projektu'!$C$3,12,31)-1,1,'6. Data'!$C$76:$C$89)),"OK","!!"),ISBLANK(G740),"!",ISBLANK(H740),"!!!",H740='6. Data'!$B$3,"vyberte druh nákladu")," ")</f>
        <v xml:space="preserve"> </v>
      </c>
      <c r="J740" s="261" t="str">
        <f t="shared" si="33"/>
        <v xml:space="preserve"> </v>
      </c>
      <c r="K740" s="238" t="str">
        <f t="shared" si="34"/>
        <v xml:space="preserve"> </v>
      </c>
      <c r="L740" s="87" t="str">
        <f t="shared" si="35"/>
        <v xml:space="preserve"> </v>
      </c>
    </row>
    <row r="741" spans="1:12" x14ac:dyDescent="0.25">
      <c r="A741" s="72"/>
      <c r="B741" s="82"/>
      <c r="C741" s="82"/>
      <c r="D741" s="79"/>
      <c r="E741" s="83"/>
      <c r="F741" s="83"/>
      <c r="G741" s="81"/>
      <c r="H741" s="126"/>
      <c r="I741" s="238" t="str">
        <f>IF(ISNUMBER(F741),_xlfn.IFS(RIGHT(H741,3)="(b)",IF(AND(G741&gt;=DATE('1. Informace o projektu'!$C$3,1,1),G741&lt;=WORKDAY(DATE('1. Informace o projektu'!$C$3+1,1,31)-1,1)),"OK","!!"),RIGHT(H741,3)="(a)",IF(AND(G741&gt;=DATE('1. Informace o projektu'!$C$3,1,1),G741&lt;=WORKDAY(DATE('1. Informace o projektu'!$C$3,12,31)-1,1,'6. Data'!$C$76:$C$89)),"OK","!!"),ISBLANK(G741),"!",ISBLANK(H741),"!!!",H741='6. Data'!$B$3,"vyberte druh nákladu")," ")</f>
        <v xml:space="preserve"> </v>
      </c>
      <c r="J741" s="261" t="str">
        <f t="shared" si="33"/>
        <v xml:space="preserve"> </v>
      </c>
      <c r="K741" s="238" t="str">
        <f t="shared" si="34"/>
        <v xml:space="preserve"> </v>
      </c>
      <c r="L741" s="87" t="str">
        <f t="shared" si="35"/>
        <v xml:space="preserve"> </v>
      </c>
    </row>
    <row r="742" spans="1:12" x14ac:dyDescent="0.25">
      <c r="A742" s="72"/>
      <c r="B742" s="82"/>
      <c r="C742" s="82"/>
      <c r="D742" s="79"/>
      <c r="E742" s="83"/>
      <c r="F742" s="83"/>
      <c r="G742" s="81"/>
      <c r="H742" s="126"/>
      <c r="I742" s="238" t="str">
        <f>IF(ISNUMBER(F742),_xlfn.IFS(RIGHT(H742,3)="(b)",IF(AND(G742&gt;=DATE('1. Informace o projektu'!$C$3,1,1),G742&lt;=WORKDAY(DATE('1. Informace o projektu'!$C$3+1,1,31)-1,1)),"OK","!!"),RIGHT(H742,3)="(a)",IF(AND(G742&gt;=DATE('1. Informace o projektu'!$C$3,1,1),G742&lt;=WORKDAY(DATE('1. Informace o projektu'!$C$3,12,31)-1,1,'6. Data'!$C$76:$C$89)),"OK","!!"),ISBLANK(G742),"!",ISBLANK(H742),"!!!",H742='6. Data'!$B$3,"vyberte druh nákladu")," ")</f>
        <v xml:space="preserve"> </v>
      </c>
      <c r="J742" s="261" t="str">
        <f t="shared" si="33"/>
        <v xml:space="preserve"> </v>
      </c>
      <c r="K742" s="238" t="str">
        <f t="shared" si="34"/>
        <v xml:space="preserve"> </v>
      </c>
      <c r="L742" s="87" t="str">
        <f t="shared" si="35"/>
        <v xml:space="preserve"> </v>
      </c>
    </row>
    <row r="743" spans="1:12" x14ac:dyDescent="0.25">
      <c r="A743" s="72"/>
      <c r="B743" s="82"/>
      <c r="C743" s="82"/>
      <c r="D743" s="79"/>
      <c r="E743" s="83"/>
      <c r="F743" s="83"/>
      <c r="G743" s="81"/>
      <c r="H743" s="126"/>
      <c r="I743" s="238" t="str">
        <f>IF(ISNUMBER(F743),_xlfn.IFS(RIGHT(H743,3)="(b)",IF(AND(G743&gt;=DATE('1. Informace o projektu'!$C$3,1,1),G743&lt;=WORKDAY(DATE('1. Informace o projektu'!$C$3+1,1,31)-1,1)),"OK","!!"),RIGHT(H743,3)="(a)",IF(AND(G743&gt;=DATE('1. Informace o projektu'!$C$3,1,1),G743&lt;=WORKDAY(DATE('1. Informace o projektu'!$C$3,12,31)-1,1,'6. Data'!$C$76:$C$89)),"OK","!!"),ISBLANK(G743),"!",ISBLANK(H743),"!!!",H743='6. Data'!$B$3,"vyberte druh nákladu")," ")</f>
        <v xml:space="preserve"> </v>
      </c>
      <c r="J743" s="261" t="str">
        <f t="shared" si="33"/>
        <v xml:space="preserve"> </v>
      </c>
      <c r="K743" s="238" t="str">
        <f t="shared" si="34"/>
        <v xml:space="preserve"> </v>
      </c>
      <c r="L743" s="87" t="str">
        <f t="shared" si="35"/>
        <v xml:space="preserve"> </v>
      </c>
    </row>
    <row r="744" spans="1:12" x14ac:dyDescent="0.25">
      <c r="A744" s="72"/>
      <c r="B744" s="82"/>
      <c r="C744" s="82"/>
      <c r="D744" s="79"/>
      <c r="E744" s="83"/>
      <c r="F744" s="83"/>
      <c r="G744" s="81"/>
      <c r="H744" s="126"/>
      <c r="I744" s="238" t="str">
        <f>IF(ISNUMBER(F744),_xlfn.IFS(RIGHT(H744,3)="(b)",IF(AND(G744&gt;=DATE('1. Informace o projektu'!$C$3,1,1),G744&lt;=WORKDAY(DATE('1. Informace o projektu'!$C$3+1,1,31)-1,1)),"OK","!!"),RIGHT(H744,3)="(a)",IF(AND(G744&gt;=DATE('1. Informace o projektu'!$C$3,1,1),G744&lt;=WORKDAY(DATE('1. Informace o projektu'!$C$3,12,31)-1,1,'6. Data'!$C$76:$C$89)),"OK","!!"),ISBLANK(G744),"!",ISBLANK(H744),"!!!",H744='6. Data'!$B$3,"vyberte druh nákladu")," ")</f>
        <v xml:space="preserve"> </v>
      </c>
      <c r="J744" s="261" t="str">
        <f t="shared" si="33"/>
        <v xml:space="preserve"> </v>
      </c>
      <c r="K744" s="238" t="str">
        <f t="shared" si="34"/>
        <v xml:space="preserve"> </v>
      </c>
      <c r="L744" s="87" t="str">
        <f t="shared" si="35"/>
        <v xml:space="preserve"> </v>
      </c>
    </row>
    <row r="745" spans="1:12" x14ac:dyDescent="0.25">
      <c r="A745" s="72"/>
      <c r="B745" s="82"/>
      <c r="C745" s="82"/>
      <c r="D745" s="79"/>
      <c r="E745" s="83"/>
      <c r="F745" s="83"/>
      <c r="G745" s="81"/>
      <c r="H745" s="126"/>
      <c r="I745" s="238" t="str">
        <f>IF(ISNUMBER(F745),_xlfn.IFS(RIGHT(H745,3)="(b)",IF(AND(G745&gt;=DATE('1. Informace o projektu'!$C$3,1,1),G745&lt;=WORKDAY(DATE('1. Informace o projektu'!$C$3+1,1,31)-1,1)),"OK","!!"),RIGHT(H745,3)="(a)",IF(AND(G745&gt;=DATE('1. Informace o projektu'!$C$3,1,1),G745&lt;=WORKDAY(DATE('1. Informace o projektu'!$C$3,12,31)-1,1,'6. Data'!$C$76:$C$89)),"OK","!!"),ISBLANK(G745),"!",ISBLANK(H745),"!!!",H745='6. Data'!$B$3,"vyberte druh nákladu")," ")</f>
        <v xml:space="preserve"> </v>
      </c>
      <c r="J745" s="261" t="str">
        <f t="shared" si="33"/>
        <v xml:space="preserve"> </v>
      </c>
      <c r="K745" s="238" t="str">
        <f t="shared" si="34"/>
        <v xml:space="preserve"> </v>
      </c>
      <c r="L745" s="87" t="str">
        <f t="shared" si="35"/>
        <v xml:space="preserve"> </v>
      </c>
    </row>
    <row r="746" spans="1:12" x14ac:dyDescent="0.25">
      <c r="A746" s="72"/>
      <c r="B746" s="82"/>
      <c r="C746" s="82"/>
      <c r="D746" s="79"/>
      <c r="E746" s="83"/>
      <c r="F746" s="83"/>
      <c r="G746" s="81"/>
      <c r="H746" s="126"/>
      <c r="I746" s="238" t="str">
        <f>IF(ISNUMBER(F746),_xlfn.IFS(RIGHT(H746,3)="(b)",IF(AND(G746&gt;=DATE('1. Informace o projektu'!$C$3,1,1),G746&lt;=WORKDAY(DATE('1. Informace o projektu'!$C$3+1,1,31)-1,1)),"OK","!!"),RIGHT(H746,3)="(a)",IF(AND(G746&gt;=DATE('1. Informace o projektu'!$C$3,1,1),G746&lt;=WORKDAY(DATE('1. Informace o projektu'!$C$3,12,31)-1,1,'6. Data'!$C$76:$C$89)),"OK","!!"),ISBLANK(G746),"!",ISBLANK(H746),"!!!",H746='6. Data'!$B$3,"vyberte druh nákladu")," ")</f>
        <v xml:space="preserve"> </v>
      </c>
      <c r="J746" s="261" t="str">
        <f t="shared" si="33"/>
        <v xml:space="preserve"> </v>
      </c>
      <c r="K746" s="238" t="str">
        <f t="shared" si="34"/>
        <v xml:space="preserve"> </v>
      </c>
      <c r="L746" s="87" t="str">
        <f t="shared" si="35"/>
        <v xml:space="preserve"> </v>
      </c>
    </row>
    <row r="747" spans="1:12" x14ac:dyDescent="0.25">
      <c r="A747" s="72"/>
      <c r="B747" s="82"/>
      <c r="C747" s="82"/>
      <c r="D747" s="79"/>
      <c r="E747" s="83"/>
      <c r="F747" s="83"/>
      <c r="G747" s="81"/>
      <c r="H747" s="126"/>
      <c r="I747" s="238" t="str">
        <f>IF(ISNUMBER(F747),_xlfn.IFS(RIGHT(H747,3)="(b)",IF(AND(G747&gt;=DATE('1. Informace o projektu'!$C$3,1,1),G747&lt;=WORKDAY(DATE('1. Informace o projektu'!$C$3+1,1,31)-1,1)),"OK","!!"),RIGHT(H747,3)="(a)",IF(AND(G747&gt;=DATE('1. Informace o projektu'!$C$3,1,1),G747&lt;=WORKDAY(DATE('1. Informace o projektu'!$C$3,12,31)-1,1,'6. Data'!$C$76:$C$89)),"OK","!!"),ISBLANK(G747),"!",ISBLANK(H747),"!!!",H747='6. Data'!$B$3,"vyberte druh nákladu")," ")</f>
        <v xml:space="preserve"> </v>
      </c>
      <c r="J747" s="261" t="str">
        <f t="shared" si="33"/>
        <v xml:space="preserve"> </v>
      </c>
      <c r="K747" s="238" t="str">
        <f t="shared" si="34"/>
        <v xml:space="preserve"> </v>
      </c>
      <c r="L747" s="87" t="str">
        <f t="shared" si="35"/>
        <v xml:space="preserve"> </v>
      </c>
    </row>
    <row r="748" spans="1:12" x14ac:dyDescent="0.25">
      <c r="A748" s="72"/>
      <c r="B748" s="82"/>
      <c r="C748" s="82"/>
      <c r="D748" s="79"/>
      <c r="E748" s="83"/>
      <c r="F748" s="83"/>
      <c r="G748" s="81"/>
      <c r="H748" s="126"/>
      <c r="I748" s="238" t="str">
        <f>IF(ISNUMBER(F748),_xlfn.IFS(RIGHT(H748,3)="(b)",IF(AND(G748&gt;=DATE('1. Informace o projektu'!$C$3,1,1),G748&lt;=WORKDAY(DATE('1. Informace o projektu'!$C$3+1,1,31)-1,1)),"OK","!!"),RIGHT(H748,3)="(a)",IF(AND(G748&gt;=DATE('1. Informace o projektu'!$C$3,1,1),G748&lt;=WORKDAY(DATE('1. Informace o projektu'!$C$3,12,31)-1,1,'6. Data'!$C$76:$C$89)),"OK","!!"),ISBLANK(G748),"!",ISBLANK(H748),"!!!",H748='6. Data'!$B$3,"vyberte druh nákladu")," ")</f>
        <v xml:space="preserve"> </v>
      </c>
      <c r="J748" s="261" t="str">
        <f t="shared" si="33"/>
        <v xml:space="preserve"> </v>
      </c>
      <c r="K748" s="238" t="str">
        <f t="shared" si="34"/>
        <v xml:space="preserve"> </v>
      </c>
      <c r="L748" s="87" t="str">
        <f t="shared" si="35"/>
        <v xml:space="preserve"> </v>
      </c>
    </row>
    <row r="749" spans="1:12" x14ac:dyDescent="0.25">
      <c r="A749" s="72"/>
      <c r="B749" s="82"/>
      <c r="C749" s="82"/>
      <c r="D749" s="79"/>
      <c r="E749" s="83"/>
      <c r="F749" s="83"/>
      <c r="G749" s="81"/>
      <c r="H749" s="126"/>
      <c r="I749" s="238" t="str">
        <f>IF(ISNUMBER(F749),_xlfn.IFS(RIGHT(H749,3)="(b)",IF(AND(G749&gt;=DATE('1. Informace o projektu'!$C$3,1,1),G749&lt;=WORKDAY(DATE('1. Informace o projektu'!$C$3+1,1,31)-1,1)),"OK","!!"),RIGHT(H749,3)="(a)",IF(AND(G749&gt;=DATE('1. Informace o projektu'!$C$3,1,1),G749&lt;=WORKDAY(DATE('1. Informace o projektu'!$C$3,12,31)-1,1,'6. Data'!$C$76:$C$89)),"OK","!!"),ISBLANK(G749),"!",ISBLANK(H749),"!!!",H749='6. Data'!$B$3,"vyberte druh nákladu")," ")</f>
        <v xml:space="preserve"> </v>
      </c>
      <c r="J749" s="261" t="str">
        <f t="shared" si="33"/>
        <v xml:space="preserve"> </v>
      </c>
      <c r="K749" s="238" t="str">
        <f t="shared" si="34"/>
        <v xml:space="preserve"> </v>
      </c>
      <c r="L749" s="87" t="str">
        <f t="shared" si="35"/>
        <v xml:space="preserve"> </v>
      </c>
    </row>
    <row r="750" spans="1:12" x14ac:dyDescent="0.25">
      <c r="A750" s="72"/>
      <c r="B750" s="82"/>
      <c r="C750" s="82"/>
      <c r="D750" s="79"/>
      <c r="E750" s="83"/>
      <c r="F750" s="83"/>
      <c r="G750" s="81"/>
      <c r="H750" s="126"/>
      <c r="I750" s="238" t="str">
        <f>IF(ISNUMBER(F750),_xlfn.IFS(RIGHT(H750,3)="(b)",IF(AND(G750&gt;=DATE('1. Informace o projektu'!$C$3,1,1),G750&lt;=WORKDAY(DATE('1. Informace o projektu'!$C$3+1,1,31)-1,1)),"OK","!!"),RIGHT(H750,3)="(a)",IF(AND(G750&gt;=DATE('1. Informace o projektu'!$C$3,1,1),G750&lt;=WORKDAY(DATE('1. Informace o projektu'!$C$3,12,31)-1,1,'6. Data'!$C$76:$C$89)),"OK","!!"),ISBLANK(G750),"!",ISBLANK(H750),"!!!",H750='6. Data'!$B$3,"vyberte druh nákladu")," ")</f>
        <v xml:space="preserve"> </v>
      </c>
      <c r="J750" s="261" t="str">
        <f t="shared" si="33"/>
        <v xml:space="preserve"> </v>
      </c>
      <c r="K750" s="238" t="str">
        <f t="shared" si="34"/>
        <v xml:space="preserve"> </v>
      </c>
      <c r="L750" s="87" t="str">
        <f t="shared" si="35"/>
        <v xml:space="preserve"> </v>
      </c>
    </row>
    <row r="751" spans="1:12" x14ac:dyDescent="0.25">
      <c r="A751" s="72"/>
      <c r="B751" s="82"/>
      <c r="C751" s="82"/>
      <c r="D751" s="79"/>
      <c r="E751" s="83"/>
      <c r="F751" s="83"/>
      <c r="G751" s="81"/>
      <c r="H751" s="126"/>
      <c r="I751" s="238" t="str">
        <f>IF(ISNUMBER(F751),_xlfn.IFS(RIGHT(H751,3)="(b)",IF(AND(G751&gt;=DATE('1. Informace o projektu'!$C$3,1,1),G751&lt;=WORKDAY(DATE('1. Informace o projektu'!$C$3+1,1,31)-1,1)),"OK","!!"),RIGHT(H751,3)="(a)",IF(AND(G751&gt;=DATE('1. Informace o projektu'!$C$3,1,1),G751&lt;=WORKDAY(DATE('1. Informace o projektu'!$C$3,12,31)-1,1,'6. Data'!$C$76:$C$89)),"OK","!!"),ISBLANK(G751),"!",ISBLANK(H751),"!!!",H751='6. Data'!$B$3,"vyberte druh nákladu")," ")</f>
        <v xml:space="preserve"> </v>
      </c>
      <c r="J751" s="261" t="str">
        <f t="shared" si="33"/>
        <v xml:space="preserve"> </v>
      </c>
      <c r="K751" s="238" t="str">
        <f t="shared" si="34"/>
        <v xml:space="preserve"> </v>
      </c>
      <c r="L751" s="87" t="str">
        <f t="shared" si="35"/>
        <v xml:space="preserve"> </v>
      </c>
    </row>
    <row r="752" spans="1:12" x14ac:dyDescent="0.25">
      <c r="A752" s="72"/>
      <c r="B752" s="82"/>
      <c r="C752" s="82"/>
      <c r="D752" s="79"/>
      <c r="E752" s="83"/>
      <c r="F752" s="83"/>
      <c r="G752" s="81"/>
      <c r="H752" s="126"/>
      <c r="I752" s="238" t="str">
        <f>IF(ISNUMBER(F752),_xlfn.IFS(RIGHT(H752,3)="(b)",IF(AND(G752&gt;=DATE('1. Informace o projektu'!$C$3,1,1),G752&lt;=WORKDAY(DATE('1. Informace o projektu'!$C$3+1,1,31)-1,1)),"OK","!!"),RIGHT(H752,3)="(a)",IF(AND(G752&gt;=DATE('1. Informace o projektu'!$C$3,1,1),G752&lt;=WORKDAY(DATE('1. Informace o projektu'!$C$3,12,31)-1,1,'6. Data'!$C$76:$C$89)),"OK","!!"),ISBLANK(G752),"!",ISBLANK(H752),"!!!",H752='6. Data'!$B$3,"vyberte druh nákladu")," ")</f>
        <v xml:space="preserve"> </v>
      </c>
      <c r="J752" s="261" t="str">
        <f t="shared" si="33"/>
        <v xml:space="preserve"> </v>
      </c>
      <c r="K752" s="238" t="str">
        <f t="shared" si="34"/>
        <v xml:space="preserve"> </v>
      </c>
      <c r="L752" s="87" t="str">
        <f t="shared" si="35"/>
        <v xml:space="preserve"> </v>
      </c>
    </row>
    <row r="753" spans="1:12" x14ac:dyDescent="0.25">
      <c r="A753" s="72"/>
      <c r="B753" s="82"/>
      <c r="C753" s="82"/>
      <c r="D753" s="79"/>
      <c r="E753" s="83"/>
      <c r="F753" s="83"/>
      <c r="G753" s="81"/>
      <c r="H753" s="126"/>
      <c r="I753" s="238" t="str">
        <f>IF(ISNUMBER(F753),_xlfn.IFS(RIGHT(H753,3)="(b)",IF(AND(G753&gt;=DATE('1. Informace o projektu'!$C$3,1,1),G753&lt;=WORKDAY(DATE('1. Informace o projektu'!$C$3+1,1,31)-1,1)),"OK","!!"),RIGHT(H753,3)="(a)",IF(AND(G753&gt;=DATE('1. Informace o projektu'!$C$3,1,1),G753&lt;=WORKDAY(DATE('1. Informace o projektu'!$C$3,12,31)-1,1,'6. Data'!$C$76:$C$89)),"OK","!!"),ISBLANK(G753),"!",ISBLANK(H753),"!!!",H753='6. Data'!$B$3,"vyberte druh nákladu")," ")</f>
        <v xml:space="preserve"> </v>
      </c>
      <c r="J753" s="261" t="str">
        <f t="shared" si="33"/>
        <v xml:space="preserve"> </v>
      </c>
      <c r="K753" s="238" t="str">
        <f t="shared" si="34"/>
        <v xml:space="preserve"> </v>
      </c>
      <c r="L753" s="87" t="str">
        <f t="shared" si="35"/>
        <v xml:space="preserve"> </v>
      </c>
    </row>
    <row r="754" spans="1:12" x14ac:dyDescent="0.25">
      <c r="A754" s="72"/>
      <c r="B754" s="82"/>
      <c r="C754" s="82"/>
      <c r="D754" s="79"/>
      <c r="E754" s="83"/>
      <c r="F754" s="83"/>
      <c r="G754" s="81"/>
      <c r="H754" s="126"/>
      <c r="I754" s="238" t="str">
        <f>IF(ISNUMBER(F754),_xlfn.IFS(RIGHT(H754,3)="(b)",IF(AND(G754&gt;=DATE('1. Informace o projektu'!$C$3,1,1),G754&lt;=WORKDAY(DATE('1. Informace o projektu'!$C$3+1,1,31)-1,1)),"OK","!!"),RIGHT(H754,3)="(a)",IF(AND(G754&gt;=DATE('1. Informace o projektu'!$C$3,1,1),G754&lt;=WORKDAY(DATE('1. Informace o projektu'!$C$3,12,31)-1,1,'6. Data'!$C$76:$C$89)),"OK","!!"),ISBLANK(G754),"!",ISBLANK(H754),"!!!",H754='6. Data'!$B$3,"vyberte druh nákladu")," ")</f>
        <v xml:space="preserve"> </v>
      </c>
      <c r="J754" s="261" t="str">
        <f t="shared" si="33"/>
        <v xml:space="preserve"> </v>
      </c>
      <c r="K754" s="238" t="str">
        <f t="shared" si="34"/>
        <v xml:space="preserve"> </v>
      </c>
      <c r="L754" s="87" t="str">
        <f t="shared" si="35"/>
        <v xml:space="preserve"> </v>
      </c>
    </row>
    <row r="755" spans="1:12" x14ac:dyDescent="0.25">
      <c r="A755" s="72"/>
      <c r="B755" s="82"/>
      <c r="C755" s="82"/>
      <c r="D755" s="79"/>
      <c r="E755" s="83"/>
      <c r="F755" s="83"/>
      <c r="G755" s="81"/>
      <c r="H755" s="126"/>
      <c r="I755" s="238" t="str">
        <f>IF(ISNUMBER(F755),_xlfn.IFS(RIGHT(H755,3)="(b)",IF(AND(G755&gt;=DATE('1. Informace o projektu'!$C$3,1,1),G755&lt;=WORKDAY(DATE('1. Informace o projektu'!$C$3+1,1,31)-1,1)),"OK","!!"),RIGHT(H755,3)="(a)",IF(AND(G755&gt;=DATE('1. Informace o projektu'!$C$3,1,1),G755&lt;=WORKDAY(DATE('1. Informace o projektu'!$C$3,12,31)-1,1,'6. Data'!$C$76:$C$89)),"OK","!!"),ISBLANK(G755),"!",ISBLANK(H755),"!!!",H755='6. Data'!$B$3,"vyberte druh nákladu")," ")</f>
        <v xml:space="preserve"> </v>
      </c>
      <c r="J755" s="261" t="str">
        <f t="shared" si="33"/>
        <v xml:space="preserve"> </v>
      </c>
      <c r="K755" s="238" t="str">
        <f t="shared" si="34"/>
        <v xml:space="preserve"> </v>
      </c>
      <c r="L755" s="87" t="str">
        <f t="shared" si="35"/>
        <v xml:space="preserve"> </v>
      </c>
    </row>
    <row r="756" spans="1:12" x14ac:dyDescent="0.25">
      <c r="A756" s="72"/>
      <c r="B756" s="82"/>
      <c r="C756" s="82"/>
      <c r="D756" s="79"/>
      <c r="E756" s="83"/>
      <c r="F756" s="83"/>
      <c r="G756" s="81"/>
      <c r="H756" s="126"/>
      <c r="I756" s="238" t="str">
        <f>IF(ISNUMBER(F756),_xlfn.IFS(RIGHT(H756,3)="(b)",IF(AND(G756&gt;=DATE('1. Informace o projektu'!$C$3,1,1),G756&lt;=WORKDAY(DATE('1. Informace o projektu'!$C$3+1,1,31)-1,1)),"OK","!!"),RIGHT(H756,3)="(a)",IF(AND(G756&gt;=DATE('1. Informace o projektu'!$C$3,1,1),G756&lt;=WORKDAY(DATE('1. Informace o projektu'!$C$3,12,31)-1,1,'6. Data'!$C$76:$C$89)),"OK","!!"),ISBLANK(G756),"!",ISBLANK(H756),"!!!",H756='6. Data'!$B$3,"vyberte druh nákladu")," ")</f>
        <v xml:space="preserve"> </v>
      </c>
      <c r="J756" s="261" t="str">
        <f t="shared" si="33"/>
        <v xml:space="preserve"> </v>
      </c>
      <c r="K756" s="238" t="str">
        <f t="shared" si="34"/>
        <v xml:space="preserve"> </v>
      </c>
      <c r="L756" s="87" t="str">
        <f t="shared" si="35"/>
        <v xml:space="preserve"> </v>
      </c>
    </row>
    <row r="757" spans="1:12" x14ac:dyDescent="0.25">
      <c r="A757" s="72"/>
      <c r="B757" s="82"/>
      <c r="C757" s="82"/>
      <c r="D757" s="79"/>
      <c r="E757" s="83"/>
      <c r="F757" s="83"/>
      <c r="G757" s="81"/>
      <c r="H757" s="126"/>
      <c r="I757" s="238" t="str">
        <f>IF(ISNUMBER(F757),_xlfn.IFS(RIGHT(H757,3)="(b)",IF(AND(G757&gt;=DATE('1. Informace o projektu'!$C$3,1,1),G757&lt;=WORKDAY(DATE('1. Informace o projektu'!$C$3+1,1,31)-1,1)),"OK","!!"),RIGHT(H757,3)="(a)",IF(AND(G757&gt;=DATE('1. Informace o projektu'!$C$3,1,1),G757&lt;=WORKDAY(DATE('1. Informace o projektu'!$C$3,12,31)-1,1,'6. Data'!$C$76:$C$89)),"OK","!!"),ISBLANK(G757),"!",ISBLANK(H757),"!!!",H757='6. Data'!$B$3,"vyberte druh nákladu")," ")</f>
        <v xml:space="preserve"> </v>
      </c>
      <c r="J757" s="261" t="str">
        <f t="shared" si="33"/>
        <v xml:space="preserve"> </v>
      </c>
      <c r="K757" s="238" t="str">
        <f t="shared" si="34"/>
        <v xml:space="preserve"> </v>
      </c>
      <c r="L757" s="87" t="str">
        <f t="shared" si="35"/>
        <v xml:space="preserve"> </v>
      </c>
    </row>
    <row r="758" spans="1:12" x14ac:dyDescent="0.25">
      <c r="A758" s="72"/>
      <c r="B758" s="82"/>
      <c r="C758" s="82"/>
      <c r="D758" s="79"/>
      <c r="E758" s="83"/>
      <c r="F758" s="83"/>
      <c r="G758" s="81"/>
      <c r="H758" s="126"/>
      <c r="I758" s="238" t="str">
        <f>IF(ISNUMBER(F758),_xlfn.IFS(RIGHT(H758,3)="(b)",IF(AND(G758&gt;=DATE('1. Informace o projektu'!$C$3,1,1),G758&lt;=WORKDAY(DATE('1. Informace o projektu'!$C$3+1,1,31)-1,1)),"OK","!!"),RIGHT(H758,3)="(a)",IF(AND(G758&gt;=DATE('1. Informace o projektu'!$C$3,1,1),G758&lt;=WORKDAY(DATE('1. Informace o projektu'!$C$3,12,31)-1,1,'6. Data'!$C$76:$C$89)),"OK","!!"),ISBLANK(G758),"!",ISBLANK(H758),"!!!",H758='6. Data'!$B$3,"vyberte druh nákladu")," ")</f>
        <v xml:space="preserve"> </v>
      </c>
      <c r="J758" s="261" t="str">
        <f t="shared" si="33"/>
        <v xml:space="preserve"> </v>
      </c>
      <c r="K758" s="238" t="str">
        <f t="shared" si="34"/>
        <v xml:space="preserve"> </v>
      </c>
      <c r="L758" s="87" t="str">
        <f t="shared" si="35"/>
        <v xml:space="preserve"> </v>
      </c>
    </row>
    <row r="759" spans="1:12" x14ac:dyDescent="0.25">
      <c r="A759" s="72"/>
      <c r="B759" s="82"/>
      <c r="C759" s="82"/>
      <c r="D759" s="79"/>
      <c r="E759" s="83"/>
      <c r="F759" s="83"/>
      <c r="G759" s="81"/>
      <c r="H759" s="126"/>
      <c r="I759" s="238" t="str">
        <f>IF(ISNUMBER(F759),_xlfn.IFS(RIGHT(H759,3)="(b)",IF(AND(G759&gt;=DATE('1. Informace o projektu'!$C$3,1,1),G759&lt;=WORKDAY(DATE('1. Informace o projektu'!$C$3+1,1,31)-1,1)),"OK","!!"),RIGHT(H759,3)="(a)",IF(AND(G759&gt;=DATE('1. Informace o projektu'!$C$3,1,1),G759&lt;=WORKDAY(DATE('1. Informace o projektu'!$C$3,12,31)-1,1,'6. Data'!$C$76:$C$89)),"OK","!!"),ISBLANK(G759),"!",ISBLANK(H759),"!!!",H759='6. Data'!$B$3,"vyberte druh nákladu")," ")</f>
        <v xml:space="preserve"> </v>
      </c>
      <c r="J759" s="261" t="str">
        <f t="shared" si="33"/>
        <v xml:space="preserve"> </v>
      </c>
      <c r="K759" s="238" t="str">
        <f t="shared" si="34"/>
        <v xml:space="preserve"> </v>
      </c>
      <c r="L759" s="87" t="str">
        <f t="shared" si="35"/>
        <v xml:space="preserve"> </v>
      </c>
    </row>
    <row r="760" spans="1:12" x14ac:dyDescent="0.25">
      <c r="A760" s="72"/>
      <c r="B760" s="82"/>
      <c r="C760" s="82"/>
      <c r="D760" s="79"/>
      <c r="E760" s="83"/>
      <c r="F760" s="83"/>
      <c r="G760" s="81"/>
      <c r="H760" s="126"/>
      <c r="I760" s="238" t="str">
        <f>IF(ISNUMBER(F760),_xlfn.IFS(RIGHT(H760,3)="(b)",IF(AND(G760&gt;=DATE('1. Informace o projektu'!$C$3,1,1),G760&lt;=WORKDAY(DATE('1. Informace o projektu'!$C$3+1,1,31)-1,1)),"OK","!!"),RIGHT(H760,3)="(a)",IF(AND(G760&gt;=DATE('1. Informace o projektu'!$C$3,1,1),G760&lt;=WORKDAY(DATE('1. Informace o projektu'!$C$3,12,31)-1,1,'6. Data'!$C$76:$C$89)),"OK","!!"),ISBLANK(G760),"!",ISBLANK(H760),"!!!",H760='6. Data'!$B$3,"vyberte druh nákladu")," ")</f>
        <v xml:space="preserve"> </v>
      </c>
      <c r="J760" s="261" t="str">
        <f t="shared" si="33"/>
        <v xml:space="preserve"> </v>
      </c>
      <c r="K760" s="238" t="str">
        <f t="shared" si="34"/>
        <v xml:space="preserve"> </v>
      </c>
      <c r="L760" s="87" t="str">
        <f t="shared" si="35"/>
        <v xml:space="preserve"> </v>
      </c>
    </row>
    <row r="761" spans="1:12" x14ac:dyDescent="0.25">
      <c r="A761" s="72"/>
      <c r="B761" s="82"/>
      <c r="C761" s="82"/>
      <c r="D761" s="79"/>
      <c r="E761" s="83"/>
      <c r="F761" s="83"/>
      <c r="G761" s="81"/>
      <c r="H761" s="126"/>
      <c r="I761" s="238" t="str">
        <f>IF(ISNUMBER(F761),_xlfn.IFS(RIGHT(H761,3)="(b)",IF(AND(G761&gt;=DATE('1. Informace o projektu'!$C$3,1,1),G761&lt;=WORKDAY(DATE('1. Informace o projektu'!$C$3+1,1,31)-1,1)),"OK","!!"),RIGHT(H761,3)="(a)",IF(AND(G761&gt;=DATE('1. Informace o projektu'!$C$3,1,1),G761&lt;=WORKDAY(DATE('1. Informace o projektu'!$C$3,12,31)-1,1,'6. Data'!$C$76:$C$89)),"OK","!!"),ISBLANK(G761),"!",ISBLANK(H761),"!!!",H761='6. Data'!$B$3,"vyberte druh nákladu")," ")</f>
        <v xml:space="preserve"> </v>
      </c>
      <c r="J761" s="261" t="str">
        <f t="shared" si="33"/>
        <v xml:space="preserve"> </v>
      </c>
      <c r="K761" s="238" t="str">
        <f t="shared" si="34"/>
        <v xml:space="preserve"> </v>
      </c>
      <c r="L761" s="87" t="str">
        <f t="shared" si="35"/>
        <v xml:space="preserve"> </v>
      </c>
    </row>
    <row r="762" spans="1:12" x14ac:dyDescent="0.25">
      <c r="A762" s="72"/>
      <c r="B762" s="82"/>
      <c r="C762" s="82"/>
      <c r="D762" s="79"/>
      <c r="E762" s="83"/>
      <c r="F762" s="83"/>
      <c r="G762" s="81"/>
      <c r="H762" s="126"/>
      <c r="I762" s="238" t="str">
        <f>IF(ISNUMBER(F762),_xlfn.IFS(RIGHT(H762,3)="(b)",IF(AND(G762&gt;=DATE('1. Informace o projektu'!$C$3,1,1),G762&lt;=WORKDAY(DATE('1. Informace o projektu'!$C$3+1,1,31)-1,1)),"OK","!!"),RIGHT(H762,3)="(a)",IF(AND(G762&gt;=DATE('1. Informace o projektu'!$C$3,1,1),G762&lt;=WORKDAY(DATE('1. Informace o projektu'!$C$3,12,31)-1,1,'6. Data'!$C$76:$C$89)),"OK","!!"),ISBLANK(G762),"!",ISBLANK(H762),"!!!",H762='6. Data'!$B$3,"vyberte druh nákladu")," ")</f>
        <v xml:space="preserve"> </v>
      </c>
      <c r="J762" s="261" t="str">
        <f t="shared" si="33"/>
        <v xml:space="preserve"> </v>
      </c>
      <c r="K762" s="238" t="str">
        <f t="shared" si="34"/>
        <v xml:space="preserve"> </v>
      </c>
      <c r="L762" s="87" t="str">
        <f t="shared" si="35"/>
        <v xml:space="preserve"> </v>
      </c>
    </row>
    <row r="763" spans="1:12" x14ac:dyDescent="0.25">
      <c r="A763" s="72"/>
      <c r="B763" s="82"/>
      <c r="C763" s="82"/>
      <c r="D763" s="79"/>
      <c r="E763" s="83"/>
      <c r="F763" s="83"/>
      <c r="G763" s="81"/>
      <c r="H763" s="126"/>
      <c r="I763" s="238" t="str">
        <f>IF(ISNUMBER(F763),_xlfn.IFS(RIGHT(H763,3)="(b)",IF(AND(G763&gt;=DATE('1. Informace o projektu'!$C$3,1,1),G763&lt;=WORKDAY(DATE('1. Informace o projektu'!$C$3+1,1,31)-1,1)),"OK","!!"),RIGHT(H763,3)="(a)",IF(AND(G763&gt;=DATE('1. Informace o projektu'!$C$3,1,1),G763&lt;=WORKDAY(DATE('1. Informace o projektu'!$C$3,12,31)-1,1,'6. Data'!$C$76:$C$89)),"OK","!!"),ISBLANK(G763),"!",ISBLANK(H763),"!!!",H763='6. Data'!$B$3,"vyberte druh nákladu")," ")</f>
        <v xml:space="preserve"> </v>
      </c>
      <c r="J763" s="261" t="str">
        <f t="shared" si="33"/>
        <v xml:space="preserve"> </v>
      </c>
      <c r="K763" s="238" t="str">
        <f t="shared" si="34"/>
        <v xml:space="preserve"> </v>
      </c>
      <c r="L763" s="87" t="str">
        <f t="shared" si="35"/>
        <v xml:space="preserve"> </v>
      </c>
    </row>
    <row r="764" spans="1:12" x14ac:dyDescent="0.25">
      <c r="A764" s="72"/>
      <c r="B764" s="82"/>
      <c r="C764" s="82"/>
      <c r="D764" s="79"/>
      <c r="E764" s="83"/>
      <c r="F764" s="83"/>
      <c r="G764" s="81"/>
      <c r="H764" s="126"/>
      <c r="I764" s="238" t="str">
        <f>IF(ISNUMBER(F764),_xlfn.IFS(RIGHT(H764,3)="(b)",IF(AND(G764&gt;=DATE('1. Informace o projektu'!$C$3,1,1),G764&lt;=WORKDAY(DATE('1. Informace o projektu'!$C$3+1,1,31)-1,1)),"OK","!!"),RIGHT(H764,3)="(a)",IF(AND(G764&gt;=DATE('1. Informace o projektu'!$C$3,1,1),G764&lt;=WORKDAY(DATE('1. Informace o projektu'!$C$3,12,31)-1,1,'6. Data'!$C$76:$C$89)),"OK","!!"),ISBLANK(G764),"!",ISBLANK(H764),"!!!",H764='6. Data'!$B$3,"vyberte druh nákladu")," ")</f>
        <v xml:space="preserve"> </v>
      </c>
      <c r="J764" s="261" t="str">
        <f t="shared" si="33"/>
        <v xml:space="preserve"> </v>
      </c>
      <c r="K764" s="238" t="str">
        <f t="shared" si="34"/>
        <v xml:space="preserve"> </v>
      </c>
      <c r="L764" s="87" t="str">
        <f t="shared" si="35"/>
        <v xml:space="preserve"> </v>
      </c>
    </row>
    <row r="765" spans="1:12" x14ac:dyDescent="0.25">
      <c r="A765" s="72"/>
      <c r="B765" s="82"/>
      <c r="C765" s="82"/>
      <c r="D765" s="79"/>
      <c r="E765" s="83"/>
      <c r="F765" s="83"/>
      <c r="G765" s="81"/>
      <c r="H765" s="126"/>
      <c r="I765" s="238" t="str">
        <f>IF(ISNUMBER(F765),_xlfn.IFS(RIGHT(H765,3)="(b)",IF(AND(G765&gt;=DATE('1. Informace o projektu'!$C$3,1,1),G765&lt;=WORKDAY(DATE('1. Informace o projektu'!$C$3+1,1,31)-1,1)),"OK","!!"),RIGHT(H765,3)="(a)",IF(AND(G765&gt;=DATE('1. Informace o projektu'!$C$3,1,1),G765&lt;=WORKDAY(DATE('1. Informace o projektu'!$C$3,12,31)-1,1,'6. Data'!$C$76:$C$89)),"OK","!!"),ISBLANK(G765),"!",ISBLANK(H765),"!!!",H765='6. Data'!$B$3,"vyberte druh nákladu")," ")</f>
        <v xml:space="preserve"> </v>
      </c>
      <c r="J765" s="261" t="str">
        <f t="shared" si="33"/>
        <v xml:space="preserve"> </v>
      </c>
      <c r="K765" s="238" t="str">
        <f t="shared" si="34"/>
        <v xml:space="preserve"> </v>
      </c>
      <c r="L765" s="87" t="str">
        <f t="shared" si="35"/>
        <v xml:space="preserve"> </v>
      </c>
    </row>
    <row r="766" spans="1:12" x14ac:dyDescent="0.25">
      <c r="A766" s="72"/>
      <c r="B766" s="82"/>
      <c r="C766" s="82"/>
      <c r="D766" s="79"/>
      <c r="E766" s="83"/>
      <c r="F766" s="83"/>
      <c r="G766" s="81"/>
      <c r="H766" s="126"/>
      <c r="I766" s="238" t="str">
        <f>IF(ISNUMBER(F766),_xlfn.IFS(RIGHT(H766,3)="(b)",IF(AND(G766&gt;=DATE('1. Informace o projektu'!$C$3,1,1),G766&lt;=WORKDAY(DATE('1. Informace o projektu'!$C$3+1,1,31)-1,1)),"OK","!!"),RIGHT(H766,3)="(a)",IF(AND(G766&gt;=DATE('1. Informace o projektu'!$C$3,1,1),G766&lt;=WORKDAY(DATE('1. Informace o projektu'!$C$3,12,31)-1,1,'6. Data'!$C$76:$C$89)),"OK","!!"),ISBLANK(G766),"!",ISBLANK(H766),"!!!",H766='6. Data'!$B$3,"vyberte druh nákladu")," ")</f>
        <v xml:space="preserve"> </v>
      </c>
      <c r="J766" s="261" t="str">
        <f t="shared" si="33"/>
        <v xml:space="preserve"> </v>
      </c>
      <c r="K766" s="238" t="str">
        <f t="shared" si="34"/>
        <v xml:space="preserve"> </v>
      </c>
      <c r="L766" s="87" t="str">
        <f t="shared" si="35"/>
        <v xml:space="preserve"> </v>
      </c>
    </row>
    <row r="767" spans="1:12" x14ac:dyDescent="0.25">
      <c r="A767" s="72"/>
      <c r="B767" s="82"/>
      <c r="C767" s="82"/>
      <c r="D767" s="79"/>
      <c r="E767" s="83"/>
      <c r="F767" s="83"/>
      <c r="G767" s="81"/>
      <c r="H767" s="126"/>
      <c r="I767" s="238" t="str">
        <f>IF(ISNUMBER(F767),_xlfn.IFS(RIGHT(H767,3)="(b)",IF(AND(G767&gt;=DATE('1. Informace o projektu'!$C$3,1,1),G767&lt;=WORKDAY(DATE('1. Informace o projektu'!$C$3+1,1,31)-1,1)),"OK","!!"),RIGHT(H767,3)="(a)",IF(AND(G767&gt;=DATE('1. Informace o projektu'!$C$3,1,1),G767&lt;=WORKDAY(DATE('1. Informace o projektu'!$C$3,12,31)-1,1,'6. Data'!$C$76:$C$89)),"OK","!!"),ISBLANK(G767),"!",ISBLANK(H767),"!!!",H767='6. Data'!$B$3,"vyberte druh nákladu")," ")</f>
        <v xml:space="preserve"> </v>
      </c>
      <c r="J767" s="261" t="str">
        <f t="shared" si="33"/>
        <v xml:space="preserve"> </v>
      </c>
      <c r="K767" s="238" t="str">
        <f t="shared" si="34"/>
        <v xml:space="preserve"> </v>
      </c>
      <c r="L767" s="87" t="str">
        <f t="shared" si="35"/>
        <v xml:space="preserve"> </v>
      </c>
    </row>
    <row r="768" spans="1:12" x14ac:dyDescent="0.25">
      <c r="A768" s="72"/>
      <c r="B768" s="82"/>
      <c r="C768" s="82"/>
      <c r="D768" s="79"/>
      <c r="E768" s="83"/>
      <c r="F768" s="83"/>
      <c r="G768" s="81"/>
      <c r="H768" s="126"/>
      <c r="I768" s="238" t="str">
        <f>IF(ISNUMBER(F768),_xlfn.IFS(RIGHT(H768,3)="(b)",IF(AND(G768&gt;=DATE('1. Informace o projektu'!$C$3,1,1),G768&lt;=WORKDAY(DATE('1. Informace o projektu'!$C$3+1,1,31)-1,1)),"OK","!!"),RIGHT(H768,3)="(a)",IF(AND(G768&gt;=DATE('1. Informace o projektu'!$C$3,1,1),G768&lt;=WORKDAY(DATE('1. Informace o projektu'!$C$3,12,31)-1,1,'6. Data'!$C$76:$C$89)),"OK","!!"),ISBLANK(G768),"!",ISBLANK(H768),"!!!",H768='6. Data'!$B$3,"vyberte druh nákladu")," ")</f>
        <v xml:space="preserve"> </v>
      </c>
      <c r="J768" s="261" t="str">
        <f t="shared" si="33"/>
        <v xml:space="preserve"> </v>
      </c>
      <c r="K768" s="238" t="str">
        <f t="shared" si="34"/>
        <v xml:space="preserve"> </v>
      </c>
      <c r="L768" s="87" t="str">
        <f t="shared" si="35"/>
        <v xml:space="preserve"> </v>
      </c>
    </row>
    <row r="769" spans="1:12" x14ac:dyDescent="0.25">
      <c r="A769" s="72"/>
      <c r="B769" s="82"/>
      <c r="C769" s="82"/>
      <c r="D769" s="79"/>
      <c r="E769" s="83"/>
      <c r="F769" s="83"/>
      <c r="G769" s="81"/>
      <c r="H769" s="126"/>
      <c r="I769" s="238" t="str">
        <f>IF(ISNUMBER(F769),_xlfn.IFS(RIGHT(H769,3)="(b)",IF(AND(G769&gt;=DATE('1. Informace o projektu'!$C$3,1,1),G769&lt;=WORKDAY(DATE('1. Informace o projektu'!$C$3+1,1,31)-1,1)),"OK","!!"),RIGHT(H769,3)="(a)",IF(AND(G769&gt;=DATE('1. Informace o projektu'!$C$3,1,1),G769&lt;=WORKDAY(DATE('1. Informace o projektu'!$C$3,12,31)-1,1,'6. Data'!$C$76:$C$89)),"OK","!!"),ISBLANK(G769),"!",ISBLANK(H769),"!!!",H769='6. Data'!$B$3,"vyberte druh nákladu")," ")</f>
        <v xml:space="preserve"> </v>
      </c>
      <c r="J769" s="261" t="str">
        <f t="shared" si="33"/>
        <v xml:space="preserve"> </v>
      </c>
      <c r="K769" s="238" t="str">
        <f t="shared" si="34"/>
        <v xml:space="preserve"> </v>
      </c>
      <c r="L769" s="87" t="str">
        <f t="shared" si="35"/>
        <v xml:space="preserve"> </v>
      </c>
    </row>
    <row r="770" spans="1:12" x14ac:dyDescent="0.25">
      <c r="A770" s="72"/>
      <c r="B770" s="82"/>
      <c r="C770" s="82"/>
      <c r="D770" s="79"/>
      <c r="E770" s="83"/>
      <c r="F770" s="83"/>
      <c r="G770" s="81"/>
      <c r="H770" s="126"/>
      <c r="I770" s="238" t="str">
        <f>IF(ISNUMBER(F770),_xlfn.IFS(RIGHT(H770,3)="(b)",IF(AND(G770&gt;=DATE('1. Informace o projektu'!$C$3,1,1),G770&lt;=WORKDAY(DATE('1. Informace o projektu'!$C$3+1,1,31)-1,1)),"OK","!!"),RIGHT(H770,3)="(a)",IF(AND(G770&gt;=DATE('1. Informace o projektu'!$C$3,1,1),G770&lt;=WORKDAY(DATE('1. Informace o projektu'!$C$3,12,31)-1,1,'6. Data'!$C$76:$C$89)),"OK","!!"),ISBLANK(G770),"!",ISBLANK(H770),"!!!",H770='6. Data'!$B$3,"vyberte druh nákladu")," ")</f>
        <v xml:space="preserve"> </v>
      </c>
      <c r="J770" s="261" t="str">
        <f t="shared" si="33"/>
        <v xml:space="preserve"> </v>
      </c>
      <c r="K770" s="238" t="str">
        <f t="shared" si="34"/>
        <v xml:space="preserve"> </v>
      </c>
      <c r="L770" s="87" t="str">
        <f t="shared" si="35"/>
        <v xml:space="preserve"> </v>
      </c>
    </row>
    <row r="771" spans="1:12" x14ac:dyDescent="0.25">
      <c r="A771" s="72"/>
      <c r="B771" s="82"/>
      <c r="C771" s="82"/>
      <c r="D771" s="79"/>
      <c r="E771" s="83"/>
      <c r="F771" s="83"/>
      <c r="G771" s="81"/>
      <c r="H771" s="126"/>
      <c r="I771" s="238" t="str">
        <f>IF(ISNUMBER(F771),_xlfn.IFS(RIGHT(H771,3)="(b)",IF(AND(G771&gt;=DATE('1. Informace o projektu'!$C$3,1,1),G771&lt;=WORKDAY(DATE('1. Informace o projektu'!$C$3+1,1,31)-1,1)),"OK","!!"),RIGHT(H771,3)="(a)",IF(AND(G771&gt;=DATE('1. Informace o projektu'!$C$3,1,1),G771&lt;=WORKDAY(DATE('1. Informace o projektu'!$C$3,12,31)-1,1,'6. Data'!$C$76:$C$89)),"OK","!!"),ISBLANK(G771),"!",ISBLANK(H771),"!!!",H771='6. Data'!$B$3,"vyberte druh nákladu")," ")</f>
        <v xml:space="preserve"> </v>
      </c>
      <c r="J771" s="261" t="str">
        <f t="shared" si="33"/>
        <v xml:space="preserve"> </v>
      </c>
      <c r="K771" s="238" t="str">
        <f t="shared" si="34"/>
        <v xml:space="preserve"> </v>
      </c>
      <c r="L771" s="87" t="str">
        <f t="shared" si="35"/>
        <v xml:space="preserve"> </v>
      </c>
    </row>
    <row r="772" spans="1:12" x14ac:dyDescent="0.25">
      <c r="A772" s="72"/>
      <c r="B772" s="82"/>
      <c r="C772" s="82"/>
      <c r="D772" s="79"/>
      <c r="E772" s="83"/>
      <c r="F772" s="83"/>
      <c r="G772" s="81"/>
      <c r="H772" s="126"/>
      <c r="I772" s="238" t="str">
        <f>IF(ISNUMBER(F772),_xlfn.IFS(RIGHT(H772,3)="(b)",IF(AND(G772&gt;=DATE('1. Informace o projektu'!$C$3,1,1),G772&lt;=WORKDAY(DATE('1. Informace o projektu'!$C$3+1,1,31)-1,1)),"OK","!!"),RIGHT(H772,3)="(a)",IF(AND(G772&gt;=DATE('1. Informace o projektu'!$C$3,1,1),G772&lt;=WORKDAY(DATE('1. Informace o projektu'!$C$3,12,31)-1,1,'6. Data'!$C$76:$C$89)),"OK","!!"),ISBLANK(G772),"!",ISBLANK(H772),"!!!",H772='6. Data'!$B$3,"vyberte druh nákladu")," ")</f>
        <v xml:space="preserve"> </v>
      </c>
      <c r="J772" s="261" t="str">
        <f t="shared" si="33"/>
        <v xml:space="preserve"> </v>
      </c>
      <c r="K772" s="238" t="str">
        <f t="shared" si="34"/>
        <v xml:space="preserve"> </v>
      </c>
      <c r="L772" s="87" t="str">
        <f t="shared" si="35"/>
        <v xml:space="preserve"> </v>
      </c>
    </row>
    <row r="773" spans="1:12" x14ac:dyDescent="0.25">
      <c r="A773" s="72"/>
      <c r="B773" s="82"/>
      <c r="C773" s="82"/>
      <c r="D773" s="79"/>
      <c r="E773" s="83"/>
      <c r="F773" s="83"/>
      <c r="G773" s="81"/>
      <c r="H773" s="126"/>
      <c r="I773" s="238" t="str">
        <f>IF(ISNUMBER(F773),_xlfn.IFS(RIGHT(H773,3)="(b)",IF(AND(G773&gt;=DATE('1. Informace o projektu'!$C$3,1,1),G773&lt;=WORKDAY(DATE('1. Informace o projektu'!$C$3+1,1,31)-1,1)),"OK","!!"),RIGHT(H773,3)="(a)",IF(AND(G773&gt;=DATE('1. Informace o projektu'!$C$3,1,1),G773&lt;=WORKDAY(DATE('1. Informace o projektu'!$C$3,12,31)-1,1,'6. Data'!$C$76:$C$89)),"OK","!!"),ISBLANK(G773),"!",ISBLANK(H773),"!!!",H773='6. Data'!$B$3,"vyberte druh nákladu")," ")</f>
        <v xml:space="preserve"> </v>
      </c>
      <c r="J773" s="261" t="str">
        <f t="shared" si="33"/>
        <v xml:space="preserve"> </v>
      </c>
      <c r="K773" s="238" t="str">
        <f t="shared" si="34"/>
        <v xml:space="preserve"> </v>
      </c>
      <c r="L773" s="87" t="str">
        <f t="shared" si="35"/>
        <v xml:space="preserve"> </v>
      </c>
    </row>
    <row r="774" spans="1:12" x14ac:dyDescent="0.25">
      <c r="A774" s="72"/>
      <c r="B774" s="82"/>
      <c r="C774" s="82"/>
      <c r="D774" s="79"/>
      <c r="E774" s="83"/>
      <c r="F774" s="83"/>
      <c r="G774" s="81"/>
      <c r="H774" s="126"/>
      <c r="I774" s="238" t="str">
        <f>IF(ISNUMBER(F774),_xlfn.IFS(RIGHT(H774,3)="(b)",IF(AND(G774&gt;=DATE('1. Informace o projektu'!$C$3,1,1),G774&lt;=WORKDAY(DATE('1. Informace o projektu'!$C$3+1,1,31)-1,1)),"OK","!!"),RIGHT(H774,3)="(a)",IF(AND(G774&gt;=DATE('1. Informace o projektu'!$C$3,1,1),G774&lt;=WORKDAY(DATE('1. Informace o projektu'!$C$3,12,31)-1,1,'6. Data'!$C$76:$C$89)),"OK","!!"),ISBLANK(G774),"!",ISBLANK(H774),"!!!",H774='6. Data'!$B$3,"vyberte druh nákladu")," ")</f>
        <v xml:space="preserve"> </v>
      </c>
      <c r="J774" s="261" t="str">
        <f t="shared" si="33"/>
        <v xml:space="preserve"> </v>
      </c>
      <c r="K774" s="238" t="str">
        <f t="shared" si="34"/>
        <v xml:space="preserve"> </v>
      </c>
      <c r="L774" s="87" t="str">
        <f t="shared" si="35"/>
        <v xml:space="preserve"> </v>
      </c>
    </row>
    <row r="775" spans="1:12" x14ac:dyDescent="0.25">
      <c r="A775" s="72"/>
      <c r="B775" s="82"/>
      <c r="C775" s="82"/>
      <c r="D775" s="79"/>
      <c r="E775" s="83"/>
      <c r="F775" s="83"/>
      <c r="G775" s="81"/>
      <c r="H775" s="126"/>
      <c r="I775" s="238" t="str">
        <f>IF(ISNUMBER(F775),_xlfn.IFS(RIGHT(H775,3)="(b)",IF(AND(G775&gt;=DATE('1. Informace o projektu'!$C$3,1,1),G775&lt;=WORKDAY(DATE('1. Informace o projektu'!$C$3+1,1,31)-1,1)),"OK","!!"),RIGHT(H775,3)="(a)",IF(AND(G775&gt;=DATE('1. Informace o projektu'!$C$3,1,1),G775&lt;=WORKDAY(DATE('1. Informace o projektu'!$C$3,12,31)-1,1,'6. Data'!$C$76:$C$89)),"OK","!!"),ISBLANK(G775),"!",ISBLANK(H775),"!!!",H775='6. Data'!$B$3,"vyberte druh nákladu")," ")</f>
        <v xml:space="preserve"> </v>
      </c>
      <c r="J775" s="261" t="str">
        <f t="shared" ref="J775:J838" si="36">_xlfn.IFS(I775="!","Zapište datum úhrady",I775="ok"," ",I775=" "," ",I775="!!!","vyberte druh nákladu",I775="!!","nepovolené datum úhrady",I775="vyberte druh nákladu","vyberte druh nákladu")</f>
        <v xml:space="preserve"> </v>
      </c>
      <c r="K775" s="238" t="str">
        <f t="shared" ref="K775:K838" si="37">IF(ISNUMBER(F775),IF(E775&gt;=F775,"OK","!")," ")</f>
        <v xml:space="preserve"> </v>
      </c>
      <c r="L775" s="87" t="str">
        <f t="shared" ref="L775:L838" si="38">_xlfn.IFS(K775="!","Hrazeno z dotace je vyšší než fakturovaná částka",K775="ok"," ",K775=" "," ")</f>
        <v xml:space="preserve"> </v>
      </c>
    </row>
    <row r="776" spans="1:12" x14ac:dyDescent="0.25">
      <c r="A776" s="72"/>
      <c r="B776" s="82"/>
      <c r="C776" s="82"/>
      <c r="D776" s="79"/>
      <c r="E776" s="83"/>
      <c r="F776" s="83"/>
      <c r="G776" s="81"/>
      <c r="H776" s="126"/>
      <c r="I776" s="238" t="str">
        <f>IF(ISNUMBER(F776),_xlfn.IFS(RIGHT(H776,3)="(b)",IF(AND(G776&gt;=DATE('1. Informace o projektu'!$C$3,1,1),G776&lt;=WORKDAY(DATE('1. Informace o projektu'!$C$3+1,1,31)-1,1)),"OK","!!"),RIGHT(H776,3)="(a)",IF(AND(G776&gt;=DATE('1. Informace o projektu'!$C$3,1,1),G776&lt;=WORKDAY(DATE('1. Informace o projektu'!$C$3,12,31)-1,1,'6. Data'!$C$76:$C$89)),"OK","!!"),ISBLANK(G776),"!",ISBLANK(H776),"!!!",H776='6. Data'!$B$3,"vyberte druh nákladu")," ")</f>
        <v xml:space="preserve"> </v>
      </c>
      <c r="J776" s="261" t="str">
        <f t="shared" si="36"/>
        <v xml:space="preserve"> </v>
      </c>
      <c r="K776" s="238" t="str">
        <f t="shared" si="37"/>
        <v xml:space="preserve"> </v>
      </c>
      <c r="L776" s="87" t="str">
        <f t="shared" si="38"/>
        <v xml:space="preserve"> </v>
      </c>
    </row>
    <row r="777" spans="1:12" x14ac:dyDescent="0.25">
      <c r="A777" s="72"/>
      <c r="B777" s="82"/>
      <c r="C777" s="82"/>
      <c r="D777" s="79"/>
      <c r="E777" s="83"/>
      <c r="F777" s="83"/>
      <c r="G777" s="81"/>
      <c r="H777" s="126"/>
      <c r="I777" s="238" t="str">
        <f>IF(ISNUMBER(F777),_xlfn.IFS(RIGHT(H777,3)="(b)",IF(AND(G777&gt;=DATE('1. Informace o projektu'!$C$3,1,1),G777&lt;=WORKDAY(DATE('1. Informace o projektu'!$C$3+1,1,31)-1,1)),"OK","!!"),RIGHT(H777,3)="(a)",IF(AND(G777&gt;=DATE('1. Informace o projektu'!$C$3,1,1),G777&lt;=WORKDAY(DATE('1. Informace o projektu'!$C$3,12,31)-1,1,'6. Data'!$C$76:$C$89)),"OK","!!"),ISBLANK(G777),"!",ISBLANK(H777),"!!!",H777='6. Data'!$B$3,"vyberte druh nákladu")," ")</f>
        <v xml:space="preserve"> </v>
      </c>
      <c r="J777" s="261" t="str">
        <f t="shared" si="36"/>
        <v xml:space="preserve"> </v>
      </c>
      <c r="K777" s="238" t="str">
        <f t="shared" si="37"/>
        <v xml:space="preserve"> </v>
      </c>
      <c r="L777" s="87" t="str">
        <f t="shared" si="38"/>
        <v xml:space="preserve"> </v>
      </c>
    </row>
    <row r="778" spans="1:12" x14ac:dyDescent="0.25">
      <c r="A778" s="72"/>
      <c r="B778" s="82"/>
      <c r="C778" s="82"/>
      <c r="D778" s="79"/>
      <c r="E778" s="83"/>
      <c r="F778" s="83"/>
      <c r="G778" s="81"/>
      <c r="H778" s="126"/>
      <c r="I778" s="238" t="str">
        <f>IF(ISNUMBER(F778),_xlfn.IFS(RIGHT(H778,3)="(b)",IF(AND(G778&gt;=DATE('1. Informace o projektu'!$C$3,1,1),G778&lt;=WORKDAY(DATE('1. Informace o projektu'!$C$3+1,1,31)-1,1)),"OK","!!"),RIGHT(H778,3)="(a)",IF(AND(G778&gt;=DATE('1. Informace o projektu'!$C$3,1,1),G778&lt;=WORKDAY(DATE('1. Informace o projektu'!$C$3,12,31)-1,1,'6. Data'!$C$76:$C$89)),"OK","!!"),ISBLANK(G778),"!",ISBLANK(H778),"!!!",H778='6. Data'!$B$3,"vyberte druh nákladu")," ")</f>
        <v xml:space="preserve"> </v>
      </c>
      <c r="J778" s="261" t="str">
        <f t="shared" si="36"/>
        <v xml:space="preserve"> </v>
      </c>
      <c r="K778" s="238" t="str">
        <f t="shared" si="37"/>
        <v xml:space="preserve"> </v>
      </c>
      <c r="L778" s="87" t="str">
        <f t="shared" si="38"/>
        <v xml:space="preserve"> </v>
      </c>
    </row>
    <row r="779" spans="1:12" x14ac:dyDescent="0.25">
      <c r="A779" s="72"/>
      <c r="B779" s="82"/>
      <c r="C779" s="82"/>
      <c r="D779" s="79"/>
      <c r="E779" s="83"/>
      <c r="F779" s="83"/>
      <c r="G779" s="81"/>
      <c r="H779" s="126"/>
      <c r="I779" s="238" t="str">
        <f>IF(ISNUMBER(F779),_xlfn.IFS(RIGHT(H779,3)="(b)",IF(AND(G779&gt;=DATE('1. Informace o projektu'!$C$3,1,1),G779&lt;=WORKDAY(DATE('1. Informace o projektu'!$C$3+1,1,31)-1,1)),"OK","!!"),RIGHT(H779,3)="(a)",IF(AND(G779&gt;=DATE('1. Informace o projektu'!$C$3,1,1),G779&lt;=WORKDAY(DATE('1. Informace o projektu'!$C$3,12,31)-1,1,'6. Data'!$C$76:$C$89)),"OK","!!"),ISBLANK(G779),"!",ISBLANK(H779),"!!!",H779='6. Data'!$B$3,"vyberte druh nákladu")," ")</f>
        <v xml:space="preserve"> </v>
      </c>
      <c r="J779" s="261" t="str">
        <f t="shared" si="36"/>
        <v xml:space="preserve"> </v>
      </c>
      <c r="K779" s="238" t="str">
        <f t="shared" si="37"/>
        <v xml:space="preserve"> </v>
      </c>
      <c r="L779" s="87" t="str">
        <f t="shared" si="38"/>
        <v xml:space="preserve"> </v>
      </c>
    </row>
    <row r="780" spans="1:12" x14ac:dyDescent="0.25">
      <c r="A780" s="72"/>
      <c r="B780" s="82"/>
      <c r="C780" s="82"/>
      <c r="D780" s="79"/>
      <c r="E780" s="83"/>
      <c r="F780" s="83"/>
      <c r="G780" s="81"/>
      <c r="H780" s="126"/>
      <c r="I780" s="238" t="str">
        <f>IF(ISNUMBER(F780),_xlfn.IFS(RIGHT(H780,3)="(b)",IF(AND(G780&gt;=DATE('1. Informace o projektu'!$C$3,1,1),G780&lt;=WORKDAY(DATE('1. Informace o projektu'!$C$3+1,1,31)-1,1)),"OK","!!"),RIGHT(H780,3)="(a)",IF(AND(G780&gt;=DATE('1. Informace o projektu'!$C$3,1,1),G780&lt;=WORKDAY(DATE('1. Informace o projektu'!$C$3,12,31)-1,1,'6. Data'!$C$76:$C$89)),"OK","!!"),ISBLANK(G780),"!",ISBLANK(H780),"!!!",H780='6. Data'!$B$3,"vyberte druh nákladu")," ")</f>
        <v xml:space="preserve"> </v>
      </c>
      <c r="J780" s="261" t="str">
        <f t="shared" si="36"/>
        <v xml:space="preserve"> </v>
      </c>
      <c r="K780" s="238" t="str">
        <f t="shared" si="37"/>
        <v xml:space="preserve"> </v>
      </c>
      <c r="L780" s="87" t="str">
        <f t="shared" si="38"/>
        <v xml:space="preserve"> </v>
      </c>
    </row>
    <row r="781" spans="1:12" x14ac:dyDescent="0.25">
      <c r="A781" s="72"/>
      <c r="B781" s="82"/>
      <c r="C781" s="82"/>
      <c r="D781" s="79"/>
      <c r="E781" s="83"/>
      <c r="F781" s="83"/>
      <c r="G781" s="81"/>
      <c r="H781" s="126"/>
      <c r="I781" s="238" t="str">
        <f>IF(ISNUMBER(F781),_xlfn.IFS(RIGHT(H781,3)="(b)",IF(AND(G781&gt;=DATE('1. Informace o projektu'!$C$3,1,1),G781&lt;=WORKDAY(DATE('1. Informace o projektu'!$C$3+1,1,31)-1,1)),"OK","!!"),RIGHT(H781,3)="(a)",IF(AND(G781&gt;=DATE('1. Informace o projektu'!$C$3,1,1),G781&lt;=WORKDAY(DATE('1. Informace o projektu'!$C$3,12,31)-1,1,'6. Data'!$C$76:$C$89)),"OK","!!"),ISBLANK(G781),"!",ISBLANK(H781),"!!!",H781='6. Data'!$B$3,"vyberte druh nákladu")," ")</f>
        <v xml:space="preserve"> </v>
      </c>
      <c r="J781" s="261" t="str">
        <f t="shared" si="36"/>
        <v xml:space="preserve"> </v>
      </c>
      <c r="K781" s="238" t="str">
        <f t="shared" si="37"/>
        <v xml:space="preserve"> </v>
      </c>
      <c r="L781" s="87" t="str">
        <f t="shared" si="38"/>
        <v xml:space="preserve"> </v>
      </c>
    </row>
    <row r="782" spans="1:12" x14ac:dyDescent="0.25">
      <c r="A782" s="72"/>
      <c r="B782" s="82"/>
      <c r="C782" s="82"/>
      <c r="D782" s="79"/>
      <c r="E782" s="83"/>
      <c r="F782" s="83"/>
      <c r="G782" s="81"/>
      <c r="H782" s="126"/>
      <c r="I782" s="238" t="str">
        <f>IF(ISNUMBER(F782),_xlfn.IFS(RIGHT(H782,3)="(b)",IF(AND(G782&gt;=DATE('1. Informace o projektu'!$C$3,1,1),G782&lt;=WORKDAY(DATE('1. Informace o projektu'!$C$3+1,1,31)-1,1)),"OK","!!"),RIGHT(H782,3)="(a)",IF(AND(G782&gt;=DATE('1. Informace o projektu'!$C$3,1,1),G782&lt;=WORKDAY(DATE('1. Informace o projektu'!$C$3,12,31)-1,1,'6. Data'!$C$76:$C$89)),"OK","!!"),ISBLANK(G782),"!",ISBLANK(H782),"!!!",H782='6. Data'!$B$3,"vyberte druh nákladu")," ")</f>
        <v xml:space="preserve"> </v>
      </c>
      <c r="J782" s="261" t="str">
        <f t="shared" si="36"/>
        <v xml:space="preserve"> </v>
      </c>
      <c r="K782" s="238" t="str">
        <f t="shared" si="37"/>
        <v xml:space="preserve"> </v>
      </c>
      <c r="L782" s="87" t="str">
        <f t="shared" si="38"/>
        <v xml:space="preserve"> </v>
      </c>
    </row>
    <row r="783" spans="1:12" x14ac:dyDescent="0.25">
      <c r="A783" s="72"/>
      <c r="B783" s="82"/>
      <c r="C783" s="82"/>
      <c r="D783" s="79"/>
      <c r="E783" s="83"/>
      <c r="F783" s="83"/>
      <c r="G783" s="81"/>
      <c r="H783" s="126"/>
      <c r="I783" s="238" t="str">
        <f>IF(ISNUMBER(F783),_xlfn.IFS(RIGHT(H783,3)="(b)",IF(AND(G783&gt;=DATE('1. Informace o projektu'!$C$3,1,1),G783&lt;=WORKDAY(DATE('1. Informace o projektu'!$C$3+1,1,31)-1,1)),"OK","!!"),RIGHT(H783,3)="(a)",IF(AND(G783&gt;=DATE('1. Informace o projektu'!$C$3,1,1),G783&lt;=WORKDAY(DATE('1. Informace o projektu'!$C$3,12,31)-1,1,'6. Data'!$C$76:$C$89)),"OK","!!"),ISBLANK(G783),"!",ISBLANK(H783),"!!!",H783='6. Data'!$B$3,"vyberte druh nákladu")," ")</f>
        <v xml:space="preserve"> </v>
      </c>
      <c r="J783" s="261" t="str">
        <f t="shared" si="36"/>
        <v xml:space="preserve"> </v>
      </c>
      <c r="K783" s="238" t="str">
        <f t="shared" si="37"/>
        <v xml:space="preserve"> </v>
      </c>
      <c r="L783" s="87" t="str">
        <f t="shared" si="38"/>
        <v xml:space="preserve"> </v>
      </c>
    </row>
    <row r="784" spans="1:12" x14ac:dyDescent="0.25">
      <c r="A784" s="72"/>
      <c r="B784" s="82"/>
      <c r="C784" s="82"/>
      <c r="D784" s="79"/>
      <c r="E784" s="83"/>
      <c r="F784" s="83"/>
      <c r="G784" s="81"/>
      <c r="H784" s="126"/>
      <c r="I784" s="238" t="str">
        <f>IF(ISNUMBER(F784),_xlfn.IFS(RIGHT(H784,3)="(b)",IF(AND(G784&gt;=DATE('1. Informace o projektu'!$C$3,1,1),G784&lt;=WORKDAY(DATE('1. Informace o projektu'!$C$3+1,1,31)-1,1)),"OK","!!"),RIGHT(H784,3)="(a)",IF(AND(G784&gt;=DATE('1. Informace o projektu'!$C$3,1,1),G784&lt;=WORKDAY(DATE('1. Informace o projektu'!$C$3,12,31)-1,1,'6. Data'!$C$76:$C$89)),"OK","!!"),ISBLANK(G784),"!",ISBLANK(H784),"!!!",H784='6. Data'!$B$3,"vyberte druh nákladu")," ")</f>
        <v xml:space="preserve"> </v>
      </c>
      <c r="J784" s="261" t="str">
        <f t="shared" si="36"/>
        <v xml:space="preserve"> </v>
      </c>
      <c r="K784" s="238" t="str">
        <f t="shared" si="37"/>
        <v xml:space="preserve"> </v>
      </c>
      <c r="L784" s="87" t="str">
        <f t="shared" si="38"/>
        <v xml:space="preserve"> </v>
      </c>
    </row>
    <row r="785" spans="1:12" x14ac:dyDescent="0.25">
      <c r="A785" s="72"/>
      <c r="B785" s="82"/>
      <c r="C785" s="82"/>
      <c r="D785" s="79"/>
      <c r="E785" s="83"/>
      <c r="F785" s="83"/>
      <c r="G785" s="81"/>
      <c r="H785" s="126"/>
      <c r="I785" s="238" t="str">
        <f>IF(ISNUMBER(F785),_xlfn.IFS(RIGHT(H785,3)="(b)",IF(AND(G785&gt;=DATE('1. Informace o projektu'!$C$3,1,1),G785&lt;=WORKDAY(DATE('1. Informace o projektu'!$C$3+1,1,31)-1,1)),"OK","!!"),RIGHT(H785,3)="(a)",IF(AND(G785&gt;=DATE('1. Informace o projektu'!$C$3,1,1),G785&lt;=WORKDAY(DATE('1. Informace o projektu'!$C$3,12,31)-1,1,'6. Data'!$C$76:$C$89)),"OK","!!"),ISBLANK(G785),"!",ISBLANK(H785),"!!!",H785='6. Data'!$B$3,"vyberte druh nákladu")," ")</f>
        <v xml:space="preserve"> </v>
      </c>
      <c r="J785" s="261" t="str">
        <f t="shared" si="36"/>
        <v xml:space="preserve"> </v>
      </c>
      <c r="K785" s="238" t="str">
        <f t="shared" si="37"/>
        <v xml:space="preserve"> </v>
      </c>
      <c r="L785" s="87" t="str">
        <f t="shared" si="38"/>
        <v xml:space="preserve"> </v>
      </c>
    </row>
    <row r="786" spans="1:12" x14ac:dyDescent="0.25">
      <c r="A786" s="72"/>
      <c r="B786" s="82"/>
      <c r="C786" s="82"/>
      <c r="D786" s="79"/>
      <c r="E786" s="83"/>
      <c r="F786" s="83"/>
      <c r="G786" s="81"/>
      <c r="H786" s="126"/>
      <c r="I786" s="238" t="str">
        <f>IF(ISNUMBER(F786),_xlfn.IFS(RIGHT(H786,3)="(b)",IF(AND(G786&gt;=DATE('1. Informace o projektu'!$C$3,1,1),G786&lt;=WORKDAY(DATE('1. Informace o projektu'!$C$3+1,1,31)-1,1)),"OK","!!"),RIGHT(H786,3)="(a)",IF(AND(G786&gt;=DATE('1. Informace o projektu'!$C$3,1,1),G786&lt;=WORKDAY(DATE('1. Informace o projektu'!$C$3,12,31)-1,1,'6. Data'!$C$76:$C$89)),"OK","!!"),ISBLANK(G786),"!",ISBLANK(H786),"!!!",H786='6. Data'!$B$3,"vyberte druh nákladu")," ")</f>
        <v xml:space="preserve"> </v>
      </c>
      <c r="J786" s="261" t="str">
        <f t="shared" si="36"/>
        <v xml:space="preserve"> </v>
      </c>
      <c r="K786" s="238" t="str">
        <f t="shared" si="37"/>
        <v xml:space="preserve"> </v>
      </c>
      <c r="L786" s="87" t="str">
        <f t="shared" si="38"/>
        <v xml:space="preserve"> </v>
      </c>
    </row>
    <row r="787" spans="1:12" x14ac:dyDescent="0.25">
      <c r="A787" s="72"/>
      <c r="B787" s="82"/>
      <c r="C787" s="82"/>
      <c r="D787" s="79"/>
      <c r="E787" s="83"/>
      <c r="F787" s="83"/>
      <c r="G787" s="81"/>
      <c r="H787" s="126"/>
      <c r="I787" s="238" t="str">
        <f>IF(ISNUMBER(F787),_xlfn.IFS(RIGHT(H787,3)="(b)",IF(AND(G787&gt;=DATE('1. Informace o projektu'!$C$3,1,1),G787&lt;=WORKDAY(DATE('1. Informace o projektu'!$C$3+1,1,31)-1,1)),"OK","!!"),RIGHT(H787,3)="(a)",IF(AND(G787&gt;=DATE('1. Informace o projektu'!$C$3,1,1),G787&lt;=WORKDAY(DATE('1. Informace o projektu'!$C$3,12,31)-1,1,'6. Data'!$C$76:$C$89)),"OK","!!"),ISBLANK(G787),"!",ISBLANK(H787),"!!!",H787='6. Data'!$B$3,"vyberte druh nákladu")," ")</f>
        <v xml:space="preserve"> </v>
      </c>
      <c r="J787" s="261" t="str">
        <f t="shared" si="36"/>
        <v xml:space="preserve"> </v>
      </c>
      <c r="K787" s="238" t="str">
        <f t="shared" si="37"/>
        <v xml:space="preserve"> </v>
      </c>
      <c r="L787" s="87" t="str">
        <f t="shared" si="38"/>
        <v xml:space="preserve"> </v>
      </c>
    </row>
    <row r="788" spans="1:12" x14ac:dyDescent="0.25">
      <c r="A788" s="72"/>
      <c r="B788" s="82"/>
      <c r="C788" s="82"/>
      <c r="D788" s="79"/>
      <c r="E788" s="83"/>
      <c r="F788" s="83"/>
      <c r="G788" s="81"/>
      <c r="H788" s="126"/>
      <c r="I788" s="238" t="str">
        <f>IF(ISNUMBER(F788),_xlfn.IFS(RIGHT(H788,3)="(b)",IF(AND(G788&gt;=DATE('1. Informace o projektu'!$C$3,1,1),G788&lt;=WORKDAY(DATE('1. Informace o projektu'!$C$3+1,1,31)-1,1)),"OK","!!"),RIGHT(H788,3)="(a)",IF(AND(G788&gt;=DATE('1. Informace o projektu'!$C$3,1,1),G788&lt;=WORKDAY(DATE('1. Informace o projektu'!$C$3,12,31)-1,1,'6. Data'!$C$76:$C$89)),"OK","!!"),ISBLANK(G788),"!",ISBLANK(H788),"!!!",H788='6. Data'!$B$3,"vyberte druh nákladu")," ")</f>
        <v xml:space="preserve"> </v>
      </c>
      <c r="J788" s="261" t="str">
        <f t="shared" si="36"/>
        <v xml:space="preserve"> </v>
      </c>
      <c r="K788" s="238" t="str">
        <f t="shared" si="37"/>
        <v xml:space="preserve"> </v>
      </c>
      <c r="L788" s="87" t="str">
        <f t="shared" si="38"/>
        <v xml:space="preserve"> </v>
      </c>
    </row>
    <row r="789" spans="1:12" x14ac:dyDescent="0.25">
      <c r="A789" s="72"/>
      <c r="B789" s="82"/>
      <c r="C789" s="82"/>
      <c r="D789" s="79"/>
      <c r="E789" s="83"/>
      <c r="F789" s="83"/>
      <c r="G789" s="81"/>
      <c r="H789" s="126"/>
      <c r="I789" s="238" t="str">
        <f>IF(ISNUMBER(F789),_xlfn.IFS(RIGHT(H789,3)="(b)",IF(AND(G789&gt;=DATE('1. Informace o projektu'!$C$3,1,1),G789&lt;=WORKDAY(DATE('1. Informace o projektu'!$C$3+1,1,31)-1,1)),"OK","!!"),RIGHT(H789,3)="(a)",IF(AND(G789&gt;=DATE('1. Informace o projektu'!$C$3,1,1),G789&lt;=WORKDAY(DATE('1. Informace o projektu'!$C$3,12,31)-1,1,'6. Data'!$C$76:$C$89)),"OK","!!"),ISBLANK(G789),"!",ISBLANK(H789),"!!!",H789='6. Data'!$B$3,"vyberte druh nákladu")," ")</f>
        <v xml:space="preserve"> </v>
      </c>
      <c r="J789" s="261" t="str">
        <f t="shared" si="36"/>
        <v xml:space="preserve"> </v>
      </c>
      <c r="K789" s="238" t="str">
        <f t="shared" si="37"/>
        <v xml:space="preserve"> </v>
      </c>
      <c r="L789" s="87" t="str">
        <f t="shared" si="38"/>
        <v xml:space="preserve"> </v>
      </c>
    </row>
    <row r="790" spans="1:12" x14ac:dyDescent="0.25">
      <c r="A790" s="72"/>
      <c r="B790" s="82"/>
      <c r="C790" s="82"/>
      <c r="D790" s="79"/>
      <c r="E790" s="83"/>
      <c r="F790" s="83"/>
      <c r="G790" s="81"/>
      <c r="H790" s="126"/>
      <c r="I790" s="238" t="str">
        <f>IF(ISNUMBER(F790),_xlfn.IFS(RIGHT(H790,3)="(b)",IF(AND(G790&gt;=DATE('1. Informace o projektu'!$C$3,1,1),G790&lt;=WORKDAY(DATE('1. Informace o projektu'!$C$3+1,1,31)-1,1)),"OK","!!"),RIGHT(H790,3)="(a)",IF(AND(G790&gt;=DATE('1. Informace o projektu'!$C$3,1,1),G790&lt;=WORKDAY(DATE('1. Informace o projektu'!$C$3,12,31)-1,1,'6. Data'!$C$76:$C$89)),"OK","!!"),ISBLANK(G790),"!",ISBLANK(H790),"!!!",H790='6. Data'!$B$3,"vyberte druh nákladu")," ")</f>
        <v xml:space="preserve"> </v>
      </c>
      <c r="J790" s="261" t="str">
        <f t="shared" si="36"/>
        <v xml:space="preserve"> </v>
      </c>
      <c r="K790" s="238" t="str">
        <f t="shared" si="37"/>
        <v xml:space="preserve"> </v>
      </c>
      <c r="L790" s="87" t="str">
        <f t="shared" si="38"/>
        <v xml:space="preserve"> </v>
      </c>
    </row>
    <row r="791" spans="1:12" x14ac:dyDescent="0.25">
      <c r="A791" s="72"/>
      <c r="B791" s="82"/>
      <c r="C791" s="82"/>
      <c r="D791" s="79"/>
      <c r="E791" s="83"/>
      <c r="F791" s="83"/>
      <c r="G791" s="81"/>
      <c r="H791" s="126"/>
      <c r="I791" s="238" t="str">
        <f>IF(ISNUMBER(F791),_xlfn.IFS(RIGHT(H791,3)="(b)",IF(AND(G791&gt;=DATE('1. Informace o projektu'!$C$3,1,1),G791&lt;=WORKDAY(DATE('1. Informace o projektu'!$C$3+1,1,31)-1,1)),"OK","!!"),RIGHT(H791,3)="(a)",IF(AND(G791&gt;=DATE('1. Informace o projektu'!$C$3,1,1),G791&lt;=WORKDAY(DATE('1. Informace o projektu'!$C$3,12,31)-1,1,'6. Data'!$C$76:$C$89)),"OK","!!"),ISBLANK(G791),"!",ISBLANK(H791),"!!!",H791='6. Data'!$B$3,"vyberte druh nákladu")," ")</f>
        <v xml:space="preserve"> </v>
      </c>
      <c r="J791" s="261" t="str">
        <f t="shared" si="36"/>
        <v xml:space="preserve"> </v>
      </c>
      <c r="K791" s="238" t="str">
        <f t="shared" si="37"/>
        <v xml:space="preserve"> </v>
      </c>
      <c r="L791" s="87" t="str">
        <f t="shared" si="38"/>
        <v xml:space="preserve"> </v>
      </c>
    </row>
    <row r="792" spans="1:12" x14ac:dyDescent="0.25">
      <c r="A792" s="72"/>
      <c r="B792" s="82"/>
      <c r="C792" s="82"/>
      <c r="D792" s="79"/>
      <c r="E792" s="83"/>
      <c r="F792" s="83"/>
      <c r="G792" s="81"/>
      <c r="H792" s="126"/>
      <c r="I792" s="238" t="str">
        <f>IF(ISNUMBER(F792),_xlfn.IFS(RIGHT(H792,3)="(b)",IF(AND(G792&gt;=DATE('1. Informace o projektu'!$C$3,1,1),G792&lt;=WORKDAY(DATE('1. Informace o projektu'!$C$3+1,1,31)-1,1)),"OK","!!"),RIGHT(H792,3)="(a)",IF(AND(G792&gt;=DATE('1. Informace o projektu'!$C$3,1,1),G792&lt;=WORKDAY(DATE('1. Informace o projektu'!$C$3,12,31)-1,1,'6. Data'!$C$76:$C$89)),"OK","!!"),ISBLANK(G792),"!",ISBLANK(H792),"!!!",H792='6. Data'!$B$3,"vyberte druh nákladu")," ")</f>
        <v xml:space="preserve"> </v>
      </c>
      <c r="J792" s="261" t="str">
        <f t="shared" si="36"/>
        <v xml:space="preserve"> </v>
      </c>
      <c r="K792" s="238" t="str">
        <f t="shared" si="37"/>
        <v xml:space="preserve"> </v>
      </c>
      <c r="L792" s="87" t="str">
        <f t="shared" si="38"/>
        <v xml:space="preserve"> </v>
      </c>
    </row>
    <row r="793" spans="1:12" x14ac:dyDescent="0.25">
      <c r="A793" s="72"/>
      <c r="B793" s="82"/>
      <c r="C793" s="82"/>
      <c r="D793" s="79"/>
      <c r="E793" s="83"/>
      <c r="F793" s="83"/>
      <c r="G793" s="81"/>
      <c r="H793" s="126"/>
      <c r="I793" s="238" t="str">
        <f>IF(ISNUMBER(F793),_xlfn.IFS(RIGHT(H793,3)="(b)",IF(AND(G793&gt;=DATE('1. Informace o projektu'!$C$3,1,1),G793&lt;=WORKDAY(DATE('1. Informace o projektu'!$C$3+1,1,31)-1,1)),"OK","!!"),RIGHT(H793,3)="(a)",IF(AND(G793&gt;=DATE('1. Informace o projektu'!$C$3,1,1),G793&lt;=WORKDAY(DATE('1. Informace o projektu'!$C$3,12,31)-1,1,'6. Data'!$C$76:$C$89)),"OK","!!"),ISBLANK(G793),"!",ISBLANK(H793),"!!!",H793='6. Data'!$B$3,"vyberte druh nákladu")," ")</f>
        <v xml:space="preserve"> </v>
      </c>
      <c r="J793" s="261" t="str">
        <f t="shared" si="36"/>
        <v xml:space="preserve"> </v>
      </c>
      <c r="K793" s="238" t="str">
        <f t="shared" si="37"/>
        <v xml:space="preserve"> </v>
      </c>
      <c r="L793" s="87" t="str">
        <f t="shared" si="38"/>
        <v xml:space="preserve"> </v>
      </c>
    </row>
    <row r="794" spans="1:12" x14ac:dyDescent="0.25">
      <c r="A794" s="72"/>
      <c r="B794" s="82"/>
      <c r="C794" s="82"/>
      <c r="D794" s="79"/>
      <c r="E794" s="83"/>
      <c r="F794" s="83"/>
      <c r="G794" s="81"/>
      <c r="H794" s="126"/>
      <c r="I794" s="238" t="str">
        <f>IF(ISNUMBER(F794),_xlfn.IFS(RIGHT(H794,3)="(b)",IF(AND(G794&gt;=DATE('1. Informace o projektu'!$C$3,1,1),G794&lt;=WORKDAY(DATE('1. Informace o projektu'!$C$3+1,1,31)-1,1)),"OK","!!"),RIGHT(H794,3)="(a)",IF(AND(G794&gt;=DATE('1. Informace o projektu'!$C$3,1,1),G794&lt;=WORKDAY(DATE('1. Informace o projektu'!$C$3,12,31)-1,1,'6. Data'!$C$76:$C$89)),"OK","!!"),ISBLANK(G794),"!",ISBLANK(H794),"!!!",H794='6. Data'!$B$3,"vyberte druh nákladu")," ")</f>
        <v xml:space="preserve"> </v>
      </c>
      <c r="J794" s="261" t="str">
        <f t="shared" si="36"/>
        <v xml:space="preserve"> </v>
      </c>
      <c r="K794" s="238" t="str">
        <f t="shared" si="37"/>
        <v xml:space="preserve"> </v>
      </c>
      <c r="L794" s="87" t="str">
        <f t="shared" si="38"/>
        <v xml:space="preserve"> </v>
      </c>
    </row>
    <row r="795" spans="1:12" x14ac:dyDescent="0.25">
      <c r="A795" s="72"/>
      <c r="B795" s="82"/>
      <c r="C795" s="82"/>
      <c r="D795" s="79"/>
      <c r="E795" s="83"/>
      <c r="F795" s="83"/>
      <c r="G795" s="81"/>
      <c r="H795" s="126"/>
      <c r="I795" s="238" t="str">
        <f>IF(ISNUMBER(F795),_xlfn.IFS(RIGHT(H795,3)="(b)",IF(AND(G795&gt;=DATE('1. Informace o projektu'!$C$3,1,1),G795&lt;=WORKDAY(DATE('1. Informace o projektu'!$C$3+1,1,31)-1,1)),"OK","!!"),RIGHT(H795,3)="(a)",IF(AND(G795&gt;=DATE('1. Informace o projektu'!$C$3,1,1),G795&lt;=WORKDAY(DATE('1. Informace o projektu'!$C$3,12,31)-1,1,'6. Data'!$C$76:$C$89)),"OK","!!"),ISBLANK(G795),"!",ISBLANK(H795),"!!!",H795='6. Data'!$B$3,"vyberte druh nákladu")," ")</f>
        <v xml:space="preserve"> </v>
      </c>
      <c r="J795" s="261" t="str">
        <f t="shared" si="36"/>
        <v xml:space="preserve"> </v>
      </c>
      <c r="K795" s="238" t="str">
        <f t="shared" si="37"/>
        <v xml:space="preserve"> </v>
      </c>
      <c r="L795" s="87" t="str">
        <f t="shared" si="38"/>
        <v xml:space="preserve"> </v>
      </c>
    </row>
    <row r="796" spans="1:12" x14ac:dyDescent="0.25">
      <c r="A796" s="72"/>
      <c r="B796" s="82"/>
      <c r="C796" s="82"/>
      <c r="D796" s="79"/>
      <c r="E796" s="83"/>
      <c r="F796" s="83"/>
      <c r="G796" s="81"/>
      <c r="H796" s="126"/>
      <c r="I796" s="238" t="str">
        <f>IF(ISNUMBER(F796),_xlfn.IFS(RIGHT(H796,3)="(b)",IF(AND(G796&gt;=DATE('1. Informace o projektu'!$C$3,1,1),G796&lt;=WORKDAY(DATE('1. Informace o projektu'!$C$3+1,1,31)-1,1)),"OK","!!"),RIGHT(H796,3)="(a)",IF(AND(G796&gt;=DATE('1. Informace o projektu'!$C$3,1,1),G796&lt;=WORKDAY(DATE('1. Informace o projektu'!$C$3,12,31)-1,1,'6. Data'!$C$76:$C$89)),"OK","!!"),ISBLANK(G796),"!",ISBLANK(H796),"!!!",H796='6. Data'!$B$3,"vyberte druh nákladu")," ")</f>
        <v xml:space="preserve"> </v>
      </c>
      <c r="J796" s="261" t="str">
        <f t="shared" si="36"/>
        <v xml:space="preserve"> </v>
      </c>
      <c r="K796" s="238" t="str">
        <f t="shared" si="37"/>
        <v xml:space="preserve"> </v>
      </c>
      <c r="L796" s="87" t="str">
        <f t="shared" si="38"/>
        <v xml:space="preserve"> </v>
      </c>
    </row>
    <row r="797" spans="1:12" x14ac:dyDescent="0.25">
      <c r="A797" s="72"/>
      <c r="B797" s="82"/>
      <c r="C797" s="82"/>
      <c r="D797" s="79"/>
      <c r="E797" s="83"/>
      <c r="F797" s="83"/>
      <c r="G797" s="81"/>
      <c r="H797" s="126"/>
      <c r="I797" s="238" t="str">
        <f>IF(ISNUMBER(F797),_xlfn.IFS(RIGHT(H797,3)="(b)",IF(AND(G797&gt;=DATE('1. Informace o projektu'!$C$3,1,1),G797&lt;=WORKDAY(DATE('1. Informace o projektu'!$C$3+1,1,31)-1,1)),"OK","!!"),RIGHT(H797,3)="(a)",IF(AND(G797&gt;=DATE('1. Informace o projektu'!$C$3,1,1),G797&lt;=WORKDAY(DATE('1. Informace o projektu'!$C$3,12,31)-1,1,'6. Data'!$C$76:$C$89)),"OK","!!"),ISBLANK(G797),"!",ISBLANK(H797),"!!!",H797='6. Data'!$B$3,"vyberte druh nákladu")," ")</f>
        <v xml:space="preserve"> </v>
      </c>
      <c r="J797" s="261" t="str">
        <f t="shared" si="36"/>
        <v xml:space="preserve"> </v>
      </c>
      <c r="K797" s="238" t="str">
        <f t="shared" si="37"/>
        <v xml:space="preserve"> </v>
      </c>
      <c r="L797" s="87" t="str">
        <f t="shared" si="38"/>
        <v xml:space="preserve"> </v>
      </c>
    </row>
    <row r="798" spans="1:12" x14ac:dyDescent="0.25">
      <c r="A798" s="72"/>
      <c r="B798" s="82"/>
      <c r="C798" s="82"/>
      <c r="D798" s="79"/>
      <c r="E798" s="83"/>
      <c r="F798" s="83"/>
      <c r="G798" s="81"/>
      <c r="H798" s="126"/>
      <c r="I798" s="238" t="str">
        <f>IF(ISNUMBER(F798),_xlfn.IFS(RIGHT(H798,3)="(b)",IF(AND(G798&gt;=DATE('1. Informace o projektu'!$C$3,1,1),G798&lt;=WORKDAY(DATE('1. Informace o projektu'!$C$3+1,1,31)-1,1)),"OK","!!"),RIGHT(H798,3)="(a)",IF(AND(G798&gt;=DATE('1. Informace o projektu'!$C$3,1,1),G798&lt;=WORKDAY(DATE('1. Informace o projektu'!$C$3,12,31)-1,1,'6. Data'!$C$76:$C$89)),"OK","!!"),ISBLANK(G798),"!",ISBLANK(H798),"!!!",H798='6. Data'!$B$3,"vyberte druh nákladu")," ")</f>
        <v xml:space="preserve"> </v>
      </c>
      <c r="J798" s="261" t="str">
        <f t="shared" si="36"/>
        <v xml:space="preserve"> </v>
      </c>
      <c r="K798" s="238" t="str">
        <f t="shared" si="37"/>
        <v xml:space="preserve"> </v>
      </c>
      <c r="L798" s="87" t="str">
        <f t="shared" si="38"/>
        <v xml:space="preserve"> </v>
      </c>
    </row>
    <row r="799" spans="1:12" x14ac:dyDescent="0.25">
      <c r="A799" s="72"/>
      <c r="B799" s="82"/>
      <c r="C799" s="82"/>
      <c r="D799" s="79"/>
      <c r="E799" s="83"/>
      <c r="F799" s="83"/>
      <c r="G799" s="81"/>
      <c r="H799" s="126"/>
      <c r="I799" s="238" t="str">
        <f>IF(ISNUMBER(F799),_xlfn.IFS(RIGHT(H799,3)="(b)",IF(AND(G799&gt;=DATE('1. Informace o projektu'!$C$3,1,1),G799&lt;=WORKDAY(DATE('1. Informace o projektu'!$C$3+1,1,31)-1,1)),"OK","!!"),RIGHT(H799,3)="(a)",IF(AND(G799&gt;=DATE('1. Informace o projektu'!$C$3,1,1),G799&lt;=WORKDAY(DATE('1. Informace o projektu'!$C$3,12,31)-1,1,'6. Data'!$C$76:$C$89)),"OK","!!"),ISBLANK(G799),"!",ISBLANK(H799),"!!!",H799='6. Data'!$B$3,"vyberte druh nákladu")," ")</f>
        <v xml:space="preserve"> </v>
      </c>
      <c r="J799" s="261" t="str">
        <f t="shared" si="36"/>
        <v xml:space="preserve"> </v>
      </c>
      <c r="K799" s="238" t="str">
        <f t="shared" si="37"/>
        <v xml:space="preserve"> </v>
      </c>
      <c r="L799" s="87" t="str">
        <f t="shared" si="38"/>
        <v xml:space="preserve"> </v>
      </c>
    </row>
    <row r="800" spans="1:12" x14ac:dyDescent="0.25">
      <c r="A800" s="72"/>
      <c r="B800" s="82"/>
      <c r="C800" s="82"/>
      <c r="D800" s="79"/>
      <c r="E800" s="83"/>
      <c r="F800" s="83"/>
      <c r="G800" s="81"/>
      <c r="H800" s="126"/>
      <c r="I800" s="238" t="str">
        <f>IF(ISNUMBER(F800),_xlfn.IFS(RIGHT(H800,3)="(b)",IF(AND(G800&gt;=DATE('1. Informace o projektu'!$C$3,1,1),G800&lt;=WORKDAY(DATE('1. Informace o projektu'!$C$3+1,1,31)-1,1)),"OK","!!"),RIGHT(H800,3)="(a)",IF(AND(G800&gt;=DATE('1. Informace o projektu'!$C$3,1,1),G800&lt;=WORKDAY(DATE('1. Informace o projektu'!$C$3,12,31)-1,1,'6. Data'!$C$76:$C$89)),"OK","!!"),ISBLANK(G800),"!",ISBLANK(H800),"!!!",H800='6. Data'!$B$3,"vyberte druh nákladu")," ")</f>
        <v xml:space="preserve"> </v>
      </c>
      <c r="J800" s="261" t="str">
        <f t="shared" si="36"/>
        <v xml:space="preserve"> </v>
      </c>
      <c r="K800" s="238" t="str">
        <f t="shared" si="37"/>
        <v xml:space="preserve"> </v>
      </c>
      <c r="L800" s="87" t="str">
        <f t="shared" si="38"/>
        <v xml:space="preserve"> </v>
      </c>
    </row>
    <row r="801" spans="1:12" x14ac:dyDescent="0.25">
      <c r="A801" s="72"/>
      <c r="B801" s="82"/>
      <c r="C801" s="82"/>
      <c r="D801" s="79"/>
      <c r="E801" s="83"/>
      <c r="F801" s="83"/>
      <c r="G801" s="81"/>
      <c r="H801" s="126"/>
      <c r="I801" s="238" t="str">
        <f>IF(ISNUMBER(F801),_xlfn.IFS(RIGHT(H801,3)="(b)",IF(AND(G801&gt;=DATE('1. Informace o projektu'!$C$3,1,1),G801&lt;=WORKDAY(DATE('1. Informace o projektu'!$C$3+1,1,31)-1,1)),"OK","!!"),RIGHT(H801,3)="(a)",IF(AND(G801&gt;=DATE('1. Informace o projektu'!$C$3,1,1),G801&lt;=WORKDAY(DATE('1. Informace o projektu'!$C$3,12,31)-1,1,'6. Data'!$C$76:$C$89)),"OK","!!"),ISBLANK(G801),"!",ISBLANK(H801),"!!!",H801='6. Data'!$B$3,"vyberte druh nákladu")," ")</f>
        <v xml:space="preserve"> </v>
      </c>
      <c r="J801" s="261" t="str">
        <f t="shared" si="36"/>
        <v xml:space="preserve"> </v>
      </c>
      <c r="K801" s="238" t="str">
        <f t="shared" si="37"/>
        <v xml:space="preserve"> </v>
      </c>
      <c r="L801" s="87" t="str">
        <f t="shared" si="38"/>
        <v xml:space="preserve"> </v>
      </c>
    </row>
    <row r="802" spans="1:12" x14ac:dyDescent="0.25">
      <c r="A802" s="72"/>
      <c r="B802" s="82"/>
      <c r="C802" s="82"/>
      <c r="D802" s="79"/>
      <c r="E802" s="83"/>
      <c r="F802" s="83"/>
      <c r="G802" s="81"/>
      <c r="H802" s="126"/>
      <c r="I802" s="238" t="str">
        <f>IF(ISNUMBER(F802),_xlfn.IFS(RIGHT(H802,3)="(b)",IF(AND(G802&gt;=DATE('1. Informace o projektu'!$C$3,1,1),G802&lt;=WORKDAY(DATE('1. Informace o projektu'!$C$3+1,1,31)-1,1)),"OK","!!"),RIGHT(H802,3)="(a)",IF(AND(G802&gt;=DATE('1. Informace o projektu'!$C$3,1,1),G802&lt;=WORKDAY(DATE('1. Informace o projektu'!$C$3,12,31)-1,1,'6. Data'!$C$76:$C$89)),"OK","!!"),ISBLANK(G802),"!",ISBLANK(H802),"!!!",H802='6. Data'!$B$3,"vyberte druh nákladu")," ")</f>
        <v xml:space="preserve"> </v>
      </c>
      <c r="J802" s="261" t="str">
        <f t="shared" si="36"/>
        <v xml:space="preserve"> </v>
      </c>
      <c r="K802" s="238" t="str">
        <f t="shared" si="37"/>
        <v xml:space="preserve"> </v>
      </c>
      <c r="L802" s="87" t="str">
        <f t="shared" si="38"/>
        <v xml:space="preserve"> </v>
      </c>
    </row>
    <row r="803" spans="1:12" x14ac:dyDescent="0.25">
      <c r="A803" s="72"/>
      <c r="B803" s="82"/>
      <c r="C803" s="82"/>
      <c r="D803" s="79"/>
      <c r="E803" s="83"/>
      <c r="F803" s="83"/>
      <c r="G803" s="81"/>
      <c r="H803" s="126"/>
      <c r="I803" s="238" t="str">
        <f>IF(ISNUMBER(F803),_xlfn.IFS(RIGHT(H803,3)="(b)",IF(AND(G803&gt;=DATE('1. Informace o projektu'!$C$3,1,1),G803&lt;=WORKDAY(DATE('1. Informace o projektu'!$C$3+1,1,31)-1,1)),"OK","!!"),RIGHT(H803,3)="(a)",IF(AND(G803&gt;=DATE('1. Informace o projektu'!$C$3,1,1),G803&lt;=WORKDAY(DATE('1. Informace o projektu'!$C$3,12,31)-1,1,'6. Data'!$C$76:$C$89)),"OK","!!"),ISBLANK(G803),"!",ISBLANK(H803),"!!!",H803='6. Data'!$B$3,"vyberte druh nákladu")," ")</f>
        <v xml:space="preserve"> </v>
      </c>
      <c r="J803" s="261" t="str">
        <f t="shared" si="36"/>
        <v xml:space="preserve"> </v>
      </c>
      <c r="K803" s="238" t="str">
        <f t="shared" si="37"/>
        <v xml:space="preserve"> </v>
      </c>
      <c r="L803" s="87" t="str">
        <f t="shared" si="38"/>
        <v xml:space="preserve"> </v>
      </c>
    </row>
    <row r="804" spans="1:12" x14ac:dyDescent="0.25">
      <c r="A804" s="72"/>
      <c r="B804" s="82"/>
      <c r="C804" s="82"/>
      <c r="D804" s="79"/>
      <c r="E804" s="83"/>
      <c r="F804" s="83"/>
      <c r="G804" s="81"/>
      <c r="H804" s="126"/>
      <c r="I804" s="238" t="str">
        <f>IF(ISNUMBER(F804),_xlfn.IFS(RIGHT(H804,3)="(b)",IF(AND(G804&gt;=DATE('1. Informace o projektu'!$C$3,1,1),G804&lt;=WORKDAY(DATE('1. Informace o projektu'!$C$3+1,1,31)-1,1)),"OK","!!"),RIGHT(H804,3)="(a)",IF(AND(G804&gt;=DATE('1. Informace o projektu'!$C$3,1,1),G804&lt;=WORKDAY(DATE('1. Informace o projektu'!$C$3,12,31)-1,1,'6. Data'!$C$76:$C$89)),"OK","!!"),ISBLANK(G804),"!",ISBLANK(H804),"!!!",H804='6. Data'!$B$3,"vyberte druh nákladu")," ")</f>
        <v xml:space="preserve"> </v>
      </c>
      <c r="J804" s="261" t="str">
        <f t="shared" si="36"/>
        <v xml:space="preserve"> </v>
      </c>
      <c r="K804" s="238" t="str">
        <f t="shared" si="37"/>
        <v xml:space="preserve"> </v>
      </c>
      <c r="L804" s="87" t="str">
        <f t="shared" si="38"/>
        <v xml:space="preserve"> </v>
      </c>
    </row>
    <row r="805" spans="1:12" x14ac:dyDescent="0.25">
      <c r="A805" s="72"/>
      <c r="B805" s="82"/>
      <c r="C805" s="82"/>
      <c r="D805" s="79"/>
      <c r="E805" s="83"/>
      <c r="F805" s="83"/>
      <c r="G805" s="81"/>
      <c r="H805" s="126"/>
      <c r="I805" s="238" t="str">
        <f>IF(ISNUMBER(F805),_xlfn.IFS(RIGHT(H805,3)="(b)",IF(AND(G805&gt;=DATE('1. Informace o projektu'!$C$3,1,1),G805&lt;=WORKDAY(DATE('1. Informace o projektu'!$C$3+1,1,31)-1,1)),"OK","!!"),RIGHT(H805,3)="(a)",IF(AND(G805&gt;=DATE('1. Informace o projektu'!$C$3,1,1),G805&lt;=WORKDAY(DATE('1. Informace o projektu'!$C$3,12,31)-1,1,'6. Data'!$C$76:$C$89)),"OK","!!"),ISBLANK(G805),"!",ISBLANK(H805),"!!!",H805='6. Data'!$B$3,"vyberte druh nákladu")," ")</f>
        <v xml:space="preserve"> </v>
      </c>
      <c r="J805" s="261" t="str">
        <f t="shared" si="36"/>
        <v xml:space="preserve"> </v>
      </c>
      <c r="K805" s="238" t="str">
        <f t="shared" si="37"/>
        <v xml:space="preserve"> </v>
      </c>
      <c r="L805" s="87" t="str">
        <f t="shared" si="38"/>
        <v xml:space="preserve"> </v>
      </c>
    </row>
    <row r="806" spans="1:12" x14ac:dyDescent="0.25">
      <c r="A806" s="72"/>
      <c r="B806" s="82"/>
      <c r="C806" s="82"/>
      <c r="D806" s="79"/>
      <c r="E806" s="83"/>
      <c r="F806" s="83"/>
      <c r="G806" s="81"/>
      <c r="H806" s="126"/>
      <c r="I806" s="238" t="str">
        <f>IF(ISNUMBER(F806),_xlfn.IFS(RIGHT(H806,3)="(b)",IF(AND(G806&gt;=DATE('1. Informace o projektu'!$C$3,1,1),G806&lt;=WORKDAY(DATE('1. Informace o projektu'!$C$3+1,1,31)-1,1)),"OK","!!"),RIGHT(H806,3)="(a)",IF(AND(G806&gt;=DATE('1. Informace o projektu'!$C$3,1,1),G806&lt;=WORKDAY(DATE('1. Informace o projektu'!$C$3,12,31)-1,1,'6. Data'!$C$76:$C$89)),"OK","!!"),ISBLANK(G806),"!",ISBLANK(H806),"!!!",H806='6. Data'!$B$3,"vyberte druh nákladu")," ")</f>
        <v xml:space="preserve"> </v>
      </c>
      <c r="J806" s="261" t="str">
        <f t="shared" si="36"/>
        <v xml:space="preserve"> </v>
      </c>
      <c r="K806" s="238" t="str">
        <f t="shared" si="37"/>
        <v xml:space="preserve"> </v>
      </c>
      <c r="L806" s="87" t="str">
        <f t="shared" si="38"/>
        <v xml:space="preserve"> </v>
      </c>
    </row>
    <row r="807" spans="1:12" x14ac:dyDescent="0.25">
      <c r="A807" s="72"/>
      <c r="B807" s="82"/>
      <c r="C807" s="82"/>
      <c r="D807" s="79"/>
      <c r="E807" s="83"/>
      <c r="F807" s="83"/>
      <c r="G807" s="81"/>
      <c r="H807" s="126"/>
      <c r="I807" s="238" t="str">
        <f>IF(ISNUMBER(F807),_xlfn.IFS(RIGHT(H807,3)="(b)",IF(AND(G807&gt;=DATE('1. Informace o projektu'!$C$3,1,1),G807&lt;=WORKDAY(DATE('1. Informace o projektu'!$C$3+1,1,31)-1,1)),"OK","!!"),RIGHT(H807,3)="(a)",IF(AND(G807&gt;=DATE('1. Informace o projektu'!$C$3,1,1),G807&lt;=WORKDAY(DATE('1. Informace o projektu'!$C$3,12,31)-1,1,'6. Data'!$C$76:$C$89)),"OK","!!"),ISBLANK(G807),"!",ISBLANK(H807),"!!!",H807='6. Data'!$B$3,"vyberte druh nákladu")," ")</f>
        <v xml:space="preserve"> </v>
      </c>
      <c r="J807" s="261" t="str">
        <f t="shared" si="36"/>
        <v xml:space="preserve"> </v>
      </c>
      <c r="K807" s="238" t="str">
        <f t="shared" si="37"/>
        <v xml:space="preserve"> </v>
      </c>
      <c r="L807" s="87" t="str">
        <f t="shared" si="38"/>
        <v xml:space="preserve"> </v>
      </c>
    </row>
    <row r="808" spans="1:12" x14ac:dyDescent="0.25">
      <c r="A808" s="72"/>
      <c r="B808" s="82"/>
      <c r="C808" s="82"/>
      <c r="D808" s="79"/>
      <c r="E808" s="83"/>
      <c r="F808" s="83"/>
      <c r="G808" s="81"/>
      <c r="H808" s="126"/>
      <c r="I808" s="238" t="str">
        <f>IF(ISNUMBER(F808),_xlfn.IFS(RIGHT(H808,3)="(b)",IF(AND(G808&gt;=DATE('1. Informace o projektu'!$C$3,1,1),G808&lt;=WORKDAY(DATE('1. Informace o projektu'!$C$3+1,1,31)-1,1)),"OK","!!"),RIGHT(H808,3)="(a)",IF(AND(G808&gt;=DATE('1. Informace o projektu'!$C$3,1,1),G808&lt;=WORKDAY(DATE('1. Informace o projektu'!$C$3,12,31)-1,1,'6. Data'!$C$76:$C$89)),"OK","!!"),ISBLANK(G808),"!",ISBLANK(H808),"!!!",H808='6. Data'!$B$3,"vyberte druh nákladu")," ")</f>
        <v xml:space="preserve"> </v>
      </c>
      <c r="J808" s="261" t="str">
        <f t="shared" si="36"/>
        <v xml:space="preserve"> </v>
      </c>
      <c r="K808" s="238" t="str">
        <f t="shared" si="37"/>
        <v xml:space="preserve"> </v>
      </c>
      <c r="L808" s="87" t="str">
        <f t="shared" si="38"/>
        <v xml:space="preserve"> </v>
      </c>
    </row>
    <row r="809" spans="1:12" x14ac:dyDescent="0.25">
      <c r="A809" s="72"/>
      <c r="B809" s="82"/>
      <c r="C809" s="82"/>
      <c r="D809" s="79"/>
      <c r="E809" s="83"/>
      <c r="F809" s="83"/>
      <c r="G809" s="81"/>
      <c r="H809" s="126"/>
      <c r="I809" s="238" t="str">
        <f>IF(ISNUMBER(F809),_xlfn.IFS(RIGHT(H809,3)="(b)",IF(AND(G809&gt;=DATE('1. Informace o projektu'!$C$3,1,1),G809&lt;=WORKDAY(DATE('1. Informace o projektu'!$C$3+1,1,31)-1,1)),"OK","!!"),RIGHT(H809,3)="(a)",IF(AND(G809&gt;=DATE('1. Informace o projektu'!$C$3,1,1),G809&lt;=WORKDAY(DATE('1. Informace o projektu'!$C$3,12,31)-1,1,'6. Data'!$C$76:$C$89)),"OK","!!"),ISBLANK(G809),"!",ISBLANK(H809),"!!!",H809='6. Data'!$B$3,"vyberte druh nákladu")," ")</f>
        <v xml:space="preserve"> </v>
      </c>
      <c r="J809" s="261" t="str">
        <f t="shared" si="36"/>
        <v xml:space="preserve"> </v>
      </c>
      <c r="K809" s="238" t="str">
        <f t="shared" si="37"/>
        <v xml:space="preserve"> </v>
      </c>
      <c r="L809" s="87" t="str">
        <f t="shared" si="38"/>
        <v xml:space="preserve"> </v>
      </c>
    </row>
    <row r="810" spans="1:12" x14ac:dyDescent="0.25">
      <c r="A810" s="72"/>
      <c r="B810" s="82"/>
      <c r="C810" s="82"/>
      <c r="D810" s="79"/>
      <c r="E810" s="83"/>
      <c r="F810" s="83"/>
      <c r="G810" s="81"/>
      <c r="H810" s="126"/>
      <c r="I810" s="238" t="str">
        <f>IF(ISNUMBER(F810),_xlfn.IFS(RIGHT(H810,3)="(b)",IF(AND(G810&gt;=DATE('1. Informace o projektu'!$C$3,1,1),G810&lt;=WORKDAY(DATE('1. Informace o projektu'!$C$3+1,1,31)-1,1)),"OK","!!"),RIGHT(H810,3)="(a)",IF(AND(G810&gt;=DATE('1. Informace o projektu'!$C$3,1,1),G810&lt;=WORKDAY(DATE('1. Informace o projektu'!$C$3,12,31)-1,1,'6. Data'!$C$76:$C$89)),"OK","!!"),ISBLANK(G810),"!",ISBLANK(H810),"!!!",H810='6. Data'!$B$3,"vyberte druh nákladu")," ")</f>
        <v xml:space="preserve"> </v>
      </c>
      <c r="J810" s="261" t="str">
        <f t="shared" si="36"/>
        <v xml:space="preserve"> </v>
      </c>
      <c r="K810" s="238" t="str">
        <f t="shared" si="37"/>
        <v xml:space="preserve"> </v>
      </c>
      <c r="L810" s="87" t="str">
        <f t="shared" si="38"/>
        <v xml:space="preserve"> </v>
      </c>
    </row>
    <row r="811" spans="1:12" x14ac:dyDescent="0.25">
      <c r="A811" s="72"/>
      <c r="B811" s="82"/>
      <c r="C811" s="82"/>
      <c r="D811" s="79"/>
      <c r="E811" s="83"/>
      <c r="F811" s="83"/>
      <c r="G811" s="81"/>
      <c r="H811" s="126"/>
      <c r="I811" s="238" t="str">
        <f>IF(ISNUMBER(F811),_xlfn.IFS(RIGHT(H811,3)="(b)",IF(AND(G811&gt;=DATE('1. Informace o projektu'!$C$3,1,1),G811&lt;=WORKDAY(DATE('1. Informace o projektu'!$C$3+1,1,31)-1,1)),"OK","!!"),RIGHT(H811,3)="(a)",IF(AND(G811&gt;=DATE('1. Informace o projektu'!$C$3,1,1),G811&lt;=WORKDAY(DATE('1. Informace o projektu'!$C$3,12,31)-1,1,'6. Data'!$C$76:$C$89)),"OK","!!"),ISBLANK(G811),"!",ISBLANK(H811),"!!!",H811='6. Data'!$B$3,"vyberte druh nákladu")," ")</f>
        <v xml:space="preserve"> </v>
      </c>
      <c r="J811" s="261" t="str">
        <f t="shared" si="36"/>
        <v xml:space="preserve"> </v>
      </c>
      <c r="K811" s="238" t="str">
        <f t="shared" si="37"/>
        <v xml:space="preserve"> </v>
      </c>
      <c r="L811" s="87" t="str">
        <f t="shared" si="38"/>
        <v xml:space="preserve"> </v>
      </c>
    </row>
    <row r="812" spans="1:12" x14ac:dyDescent="0.25">
      <c r="A812" s="72"/>
      <c r="B812" s="82"/>
      <c r="C812" s="82"/>
      <c r="D812" s="79"/>
      <c r="E812" s="83"/>
      <c r="F812" s="83"/>
      <c r="G812" s="81"/>
      <c r="H812" s="126"/>
      <c r="I812" s="238" t="str">
        <f>IF(ISNUMBER(F812),_xlfn.IFS(RIGHT(H812,3)="(b)",IF(AND(G812&gt;=DATE('1. Informace o projektu'!$C$3,1,1),G812&lt;=WORKDAY(DATE('1. Informace o projektu'!$C$3+1,1,31)-1,1)),"OK","!!"),RIGHT(H812,3)="(a)",IF(AND(G812&gt;=DATE('1. Informace o projektu'!$C$3,1,1),G812&lt;=WORKDAY(DATE('1. Informace o projektu'!$C$3,12,31)-1,1,'6. Data'!$C$76:$C$89)),"OK","!!"),ISBLANK(G812),"!",ISBLANK(H812),"!!!",H812='6. Data'!$B$3,"vyberte druh nákladu")," ")</f>
        <v xml:space="preserve"> </v>
      </c>
      <c r="J812" s="261" t="str">
        <f t="shared" si="36"/>
        <v xml:space="preserve"> </v>
      </c>
      <c r="K812" s="238" t="str">
        <f t="shared" si="37"/>
        <v xml:space="preserve"> </v>
      </c>
      <c r="L812" s="87" t="str">
        <f t="shared" si="38"/>
        <v xml:space="preserve"> </v>
      </c>
    </row>
    <row r="813" spans="1:12" x14ac:dyDescent="0.25">
      <c r="A813" s="72"/>
      <c r="B813" s="82"/>
      <c r="C813" s="82"/>
      <c r="D813" s="79"/>
      <c r="E813" s="83"/>
      <c r="F813" s="83"/>
      <c r="G813" s="81"/>
      <c r="H813" s="126"/>
      <c r="I813" s="238" t="str">
        <f>IF(ISNUMBER(F813),_xlfn.IFS(RIGHT(H813,3)="(b)",IF(AND(G813&gt;=DATE('1. Informace o projektu'!$C$3,1,1),G813&lt;=WORKDAY(DATE('1. Informace o projektu'!$C$3+1,1,31)-1,1)),"OK","!!"),RIGHT(H813,3)="(a)",IF(AND(G813&gt;=DATE('1. Informace o projektu'!$C$3,1,1),G813&lt;=WORKDAY(DATE('1. Informace o projektu'!$C$3,12,31)-1,1,'6. Data'!$C$76:$C$89)),"OK","!!"),ISBLANK(G813),"!",ISBLANK(H813),"!!!",H813='6. Data'!$B$3,"vyberte druh nákladu")," ")</f>
        <v xml:space="preserve"> </v>
      </c>
      <c r="J813" s="261" t="str">
        <f t="shared" si="36"/>
        <v xml:space="preserve"> </v>
      </c>
      <c r="K813" s="238" t="str">
        <f t="shared" si="37"/>
        <v xml:space="preserve"> </v>
      </c>
      <c r="L813" s="87" t="str">
        <f t="shared" si="38"/>
        <v xml:space="preserve"> </v>
      </c>
    </row>
    <row r="814" spans="1:12" x14ac:dyDescent="0.25">
      <c r="A814" s="72"/>
      <c r="B814" s="82"/>
      <c r="C814" s="82"/>
      <c r="D814" s="79"/>
      <c r="E814" s="83"/>
      <c r="F814" s="83"/>
      <c r="G814" s="81"/>
      <c r="H814" s="126"/>
      <c r="I814" s="238" t="str">
        <f>IF(ISNUMBER(F814),_xlfn.IFS(RIGHT(H814,3)="(b)",IF(AND(G814&gt;=DATE('1. Informace o projektu'!$C$3,1,1),G814&lt;=WORKDAY(DATE('1. Informace o projektu'!$C$3+1,1,31)-1,1)),"OK","!!"),RIGHT(H814,3)="(a)",IF(AND(G814&gt;=DATE('1. Informace o projektu'!$C$3,1,1),G814&lt;=WORKDAY(DATE('1. Informace o projektu'!$C$3,12,31)-1,1,'6. Data'!$C$76:$C$89)),"OK","!!"),ISBLANK(G814),"!",ISBLANK(H814),"!!!",H814='6. Data'!$B$3,"vyberte druh nákladu")," ")</f>
        <v xml:space="preserve"> </v>
      </c>
      <c r="J814" s="261" t="str">
        <f t="shared" si="36"/>
        <v xml:space="preserve"> </v>
      </c>
      <c r="K814" s="238" t="str">
        <f t="shared" si="37"/>
        <v xml:space="preserve"> </v>
      </c>
      <c r="L814" s="87" t="str">
        <f t="shared" si="38"/>
        <v xml:space="preserve"> </v>
      </c>
    </row>
    <row r="815" spans="1:12" x14ac:dyDescent="0.25">
      <c r="A815" s="72"/>
      <c r="B815" s="82"/>
      <c r="C815" s="82"/>
      <c r="D815" s="79"/>
      <c r="E815" s="83"/>
      <c r="F815" s="83"/>
      <c r="G815" s="81"/>
      <c r="H815" s="126"/>
      <c r="I815" s="238" t="str">
        <f>IF(ISNUMBER(F815),_xlfn.IFS(RIGHT(H815,3)="(b)",IF(AND(G815&gt;=DATE('1. Informace o projektu'!$C$3,1,1),G815&lt;=WORKDAY(DATE('1. Informace o projektu'!$C$3+1,1,31)-1,1)),"OK","!!"),RIGHT(H815,3)="(a)",IF(AND(G815&gt;=DATE('1. Informace o projektu'!$C$3,1,1),G815&lt;=WORKDAY(DATE('1. Informace o projektu'!$C$3,12,31)-1,1,'6. Data'!$C$76:$C$89)),"OK","!!"),ISBLANK(G815),"!",ISBLANK(H815),"!!!",H815='6. Data'!$B$3,"vyberte druh nákladu")," ")</f>
        <v xml:space="preserve"> </v>
      </c>
      <c r="J815" s="261" t="str">
        <f t="shared" si="36"/>
        <v xml:space="preserve"> </v>
      </c>
      <c r="K815" s="238" t="str">
        <f t="shared" si="37"/>
        <v xml:space="preserve"> </v>
      </c>
      <c r="L815" s="87" t="str">
        <f t="shared" si="38"/>
        <v xml:space="preserve"> </v>
      </c>
    </row>
    <row r="816" spans="1:12" x14ac:dyDescent="0.25">
      <c r="A816" s="72"/>
      <c r="B816" s="82"/>
      <c r="C816" s="82"/>
      <c r="D816" s="79"/>
      <c r="E816" s="83"/>
      <c r="F816" s="83"/>
      <c r="G816" s="81"/>
      <c r="H816" s="126"/>
      <c r="I816" s="238" t="str">
        <f>IF(ISNUMBER(F816),_xlfn.IFS(RIGHT(H816,3)="(b)",IF(AND(G816&gt;=DATE('1. Informace o projektu'!$C$3,1,1),G816&lt;=WORKDAY(DATE('1. Informace o projektu'!$C$3+1,1,31)-1,1)),"OK","!!"),RIGHT(H816,3)="(a)",IF(AND(G816&gt;=DATE('1. Informace o projektu'!$C$3,1,1),G816&lt;=WORKDAY(DATE('1. Informace o projektu'!$C$3,12,31)-1,1,'6. Data'!$C$76:$C$89)),"OK","!!"),ISBLANK(G816),"!",ISBLANK(H816),"!!!",H816='6. Data'!$B$3,"vyberte druh nákladu")," ")</f>
        <v xml:space="preserve"> </v>
      </c>
      <c r="J816" s="261" t="str">
        <f t="shared" si="36"/>
        <v xml:space="preserve"> </v>
      </c>
      <c r="K816" s="238" t="str">
        <f t="shared" si="37"/>
        <v xml:space="preserve"> </v>
      </c>
      <c r="L816" s="87" t="str">
        <f t="shared" si="38"/>
        <v xml:space="preserve"> </v>
      </c>
    </row>
    <row r="817" spans="1:12" x14ac:dyDescent="0.25">
      <c r="A817" s="72"/>
      <c r="B817" s="82"/>
      <c r="C817" s="82"/>
      <c r="D817" s="79"/>
      <c r="E817" s="83"/>
      <c r="F817" s="83"/>
      <c r="G817" s="81"/>
      <c r="H817" s="126"/>
      <c r="I817" s="238" t="str">
        <f>IF(ISNUMBER(F817),_xlfn.IFS(RIGHT(H817,3)="(b)",IF(AND(G817&gt;=DATE('1. Informace o projektu'!$C$3,1,1),G817&lt;=WORKDAY(DATE('1. Informace o projektu'!$C$3+1,1,31)-1,1)),"OK","!!"),RIGHT(H817,3)="(a)",IF(AND(G817&gt;=DATE('1. Informace o projektu'!$C$3,1,1),G817&lt;=WORKDAY(DATE('1. Informace o projektu'!$C$3,12,31)-1,1,'6. Data'!$C$76:$C$89)),"OK","!!"),ISBLANK(G817),"!",ISBLANK(H817),"!!!",H817='6. Data'!$B$3,"vyberte druh nákladu")," ")</f>
        <v xml:space="preserve"> </v>
      </c>
      <c r="J817" s="261" t="str">
        <f t="shared" si="36"/>
        <v xml:space="preserve"> </v>
      </c>
      <c r="K817" s="238" t="str">
        <f t="shared" si="37"/>
        <v xml:space="preserve"> </v>
      </c>
      <c r="L817" s="87" t="str">
        <f t="shared" si="38"/>
        <v xml:space="preserve"> </v>
      </c>
    </row>
    <row r="818" spans="1:12" x14ac:dyDescent="0.25">
      <c r="A818" s="72"/>
      <c r="B818" s="82"/>
      <c r="C818" s="82"/>
      <c r="D818" s="79"/>
      <c r="E818" s="83"/>
      <c r="F818" s="83"/>
      <c r="G818" s="81"/>
      <c r="H818" s="126"/>
      <c r="I818" s="238" t="str">
        <f>IF(ISNUMBER(F818),_xlfn.IFS(RIGHT(H818,3)="(b)",IF(AND(G818&gt;=DATE('1. Informace o projektu'!$C$3,1,1),G818&lt;=WORKDAY(DATE('1. Informace o projektu'!$C$3+1,1,31)-1,1)),"OK","!!"),RIGHT(H818,3)="(a)",IF(AND(G818&gt;=DATE('1. Informace o projektu'!$C$3,1,1),G818&lt;=WORKDAY(DATE('1. Informace o projektu'!$C$3,12,31)-1,1,'6. Data'!$C$76:$C$89)),"OK","!!"),ISBLANK(G818),"!",ISBLANK(H818),"!!!",H818='6. Data'!$B$3,"vyberte druh nákladu")," ")</f>
        <v xml:space="preserve"> </v>
      </c>
      <c r="J818" s="261" t="str">
        <f t="shared" si="36"/>
        <v xml:space="preserve"> </v>
      </c>
      <c r="K818" s="238" t="str">
        <f t="shared" si="37"/>
        <v xml:space="preserve"> </v>
      </c>
      <c r="L818" s="87" t="str">
        <f t="shared" si="38"/>
        <v xml:space="preserve"> </v>
      </c>
    </row>
    <row r="819" spans="1:12" x14ac:dyDescent="0.25">
      <c r="A819" s="72"/>
      <c r="B819" s="82"/>
      <c r="C819" s="82"/>
      <c r="D819" s="79"/>
      <c r="E819" s="83"/>
      <c r="F819" s="83"/>
      <c r="G819" s="81"/>
      <c r="H819" s="126"/>
      <c r="I819" s="238" t="str">
        <f>IF(ISNUMBER(F819),_xlfn.IFS(RIGHT(H819,3)="(b)",IF(AND(G819&gt;=DATE('1. Informace o projektu'!$C$3,1,1),G819&lt;=WORKDAY(DATE('1. Informace o projektu'!$C$3+1,1,31)-1,1)),"OK","!!"),RIGHT(H819,3)="(a)",IF(AND(G819&gt;=DATE('1. Informace o projektu'!$C$3,1,1),G819&lt;=WORKDAY(DATE('1. Informace o projektu'!$C$3,12,31)-1,1,'6. Data'!$C$76:$C$89)),"OK","!!"),ISBLANK(G819),"!",ISBLANK(H819),"!!!",H819='6. Data'!$B$3,"vyberte druh nákladu")," ")</f>
        <v xml:space="preserve"> </v>
      </c>
      <c r="J819" s="261" t="str">
        <f t="shared" si="36"/>
        <v xml:space="preserve"> </v>
      </c>
      <c r="K819" s="238" t="str">
        <f t="shared" si="37"/>
        <v xml:space="preserve"> </v>
      </c>
      <c r="L819" s="87" t="str">
        <f t="shared" si="38"/>
        <v xml:space="preserve"> </v>
      </c>
    </row>
    <row r="820" spans="1:12" x14ac:dyDescent="0.25">
      <c r="A820" s="72"/>
      <c r="B820" s="82"/>
      <c r="C820" s="82"/>
      <c r="D820" s="79"/>
      <c r="E820" s="83"/>
      <c r="F820" s="83"/>
      <c r="G820" s="81"/>
      <c r="H820" s="126"/>
      <c r="I820" s="238" t="str">
        <f>IF(ISNUMBER(F820),_xlfn.IFS(RIGHT(H820,3)="(b)",IF(AND(G820&gt;=DATE('1. Informace o projektu'!$C$3,1,1),G820&lt;=WORKDAY(DATE('1. Informace o projektu'!$C$3+1,1,31)-1,1)),"OK","!!"),RIGHT(H820,3)="(a)",IF(AND(G820&gt;=DATE('1. Informace o projektu'!$C$3,1,1),G820&lt;=WORKDAY(DATE('1. Informace o projektu'!$C$3,12,31)-1,1,'6. Data'!$C$76:$C$89)),"OK","!!"),ISBLANK(G820),"!",ISBLANK(H820),"!!!",H820='6. Data'!$B$3,"vyberte druh nákladu")," ")</f>
        <v xml:space="preserve"> </v>
      </c>
      <c r="J820" s="261" t="str">
        <f t="shared" si="36"/>
        <v xml:space="preserve"> </v>
      </c>
      <c r="K820" s="238" t="str">
        <f t="shared" si="37"/>
        <v xml:space="preserve"> </v>
      </c>
      <c r="L820" s="87" t="str">
        <f t="shared" si="38"/>
        <v xml:space="preserve"> </v>
      </c>
    </row>
    <row r="821" spans="1:12" x14ac:dyDescent="0.25">
      <c r="A821" s="72"/>
      <c r="B821" s="82"/>
      <c r="C821" s="82"/>
      <c r="D821" s="79"/>
      <c r="E821" s="83"/>
      <c r="F821" s="83"/>
      <c r="G821" s="81"/>
      <c r="H821" s="126"/>
      <c r="I821" s="238" t="str">
        <f>IF(ISNUMBER(F821),_xlfn.IFS(RIGHT(H821,3)="(b)",IF(AND(G821&gt;=DATE('1. Informace o projektu'!$C$3,1,1),G821&lt;=WORKDAY(DATE('1. Informace o projektu'!$C$3+1,1,31)-1,1)),"OK","!!"),RIGHT(H821,3)="(a)",IF(AND(G821&gt;=DATE('1. Informace o projektu'!$C$3,1,1),G821&lt;=WORKDAY(DATE('1. Informace o projektu'!$C$3,12,31)-1,1,'6. Data'!$C$76:$C$89)),"OK","!!"),ISBLANK(G821),"!",ISBLANK(H821),"!!!",H821='6. Data'!$B$3,"vyberte druh nákladu")," ")</f>
        <v xml:space="preserve"> </v>
      </c>
      <c r="J821" s="261" t="str">
        <f t="shared" si="36"/>
        <v xml:space="preserve"> </v>
      </c>
      <c r="K821" s="238" t="str">
        <f t="shared" si="37"/>
        <v xml:space="preserve"> </v>
      </c>
      <c r="L821" s="87" t="str">
        <f t="shared" si="38"/>
        <v xml:space="preserve"> </v>
      </c>
    </row>
    <row r="822" spans="1:12" x14ac:dyDescent="0.25">
      <c r="A822" s="72"/>
      <c r="B822" s="82"/>
      <c r="C822" s="82"/>
      <c r="D822" s="79"/>
      <c r="E822" s="83"/>
      <c r="F822" s="83"/>
      <c r="G822" s="81"/>
      <c r="H822" s="126"/>
      <c r="I822" s="238" t="str">
        <f>IF(ISNUMBER(F822),_xlfn.IFS(RIGHT(H822,3)="(b)",IF(AND(G822&gt;=DATE('1. Informace o projektu'!$C$3,1,1),G822&lt;=WORKDAY(DATE('1. Informace o projektu'!$C$3+1,1,31)-1,1)),"OK","!!"),RIGHT(H822,3)="(a)",IF(AND(G822&gt;=DATE('1. Informace o projektu'!$C$3,1,1),G822&lt;=WORKDAY(DATE('1. Informace o projektu'!$C$3,12,31)-1,1,'6. Data'!$C$76:$C$89)),"OK","!!"),ISBLANK(G822),"!",ISBLANK(H822),"!!!",H822='6. Data'!$B$3,"vyberte druh nákladu")," ")</f>
        <v xml:space="preserve"> </v>
      </c>
      <c r="J822" s="261" t="str">
        <f t="shared" si="36"/>
        <v xml:space="preserve"> </v>
      </c>
      <c r="K822" s="238" t="str">
        <f t="shared" si="37"/>
        <v xml:space="preserve"> </v>
      </c>
      <c r="L822" s="87" t="str">
        <f t="shared" si="38"/>
        <v xml:space="preserve"> </v>
      </c>
    </row>
    <row r="823" spans="1:12" x14ac:dyDescent="0.25">
      <c r="A823" s="72"/>
      <c r="B823" s="82"/>
      <c r="C823" s="82"/>
      <c r="D823" s="79"/>
      <c r="E823" s="83"/>
      <c r="F823" s="83"/>
      <c r="G823" s="81"/>
      <c r="H823" s="126"/>
      <c r="I823" s="238" t="str">
        <f>IF(ISNUMBER(F823),_xlfn.IFS(RIGHT(H823,3)="(b)",IF(AND(G823&gt;=DATE('1. Informace o projektu'!$C$3,1,1),G823&lt;=WORKDAY(DATE('1. Informace o projektu'!$C$3+1,1,31)-1,1)),"OK","!!"),RIGHT(H823,3)="(a)",IF(AND(G823&gt;=DATE('1. Informace o projektu'!$C$3,1,1),G823&lt;=WORKDAY(DATE('1. Informace o projektu'!$C$3,12,31)-1,1,'6. Data'!$C$76:$C$89)),"OK","!!"),ISBLANK(G823),"!",ISBLANK(H823),"!!!",H823='6. Data'!$B$3,"vyberte druh nákladu")," ")</f>
        <v xml:space="preserve"> </v>
      </c>
      <c r="J823" s="261" t="str">
        <f t="shared" si="36"/>
        <v xml:space="preserve"> </v>
      </c>
      <c r="K823" s="238" t="str">
        <f t="shared" si="37"/>
        <v xml:space="preserve"> </v>
      </c>
      <c r="L823" s="87" t="str">
        <f t="shared" si="38"/>
        <v xml:space="preserve"> </v>
      </c>
    </row>
    <row r="824" spans="1:12" x14ac:dyDescent="0.25">
      <c r="A824" s="72"/>
      <c r="B824" s="82"/>
      <c r="C824" s="82"/>
      <c r="D824" s="79"/>
      <c r="E824" s="83"/>
      <c r="F824" s="83"/>
      <c r="G824" s="81"/>
      <c r="H824" s="126"/>
      <c r="I824" s="238" t="str">
        <f>IF(ISNUMBER(F824),_xlfn.IFS(RIGHT(H824,3)="(b)",IF(AND(G824&gt;=DATE('1. Informace o projektu'!$C$3,1,1),G824&lt;=WORKDAY(DATE('1. Informace o projektu'!$C$3+1,1,31)-1,1)),"OK","!!"),RIGHT(H824,3)="(a)",IF(AND(G824&gt;=DATE('1. Informace o projektu'!$C$3,1,1),G824&lt;=WORKDAY(DATE('1. Informace o projektu'!$C$3,12,31)-1,1,'6. Data'!$C$76:$C$89)),"OK","!!"),ISBLANK(G824),"!",ISBLANK(H824),"!!!",H824='6. Data'!$B$3,"vyberte druh nákladu")," ")</f>
        <v xml:space="preserve"> </v>
      </c>
      <c r="J824" s="261" t="str">
        <f t="shared" si="36"/>
        <v xml:space="preserve"> </v>
      </c>
      <c r="K824" s="238" t="str">
        <f t="shared" si="37"/>
        <v xml:space="preserve"> </v>
      </c>
      <c r="L824" s="87" t="str">
        <f t="shared" si="38"/>
        <v xml:space="preserve"> </v>
      </c>
    </row>
    <row r="825" spans="1:12" x14ac:dyDescent="0.25">
      <c r="A825" s="72"/>
      <c r="B825" s="82"/>
      <c r="C825" s="82"/>
      <c r="D825" s="79"/>
      <c r="E825" s="83"/>
      <c r="F825" s="83"/>
      <c r="G825" s="81"/>
      <c r="H825" s="126"/>
      <c r="I825" s="238" t="str">
        <f>IF(ISNUMBER(F825),_xlfn.IFS(RIGHT(H825,3)="(b)",IF(AND(G825&gt;=DATE('1. Informace o projektu'!$C$3,1,1),G825&lt;=WORKDAY(DATE('1. Informace o projektu'!$C$3+1,1,31)-1,1)),"OK","!!"),RIGHT(H825,3)="(a)",IF(AND(G825&gt;=DATE('1. Informace o projektu'!$C$3,1,1),G825&lt;=WORKDAY(DATE('1. Informace o projektu'!$C$3,12,31)-1,1,'6. Data'!$C$76:$C$89)),"OK","!!"),ISBLANK(G825),"!",ISBLANK(H825),"!!!",H825='6. Data'!$B$3,"vyberte druh nákladu")," ")</f>
        <v xml:space="preserve"> </v>
      </c>
      <c r="J825" s="261" t="str">
        <f t="shared" si="36"/>
        <v xml:space="preserve"> </v>
      </c>
      <c r="K825" s="238" t="str">
        <f t="shared" si="37"/>
        <v xml:space="preserve"> </v>
      </c>
      <c r="L825" s="87" t="str">
        <f t="shared" si="38"/>
        <v xml:space="preserve"> </v>
      </c>
    </row>
    <row r="826" spans="1:12" x14ac:dyDescent="0.25">
      <c r="A826" s="72"/>
      <c r="B826" s="82"/>
      <c r="C826" s="82"/>
      <c r="D826" s="79"/>
      <c r="E826" s="83"/>
      <c r="F826" s="83"/>
      <c r="G826" s="81"/>
      <c r="H826" s="126"/>
      <c r="I826" s="238" t="str">
        <f>IF(ISNUMBER(F826),_xlfn.IFS(RIGHT(H826,3)="(b)",IF(AND(G826&gt;=DATE('1. Informace o projektu'!$C$3,1,1),G826&lt;=WORKDAY(DATE('1. Informace o projektu'!$C$3+1,1,31)-1,1)),"OK","!!"),RIGHT(H826,3)="(a)",IF(AND(G826&gt;=DATE('1. Informace o projektu'!$C$3,1,1),G826&lt;=WORKDAY(DATE('1. Informace o projektu'!$C$3,12,31)-1,1,'6. Data'!$C$76:$C$89)),"OK","!!"),ISBLANK(G826),"!",ISBLANK(H826),"!!!",H826='6. Data'!$B$3,"vyberte druh nákladu")," ")</f>
        <v xml:space="preserve"> </v>
      </c>
      <c r="J826" s="261" t="str">
        <f t="shared" si="36"/>
        <v xml:space="preserve"> </v>
      </c>
      <c r="K826" s="238" t="str">
        <f t="shared" si="37"/>
        <v xml:space="preserve"> </v>
      </c>
      <c r="L826" s="87" t="str">
        <f t="shared" si="38"/>
        <v xml:space="preserve"> </v>
      </c>
    </row>
    <row r="827" spans="1:12" x14ac:dyDescent="0.25">
      <c r="A827" s="72"/>
      <c r="B827" s="82"/>
      <c r="C827" s="82"/>
      <c r="D827" s="79"/>
      <c r="E827" s="83"/>
      <c r="F827" s="83"/>
      <c r="G827" s="81"/>
      <c r="H827" s="126"/>
      <c r="I827" s="238" t="str">
        <f>IF(ISNUMBER(F827),_xlfn.IFS(RIGHT(H827,3)="(b)",IF(AND(G827&gt;=DATE('1. Informace o projektu'!$C$3,1,1),G827&lt;=WORKDAY(DATE('1. Informace o projektu'!$C$3+1,1,31)-1,1)),"OK","!!"),RIGHT(H827,3)="(a)",IF(AND(G827&gt;=DATE('1. Informace o projektu'!$C$3,1,1),G827&lt;=WORKDAY(DATE('1. Informace o projektu'!$C$3,12,31)-1,1,'6. Data'!$C$76:$C$89)),"OK","!!"),ISBLANK(G827),"!",ISBLANK(H827),"!!!",H827='6. Data'!$B$3,"vyberte druh nákladu")," ")</f>
        <v xml:space="preserve"> </v>
      </c>
      <c r="J827" s="261" t="str">
        <f t="shared" si="36"/>
        <v xml:space="preserve"> </v>
      </c>
      <c r="K827" s="238" t="str">
        <f t="shared" si="37"/>
        <v xml:space="preserve"> </v>
      </c>
      <c r="L827" s="87" t="str">
        <f t="shared" si="38"/>
        <v xml:space="preserve"> </v>
      </c>
    </row>
    <row r="828" spans="1:12" x14ac:dyDescent="0.25">
      <c r="A828" s="72"/>
      <c r="B828" s="82"/>
      <c r="C828" s="82"/>
      <c r="D828" s="79"/>
      <c r="E828" s="83"/>
      <c r="F828" s="83"/>
      <c r="G828" s="81"/>
      <c r="H828" s="126"/>
      <c r="I828" s="238" t="str">
        <f>IF(ISNUMBER(F828),_xlfn.IFS(RIGHT(H828,3)="(b)",IF(AND(G828&gt;=DATE('1. Informace o projektu'!$C$3,1,1),G828&lt;=WORKDAY(DATE('1. Informace o projektu'!$C$3+1,1,31)-1,1)),"OK","!!"),RIGHT(H828,3)="(a)",IF(AND(G828&gt;=DATE('1. Informace o projektu'!$C$3,1,1),G828&lt;=WORKDAY(DATE('1. Informace o projektu'!$C$3,12,31)-1,1,'6. Data'!$C$76:$C$89)),"OK","!!"),ISBLANK(G828),"!",ISBLANK(H828),"!!!",H828='6. Data'!$B$3,"vyberte druh nákladu")," ")</f>
        <v xml:space="preserve"> </v>
      </c>
      <c r="J828" s="261" t="str">
        <f t="shared" si="36"/>
        <v xml:space="preserve"> </v>
      </c>
      <c r="K828" s="238" t="str">
        <f t="shared" si="37"/>
        <v xml:space="preserve"> </v>
      </c>
      <c r="L828" s="87" t="str">
        <f t="shared" si="38"/>
        <v xml:space="preserve"> </v>
      </c>
    </row>
    <row r="829" spans="1:12" x14ac:dyDescent="0.25">
      <c r="A829" s="72"/>
      <c r="B829" s="82"/>
      <c r="C829" s="82"/>
      <c r="D829" s="79"/>
      <c r="E829" s="83"/>
      <c r="F829" s="83"/>
      <c r="G829" s="81"/>
      <c r="H829" s="126"/>
      <c r="I829" s="238" t="str">
        <f>IF(ISNUMBER(F829),_xlfn.IFS(RIGHT(H829,3)="(b)",IF(AND(G829&gt;=DATE('1. Informace o projektu'!$C$3,1,1),G829&lt;=WORKDAY(DATE('1. Informace o projektu'!$C$3+1,1,31)-1,1)),"OK","!!"),RIGHT(H829,3)="(a)",IF(AND(G829&gt;=DATE('1. Informace o projektu'!$C$3,1,1),G829&lt;=WORKDAY(DATE('1. Informace o projektu'!$C$3,12,31)-1,1,'6. Data'!$C$76:$C$89)),"OK","!!"),ISBLANK(G829),"!",ISBLANK(H829),"!!!",H829='6. Data'!$B$3,"vyberte druh nákladu")," ")</f>
        <v xml:space="preserve"> </v>
      </c>
      <c r="J829" s="261" t="str">
        <f t="shared" si="36"/>
        <v xml:space="preserve"> </v>
      </c>
      <c r="K829" s="238" t="str">
        <f t="shared" si="37"/>
        <v xml:space="preserve"> </v>
      </c>
      <c r="L829" s="87" t="str">
        <f t="shared" si="38"/>
        <v xml:space="preserve"> </v>
      </c>
    </row>
    <row r="830" spans="1:12" x14ac:dyDescent="0.25">
      <c r="A830" s="72"/>
      <c r="B830" s="82"/>
      <c r="C830" s="82"/>
      <c r="D830" s="79"/>
      <c r="E830" s="83"/>
      <c r="F830" s="83"/>
      <c r="G830" s="81"/>
      <c r="H830" s="126"/>
      <c r="I830" s="238" t="str">
        <f>IF(ISNUMBER(F830),_xlfn.IFS(RIGHT(H830,3)="(b)",IF(AND(G830&gt;=DATE('1. Informace o projektu'!$C$3,1,1),G830&lt;=WORKDAY(DATE('1. Informace o projektu'!$C$3+1,1,31)-1,1)),"OK","!!"),RIGHT(H830,3)="(a)",IF(AND(G830&gt;=DATE('1. Informace o projektu'!$C$3,1,1),G830&lt;=WORKDAY(DATE('1. Informace o projektu'!$C$3,12,31)-1,1,'6. Data'!$C$76:$C$89)),"OK","!!"),ISBLANK(G830),"!",ISBLANK(H830),"!!!",H830='6. Data'!$B$3,"vyberte druh nákladu")," ")</f>
        <v xml:space="preserve"> </v>
      </c>
      <c r="J830" s="261" t="str">
        <f t="shared" si="36"/>
        <v xml:space="preserve"> </v>
      </c>
      <c r="K830" s="238" t="str">
        <f t="shared" si="37"/>
        <v xml:space="preserve"> </v>
      </c>
      <c r="L830" s="87" t="str">
        <f t="shared" si="38"/>
        <v xml:space="preserve"> </v>
      </c>
    </row>
    <row r="831" spans="1:12" x14ac:dyDescent="0.25">
      <c r="A831" s="72"/>
      <c r="B831" s="82"/>
      <c r="C831" s="82"/>
      <c r="D831" s="79"/>
      <c r="E831" s="83"/>
      <c r="F831" s="83"/>
      <c r="G831" s="81"/>
      <c r="H831" s="126"/>
      <c r="I831" s="238" t="str">
        <f>IF(ISNUMBER(F831),_xlfn.IFS(RIGHT(H831,3)="(b)",IF(AND(G831&gt;=DATE('1. Informace o projektu'!$C$3,1,1),G831&lt;=WORKDAY(DATE('1. Informace o projektu'!$C$3+1,1,31)-1,1)),"OK","!!"),RIGHT(H831,3)="(a)",IF(AND(G831&gt;=DATE('1. Informace o projektu'!$C$3,1,1),G831&lt;=WORKDAY(DATE('1. Informace o projektu'!$C$3,12,31)-1,1,'6. Data'!$C$76:$C$89)),"OK","!!"),ISBLANK(G831),"!",ISBLANK(H831),"!!!",H831='6. Data'!$B$3,"vyberte druh nákladu")," ")</f>
        <v xml:space="preserve"> </v>
      </c>
      <c r="J831" s="261" t="str">
        <f t="shared" si="36"/>
        <v xml:space="preserve"> </v>
      </c>
      <c r="K831" s="238" t="str">
        <f t="shared" si="37"/>
        <v xml:space="preserve"> </v>
      </c>
      <c r="L831" s="87" t="str">
        <f t="shared" si="38"/>
        <v xml:space="preserve"> </v>
      </c>
    </row>
    <row r="832" spans="1:12" x14ac:dyDescent="0.25">
      <c r="A832" s="72"/>
      <c r="B832" s="82"/>
      <c r="C832" s="82"/>
      <c r="D832" s="79"/>
      <c r="E832" s="83"/>
      <c r="F832" s="83"/>
      <c r="G832" s="81"/>
      <c r="H832" s="126"/>
      <c r="I832" s="238" t="str">
        <f>IF(ISNUMBER(F832),_xlfn.IFS(RIGHT(H832,3)="(b)",IF(AND(G832&gt;=DATE('1. Informace o projektu'!$C$3,1,1),G832&lt;=WORKDAY(DATE('1. Informace o projektu'!$C$3+1,1,31)-1,1)),"OK","!!"),RIGHT(H832,3)="(a)",IF(AND(G832&gt;=DATE('1. Informace o projektu'!$C$3,1,1),G832&lt;=WORKDAY(DATE('1. Informace o projektu'!$C$3,12,31)-1,1,'6. Data'!$C$76:$C$89)),"OK","!!"),ISBLANK(G832),"!",ISBLANK(H832),"!!!",H832='6. Data'!$B$3,"vyberte druh nákladu")," ")</f>
        <v xml:space="preserve"> </v>
      </c>
      <c r="J832" s="261" t="str">
        <f t="shared" si="36"/>
        <v xml:space="preserve"> </v>
      </c>
      <c r="K832" s="238" t="str">
        <f t="shared" si="37"/>
        <v xml:space="preserve"> </v>
      </c>
      <c r="L832" s="87" t="str">
        <f t="shared" si="38"/>
        <v xml:space="preserve"> </v>
      </c>
    </row>
    <row r="833" spans="1:12" x14ac:dyDescent="0.25">
      <c r="A833" s="72"/>
      <c r="B833" s="82"/>
      <c r="C833" s="82"/>
      <c r="D833" s="79"/>
      <c r="E833" s="83"/>
      <c r="F833" s="83"/>
      <c r="G833" s="81"/>
      <c r="H833" s="126"/>
      <c r="I833" s="238" t="str">
        <f>IF(ISNUMBER(F833),_xlfn.IFS(RIGHT(H833,3)="(b)",IF(AND(G833&gt;=DATE('1. Informace o projektu'!$C$3,1,1),G833&lt;=WORKDAY(DATE('1. Informace o projektu'!$C$3+1,1,31)-1,1)),"OK","!!"),RIGHT(H833,3)="(a)",IF(AND(G833&gt;=DATE('1. Informace o projektu'!$C$3,1,1),G833&lt;=WORKDAY(DATE('1. Informace o projektu'!$C$3,12,31)-1,1,'6. Data'!$C$76:$C$89)),"OK","!!"),ISBLANK(G833),"!",ISBLANK(H833),"!!!",H833='6. Data'!$B$3,"vyberte druh nákladu")," ")</f>
        <v xml:space="preserve"> </v>
      </c>
      <c r="J833" s="261" t="str">
        <f t="shared" si="36"/>
        <v xml:space="preserve"> </v>
      </c>
      <c r="K833" s="238" t="str">
        <f t="shared" si="37"/>
        <v xml:space="preserve"> </v>
      </c>
      <c r="L833" s="87" t="str">
        <f t="shared" si="38"/>
        <v xml:space="preserve"> </v>
      </c>
    </row>
    <row r="834" spans="1:12" x14ac:dyDescent="0.25">
      <c r="A834" s="72"/>
      <c r="B834" s="82"/>
      <c r="C834" s="82"/>
      <c r="D834" s="79"/>
      <c r="E834" s="83"/>
      <c r="F834" s="83"/>
      <c r="G834" s="81"/>
      <c r="H834" s="126"/>
      <c r="I834" s="238" t="str">
        <f>IF(ISNUMBER(F834),_xlfn.IFS(RIGHT(H834,3)="(b)",IF(AND(G834&gt;=DATE('1. Informace o projektu'!$C$3,1,1),G834&lt;=WORKDAY(DATE('1. Informace o projektu'!$C$3+1,1,31)-1,1)),"OK","!!"),RIGHT(H834,3)="(a)",IF(AND(G834&gt;=DATE('1. Informace o projektu'!$C$3,1,1),G834&lt;=WORKDAY(DATE('1. Informace o projektu'!$C$3,12,31)-1,1,'6. Data'!$C$76:$C$89)),"OK","!!"),ISBLANK(G834),"!",ISBLANK(H834),"!!!",H834='6. Data'!$B$3,"vyberte druh nákladu")," ")</f>
        <v xml:space="preserve"> </v>
      </c>
      <c r="J834" s="261" t="str">
        <f t="shared" si="36"/>
        <v xml:space="preserve"> </v>
      </c>
      <c r="K834" s="238" t="str">
        <f t="shared" si="37"/>
        <v xml:space="preserve"> </v>
      </c>
      <c r="L834" s="87" t="str">
        <f t="shared" si="38"/>
        <v xml:space="preserve"> </v>
      </c>
    </row>
    <row r="835" spans="1:12" x14ac:dyDescent="0.25">
      <c r="A835" s="72"/>
      <c r="B835" s="82"/>
      <c r="C835" s="82"/>
      <c r="D835" s="79"/>
      <c r="E835" s="83"/>
      <c r="F835" s="83"/>
      <c r="G835" s="81"/>
      <c r="H835" s="126"/>
      <c r="I835" s="238" t="str">
        <f>IF(ISNUMBER(F835),_xlfn.IFS(RIGHT(H835,3)="(b)",IF(AND(G835&gt;=DATE('1. Informace o projektu'!$C$3,1,1),G835&lt;=WORKDAY(DATE('1. Informace o projektu'!$C$3+1,1,31)-1,1)),"OK","!!"),RIGHT(H835,3)="(a)",IF(AND(G835&gt;=DATE('1. Informace o projektu'!$C$3,1,1),G835&lt;=WORKDAY(DATE('1. Informace o projektu'!$C$3,12,31)-1,1,'6. Data'!$C$76:$C$89)),"OK","!!"),ISBLANK(G835),"!",ISBLANK(H835),"!!!",H835='6. Data'!$B$3,"vyberte druh nákladu")," ")</f>
        <v xml:space="preserve"> </v>
      </c>
      <c r="J835" s="261" t="str">
        <f t="shared" si="36"/>
        <v xml:space="preserve"> </v>
      </c>
      <c r="K835" s="238" t="str">
        <f t="shared" si="37"/>
        <v xml:space="preserve"> </v>
      </c>
      <c r="L835" s="87" t="str">
        <f t="shared" si="38"/>
        <v xml:space="preserve"> </v>
      </c>
    </row>
    <row r="836" spans="1:12" x14ac:dyDescent="0.25">
      <c r="A836" s="72"/>
      <c r="B836" s="82"/>
      <c r="C836" s="82"/>
      <c r="D836" s="79"/>
      <c r="E836" s="83"/>
      <c r="F836" s="83"/>
      <c r="G836" s="81"/>
      <c r="H836" s="126"/>
      <c r="I836" s="238" t="str">
        <f>IF(ISNUMBER(F836),_xlfn.IFS(RIGHT(H836,3)="(b)",IF(AND(G836&gt;=DATE('1. Informace o projektu'!$C$3,1,1),G836&lt;=WORKDAY(DATE('1. Informace o projektu'!$C$3+1,1,31)-1,1)),"OK","!!"),RIGHT(H836,3)="(a)",IF(AND(G836&gt;=DATE('1. Informace o projektu'!$C$3,1,1),G836&lt;=WORKDAY(DATE('1. Informace o projektu'!$C$3,12,31)-1,1,'6. Data'!$C$76:$C$89)),"OK","!!"),ISBLANK(G836),"!",ISBLANK(H836),"!!!",H836='6. Data'!$B$3,"vyberte druh nákladu")," ")</f>
        <v xml:space="preserve"> </v>
      </c>
      <c r="J836" s="261" t="str">
        <f t="shared" si="36"/>
        <v xml:space="preserve"> </v>
      </c>
      <c r="K836" s="238" t="str">
        <f t="shared" si="37"/>
        <v xml:space="preserve"> </v>
      </c>
      <c r="L836" s="87" t="str">
        <f t="shared" si="38"/>
        <v xml:space="preserve"> </v>
      </c>
    </row>
    <row r="837" spans="1:12" x14ac:dyDescent="0.25">
      <c r="A837" s="72"/>
      <c r="B837" s="82"/>
      <c r="C837" s="82"/>
      <c r="D837" s="79"/>
      <c r="E837" s="83"/>
      <c r="F837" s="83"/>
      <c r="G837" s="81"/>
      <c r="H837" s="126"/>
      <c r="I837" s="238" t="str">
        <f>IF(ISNUMBER(F837),_xlfn.IFS(RIGHT(H837,3)="(b)",IF(AND(G837&gt;=DATE('1. Informace o projektu'!$C$3,1,1),G837&lt;=WORKDAY(DATE('1. Informace o projektu'!$C$3+1,1,31)-1,1)),"OK","!!"),RIGHT(H837,3)="(a)",IF(AND(G837&gt;=DATE('1. Informace o projektu'!$C$3,1,1),G837&lt;=WORKDAY(DATE('1. Informace o projektu'!$C$3,12,31)-1,1,'6. Data'!$C$76:$C$89)),"OK","!!"),ISBLANK(G837),"!",ISBLANK(H837),"!!!",H837='6. Data'!$B$3,"vyberte druh nákladu")," ")</f>
        <v xml:space="preserve"> </v>
      </c>
      <c r="J837" s="261" t="str">
        <f t="shared" si="36"/>
        <v xml:space="preserve"> </v>
      </c>
      <c r="K837" s="238" t="str">
        <f t="shared" si="37"/>
        <v xml:space="preserve"> </v>
      </c>
      <c r="L837" s="87" t="str">
        <f t="shared" si="38"/>
        <v xml:space="preserve"> </v>
      </c>
    </row>
    <row r="838" spans="1:12" x14ac:dyDescent="0.25">
      <c r="A838" s="72"/>
      <c r="B838" s="82"/>
      <c r="C838" s="82"/>
      <c r="D838" s="79"/>
      <c r="E838" s="83"/>
      <c r="F838" s="83"/>
      <c r="G838" s="81"/>
      <c r="H838" s="126"/>
      <c r="I838" s="238" t="str">
        <f>IF(ISNUMBER(F838),_xlfn.IFS(RIGHT(H838,3)="(b)",IF(AND(G838&gt;=DATE('1. Informace o projektu'!$C$3,1,1),G838&lt;=WORKDAY(DATE('1. Informace o projektu'!$C$3+1,1,31)-1,1)),"OK","!!"),RIGHT(H838,3)="(a)",IF(AND(G838&gt;=DATE('1. Informace o projektu'!$C$3,1,1),G838&lt;=WORKDAY(DATE('1. Informace o projektu'!$C$3,12,31)-1,1,'6. Data'!$C$76:$C$89)),"OK","!!"),ISBLANK(G838),"!",ISBLANK(H838),"!!!",H838='6. Data'!$B$3,"vyberte druh nákladu")," ")</f>
        <v xml:space="preserve"> </v>
      </c>
      <c r="J838" s="261" t="str">
        <f t="shared" si="36"/>
        <v xml:space="preserve"> </v>
      </c>
      <c r="K838" s="238" t="str">
        <f t="shared" si="37"/>
        <v xml:space="preserve"> </v>
      </c>
      <c r="L838" s="87" t="str">
        <f t="shared" si="38"/>
        <v xml:space="preserve"> </v>
      </c>
    </row>
    <row r="839" spans="1:12" x14ac:dyDescent="0.25">
      <c r="A839" s="72"/>
      <c r="B839" s="82"/>
      <c r="C839" s="82"/>
      <c r="D839" s="79"/>
      <c r="E839" s="83"/>
      <c r="F839" s="83"/>
      <c r="G839" s="81"/>
      <c r="H839" s="126"/>
      <c r="I839" s="238" t="str">
        <f>IF(ISNUMBER(F839),_xlfn.IFS(RIGHT(H839,3)="(b)",IF(AND(G839&gt;=DATE('1. Informace o projektu'!$C$3,1,1),G839&lt;=WORKDAY(DATE('1. Informace o projektu'!$C$3+1,1,31)-1,1)),"OK","!!"),RIGHT(H839,3)="(a)",IF(AND(G839&gt;=DATE('1. Informace o projektu'!$C$3,1,1),G839&lt;=WORKDAY(DATE('1. Informace o projektu'!$C$3,12,31)-1,1,'6. Data'!$C$76:$C$89)),"OK","!!"),ISBLANK(G839),"!",ISBLANK(H839),"!!!",H839='6. Data'!$B$3,"vyberte druh nákladu")," ")</f>
        <v xml:space="preserve"> </v>
      </c>
      <c r="J839" s="261" t="str">
        <f t="shared" ref="J839:J902" si="39">_xlfn.IFS(I839="!","Zapište datum úhrady",I839="ok"," ",I839=" "," ",I839="!!!","vyberte druh nákladu",I839="!!","nepovolené datum úhrady",I839="vyberte druh nákladu","vyberte druh nákladu")</f>
        <v xml:space="preserve"> </v>
      </c>
      <c r="K839" s="238" t="str">
        <f t="shared" ref="K839:K902" si="40">IF(ISNUMBER(F839),IF(E839&gt;=F839,"OK","!")," ")</f>
        <v xml:space="preserve"> </v>
      </c>
      <c r="L839" s="87" t="str">
        <f t="shared" ref="L839:L902" si="41">_xlfn.IFS(K839="!","Hrazeno z dotace je vyšší než fakturovaná částka",K839="ok"," ",K839=" "," ")</f>
        <v xml:space="preserve"> </v>
      </c>
    </row>
    <row r="840" spans="1:12" x14ac:dyDescent="0.25">
      <c r="A840" s="72"/>
      <c r="B840" s="82"/>
      <c r="C840" s="82"/>
      <c r="D840" s="79"/>
      <c r="E840" s="83"/>
      <c r="F840" s="83"/>
      <c r="G840" s="81"/>
      <c r="H840" s="126"/>
      <c r="I840" s="238" t="str">
        <f>IF(ISNUMBER(F840),_xlfn.IFS(RIGHT(H840,3)="(b)",IF(AND(G840&gt;=DATE('1. Informace o projektu'!$C$3,1,1),G840&lt;=WORKDAY(DATE('1. Informace o projektu'!$C$3+1,1,31)-1,1)),"OK","!!"),RIGHT(H840,3)="(a)",IF(AND(G840&gt;=DATE('1. Informace o projektu'!$C$3,1,1),G840&lt;=WORKDAY(DATE('1. Informace o projektu'!$C$3,12,31)-1,1,'6. Data'!$C$76:$C$89)),"OK","!!"),ISBLANK(G840),"!",ISBLANK(H840),"!!!",H840='6. Data'!$B$3,"vyberte druh nákladu")," ")</f>
        <v xml:space="preserve"> </v>
      </c>
      <c r="J840" s="261" t="str">
        <f t="shared" si="39"/>
        <v xml:space="preserve"> </v>
      </c>
      <c r="K840" s="238" t="str">
        <f t="shared" si="40"/>
        <v xml:space="preserve"> </v>
      </c>
      <c r="L840" s="87" t="str">
        <f t="shared" si="41"/>
        <v xml:space="preserve"> </v>
      </c>
    </row>
    <row r="841" spans="1:12" x14ac:dyDescent="0.25">
      <c r="A841" s="72"/>
      <c r="B841" s="82"/>
      <c r="C841" s="82"/>
      <c r="D841" s="79"/>
      <c r="E841" s="83"/>
      <c r="F841" s="83"/>
      <c r="G841" s="81"/>
      <c r="H841" s="126"/>
      <c r="I841" s="238" t="str">
        <f>IF(ISNUMBER(F841),_xlfn.IFS(RIGHT(H841,3)="(b)",IF(AND(G841&gt;=DATE('1. Informace o projektu'!$C$3,1,1),G841&lt;=WORKDAY(DATE('1. Informace o projektu'!$C$3+1,1,31)-1,1)),"OK","!!"),RIGHT(H841,3)="(a)",IF(AND(G841&gt;=DATE('1. Informace o projektu'!$C$3,1,1),G841&lt;=WORKDAY(DATE('1. Informace o projektu'!$C$3,12,31)-1,1,'6. Data'!$C$76:$C$89)),"OK","!!"),ISBLANK(G841),"!",ISBLANK(H841),"!!!",H841='6. Data'!$B$3,"vyberte druh nákladu")," ")</f>
        <v xml:space="preserve"> </v>
      </c>
      <c r="J841" s="261" t="str">
        <f t="shared" si="39"/>
        <v xml:space="preserve"> </v>
      </c>
      <c r="K841" s="238" t="str">
        <f t="shared" si="40"/>
        <v xml:space="preserve"> </v>
      </c>
      <c r="L841" s="87" t="str">
        <f t="shared" si="41"/>
        <v xml:space="preserve"> </v>
      </c>
    </row>
    <row r="842" spans="1:12" x14ac:dyDescent="0.25">
      <c r="A842" s="72"/>
      <c r="B842" s="82"/>
      <c r="C842" s="82"/>
      <c r="D842" s="79"/>
      <c r="E842" s="83"/>
      <c r="F842" s="83"/>
      <c r="G842" s="81"/>
      <c r="H842" s="126"/>
      <c r="I842" s="238" t="str">
        <f>IF(ISNUMBER(F842),_xlfn.IFS(RIGHT(H842,3)="(b)",IF(AND(G842&gt;=DATE('1. Informace o projektu'!$C$3,1,1),G842&lt;=WORKDAY(DATE('1. Informace o projektu'!$C$3+1,1,31)-1,1)),"OK","!!"),RIGHT(H842,3)="(a)",IF(AND(G842&gt;=DATE('1. Informace o projektu'!$C$3,1,1),G842&lt;=WORKDAY(DATE('1. Informace o projektu'!$C$3,12,31)-1,1,'6. Data'!$C$76:$C$89)),"OK","!!"),ISBLANK(G842),"!",ISBLANK(H842),"!!!",H842='6. Data'!$B$3,"vyberte druh nákladu")," ")</f>
        <v xml:space="preserve"> </v>
      </c>
      <c r="J842" s="261" t="str">
        <f t="shared" si="39"/>
        <v xml:space="preserve"> </v>
      </c>
      <c r="K842" s="238" t="str">
        <f t="shared" si="40"/>
        <v xml:space="preserve"> </v>
      </c>
      <c r="L842" s="87" t="str">
        <f t="shared" si="41"/>
        <v xml:space="preserve"> </v>
      </c>
    </row>
    <row r="843" spans="1:12" x14ac:dyDescent="0.25">
      <c r="A843" s="72"/>
      <c r="B843" s="82"/>
      <c r="C843" s="82"/>
      <c r="D843" s="79"/>
      <c r="E843" s="83"/>
      <c r="F843" s="83"/>
      <c r="G843" s="81"/>
      <c r="H843" s="126"/>
      <c r="I843" s="238" t="str">
        <f>IF(ISNUMBER(F843),_xlfn.IFS(RIGHT(H843,3)="(b)",IF(AND(G843&gt;=DATE('1. Informace o projektu'!$C$3,1,1),G843&lt;=WORKDAY(DATE('1. Informace o projektu'!$C$3+1,1,31)-1,1)),"OK","!!"),RIGHT(H843,3)="(a)",IF(AND(G843&gt;=DATE('1. Informace o projektu'!$C$3,1,1),G843&lt;=WORKDAY(DATE('1. Informace o projektu'!$C$3,12,31)-1,1,'6. Data'!$C$76:$C$89)),"OK","!!"),ISBLANK(G843),"!",ISBLANK(H843),"!!!",H843='6. Data'!$B$3,"vyberte druh nákladu")," ")</f>
        <v xml:space="preserve"> </v>
      </c>
      <c r="J843" s="261" t="str">
        <f t="shared" si="39"/>
        <v xml:space="preserve"> </v>
      </c>
      <c r="K843" s="238" t="str">
        <f t="shared" si="40"/>
        <v xml:space="preserve"> </v>
      </c>
      <c r="L843" s="87" t="str">
        <f t="shared" si="41"/>
        <v xml:space="preserve"> </v>
      </c>
    </row>
    <row r="844" spans="1:12" x14ac:dyDescent="0.25">
      <c r="A844" s="72"/>
      <c r="B844" s="82"/>
      <c r="C844" s="82"/>
      <c r="D844" s="79"/>
      <c r="E844" s="83"/>
      <c r="F844" s="83"/>
      <c r="G844" s="81"/>
      <c r="H844" s="126"/>
      <c r="I844" s="238" t="str">
        <f>IF(ISNUMBER(F844),_xlfn.IFS(RIGHT(H844,3)="(b)",IF(AND(G844&gt;=DATE('1. Informace o projektu'!$C$3,1,1),G844&lt;=WORKDAY(DATE('1. Informace o projektu'!$C$3+1,1,31)-1,1)),"OK","!!"),RIGHT(H844,3)="(a)",IF(AND(G844&gt;=DATE('1. Informace o projektu'!$C$3,1,1),G844&lt;=WORKDAY(DATE('1. Informace o projektu'!$C$3,12,31)-1,1,'6. Data'!$C$76:$C$89)),"OK","!!"),ISBLANK(G844),"!",ISBLANK(H844),"!!!",H844='6. Data'!$B$3,"vyberte druh nákladu")," ")</f>
        <v xml:space="preserve"> </v>
      </c>
      <c r="J844" s="261" t="str">
        <f t="shared" si="39"/>
        <v xml:space="preserve"> </v>
      </c>
      <c r="K844" s="238" t="str">
        <f t="shared" si="40"/>
        <v xml:space="preserve"> </v>
      </c>
      <c r="L844" s="87" t="str">
        <f t="shared" si="41"/>
        <v xml:space="preserve"> </v>
      </c>
    </row>
    <row r="845" spans="1:12" x14ac:dyDescent="0.25">
      <c r="A845" s="72"/>
      <c r="B845" s="82"/>
      <c r="C845" s="82"/>
      <c r="D845" s="79"/>
      <c r="E845" s="83"/>
      <c r="F845" s="83"/>
      <c r="G845" s="81"/>
      <c r="H845" s="126"/>
      <c r="I845" s="238" t="str">
        <f>IF(ISNUMBER(F845),_xlfn.IFS(RIGHT(H845,3)="(b)",IF(AND(G845&gt;=DATE('1. Informace o projektu'!$C$3,1,1),G845&lt;=WORKDAY(DATE('1. Informace o projektu'!$C$3+1,1,31)-1,1)),"OK","!!"),RIGHT(H845,3)="(a)",IF(AND(G845&gt;=DATE('1. Informace o projektu'!$C$3,1,1),G845&lt;=WORKDAY(DATE('1. Informace o projektu'!$C$3,12,31)-1,1,'6. Data'!$C$76:$C$89)),"OK","!!"),ISBLANK(G845),"!",ISBLANK(H845),"!!!",H845='6. Data'!$B$3,"vyberte druh nákladu")," ")</f>
        <v xml:space="preserve"> </v>
      </c>
      <c r="J845" s="261" t="str">
        <f t="shared" si="39"/>
        <v xml:space="preserve"> </v>
      </c>
      <c r="K845" s="238" t="str">
        <f t="shared" si="40"/>
        <v xml:space="preserve"> </v>
      </c>
      <c r="L845" s="87" t="str">
        <f t="shared" si="41"/>
        <v xml:space="preserve"> </v>
      </c>
    </row>
    <row r="846" spans="1:12" x14ac:dyDescent="0.25">
      <c r="A846" s="72"/>
      <c r="B846" s="82"/>
      <c r="C846" s="82"/>
      <c r="D846" s="79"/>
      <c r="E846" s="83"/>
      <c r="F846" s="83"/>
      <c r="G846" s="81"/>
      <c r="H846" s="126"/>
      <c r="I846" s="238" t="str">
        <f>IF(ISNUMBER(F846),_xlfn.IFS(RIGHT(H846,3)="(b)",IF(AND(G846&gt;=DATE('1. Informace o projektu'!$C$3,1,1),G846&lt;=WORKDAY(DATE('1. Informace o projektu'!$C$3+1,1,31)-1,1)),"OK","!!"),RIGHT(H846,3)="(a)",IF(AND(G846&gt;=DATE('1. Informace o projektu'!$C$3,1,1),G846&lt;=WORKDAY(DATE('1. Informace o projektu'!$C$3,12,31)-1,1,'6. Data'!$C$76:$C$89)),"OK","!!"),ISBLANK(G846),"!",ISBLANK(H846),"!!!",H846='6. Data'!$B$3,"vyberte druh nákladu")," ")</f>
        <v xml:space="preserve"> </v>
      </c>
      <c r="J846" s="261" t="str">
        <f t="shared" si="39"/>
        <v xml:space="preserve"> </v>
      </c>
      <c r="K846" s="238" t="str">
        <f t="shared" si="40"/>
        <v xml:space="preserve"> </v>
      </c>
      <c r="L846" s="87" t="str">
        <f t="shared" si="41"/>
        <v xml:space="preserve"> </v>
      </c>
    </row>
    <row r="847" spans="1:12" x14ac:dyDescent="0.25">
      <c r="A847" s="72"/>
      <c r="B847" s="82"/>
      <c r="C847" s="82"/>
      <c r="D847" s="79"/>
      <c r="E847" s="83"/>
      <c r="F847" s="83"/>
      <c r="G847" s="81"/>
      <c r="H847" s="126"/>
      <c r="I847" s="238" t="str">
        <f>IF(ISNUMBER(F847),_xlfn.IFS(RIGHT(H847,3)="(b)",IF(AND(G847&gt;=DATE('1. Informace o projektu'!$C$3,1,1),G847&lt;=WORKDAY(DATE('1. Informace o projektu'!$C$3+1,1,31)-1,1)),"OK","!!"),RIGHT(H847,3)="(a)",IF(AND(G847&gt;=DATE('1. Informace o projektu'!$C$3,1,1),G847&lt;=WORKDAY(DATE('1. Informace o projektu'!$C$3,12,31)-1,1,'6. Data'!$C$76:$C$89)),"OK","!!"),ISBLANK(G847),"!",ISBLANK(H847),"!!!",H847='6. Data'!$B$3,"vyberte druh nákladu")," ")</f>
        <v xml:space="preserve"> </v>
      </c>
      <c r="J847" s="261" t="str">
        <f t="shared" si="39"/>
        <v xml:space="preserve"> </v>
      </c>
      <c r="K847" s="238" t="str">
        <f t="shared" si="40"/>
        <v xml:space="preserve"> </v>
      </c>
      <c r="L847" s="87" t="str">
        <f t="shared" si="41"/>
        <v xml:space="preserve"> </v>
      </c>
    </row>
    <row r="848" spans="1:12" x14ac:dyDescent="0.25">
      <c r="A848" s="72"/>
      <c r="B848" s="82"/>
      <c r="C848" s="82"/>
      <c r="D848" s="79"/>
      <c r="E848" s="83"/>
      <c r="F848" s="83"/>
      <c r="G848" s="81"/>
      <c r="H848" s="126"/>
      <c r="I848" s="238" t="str">
        <f>IF(ISNUMBER(F848),_xlfn.IFS(RIGHT(H848,3)="(b)",IF(AND(G848&gt;=DATE('1. Informace o projektu'!$C$3,1,1),G848&lt;=WORKDAY(DATE('1. Informace o projektu'!$C$3+1,1,31)-1,1)),"OK","!!"),RIGHT(H848,3)="(a)",IF(AND(G848&gt;=DATE('1. Informace o projektu'!$C$3,1,1),G848&lt;=WORKDAY(DATE('1. Informace o projektu'!$C$3,12,31)-1,1,'6. Data'!$C$76:$C$89)),"OK","!!"),ISBLANK(G848),"!",ISBLANK(H848),"!!!",H848='6. Data'!$B$3,"vyberte druh nákladu")," ")</f>
        <v xml:space="preserve"> </v>
      </c>
      <c r="J848" s="261" t="str">
        <f t="shared" si="39"/>
        <v xml:space="preserve"> </v>
      </c>
      <c r="K848" s="238" t="str">
        <f t="shared" si="40"/>
        <v xml:space="preserve"> </v>
      </c>
      <c r="L848" s="87" t="str">
        <f t="shared" si="41"/>
        <v xml:space="preserve"> </v>
      </c>
    </row>
    <row r="849" spans="1:12" x14ac:dyDescent="0.25">
      <c r="A849" s="72"/>
      <c r="B849" s="82"/>
      <c r="C849" s="82"/>
      <c r="D849" s="79"/>
      <c r="E849" s="83"/>
      <c r="F849" s="83"/>
      <c r="G849" s="81"/>
      <c r="H849" s="126"/>
      <c r="I849" s="238" t="str">
        <f>IF(ISNUMBER(F849),_xlfn.IFS(RIGHT(H849,3)="(b)",IF(AND(G849&gt;=DATE('1. Informace o projektu'!$C$3,1,1),G849&lt;=WORKDAY(DATE('1. Informace o projektu'!$C$3+1,1,31)-1,1)),"OK","!!"),RIGHT(H849,3)="(a)",IF(AND(G849&gt;=DATE('1. Informace o projektu'!$C$3,1,1),G849&lt;=WORKDAY(DATE('1. Informace o projektu'!$C$3,12,31)-1,1,'6. Data'!$C$76:$C$89)),"OK","!!"),ISBLANK(G849),"!",ISBLANK(H849),"!!!",H849='6. Data'!$B$3,"vyberte druh nákladu")," ")</f>
        <v xml:space="preserve"> </v>
      </c>
      <c r="J849" s="261" t="str">
        <f t="shared" si="39"/>
        <v xml:space="preserve"> </v>
      </c>
      <c r="K849" s="238" t="str">
        <f t="shared" si="40"/>
        <v xml:space="preserve"> </v>
      </c>
      <c r="L849" s="87" t="str">
        <f t="shared" si="41"/>
        <v xml:space="preserve"> </v>
      </c>
    </row>
    <row r="850" spans="1:12" x14ac:dyDescent="0.25">
      <c r="A850" s="72"/>
      <c r="B850" s="82"/>
      <c r="C850" s="82"/>
      <c r="D850" s="79"/>
      <c r="E850" s="83"/>
      <c r="F850" s="83"/>
      <c r="G850" s="81"/>
      <c r="H850" s="126"/>
      <c r="I850" s="238" t="str">
        <f>IF(ISNUMBER(F850),_xlfn.IFS(RIGHT(H850,3)="(b)",IF(AND(G850&gt;=DATE('1. Informace o projektu'!$C$3,1,1),G850&lt;=WORKDAY(DATE('1. Informace o projektu'!$C$3+1,1,31)-1,1)),"OK","!!"),RIGHT(H850,3)="(a)",IF(AND(G850&gt;=DATE('1. Informace o projektu'!$C$3,1,1),G850&lt;=WORKDAY(DATE('1. Informace o projektu'!$C$3,12,31)-1,1,'6. Data'!$C$76:$C$89)),"OK","!!"),ISBLANK(G850),"!",ISBLANK(H850),"!!!",H850='6. Data'!$B$3,"vyberte druh nákladu")," ")</f>
        <v xml:space="preserve"> </v>
      </c>
      <c r="J850" s="261" t="str">
        <f t="shared" si="39"/>
        <v xml:space="preserve"> </v>
      </c>
      <c r="K850" s="238" t="str">
        <f t="shared" si="40"/>
        <v xml:space="preserve"> </v>
      </c>
      <c r="L850" s="87" t="str">
        <f t="shared" si="41"/>
        <v xml:space="preserve"> </v>
      </c>
    </row>
    <row r="851" spans="1:12" x14ac:dyDescent="0.25">
      <c r="A851" s="72"/>
      <c r="B851" s="82"/>
      <c r="C851" s="82"/>
      <c r="D851" s="79"/>
      <c r="E851" s="83"/>
      <c r="F851" s="83"/>
      <c r="G851" s="81"/>
      <c r="H851" s="126"/>
      <c r="I851" s="238" t="str">
        <f>IF(ISNUMBER(F851),_xlfn.IFS(RIGHT(H851,3)="(b)",IF(AND(G851&gt;=DATE('1. Informace o projektu'!$C$3,1,1),G851&lt;=WORKDAY(DATE('1. Informace o projektu'!$C$3+1,1,31)-1,1)),"OK","!!"),RIGHT(H851,3)="(a)",IF(AND(G851&gt;=DATE('1. Informace o projektu'!$C$3,1,1),G851&lt;=WORKDAY(DATE('1. Informace o projektu'!$C$3,12,31)-1,1,'6. Data'!$C$76:$C$89)),"OK","!!"),ISBLANK(G851),"!",ISBLANK(H851),"!!!",H851='6. Data'!$B$3,"vyberte druh nákladu")," ")</f>
        <v xml:space="preserve"> </v>
      </c>
      <c r="J851" s="261" t="str">
        <f t="shared" si="39"/>
        <v xml:space="preserve"> </v>
      </c>
      <c r="K851" s="238" t="str">
        <f t="shared" si="40"/>
        <v xml:space="preserve"> </v>
      </c>
      <c r="L851" s="87" t="str">
        <f t="shared" si="41"/>
        <v xml:space="preserve"> </v>
      </c>
    </row>
    <row r="852" spans="1:12" x14ac:dyDescent="0.25">
      <c r="A852" s="72"/>
      <c r="B852" s="82"/>
      <c r="C852" s="82"/>
      <c r="D852" s="79"/>
      <c r="E852" s="83"/>
      <c r="F852" s="83"/>
      <c r="G852" s="81"/>
      <c r="H852" s="126"/>
      <c r="I852" s="238" t="str">
        <f>IF(ISNUMBER(F852),_xlfn.IFS(RIGHT(H852,3)="(b)",IF(AND(G852&gt;=DATE('1. Informace o projektu'!$C$3,1,1),G852&lt;=WORKDAY(DATE('1. Informace o projektu'!$C$3+1,1,31)-1,1)),"OK","!!"),RIGHT(H852,3)="(a)",IF(AND(G852&gt;=DATE('1. Informace o projektu'!$C$3,1,1),G852&lt;=WORKDAY(DATE('1. Informace o projektu'!$C$3,12,31)-1,1,'6. Data'!$C$76:$C$89)),"OK","!!"),ISBLANK(G852),"!",ISBLANK(H852),"!!!",H852='6. Data'!$B$3,"vyberte druh nákladu")," ")</f>
        <v xml:space="preserve"> </v>
      </c>
      <c r="J852" s="261" t="str">
        <f t="shared" si="39"/>
        <v xml:space="preserve"> </v>
      </c>
      <c r="K852" s="238" t="str">
        <f t="shared" si="40"/>
        <v xml:space="preserve"> </v>
      </c>
      <c r="L852" s="87" t="str">
        <f t="shared" si="41"/>
        <v xml:space="preserve"> </v>
      </c>
    </row>
    <row r="853" spans="1:12" x14ac:dyDescent="0.25">
      <c r="A853" s="72"/>
      <c r="B853" s="82"/>
      <c r="C853" s="82"/>
      <c r="D853" s="79"/>
      <c r="E853" s="83"/>
      <c r="F853" s="83"/>
      <c r="G853" s="81"/>
      <c r="H853" s="126"/>
      <c r="I853" s="238" t="str">
        <f>IF(ISNUMBER(F853),_xlfn.IFS(RIGHT(H853,3)="(b)",IF(AND(G853&gt;=DATE('1. Informace o projektu'!$C$3,1,1),G853&lt;=WORKDAY(DATE('1. Informace o projektu'!$C$3+1,1,31)-1,1)),"OK","!!"),RIGHT(H853,3)="(a)",IF(AND(G853&gt;=DATE('1. Informace o projektu'!$C$3,1,1),G853&lt;=WORKDAY(DATE('1. Informace o projektu'!$C$3,12,31)-1,1,'6. Data'!$C$76:$C$89)),"OK","!!"),ISBLANK(G853),"!",ISBLANK(H853),"!!!",H853='6. Data'!$B$3,"vyberte druh nákladu")," ")</f>
        <v xml:space="preserve"> </v>
      </c>
      <c r="J853" s="261" t="str">
        <f t="shared" si="39"/>
        <v xml:space="preserve"> </v>
      </c>
      <c r="K853" s="238" t="str">
        <f t="shared" si="40"/>
        <v xml:space="preserve"> </v>
      </c>
      <c r="L853" s="87" t="str">
        <f t="shared" si="41"/>
        <v xml:space="preserve"> </v>
      </c>
    </row>
    <row r="854" spans="1:12" x14ac:dyDescent="0.25">
      <c r="A854" s="72"/>
      <c r="B854" s="82"/>
      <c r="C854" s="82"/>
      <c r="D854" s="79"/>
      <c r="E854" s="83"/>
      <c r="F854" s="83"/>
      <c r="G854" s="81"/>
      <c r="H854" s="126"/>
      <c r="I854" s="238" t="str">
        <f>IF(ISNUMBER(F854),_xlfn.IFS(RIGHT(H854,3)="(b)",IF(AND(G854&gt;=DATE('1. Informace o projektu'!$C$3,1,1),G854&lt;=WORKDAY(DATE('1. Informace o projektu'!$C$3+1,1,31)-1,1)),"OK","!!"),RIGHT(H854,3)="(a)",IF(AND(G854&gt;=DATE('1. Informace o projektu'!$C$3,1,1),G854&lt;=WORKDAY(DATE('1. Informace o projektu'!$C$3,12,31)-1,1,'6. Data'!$C$76:$C$89)),"OK","!!"),ISBLANK(G854),"!",ISBLANK(H854),"!!!",H854='6. Data'!$B$3,"vyberte druh nákladu")," ")</f>
        <v xml:space="preserve"> </v>
      </c>
      <c r="J854" s="261" t="str">
        <f t="shared" si="39"/>
        <v xml:space="preserve"> </v>
      </c>
      <c r="K854" s="238" t="str">
        <f t="shared" si="40"/>
        <v xml:space="preserve"> </v>
      </c>
      <c r="L854" s="87" t="str">
        <f t="shared" si="41"/>
        <v xml:space="preserve"> </v>
      </c>
    </row>
    <row r="855" spans="1:12" x14ac:dyDescent="0.25">
      <c r="A855" s="72"/>
      <c r="B855" s="82"/>
      <c r="C855" s="82"/>
      <c r="D855" s="79"/>
      <c r="E855" s="83"/>
      <c r="F855" s="83"/>
      <c r="G855" s="81"/>
      <c r="H855" s="126"/>
      <c r="I855" s="238" t="str">
        <f>IF(ISNUMBER(F855),_xlfn.IFS(RIGHT(H855,3)="(b)",IF(AND(G855&gt;=DATE('1. Informace o projektu'!$C$3,1,1),G855&lt;=WORKDAY(DATE('1. Informace o projektu'!$C$3+1,1,31)-1,1)),"OK","!!"),RIGHT(H855,3)="(a)",IF(AND(G855&gt;=DATE('1. Informace o projektu'!$C$3,1,1),G855&lt;=WORKDAY(DATE('1. Informace o projektu'!$C$3,12,31)-1,1,'6. Data'!$C$76:$C$89)),"OK","!!"),ISBLANK(G855),"!",ISBLANK(H855),"!!!",H855='6. Data'!$B$3,"vyberte druh nákladu")," ")</f>
        <v xml:space="preserve"> </v>
      </c>
      <c r="J855" s="261" t="str">
        <f t="shared" si="39"/>
        <v xml:space="preserve"> </v>
      </c>
      <c r="K855" s="238" t="str">
        <f t="shared" si="40"/>
        <v xml:space="preserve"> </v>
      </c>
      <c r="L855" s="87" t="str">
        <f t="shared" si="41"/>
        <v xml:space="preserve"> </v>
      </c>
    </row>
    <row r="856" spans="1:12" x14ac:dyDescent="0.25">
      <c r="A856" s="72"/>
      <c r="B856" s="82"/>
      <c r="C856" s="82"/>
      <c r="D856" s="79"/>
      <c r="E856" s="83"/>
      <c r="F856" s="83"/>
      <c r="G856" s="81"/>
      <c r="H856" s="126"/>
      <c r="I856" s="238" t="str">
        <f>IF(ISNUMBER(F856),_xlfn.IFS(RIGHT(H856,3)="(b)",IF(AND(G856&gt;=DATE('1. Informace o projektu'!$C$3,1,1),G856&lt;=WORKDAY(DATE('1. Informace o projektu'!$C$3+1,1,31)-1,1)),"OK","!!"),RIGHT(H856,3)="(a)",IF(AND(G856&gt;=DATE('1. Informace o projektu'!$C$3,1,1),G856&lt;=WORKDAY(DATE('1. Informace o projektu'!$C$3,12,31)-1,1,'6. Data'!$C$76:$C$89)),"OK","!!"),ISBLANK(G856),"!",ISBLANK(H856),"!!!",H856='6. Data'!$B$3,"vyberte druh nákladu")," ")</f>
        <v xml:space="preserve"> </v>
      </c>
      <c r="J856" s="261" t="str">
        <f t="shared" si="39"/>
        <v xml:space="preserve"> </v>
      </c>
      <c r="K856" s="238" t="str">
        <f t="shared" si="40"/>
        <v xml:space="preserve"> </v>
      </c>
      <c r="L856" s="87" t="str">
        <f t="shared" si="41"/>
        <v xml:space="preserve"> </v>
      </c>
    </row>
    <row r="857" spans="1:12" x14ac:dyDescent="0.25">
      <c r="A857" s="72"/>
      <c r="B857" s="82"/>
      <c r="C857" s="82"/>
      <c r="D857" s="79"/>
      <c r="E857" s="83"/>
      <c r="F857" s="83"/>
      <c r="G857" s="81"/>
      <c r="H857" s="126"/>
      <c r="I857" s="238" t="str">
        <f>IF(ISNUMBER(F857),_xlfn.IFS(RIGHT(H857,3)="(b)",IF(AND(G857&gt;=DATE('1. Informace o projektu'!$C$3,1,1),G857&lt;=WORKDAY(DATE('1. Informace o projektu'!$C$3+1,1,31)-1,1)),"OK","!!"),RIGHT(H857,3)="(a)",IF(AND(G857&gt;=DATE('1. Informace o projektu'!$C$3,1,1),G857&lt;=WORKDAY(DATE('1. Informace o projektu'!$C$3,12,31)-1,1,'6. Data'!$C$76:$C$89)),"OK","!!"),ISBLANK(G857),"!",ISBLANK(H857),"!!!",H857='6. Data'!$B$3,"vyberte druh nákladu")," ")</f>
        <v xml:space="preserve"> </v>
      </c>
      <c r="J857" s="261" t="str">
        <f t="shared" si="39"/>
        <v xml:space="preserve"> </v>
      </c>
      <c r="K857" s="238" t="str">
        <f t="shared" si="40"/>
        <v xml:space="preserve"> </v>
      </c>
      <c r="L857" s="87" t="str">
        <f t="shared" si="41"/>
        <v xml:space="preserve"> </v>
      </c>
    </row>
    <row r="858" spans="1:12" x14ac:dyDescent="0.25">
      <c r="A858" s="72"/>
      <c r="B858" s="82"/>
      <c r="C858" s="82"/>
      <c r="D858" s="79"/>
      <c r="E858" s="83"/>
      <c r="F858" s="83"/>
      <c r="G858" s="81"/>
      <c r="H858" s="126"/>
      <c r="I858" s="238" t="str">
        <f>IF(ISNUMBER(F858),_xlfn.IFS(RIGHT(H858,3)="(b)",IF(AND(G858&gt;=DATE('1. Informace o projektu'!$C$3,1,1),G858&lt;=WORKDAY(DATE('1. Informace o projektu'!$C$3+1,1,31)-1,1)),"OK","!!"),RIGHT(H858,3)="(a)",IF(AND(G858&gt;=DATE('1. Informace o projektu'!$C$3,1,1),G858&lt;=WORKDAY(DATE('1. Informace o projektu'!$C$3,12,31)-1,1,'6. Data'!$C$76:$C$89)),"OK","!!"),ISBLANK(G858),"!",ISBLANK(H858),"!!!",H858='6. Data'!$B$3,"vyberte druh nákladu")," ")</f>
        <v xml:space="preserve"> </v>
      </c>
      <c r="J858" s="261" t="str">
        <f t="shared" si="39"/>
        <v xml:space="preserve"> </v>
      </c>
      <c r="K858" s="238" t="str">
        <f t="shared" si="40"/>
        <v xml:space="preserve"> </v>
      </c>
      <c r="L858" s="87" t="str">
        <f t="shared" si="41"/>
        <v xml:space="preserve"> </v>
      </c>
    </row>
    <row r="859" spans="1:12" x14ac:dyDescent="0.25">
      <c r="A859" s="72"/>
      <c r="B859" s="82"/>
      <c r="C859" s="82"/>
      <c r="D859" s="79"/>
      <c r="E859" s="83"/>
      <c r="F859" s="83"/>
      <c r="G859" s="81"/>
      <c r="H859" s="126"/>
      <c r="I859" s="238" t="str">
        <f>IF(ISNUMBER(F859),_xlfn.IFS(RIGHT(H859,3)="(b)",IF(AND(G859&gt;=DATE('1. Informace o projektu'!$C$3,1,1),G859&lt;=WORKDAY(DATE('1. Informace o projektu'!$C$3+1,1,31)-1,1)),"OK","!!"),RIGHT(H859,3)="(a)",IF(AND(G859&gt;=DATE('1. Informace o projektu'!$C$3,1,1),G859&lt;=WORKDAY(DATE('1. Informace o projektu'!$C$3,12,31)-1,1,'6. Data'!$C$76:$C$89)),"OK","!!"),ISBLANK(G859),"!",ISBLANK(H859),"!!!",H859='6. Data'!$B$3,"vyberte druh nákladu")," ")</f>
        <v xml:space="preserve"> </v>
      </c>
      <c r="J859" s="261" t="str">
        <f t="shared" si="39"/>
        <v xml:space="preserve"> </v>
      </c>
      <c r="K859" s="238" t="str">
        <f t="shared" si="40"/>
        <v xml:space="preserve"> </v>
      </c>
      <c r="L859" s="87" t="str">
        <f t="shared" si="41"/>
        <v xml:space="preserve"> </v>
      </c>
    </row>
    <row r="860" spans="1:12" x14ac:dyDescent="0.25">
      <c r="A860" s="72"/>
      <c r="B860" s="82"/>
      <c r="C860" s="82"/>
      <c r="D860" s="79"/>
      <c r="E860" s="83"/>
      <c r="F860" s="83"/>
      <c r="G860" s="81"/>
      <c r="H860" s="126"/>
      <c r="I860" s="238" t="str">
        <f>IF(ISNUMBER(F860),_xlfn.IFS(RIGHT(H860,3)="(b)",IF(AND(G860&gt;=DATE('1. Informace o projektu'!$C$3,1,1),G860&lt;=WORKDAY(DATE('1. Informace o projektu'!$C$3+1,1,31)-1,1)),"OK","!!"),RIGHT(H860,3)="(a)",IF(AND(G860&gt;=DATE('1. Informace o projektu'!$C$3,1,1),G860&lt;=WORKDAY(DATE('1. Informace o projektu'!$C$3,12,31)-1,1,'6. Data'!$C$76:$C$89)),"OK","!!"),ISBLANK(G860),"!",ISBLANK(H860),"!!!",H860='6. Data'!$B$3,"vyberte druh nákladu")," ")</f>
        <v xml:space="preserve"> </v>
      </c>
      <c r="J860" s="261" t="str">
        <f t="shared" si="39"/>
        <v xml:space="preserve"> </v>
      </c>
      <c r="K860" s="238" t="str">
        <f t="shared" si="40"/>
        <v xml:space="preserve"> </v>
      </c>
      <c r="L860" s="87" t="str">
        <f t="shared" si="41"/>
        <v xml:space="preserve"> </v>
      </c>
    </row>
    <row r="861" spans="1:12" x14ac:dyDescent="0.25">
      <c r="A861" s="72"/>
      <c r="B861" s="82"/>
      <c r="C861" s="82"/>
      <c r="D861" s="79"/>
      <c r="E861" s="83"/>
      <c r="F861" s="83"/>
      <c r="G861" s="81"/>
      <c r="H861" s="126"/>
      <c r="I861" s="238" t="str">
        <f>IF(ISNUMBER(F861),_xlfn.IFS(RIGHT(H861,3)="(b)",IF(AND(G861&gt;=DATE('1. Informace o projektu'!$C$3,1,1),G861&lt;=WORKDAY(DATE('1. Informace o projektu'!$C$3+1,1,31)-1,1)),"OK","!!"),RIGHT(H861,3)="(a)",IF(AND(G861&gt;=DATE('1. Informace o projektu'!$C$3,1,1),G861&lt;=WORKDAY(DATE('1. Informace o projektu'!$C$3,12,31)-1,1,'6. Data'!$C$76:$C$89)),"OK","!!"),ISBLANK(G861),"!",ISBLANK(H861),"!!!",H861='6. Data'!$B$3,"vyberte druh nákladu")," ")</f>
        <v xml:space="preserve"> </v>
      </c>
      <c r="J861" s="261" t="str">
        <f t="shared" si="39"/>
        <v xml:space="preserve"> </v>
      </c>
      <c r="K861" s="238" t="str">
        <f t="shared" si="40"/>
        <v xml:space="preserve"> </v>
      </c>
      <c r="L861" s="87" t="str">
        <f t="shared" si="41"/>
        <v xml:space="preserve"> </v>
      </c>
    </row>
    <row r="862" spans="1:12" x14ac:dyDescent="0.25">
      <c r="A862" s="72"/>
      <c r="B862" s="82"/>
      <c r="C862" s="82"/>
      <c r="D862" s="79"/>
      <c r="E862" s="83"/>
      <c r="F862" s="83"/>
      <c r="G862" s="81"/>
      <c r="H862" s="126"/>
      <c r="I862" s="238" t="str">
        <f>IF(ISNUMBER(F862),_xlfn.IFS(RIGHT(H862,3)="(b)",IF(AND(G862&gt;=DATE('1. Informace o projektu'!$C$3,1,1),G862&lt;=WORKDAY(DATE('1. Informace o projektu'!$C$3+1,1,31)-1,1)),"OK","!!"),RIGHT(H862,3)="(a)",IF(AND(G862&gt;=DATE('1. Informace o projektu'!$C$3,1,1),G862&lt;=WORKDAY(DATE('1. Informace o projektu'!$C$3,12,31)-1,1,'6. Data'!$C$76:$C$89)),"OK","!!"),ISBLANK(G862),"!",ISBLANK(H862),"!!!",H862='6. Data'!$B$3,"vyberte druh nákladu")," ")</f>
        <v xml:space="preserve"> </v>
      </c>
      <c r="J862" s="261" t="str">
        <f t="shared" si="39"/>
        <v xml:space="preserve"> </v>
      </c>
      <c r="K862" s="238" t="str">
        <f t="shared" si="40"/>
        <v xml:space="preserve"> </v>
      </c>
      <c r="L862" s="87" t="str">
        <f t="shared" si="41"/>
        <v xml:space="preserve"> </v>
      </c>
    </row>
    <row r="863" spans="1:12" x14ac:dyDescent="0.25">
      <c r="A863" s="72"/>
      <c r="B863" s="82"/>
      <c r="C863" s="82"/>
      <c r="D863" s="79"/>
      <c r="E863" s="83"/>
      <c r="F863" s="83"/>
      <c r="G863" s="81"/>
      <c r="H863" s="126"/>
      <c r="I863" s="238" t="str">
        <f>IF(ISNUMBER(F863),_xlfn.IFS(RIGHT(H863,3)="(b)",IF(AND(G863&gt;=DATE('1. Informace o projektu'!$C$3,1,1),G863&lt;=WORKDAY(DATE('1. Informace o projektu'!$C$3+1,1,31)-1,1)),"OK","!!"),RIGHT(H863,3)="(a)",IF(AND(G863&gt;=DATE('1. Informace o projektu'!$C$3,1,1),G863&lt;=WORKDAY(DATE('1. Informace o projektu'!$C$3,12,31)-1,1,'6. Data'!$C$76:$C$89)),"OK","!!"),ISBLANK(G863),"!",ISBLANK(H863),"!!!",H863='6. Data'!$B$3,"vyberte druh nákladu")," ")</f>
        <v xml:space="preserve"> </v>
      </c>
      <c r="J863" s="261" t="str">
        <f t="shared" si="39"/>
        <v xml:space="preserve"> </v>
      </c>
      <c r="K863" s="238" t="str">
        <f t="shared" si="40"/>
        <v xml:space="preserve"> </v>
      </c>
      <c r="L863" s="87" t="str">
        <f t="shared" si="41"/>
        <v xml:space="preserve"> </v>
      </c>
    </row>
    <row r="864" spans="1:12" x14ac:dyDescent="0.25">
      <c r="A864" s="72"/>
      <c r="B864" s="82"/>
      <c r="C864" s="82"/>
      <c r="D864" s="79"/>
      <c r="E864" s="83"/>
      <c r="F864" s="83"/>
      <c r="G864" s="81"/>
      <c r="H864" s="126"/>
      <c r="I864" s="238" t="str">
        <f>IF(ISNUMBER(F864),_xlfn.IFS(RIGHT(H864,3)="(b)",IF(AND(G864&gt;=DATE('1. Informace o projektu'!$C$3,1,1),G864&lt;=WORKDAY(DATE('1. Informace o projektu'!$C$3+1,1,31)-1,1)),"OK","!!"),RIGHT(H864,3)="(a)",IF(AND(G864&gt;=DATE('1. Informace o projektu'!$C$3,1,1),G864&lt;=WORKDAY(DATE('1. Informace o projektu'!$C$3,12,31)-1,1,'6. Data'!$C$76:$C$89)),"OK","!!"),ISBLANK(G864),"!",ISBLANK(H864),"!!!",H864='6. Data'!$B$3,"vyberte druh nákladu")," ")</f>
        <v xml:space="preserve"> </v>
      </c>
      <c r="J864" s="261" t="str">
        <f t="shared" si="39"/>
        <v xml:space="preserve"> </v>
      </c>
      <c r="K864" s="238" t="str">
        <f t="shared" si="40"/>
        <v xml:space="preserve"> </v>
      </c>
      <c r="L864" s="87" t="str">
        <f t="shared" si="41"/>
        <v xml:space="preserve"> </v>
      </c>
    </row>
    <row r="865" spans="1:12" x14ac:dyDescent="0.25">
      <c r="A865" s="72"/>
      <c r="B865" s="82"/>
      <c r="C865" s="82"/>
      <c r="D865" s="79"/>
      <c r="E865" s="83"/>
      <c r="F865" s="83"/>
      <c r="G865" s="81"/>
      <c r="H865" s="126"/>
      <c r="I865" s="238" t="str">
        <f>IF(ISNUMBER(F865),_xlfn.IFS(RIGHT(H865,3)="(b)",IF(AND(G865&gt;=DATE('1. Informace o projektu'!$C$3,1,1),G865&lt;=WORKDAY(DATE('1. Informace o projektu'!$C$3+1,1,31)-1,1)),"OK","!!"),RIGHT(H865,3)="(a)",IF(AND(G865&gt;=DATE('1. Informace o projektu'!$C$3,1,1),G865&lt;=WORKDAY(DATE('1. Informace o projektu'!$C$3,12,31)-1,1,'6. Data'!$C$76:$C$89)),"OK","!!"),ISBLANK(G865),"!",ISBLANK(H865),"!!!",H865='6. Data'!$B$3,"vyberte druh nákladu")," ")</f>
        <v xml:space="preserve"> </v>
      </c>
      <c r="J865" s="261" t="str">
        <f t="shared" si="39"/>
        <v xml:space="preserve"> </v>
      </c>
      <c r="K865" s="238" t="str">
        <f t="shared" si="40"/>
        <v xml:space="preserve"> </v>
      </c>
      <c r="L865" s="87" t="str">
        <f t="shared" si="41"/>
        <v xml:space="preserve"> </v>
      </c>
    </row>
    <row r="866" spans="1:12" x14ac:dyDescent="0.25">
      <c r="A866" s="72"/>
      <c r="B866" s="82"/>
      <c r="C866" s="82"/>
      <c r="D866" s="79"/>
      <c r="E866" s="83"/>
      <c r="F866" s="83"/>
      <c r="G866" s="81"/>
      <c r="H866" s="126"/>
      <c r="I866" s="238" t="str">
        <f>IF(ISNUMBER(F866),_xlfn.IFS(RIGHT(H866,3)="(b)",IF(AND(G866&gt;=DATE('1. Informace o projektu'!$C$3,1,1),G866&lt;=WORKDAY(DATE('1. Informace o projektu'!$C$3+1,1,31)-1,1)),"OK","!!"),RIGHT(H866,3)="(a)",IF(AND(G866&gt;=DATE('1. Informace o projektu'!$C$3,1,1),G866&lt;=WORKDAY(DATE('1. Informace o projektu'!$C$3,12,31)-1,1,'6. Data'!$C$76:$C$89)),"OK","!!"),ISBLANK(G866),"!",ISBLANK(H866),"!!!",H866='6. Data'!$B$3,"vyberte druh nákladu")," ")</f>
        <v xml:space="preserve"> </v>
      </c>
      <c r="J866" s="261" t="str">
        <f t="shared" si="39"/>
        <v xml:space="preserve"> </v>
      </c>
      <c r="K866" s="238" t="str">
        <f t="shared" si="40"/>
        <v xml:space="preserve"> </v>
      </c>
      <c r="L866" s="87" t="str">
        <f t="shared" si="41"/>
        <v xml:space="preserve"> </v>
      </c>
    </row>
    <row r="867" spans="1:12" x14ac:dyDescent="0.25">
      <c r="A867" s="72"/>
      <c r="B867" s="82"/>
      <c r="C867" s="82"/>
      <c r="D867" s="79"/>
      <c r="E867" s="83"/>
      <c r="F867" s="83"/>
      <c r="G867" s="81"/>
      <c r="H867" s="126"/>
      <c r="I867" s="238" t="str">
        <f>IF(ISNUMBER(F867),_xlfn.IFS(RIGHT(H867,3)="(b)",IF(AND(G867&gt;=DATE('1. Informace o projektu'!$C$3,1,1),G867&lt;=WORKDAY(DATE('1. Informace o projektu'!$C$3+1,1,31)-1,1)),"OK","!!"),RIGHT(H867,3)="(a)",IF(AND(G867&gt;=DATE('1. Informace o projektu'!$C$3,1,1),G867&lt;=WORKDAY(DATE('1. Informace o projektu'!$C$3,12,31)-1,1,'6. Data'!$C$76:$C$89)),"OK","!!"),ISBLANK(G867),"!",ISBLANK(H867),"!!!",H867='6. Data'!$B$3,"vyberte druh nákladu")," ")</f>
        <v xml:space="preserve"> </v>
      </c>
      <c r="J867" s="261" t="str">
        <f t="shared" si="39"/>
        <v xml:space="preserve"> </v>
      </c>
      <c r="K867" s="238" t="str">
        <f t="shared" si="40"/>
        <v xml:space="preserve"> </v>
      </c>
      <c r="L867" s="87" t="str">
        <f t="shared" si="41"/>
        <v xml:space="preserve"> </v>
      </c>
    </row>
    <row r="868" spans="1:12" x14ac:dyDescent="0.25">
      <c r="A868" s="72"/>
      <c r="B868" s="82"/>
      <c r="C868" s="82"/>
      <c r="D868" s="79"/>
      <c r="E868" s="83"/>
      <c r="F868" s="83"/>
      <c r="G868" s="81"/>
      <c r="H868" s="126"/>
      <c r="I868" s="238" t="str">
        <f>IF(ISNUMBER(F868),_xlfn.IFS(RIGHT(H868,3)="(b)",IF(AND(G868&gt;=DATE('1. Informace o projektu'!$C$3,1,1),G868&lt;=WORKDAY(DATE('1. Informace o projektu'!$C$3+1,1,31)-1,1)),"OK","!!"),RIGHT(H868,3)="(a)",IF(AND(G868&gt;=DATE('1. Informace o projektu'!$C$3,1,1),G868&lt;=WORKDAY(DATE('1. Informace o projektu'!$C$3,12,31)-1,1,'6. Data'!$C$76:$C$89)),"OK","!!"),ISBLANK(G868),"!",ISBLANK(H868),"!!!",H868='6. Data'!$B$3,"vyberte druh nákladu")," ")</f>
        <v xml:space="preserve"> </v>
      </c>
      <c r="J868" s="261" t="str">
        <f t="shared" si="39"/>
        <v xml:space="preserve"> </v>
      </c>
      <c r="K868" s="238" t="str">
        <f t="shared" si="40"/>
        <v xml:space="preserve"> </v>
      </c>
      <c r="L868" s="87" t="str">
        <f t="shared" si="41"/>
        <v xml:space="preserve"> </v>
      </c>
    </row>
    <row r="869" spans="1:12" x14ac:dyDescent="0.25">
      <c r="A869" s="72"/>
      <c r="B869" s="82"/>
      <c r="C869" s="82"/>
      <c r="D869" s="79"/>
      <c r="E869" s="83"/>
      <c r="F869" s="83"/>
      <c r="G869" s="81"/>
      <c r="H869" s="126"/>
      <c r="I869" s="238" t="str">
        <f>IF(ISNUMBER(F869),_xlfn.IFS(RIGHT(H869,3)="(b)",IF(AND(G869&gt;=DATE('1. Informace o projektu'!$C$3,1,1),G869&lt;=WORKDAY(DATE('1. Informace o projektu'!$C$3+1,1,31)-1,1)),"OK","!!"),RIGHT(H869,3)="(a)",IF(AND(G869&gt;=DATE('1. Informace o projektu'!$C$3,1,1),G869&lt;=WORKDAY(DATE('1. Informace o projektu'!$C$3,12,31)-1,1,'6. Data'!$C$76:$C$89)),"OK","!!"),ISBLANK(G869),"!",ISBLANK(H869),"!!!",H869='6. Data'!$B$3,"vyberte druh nákladu")," ")</f>
        <v xml:space="preserve"> </v>
      </c>
      <c r="J869" s="261" t="str">
        <f t="shared" si="39"/>
        <v xml:space="preserve"> </v>
      </c>
      <c r="K869" s="238" t="str">
        <f t="shared" si="40"/>
        <v xml:space="preserve"> </v>
      </c>
      <c r="L869" s="87" t="str">
        <f t="shared" si="41"/>
        <v xml:space="preserve"> </v>
      </c>
    </row>
    <row r="870" spans="1:12" x14ac:dyDescent="0.25">
      <c r="A870" s="72"/>
      <c r="B870" s="82"/>
      <c r="C870" s="82"/>
      <c r="D870" s="79"/>
      <c r="E870" s="83"/>
      <c r="F870" s="83"/>
      <c r="G870" s="81"/>
      <c r="H870" s="126"/>
      <c r="I870" s="238" t="str">
        <f>IF(ISNUMBER(F870),_xlfn.IFS(RIGHT(H870,3)="(b)",IF(AND(G870&gt;=DATE('1. Informace o projektu'!$C$3,1,1),G870&lt;=WORKDAY(DATE('1. Informace o projektu'!$C$3+1,1,31)-1,1)),"OK","!!"),RIGHT(H870,3)="(a)",IF(AND(G870&gt;=DATE('1. Informace o projektu'!$C$3,1,1),G870&lt;=WORKDAY(DATE('1. Informace o projektu'!$C$3,12,31)-1,1,'6. Data'!$C$76:$C$89)),"OK","!!"),ISBLANK(G870),"!",ISBLANK(H870),"!!!",H870='6. Data'!$B$3,"vyberte druh nákladu")," ")</f>
        <v xml:space="preserve"> </v>
      </c>
      <c r="J870" s="261" t="str">
        <f t="shared" si="39"/>
        <v xml:space="preserve"> </v>
      </c>
      <c r="K870" s="238" t="str">
        <f t="shared" si="40"/>
        <v xml:space="preserve"> </v>
      </c>
      <c r="L870" s="87" t="str">
        <f t="shared" si="41"/>
        <v xml:space="preserve"> </v>
      </c>
    </row>
    <row r="871" spans="1:12" x14ac:dyDescent="0.25">
      <c r="A871" s="72"/>
      <c r="B871" s="82"/>
      <c r="C871" s="82"/>
      <c r="D871" s="79"/>
      <c r="E871" s="83"/>
      <c r="F871" s="83"/>
      <c r="G871" s="81"/>
      <c r="H871" s="126"/>
      <c r="I871" s="238" t="str">
        <f>IF(ISNUMBER(F871),_xlfn.IFS(RIGHT(H871,3)="(b)",IF(AND(G871&gt;=DATE('1. Informace o projektu'!$C$3,1,1),G871&lt;=WORKDAY(DATE('1. Informace o projektu'!$C$3+1,1,31)-1,1)),"OK","!!"),RIGHT(H871,3)="(a)",IF(AND(G871&gt;=DATE('1. Informace o projektu'!$C$3,1,1),G871&lt;=WORKDAY(DATE('1. Informace o projektu'!$C$3,12,31)-1,1,'6. Data'!$C$76:$C$89)),"OK","!!"),ISBLANK(G871),"!",ISBLANK(H871),"!!!",H871='6. Data'!$B$3,"vyberte druh nákladu")," ")</f>
        <v xml:space="preserve"> </v>
      </c>
      <c r="J871" s="261" t="str">
        <f t="shared" si="39"/>
        <v xml:space="preserve"> </v>
      </c>
      <c r="K871" s="238" t="str">
        <f t="shared" si="40"/>
        <v xml:space="preserve"> </v>
      </c>
      <c r="L871" s="87" t="str">
        <f t="shared" si="41"/>
        <v xml:space="preserve"> </v>
      </c>
    </row>
    <row r="872" spans="1:12" x14ac:dyDescent="0.25">
      <c r="A872" s="72"/>
      <c r="B872" s="82"/>
      <c r="C872" s="82"/>
      <c r="D872" s="79"/>
      <c r="E872" s="83"/>
      <c r="F872" s="83"/>
      <c r="G872" s="81"/>
      <c r="H872" s="126"/>
      <c r="I872" s="238" t="str">
        <f>IF(ISNUMBER(F872),_xlfn.IFS(RIGHT(H872,3)="(b)",IF(AND(G872&gt;=DATE('1. Informace o projektu'!$C$3,1,1),G872&lt;=WORKDAY(DATE('1. Informace o projektu'!$C$3+1,1,31)-1,1)),"OK","!!"),RIGHT(H872,3)="(a)",IF(AND(G872&gt;=DATE('1. Informace o projektu'!$C$3,1,1),G872&lt;=WORKDAY(DATE('1. Informace o projektu'!$C$3,12,31)-1,1,'6. Data'!$C$76:$C$89)),"OK","!!"),ISBLANK(G872),"!",ISBLANK(H872),"!!!",H872='6. Data'!$B$3,"vyberte druh nákladu")," ")</f>
        <v xml:space="preserve"> </v>
      </c>
      <c r="J872" s="261" t="str">
        <f t="shared" si="39"/>
        <v xml:space="preserve"> </v>
      </c>
      <c r="K872" s="238" t="str">
        <f t="shared" si="40"/>
        <v xml:space="preserve"> </v>
      </c>
      <c r="L872" s="87" t="str">
        <f t="shared" si="41"/>
        <v xml:space="preserve"> </v>
      </c>
    </row>
    <row r="873" spans="1:12" x14ac:dyDescent="0.25">
      <c r="A873" s="72"/>
      <c r="B873" s="82"/>
      <c r="C873" s="82"/>
      <c r="D873" s="79"/>
      <c r="E873" s="83"/>
      <c r="F873" s="83"/>
      <c r="G873" s="81"/>
      <c r="H873" s="126"/>
      <c r="I873" s="238" t="str">
        <f>IF(ISNUMBER(F873),_xlfn.IFS(RIGHT(H873,3)="(b)",IF(AND(G873&gt;=DATE('1. Informace o projektu'!$C$3,1,1),G873&lt;=WORKDAY(DATE('1. Informace o projektu'!$C$3+1,1,31)-1,1)),"OK","!!"),RIGHT(H873,3)="(a)",IF(AND(G873&gt;=DATE('1. Informace o projektu'!$C$3,1,1),G873&lt;=WORKDAY(DATE('1. Informace o projektu'!$C$3,12,31)-1,1,'6. Data'!$C$76:$C$89)),"OK","!!"),ISBLANK(G873),"!",ISBLANK(H873),"!!!",H873='6. Data'!$B$3,"vyberte druh nákladu")," ")</f>
        <v xml:space="preserve"> </v>
      </c>
      <c r="J873" s="261" t="str">
        <f t="shared" si="39"/>
        <v xml:space="preserve"> </v>
      </c>
      <c r="K873" s="238" t="str">
        <f t="shared" si="40"/>
        <v xml:space="preserve"> </v>
      </c>
      <c r="L873" s="87" t="str">
        <f t="shared" si="41"/>
        <v xml:space="preserve"> </v>
      </c>
    </row>
    <row r="874" spans="1:12" x14ac:dyDescent="0.25">
      <c r="A874" s="72"/>
      <c r="B874" s="82"/>
      <c r="C874" s="82"/>
      <c r="D874" s="79"/>
      <c r="E874" s="83"/>
      <c r="F874" s="83"/>
      <c r="G874" s="81"/>
      <c r="H874" s="126"/>
      <c r="I874" s="238" t="str">
        <f>IF(ISNUMBER(F874),_xlfn.IFS(RIGHT(H874,3)="(b)",IF(AND(G874&gt;=DATE('1. Informace o projektu'!$C$3,1,1),G874&lt;=WORKDAY(DATE('1. Informace o projektu'!$C$3+1,1,31)-1,1)),"OK","!!"),RIGHT(H874,3)="(a)",IF(AND(G874&gt;=DATE('1. Informace o projektu'!$C$3,1,1),G874&lt;=WORKDAY(DATE('1. Informace o projektu'!$C$3,12,31)-1,1,'6. Data'!$C$76:$C$89)),"OK","!!"),ISBLANK(G874),"!",ISBLANK(H874),"!!!",H874='6. Data'!$B$3,"vyberte druh nákladu")," ")</f>
        <v xml:space="preserve"> </v>
      </c>
      <c r="J874" s="261" t="str">
        <f t="shared" si="39"/>
        <v xml:space="preserve"> </v>
      </c>
      <c r="K874" s="238" t="str">
        <f t="shared" si="40"/>
        <v xml:space="preserve"> </v>
      </c>
      <c r="L874" s="87" t="str">
        <f t="shared" si="41"/>
        <v xml:space="preserve"> </v>
      </c>
    </row>
    <row r="875" spans="1:12" x14ac:dyDescent="0.25">
      <c r="A875" s="72"/>
      <c r="B875" s="82"/>
      <c r="C875" s="82"/>
      <c r="D875" s="79"/>
      <c r="E875" s="83"/>
      <c r="F875" s="83"/>
      <c r="G875" s="81"/>
      <c r="H875" s="126"/>
      <c r="I875" s="238" t="str">
        <f>IF(ISNUMBER(F875),_xlfn.IFS(RIGHT(H875,3)="(b)",IF(AND(G875&gt;=DATE('1. Informace o projektu'!$C$3,1,1),G875&lt;=WORKDAY(DATE('1. Informace o projektu'!$C$3+1,1,31)-1,1)),"OK","!!"),RIGHT(H875,3)="(a)",IF(AND(G875&gt;=DATE('1. Informace o projektu'!$C$3,1,1),G875&lt;=WORKDAY(DATE('1. Informace o projektu'!$C$3,12,31)-1,1,'6. Data'!$C$76:$C$89)),"OK","!!"),ISBLANK(G875),"!",ISBLANK(H875),"!!!",H875='6. Data'!$B$3,"vyberte druh nákladu")," ")</f>
        <v xml:space="preserve"> </v>
      </c>
      <c r="J875" s="261" t="str">
        <f t="shared" si="39"/>
        <v xml:space="preserve"> </v>
      </c>
      <c r="K875" s="238" t="str">
        <f t="shared" si="40"/>
        <v xml:space="preserve"> </v>
      </c>
      <c r="L875" s="87" t="str">
        <f t="shared" si="41"/>
        <v xml:space="preserve"> </v>
      </c>
    </row>
    <row r="876" spans="1:12" x14ac:dyDescent="0.25">
      <c r="A876" s="72"/>
      <c r="B876" s="82"/>
      <c r="C876" s="82"/>
      <c r="D876" s="79"/>
      <c r="E876" s="83"/>
      <c r="F876" s="83"/>
      <c r="G876" s="81"/>
      <c r="H876" s="126"/>
      <c r="I876" s="238" t="str">
        <f>IF(ISNUMBER(F876),_xlfn.IFS(RIGHT(H876,3)="(b)",IF(AND(G876&gt;=DATE('1. Informace o projektu'!$C$3,1,1),G876&lt;=WORKDAY(DATE('1. Informace o projektu'!$C$3+1,1,31)-1,1)),"OK","!!"),RIGHT(H876,3)="(a)",IF(AND(G876&gt;=DATE('1. Informace o projektu'!$C$3,1,1),G876&lt;=WORKDAY(DATE('1. Informace o projektu'!$C$3,12,31)-1,1,'6. Data'!$C$76:$C$89)),"OK","!!"),ISBLANK(G876),"!",ISBLANK(H876),"!!!",H876='6. Data'!$B$3,"vyberte druh nákladu")," ")</f>
        <v xml:space="preserve"> </v>
      </c>
      <c r="J876" s="261" t="str">
        <f t="shared" si="39"/>
        <v xml:space="preserve"> </v>
      </c>
      <c r="K876" s="238" t="str">
        <f t="shared" si="40"/>
        <v xml:space="preserve"> </v>
      </c>
      <c r="L876" s="87" t="str">
        <f t="shared" si="41"/>
        <v xml:space="preserve"> </v>
      </c>
    </row>
    <row r="877" spans="1:12" x14ac:dyDescent="0.25">
      <c r="A877" s="72"/>
      <c r="B877" s="82"/>
      <c r="C877" s="82"/>
      <c r="D877" s="79"/>
      <c r="E877" s="83"/>
      <c r="F877" s="83"/>
      <c r="G877" s="81"/>
      <c r="H877" s="126"/>
      <c r="I877" s="238" t="str">
        <f>IF(ISNUMBER(F877),_xlfn.IFS(RIGHT(H877,3)="(b)",IF(AND(G877&gt;=DATE('1. Informace o projektu'!$C$3,1,1),G877&lt;=WORKDAY(DATE('1. Informace o projektu'!$C$3+1,1,31)-1,1)),"OK","!!"),RIGHT(H877,3)="(a)",IF(AND(G877&gt;=DATE('1. Informace o projektu'!$C$3,1,1),G877&lt;=WORKDAY(DATE('1. Informace o projektu'!$C$3,12,31)-1,1,'6. Data'!$C$76:$C$89)),"OK","!!"),ISBLANK(G877),"!",ISBLANK(H877),"!!!",H877='6. Data'!$B$3,"vyberte druh nákladu")," ")</f>
        <v xml:space="preserve"> </v>
      </c>
      <c r="J877" s="261" t="str">
        <f t="shared" si="39"/>
        <v xml:space="preserve"> </v>
      </c>
      <c r="K877" s="238" t="str">
        <f t="shared" si="40"/>
        <v xml:space="preserve"> </v>
      </c>
      <c r="L877" s="87" t="str">
        <f t="shared" si="41"/>
        <v xml:space="preserve"> </v>
      </c>
    </row>
    <row r="878" spans="1:12" x14ac:dyDescent="0.25">
      <c r="A878" s="72"/>
      <c r="B878" s="82"/>
      <c r="C878" s="82"/>
      <c r="D878" s="79"/>
      <c r="E878" s="83"/>
      <c r="F878" s="83"/>
      <c r="G878" s="81"/>
      <c r="H878" s="126"/>
      <c r="I878" s="238" t="str">
        <f>IF(ISNUMBER(F878),_xlfn.IFS(RIGHT(H878,3)="(b)",IF(AND(G878&gt;=DATE('1. Informace o projektu'!$C$3,1,1),G878&lt;=WORKDAY(DATE('1. Informace o projektu'!$C$3+1,1,31)-1,1)),"OK","!!"),RIGHT(H878,3)="(a)",IF(AND(G878&gt;=DATE('1. Informace o projektu'!$C$3,1,1),G878&lt;=WORKDAY(DATE('1. Informace o projektu'!$C$3,12,31)-1,1,'6. Data'!$C$76:$C$89)),"OK","!!"),ISBLANK(G878),"!",ISBLANK(H878),"!!!",H878='6. Data'!$B$3,"vyberte druh nákladu")," ")</f>
        <v xml:space="preserve"> </v>
      </c>
      <c r="J878" s="261" t="str">
        <f t="shared" si="39"/>
        <v xml:space="preserve"> </v>
      </c>
      <c r="K878" s="238" t="str">
        <f t="shared" si="40"/>
        <v xml:space="preserve"> </v>
      </c>
      <c r="L878" s="87" t="str">
        <f t="shared" si="41"/>
        <v xml:space="preserve"> </v>
      </c>
    </row>
    <row r="879" spans="1:12" x14ac:dyDescent="0.25">
      <c r="A879" s="72"/>
      <c r="B879" s="82"/>
      <c r="C879" s="82"/>
      <c r="D879" s="79"/>
      <c r="E879" s="83"/>
      <c r="F879" s="83"/>
      <c r="G879" s="81"/>
      <c r="H879" s="126"/>
      <c r="I879" s="238" t="str">
        <f>IF(ISNUMBER(F879),_xlfn.IFS(RIGHT(H879,3)="(b)",IF(AND(G879&gt;=DATE('1. Informace o projektu'!$C$3,1,1),G879&lt;=WORKDAY(DATE('1. Informace o projektu'!$C$3+1,1,31)-1,1)),"OK","!!"),RIGHT(H879,3)="(a)",IF(AND(G879&gt;=DATE('1. Informace o projektu'!$C$3,1,1),G879&lt;=WORKDAY(DATE('1. Informace o projektu'!$C$3,12,31)-1,1,'6. Data'!$C$76:$C$89)),"OK","!!"),ISBLANK(G879),"!",ISBLANK(H879),"!!!",H879='6. Data'!$B$3,"vyberte druh nákladu")," ")</f>
        <v xml:space="preserve"> </v>
      </c>
      <c r="J879" s="261" t="str">
        <f t="shared" si="39"/>
        <v xml:space="preserve"> </v>
      </c>
      <c r="K879" s="238" t="str">
        <f t="shared" si="40"/>
        <v xml:space="preserve"> </v>
      </c>
      <c r="L879" s="87" t="str">
        <f t="shared" si="41"/>
        <v xml:space="preserve"> </v>
      </c>
    </row>
    <row r="880" spans="1:12" x14ac:dyDescent="0.25">
      <c r="A880" s="72"/>
      <c r="B880" s="82"/>
      <c r="C880" s="82"/>
      <c r="D880" s="79"/>
      <c r="E880" s="83"/>
      <c r="F880" s="83"/>
      <c r="G880" s="81"/>
      <c r="H880" s="126"/>
      <c r="I880" s="238" t="str">
        <f>IF(ISNUMBER(F880),_xlfn.IFS(RIGHT(H880,3)="(b)",IF(AND(G880&gt;=DATE('1. Informace o projektu'!$C$3,1,1),G880&lt;=WORKDAY(DATE('1. Informace o projektu'!$C$3+1,1,31)-1,1)),"OK","!!"),RIGHT(H880,3)="(a)",IF(AND(G880&gt;=DATE('1. Informace o projektu'!$C$3,1,1),G880&lt;=WORKDAY(DATE('1. Informace o projektu'!$C$3,12,31)-1,1,'6. Data'!$C$76:$C$89)),"OK","!!"),ISBLANK(G880),"!",ISBLANK(H880),"!!!",H880='6. Data'!$B$3,"vyberte druh nákladu")," ")</f>
        <v xml:space="preserve"> </v>
      </c>
      <c r="J880" s="261" t="str">
        <f t="shared" si="39"/>
        <v xml:space="preserve"> </v>
      </c>
      <c r="K880" s="238" t="str">
        <f t="shared" si="40"/>
        <v xml:space="preserve"> </v>
      </c>
      <c r="L880" s="87" t="str">
        <f t="shared" si="41"/>
        <v xml:space="preserve"> </v>
      </c>
    </row>
    <row r="881" spans="1:12" x14ac:dyDescent="0.25">
      <c r="A881" s="72"/>
      <c r="B881" s="82"/>
      <c r="C881" s="82"/>
      <c r="D881" s="79"/>
      <c r="E881" s="83"/>
      <c r="F881" s="83"/>
      <c r="G881" s="81"/>
      <c r="H881" s="126"/>
      <c r="I881" s="238" t="str">
        <f>IF(ISNUMBER(F881),_xlfn.IFS(RIGHT(H881,3)="(b)",IF(AND(G881&gt;=DATE('1. Informace o projektu'!$C$3,1,1),G881&lt;=WORKDAY(DATE('1. Informace o projektu'!$C$3+1,1,31)-1,1)),"OK","!!"),RIGHT(H881,3)="(a)",IF(AND(G881&gt;=DATE('1. Informace o projektu'!$C$3,1,1),G881&lt;=WORKDAY(DATE('1. Informace o projektu'!$C$3,12,31)-1,1,'6. Data'!$C$76:$C$89)),"OK","!!"),ISBLANK(G881),"!",ISBLANK(H881),"!!!",H881='6. Data'!$B$3,"vyberte druh nákladu")," ")</f>
        <v xml:space="preserve"> </v>
      </c>
      <c r="J881" s="261" t="str">
        <f t="shared" si="39"/>
        <v xml:space="preserve"> </v>
      </c>
      <c r="K881" s="238" t="str">
        <f t="shared" si="40"/>
        <v xml:space="preserve"> </v>
      </c>
      <c r="L881" s="87" t="str">
        <f t="shared" si="41"/>
        <v xml:space="preserve"> </v>
      </c>
    </row>
    <row r="882" spans="1:12" x14ac:dyDescent="0.25">
      <c r="A882" s="72"/>
      <c r="B882" s="82"/>
      <c r="C882" s="82"/>
      <c r="D882" s="79"/>
      <c r="E882" s="83"/>
      <c r="F882" s="83"/>
      <c r="G882" s="81"/>
      <c r="H882" s="126"/>
      <c r="I882" s="238" t="str">
        <f>IF(ISNUMBER(F882),_xlfn.IFS(RIGHT(H882,3)="(b)",IF(AND(G882&gt;=DATE('1. Informace o projektu'!$C$3,1,1),G882&lt;=WORKDAY(DATE('1. Informace o projektu'!$C$3+1,1,31)-1,1)),"OK","!!"),RIGHT(H882,3)="(a)",IF(AND(G882&gt;=DATE('1. Informace o projektu'!$C$3,1,1),G882&lt;=WORKDAY(DATE('1. Informace o projektu'!$C$3,12,31)-1,1,'6. Data'!$C$76:$C$89)),"OK","!!"),ISBLANK(G882),"!",ISBLANK(H882),"!!!",H882='6. Data'!$B$3,"vyberte druh nákladu")," ")</f>
        <v xml:space="preserve"> </v>
      </c>
      <c r="J882" s="261" t="str">
        <f t="shared" si="39"/>
        <v xml:space="preserve"> </v>
      </c>
      <c r="K882" s="238" t="str">
        <f t="shared" si="40"/>
        <v xml:space="preserve"> </v>
      </c>
      <c r="L882" s="87" t="str">
        <f t="shared" si="41"/>
        <v xml:space="preserve"> </v>
      </c>
    </row>
    <row r="883" spans="1:12" x14ac:dyDescent="0.25">
      <c r="A883" s="72"/>
      <c r="B883" s="82"/>
      <c r="C883" s="82"/>
      <c r="D883" s="79"/>
      <c r="E883" s="83"/>
      <c r="F883" s="83"/>
      <c r="G883" s="81"/>
      <c r="H883" s="126"/>
      <c r="I883" s="238" t="str">
        <f>IF(ISNUMBER(F883),_xlfn.IFS(RIGHT(H883,3)="(b)",IF(AND(G883&gt;=DATE('1. Informace o projektu'!$C$3,1,1),G883&lt;=WORKDAY(DATE('1. Informace o projektu'!$C$3+1,1,31)-1,1)),"OK","!!"),RIGHT(H883,3)="(a)",IF(AND(G883&gt;=DATE('1. Informace o projektu'!$C$3,1,1),G883&lt;=WORKDAY(DATE('1. Informace o projektu'!$C$3,12,31)-1,1,'6. Data'!$C$76:$C$89)),"OK","!!"),ISBLANK(G883),"!",ISBLANK(H883),"!!!",H883='6. Data'!$B$3,"vyberte druh nákladu")," ")</f>
        <v xml:space="preserve"> </v>
      </c>
      <c r="J883" s="261" t="str">
        <f t="shared" si="39"/>
        <v xml:space="preserve"> </v>
      </c>
      <c r="K883" s="238" t="str">
        <f t="shared" si="40"/>
        <v xml:space="preserve"> </v>
      </c>
      <c r="L883" s="87" t="str">
        <f t="shared" si="41"/>
        <v xml:space="preserve"> </v>
      </c>
    </row>
    <row r="884" spans="1:12" x14ac:dyDescent="0.25">
      <c r="A884" s="72"/>
      <c r="B884" s="82"/>
      <c r="C884" s="82"/>
      <c r="D884" s="79"/>
      <c r="E884" s="83"/>
      <c r="F884" s="83"/>
      <c r="G884" s="81"/>
      <c r="H884" s="126"/>
      <c r="I884" s="238" t="str">
        <f>IF(ISNUMBER(F884),_xlfn.IFS(RIGHT(H884,3)="(b)",IF(AND(G884&gt;=DATE('1. Informace o projektu'!$C$3,1,1),G884&lt;=WORKDAY(DATE('1. Informace o projektu'!$C$3+1,1,31)-1,1)),"OK","!!"),RIGHT(H884,3)="(a)",IF(AND(G884&gt;=DATE('1. Informace o projektu'!$C$3,1,1),G884&lt;=WORKDAY(DATE('1. Informace o projektu'!$C$3,12,31)-1,1,'6. Data'!$C$76:$C$89)),"OK","!!"),ISBLANK(G884),"!",ISBLANK(H884),"!!!",H884='6. Data'!$B$3,"vyberte druh nákladu")," ")</f>
        <v xml:space="preserve"> </v>
      </c>
      <c r="J884" s="261" t="str">
        <f t="shared" si="39"/>
        <v xml:space="preserve"> </v>
      </c>
      <c r="K884" s="238" t="str">
        <f t="shared" si="40"/>
        <v xml:space="preserve"> </v>
      </c>
      <c r="L884" s="87" t="str">
        <f t="shared" si="41"/>
        <v xml:space="preserve"> </v>
      </c>
    </row>
    <row r="885" spans="1:12" x14ac:dyDescent="0.25">
      <c r="A885" s="72"/>
      <c r="B885" s="82"/>
      <c r="C885" s="82"/>
      <c r="D885" s="79"/>
      <c r="E885" s="83"/>
      <c r="F885" s="83"/>
      <c r="G885" s="81"/>
      <c r="H885" s="126"/>
      <c r="I885" s="238" t="str">
        <f>IF(ISNUMBER(F885),_xlfn.IFS(RIGHT(H885,3)="(b)",IF(AND(G885&gt;=DATE('1. Informace o projektu'!$C$3,1,1),G885&lt;=WORKDAY(DATE('1. Informace o projektu'!$C$3+1,1,31)-1,1)),"OK","!!"),RIGHT(H885,3)="(a)",IF(AND(G885&gt;=DATE('1. Informace o projektu'!$C$3,1,1),G885&lt;=WORKDAY(DATE('1. Informace o projektu'!$C$3,12,31)-1,1,'6. Data'!$C$76:$C$89)),"OK","!!"),ISBLANK(G885),"!",ISBLANK(H885),"!!!",H885='6. Data'!$B$3,"vyberte druh nákladu")," ")</f>
        <v xml:space="preserve"> </v>
      </c>
      <c r="J885" s="261" t="str">
        <f t="shared" si="39"/>
        <v xml:space="preserve"> </v>
      </c>
      <c r="K885" s="238" t="str">
        <f t="shared" si="40"/>
        <v xml:space="preserve"> </v>
      </c>
      <c r="L885" s="87" t="str">
        <f t="shared" si="41"/>
        <v xml:space="preserve"> </v>
      </c>
    </row>
    <row r="886" spans="1:12" x14ac:dyDescent="0.25">
      <c r="A886" s="72"/>
      <c r="B886" s="82"/>
      <c r="C886" s="82"/>
      <c r="D886" s="79"/>
      <c r="E886" s="83"/>
      <c r="F886" s="83"/>
      <c r="G886" s="81"/>
      <c r="H886" s="126"/>
      <c r="I886" s="238" t="str">
        <f>IF(ISNUMBER(F886),_xlfn.IFS(RIGHT(H886,3)="(b)",IF(AND(G886&gt;=DATE('1. Informace o projektu'!$C$3,1,1),G886&lt;=WORKDAY(DATE('1. Informace o projektu'!$C$3+1,1,31)-1,1)),"OK","!!"),RIGHT(H886,3)="(a)",IF(AND(G886&gt;=DATE('1. Informace o projektu'!$C$3,1,1),G886&lt;=WORKDAY(DATE('1. Informace o projektu'!$C$3,12,31)-1,1,'6. Data'!$C$76:$C$89)),"OK","!!"),ISBLANK(G886),"!",ISBLANK(H886),"!!!",H886='6. Data'!$B$3,"vyberte druh nákladu")," ")</f>
        <v xml:space="preserve"> </v>
      </c>
      <c r="J886" s="261" t="str">
        <f t="shared" si="39"/>
        <v xml:space="preserve"> </v>
      </c>
      <c r="K886" s="238" t="str">
        <f t="shared" si="40"/>
        <v xml:space="preserve"> </v>
      </c>
      <c r="L886" s="87" t="str">
        <f t="shared" si="41"/>
        <v xml:space="preserve"> </v>
      </c>
    </row>
    <row r="887" spans="1:12" x14ac:dyDescent="0.25">
      <c r="A887" s="72"/>
      <c r="B887" s="82"/>
      <c r="C887" s="82"/>
      <c r="D887" s="79"/>
      <c r="E887" s="83"/>
      <c r="F887" s="83"/>
      <c r="G887" s="81"/>
      <c r="H887" s="126"/>
      <c r="I887" s="238" t="str">
        <f>IF(ISNUMBER(F887),_xlfn.IFS(RIGHT(H887,3)="(b)",IF(AND(G887&gt;=DATE('1. Informace o projektu'!$C$3,1,1),G887&lt;=WORKDAY(DATE('1. Informace o projektu'!$C$3+1,1,31)-1,1)),"OK","!!"),RIGHT(H887,3)="(a)",IF(AND(G887&gt;=DATE('1. Informace o projektu'!$C$3,1,1),G887&lt;=WORKDAY(DATE('1. Informace o projektu'!$C$3,12,31)-1,1,'6. Data'!$C$76:$C$89)),"OK","!!"),ISBLANK(G887),"!",ISBLANK(H887),"!!!",H887='6. Data'!$B$3,"vyberte druh nákladu")," ")</f>
        <v xml:space="preserve"> </v>
      </c>
      <c r="J887" s="261" t="str">
        <f t="shared" si="39"/>
        <v xml:space="preserve"> </v>
      </c>
      <c r="K887" s="238" t="str">
        <f t="shared" si="40"/>
        <v xml:space="preserve"> </v>
      </c>
      <c r="L887" s="87" t="str">
        <f t="shared" si="41"/>
        <v xml:space="preserve"> </v>
      </c>
    </row>
    <row r="888" spans="1:12" x14ac:dyDescent="0.25">
      <c r="A888" s="72"/>
      <c r="B888" s="82"/>
      <c r="C888" s="82"/>
      <c r="D888" s="79"/>
      <c r="E888" s="83"/>
      <c r="F888" s="83"/>
      <c r="G888" s="81"/>
      <c r="H888" s="126"/>
      <c r="I888" s="238" t="str">
        <f>IF(ISNUMBER(F888),_xlfn.IFS(RIGHT(H888,3)="(b)",IF(AND(G888&gt;=DATE('1. Informace o projektu'!$C$3,1,1),G888&lt;=WORKDAY(DATE('1. Informace o projektu'!$C$3+1,1,31)-1,1)),"OK","!!"),RIGHT(H888,3)="(a)",IF(AND(G888&gt;=DATE('1. Informace o projektu'!$C$3,1,1),G888&lt;=WORKDAY(DATE('1. Informace o projektu'!$C$3,12,31)-1,1,'6. Data'!$C$76:$C$89)),"OK","!!"),ISBLANK(G888),"!",ISBLANK(H888),"!!!",H888='6. Data'!$B$3,"vyberte druh nákladu")," ")</f>
        <v xml:space="preserve"> </v>
      </c>
      <c r="J888" s="261" t="str">
        <f t="shared" si="39"/>
        <v xml:space="preserve"> </v>
      </c>
      <c r="K888" s="238" t="str">
        <f t="shared" si="40"/>
        <v xml:space="preserve"> </v>
      </c>
      <c r="L888" s="87" t="str">
        <f t="shared" si="41"/>
        <v xml:space="preserve"> </v>
      </c>
    </row>
    <row r="889" spans="1:12" x14ac:dyDescent="0.25">
      <c r="A889" s="72"/>
      <c r="B889" s="82"/>
      <c r="C889" s="82"/>
      <c r="D889" s="79"/>
      <c r="E889" s="83"/>
      <c r="F889" s="83"/>
      <c r="G889" s="81"/>
      <c r="H889" s="126"/>
      <c r="I889" s="238" t="str">
        <f>IF(ISNUMBER(F889),_xlfn.IFS(RIGHT(H889,3)="(b)",IF(AND(G889&gt;=DATE('1. Informace o projektu'!$C$3,1,1),G889&lt;=WORKDAY(DATE('1. Informace o projektu'!$C$3+1,1,31)-1,1)),"OK","!!"),RIGHT(H889,3)="(a)",IF(AND(G889&gt;=DATE('1. Informace o projektu'!$C$3,1,1),G889&lt;=WORKDAY(DATE('1. Informace o projektu'!$C$3,12,31)-1,1,'6. Data'!$C$76:$C$89)),"OK","!!"),ISBLANK(G889),"!",ISBLANK(H889),"!!!",H889='6. Data'!$B$3,"vyberte druh nákladu")," ")</f>
        <v xml:space="preserve"> </v>
      </c>
      <c r="J889" s="261" t="str">
        <f t="shared" si="39"/>
        <v xml:space="preserve"> </v>
      </c>
      <c r="K889" s="238" t="str">
        <f t="shared" si="40"/>
        <v xml:space="preserve"> </v>
      </c>
      <c r="L889" s="87" t="str">
        <f t="shared" si="41"/>
        <v xml:space="preserve"> </v>
      </c>
    </row>
    <row r="890" spans="1:12" x14ac:dyDescent="0.25">
      <c r="A890" s="72"/>
      <c r="B890" s="82"/>
      <c r="C890" s="82"/>
      <c r="D890" s="79"/>
      <c r="E890" s="83"/>
      <c r="F890" s="83"/>
      <c r="G890" s="81"/>
      <c r="H890" s="126"/>
      <c r="I890" s="238" t="str">
        <f>IF(ISNUMBER(F890),_xlfn.IFS(RIGHT(H890,3)="(b)",IF(AND(G890&gt;=DATE('1. Informace o projektu'!$C$3,1,1),G890&lt;=WORKDAY(DATE('1. Informace o projektu'!$C$3+1,1,31)-1,1)),"OK","!!"),RIGHT(H890,3)="(a)",IF(AND(G890&gt;=DATE('1. Informace o projektu'!$C$3,1,1),G890&lt;=WORKDAY(DATE('1. Informace o projektu'!$C$3,12,31)-1,1,'6. Data'!$C$76:$C$89)),"OK","!!"),ISBLANK(G890),"!",ISBLANK(H890),"!!!",H890='6. Data'!$B$3,"vyberte druh nákladu")," ")</f>
        <v xml:space="preserve"> </v>
      </c>
      <c r="J890" s="261" t="str">
        <f t="shared" si="39"/>
        <v xml:space="preserve"> </v>
      </c>
      <c r="K890" s="238" t="str">
        <f t="shared" si="40"/>
        <v xml:space="preserve"> </v>
      </c>
      <c r="L890" s="87" t="str">
        <f t="shared" si="41"/>
        <v xml:space="preserve"> </v>
      </c>
    </row>
    <row r="891" spans="1:12" x14ac:dyDescent="0.25">
      <c r="A891" s="72"/>
      <c r="B891" s="82"/>
      <c r="C891" s="82"/>
      <c r="D891" s="79"/>
      <c r="E891" s="83"/>
      <c r="F891" s="83"/>
      <c r="G891" s="81"/>
      <c r="H891" s="126"/>
      <c r="I891" s="238" t="str">
        <f>IF(ISNUMBER(F891),_xlfn.IFS(RIGHT(H891,3)="(b)",IF(AND(G891&gt;=DATE('1. Informace o projektu'!$C$3,1,1),G891&lt;=WORKDAY(DATE('1. Informace o projektu'!$C$3+1,1,31)-1,1)),"OK","!!"),RIGHT(H891,3)="(a)",IF(AND(G891&gt;=DATE('1. Informace o projektu'!$C$3,1,1),G891&lt;=WORKDAY(DATE('1. Informace o projektu'!$C$3,12,31)-1,1,'6. Data'!$C$76:$C$89)),"OK","!!"),ISBLANK(G891),"!",ISBLANK(H891),"!!!",H891='6. Data'!$B$3,"vyberte druh nákladu")," ")</f>
        <v xml:space="preserve"> </v>
      </c>
      <c r="J891" s="261" t="str">
        <f t="shared" si="39"/>
        <v xml:space="preserve"> </v>
      </c>
      <c r="K891" s="238" t="str">
        <f t="shared" si="40"/>
        <v xml:space="preserve"> </v>
      </c>
      <c r="L891" s="87" t="str">
        <f t="shared" si="41"/>
        <v xml:space="preserve"> </v>
      </c>
    </row>
    <row r="892" spans="1:12" x14ac:dyDescent="0.25">
      <c r="A892" s="72"/>
      <c r="B892" s="82"/>
      <c r="C892" s="82"/>
      <c r="D892" s="79"/>
      <c r="E892" s="83"/>
      <c r="F892" s="83"/>
      <c r="G892" s="81"/>
      <c r="H892" s="126"/>
      <c r="I892" s="238" t="str">
        <f>IF(ISNUMBER(F892),_xlfn.IFS(RIGHT(H892,3)="(b)",IF(AND(G892&gt;=DATE('1. Informace o projektu'!$C$3,1,1),G892&lt;=WORKDAY(DATE('1. Informace o projektu'!$C$3+1,1,31)-1,1)),"OK","!!"),RIGHT(H892,3)="(a)",IF(AND(G892&gt;=DATE('1. Informace o projektu'!$C$3,1,1),G892&lt;=WORKDAY(DATE('1. Informace o projektu'!$C$3,12,31)-1,1,'6. Data'!$C$76:$C$89)),"OK","!!"),ISBLANK(G892),"!",ISBLANK(H892),"!!!",H892='6. Data'!$B$3,"vyberte druh nákladu")," ")</f>
        <v xml:space="preserve"> </v>
      </c>
      <c r="J892" s="261" t="str">
        <f t="shared" si="39"/>
        <v xml:space="preserve"> </v>
      </c>
      <c r="K892" s="238" t="str">
        <f t="shared" si="40"/>
        <v xml:space="preserve"> </v>
      </c>
      <c r="L892" s="87" t="str">
        <f t="shared" si="41"/>
        <v xml:space="preserve"> </v>
      </c>
    </row>
    <row r="893" spans="1:12" x14ac:dyDescent="0.25">
      <c r="A893" s="72"/>
      <c r="B893" s="82"/>
      <c r="C893" s="82"/>
      <c r="D893" s="79"/>
      <c r="E893" s="83"/>
      <c r="F893" s="83"/>
      <c r="G893" s="81"/>
      <c r="H893" s="126"/>
      <c r="I893" s="238" t="str">
        <f>IF(ISNUMBER(F893),_xlfn.IFS(RIGHT(H893,3)="(b)",IF(AND(G893&gt;=DATE('1. Informace o projektu'!$C$3,1,1),G893&lt;=WORKDAY(DATE('1. Informace o projektu'!$C$3+1,1,31)-1,1)),"OK","!!"),RIGHT(H893,3)="(a)",IF(AND(G893&gt;=DATE('1. Informace o projektu'!$C$3,1,1),G893&lt;=WORKDAY(DATE('1. Informace o projektu'!$C$3,12,31)-1,1,'6. Data'!$C$76:$C$89)),"OK","!!"),ISBLANK(G893),"!",ISBLANK(H893),"!!!",H893='6. Data'!$B$3,"vyberte druh nákladu")," ")</f>
        <v xml:space="preserve"> </v>
      </c>
      <c r="J893" s="261" t="str">
        <f t="shared" si="39"/>
        <v xml:space="preserve"> </v>
      </c>
      <c r="K893" s="238" t="str">
        <f t="shared" si="40"/>
        <v xml:space="preserve"> </v>
      </c>
      <c r="L893" s="87" t="str">
        <f t="shared" si="41"/>
        <v xml:space="preserve"> </v>
      </c>
    </row>
    <row r="894" spans="1:12" x14ac:dyDescent="0.25">
      <c r="A894" s="72"/>
      <c r="B894" s="82"/>
      <c r="C894" s="82"/>
      <c r="D894" s="79"/>
      <c r="E894" s="83"/>
      <c r="F894" s="83"/>
      <c r="G894" s="81"/>
      <c r="H894" s="126"/>
      <c r="I894" s="238" t="str">
        <f>IF(ISNUMBER(F894),_xlfn.IFS(RIGHT(H894,3)="(b)",IF(AND(G894&gt;=DATE('1. Informace o projektu'!$C$3,1,1),G894&lt;=WORKDAY(DATE('1. Informace o projektu'!$C$3+1,1,31)-1,1)),"OK","!!"),RIGHT(H894,3)="(a)",IF(AND(G894&gt;=DATE('1. Informace o projektu'!$C$3,1,1),G894&lt;=WORKDAY(DATE('1. Informace o projektu'!$C$3,12,31)-1,1,'6. Data'!$C$76:$C$89)),"OK","!!"),ISBLANK(G894),"!",ISBLANK(H894),"!!!",H894='6. Data'!$B$3,"vyberte druh nákladu")," ")</f>
        <v xml:space="preserve"> </v>
      </c>
      <c r="J894" s="261" t="str">
        <f t="shared" si="39"/>
        <v xml:space="preserve"> </v>
      </c>
      <c r="K894" s="238" t="str">
        <f t="shared" si="40"/>
        <v xml:space="preserve"> </v>
      </c>
      <c r="L894" s="87" t="str">
        <f t="shared" si="41"/>
        <v xml:space="preserve"> </v>
      </c>
    </row>
    <row r="895" spans="1:12" x14ac:dyDescent="0.25">
      <c r="A895" s="72"/>
      <c r="B895" s="82"/>
      <c r="C895" s="82"/>
      <c r="D895" s="79"/>
      <c r="E895" s="83"/>
      <c r="F895" s="83"/>
      <c r="G895" s="81"/>
      <c r="H895" s="126"/>
      <c r="I895" s="238" t="str">
        <f>IF(ISNUMBER(F895),_xlfn.IFS(RIGHT(H895,3)="(b)",IF(AND(G895&gt;=DATE('1. Informace o projektu'!$C$3,1,1),G895&lt;=WORKDAY(DATE('1. Informace o projektu'!$C$3+1,1,31)-1,1)),"OK","!!"),RIGHT(H895,3)="(a)",IF(AND(G895&gt;=DATE('1. Informace o projektu'!$C$3,1,1),G895&lt;=WORKDAY(DATE('1. Informace o projektu'!$C$3,12,31)-1,1,'6. Data'!$C$76:$C$89)),"OK","!!"),ISBLANK(G895),"!",ISBLANK(H895),"!!!",H895='6. Data'!$B$3,"vyberte druh nákladu")," ")</f>
        <v xml:space="preserve"> </v>
      </c>
      <c r="J895" s="261" t="str">
        <f t="shared" si="39"/>
        <v xml:space="preserve"> </v>
      </c>
      <c r="K895" s="238" t="str">
        <f t="shared" si="40"/>
        <v xml:space="preserve"> </v>
      </c>
      <c r="L895" s="87" t="str">
        <f t="shared" si="41"/>
        <v xml:space="preserve"> </v>
      </c>
    </row>
    <row r="896" spans="1:12" x14ac:dyDescent="0.25">
      <c r="A896" s="72"/>
      <c r="B896" s="82"/>
      <c r="C896" s="82"/>
      <c r="D896" s="79"/>
      <c r="E896" s="83"/>
      <c r="F896" s="83"/>
      <c r="G896" s="81"/>
      <c r="H896" s="126"/>
      <c r="I896" s="238" t="str">
        <f>IF(ISNUMBER(F896),_xlfn.IFS(RIGHT(H896,3)="(b)",IF(AND(G896&gt;=DATE('1. Informace o projektu'!$C$3,1,1),G896&lt;=WORKDAY(DATE('1. Informace o projektu'!$C$3+1,1,31)-1,1)),"OK","!!"),RIGHT(H896,3)="(a)",IF(AND(G896&gt;=DATE('1. Informace o projektu'!$C$3,1,1),G896&lt;=WORKDAY(DATE('1. Informace o projektu'!$C$3,12,31)-1,1,'6. Data'!$C$76:$C$89)),"OK","!!"),ISBLANK(G896),"!",ISBLANK(H896),"!!!",H896='6. Data'!$B$3,"vyberte druh nákladu")," ")</f>
        <v xml:space="preserve"> </v>
      </c>
      <c r="J896" s="261" t="str">
        <f t="shared" si="39"/>
        <v xml:space="preserve"> </v>
      </c>
      <c r="K896" s="238" t="str">
        <f t="shared" si="40"/>
        <v xml:space="preserve"> </v>
      </c>
      <c r="L896" s="87" t="str">
        <f t="shared" si="41"/>
        <v xml:space="preserve"> </v>
      </c>
    </row>
    <row r="897" spans="1:12" x14ac:dyDescent="0.25">
      <c r="A897" s="72"/>
      <c r="B897" s="82"/>
      <c r="C897" s="82"/>
      <c r="D897" s="79"/>
      <c r="E897" s="83"/>
      <c r="F897" s="83"/>
      <c r="G897" s="81"/>
      <c r="H897" s="126"/>
      <c r="I897" s="238" t="str">
        <f>IF(ISNUMBER(F897),_xlfn.IFS(RIGHT(H897,3)="(b)",IF(AND(G897&gt;=DATE('1. Informace o projektu'!$C$3,1,1),G897&lt;=WORKDAY(DATE('1. Informace o projektu'!$C$3+1,1,31)-1,1)),"OK","!!"),RIGHT(H897,3)="(a)",IF(AND(G897&gt;=DATE('1. Informace o projektu'!$C$3,1,1),G897&lt;=WORKDAY(DATE('1. Informace o projektu'!$C$3,12,31)-1,1,'6. Data'!$C$76:$C$89)),"OK","!!"),ISBLANK(G897),"!",ISBLANK(H897),"!!!",H897='6. Data'!$B$3,"vyberte druh nákladu")," ")</f>
        <v xml:space="preserve"> </v>
      </c>
      <c r="J897" s="261" t="str">
        <f t="shared" si="39"/>
        <v xml:space="preserve"> </v>
      </c>
      <c r="K897" s="238" t="str">
        <f t="shared" si="40"/>
        <v xml:space="preserve"> </v>
      </c>
      <c r="L897" s="87" t="str">
        <f t="shared" si="41"/>
        <v xml:space="preserve"> </v>
      </c>
    </row>
    <row r="898" spans="1:12" x14ac:dyDescent="0.25">
      <c r="A898" s="72"/>
      <c r="B898" s="82"/>
      <c r="C898" s="82"/>
      <c r="D898" s="79"/>
      <c r="E898" s="83"/>
      <c r="F898" s="83"/>
      <c r="G898" s="81"/>
      <c r="H898" s="126"/>
      <c r="I898" s="238" t="str">
        <f>IF(ISNUMBER(F898),_xlfn.IFS(RIGHT(H898,3)="(b)",IF(AND(G898&gt;=DATE('1. Informace o projektu'!$C$3,1,1),G898&lt;=WORKDAY(DATE('1. Informace o projektu'!$C$3+1,1,31)-1,1)),"OK","!!"),RIGHT(H898,3)="(a)",IF(AND(G898&gt;=DATE('1. Informace o projektu'!$C$3,1,1),G898&lt;=WORKDAY(DATE('1. Informace o projektu'!$C$3,12,31)-1,1,'6. Data'!$C$76:$C$89)),"OK","!!"),ISBLANK(G898),"!",ISBLANK(H898),"!!!",H898='6. Data'!$B$3,"vyberte druh nákladu")," ")</f>
        <v xml:space="preserve"> </v>
      </c>
      <c r="J898" s="261" t="str">
        <f t="shared" si="39"/>
        <v xml:space="preserve"> </v>
      </c>
      <c r="K898" s="238" t="str">
        <f t="shared" si="40"/>
        <v xml:space="preserve"> </v>
      </c>
      <c r="L898" s="87" t="str">
        <f t="shared" si="41"/>
        <v xml:space="preserve"> </v>
      </c>
    </row>
    <row r="899" spans="1:12" x14ac:dyDescent="0.25">
      <c r="A899" s="72"/>
      <c r="B899" s="82"/>
      <c r="C899" s="82"/>
      <c r="D899" s="79"/>
      <c r="E899" s="83"/>
      <c r="F899" s="83"/>
      <c r="G899" s="81"/>
      <c r="H899" s="126"/>
      <c r="I899" s="238" t="str">
        <f>IF(ISNUMBER(F899),_xlfn.IFS(RIGHT(H899,3)="(b)",IF(AND(G899&gt;=DATE('1. Informace o projektu'!$C$3,1,1),G899&lt;=WORKDAY(DATE('1. Informace o projektu'!$C$3+1,1,31)-1,1)),"OK","!!"),RIGHT(H899,3)="(a)",IF(AND(G899&gt;=DATE('1. Informace o projektu'!$C$3,1,1),G899&lt;=WORKDAY(DATE('1. Informace o projektu'!$C$3,12,31)-1,1,'6. Data'!$C$76:$C$89)),"OK","!!"),ISBLANK(G899),"!",ISBLANK(H899),"!!!",H899='6. Data'!$B$3,"vyberte druh nákladu")," ")</f>
        <v xml:space="preserve"> </v>
      </c>
      <c r="J899" s="261" t="str">
        <f t="shared" si="39"/>
        <v xml:space="preserve"> </v>
      </c>
      <c r="K899" s="238" t="str">
        <f t="shared" si="40"/>
        <v xml:space="preserve"> </v>
      </c>
      <c r="L899" s="87" t="str">
        <f t="shared" si="41"/>
        <v xml:space="preserve"> </v>
      </c>
    </row>
    <row r="900" spans="1:12" x14ac:dyDescent="0.25">
      <c r="A900" s="72"/>
      <c r="B900" s="82"/>
      <c r="C900" s="82"/>
      <c r="D900" s="79"/>
      <c r="E900" s="83"/>
      <c r="F900" s="83"/>
      <c r="G900" s="81"/>
      <c r="H900" s="126"/>
      <c r="I900" s="238" t="str">
        <f>IF(ISNUMBER(F900),_xlfn.IFS(RIGHT(H900,3)="(b)",IF(AND(G900&gt;=DATE('1. Informace o projektu'!$C$3,1,1),G900&lt;=WORKDAY(DATE('1. Informace o projektu'!$C$3+1,1,31)-1,1)),"OK","!!"),RIGHT(H900,3)="(a)",IF(AND(G900&gt;=DATE('1. Informace o projektu'!$C$3,1,1),G900&lt;=WORKDAY(DATE('1. Informace o projektu'!$C$3,12,31)-1,1,'6. Data'!$C$76:$C$89)),"OK","!!"),ISBLANK(G900),"!",ISBLANK(H900),"!!!",H900='6. Data'!$B$3,"vyberte druh nákladu")," ")</f>
        <v xml:space="preserve"> </v>
      </c>
      <c r="J900" s="261" t="str">
        <f t="shared" si="39"/>
        <v xml:space="preserve"> </v>
      </c>
      <c r="K900" s="238" t="str">
        <f t="shared" si="40"/>
        <v xml:space="preserve"> </v>
      </c>
      <c r="L900" s="87" t="str">
        <f t="shared" si="41"/>
        <v xml:space="preserve"> </v>
      </c>
    </row>
    <row r="901" spans="1:12" x14ac:dyDescent="0.25">
      <c r="A901" s="72"/>
      <c r="B901" s="82"/>
      <c r="C901" s="82"/>
      <c r="D901" s="79"/>
      <c r="E901" s="83"/>
      <c r="F901" s="83"/>
      <c r="G901" s="81"/>
      <c r="H901" s="126"/>
      <c r="I901" s="238" t="str">
        <f>IF(ISNUMBER(F901),_xlfn.IFS(RIGHT(H901,3)="(b)",IF(AND(G901&gt;=DATE('1. Informace o projektu'!$C$3,1,1),G901&lt;=WORKDAY(DATE('1. Informace o projektu'!$C$3+1,1,31)-1,1)),"OK","!!"),RIGHT(H901,3)="(a)",IF(AND(G901&gt;=DATE('1. Informace o projektu'!$C$3,1,1),G901&lt;=WORKDAY(DATE('1. Informace o projektu'!$C$3,12,31)-1,1,'6. Data'!$C$76:$C$89)),"OK","!!"),ISBLANK(G901),"!",ISBLANK(H901),"!!!",H901='6. Data'!$B$3,"vyberte druh nákladu")," ")</f>
        <v xml:space="preserve"> </v>
      </c>
      <c r="J901" s="261" t="str">
        <f t="shared" si="39"/>
        <v xml:space="preserve"> </v>
      </c>
      <c r="K901" s="238" t="str">
        <f t="shared" si="40"/>
        <v xml:space="preserve"> </v>
      </c>
      <c r="L901" s="87" t="str">
        <f t="shared" si="41"/>
        <v xml:space="preserve"> </v>
      </c>
    </row>
    <row r="902" spans="1:12" x14ac:dyDescent="0.25">
      <c r="A902" s="72"/>
      <c r="B902" s="82"/>
      <c r="C902" s="82"/>
      <c r="D902" s="79"/>
      <c r="E902" s="83"/>
      <c r="F902" s="83"/>
      <c r="G902" s="81"/>
      <c r="H902" s="126"/>
      <c r="I902" s="238" t="str">
        <f>IF(ISNUMBER(F902),_xlfn.IFS(RIGHT(H902,3)="(b)",IF(AND(G902&gt;=DATE('1. Informace o projektu'!$C$3,1,1),G902&lt;=WORKDAY(DATE('1. Informace o projektu'!$C$3+1,1,31)-1,1)),"OK","!!"),RIGHT(H902,3)="(a)",IF(AND(G902&gt;=DATE('1. Informace o projektu'!$C$3,1,1),G902&lt;=WORKDAY(DATE('1. Informace o projektu'!$C$3,12,31)-1,1,'6. Data'!$C$76:$C$89)),"OK","!!"),ISBLANK(G902),"!",ISBLANK(H902),"!!!",H902='6. Data'!$B$3,"vyberte druh nákladu")," ")</f>
        <v xml:space="preserve"> </v>
      </c>
      <c r="J902" s="261" t="str">
        <f t="shared" si="39"/>
        <v xml:space="preserve"> </v>
      </c>
      <c r="K902" s="238" t="str">
        <f t="shared" si="40"/>
        <v xml:space="preserve"> </v>
      </c>
      <c r="L902" s="87" t="str">
        <f t="shared" si="41"/>
        <v xml:space="preserve"> </v>
      </c>
    </row>
    <row r="903" spans="1:12" x14ac:dyDescent="0.25">
      <c r="A903" s="72"/>
      <c r="B903" s="82"/>
      <c r="C903" s="82"/>
      <c r="D903" s="79"/>
      <c r="E903" s="83"/>
      <c r="F903" s="83"/>
      <c r="G903" s="81"/>
      <c r="H903" s="126"/>
      <c r="I903" s="238" t="str">
        <f>IF(ISNUMBER(F903),_xlfn.IFS(RIGHT(H903,3)="(b)",IF(AND(G903&gt;=DATE('1. Informace o projektu'!$C$3,1,1),G903&lt;=WORKDAY(DATE('1. Informace o projektu'!$C$3+1,1,31)-1,1)),"OK","!!"),RIGHT(H903,3)="(a)",IF(AND(G903&gt;=DATE('1. Informace o projektu'!$C$3,1,1),G903&lt;=WORKDAY(DATE('1. Informace o projektu'!$C$3,12,31)-1,1,'6. Data'!$C$76:$C$89)),"OK","!!"),ISBLANK(G903),"!",ISBLANK(H903),"!!!",H903='6. Data'!$B$3,"vyberte druh nákladu")," ")</f>
        <v xml:space="preserve"> </v>
      </c>
      <c r="J903" s="261" t="str">
        <f t="shared" ref="J903:J966" si="42">_xlfn.IFS(I903="!","Zapište datum úhrady",I903="ok"," ",I903=" "," ",I903="!!!","vyberte druh nákladu",I903="!!","nepovolené datum úhrady",I903="vyberte druh nákladu","vyberte druh nákladu")</f>
        <v xml:space="preserve"> </v>
      </c>
      <c r="K903" s="238" t="str">
        <f t="shared" ref="K903:K966" si="43">IF(ISNUMBER(F903),IF(E903&gt;=F903,"OK","!")," ")</f>
        <v xml:space="preserve"> </v>
      </c>
      <c r="L903" s="87" t="str">
        <f t="shared" ref="L903:L966" si="44">_xlfn.IFS(K903="!","Hrazeno z dotace je vyšší než fakturovaná částka",K903="ok"," ",K903=" "," ")</f>
        <v xml:space="preserve"> </v>
      </c>
    </row>
    <row r="904" spans="1:12" x14ac:dyDescent="0.25">
      <c r="A904" s="72"/>
      <c r="B904" s="82"/>
      <c r="C904" s="82"/>
      <c r="D904" s="79"/>
      <c r="E904" s="83"/>
      <c r="F904" s="83"/>
      <c r="G904" s="81"/>
      <c r="H904" s="126"/>
      <c r="I904" s="238" t="str">
        <f>IF(ISNUMBER(F904),_xlfn.IFS(RIGHT(H904,3)="(b)",IF(AND(G904&gt;=DATE('1. Informace o projektu'!$C$3,1,1),G904&lt;=WORKDAY(DATE('1. Informace o projektu'!$C$3+1,1,31)-1,1)),"OK","!!"),RIGHT(H904,3)="(a)",IF(AND(G904&gt;=DATE('1. Informace o projektu'!$C$3,1,1),G904&lt;=WORKDAY(DATE('1. Informace o projektu'!$C$3,12,31)-1,1,'6. Data'!$C$76:$C$89)),"OK","!!"),ISBLANK(G904),"!",ISBLANK(H904),"!!!",H904='6. Data'!$B$3,"vyberte druh nákladu")," ")</f>
        <v xml:space="preserve"> </v>
      </c>
      <c r="J904" s="261" t="str">
        <f t="shared" si="42"/>
        <v xml:space="preserve"> </v>
      </c>
      <c r="K904" s="238" t="str">
        <f t="shared" si="43"/>
        <v xml:space="preserve"> </v>
      </c>
      <c r="L904" s="87" t="str">
        <f t="shared" si="44"/>
        <v xml:space="preserve"> </v>
      </c>
    </row>
    <row r="905" spans="1:12" x14ac:dyDescent="0.25">
      <c r="A905" s="72"/>
      <c r="B905" s="82"/>
      <c r="C905" s="82"/>
      <c r="D905" s="79"/>
      <c r="E905" s="83"/>
      <c r="F905" s="83"/>
      <c r="G905" s="81"/>
      <c r="H905" s="126"/>
      <c r="I905" s="238" t="str">
        <f>IF(ISNUMBER(F905),_xlfn.IFS(RIGHT(H905,3)="(b)",IF(AND(G905&gt;=DATE('1. Informace o projektu'!$C$3,1,1),G905&lt;=WORKDAY(DATE('1. Informace o projektu'!$C$3+1,1,31)-1,1)),"OK","!!"),RIGHT(H905,3)="(a)",IF(AND(G905&gt;=DATE('1. Informace o projektu'!$C$3,1,1),G905&lt;=WORKDAY(DATE('1. Informace o projektu'!$C$3,12,31)-1,1,'6. Data'!$C$76:$C$89)),"OK","!!"),ISBLANK(G905),"!",ISBLANK(H905),"!!!",H905='6. Data'!$B$3,"vyberte druh nákladu")," ")</f>
        <v xml:space="preserve"> </v>
      </c>
      <c r="J905" s="261" t="str">
        <f t="shared" si="42"/>
        <v xml:space="preserve"> </v>
      </c>
      <c r="K905" s="238" t="str">
        <f t="shared" si="43"/>
        <v xml:space="preserve"> </v>
      </c>
      <c r="L905" s="87" t="str">
        <f t="shared" si="44"/>
        <v xml:space="preserve"> </v>
      </c>
    </row>
    <row r="906" spans="1:12" x14ac:dyDescent="0.25">
      <c r="A906" s="72"/>
      <c r="B906" s="82"/>
      <c r="C906" s="82"/>
      <c r="D906" s="79"/>
      <c r="E906" s="83"/>
      <c r="F906" s="83"/>
      <c r="G906" s="81"/>
      <c r="H906" s="126"/>
      <c r="I906" s="238" t="str">
        <f>IF(ISNUMBER(F906),_xlfn.IFS(RIGHT(H906,3)="(b)",IF(AND(G906&gt;=DATE('1. Informace o projektu'!$C$3,1,1),G906&lt;=WORKDAY(DATE('1. Informace o projektu'!$C$3+1,1,31)-1,1)),"OK","!!"),RIGHT(H906,3)="(a)",IF(AND(G906&gt;=DATE('1. Informace o projektu'!$C$3,1,1),G906&lt;=WORKDAY(DATE('1. Informace o projektu'!$C$3,12,31)-1,1,'6. Data'!$C$76:$C$89)),"OK","!!"),ISBLANK(G906),"!",ISBLANK(H906),"!!!",H906='6. Data'!$B$3,"vyberte druh nákladu")," ")</f>
        <v xml:space="preserve"> </v>
      </c>
      <c r="J906" s="261" t="str">
        <f t="shared" si="42"/>
        <v xml:space="preserve"> </v>
      </c>
      <c r="K906" s="238" t="str">
        <f t="shared" si="43"/>
        <v xml:space="preserve"> </v>
      </c>
      <c r="L906" s="87" t="str">
        <f t="shared" si="44"/>
        <v xml:space="preserve"> </v>
      </c>
    </row>
    <row r="907" spans="1:12" x14ac:dyDescent="0.25">
      <c r="A907" s="72"/>
      <c r="B907" s="82"/>
      <c r="C907" s="82"/>
      <c r="D907" s="79"/>
      <c r="E907" s="83"/>
      <c r="F907" s="83"/>
      <c r="G907" s="81"/>
      <c r="H907" s="126"/>
      <c r="I907" s="238" t="str">
        <f>IF(ISNUMBER(F907),_xlfn.IFS(RIGHT(H907,3)="(b)",IF(AND(G907&gt;=DATE('1. Informace o projektu'!$C$3,1,1),G907&lt;=WORKDAY(DATE('1. Informace o projektu'!$C$3+1,1,31)-1,1)),"OK","!!"),RIGHT(H907,3)="(a)",IF(AND(G907&gt;=DATE('1. Informace o projektu'!$C$3,1,1),G907&lt;=WORKDAY(DATE('1. Informace o projektu'!$C$3,12,31)-1,1,'6. Data'!$C$76:$C$89)),"OK","!!"),ISBLANK(G907),"!",ISBLANK(H907),"!!!",H907='6. Data'!$B$3,"vyberte druh nákladu")," ")</f>
        <v xml:space="preserve"> </v>
      </c>
      <c r="J907" s="261" t="str">
        <f t="shared" si="42"/>
        <v xml:space="preserve"> </v>
      </c>
      <c r="K907" s="238" t="str">
        <f t="shared" si="43"/>
        <v xml:space="preserve"> </v>
      </c>
      <c r="L907" s="87" t="str">
        <f t="shared" si="44"/>
        <v xml:space="preserve"> </v>
      </c>
    </row>
    <row r="908" spans="1:12" x14ac:dyDescent="0.25">
      <c r="A908" s="72"/>
      <c r="B908" s="82"/>
      <c r="C908" s="82"/>
      <c r="D908" s="79"/>
      <c r="E908" s="83"/>
      <c r="F908" s="83"/>
      <c r="G908" s="81"/>
      <c r="H908" s="126"/>
      <c r="I908" s="238" t="str">
        <f>IF(ISNUMBER(F908),_xlfn.IFS(RIGHT(H908,3)="(b)",IF(AND(G908&gt;=DATE('1. Informace o projektu'!$C$3,1,1),G908&lt;=WORKDAY(DATE('1. Informace o projektu'!$C$3+1,1,31)-1,1)),"OK","!!"),RIGHT(H908,3)="(a)",IF(AND(G908&gt;=DATE('1. Informace o projektu'!$C$3,1,1),G908&lt;=WORKDAY(DATE('1. Informace o projektu'!$C$3,12,31)-1,1,'6. Data'!$C$76:$C$89)),"OK","!!"),ISBLANK(G908),"!",ISBLANK(H908),"!!!",H908='6. Data'!$B$3,"vyberte druh nákladu")," ")</f>
        <v xml:space="preserve"> </v>
      </c>
      <c r="J908" s="261" t="str">
        <f t="shared" si="42"/>
        <v xml:space="preserve"> </v>
      </c>
      <c r="K908" s="238" t="str">
        <f t="shared" si="43"/>
        <v xml:space="preserve"> </v>
      </c>
      <c r="L908" s="87" t="str">
        <f t="shared" si="44"/>
        <v xml:space="preserve"> </v>
      </c>
    </row>
    <row r="909" spans="1:12" x14ac:dyDescent="0.25">
      <c r="A909" s="72"/>
      <c r="B909" s="82"/>
      <c r="C909" s="82"/>
      <c r="D909" s="79"/>
      <c r="E909" s="83"/>
      <c r="F909" s="83"/>
      <c r="G909" s="81"/>
      <c r="H909" s="126"/>
      <c r="I909" s="238" t="str">
        <f>IF(ISNUMBER(F909),_xlfn.IFS(RIGHT(H909,3)="(b)",IF(AND(G909&gt;=DATE('1. Informace o projektu'!$C$3,1,1),G909&lt;=WORKDAY(DATE('1. Informace o projektu'!$C$3+1,1,31)-1,1)),"OK","!!"),RIGHT(H909,3)="(a)",IF(AND(G909&gt;=DATE('1. Informace o projektu'!$C$3,1,1),G909&lt;=WORKDAY(DATE('1. Informace o projektu'!$C$3,12,31)-1,1,'6. Data'!$C$76:$C$89)),"OK","!!"),ISBLANK(G909),"!",ISBLANK(H909),"!!!",H909='6. Data'!$B$3,"vyberte druh nákladu")," ")</f>
        <v xml:space="preserve"> </v>
      </c>
      <c r="J909" s="261" t="str">
        <f t="shared" si="42"/>
        <v xml:space="preserve"> </v>
      </c>
      <c r="K909" s="238" t="str">
        <f t="shared" si="43"/>
        <v xml:space="preserve"> </v>
      </c>
      <c r="L909" s="87" t="str">
        <f t="shared" si="44"/>
        <v xml:space="preserve"> </v>
      </c>
    </row>
    <row r="910" spans="1:12" x14ac:dyDescent="0.25">
      <c r="A910" s="72"/>
      <c r="B910" s="82"/>
      <c r="C910" s="82"/>
      <c r="D910" s="79"/>
      <c r="E910" s="83"/>
      <c r="F910" s="83"/>
      <c r="G910" s="81"/>
      <c r="H910" s="126"/>
      <c r="I910" s="238" t="str">
        <f>IF(ISNUMBER(F910),_xlfn.IFS(RIGHT(H910,3)="(b)",IF(AND(G910&gt;=DATE('1. Informace o projektu'!$C$3,1,1),G910&lt;=WORKDAY(DATE('1. Informace o projektu'!$C$3+1,1,31)-1,1)),"OK","!!"),RIGHT(H910,3)="(a)",IF(AND(G910&gt;=DATE('1. Informace o projektu'!$C$3,1,1),G910&lt;=WORKDAY(DATE('1. Informace o projektu'!$C$3,12,31)-1,1,'6. Data'!$C$76:$C$89)),"OK","!!"),ISBLANK(G910),"!",ISBLANK(H910),"!!!",H910='6. Data'!$B$3,"vyberte druh nákladu")," ")</f>
        <v xml:space="preserve"> </v>
      </c>
      <c r="J910" s="261" t="str">
        <f t="shared" si="42"/>
        <v xml:space="preserve"> </v>
      </c>
      <c r="K910" s="238" t="str">
        <f t="shared" si="43"/>
        <v xml:space="preserve"> </v>
      </c>
      <c r="L910" s="87" t="str">
        <f t="shared" si="44"/>
        <v xml:space="preserve"> </v>
      </c>
    </row>
    <row r="911" spans="1:12" x14ac:dyDescent="0.25">
      <c r="A911" s="72"/>
      <c r="B911" s="82"/>
      <c r="C911" s="82"/>
      <c r="D911" s="79"/>
      <c r="E911" s="83"/>
      <c r="F911" s="83"/>
      <c r="G911" s="81"/>
      <c r="H911" s="126"/>
      <c r="I911" s="238" t="str">
        <f>IF(ISNUMBER(F911),_xlfn.IFS(RIGHT(H911,3)="(b)",IF(AND(G911&gt;=DATE('1. Informace o projektu'!$C$3,1,1),G911&lt;=WORKDAY(DATE('1. Informace o projektu'!$C$3+1,1,31)-1,1)),"OK","!!"),RIGHT(H911,3)="(a)",IF(AND(G911&gt;=DATE('1. Informace o projektu'!$C$3,1,1),G911&lt;=WORKDAY(DATE('1. Informace o projektu'!$C$3,12,31)-1,1,'6. Data'!$C$76:$C$89)),"OK","!!"),ISBLANK(G911),"!",ISBLANK(H911),"!!!",H911='6. Data'!$B$3,"vyberte druh nákladu")," ")</f>
        <v xml:space="preserve"> </v>
      </c>
      <c r="J911" s="261" t="str">
        <f t="shared" si="42"/>
        <v xml:space="preserve"> </v>
      </c>
      <c r="K911" s="238" t="str">
        <f t="shared" si="43"/>
        <v xml:space="preserve"> </v>
      </c>
      <c r="L911" s="87" t="str">
        <f t="shared" si="44"/>
        <v xml:space="preserve"> </v>
      </c>
    </row>
    <row r="912" spans="1:12" x14ac:dyDescent="0.25">
      <c r="A912" s="72"/>
      <c r="B912" s="82"/>
      <c r="C912" s="82"/>
      <c r="D912" s="79"/>
      <c r="E912" s="83"/>
      <c r="F912" s="83"/>
      <c r="G912" s="81"/>
      <c r="H912" s="126"/>
      <c r="I912" s="238" t="str">
        <f>IF(ISNUMBER(F912),_xlfn.IFS(RIGHT(H912,3)="(b)",IF(AND(G912&gt;=DATE('1. Informace o projektu'!$C$3,1,1),G912&lt;=WORKDAY(DATE('1. Informace o projektu'!$C$3+1,1,31)-1,1)),"OK","!!"),RIGHT(H912,3)="(a)",IF(AND(G912&gt;=DATE('1. Informace o projektu'!$C$3,1,1),G912&lt;=WORKDAY(DATE('1. Informace o projektu'!$C$3,12,31)-1,1,'6. Data'!$C$76:$C$89)),"OK","!!"),ISBLANK(G912),"!",ISBLANK(H912),"!!!",H912='6. Data'!$B$3,"vyberte druh nákladu")," ")</f>
        <v xml:space="preserve"> </v>
      </c>
      <c r="J912" s="261" t="str">
        <f t="shared" si="42"/>
        <v xml:space="preserve"> </v>
      </c>
      <c r="K912" s="238" t="str">
        <f t="shared" si="43"/>
        <v xml:space="preserve"> </v>
      </c>
      <c r="L912" s="87" t="str">
        <f t="shared" si="44"/>
        <v xml:space="preserve"> </v>
      </c>
    </row>
    <row r="913" spans="1:12" x14ac:dyDescent="0.25">
      <c r="A913" s="72"/>
      <c r="B913" s="82"/>
      <c r="C913" s="82"/>
      <c r="D913" s="79"/>
      <c r="E913" s="83"/>
      <c r="F913" s="83"/>
      <c r="G913" s="81"/>
      <c r="H913" s="126"/>
      <c r="I913" s="238" t="str">
        <f>IF(ISNUMBER(F913),_xlfn.IFS(RIGHT(H913,3)="(b)",IF(AND(G913&gt;=DATE('1. Informace o projektu'!$C$3,1,1),G913&lt;=WORKDAY(DATE('1. Informace o projektu'!$C$3+1,1,31)-1,1)),"OK","!!"),RIGHT(H913,3)="(a)",IF(AND(G913&gt;=DATE('1. Informace o projektu'!$C$3,1,1),G913&lt;=WORKDAY(DATE('1. Informace o projektu'!$C$3,12,31)-1,1,'6. Data'!$C$76:$C$89)),"OK","!!"),ISBLANK(G913),"!",ISBLANK(H913),"!!!",H913='6. Data'!$B$3,"vyberte druh nákladu")," ")</f>
        <v xml:space="preserve"> </v>
      </c>
      <c r="J913" s="261" t="str">
        <f t="shared" si="42"/>
        <v xml:space="preserve"> </v>
      </c>
      <c r="K913" s="238" t="str">
        <f t="shared" si="43"/>
        <v xml:space="preserve"> </v>
      </c>
      <c r="L913" s="87" t="str">
        <f t="shared" si="44"/>
        <v xml:space="preserve"> </v>
      </c>
    </row>
    <row r="914" spans="1:12" x14ac:dyDescent="0.25">
      <c r="A914" s="72"/>
      <c r="B914" s="82"/>
      <c r="C914" s="82"/>
      <c r="D914" s="79"/>
      <c r="E914" s="83"/>
      <c r="F914" s="83"/>
      <c r="G914" s="81"/>
      <c r="H914" s="126"/>
      <c r="I914" s="238" t="str">
        <f>IF(ISNUMBER(F914),_xlfn.IFS(RIGHT(H914,3)="(b)",IF(AND(G914&gt;=DATE('1. Informace o projektu'!$C$3,1,1),G914&lt;=WORKDAY(DATE('1. Informace o projektu'!$C$3+1,1,31)-1,1)),"OK","!!"),RIGHT(H914,3)="(a)",IF(AND(G914&gt;=DATE('1. Informace o projektu'!$C$3,1,1),G914&lt;=WORKDAY(DATE('1. Informace o projektu'!$C$3,12,31)-1,1,'6. Data'!$C$76:$C$89)),"OK","!!"),ISBLANK(G914),"!",ISBLANK(H914),"!!!",H914='6. Data'!$B$3,"vyberte druh nákladu")," ")</f>
        <v xml:space="preserve"> </v>
      </c>
      <c r="J914" s="261" t="str">
        <f t="shared" si="42"/>
        <v xml:space="preserve"> </v>
      </c>
      <c r="K914" s="238" t="str">
        <f t="shared" si="43"/>
        <v xml:space="preserve"> </v>
      </c>
      <c r="L914" s="87" t="str">
        <f t="shared" si="44"/>
        <v xml:space="preserve"> </v>
      </c>
    </row>
    <row r="915" spans="1:12" x14ac:dyDescent="0.25">
      <c r="A915" s="72"/>
      <c r="B915" s="82"/>
      <c r="C915" s="82"/>
      <c r="D915" s="79"/>
      <c r="E915" s="83"/>
      <c r="F915" s="83"/>
      <c r="G915" s="81"/>
      <c r="H915" s="126"/>
      <c r="I915" s="238" t="str">
        <f>IF(ISNUMBER(F915),_xlfn.IFS(RIGHT(H915,3)="(b)",IF(AND(G915&gt;=DATE('1. Informace o projektu'!$C$3,1,1),G915&lt;=WORKDAY(DATE('1. Informace o projektu'!$C$3+1,1,31)-1,1)),"OK","!!"),RIGHT(H915,3)="(a)",IF(AND(G915&gt;=DATE('1. Informace o projektu'!$C$3,1,1),G915&lt;=WORKDAY(DATE('1. Informace o projektu'!$C$3,12,31)-1,1,'6. Data'!$C$76:$C$89)),"OK","!!"),ISBLANK(G915),"!",ISBLANK(H915),"!!!",H915='6. Data'!$B$3,"vyberte druh nákladu")," ")</f>
        <v xml:space="preserve"> </v>
      </c>
      <c r="J915" s="261" t="str">
        <f t="shared" si="42"/>
        <v xml:space="preserve"> </v>
      </c>
      <c r="K915" s="238" t="str">
        <f t="shared" si="43"/>
        <v xml:space="preserve"> </v>
      </c>
      <c r="L915" s="87" t="str">
        <f t="shared" si="44"/>
        <v xml:space="preserve"> </v>
      </c>
    </row>
    <row r="916" spans="1:12" x14ac:dyDescent="0.25">
      <c r="A916" s="72"/>
      <c r="B916" s="82"/>
      <c r="C916" s="82"/>
      <c r="D916" s="79"/>
      <c r="E916" s="83"/>
      <c r="F916" s="83"/>
      <c r="G916" s="81"/>
      <c r="H916" s="126"/>
      <c r="I916" s="238" t="str">
        <f>IF(ISNUMBER(F916),_xlfn.IFS(RIGHT(H916,3)="(b)",IF(AND(G916&gt;=DATE('1. Informace o projektu'!$C$3,1,1),G916&lt;=WORKDAY(DATE('1. Informace o projektu'!$C$3+1,1,31)-1,1)),"OK","!!"),RIGHT(H916,3)="(a)",IF(AND(G916&gt;=DATE('1. Informace o projektu'!$C$3,1,1),G916&lt;=WORKDAY(DATE('1. Informace o projektu'!$C$3,12,31)-1,1,'6. Data'!$C$76:$C$89)),"OK","!!"),ISBLANK(G916),"!",ISBLANK(H916),"!!!",H916='6. Data'!$B$3,"vyberte druh nákladu")," ")</f>
        <v xml:space="preserve"> </v>
      </c>
      <c r="J916" s="261" t="str">
        <f t="shared" si="42"/>
        <v xml:space="preserve"> </v>
      </c>
      <c r="K916" s="238" t="str">
        <f t="shared" si="43"/>
        <v xml:space="preserve"> </v>
      </c>
      <c r="L916" s="87" t="str">
        <f t="shared" si="44"/>
        <v xml:space="preserve"> </v>
      </c>
    </row>
    <row r="917" spans="1:12" x14ac:dyDescent="0.25">
      <c r="A917" s="72"/>
      <c r="B917" s="82"/>
      <c r="C917" s="82"/>
      <c r="D917" s="79"/>
      <c r="E917" s="83"/>
      <c r="F917" s="83"/>
      <c r="G917" s="81"/>
      <c r="H917" s="126"/>
      <c r="I917" s="238" t="str">
        <f>IF(ISNUMBER(F917),_xlfn.IFS(RIGHT(H917,3)="(b)",IF(AND(G917&gt;=DATE('1. Informace o projektu'!$C$3,1,1),G917&lt;=WORKDAY(DATE('1. Informace o projektu'!$C$3+1,1,31)-1,1)),"OK","!!"),RIGHT(H917,3)="(a)",IF(AND(G917&gt;=DATE('1. Informace o projektu'!$C$3,1,1),G917&lt;=WORKDAY(DATE('1. Informace o projektu'!$C$3,12,31)-1,1,'6. Data'!$C$76:$C$89)),"OK","!!"),ISBLANK(G917),"!",ISBLANK(H917),"!!!",H917='6. Data'!$B$3,"vyberte druh nákladu")," ")</f>
        <v xml:space="preserve"> </v>
      </c>
      <c r="J917" s="261" t="str">
        <f t="shared" si="42"/>
        <v xml:space="preserve"> </v>
      </c>
      <c r="K917" s="238" t="str">
        <f t="shared" si="43"/>
        <v xml:space="preserve"> </v>
      </c>
      <c r="L917" s="87" t="str">
        <f t="shared" si="44"/>
        <v xml:space="preserve"> </v>
      </c>
    </row>
    <row r="918" spans="1:12" x14ac:dyDescent="0.25">
      <c r="A918" s="72"/>
      <c r="B918" s="82"/>
      <c r="C918" s="82"/>
      <c r="D918" s="79"/>
      <c r="E918" s="83"/>
      <c r="F918" s="83"/>
      <c r="G918" s="81"/>
      <c r="H918" s="126"/>
      <c r="I918" s="238" t="str">
        <f>IF(ISNUMBER(F918),_xlfn.IFS(RIGHT(H918,3)="(b)",IF(AND(G918&gt;=DATE('1. Informace o projektu'!$C$3,1,1),G918&lt;=WORKDAY(DATE('1. Informace o projektu'!$C$3+1,1,31)-1,1)),"OK","!!"),RIGHT(H918,3)="(a)",IF(AND(G918&gt;=DATE('1. Informace o projektu'!$C$3,1,1),G918&lt;=WORKDAY(DATE('1. Informace o projektu'!$C$3,12,31)-1,1,'6. Data'!$C$76:$C$89)),"OK","!!"),ISBLANK(G918),"!",ISBLANK(H918),"!!!",H918='6. Data'!$B$3,"vyberte druh nákladu")," ")</f>
        <v xml:space="preserve"> </v>
      </c>
      <c r="J918" s="261" t="str">
        <f t="shared" si="42"/>
        <v xml:space="preserve"> </v>
      </c>
      <c r="K918" s="238" t="str">
        <f t="shared" si="43"/>
        <v xml:space="preserve"> </v>
      </c>
      <c r="L918" s="87" t="str">
        <f t="shared" si="44"/>
        <v xml:space="preserve"> </v>
      </c>
    </row>
    <row r="919" spans="1:12" x14ac:dyDescent="0.25">
      <c r="A919" s="72"/>
      <c r="B919" s="82"/>
      <c r="C919" s="82"/>
      <c r="D919" s="79"/>
      <c r="E919" s="83"/>
      <c r="F919" s="83"/>
      <c r="G919" s="81"/>
      <c r="H919" s="126"/>
      <c r="I919" s="238" t="str">
        <f>IF(ISNUMBER(F919),_xlfn.IFS(RIGHT(H919,3)="(b)",IF(AND(G919&gt;=DATE('1. Informace o projektu'!$C$3,1,1),G919&lt;=WORKDAY(DATE('1. Informace o projektu'!$C$3+1,1,31)-1,1)),"OK","!!"),RIGHT(H919,3)="(a)",IF(AND(G919&gt;=DATE('1. Informace o projektu'!$C$3,1,1),G919&lt;=WORKDAY(DATE('1. Informace o projektu'!$C$3,12,31)-1,1,'6. Data'!$C$76:$C$89)),"OK","!!"),ISBLANK(G919),"!",ISBLANK(H919),"!!!",H919='6. Data'!$B$3,"vyberte druh nákladu")," ")</f>
        <v xml:space="preserve"> </v>
      </c>
      <c r="J919" s="261" t="str">
        <f t="shared" si="42"/>
        <v xml:space="preserve"> </v>
      </c>
      <c r="K919" s="238" t="str">
        <f t="shared" si="43"/>
        <v xml:space="preserve"> </v>
      </c>
      <c r="L919" s="87" t="str">
        <f t="shared" si="44"/>
        <v xml:space="preserve"> </v>
      </c>
    </row>
    <row r="920" spans="1:12" x14ac:dyDescent="0.25">
      <c r="A920" s="72"/>
      <c r="B920" s="82"/>
      <c r="C920" s="82"/>
      <c r="D920" s="79"/>
      <c r="E920" s="83"/>
      <c r="F920" s="83"/>
      <c r="G920" s="81"/>
      <c r="H920" s="126"/>
      <c r="I920" s="238" t="str">
        <f>IF(ISNUMBER(F920),_xlfn.IFS(RIGHT(H920,3)="(b)",IF(AND(G920&gt;=DATE('1. Informace o projektu'!$C$3,1,1),G920&lt;=WORKDAY(DATE('1. Informace o projektu'!$C$3+1,1,31)-1,1)),"OK","!!"),RIGHT(H920,3)="(a)",IF(AND(G920&gt;=DATE('1. Informace o projektu'!$C$3,1,1),G920&lt;=WORKDAY(DATE('1. Informace o projektu'!$C$3,12,31)-1,1,'6. Data'!$C$76:$C$89)),"OK","!!"),ISBLANK(G920),"!",ISBLANK(H920),"!!!",H920='6. Data'!$B$3,"vyberte druh nákladu")," ")</f>
        <v xml:space="preserve"> </v>
      </c>
      <c r="J920" s="261" t="str">
        <f t="shared" si="42"/>
        <v xml:space="preserve"> </v>
      </c>
      <c r="K920" s="238" t="str">
        <f t="shared" si="43"/>
        <v xml:space="preserve"> </v>
      </c>
      <c r="L920" s="87" t="str">
        <f t="shared" si="44"/>
        <v xml:space="preserve"> </v>
      </c>
    </row>
    <row r="921" spans="1:12" x14ac:dyDescent="0.25">
      <c r="A921" s="72"/>
      <c r="B921" s="82"/>
      <c r="C921" s="82"/>
      <c r="D921" s="79"/>
      <c r="E921" s="83"/>
      <c r="F921" s="83"/>
      <c r="G921" s="81"/>
      <c r="H921" s="126"/>
      <c r="I921" s="238" t="str">
        <f>IF(ISNUMBER(F921),_xlfn.IFS(RIGHT(H921,3)="(b)",IF(AND(G921&gt;=DATE('1. Informace o projektu'!$C$3,1,1),G921&lt;=WORKDAY(DATE('1. Informace o projektu'!$C$3+1,1,31)-1,1)),"OK","!!"),RIGHT(H921,3)="(a)",IF(AND(G921&gt;=DATE('1. Informace o projektu'!$C$3,1,1),G921&lt;=WORKDAY(DATE('1. Informace o projektu'!$C$3,12,31)-1,1,'6. Data'!$C$76:$C$89)),"OK","!!"),ISBLANK(G921),"!",ISBLANK(H921),"!!!",H921='6. Data'!$B$3,"vyberte druh nákladu")," ")</f>
        <v xml:space="preserve"> </v>
      </c>
      <c r="J921" s="261" t="str">
        <f t="shared" si="42"/>
        <v xml:space="preserve"> </v>
      </c>
      <c r="K921" s="238" t="str">
        <f t="shared" si="43"/>
        <v xml:space="preserve"> </v>
      </c>
      <c r="L921" s="87" t="str">
        <f t="shared" si="44"/>
        <v xml:space="preserve"> </v>
      </c>
    </row>
    <row r="922" spans="1:12" x14ac:dyDescent="0.25">
      <c r="A922" s="72"/>
      <c r="B922" s="82"/>
      <c r="C922" s="82"/>
      <c r="D922" s="79"/>
      <c r="E922" s="83"/>
      <c r="F922" s="83"/>
      <c r="G922" s="81"/>
      <c r="H922" s="126"/>
      <c r="I922" s="238" t="str">
        <f>IF(ISNUMBER(F922),_xlfn.IFS(RIGHT(H922,3)="(b)",IF(AND(G922&gt;=DATE('1. Informace o projektu'!$C$3,1,1),G922&lt;=WORKDAY(DATE('1. Informace o projektu'!$C$3+1,1,31)-1,1)),"OK","!!"),RIGHT(H922,3)="(a)",IF(AND(G922&gt;=DATE('1. Informace o projektu'!$C$3,1,1),G922&lt;=WORKDAY(DATE('1. Informace o projektu'!$C$3,12,31)-1,1,'6. Data'!$C$76:$C$89)),"OK","!!"),ISBLANK(G922),"!",ISBLANK(H922),"!!!",H922='6. Data'!$B$3,"vyberte druh nákladu")," ")</f>
        <v xml:space="preserve"> </v>
      </c>
      <c r="J922" s="261" t="str">
        <f t="shared" si="42"/>
        <v xml:space="preserve"> </v>
      </c>
      <c r="K922" s="238" t="str">
        <f t="shared" si="43"/>
        <v xml:space="preserve"> </v>
      </c>
      <c r="L922" s="87" t="str">
        <f t="shared" si="44"/>
        <v xml:space="preserve"> </v>
      </c>
    </row>
    <row r="923" spans="1:12" x14ac:dyDescent="0.25">
      <c r="A923" s="72"/>
      <c r="B923" s="82"/>
      <c r="C923" s="82"/>
      <c r="D923" s="79"/>
      <c r="E923" s="83"/>
      <c r="F923" s="83"/>
      <c r="G923" s="81"/>
      <c r="H923" s="126"/>
      <c r="I923" s="238" t="str">
        <f>IF(ISNUMBER(F923),_xlfn.IFS(RIGHT(H923,3)="(b)",IF(AND(G923&gt;=DATE('1. Informace o projektu'!$C$3,1,1),G923&lt;=WORKDAY(DATE('1. Informace o projektu'!$C$3+1,1,31)-1,1)),"OK","!!"),RIGHT(H923,3)="(a)",IF(AND(G923&gt;=DATE('1. Informace o projektu'!$C$3,1,1),G923&lt;=WORKDAY(DATE('1. Informace o projektu'!$C$3,12,31)-1,1,'6. Data'!$C$76:$C$89)),"OK","!!"),ISBLANK(G923),"!",ISBLANK(H923),"!!!",H923='6. Data'!$B$3,"vyberte druh nákladu")," ")</f>
        <v xml:space="preserve"> </v>
      </c>
      <c r="J923" s="261" t="str">
        <f t="shared" si="42"/>
        <v xml:space="preserve"> </v>
      </c>
      <c r="K923" s="238" t="str">
        <f t="shared" si="43"/>
        <v xml:space="preserve"> </v>
      </c>
      <c r="L923" s="87" t="str">
        <f t="shared" si="44"/>
        <v xml:space="preserve"> </v>
      </c>
    </row>
    <row r="924" spans="1:12" x14ac:dyDescent="0.25">
      <c r="A924" s="72"/>
      <c r="B924" s="82"/>
      <c r="C924" s="82"/>
      <c r="D924" s="79"/>
      <c r="E924" s="83"/>
      <c r="F924" s="83"/>
      <c r="G924" s="81"/>
      <c r="H924" s="126"/>
      <c r="I924" s="238" t="str">
        <f>IF(ISNUMBER(F924),_xlfn.IFS(RIGHT(H924,3)="(b)",IF(AND(G924&gt;=DATE('1. Informace o projektu'!$C$3,1,1),G924&lt;=WORKDAY(DATE('1. Informace o projektu'!$C$3+1,1,31)-1,1)),"OK","!!"),RIGHT(H924,3)="(a)",IF(AND(G924&gt;=DATE('1. Informace o projektu'!$C$3,1,1),G924&lt;=WORKDAY(DATE('1. Informace o projektu'!$C$3,12,31)-1,1,'6. Data'!$C$76:$C$89)),"OK","!!"),ISBLANK(G924),"!",ISBLANK(H924),"!!!",H924='6. Data'!$B$3,"vyberte druh nákladu")," ")</f>
        <v xml:space="preserve"> </v>
      </c>
      <c r="J924" s="261" t="str">
        <f t="shared" si="42"/>
        <v xml:space="preserve"> </v>
      </c>
      <c r="K924" s="238" t="str">
        <f t="shared" si="43"/>
        <v xml:space="preserve"> </v>
      </c>
      <c r="L924" s="87" t="str">
        <f t="shared" si="44"/>
        <v xml:space="preserve"> </v>
      </c>
    </row>
    <row r="925" spans="1:12" x14ac:dyDescent="0.25">
      <c r="A925" s="72"/>
      <c r="B925" s="82"/>
      <c r="C925" s="82"/>
      <c r="D925" s="79"/>
      <c r="E925" s="83"/>
      <c r="F925" s="83"/>
      <c r="G925" s="81"/>
      <c r="H925" s="126"/>
      <c r="I925" s="238" t="str">
        <f>IF(ISNUMBER(F925),_xlfn.IFS(RIGHT(H925,3)="(b)",IF(AND(G925&gt;=DATE('1. Informace o projektu'!$C$3,1,1),G925&lt;=WORKDAY(DATE('1. Informace o projektu'!$C$3+1,1,31)-1,1)),"OK","!!"),RIGHT(H925,3)="(a)",IF(AND(G925&gt;=DATE('1. Informace o projektu'!$C$3,1,1),G925&lt;=WORKDAY(DATE('1. Informace o projektu'!$C$3,12,31)-1,1,'6. Data'!$C$76:$C$89)),"OK","!!"),ISBLANK(G925),"!",ISBLANK(H925),"!!!",H925='6. Data'!$B$3,"vyberte druh nákladu")," ")</f>
        <v xml:space="preserve"> </v>
      </c>
      <c r="J925" s="261" t="str">
        <f t="shared" si="42"/>
        <v xml:space="preserve"> </v>
      </c>
      <c r="K925" s="238" t="str">
        <f t="shared" si="43"/>
        <v xml:space="preserve"> </v>
      </c>
      <c r="L925" s="87" t="str">
        <f t="shared" si="44"/>
        <v xml:space="preserve"> </v>
      </c>
    </row>
    <row r="926" spans="1:12" x14ac:dyDescent="0.25">
      <c r="A926" s="72"/>
      <c r="B926" s="82"/>
      <c r="C926" s="82"/>
      <c r="D926" s="79"/>
      <c r="E926" s="83"/>
      <c r="F926" s="83"/>
      <c r="G926" s="81"/>
      <c r="H926" s="126"/>
      <c r="I926" s="238" t="str">
        <f>IF(ISNUMBER(F926),_xlfn.IFS(RIGHT(H926,3)="(b)",IF(AND(G926&gt;=DATE('1. Informace o projektu'!$C$3,1,1),G926&lt;=WORKDAY(DATE('1. Informace o projektu'!$C$3+1,1,31)-1,1)),"OK","!!"),RIGHT(H926,3)="(a)",IF(AND(G926&gt;=DATE('1. Informace o projektu'!$C$3,1,1),G926&lt;=WORKDAY(DATE('1. Informace o projektu'!$C$3,12,31)-1,1,'6. Data'!$C$76:$C$89)),"OK","!!"),ISBLANK(G926),"!",ISBLANK(H926),"!!!",H926='6. Data'!$B$3,"vyberte druh nákladu")," ")</f>
        <v xml:space="preserve"> </v>
      </c>
      <c r="J926" s="261" t="str">
        <f t="shared" si="42"/>
        <v xml:space="preserve"> </v>
      </c>
      <c r="K926" s="238" t="str">
        <f t="shared" si="43"/>
        <v xml:space="preserve"> </v>
      </c>
      <c r="L926" s="87" t="str">
        <f t="shared" si="44"/>
        <v xml:space="preserve"> </v>
      </c>
    </row>
    <row r="927" spans="1:12" x14ac:dyDescent="0.25">
      <c r="A927" s="72"/>
      <c r="B927" s="82"/>
      <c r="C927" s="82"/>
      <c r="D927" s="79"/>
      <c r="E927" s="83"/>
      <c r="F927" s="83"/>
      <c r="G927" s="81"/>
      <c r="H927" s="126"/>
      <c r="I927" s="238" t="str">
        <f>IF(ISNUMBER(F927),_xlfn.IFS(RIGHT(H927,3)="(b)",IF(AND(G927&gt;=DATE('1. Informace o projektu'!$C$3,1,1),G927&lt;=WORKDAY(DATE('1. Informace o projektu'!$C$3+1,1,31)-1,1)),"OK","!!"),RIGHT(H927,3)="(a)",IF(AND(G927&gt;=DATE('1. Informace o projektu'!$C$3,1,1),G927&lt;=WORKDAY(DATE('1. Informace o projektu'!$C$3,12,31)-1,1,'6. Data'!$C$76:$C$89)),"OK","!!"),ISBLANK(G927),"!",ISBLANK(H927),"!!!",H927='6. Data'!$B$3,"vyberte druh nákladu")," ")</f>
        <v xml:space="preserve"> </v>
      </c>
      <c r="J927" s="261" t="str">
        <f t="shared" si="42"/>
        <v xml:space="preserve"> </v>
      </c>
      <c r="K927" s="238" t="str">
        <f t="shared" si="43"/>
        <v xml:space="preserve"> </v>
      </c>
      <c r="L927" s="87" t="str">
        <f t="shared" si="44"/>
        <v xml:space="preserve"> </v>
      </c>
    </row>
    <row r="928" spans="1:12" x14ac:dyDescent="0.25">
      <c r="A928" s="72"/>
      <c r="B928" s="82"/>
      <c r="C928" s="82"/>
      <c r="D928" s="79"/>
      <c r="E928" s="83"/>
      <c r="F928" s="83"/>
      <c r="G928" s="81"/>
      <c r="H928" s="126"/>
      <c r="I928" s="238" t="str">
        <f>IF(ISNUMBER(F928),_xlfn.IFS(RIGHT(H928,3)="(b)",IF(AND(G928&gt;=DATE('1. Informace o projektu'!$C$3,1,1),G928&lt;=WORKDAY(DATE('1. Informace o projektu'!$C$3+1,1,31)-1,1)),"OK","!!"),RIGHT(H928,3)="(a)",IF(AND(G928&gt;=DATE('1. Informace o projektu'!$C$3,1,1),G928&lt;=WORKDAY(DATE('1. Informace o projektu'!$C$3,12,31)-1,1,'6. Data'!$C$76:$C$89)),"OK","!!"),ISBLANK(G928),"!",ISBLANK(H928),"!!!",H928='6. Data'!$B$3,"vyberte druh nákladu")," ")</f>
        <v xml:space="preserve"> </v>
      </c>
      <c r="J928" s="261" t="str">
        <f t="shared" si="42"/>
        <v xml:space="preserve"> </v>
      </c>
      <c r="K928" s="238" t="str">
        <f t="shared" si="43"/>
        <v xml:space="preserve"> </v>
      </c>
      <c r="L928" s="87" t="str">
        <f t="shared" si="44"/>
        <v xml:space="preserve"> </v>
      </c>
    </row>
    <row r="929" spans="1:12" x14ac:dyDescent="0.25">
      <c r="A929" s="72"/>
      <c r="B929" s="82"/>
      <c r="C929" s="82"/>
      <c r="D929" s="79"/>
      <c r="E929" s="83"/>
      <c r="F929" s="83"/>
      <c r="G929" s="81"/>
      <c r="H929" s="126"/>
      <c r="I929" s="238" t="str">
        <f>IF(ISNUMBER(F929),_xlfn.IFS(RIGHT(H929,3)="(b)",IF(AND(G929&gt;=DATE('1. Informace o projektu'!$C$3,1,1),G929&lt;=WORKDAY(DATE('1. Informace o projektu'!$C$3+1,1,31)-1,1)),"OK","!!"),RIGHT(H929,3)="(a)",IF(AND(G929&gt;=DATE('1. Informace o projektu'!$C$3,1,1),G929&lt;=WORKDAY(DATE('1. Informace o projektu'!$C$3,12,31)-1,1,'6. Data'!$C$76:$C$89)),"OK","!!"),ISBLANK(G929),"!",ISBLANK(H929),"!!!",H929='6. Data'!$B$3,"vyberte druh nákladu")," ")</f>
        <v xml:space="preserve"> </v>
      </c>
      <c r="J929" s="261" t="str">
        <f t="shared" si="42"/>
        <v xml:space="preserve"> </v>
      </c>
      <c r="K929" s="238" t="str">
        <f t="shared" si="43"/>
        <v xml:space="preserve"> </v>
      </c>
      <c r="L929" s="87" t="str">
        <f t="shared" si="44"/>
        <v xml:space="preserve"> </v>
      </c>
    </row>
    <row r="930" spans="1:12" x14ac:dyDescent="0.25">
      <c r="A930" s="72"/>
      <c r="B930" s="82"/>
      <c r="C930" s="82"/>
      <c r="D930" s="79"/>
      <c r="E930" s="83"/>
      <c r="F930" s="83"/>
      <c r="G930" s="81"/>
      <c r="H930" s="126"/>
      <c r="I930" s="238" t="str">
        <f>IF(ISNUMBER(F930),_xlfn.IFS(RIGHT(H930,3)="(b)",IF(AND(G930&gt;=DATE('1. Informace o projektu'!$C$3,1,1),G930&lt;=WORKDAY(DATE('1. Informace o projektu'!$C$3+1,1,31)-1,1)),"OK","!!"),RIGHT(H930,3)="(a)",IF(AND(G930&gt;=DATE('1. Informace o projektu'!$C$3,1,1),G930&lt;=WORKDAY(DATE('1. Informace o projektu'!$C$3,12,31)-1,1,'6. Data'!$C$76:$C$89)),"OK","!!"),ISBLANK(G930),"!",ISBLANK(H930),"!!!",H930='6. Data'!$B$3,"vyberte druh nákladu")," ")</f>
        <v xml:space="preserve"> </v>
      </c>
      <c r="J930" s="261" t="str">
        <f t="shared" si="42"/>
        <v xml:space="preserve"> </v>
      </c>
      <c r="K930" s="238" t="str">
        <f t="shared" si="43"/>
        <v xml:space="preserve"> </v>
      </c>
      <c r="L930" s="87" t="str">
        <f t="shared" si="44"/>
        <v xml:space="preserve"> </v>
      </c>
    </row>
    <row r="931" spans="1:12" x14ac:dyDescent="0.25">
      <c r="A931" s="72"/>
      <c r="B931" s="82"/>
      <c r="C931" s="82"/>
      <c r="D931" s="79"/>
      <c r="E931" s="83"/>
      <c r="F931" s="83"/>
      <c r="G931" s="81"/>
      <c r="H931" s="126"/>
      <c r="I931" s="238" t="str">
        <f>IF(ISNUMBER(F931),_xlfn.IFS(RIGHT(H931,3)="(b)",IF(AND(G931&gt;=DATE('1. Informace o projektu'!$C$3,1,1),G931&lt;=WORKDAY(DATE('1. Informace o projektu'!$C$3+1,1,31)-1,1)),"OK","!!"),RIGHT(H931,3)="(a)",IF(AND(G931&gt;=DATE('1. Informace o projektu'!$C$3,1,1),G931&lt;=WORKDAY(DATE('1. Informace o projektu'!$C$3,12,31)-1,1,'6. Data'!$C$76:$C$89)),"OK","!!"),ISBLANK(G931),"!",ISBLANK(H931),"!!!",H931='6. Data'!$B$3,"vyberte druh nákladu")," ")</f>
        <v xml:space="preserve"> </v>
      </c>
      <c r="J931" s="261" t="str">
        <f t="shared" si="42"/>
        <v xml:space="preserve"> </v>
      </c>
      <c r="K931" s="238" t="str">
        <f t="shared" si="43"/>
        <v xml:space="preserve"> </v>
      </c>
      <c r="L931" s="87" t="str">
        <f t="shared" si="44"/>
        <v xml:space="preserve"> </v>
      </c>
    </row>
    <row r="932" spans="1:12" x14ac:dyDescent="0.25">
      <c r="A932" s="72"/>
      <c r="B932" s="82"/>
      <c r="C932" s="82"/>
      <c r="D932" s="79"/>
      <c r="E932" s="83"/>
      <c r="F932" s="83"/>
      <c r="G932" s="81"/>
      <c r="H932" s="126"/>
      <c r="I932" s="238" t="str">
        <f>IF(ISNUMBER(F932),_xlfn.IFS(RIGHT(H932,3)="(b)",IF(AND(G932&gt;=DATE('1. Informace o projektu'!$C$3,1,1),G932&lt;=WORKDAY(DATE('1. Informace o projektu'!$C$3+1,1,31)-1,1)),"OK","!!"),RIGHT(H932,3)="(a)",IF(AND(G932&gt;=DATE('1. Informace o projektu'!$C$3,1,1),G932&lt;=WORKDAY(DATE('1. Informace o projektu'!$C$3,12,31)-1,1,'6. Data'!$C$76:$C$89)),"OK","!!"),ISBLANK(G932),"!",ISBLANK(H932),"!!!",H932='6. Data'!$B$3,"vyberte druh nákladu")," ")</f>
        <v xml:space="preserve"> </v>
      </c>
      <c r="J932" s="261" t="str">
        <f t="shared" si="42"/>
        <v xml:space="preserve"> </v>
      </c>
      <c r="K932" s="238" t="str">
        <f t="shared" si="43"/>
        <v xml:space="preserve"> </v>
      </c>
      <c r="L932" s="87" t="str">
        <f t="shared" si="44"/>
        <v xml:space="preserve"> </v>
      </c>
    </row>
    <row r="933" spans="1:12" x14ac:dyDescent="0.25">
      <c r="A933" s="72"/>
      <c r="B933" s="82"/>
      <c r="C933" s="82"/>
      <c r="D933" s="79"/>
      <c r="E933" s="83"/>
      <c r="F933" s="83"/>
      <c r="G933" s="81"/>
      <c r="H933" s="126"/>
      <c r="I933" s="238" t="str">
        <f>IF(ISNUMBER(F933),_xlfn.IFS(RIGHT(H933,3)="(b)",IF(AND(G933&gt;=DATE('1. Informace o projektu'!$C$3,1,1),G933&lt;=WORKDAY(DATE('1. Informace o projektu'!$C$3+1,1,31)-1,1)),"OK","!!"),RIGHT(H933,3)="(a)",IF(AND(G933&gt;=DATE('1. Informace o projektu'!$C$3,1,1),G933&lt;=WORKDAY(DATE('1. Informace o projektu'!$C$3,12,31)-1,1,'6. Data'!$C$76:$C$89)),"OK","!!"),ISBLANK(G933),"!",ISBLANK(H933),"!!!",H933='6. Data'!$B$3,"vyberte druh nákladu")," ")</f>
        <v xml:space="preserve"> </v>
      </c>
      <c r="J933" s="261" t="str">
        <f t="shared" si="42"/>
        <v xml:space="preserve"> </v>
      </c>
      <c r="K933" s="238" t="str">
        <f t="shared" si="43"/>
        <v xml:space="preserve"> </v>
      </c>
      <c r="L933" s="87" t="str">
        <f t="shared" si="44"/>
        <v xml:space="preserve"> </v>
      </c>
    </row>
    <row r="934" spans="1:12" x14ac:dyDescent="0.25">
      <c r="A934" s="72"/>
      <c r="B934" s="82"/>
      <c r="C934" s="82"/>
      <c r="D934" s="79"/>
      <c r="E934" s="83"/>
      <c r="F934" s="83"/>
      <c r="G934" s="81"/>
      <c r="H934" s="126"/>
      <c r="I934" s="238" t="str">
        <f>IF(ISNUMBER(F934),_xlfn.IFS(RIGHT(H934,3)="(b)",IF(AND(G934&gt;=DATE('1. Informace o projektu'!$C$3,1,1),G934&lt;=WORKDAY(DATE('1. Informace o projektu'!$C$3+1,1,31)-1,1)),"OK","!!"),RIGHT(H934,3)="(a)",IF(AND(G934&gt;=DATE('1. Informace o projektu'!$C$3,1,1),G934&lt;=WORKDAY(DATE('1. Informace o projektu'!$C$3,12,31)-1,1,'6. Data'!$C$76:$C$89)),"OK","!!"),ISBLANK(G934),"!",ISBLANK(H934),"!!!",H934='6. Data'!$B$3,"vyberte druh nákladu")," ")</f>
        <v xml:space="preserve"> </v>
      </c>
      <c r="J934" s="261" t="str">
        <f t="shared" si="42"/>
        <v xml:space="preserve"> </v>
      </c>
      <c r="K934" s="238" t="str">
        <f t="shared" si="43"/>
        <v xml:space="preserve"> </v>
      </c>
      <c r="L934" s="87" t="str">
        <f t="shared" si="44"/>
        <v xml:space="preserve"> </v>
      </c>
    </row>
    <row r="935" spans="1:12" x14ac:dyDescent="0.25">
      <c r="A935" s="72"/>
      <c r="B935" s="82"/>
      <c r="C935" s="82"/>
      <c r="D935" s="79"/>
      <c r="E935" s="83"/>
      <c r="F935" s="83"/>
      <c r="G935" s="81"/>
      <c r="H935" s="126"/>
      <c r="I935" s="238" t="str">
        <f>IF(ISNUMBER(F935),_xlfn.IFS(RIGHT(H935,3)="(b)",IF(AND(G935&gt;=DATE('1. Informace o projektu'!$C$3,1,1),G935&lt;=WORKDAY(DATE('1. Informace o projektu'!$C$3+1,1,31)-1,1)),"OK","!!"),RIGHT(H935,3)="(a)",IF(AND(G935&gt;=DATE('1. Informace o projektu'!$C$3,1,1),G935&lt;=WORKDAY(DATE('1. Informace o projektu'!$C$3,12,31)-1,1,'6. Data'!$C$76:$C$89)),"OK","!!"),ISBLANK(G935),"!",ISBLANK(H935),"!!!",H935='6. Data'!$B$3,"vyberte druh nákladu")," ")</f>
        <v xml:space="preserve"> </v>
      </c>
      <c r="J935" s="261" t="str">
        <f t="shared" si="42"/>
        <v xml:space="preserve"> </v>
      </c>
      <c r="K935" s="238" t="str">
        <f t="shared" si="43"/>
        <v xml:space="preserve"> </v>
      </c>
      <c r="L935" s="87" t="str">
        <f t="shared" si="44"/>
        <v xml:space="preserve"> </v>
      </c>
    </row>
    <row r="936" spans="1:12" x14ac:dyDescent="0.25">
      <c r="A936" s="72"/>
      <c r="B936" s="82"/>
      <c r="C936" s="82"/>
      <c r="D936" s="79"/>
      <c r="E936" s="83"/>
      <c r="F936" s="83"/>
      <c r="G936" s="81"/>
      <c r="H936" s="126"/>
      <c r="I936" s="238" t="str">
        <f>IF(ISNUMBER(F936),_xlfn.IFS(RIGHT(H936,3)="(b)",IF(AND(G936&gt;=DATE('1. Informace o projektu'!$C$3,1,1),G936&lt;=WORKDAY(DATE('1. Informace o projektu'!$C$3+1,1,31)-1,1)),"OK","!!"),RIGHT(H936,3)="(a)",IF(AND(G936&gt;=DATE('1. Informace o projektu'!$C$3,1,1),G936&lt;=WORKDAY(DATE('1. Informace o projektu'!$C$3,12,31)-1,1,'6. Data'!$C$76:$C$89)),"OK","!!"),ISBLANK(G936),"!",ISBLANK(H936),"!!!",H936='6. Data'!$B$3,"vyberte druh nákladu")," ")</f>
        <v xml:space="preserve"> </v>
      </c>
      <c r="J936" s="261" t="str">
        <f t="shared" si="42"/>
        <v xml:space="preserve"> </v>
      </c>
      <c r="K936" s="238" t="str">
        <f t="shared" si="43"/>
        <v xml:space="preserve"> </v>
      </c>
      <c r="L936" s="87" t="str">
        <f t="shared" si="44"/>
        <v xml:space="preserve"> </v>
      </c>
    </row>
    <row r="937" spans="1:12" x14ac:dyDescent="0.25">
      <c r="A937" s="72"/>
      <c r="B937" s="82"/>
      <c r="C937" s="82"/>
      <c r="D937" s="79"/>
      <c r="E937" s="83"/>
      <c r="F937" s="83"/>
      <c r="G937" s="81"/>
      <c r="H937" s="126"/>
      <c r="I937" s="238" t="str">
        <f>IF(ISNUMBER(F937),_xlfn.IFS(RIGHT(H937,3)="(b)",IF(AND(G937&gt;=DATE('1. Informace o projektu'!$C$3,1,1),G937&lt;=WORKDAY(DATE('1. Informace o projektu'!$C$3+1,1,31)-1,1)),"OK","!!"),RIGHT(H937,3)="(a)",IF(AND(G937&gt;=DATE('1. Informace o projektu'!$C$3,1,1),G937&lt;=WORKDAY(DATE('1. Informace o projektu'!$C$3,12,31)-1,1,'6. Data'!$C$76:$C$89)),"OK","!!"),ISBLANK(G937),"!",ISBLANK(H937),"!!!",H937='6. Data'!$B$3,"vyberte druh nákladu")," ")</f>
        <v xml:space="preserve"> </v>
      </c>
      <c r="J937" s="261" t="str">
        <f t="shared" si="42"/>
        <v xml:space="preserve"> </v>
      </c>
      <c r="K937" s="238" t="str">
        <f t="shared" si="43"/>
        <v xml:space="preserve"> </v>
      </c>
      <c r="L937" s="87" t="str">
        <f t="shared" si="44"/>
        <v xml:space="preserve"> </v>
      </c>
    </row>
    <row r="938" spans="1:12" x14ac:dyDescent="0.25">
      <c r="A938" s="72"/>
      <c r="B938" s="82"/>
      <c r="C938" s="82"/>
      <c r="D938" s="79"/>
      <c r="E938" s="83"/>
      <c r="F938" s="83"/>
      <c r="G938" s="81"/>
      <c r="H938" s="126"/>
      <c r="I938" s="238" t="str">
        <f>IF(ISNUMBER(F938),_xlfn.IFS(RIGHT(H938,3)="(b)",IF(AND(G938&gt;=DATE('1. Informace o projektu'!$C$3,1,1),G938&lt;=WORKDAY(DATE('1. Informace o projektu'!$C$3+1,1,31)-1,1)),"OK","!!"),RIGHT(H938,3)="(a)",IF(AND(G938&gt;=DATE('1. Informace o projektu'!$C$3,1,1),G938&lt;=WORKDAY(DATE('1. Informace o projektu'!$C$3,12,31)-1,1,'6. Data'!$C$76:$C$89)),"OK","!!"),ISBLANK(G938),"!",ISBLANK(H938),"!!!",H938='6. Data'!$B$3,"vyberte druh nákladu")," ")</f>
        <v xml:space="preserve"> </v>
      </c>
      <c r="J938" s="261" t="str">
        <f t="shared" si="42"/>
        <v xml:space="preserve"> </v>
      </c>
      <c r="K938" s="238" t="str">
        <f t="shared" si="43"/>
        <v xml:space="preserve"> </v>
      </c>
      <c r="L938" s="87" t="str">
        <f t="shared" si="44"/>
        <v xml:space="preserve"> </v>
      </c>
    </row>
    <row r="939" spans="1:12" x14ac:dyDescent="0.25">
      <c r="A939" s="72"/>
      <c r="B939" s="82"/>
      <c r="C939" s="82"/>
      <c r="D939" s="79"/>
      <c r="E939" s="83"/>
      <c r="F939" s="83"/>
      <c r="G939" s="81"/>
      <c r="H939" s="126"/>
      <c r="I939" s="238" t="str">
        <f>IF(ISNUMBER(F939),_xlfn.IFS(RIGHT(H939,3)="(b)",IF(AND(G939&gt;=DATE('1. Informace o projektu'!$C$3,1,1),G939&lt;=WORKDAY(DATE('1. Informace o projektu'!$C$3+1,1,31)-1,1)),"OK","!!"),RIGHT(H939,3)="(a)",IF(AND(G939&gt;=DATE('1. Informace o projektu'!$C$3,1,1),G939&lt;=WORKDAY(DATE('1. Informace o projektu'!$C$3,12,31)-1,1,'6. Data'!$C$76:$C$89)),"OK","!!"),ISBLANK(G939),"!",ISBLANK(H939),"!!!",H939='6. Data'!$B$3,"vyberte druh nákladu")," ")</f>
        <v xml:space="preserve"> </v>
      </c>
      <c r="J939" s="261" t="str">
        <f t="shared" si="42"/>
        <v xml:space="preserve"> </v>
      </c>
      <c r="K939" s="238" t="str">
        <f t="shared" si="43"/>
        <v xml:space="preserve"> </v>
      </c>
      <c r="L939" s="87" t="str">
        <f t="shared" si="44"/>
        <v xml:space="preserve"> </v>
      </c>
    </row>
    <row r="940" spans="1:12" x14ac:dyDescent="0.25">
      <c r="A940" s="72"/>
      <c r="B940" s="82"/>
      <c r="C940" s="82"/>
      <c r="D940" s="79"/>
      <c r="E940" s="83"/>
      <c r="F940" s="83"/>
      <c r="G940" s="81"/>
      <c r="H940" s="126"/>
      <c r="I940" s="238" t="str">
        <f>IF(ISNUMBER(F940),_xlfn.IFS(RIGHT(H940,3)="(b)",IF(AND(G940&gt;=DATE('1. Informace o projektu'!$C$3,1,1),G940&lt;=WORKDAY(DATE('1. Informace o projektu'!$C$3+1,1,31)-1,1)),"OK","!!"),RIGHT(H940,3)="(a)",IF(AND(G940&gt;=DATE('1. Informace o projektu'!$C$3,1,1),G940&lt;=WORKDAY(DATE('1. Informace o projektu'!$C$3,12,31)-1,1,'6. Data'!$C$76:$C$89)),"OK","!!"),ISBLANK(G940),"!",ISBLANK(H940),"!!!",H940='6. Data'!$B$3,"vyberte druh nákladu")," ")</f>
        <v xml:space="preserve"> </v>
      </c>
      <c r="J940" s="261" t="str">
        <f t="shared" si="42"/>
        <v xml:space="preserve"> </v>
      </c>
      <c r="K940" s="238" t="str">
        <f t="shared" si="43"/>
        <v xml:space="preserve"> </v>
      </c>
      <c r="L940" s="87" t="str">
        <f t="shared" si="44"/>
        <v xml:space="preserve"> </v>
      </c>
    </row>
    <row r="941" spans="1:12" x14ac:dyDescent="0.25">
      <c r="A941" s="72"/>
      <c r="B941" s="82"/>
      <c r="C941" s="82"/>
      <c r="D941" s="79"/>
      <c r="E941" s="83"/>
      <c r="F941" s="83"/>
      <c r="G941" s="81"/>
      <c r="H941" s="126"/>
      <c r="I941" s="238" t="str">
        <f>IF(ISNUMBER(F941),_xlfn.IFS(RIGHT(H941,3)="(b)",IF(AND(G941&gt;=DATE('1. Informace o projektu'!$C$3,1,1),G941&lt;=WORKDAY(DATE('1. Informace o projektu'!$C$3+1,1,31)-1,1)),"OK","!!"),RIGHT(H941,3)="(a)",IF(AND(G941&gt;=DATE('1. Informace o projektu'!$C$3,1,1),G941&lt;=WORKDAY(DATE('1. Informace o projektu'!$C$3,12,31)-1,1,'6. Data'!$C$76:$C$89)),"OK","!!"),ISBLANK(G941),"!",ISBLANK(H941),"!!!",H941='6. Data'!$B$3,"vyberte druh nákladu")," ")</f>
        <v xml:space="preserve"> </v>
      </c>
      <c r="J941" s="261" t="str">
        <f t="shared" si="42"/>
        <v xml:space="preserve"> </v>
      </c>
      <c r="K941" s="238" t="str">
        <f t="shared" si="43"/>
        <v xml:space="preserve"> </v>
      </c>
      <c r="L941" s="87" t="str">
        <f t="shared" si="44"/>
        <v xml:space="preserve"> </v>
      </c>
    </row>
    <row r="942" spans="1:12" x14ac:dyDescent="0.25">
      <c r="A942" s="72"/>
      <c r="B942" s="82"/>
      <c r="C942" s="82"/>
      <c r="D942" s="79"/>
      <c r="E942" s="83"/>
      <c r="F942" s="83"/>
      <c r="G942" s="81"/>
      <c r="H942" s="126"/>
      <c r="I942" s="238" t="str">
        <f>IF(ISNUMBER(F942),_xlfn.IFS(RIGHT(H942,3)="(b)",IF(AND(G942&gt;=DATE('1. Informace o projektu'!$C$3,1,1),G942&lt;=WORKDAY(DATE('1. Informace o projektu'!$C$3+1,1,31)-1,1)),"OK","!!"),RIGHT(H942,3)="(a)",IF(AND(G942&gt;=DATE('1. Informace o projektu'!$C$3,1,1),G942&lt;=WORKDAY(DATE('1. Informace o projektu'!$C$3,12,31)-1,1,'6. Data'!$C$76:$C$89)),"OK","!!"),ISBLANK(G942),"!",ISBLANK(H942),"!!!",H942='6. Data'!$B$3,"vyberte druh nákladu")," ")</f>
        <v xml:space="preserve"> </v>
      </c>
      <c r="J942" s="261" t="str">
        <f t="shared" si="42"/>
        <v xml:space="preserve"> </v>
      </c>
      <c r="K942" s="238" t="str">
        <f t="shared" si="43"/>
        <v xml:space="preserve"> </v>
      </c>
      <c r="L942" s="87" t="str">
        <f t="shared" si="44"/>
        <v xml:space="preserve"> </v>
      </c>
    </row>
    <row r="943" spans="1:12" x14ac:dyDescent="0.25">
      <c r="A943" s="72"/>
      <c r="B943" s="82"/>
      <c r="C943" s="82"/>
      <c r="D943" s="79"/>
      <c r="E943" s="83"/>
      <c r="F943" s="83"/>
      <c r="G943" s="81"/>
      <c r="H943" s="126"/>
      <c r="I943" s="238" t="str">
        <f>IF(ISNUMBER(F943),_xlfn.IFS(RIGHT(H943,3)="(b)",IF(AND(G943&gt;=DATE('1. Informace o projektu'!$C$3,1,1),G943&lt;=WORKDAY(DATE('1. Informace o projektu'!$C$3+1,1,31)-1,1)),"OK","!!"),RIGHT(H943,3)="(a)",IF(AND(G943&gt;=DATE('1. Informace o projektu'!$C$3,1,1),G943&lt;=WORKDAY(DATE('1. Informace o projektu'!$C$3,12,31)-1,1,'6. Data'!$C$76:$C$89)),"OK","!!"),ISBLANK(G943),"!",ISBLANK(H943),"!!!",H943='6. Data'!$B$3,"vyberte druh nákladu")," ")</f>
        <v xml:space="preserve"> </v>
      </c>
      <c r="J943" s="261" t="str">
        <f t="shared" si="42"/>
        <v xml:space="preserve"> </v>
      </c>
      <c r="K943" s="238" t="str">
        <f t="shared" si="43"/>
        <v xml:space="preserve"> </v>
      </c>
      <c r="L943" s="87" t="str">
        <f t="shared" si="44"/>
        <v xml:space="preserve"> </v>
      </c>
    </row>
    <row r="944" spans="1:12" x14ac:dyDescent="0.25">
      <c r="A944" s="72"/>
      <c r="B944" s="82"/>
      <c r="C944" s="82"/>
      <c r="D944" s="79"/>
      <c r="E944" s="83"/>
      <c r="F944" s="83"/>
      <c r="G944" s="81"/>
      <c r="H944" s="126"/>
      <c r="I944" s="238" t="str">
        <f>IF(ISNUMBER(F944),_xlfn.IFS(RIGHT(H944,3)="(b)",IF(AND(G944&gt;=DATE('1. Informace o projektu'!$C$3,1,1),G944&lt;=WORKDAY(DATE('1. Informace o projektu'!$C$3+1,1,31)-1,1)),"OK","!!"),RIGHT(H944,3)="(a)",IF(AND(G944&gt;=DATE('1. Informace o projektu'!$C$3,1,1),G944&lt;=WORKDAY(DATE('1. Informace o projektu'!$C$3,12,31)-1,1,'6. Data'!$C$76:$C$89)),"OK","!!"),ISBLANK(G944),"!",ISBLANK(H944),"!!!",H944='6. Data'!$B$3,"vyberte druh nákladu")," ")</f>
        <v xml:space="preserve"> </v>
      </c>
      <c r="J944" s="261" t="str">
        <f t="shared" si="42"/>
        <v xml:space="preserve"> </v>
      </c>
      <c r="K944" s="238" t="str">
        <f t="shared" si="43"/>
        <v xml:space="preserve"> </v>
      </c>
      <c r="L944" s="87" t="str">
        <f t="shared" si="44"/>
        <v xml:space="preserve"> </v>
      </c>
    </row>
    <row r="945" spans="1:12" x14ac:dyDescent="0.25">
      <c r="A945" s="72"/>
      <c r="B945" s="82"/>
      <c r="C945" s="82"/>
      <c r="D945" s="79"/>
      <c r="E945" s="83"/>
      <c r="F945" s="83"/>
      <c r="G945" s="81"/>
      <c r="H945" s="126"/>
      <c r="I945" s="238" t="str">
        <f>IF(ISNUMBER(F945),_xlfn.IFS(RIGHT(H945,3)="(b)",IF(AND(G945&gt;=DATE('1. Informace o projektu'!$C$3,1,1),G945&lt;=WORKDAY(DATE('1. Informace o projektu'!$C$3+1,1,31)-1,1)),"OK","!!"),RIGHT(H945,3)="(a)",IF(AND(G945&gt;=DATE('1. Informace o projektu'!$C$3,1,1),G945&lt;=WORKDAY(DATE('1. Informace o projektu'!$C$3,12,31)-1,1,'6. Data'!$C$76:$C$89)),"OK","!!"),ISBLANK(G945),"!",ISBLANK(H945),"!!!",H945='6. Data'!$B$3,"vyberte druh nákladu")," ")</f>
        <v xml:space="preserve"> </v>
      </c>
      <c r="J945" s="261" t="str">
        <f t="shared" si="42"/>
        <v xml:space="preserve"> </v>
      </c>
      <c r="K945" s="238" t="str">
        <f t="shared" si="43"/>
        <v xml:space="preserve"> </v>
      </c>
      <c r="L945" s="87" t="str">
        <f t="shared" si="44"/>
        <v xml:space="preserve"> </v>
      </c>
    </row>
    <row r="946" spans="1:12" x14ac:dyDescent="0.25">
      <c r="A946" s="72"/>
      <c r="B946" s="82"/>
      <c r="C946" s="82"/>
      <c r="D946" s="79"/>
      <c r="E946" s="83"/>
      <c r="F946" s="83"/>
      <c r="G946" s="81"/>
      <c r="H946" s="126"/>
      <c r="I946" s="238" t="str">
        <f>IF(ISNUMBER(F946),_xlfn.IFS(RIGHT(H946,3)="(b)",IF(AND(G946&gt;=DATE('1. Informace o projektu'!$C$3,1,1),G946&lt;=WORKDAY(DATE('1. Informace o projektu'!$C$3+1,1,31)-1,1)),"OK","!!"),RIGHT(H946,3)="(a)",IF(AND(G946&gt;=DATE('1. Informace o projektu'!$C$3,1,1),G946&lt;=WORKDAY(DATE('1. Informace o projektu'!$C$3,12,31)-1,1,'6. Data'!$C$76:$C$89)),"OK","!!"),ISBLANK(G946),"!",ISBLANK(H946),"!!!",H946='6. Data'!$B$3,"vyberte druh nákladu")," ")</f>
        <v xml:space="preserve"> </v>
      </c>
      <c r="J946" s="261" t="str">
        <f t="shared" si="42"/>
        <v xml:space="preserve"> </v>
      </c>
      <c r="K946" s="238" t="str">
        <f t="shared" si="43"/>
        <v xml:space="preserve"> </v>
      </c>
      <c r="L946" s="87" t="str">
        <f t="shared" si="44"/>
        <v xml:space="preserve"> </v>
      </c>
    </row>
    <row r="947" spans="1:12" x14ac:dyDescent="0.25">
      <c r="A947" s="72"/>
      <c r="B947" s="82"/>
      <c r="C947" s="82"/>
      <c r="D947" s="79"/>
      <c r="E947" s="83"/>
      <c r="F947" s="83"/>
      <c r="G947" s="81"/>
      <c r="H947" s="126"/>
      <c r="I947" s="238" t="str">
        <f>IF(ISNUMBER(F947),_xlfn.IFS(RIGHT(H947,3)="(b)",IF(AND(G947&gt;=DATE('1. Informace o projektu'!$C$3,1,1),G947&lt;=WORKDAY(DATE('1. Informace o projektu'!$C$3+1,1,31)-1,1)),"OK","!!"),RIGHT(H947,3)="(a)",IF(AND(G947&gt;=DATE('1. Informace o projektu'!$C$3,1,1),G947&lt;=WORKDAY(DATE('1. Informace o projektu'!$C$3,12,31)-1,1,'6. Data'!$C$76:$C$89)),"OK","!!"),ISBLANK(G947),"!",ISBLANK(H947),"!!!",H947='6. Data'!$B$3,"vyberte druh nákladu")," ")</f>
        <v xml:space="preserve"> </v>
      </c>
      <c r="J947" s="261" t="str">
        <f t="shared" si="42"/>
        <v xml:space="preserve"> </v>
      </c>
      <c r="K947" s="238" t="str">
        <f t="shared" si="43"/>
        <v xml:space="preserve"> </v>
      </c>
      <c r="L947" s="87" t="str">
        <f t="shared" si="44"/>
        <v xml:space="preserve"> </v>
      </c>
    </row>
    <row r="948" spans="1:12" x14ac:dyDescent="0.25">
      <c r="A948" s="72"/>
      <c r="B948" s="82"/>
      <c r="C948" s="82"/>
      <c r="D948" s="79"/>
      <c r="E948" s="83"/>
      <c r="F948" s="83"/>
      <c r="G948" s="81"/>
      <c r="H948" s="126"/>
      <c r="I948" s="238" t="str">
        <f>IF(ISNUMBER(F948),_xlfn.IFS(RIGHT(H948,3)="(b)",IF(AND(G948&gt;=DATE('1. Informace o projektu'!$C$3,1,1),G948&lt;=WORKDAY(DATE('1. Informace o projektu'!$C$3+1,1,31)-1,1)),"OK","!!"),RIGHT(H948,3)="(a)",IF(AND(G948&gt;=DATE('1. Informace o projektu'!$C$3,1,1),G948&lt;=WORKDAY(DATE('1. Informace o projektu'!$C$3,12,31)-1,1,'6. Data'!$C$76:$C$89)),"OK","!!"),ISBLANK(G948),"!",ISBLANK(H948),"!!!",H948='6. Data'!$B$3,"vyberte druh nákladu")," ")</f>
        <v xml:space="preserve"> </v>
      </c>
      <c r="J948" s="261" t="str">
        <f t="shared" si="42"/>
        <v xml:space="preserve"> </v>
      </c>
      <c r="K948" s="238" t="str">
        <f t="shared" si="43"/>
        <v xml:space="preserve"> </v>
      </c>
      <c r="L948" s="87" t="str">
        <f t="shared" si="44"/>
        <v xml:space="preserve"> </v>
      </c>
    </row>
    <row r="949" spans="1:12" x14ac:dyDescent="0.25">
      <c r="A949" s="72"/>
      <c r="B949" s="82"/>
      <c r="C949" s="82"/>
      <c r="D949" s="79"/>
      <c r="E949" s="83"/>
      <c r="F949" s="83"/>
      <c r="G949" s="81"/>
      <c r="H949" s="126"/>
      <c r="I949" s="238" t="str">
        <f>IF(ISNUMBER(F949),_xlfn.IFS(RIGHT(H949,3)="(b)",IF(AND(G949&gt;=DATE('1. Informace o projektu'!$C$3,1,1),G949&lt;=WORKDAY(DATE('1. Informace o projektu'!$C$3+1,1,31)-1,1)),"OK","!!"),RIGHT(H949,3)="(a)",IF(AND(G949&gt;=DATE('1. Informace o projektu'!$C$3,1,1),G949&lt;=WORKDAY(DATE('1. Informace o projektu'!$C$3,12,31)-1,1,'6. Data'!$C$76:$C$89)),"OK","!!"),ISBLANK(G949),"!",ISBLANK(H949),"!!!",H949='6. Data'!$B$3,"vyberte druh nákladu")," ")</f>
        <v xml:space="preserve"> </v>
      </c>
      <c r="J949" s="261" t="str">
        <f t="shared" si="42"/>
        <v xml:space="preserve"> </v>
      </c>
      <c r="K949" s="238" t="str">
        <f t="shared" si="43"/>
        <v xml:space="preserve"> </v>
      </c>
      <c r="L949" s="87" t="str">
        <f t="shared" si="44"/>
        <v xml:space="preserve"> </v>
      </c>
    </row>
    <row r="950" spans="1:12" x14ac:dyDescent="0.25">
      <c r="A950" s="72"/>
      <c r="B950" s="82"/>
      <c r="C950" s="82"/>
      <c r="D950" s="79"/>
      <c r="E950" s="83"/>
      <c r="F950" s="83"/>
      <c r="G950" s="81"/>
      <c r="H950" s="126"/>
      <c r="I950" s="238" t="str">
        <f>IF(ISNUMBER(F950),_xlfn.IFS(RIGHT(H950,3)="(b)",IF(AND(G950&gt;=DATE('1. Informace o projektu'!$C$3,1,1),G950&lt;=WORKDAY(DATE('1. Informace o projektu'!$C$3+1,1,31)-1,1)),"OK","!!"),RIGHT(H950,3)="(a)",IF(AND(G950&gt;=DATE('1. Informace o projektu'!$C$3,1,1),G950&lt;=WORKDAY(DATE('1. Informace o projektu'!$C$3,12,31)-1,1,'6. Data'!$C$76:$C$89)),"OK","!!"),ISBLANK(G950),"!",ISBLANK(H950),"!!!",H950='6. Data'!$B$3,"vyberte druh nákladu")," ")</f>
        <v xml:space="preserve"> </v>
      </c>
      <c r="J950" s="261" t="str">
        <f t="shared" si="42"/>
        <v xml:space="preserve"> </v>
      </c>
      <c r="K950" s="238" t="str">
        <f t="shared" si="43"/>
        <v xml:space="preserve"> </v>
      </c>
      <c r="L950" s="87" t="str">
        <f t="shared" si="44"/>
        <v xml:space="preserve"> </v>
      </c>
    </row>
    <row r="951" spans="1:12" x14ac:dyDescent="0.25">
      <c r="A951" s="72"/>
      <c r="B951" s="82"/>
      <c r="C951" s="82"/>
      <c r="D951" s="79"/>
      <c r="E951" s="83"/>
      <c r="F951" s="83"/>
      <c r="G951" s="81"/>
      <c r="H951" s="126"/>
      <c r="I951" s="238" t="str">
        <f>IF(ISNUMBER(F951),_xlfn.IFS(RIGHT(H951,3)="(b)",IF(AND(G951&gt;=DATE('1. Informace o projektu'!$C$3,1,1),G951&lt;=WORKDAY(DATE('1. Informace o projektu'!$C$3+1,1,31)-1,1)),"OK","!!"),RIGHT(H951,3)="(a)",IF(AND(G951&gt;=DATE('1. Informace o projektu'!$C$3,1,1),G951&lt;=WORKDAY(DATE('1. Informace o projektu'!$C$3,12,31)-1,1,'6. Data'!$C$76:$C$89)),"OK","!!"),ISBLANK(G951),"!",ISBLANK(H951),"!!!",H951='6. Data'!$B$3,"vyberte druh nákladu")," ")</f>
        <v xml:space="preserve"> </v>
      </c>
      <c r="J951" s="261" t="str">
        <f t="shared" si="42"/>
        <v xml:space="preserve"> </v>
      </c>
      <c r="K951" s="238" t="str">
        <f t="shared" si="43"/>
        <v xml:space="preserve"> </v>
      </c>
      <c r="L951" s="87" t="str">
        <f t="shared" si="44"/>
        <v xml:space="preserve"> </v>
      </c>
    </row>
    <row r="952" spans="1:12" x14ac:dyDescent="0.25">
      <c r="A952" s="72"/>
      <c r="B952" s="82"/>
      <c r="C952" s="82"/>
      <c r="D952" s="79"/>
      <c r="E952" s="83"/>
      <c r="F952" s="83"/>
      <c r="G952" s="81"/>
      <c r="H952" s="126"/>
      <c r="I952" s="238" t="str">
        <f>IF(ISNUMBER(F952),_xlfn.IFS(RIGHT(H952,3)="(b)",IF(AND(G952&gt;=DATE('1. Informace o projektu'!$C$3,1,1),G952&lt;=WORKDAY(DATE('1. Informace o projektu'!$C$3+1,1,31)-1,1)),"OK","!!"),RIGHT(H952,3)="(a)",IF(AND(G952&gt;=DATE('1. Informace o projektu'!$C$3,1,1),G952&lt;=WORKDAY(DATE('1. Informace o projektu'!$C$3,12,31)-1,1,'6. Data'!$C$76:$C$89)),"OK","!!"),ISBLANK(G952),"!",ISBLANK(H952),"!!!",H952='6. Data'!$B$3,"vyberte druh nákladu")," ")</f>
        <v xml:space="preserve"> </v>
      </c>
      <c r="J952" s="261" t="str">
        <f t="shared" si="42"/>
        <v xml:space="preserve"> </v>
      </c>
      <c r="K952" s="238" t="str">
        <f t="shared" si="43"/>
        <v xml:space="preserve"> </v>
      </c>
      <c r="L952" s="87" t="str">
        <f t="shared" si="44"/>
        <v xml:space="preserve"> </v>
      </c>
    </row>
    <row r="953" spans="1:12" x14ac:dyDescent="0.25">
      <c r="A953" s="72"/>
      <c r="B953" s="82"/>
      <c r="C953" s="82"/>
      <c r="D953" s="79"/>
      <c r="E953" s="83"/>
      <c r="F953" s="83"/>
      <c r="G953" s="81"/>
      <c r="H953" s="126"/>
      <c r="I953" s="238" t="str">
        <f>IF(ISNUMBER(F953),_xlfn.IFS(RIGHT(H953,3)="(b)",IF(AND(G953&gt;=DATE('1. Informace o projektu'!$C$3,1,1),G953&lt;=WORKDAY(DATE('1. Informace o projektu'!$C$3+1,1,31)-1,1)),"OK","!!"),RIGHT(H953,3)="(a)",IF(AND(G953&gt;=DATE('1. Informace o projektu'!$C$3,1,1),G953&lt;=WORKDAY(DATE('1. Informace o projektu'!$C$3,12,31)-1,1,'6. Data'!$C$76:$C$89)),"OK","!!"),ISBLANK(G953),"!",ISBLANK(H953),"!!!",H953='6. Data'!$B$3,"vyberte druh nákladu")," ")</f>
        <v xml:space="preserve"> </v>
      </c>
      <c r="J953" s="261" t="str">
        <f t="shared" si="42"/>
        <v xml:space="preserve"> </v>
      </c>
      <c r="K953" s="238" t="str">
        <f t="shared" si="43"/>
        <v xml:space="preserve"> </v>
      </c>
      <c r="L953" s="87" t="str">
        <f t="shared" si="44"/>
        <v xml:space="preserve"> </v>
      </c>
    </row>
    <row r="954" spans="1:12" x14ac:dyDescent="0.25">
      <c r="A954" s="72"/>
      <c r="B954" s="82"/>
      <c r="C954" s="82"/>
      <c r="D954" s="79"/>
      <c r="E954" s="83"/>
      <c r="F954" s="83"/>
      <c r="G954" s="81"/>
      <c r="H954" s="126"/>
      <c r="I954" s="238" t="str">
        <f>IF(ISNUMBER(F954),_xlfn.IFS(RIGHT(H954,3)="(b)",IF(AND(G954&gt;=DATE('1. Informace o projektu'!$C$3,1,1),G954&lt;=WORKDAY(DATE('1. Informace o projektu'!$C$3+1,1,31)-1,1)),"OK","!!"),RIGHT(H954,3)="(a)",IF(AND(G954&gt;=DATE('1. Informace o projektu'!$C$3,1,1),G954&lt;=WORKDAY(DATE('1. Informace o projektu'!$C$3,12,31)-1,1,'6. Data'!$C$76:$C$89)),"OK","!!"),ISBLANK(G954),"!",ISBLANK(H954),"!!!",H954='6. Data'!$B$3,"vyberte druh nákladu")," ")</f>
        <v xml:space="preserve"> </v>
      </c>
      <c r="J954" s="261" t="str">
        <f t="shared" si="42"/>
        <v xml:space="preserve"> </v>
      </c>
      <c r="K954" s="238" t="str">
        <f t="shared" si="43"/>
        <v xml:space="preserve"> </v>
      </c>
      <c r="L954" s="87" t="str">
        <f t="shared" si="44"/>
        <v xml:space="preserve"> </v>
      </c>
    </row>
    <row r="955" spans="1:12" x14ac:dyDescent="0.25">
      <c r="A955" s="72"/>
      <c r="B955" s="82"/>
      <c r="C955" s="82"/>
      <c r="D955" s="79"/>
      <c r="E955" s="83"/>
      <c r="F955" s="83"/>
      <c r="G955" s="81"/>
      <c r="H955" s="126"/>
      <c r="I955" s="238" t="str">
        <f>IF(ISNUMBER(F955),_xlfn.IFS(RIGHT(H955,3)="(b)",IF(AND(G955&gt;=DATE('1. Informace o projektu'!$C$3,1,1),G955&lt;=WORKDAY(DATE('1. Informace o projektu'!$C$3+1,1,31)-1,1)),"OK","!!"),RIGHT(H955,3)="(a)",IF(AND(G955&gt;=DATE('1. Informace o projektu'!$C$3,1,1),G955&lt;=WORKDAY(DATE('1. Informace o projektu'!$C$3,12,31)-1,1,'6. Data'!$C$76:$C$89)),"OK","!!"),ISBLANK(G955),"!",ISBLANK(H955),"!!!",H955='6. Data'!$B$3,"vyberte druh nákladu")," ")</f>
        <v xml:space="preserve"> </v>
      </c>
      <c r="J955" s="261" t="str">
        <f t="shared" si="42"/>
        <v xml:space="preserve"> </v>
      </c>
      <c r="K955" s="238" t="str">
        <f t="shared" si="43"/>
        <v xml:space="preserve"> </v>
      </c>
      <c r="L955" s="87" t="str">
        <f t="shared" si="44"/>
        <v xml:space="preserve"> </v>
      </c>
    </row>
    <row r="956" spans="1:12" x14ac:dyDescent="0.25">
      <c r="A956" s="72"/>
      <c r="B956" s="82"/>
      <c r="C956" s="82"/>
      <c r="D956" s="79"/>
      <c r="E956" s="83"/>
      <c r="F956" s="83"/>
      <c r="G956" s="81"/>
      <c r="H956" s="126"/>
      <c r="I956" s="238" t="str">
        <f>IF(ISNUMBER(F956),_xlfn.IFS(RIGHT(H956,3)="(b)",IF(AND(G956&gt;=DATE('1. Informace o projektu'!$C$3,1,1),G956&lt;=WORKDAY(DATE('1. Informace o projektu'!$C$3+1,1,31)-1,1)),"OK","!!"),RIGHT(H956,3)="(a)",IF(AND(G956&gt;=DATE('1. Informace o projektu'!$C$3,1,1),G956&lt;=WORKDAY(DATE('1. Informace o projektu'!$C$3,12,31)-1,1,'6. Data'!$C$76:$C$89)),"OK","!!"),ISBLANK(G956),"!",ISBLANK(H956),"!!!",H956='6. Data'!$B$3,"vyberte druh nákladu")," ")</f>
        <v xml:space="preserve"> </v>
      </c>
      <c r="J956" s="261" t="str">
        <f t="shared" si="42"/>
        <v xml:space="preserve"> </v>
      </c>
      <c r="K956" s="238" t="str">
        <f t="shared" si="43"/>
        <v xml:space="preserve"> </v>
      </c>
      <c r="L956" s="87" t="str">
        <f t="shared" si="44"/>
        <v xml:space="preserve"> </v>
      </c>
    </row>
    <row r="957" spans="1:12" x14ac:dyDescent="0.25">
      <c r="A957" s="72"/>
      <c r="B957" s="82"/>
      <c r="C957" s="82"/>
      <c r="D957" s="79"/>
      <c r="E957" s="83"/>
      <c r="F957" s="83"/>
      <c r="G957" s="81"/>
      <c r="H957" s="126"/>
      <c r="I957" s="238" t="str">
        <f>IF(ISNUMBER(F957),_xlfn.IFS(RIGHT(H957,3)="(b)",IF(AND(G957&gt;=DATE('1. Informace o projektu'!$C$3,1,1),G957&lt;=WORKDAY(DATE('1. Informace o projektu'!$C$3+1,1,31)-1,1)),"OK","!!"),RIGHT(H957,3)="(a)",IF(AND(G957&gt;=DATE('1. Informace o projektu'!$C$3,1,1),G957&lt;=WORKDAY(DATE('1. Informace o projektu'!$C$3,12,31)-1,1,'6. Data'!$C$76:$C$89)),"OK","!!"),ISBLANK(G957),"!",ISBLANK(H957),"!!!",H957='6. Data'!$B$3,"vyberte druh nákladu")," ")</f>
        <v xml:space="preserve"> </v>
      </c>
      <c r="J957" s="261" t="str">
        <f t="shared" si="42"/>
        <v xml:space="preserve"> </v>
      </c>
      <c r="K957" s="238" t="str">
        <f t="shared" si="43"/>
        <v xml:space="preserve"> </v>
      </c>
      <c r="L957" s="87" t="str">
        <f t="shared" si="44"/>
        <v xml:space="preserve"> </v>
      </c>
    </row>
    <row r="958" spans="1:12" x14ac:dyDescent="0.25">
      <c r="A958" s="72"/>
      <c r="B958" s="82"/>
      <c r="C958" s="82"/>
      <c r="D958" s="79"/>
      <c r="E958" s="83"/>
      <c r="F958" s="83"/>
      <c r="G958" s="81"/>
      <c r="H958" s="126"/>
      <c r="I958" s="238" t="str">
        <f>IF(ISNUMBER(F958),_xlfn.IFS(RIGHT(H958,3)="(b)",IF(AND(G958&gt;=DATE('1. Informace o projektu'!$C$3,1,1),G958&lt;=WORKDAY(DATE('1. Informace o projektu'!$C$3+1,1,31)-1,1)),"OK","!!"),RIGHT(H958,3)="(a)",IF(AND(G958&gt;=DATE('1. Informace o projektu'!$C$3,1,1),G958&lt;=WORKDAY(DATE('1. Informace o projektu'!$C$3,12,31)-1,1,'6. Data'!$C$76:$C$89)),"OK","!!"),ISBLANK(G958),"!",ISBLANK(H958),"!!!",H958='6. Data'!$B$3,"vyberte druh nákladu")," ")</f>
        <v xml:space="preserve"> </v>
      </c>
      <c r="J958" s="261" t="str">
        <f t="shared" si="42"/>
        <v xml:space="preserve"> </v>
      </c>
      <c r="K958" s="238" t="str">
        <f t="shared" si="43"/>
        <v xml:space="preserve"> </v>
      </c>
      <c r="L958" s="87" t="str">
        <f t="shared" si="44"/>
        <v xml:space="preserve"> </v>
      </c>
    </row>
    <row r="959" spans="1:12" x14ac:dyDescent="0.25">
      <c r="A959" s="72"/>
      <c r="B959" s="82"/>
      <c r="C959" s="82"/>
      <c r="D959" s="79"/>
      <c r="E959" s="83"/>
      <c r="F959" s="83"/>
      <c r="G959" s="81"/>
      <c r="H959" s="126"/>
      <c r="I959" s="238" t="str">
        <f>IF(ISNUMBER(F959),_xlfn.IFS(RIGHT(H959,3)="(b)",IF(AND(G959&gt;=DATE('1. Informace o projektu'!$C$3,1,1),G959&lt;=WORKDAY(DATE('1. Informace o projektu'!$C$3+1,1,31)-1,1)),"OK","!!"),RIGHT(H959,3)="(a)",IF(AND(G959&gt;=DATE('1. Informace o projektu'!$C$3,1,1),G959&lt;=WORKDAY(DATE('1. Informace o projektu'!$C$3,12,31)-1,1,'6. Data'!$C$76:$C$89)),"OK","!!"),ISBLANK(G959),"!",ISBLANK(H959),"!!!",H959='6. Data'!$B$3,"vyberte druh nákladu")," ")</f>
        <v xml:space="preserve"> </v>
      </c>
      <c r="J959" s="261" t="str">
        <f t="shared" si="42"/>
        <v xml:space="preserve"> </v>
      </c>
      <c r="K959" s="238" t="str">
        <f t="shared" si="43"/>
        <v xml:space="preserve"> </v>
      </c>
      <c r="L959" s="87" t="str">
        <f t="shared" si="44"/>
        <v xml:space="preserve"> </v>
      </c>
    </row>
    <row r="960" spans="1:12" x14ac:dyDescent="0.25">
      <c r="A960" s="72"/>
      <c r="B960" s="82"/>
      <c r="C960" s="82"/>
      <c r="D960" s="79"/>
      <c r="E960" s="83"/>
      <c r="F960" s="83"/>
      <c r="G960" s="81"/>
      <c r="H960" s="126"/>
      <c r="I960" s="238" t="str">
        <f>IF(ISNUMBER(F960),_xlfn.IFS(RIGHT(H960,3)="(b)",IF(AND(G960&gt;=DATE('1. Informace o projektu'!$C$3,1,1),G960&lt;=WORKDAY(DATE('1. Informace o projektu'!$C$3+1,1,31)-1,1)),"OK","!!"),RIGHT(H960,3)="(a)",IF(AND(G960&gt;=DATE('1. Informace o projektu'!$C$3,1,1),G960&lt;=WORKDAY(DATE('1. Informace o projektu'!$C$3,12,31)-1,1,'6. Data'!$C$76:$C$89)),"OK","!!"),ISBLANK(G960),"!",ISBLANK(H960),"!!!",H960='6. Data'!$B$3,"vyberte druh nákladu")," ")</f>
        <v xml:space="preserve"> </v>
      </c>
      <c r="J960" s="261" t="str">
        <f t="shared" si="42"/>
        <v xml:space="preserve"> </v>
      </c>
      <c r="K960" s="238" t="str">
        <f t="shared" si="43"/>
        <v xml:space="preserve"> </v>
      </c>
      <c r="L960" s="87" t="str">
        <f t="shared" si="44"/>
        <v xml:space="preserve"> </v>
      </c>
    </row>
    <row r="961" spans="1:12" x14ac:dyDescent="0.25">
      <c r="A961" s="72"/>
      <c r="B961" s="82"/>
      <c r="C961" s="82"/>
      <c r="D961" s="79"/>
      <c r="E961" s="83"/>
      <c r="F961" s="83"/>
      <c r="G961" s="81"/>
      <c r="H961" s="126"/>
      <c r="I961" s="238" t="str">
        <f>IF(ISNUMBER(F961),_xlfn.IFS(RIGHT(H961,3)="(b)",IF(AND(G961&gt;=DATE('1. Informace o projektu'!$C$3,1,1),G961&lt;=WORKDAY(DATE('1. Informace o projektu'!$C$3+1,1,31)-1,1)),"OK","!!"),RIGHT(H961,3)="(a)",IF(AND(G961&gt;=DATE('1. Informace o projektu'!$C$3,1,1),G961&lt;=WORKDAY(DATE('1. Informace o projektu'!$C$3,12,31)-1,1,'6. Data'!$C$76:$C$89)),"OK","!!"),ISBLANK(G961),"!",ISBLANK(H961),"!!!",H961='6. Data'!$B$3,"vyberte druh nákladu")," ")</f>
        <v xml:space="preserve"> </v>
      </c>
      <c r="J961" s="261" t="str">
        <f t="shared" si="42"/>
        <v xml:space="preserve"> </v>
      </c>
      <c r="K961" s="238" t="str">
        <f t="shared" si="43"/>
        <v xml:space="preserve"> </v>
      </c>
      <c r="L961" s="87" t="str">
        <f t="shared" si="44"/>
        <v xml:space="preserve"> </v>
      </c>
    </row>
    <row r="962" spans="1:12" x14ac:dyDescent="0.25">
      <c r="A962" s="72"/>
      <c r="B962" s="82"/>
      <c r="C962" s="82"/>
      <c r="D962" s="79"/>
      <c r="E962" s="83"/>
      <c r="F962" s="83"/>
      <c r="G962" s="81"/>
      <c r="H962" s="126"/>
      <c r="I962" s="238" t="str">
        <f>IF(ISNUMBER(F962),_xlfn.IFS(RIGHT(H962,3)="(b)",IF(AND(G962&gt;=DATE('1. Informace o projektu'!$C$3,1,1),G962&lt;=WORKDAY(DATE('1. Informace o projektu'!$C$3+1,1,31)-1,1)),"OK","!!"),RIGHT(H962,3)="(a)",IF(AND(G962&gt;=DATE('1. Informace o projektu'!$C$3,1,1),G962&lt;=WORKDAY(DATE('1. Informace o projektu'!$C$3,12,31)-1,1,'6. Data'!$C$76:$C$89)),"OK","!!"),ISBLANK(G962),"!",ISBLANK(H962),"!!!",H962='6. Data'!$B$3,"vyberte druh nákladu")," ")</f>
        <v xml:space="preserve"> </v>
      </c>
      <c r="J962" s="261" t="str">
        <f t="shared" si="42"/>
        <v xml:space="preserve"> </v>
      </c>
      <c r="K962" s="238" t="str">
        <f t="shared" si="43"/>
        <v xml:space="preserve"> </v>
      </c>
      <c r="L962" s="87" t="str">
        <f t="shared" si="44"/>
        <v xml:space="preserve"> </v>
      </c>
    </row>
    <row r="963" spans="1:12" x14ac:dyDescent="0.25">
      <c r="A963" s="72"/>
      <c r="B963" s="82"/>
      <c r="C963" s="82"/>
      <c r="D963" s="79"/>
      <c r="E963" s="83"/>
      <c r="F963" s="83"/>
      <c r="G963" s="81"/>
      <c r="H963" s="126"/>
      <c r="I963" s="238" t="str">
        <f>IF(ISNUMBER(F963),_xlfn.IFS(RIGHT(H963,3)="(b)",IF(AND(G963&gt;=DATE('1. Informace o projektu'!$C$3,1,1),G963&lt;=WORKDAY(DATE('1. Informace o projektu'!$C$3+1,1,31)-1,1)),"OK","!!"),RIGHT(H963,3)="(a)",IF(AND(G963&gt;=DATE('1. Informace o projektu'!$C$3,1,1),G963&lt;=WORKDAY(DATE('1. Informace o projektu'!$C$3,12,31)-1,1,'6. Data'!$C$76:$C$89)),"OK","!!"),ISBLANK(G963),"!",ISBLANK(H963),"!!!",H963='6. Data'!$B$3,"vyberte druh nákladu")," ")</f>
        <v xml:space="preserve"> </v>
      </c>
      <c r="J963" s="261" t="str">
        <f t="shared" si="42"/>
        <v xml:space="preserve"> </v>
      </c>
      <c r="K963" s="238" t="str">
        <f t="shared" si="43"/>
        <v xml:space="preserve"> </v>
      </c>
      <c r="L963" s="87" t="str">
        <f t="shared" si="44"/>
        <v xml:space="preserve"> </v>
      </c>
    </row>
    <row r="964" spans="1:12" x14ac:dyDescent="0.25">
      <c r="A964" s="72"/>
      <c r="B964" s="82"/>
      <c r="C964" s="82"/>
      <c r="D964" s="79"/>
      <c r="E964" s="83"/>
      <c r="F964" s="83"/>
      <c r="G964" s="81"/>
      <c r="H964" s="126"/>
      <c r="I964" s="238" t="str">
        <f>IF(ISNUMBER(F964),_xlfn.IFS(RIGHT(H964,3)="(b)",IF(AND(G964&gt;=DATE('1. Informace o projektu'!$C$3,1,1),G964&lt;=WORKDAY(DATE('1. Informace o projektu'!$C$3+1,1,31)-1,1)),"OK","!!"),RIGHT(H964,3)="(a)",IF(AND(G964&gt;=DATE('1. Informace o projektu'!$C$3,1,1),G964&lt;=WORKDAY(DATE('1. Informace o projektu'!$C$3,12,31)-1,1,'6. Data'!$C$76:$C$89)),"OK","!!"),ISBLANK(G964),"!",ISBLANK(H964),"!!!",H964='6. Data'!$B$3,"vyberte druh nákladu")," ")</f>
        <v xml:space="preserve"> </v>
      </c>
      <c r="J964" s="261" t="str">
        <f t="shared" si="42"/>
        <v xml:space="preserve"> </v>
      </c>
      <c r="K964" s="238" t="str">
        <f t="shared" si="43"/>
        <v xml:space="preserve"> </v>
      </c>
      <c r="L964" s="87" t="str">
        <f t="shared" si="44"/>
        <v xml:space="preserve"> </v>
      </c>
    </row>
    <row r="965" spans="1:12" x14ac:dyDescent="0.25">
      <c r="A965" s="72"/>
      <c r="B965" s="82"/>
      <c r="C965" s="82"/>
      <c r="D965" s="79"/>
      <c r="E965" s="83"/>
      <c r="F965" s="83"/>
      <c r="G965" s="81"/>
      <c r="H965" s="126"/>
      <c r="I965" s="238" t="str">
        <f>IF(ISNUMBER(F965),_xlfn.IFS(RIGHT(H965,3)="(b)",IF(AND(G965&gt;=DATE('1. Informace o projektu'!$C$3,1,1),G965&lt;=WORKDAY(DATE('1. Informace o projektu'!$C$3+1,1,31)-1,1)),"OK","!!"),RIGHT(H965,3)="(a)",IF(AND(G965&gt;=DATE('1. Informace o projektu'!$C$3,1,1),G965&lt;=WORKDAY(DATE('1. Informace o projektu'!$C$3,12,31)-1,1,'6. Data'!$C$76:$C$89)),"OK","!!"),ISBLANK(G965),"!",ISBLANK(H965),"!!!",H965='6. Data'!$B$3,"vyberte druh nákladu")," ")</f>
        <v xml:space="preserve"> </v>
      </c>
      <c r="J965" s="261" t="str">
        <f t="shared" si="42"/>
        <v xml:space="preserve"> </v>
      </c>
      <c r="K965" s="238" t="str">
        <f t="shared" si="43"/>
        <v xml:space="preserve"> </v>
      </c>
      <c r="L965" s="87" t="str">
        <f t="shared" si="44"/>
        <v xml:space="preserve"> </v>
      </c>
    </row>
    <row r="966" spans="1:12" x14ac:dyDescent="0.25">
      <c r="A966" s="72"/>
      <c r="B966" s="82"/>
      <c r="C966" s="82"/>
      <c r="D966" s="79"/>
      <c r="E966" s="83"/>
      <c r="F966" s="83"/>
      <c r="G966" s="81"/>
      <c r="H966" s="126"/>
      <c r="I966" s="238" t="str">
        <f>IF(ISNUMBER(F966),_xlfn.IFS(RIGHT(H966,3)="(b)",IF(AND(G966&gt;=DATE('1. Informace o projektu'!$C$3,1,1),G966&lt;=WORKDAY(DATE('1. Informace o projektu'!$C$3+1,1,31)-1,1)),"OK","!!"),RIGHT(H966,3)="(a)",IF(AND(G966&gt;=DATE('1. Informace o projektu'!$C$3,1,1),G966&lt;=WORKDAY(DATE('1. Informace o projektu'!$C$3,12,31)-1,1,'6. Data'!$C$76:$C$89)),"OK","!!"),ISBLANK(G966),"!",ISBLANK(H966),"!!!",H966='6. Data'!$B$3,"vyberte druh nákladu")," ")</f>
        <v xml:space="preserve"> </v>
      </c>
      <c r="J966" s="261" t="str">
        <f t="shared" si="42"/>
        <v xml:space="preserve"> </v>
      </c>
      <c r="K966" s="238" t="str">
        <f t="shared" si="43"/>
        <v xml:space="preserve"> </v>
      </c>
      <c r="L966" s="87" t="str">
        <f t="shared" si="44"/>
        <v xml:space="preserve"> </v>
      </c>
    </row>
    <row r="967" spans="1:12" x14ac:dyDescent="0.25">
      <c r="A967" s="72"/>
      <c r="B967" s="82"/>
      <c r="C967" s="82"/>
      <c r="D967" s="79"/>
      <c r="E967" s="83"/>
      <c r="F967" s="83"/>
      <c r="G967" s="81"/>
      <c r="H967" s="126"/>
      <c r="I967" s="238" t="str">
        <f>IF(ISNUMBER(F967),_xlfn.IFS(RIGHT(H967,3)="(b)",IF(AND(G967&gt;=DATE('1. Informace o projektu'!$C$3,1,1),G967&lt;=WORKDAY(DATE('1. Informace o projektu'!$C$3+1,1,31)-1,1)),"OK","!!"),RIGHT(H967,3)="(a)",IF(AND(G967&gt;=DATE('1. Informace o projektu'!$C$3,1,1),G967&lt;=WORKDAY(DATE('1. Informace o projektu'!$C$3,12,31)-1,1,'6. Data'!$C$76:$C$89)),"OK","!!"),ISBLANK(G967),"!",ISBLANK(H967),"!!!",H967='6. Data'!$B$3,"vyberte druh nákladu")," ")</f>
        <v xml:space="preserve"> </v>
      </c>
      <c r="J967" s="261" t="str">
        <f t="shared" ref="J967:J1030" si="45">_xlfn.IFS(I967="!","Zapište datum úhrady",I967="ok"," ",I967=" "," ",I967="!!!","vyberte druh nákladu",I967="!!","nepovolené datum úhrady",I967="vyberte druh nákladu","vyberte druh nákladu")</f>
        <v xml:space="preserve"> </v>
      </c>
      <c r="K967" s="238" t="str">
        <f t="shared" ref="K967:K1030" si="46">IF(ISNUMBER(F967),IF(E967&gt;=F967,"OK","!")," ")</f>
        <v xml:space="preserve"> </v>
      </c>
      <c r="L967" s="87" t="str">
        <f t="shared" ref="L967:L1030" si="47">_xlfn.IFS(K967="!","Hrazeno z dotace je vyšší než fakturovaná částka",K967="ok"," ",K967=" "," ")</f>
        <v xml:space="preserve"> </v>
      </c>
    </row>
    <row r="968" spans="1:12" x14ac:dyDescent="0.25">
      <c r="A968" s="72"/>
      <c r="B968" s="82"/>
      <c r="C968" s="82"/>
      <c r="D968" s="79"/>
      <c r="E968" s="83"/>
      <c r="F968" s="83"/>
      <c r="G968" s="81"/>
      <c r="H968" s="126"/>
      <c r="I968" s="238" t="str">
        <f>IF(ISNUMBER(F968),_xlfn.IFS(RIGHT(H968,3)="(b)",IF(AND(G968&gt;=DATE('1. Informace o projektu'!$C$3,1,1),G968&lt;=WORKDAY(DATE('1. Informace o projektu'!$C$3+1,1,31)-1,1)),"OK","!!"),RIGHT(H968,3)="(a)",IF(AND(G968&gt;=DATE('1. Informace o projektu'!$C$3,1,1),G968&lt;=WORKDAY(DATE('1. Informace o projektu'!$C$3,12,31)-1,1,'6. Data'!$C$76:$C$89)),"OK","!!"),ISBLANK(G968),"!",ISBLANK(H968),"!!!",H968='6. Data'!$B$3,"vyberte druh nákladu")," ")</f>
        <v xml:space="preserve"> </v>
      </c>
      <c r="J968" s="261" t="str">
        <f t="shared" si="45"/>
        <v xml:space="preserve"> </v>
      </c>
      <c r="K968" s="238" t="str">
        <f t="shared" si="46"/>
        <v xml:space="preserve"> </v>
      </c>
      <c r="L968" s="87" t="str">
        <f t="shared" si="47"/>
        <v xml:space="preserve"> </v>
      </c>
    </row>
    <row r="969" spans="1:12" x14ac:dyDescent="0.25">
      <c r="A969" s="72"/>
      <c r="B969" s="82"/>
      <c r="C969" s="82"/>
      <c r="D969" s="79"/>
      <c r="E969" s="83"/>
      <c r="F969" s="83"/>
      <c r="G969" s="81"/>
      <c r="H969" s="126"/>
      <c r="I969" s="238" t="str">
        <f>IF(ISNUMBER(F969),_xlfn.IFS(RIGHT(H969,3)="(b)",IF(AND(G969&gt;=DATE('1. Informace o projektu'!$C$3,1,1),G969&lt;=WORKDAY(DATE('1. Informace o projektu'!$C$3+1,1,31)-1,1)),"OK","!!"),RIGHT(H969,3)="(a)",IF(AND(G969&gt;=DATE('1. Informace o projektu'!$C$3,1,1),G969&lt;=WORKDAY(DATE('1. Informace o projektu'!$C$3,12,31)-1,1,'6. Data'!$C$76:$C$89)),"OK","!!"),ISBLANK(G969),"!",ISBLANK(H969),"!!!",H969='6. Data'!$B$3,"vyberte druh nákladu")," ")</f>
        <v xml:space="preserve"> </v>
      </c>
      <c r="J969" s="261" t="str">
        <f t="shared" si="45"/>
        <v xml:space="preserve"> </v>
      </c>
      <c r="K969" s="238" t="str">
        <f t="shared" si="46"/>
        <v xml:space="preserve"> </v>
      </c>
      <c r="L969" s="87" t="str">
        <f t="shared" si="47"/>
        <v xml:space="preserve"> </v>
      </c>
    </row>
    <row r="970" spans="1:12" x14ac:dyDescent="0.25">
      <c r="A970" s="72"/>
      <c r="B970" s="82"/>
      <c r="C970" s="82"/>
      <c r="D970" s="79"/>
      <c r="E970" s="83"/>
      <c r="F970" s="83"/>
      <c r="G970" s="81"/>
      <c r="H970" s="126"/>
      <c r="I970" s="238" t="str">
        <f>IF(ISNUMBER(F970),_xlfn.IFS(RIGHT(H970,3)="(b)",IF(AND(G970&gt;=DATE('1. Informace o projektu'!$C$3,1,1),G970&lt;=WORKDAY(DATE('1. Informace o projektu'!$C$3+1,1,31)-1,1)),"OK","!!"),RIGHT(H970,3)="(a)",IF(AND(G970&gt;=DATE('1. Informace o projektu'!$C$3,1,1),G970&lt;=WORKDAY(DATE('1. Informace o projektu'!$C$3,12,31)-1,1,'6. Data'!$C$76:$C$89)),"OK","!!"),ISBLANK(G970),"!",ISBLANK(H970),"!!!",H970='6. Data'!$B$3,"vyberte druh nákladu")," ")</f>
        <v xml:space="preserve"> </v>
      </c>
      <c r="J970" s="261" t="str">
        <f t="shared" si="45"/>
        <v xml:space="preserve"> </v>
      </c>
      <c r="K970" s="238" t="str">
        <f t="shared" si="46"/>
        <v xml:space="preserve"> </v>
      </c>
      <c r="L970" s="87" t="str">
        <f t="shared" si="47"/>
        <v xml:space="preserve"> </v>
      </c>
    </row>
    <row r="971" spans="1:12" x14ac:dyDescent="0.25">
      <c r="A971" s="72"/>
      <c r="B971" s="82"/>
      <c r="C971" s="82"/>
      <c r="D971" s="79"/>
      <c r="E971" s="83"/>
      <c r="F971" s="83"/>
      <c r="G971" s="81"/>
      <c r="H971" s="126"/>
      <c r="I971" s="238" t="str">
        <f>IF(ISNUMBER(F971),_xlfn.IFS(RIGHT(H971,3)="(b)",IF(AND(G971&gt;=DATE('1. Informace o projektu'!$C$3,1,1),G971&lt;=WORKDAY(DATE('1. Informace o projektu'!$C$3+1,1,31)-1,1)),"OK","!!"),RIGHT(H971,3)="(a)",IF(AND(G971&gt;=DATE('1. Informace o projektu'!$C$3,1,1),G971&lt;=WORKDAY(DATE('1. Informace o projektu'!$C$3,12,31)-1,1,'6. Data'!$C$76:$C$89)),"OK","!!"),ISBLANK(G971),"!",ISBLANK(H971),"!!!",H971='6. Data'!$B$3,"vyberte druh nákladu")," ")</f>
        <v xml:space="preserve"> </v>
      </c>
      <c r="J971" s="261" t="str">
        <f t="shared" si="45"/>
        <v xml:space="preserve"> </v>
      </c>
      <c r="K971" s="238" t="str">
        <f t="shared" si="46"/>
        <v xml:space="preserve"> </v>
      </c>
      <c r="L971" s="87" t="str">
        <f t="shared" si="47"/>
        <v xml:space="preserve"> </v>
      </c>
    </row>
    <row r="972" spans="1:12" x14ac:dyDescent="0.25">
      <c r="A972" s="72"/>
      <c r="B972" s="82"/>
      <c r="C972" s="82"/>
      <c r="D972" s="79"/>
      <c r="E972" s="83"/>
      <c r="F972" s="83"/>
      <c r="G972" s="81"/>
      <c r="H972" s="126"/>
      <c r="I972" s="238" t="str">
        <f>IF(ISNUMBER(F972),_xlfn.IFS(RIGHT(H972,3)="(b)",IF(AND(G972&gt;=DATE('1. Informace o projektu'!$C$3,1,1),G972&lt;=WORKDAY(DATE('1. Informace o projektu'!$C$3+1,1,31)-1,1)),"OK","!!"),RIGHT(H972,3)="(a)",IF(AND(G972&gt;=DATE('1. Informace o projektu'!$C$3,1,1),G972&lt;=WORKDAY(DATE('1. Informace o projektu'!$C$3,12,31)-1,1,'6. Data'!$C$76:$C$89)),"OK","!!"),ISBLANK(G972),"!",ISBLANK(H972),"!!!",H972='6. Data'!$B$3,"vyberte druh nákladu")," ")</f>
        <v xml:space="preserve"> </v>
      </c>
      <c r="J972" s="261" t="str">
        <f t="shared" si="45"/>
        <v xml:space="preserve"> </v>
      </c>
      <c r="K972" s="238" t="str">
        <f t="shared" si="46"/>
        <v xml:space="preserve"> </v>
      </c>
      <c r="L972" s="87" t="str">
        <f t="shared" si="47"/>
        <v xml:space="preserve"> </v>
      </c>
    </row>
    <row r="973" spans="1:12" x14ac:dyDescent="0.25">
      <c r="A973" s="72"/>
      <c r="B973" s="82"/>
      <c r="C973" s="82"/>
      <c r="D973" s="79"/>
      <c r="E973" s="83"/>
      <c r="F973" s="83"/>
      <c r="G973" s="81"/>
      <c r="H973" s="126"/>
      <c r="I973" s="238" t="str">
        <f>IF(ISNUMBER(F973),_xlfn.IFS(RIGHT(H973,3)="(b)",IF(AND(G973&gt;=DATE('1. Informace o projektu'!$C$3,1,1),G973&lt;=WORKDAY(DATE('1. Informace o projektu'!$C$3+1,1,31)-1,1)),"OK","!!"),RIGHT(H973,3)="(a)",IF(AND(G973&gt;=DATE('1. Informace o projektu'!$C$3,1,1),G973&lt;=WORKDAY(DATE('1. Informace o projektu'!$C$3,12,31)-1,1,'6. Data'!$C$76:$C$89)),"OK","!!"),ISBLANK(G973),"!",ISBLANK(H973),"!!!",H973='6. Data'!$B$3,"vyberte druh nákladu")," ")</f>
        <v xml:space="preserve"> </v>
      </c>
      <c r="J973" s="261" t="str">
        <f t="shared" si="45"/>
        <v xml:space="preserve"> </v>
      </c>
      <c r="K973" s="238" t="str">
        <f t="shared" si="46"/>
        <v xml:space="preserve"> </v>
      </c>
      <c r="L973" s="87" t="str">
        <f t="shared" si="47"/>
        <v xml:space="preserve"> </v>
      </c>
    </row>
    <row r="974" spans="1:12" x14ac:dyDescent="0.25">
      <c r="A974" s="72"/>
      <c r="B974" s="82"/>
      <c r="C974" s="82"/>
      <c r="D974" s="79"/>
      <c r="E974" s="83"/>
      <c r="F974" s="83"/>
      <c r="G974" s="81"/>
      <c r="H974" s="126"/>
      <c r="I974" s="238" t="str">
        <f>IF(ISNUMBER(F974),_xlfn.IFS(RIGHT(H974,3)="(b)",IF(AND(G974&gt;=DATE('1. Informace o projektu'!$C$3,1,1),G974&lt;=WORKDAY(DATE('1. Informace o projektu'!$C$3+1,1,31)-1,1)),"OK","!!"),RIGHT(H974,3)="(a)",IF(AND(G974&gt;=DATE('1. Informace o projektu'!$C$3,1,1),G974&lt;=WORKDAY(DATE('1. Informace o projektu'!$C$3,12,31)-1,1,'6. Data'!$C$76:$C$89)),"OK","!!"),ISBLANK(G974),"!",ISBLANK(H974),"!!!",H974='6. Data'!$B$3,"vyberte druh nákladu")," ")</f>
        <v xml:space="preserve"> </v>
      </c>
      <c r="J974" s="261" t="str">
        <f t="shared" si="45"/>
        <v xml:space="preserve"> </v>
      </c>
      <c r="K974" s="238" t="str">
        <f t="shared" si="46"/>
        <v xml:space="preserve"> </v>
      </c>
      <c r="L974" s="87" t="str">
        <f t="shared" si="47"/>
        <v xml:space="preserve"> </v>
      </c>
    </row>
    <row r="975" spans="1:12" x14ac:dyDescent="0.25">
      <c r="A975" s="72"/>
      <c r="B975" s="82"/>
      <c r="C975" s="82"/>
      <c r="D975" s="79"/>
      <c r="E975" s="83"/>
      <c r="F975" s="83"/>
      <c r="G975" s="81"/>
      <c r="H975" s="126"/>
      <c r="I975" s="238" t="str">
        <f>IF(ISNUMBER(F975),_xlfn.IFS(RIGHT(H975,3)="(b)",IF(AND(G975&gt;=DATE('1. Informace o projektu'!$C$3,1,1),G975&lt;=WORKDAY(DATE('1. Informace o projektu'!$C$3+1,1,31)-1,1)),"OK","!!"),RIGHT(H975,3)="(a)",IF(AND(G975&gt;=DATE('1. Informace o projektu'!$C$3,1,1),G975&lt;=WORKDAY(DATE('1. Informace o projektu'!$C$3,12,31)-1,1,'6. Data'!$C$76:$C$89)),"OK","!!"),ISBLANK(G975),"!",ISBLANK(H975),"!!!",H975='6. Data'!$B$3,"vyberte druh nákladu")," ")</f>
        <v xml:space="preserve"> </v>
      </c>
      <c r="J975" s="261" t="str">
        <f t="shared" si="45"/>
        <v xml:space="preserve"> </v>
      </c>
      <c r="K975" s="238" t="str">
        <f t="shared" si="46"/>
        <v xml:space="preserve"> </v>
      </c>
      <c r="L975" s="87" t="str">
        <f t="shared" si="47"/>
        <v xml:space="preserve"> </v>
      </c>
    </row>
    <row r="976" spans="1:12" x14ac:dyDescent="0.25">
      <c r="A976" s="72"/>
      <c r="B976" s="82"/>
      <c r="C976" s="82"/>
      <c r="D976" s="79"/>
      <c r="E976" s="83"/>
      <c r="F976" s="83"/>
      <c r="G976" s="81"/>
      <c r="H976" s="126"/>
      <c r="I976" s="238" t="str">
        <f>IF(ISNUMBER(F976),_xlfn.IFS(RIGHT(H976,3)="(b)",IF(AND(G976&gt;=DATE('1. Informace o projektu'!$C$3,1,1),G976&lt;=WORKDAY(DATE('1. Informace o projektu'!$C$3+1,1,31)-1,1)),"OK","!!"),RIGHT(H976,3)="(a)",IF(AND(G976&gt;=DATE('1. Informace o projektu'!$C$3,1,1),G976&lt;=WORKDAY(DATE('1. Informace o projektu'!$C$3,12,31)-1,1,'6. Data'!$C$76:$C$89)),"OK","!!"),ISBLANK(G976),"!",ISBLANK(H976),"!!!",H976='6. Data'!$B$3,"vyberte druh nákladu")," ")</f>
        <v xml:space="preserve"> </v>
      </c>
      <c r="J976" s="261" t="str">
        <f t="shared" si="45"/>
        <v xml:space="preserve"> </v>
      </c>
      <c r="K976" s="238" t="str">
        <f t="shared" si="46"/>
        <v xml:space="preserve"> </v>
      </c>
      <c r="L976" s="87" t="str">
        <f t="shared" si="47"/>
        <v xml:space="preserve"> </v>
      </c>
    </row>
    <row r="977" spans="1:12" x14ac:dyDescent="0.25">
      <c r="A977" s="72"/>
      <c r="B977" s="82"/>
      <c r="C977" s="82"/>
      <c r="D977" s="79"/>
      <c r="E977" s="83"/>
      <c r="F977" s="83"/>
      <c r="G977" s="81"/>
      <c r="H977" s="126"/>
      <c r="I977" s="238" t="str">
        <f>IF(ISNUMBER(F977),_xlfn.IFS(RIGHT(H977,3)="(b)",IF(AND(G977&gt;=DATE('1. Informace o projektu'!$C$3,1,1),G977&lt;=WORKDAY(DATE('1. Informace o projektu'!$C$3+1,1,31)-1,1)),"OK","!!"),RIGHT(H977,3)="(a)",IF(AND(G977&gt;=DATE('1. Informace o projektu'!$C$3,1,1),G977&lt;=WORKDAY(DATE('1. Informace o projektu'!$C$3,12,31)-1,1,'6. Data'!$C$76:$C$89)),"OK","!!"),ISBLANK(G977),"!",ISBLANK(H977),"!!!",H977='6. Data'!$B$3,"vyberte druh nákladu")," ")</f>
        <v xml:space="preserve"> </v>
      </c>
      <c r="J977" s="261" t="str">
        <f t="shared" si="45"/>
        <v xml:space="preserve"> </v>
      </c>
      <c r="K977" s="238" t="str">
        <f t="shared" si="46"/>
        <v xml:space="preserve"> </v>
      </c>
      <c r="L977" s="87" t="str">
        <f t="shared" si="47"/>
        <v xml:space="preserve"> </v>
      </c>
    </row>
    <row r="978" spans="1:12" x14ac:dyDescent="0.25">
      <c r="A978" s="72"/>
      <c r="B978" s="82"/>
      <c r="C978" s="82"/>
      <c r="D978" s="79"/>
      <c r="E978" s="83"/>
      <c r="F978" s="83"/>
      <c r="G978" s="81"/>
      <c r="H978" s="126"/>
      <c r="I978" s="238" t="str">
        <f>IF(ISNUMBER(F978),_xlfn.IFS(RIGHT(H978,3)="(b)",IF(AND(G978&gt;=DATE('1. Informace o projektu'!$C$3,1,1),G978&lt;=WORKDAY(DATE('1. Informace o projektu'!$C$3+1,1,31)-1,1)),"OK","!!"),RIGHT(H978,3)="(a)",IF(AND(G978&gt;=DATE('1. Informace o projektu'!$C$3,1,1),G978&lt;=WORKDAY(DATE('1. Informace o projektu'!$C$3,12,31)-1,1,'6. Data'!$C$76:$C$89)),"OK","!!"),ISBLANK(G978),"!",ISBLANK(H978),"!!!",H978='6. Data'!$B$3,"vyberte druh nákladu")," ")</f>
        <v xml:space="preserve"> </v>
      </c>
      <c r="J978" s="261" t="str">
        <f t="shared" si="45"/>
        <v xml:space="preserve"> </v>
      </c>
      <c r="K978" s="238" t="str">
        <f t="shared" si="46"/>
        <v xml:space="preserve"> </v>
      </c>
      <c r="L978" s="87" t="str">
        <f t="shared" si="47"/>
        <v xml:space="preserve"> </v>
      </c>
    </row>
    <row r="979" spans="1:12" x14ac:dyDescent="0.25">
      <c r="A979" s="72"/>
      <c r="B979" s="82"/>
      <c r="C979" s="82"/>
      <c r="D979" s="79"/>
      <c r="E979" s="83"/>
      <c r="F979" s="83"/>
      <c r="G979" s="81"/>
      <c r="H979" s="126"/>
      <c r="I979" s="238" t="str">
        <f>IF(ISNUMBER(F979),_xlfn.IFS(RIGHT(H979,3)="(b)",IF(AND(G979&gt;=DATE('1. Informace o projektu'!$C$3,1,1),G979&lt;=WORKDAY(DATE('1. Informace o projektu'!$C$3+1,1,31)-1,1)),"OK","!!"),RIGHT(H979,3)="(a)",IF(AND(G979&gt;=DATE('1. Informace o projektu'!$C$3,1,1),G979&lt;=WORKDAY(DATE('1. Informace o projektu'!$C$3,12,31)-1,1,'6. Data'!$C$76:$C$89)),"OK","!!"),ISBLANK(G979),"!",ISBLANK(H979),"!!!",H979='6. Data'!$B$3,"vyberte druh nákladu")," ")</f>
        <v xml:space="preserve"> </v>
      </c>
      <c r="J979" s="261" t="str">
        <f t="shared" si="45"/>
        <v xml:space="preserve"> </v>
      </c>
      <c r="K979" s="238" t="str">
        <f t="shared" si="46"/>
        <v xml:space="preserve"> </v>
      </c>
      <c r="L979" s="87" t="str">
        <f t="shared" si="47"/>
        <v xml:space="preserve"> </v>
      </c>
    </row>
    <row r="980" spans="1:12" x14ac:dyDescent="0.25">
      <c r="A980" s="72"/>
      <c r="B980" s="82"/>
      <c r="C980" s="82"/>
      <c r="D980" s="79"/>
      <c r="E980" s="83"/>
      <c r="F980" s="83"/>
      <c r="G980" s="81"/>
      <c r="H980" s="126"/>
      <c r="I980" s="238" t="str">
        <f>IF(ISNUMBER(F980),_xlfn.IFS(RIGHT(H980,3)="(b)",IF(AND(G980&gt;=DATE('1. Informace o projektu'!$C$3,1,1),G980&lt;=WORKDAY(DATE('1. Informace o projektu'!$C$3+1,1,31)-1,1)),"OK","!!"),RIGHT(H980,3)="(a)",IF(AND(G980&gt;=DATE('1. Informace o projektu'!$C$3,1,1),G980&lt;=WORKDAY(DATE('1. Informace o projektu'!$C$3,12,31)-1,1,'6. Data'!$C$76:$C$89)),"OK","!!"),ISBLANK(G980),"!",ISBLANK(H980),"!!!",H980='6. Data'!$B$3,"vyberte druh nákladu")," ")</f>
        <v xml:space="preserve"> </v>
      </c>
      <c r="J980" s="261" t="str">
        <f t="shared" si="45"/>
        <v xml:space="preserve"> </v>
      </c>
      <c r="K980" s="238" t="str">
        <f t="shared" si="46"/>
        <v xml:space="preserve"> </v>
      </c>
      <c r="L980" s="87" t="str">
        <f t="shared" si="47"/>
        <v xml:space="preserve"> </v>
      </c>
    </row>
    <row r="981" spans="1:12" x14ac:dyDescent="0.25">
      <c r="A981" s="72"/>
      <c r="B981" s="82"/>
      <c r="C981" s="82"/>
      <c r="D981" s="79"/>
      <c r="E981" s="83"/>
      <c r="F981" s="83"/>
      <c r="G981" s="81"/>
      <c r="H981" s="126"/>
      <c r="I981" s="238" t="str">
        <f>IF(ISNUMBER(F981),_xlfn.IFS(RIGHT(H981,3)="(b)",IF(AND(G981&gt;=DATE('1. Informace o projektu'!$C$3,1,1),G981&lt;=WORKDAY(DATE('1. Informace o projektu'!$C$3+1,1,31)-1,1)),"OK","!!"),RIGHT(H981,3)="(a)",IF(AND(G981&gt;=DATE('1. Informace o projektu'!$C$3,1,1),G981&lt;=WORKDAY(DATE('1. Informace o projektu'!$C$3,12,31)-1,1,'6. Data'!$C$76:$C$89)),"OK","!!"),ISBLANK(G981),"!",ISBLANK(H981),"!!!",H981='6. Data'!$B$3,"vyberte druh nákladu")," ")</f>
        <v xml:space="preserve"> </v>
      </c>
      <c r="J981" s="261" t="str">
        <f t="shared" si="45"/>
        <v xml:space="preserve"> </v>
      </c>
      <c r="K981" s="238" t="str">
        <f t="shared" si="46"/>
        <v xml:space="preserve"> </v>
      </c>
      <c r="L981" s="87" t="str">
        <f t="shared" si="47"/>
        <v xml:space="preserve"> </v>
      </c>
    </row>
    <row r="982" spans="1:12" x14ac:dyDescent="0.25">
      <c r="A982" s="72"/>
      <c r="B982" s="82"/>
      <c r="C982" s="82"/>
      <c r="D982" s="79"/>
      <c r="E982" s="83"/>
      <c r="F982" s="83"/>
      <c r="G982" s="81"/>
      <c r="H982" s="126"/>
      <c r="I982" s="238" t="str">
        <f>IF(ISNUMBER(F982),_xlfn.IFS(RIGHT(H982,3)="(b)",IF(AND(G982&gt;=DATE('1. Informace o projektu'!$C$3,1,1),G982&lt;=WORKDAY(DATE('1. Informace o projektu'!$C$3+1,1,31)-1,1)),"OK","!!"),RIGHT(H982,3)="(a)",IF(AND(G982&gt;=DATE('1. Informace o projektu'!$C$3,1,1),G982&lt;=WORKDAY(DATE('1. Informace o projektu'!$C$3,12,31)-1,1,'6. Data'!$C$76:$C$89)),"OK","!!"),ISBLANK(G982),"!",ISBLANK(H982),"!!!",H982='6. Data'!$B$3,"vyberte druh nákladu")," ")</f>
        <v xml:space="preserve"> </v>
      </c>
      <c r="J982" s="261" t="str">
        <f t="shared" si="45"/>
        <v xml:space="preserve"> </v>
      </c>
      <c r="K982" s="238" t="str">
        <f t="shared" si="46"/>
        <v xml:space="preserve"> </v>
      </c>
      <c r="L982" s="87" t="str">
        <f t="shared" si="47"/>
        <v xml:space="preserve"> </v>
      </c>
    </row>
    <row r="983" spans="1:12" x14ac:dyDescent="0.25">
      <c r="A983" s="72"/>
      <c r="B983" s="82"/>
      <c r="C983" s="82"/>
      <c r="D983" s="79"/>
      <c r="E983" s="83"/>
      <c r="F983" s="83"/>
      <c r="G983" s="81"/>
      <c r="H983" s="126"/>
      <c r="I983" s="238" t="str">
        <f>IF(ISNUMBER(F983),_xlfn.IFS(RIGHT(H983,3)="(b)",IF(AND(G983&gt;=DATE('1. Informace o projektu'!$C$3,1,1),G983&lt;=WORKDAY(DATE('1. Informace o projektu'!$C$3+1,1,31)-1,1)),"OK","!!"),RIGHT(H983,3)="(a)",IF(AND(G983&gt;=DATE('1. Informace o projektu'!$C$3,1,1),G983&lt;=WORKDAY(DATE('1. Informace o projektu'!$C$3,12,31)-1,1,'6. Data'!$C$76:$C$89)),"OK","!!"),ISBLANK(G983),"!",ISBLANK(H983),"!!!",H983='6. Data'!$B$3,"vyberte druh nákladu")," ")</f>
        <v xml:space="preserve"> </v>
      </c>
      <c r="J983" s="261" t="str">
        <f t="shared" si="45"/>
        <v xml:space="preserve"> </v>
      </c>
      <c r="K983" s="238" t="str">
        <f t="shared" si="46"/>
        <v xml:space="preserve"> </v>
      </c>
      <c r="L983" s="87" t="str">
        <f t="shared" si="47"/>
        <v xml:space="preserve"> </v>
      </c>
    </row>
    <row r="984" spans="1:12" x14ac:dyDescent="0.25">
      <c r="A984" s="72"/>
      <c r="B984" s="82"/>
      <c r="C984" s="82"/>
      <c r="D984" s="79"/>
      <c r="E984" s="83"/>
      <c r="F984" s="83"/>
      <c r="G984" s="81"/>
      <c r="H984" s="126"/>
      <c r="I984" s="238" t="str">
        <f>IF(ISNUMBER(F984),_xlfn.IFS(RIGHT(H984,3)="(b)",IF(AND(G984&gt;=DATE('1. Informace o projektu'!$C$3,1,1),G984&lt;=WORKDAY(DATE('1. Informace o projektu'!$C$3+1,1,31)-1,1)),"OK","!!"),RIGHT(H984,3)="(a)",IF(AND(G984&gt;=DATE('1. Informace o projektu'!$C$3,1,1),G984&lt;=WORKDAY(DATE('1. Informace o projektu'!$C$3,12,31)-1,1,'6. Data'!$C$76:$C$89)),"OK","!!"),ISBLANK(G984),"!",ISBLANK(H984),"!!!",H984='6. Data'!$B$3,"vyberte druh nákladu")," ")</f>
        <v xml:space="preserve"> </v>
      </c>
      <c r="J984" s="261" t="str">
        <f t="shared" si="45"/>
        <v xml:space="preserve"> </v>
      </c>
      <c r="K984" s="238" t="str">
        <f t="shared" si="46"/>
        <v xml:space="preserve"> </v>
      </c>
      <c r="L984" s="87" t="str">
        <f t="shared" si="47"/>
        <v xml:space="preserve"> </v>
      </c>
    </row>
    <row r="985" spans="1:12" x14ac:dyDescent="0.25">
      <c r="A985" s="72"/>
      <c r="B985" s="82"/>
      <c r="C985" s="82"/>
      <c r="D985" s="79"/>
      <c r="E985" s="83"/>
      <c r="F985" s="83"/>
      <c r="G985" s="81"/>
      <c r="H985" s="126"/>
      <c r="I985" s="238" t="str">
        <f>IF(ISNUMBER(F985),_xlfn.IFS(RIGHT(H985,3)="(b)",IF(AND(G985&gt;=DATE('1. Informace o projektu'!$C$3,1,1),G985&lt;=WORKDAY(DATE('1. Informace o projektu'!$C$3+1,1,31)-1,1)),"OK","!!"),RIGHT(H985,3)="(a)",IF(AND(G985&gt;=DATE('1. Informace o projektu'!$C$3,1,1),G985&lt;=WORKDAY(DATE('1. Informace o projektu'!$C$3,12,31)-1,1,'6. Data'!$C$76:$C$89)),"OK","!!"),ISBLANK(G985),"!",ISBLANK(H985),"!!!",H985='6. Data'!$B$3,"vyberte druh nákladu")," ")</f>
        <v xml:space="preserve"> </v>
      </c>
      <c r="J985" s="261" t="str">
        <f t="shared" si="45"/>
        <v xml:space="preserve"> </v>
      </c>
      <c r="K985" s="238" t="str">
        <f t="shared" si="46"/>
        <v xml:space="preserve"> </v>
      </c>
      <c r="L985" s="87" t="str">
        <f t="shared" si="47"/>
        <v xml:space="preserve"> </v>
      </c>
    </row>
    <row r="986" spans="1:12" x14ac:dyDescent="0.25">
      <c r="A986" s="72"/>
      <c r="B986" s="82"/>
      <c r="C986" s="82"/>
      <c r="D986" s="79"/>
      <c r="E986" s="83"/>
      <c r="F986" s="83"/>
      <c r="G986" s="81"/>
      <c r="H986" s="126"/>
      <c r="I986" s="238" t="str">
        <f>IF(ISNUMBER(F986),_xlfn.IFS(RIGHT(H986,3)="(b)",IF(AND(G986&gt;=DATE('1. Informace o projektu'!$C$3,1,1),G986&lt;=WORKDAY(DATE('1. Informace o projektu'!$C$3+1,1,31)-1,1)),"OK","!!"),RIGHT(H986,3)="(a)",IF(AND(G986&gt;=DATE('1. Informace o projektu'!$C$3,1,1),G986&lt;=WORKDAY(DATE('1. Informace o projektu'!$C$3,12,31)-1,1,'6. Data'!$C$76:$C$89)),"OK","!!"),ISBLANK(G986),"!",ISBLANK(H986),"!!!",H986='6. Data'!$B$3,"vyberte druh nákladu")," ")</f>
        <v xml:space="preserve"> </v>
      </c>
      <c r="J986" s="261" t="str">
        <f t="shared" si="45"/>
        <v xml:space="preserve"> </v>
      </c>
      <c r="K986" s="238" t="str">
        <f t="shared" si="46"/>
        <v xml:space="preserve"> </v>
      </c>
      <c r="L986" s="87" t="str">
        <f t="shared" si="47"/>
        <v xml:space="preserve"> </v>
      </c>
    </row>
    <row r="987" spans="1:12" x14ac:dyDescent="0.25">
      <c r="A987" s="72"/>
      <c r="B987" s="82"/>
      <c r="C987" s="82"/>
      <c r="D987" s="79"/>
      <c r="E987" s="83"/>
      <c r="F987" s="83"/>
      <c r="G987" s="81"/>
      <c r="H987" s="126"/>
      <c r="I987" s="238" t="str">
        <f>IF(ISNUMBER(F987),_xlfn.IFS(RIGHT(H987,3)="(b)",IF(AND(G987&gt;=DATE('1. Informace o projektu'!$C$3,1,1),G987&lt;=WORKDAY(DATE('1. Informace o projektu'!$C$3+1,1,31)-1,1)),"OK","!!"),RIGHT(H987,3)="(a)",IF(AND(G987&gt;=DATE('1. Informace o projektu'!$C$3,1,1),G987&lt;=WORKDAY(DATE('1. Informace o projektu'!$C$3,12,31)-1,1,'6. Data'!$C$76:$C$89)),"OK","!!"),ISBLANK(G987),"!",ISBLANK(H987),"!!!",H987='6. Data'!$B$3,"vyberte druh nákladu")," ")</f>
        <v xml:space="preserve"> </v>
      </c>
      <c r="J987" s="261" t="str">
        <f t="shared" si="45"/>
        <v xml:space="preserve"> </v>
      </c>
      <c r="K987" s="238" t="str">
        <f t="shared" si="46"/>
        <v xml:space="preserve"> </v>
      </c>
      <c r="L987" s="87" t="str">
        <f t="shared" si="47"/>
        <v xml:space="preserve"> </v>
      </c>
    </row>
    <row r="988" spans="1:12" x14ac:dyDescent="0.25">
      <c r="A988" s="72"/>
      <c r="B988" s="82"/>
      <c r="C988" s="82"/>
      <c r="D988" s="79"/>
      <c r="E988" s="83"/>
      <c r="F988" s="83"/>
      <c r="G988" s="81"/>
      <c r="H988" s="126"/>
      <c r="I988" s="238" t="str">
        <f>IF(ISNUMBER(F988),_xlfn.IFS(RIGHT(H988,3)="(b)",IF(AND(G988&gt;=DATE('1. Informace o projektu'!$C$3,1,1),G988&lt;=WORKDAY(DATE('1. Informace o projektu'!$C$3+1,1,31)-1,1)),"OK","!!"),RIGHT(H988,3)="(a)",IF(AND(G988&gt;=DATE('1. Informace o projektu'!$C$3,1,1),G988&lt;=WORKDAY(DATE('1. Informace o projektu'!$C$3,12,31)-1,1,'6. Data'!$C$76:$C$89)),"OK","!!"),ISBLANK(G988),"!",ISBLANK(H988),"!!!",H988='6. Data'!$B$3,"vyberte druh nákladu")," ")</f>
        <v xml:space="preserve"> </v>
      </c>
      <c r="J988" s="261" t="str">
        <f t="shared" si="45"/>
        <v xml:space="preserve"> </v>
      </c>
      <c r="K988" s="238" t="str">
        <f t="shared" si="46"/>
        <v xml:space="preserve"> </v>
      </c>
      <c r="L988" s="87" t="str">
        <f t="shared" si="47"/>
        <v xml:space="preserve"> </v>
      </c>
    </row>
    <row r="989" spans="1:12" x14ac:dyDescent="0.25">
      <c r="A989" s="72"/>
      <c r="B989" s="82"/>
      <c r="C989" s="82"/>
      <c r="D989" s="79"/>
      <c r="E989" s="83"/>
      <c r="F989" s="83"/>
      <c r="G989" s="81"/>
      <c r="H989" s="126"/>
      <c r="I989" s="238" t="str">
        <f>IF(ISNUMBER(F989),_xlfn.IFS(RIGHT(H989,3)="(b)",IF(AND(G989&gt;=DATE('1. Informace o projektu'!$C$3,1,1),G989&lt;=WORKDAY(DATE('1. Informace o projektu'!$C$3+1,1,31)-1,1)),"OK","!!"),RIGHT(H989,3)="(a)",IF(AND(G989&gt;=DATE('1. Informace o projektu'!$C$3,1,1),G989&lt;=WORKDAY(DATE('1. Informace o projektu'!$C$3,12,31)-1,1,'6. Data'!$C$76:$C$89)),"OK","!!"),ISBLANK(G989),"!",ISBLANK(H989),"!!!",H989='6. Data'!$B$3,"vyberte druh nákladu")," ")</f>
        <v xml:space="preserve"> </v>
      </c>
      <c r="J989" s="261" t="str">
        <f t="shared" si="45"/>
        <v xml:space="preserve"> </v>
      </c>
      <c r="K989" s="238" t="str">
        <f t="shared" si="46"/>
        <v xml:space="preserve"> </v>
      </c>
      <c r="L989" s="87" t="str">
        <f t="shared" si="47"/>
        <v xml:space="preserve"> </v>
      </c>
    </row>
    <row r="990" spans="1:12" x14ac:dyDescent="0.25">
      <c r="A990" s="72"/>
      <c r="B990" s="82"/>
      <c r="C990" s="82"/>
      <c r="D990" s="79"/>
      <c r="E990" s="83"/>
      <c r="F990" s="83"/>
      <c r="G990" s="81"/>
      <c r="H990" s="126"/>
      <c r="I990" s="238" t="str">
        <f>IF(ISNUMBER(F990),_xlfn.IFS(RIGHT(H990,3)="(b)",IF(AND(G990&gt;=DATE('1. Informace o projektu'!$C$3,1,1),G990&lt;=WORKDAY(DATE('1. Informace o projektu'!$C$3+1,1,31)-1,1)),"OK","!!"),RIGHT(H990,3)="(a)",IF(AND(G990&gt;=DATE('1. Informace o projektu'!$C$3,1,1),G990&lt;=WORKDAY(DATE('1. Informace o projektu'!$C$3,12,31)-1,1,'6. Data'!$C$76:$C$89)),"OK","!!"),ISBLANK(G990),"!",ISBLANK(H990),"!!!",H990='6. Data'!$B$3,"vyberte druh nákladu")," ")</f>
        <v xml:space="preserve"> </v>
      </c>
      <c r="J990" s="261" t="str">
        <f t="shared" si="45"/>
        <v xml:space="preserve"> </v>
      </c>
      <c r="K990" s="238" t="str">
        <f t="shared" si="46"/>
        <v xml:space="preserve"> </v>
      </c>
      <c r="L990" s="87" t="str">
        <f t="shared" si="47"/>
        <v xml:space="preserve"> </v>
      </c>
    </row>
    <row r="991" spans="1:12" x14ac:dyDescent="0.25">
      <c r="A991" s="72"/>
      <c r="B991" s="82"/>
      <c r="C991" s="82"/>
      <c r="D991" s="79"/>
      <c r="E991" s="83"/>
      <c r="F991" s="83"/>
      <c r="G991" s="81"/>
      <c r="H991" s="126"/>
      <c r="I991" s="238" t="str">
        <f>IF(ISNUMBER(F991),_xlfn.IFS(RIGHT(H991,3)="(b)",IF(AND(G991&gt;=DATE('1. Informace o projektu'!$C$3,1,1),G991&lt;=WORKDAY(DATE('1. Informace o projektu'!$C$3+1,1,31)-1,1)),"OK","!!"),RIGHT(H991,3)="(a)",IF(AND(G991&gt;=DATE('1. Informace o projektu'!$C$3,1,1),G991&lt;=WORKDAY(DATE('1. Informace o projektu'!$C$3,12,31)-1,1,'6. Data'!$C$76:$C$89)),"OK","!!"),ISBLANK(G991),"!",ISBLANK(H991),"!!!",H991='6. Data'!$B$3,"vyberte druh nákladu")," ")</f>
        <v xml:space="preserve"> </v>
      </c>
      <c r="J991" s="261" t="str">
        <f t="shared" si="45"/>
        <v xml:space="preserve"> </v>
      </c>
      <c r="K991" s="238" t="str">
        <f t="shared" si="46"/>
        <v xml:space="preserve"> </v>
      </c>
      <c r="L991" s="87" t="str">
        <f t="shared" si="47"/>
        <v xml:space="preserve"> </v>
      </c>
    </row>
    <row r="992" spans="1:12" x14ac:dyDescent="0.25">
      <c r="A992" s="72"/>
      <c r="B992" s="82"/>
      <c r="C992" s="82"/>
      <c r="D992" s="79"/>
      <c r="E992" s="83"/>
      <c r="F992" s="83"/>
      <c r="G992" s="81"/>
      <c r="H992" s="126"/>
      <c r="I992" s="238" t="str">
        <f>IF(ISNUMBER(F992),_xlfn.IFS(RIGHT(H992,3)="(b)",IF(AND(G992&gt;=DATE('1. Informace o projektu'!$C$3,1,1),G992&lt;=WORKDAY(DATE('1. Informace o projektu'!$C$3+1,1,31)-1,1)),"OK","!!"),RIGHT(H992,3)="(a)",IF(AND(G992&gt;=DATE('1. Informace o projektu'!$C$3,1,1),G992&lt;=WORKDAY(DATE('1. Informace o projektu'!$C$3,12,31)-1,1,'6. Data'!$C$76:$C$89)),"OK","!!"),ISBLANK(G992),"!",ISBLANK(H992),"!!!",H992='6. Data'!$B$3,"vyberte druh nákladu")," ")</f>
        <v xml:space="preserve"> </v>
      </c>
      <c r="J992" s="261" t="str">
        <f t="shared" si="45"/>
        <v xml:space="preserve"> </v>
      </c>
      <c r="K992" s="238" t="str">
        <f t="shared" si="46"/>
        <v xml:space="preserve"> </v>
      </c>
      <c r="L992" s="87" t="str">
        <f t="shared" si="47"/>
        <v xml:space="preserve"> </v>
      </c>
    </row>
    <row r="993" spans="1:12" x14ac:dyDescent="0.25">
      <c r="A993" s="72"/>
      <c r="B993" s="82"/>
      <c r="C993" s="82"/>
      <c r="D993" s="79"/>
      <c r="E993" s="83"/>
      <c r="F993" s="83"/>
      <c r="G993" s="81"/>
      <c r="H993" s="126"/>
      <c r="I993" s="238" t="str">
        <f>IF(ISNUMBER(F993),_xlfn.IFS(RIGHT(H993,3)="(b)",IF(AND(G993&gt;=DATE('1. Informace o projektu'!$C$3,1,1),G993&lt;=WORKDAY(DATE('1. Informace o projektu'!$C$3+1,1,31)-1,1)),"OK","!!"),RIGHT(H993,3)="(a)",IF(AND(G993&gt;=DATE('1. Informace o projektu'!$C$3,1,1),G993&lt;=WORKDAY(DATE('1. Informace o projektu'!$C$3,12,31)-1,1,'6. Data'!$C$76:$C$89)),"OK","!!"),ISBLANK(G993),"!",ISBLANK(H993),"!!!",H993='6. Data'!$B$3,"vyberte druh nákladu")," ")</f>
        <v xml:space="preserve"> </v>
      </c>
      <c r="J993" s="261" t="str">
        <f t="shared" si="45"/>
        <v xml:space="preserve"> </v>
      </c>
      <c r="K993" s="238" t="str">
        <f t="shared" si="46"/>
        <v xml:space="preserve"> </v>
      </c>
      <c r="L993" s="87" t="str">
        <f t="shared" si="47"/>
        <v xml:space="preserve"> </v>
      </c>
    </row>
    <row r="994" spans="1:12" x14ac:dyDescent="0.25">
      <c r="A994" s="72"/>
      <c r="B994" s="82"/>
      <c r="C994" s="82"/>
      <c r="D994" s="79"/>
      <c r="E994" s="83"/>
      <c r="F994" s="83"/>
      <c r="G994" s="81"/>
      <c r="H994" s="126"/>
      <c r="I994" s="238" t="str">
        <f>IF(ISNUMBER(F994),_xlfn.IFS(RIGHT(H994,3)="(b)",IF(AND(G994&gt;=DATE('1. Informace o projektu'!$C$3,1,1),G994&lt;=WORKDAY(DATE('1. Informace o projektu'!$C$3+1,1,31)-1,1)),"OK","!!"),RIGHT(H994,3)="(a)",IF(AND(G994&gt;=DATE('1. Informace o projektu'!$C$3,1,1),G994&lt;=WORKDAY(DATE('1. Informace o projektu'!$C$3,12,31)-1,1,'6. Data'!$C$76:$C$89)),"OK","!!"),ISBLANK(G994),"!",ISBLANK(H994),"!!!",H994='6. Data'!$B$3,"vyberte druh nákladu")," ")</f>
        <v xml:space="preserve"> </v>
      </c>
      <c r="J994" s="261" t="str">
        <f t="shared" si="45"/>
        <v xml:space="preserve"> </v>
      </c>
      <c r="K994" s="238" t="str">
        <f t="shared" si="46"/>
        <v xml:space="preserve"> </v>
      </c>
      <c r="L994" s="87" t="str">
        <f t="shared" si="47"/>
        <v xml:space="preserve"> </v>
      </c>
    </row>
    <row r="995" spans="1:12" x14ac:dyDescent="0.25">
      <c r="A995" s="72"/>
      <c r="B995" s="82"/>
      <c r="C995" s="82"/>
      <c r="D995" s="79"/>
      <c r="E995" s="83"/>
      <c r="F995" s="83"/>
      <c r="G995" s="81"/>
      <c r="H995" s="126"/>
      <c r="I995" s="238" t="str">
        <f>IF(ISNUMBER(F995),_xlfn.IFS(RIGHT(H995,3)="(b)",IF(AND(G995&gt;=DATE('1. Informace o projektu'!$C$3,1,1),G995&lt;=WORKDAY(DATE('1. Informace o projektu'!$C$3+1,1,31)-1,1)),"OK","!!"),RIGHT(H995,3)="(a)",IF(AND(G995&gt;=DATE('1. Informace o projektu'!$C$3,1,1),G995&lt;=WORKDAY(DATE('1. Informace o projektu'!$C$3,12,31)-1,1,'6. Data'!$C$76:$C$89)),"OK","!!"),ISBLANK(G995),"!",ISBLANK(H995),"!!!",H995='6. Data'!$B$3,"vyberte druh nákladu")," ")</f>
        <v xml:space="preserve"> </v>
      </c>
      <c r="J995" s="261" t="str">
        <f t="shared" si="45"/>
        <v xml:space="preserve"> </v>
      </c>
      <c r="K995" s="238" t="str">
        <f t="shared" si="46"/>
        <v xml:space="preserve"> </v>
      </c>
      <c r="L995" s="87" t="str">
        <f t="shared" si="47"/>
        <v xml:space="preserve"> </v>
      </c>
    </row>
    <row r="996" spans="1:12" x14ac:dyDescent="0.25">
      <c r="A996" s="72"/>
      <c r="B996" s="82"/>
      <c r="C996" s="82"/>
      <c r="D996" s="79"/>
      <c r="E996" s="83"/>
      <c r="F996" s="83"/>
      <c r="G996" s="81"/>
      <c r="H996" s="126"/>
      <c r="I996" s="238" t="str">
        <f>IF(ISNUMBER(F996),_xlfn.IFS(RIGHT(H996,3)="(b)",IF(AND(G996&gt;=DATE('1. Informace o projektu'!$C$3,1,1),G996&lt;=WORKDAY(DATE('1. Informace o projektu'!$C$3+1,1,31)-1,1)),"OK","!!"),RIGHT(H996,3)="(a)",IF(AND(G996&gt;=DATE('1. Informace o projektu'!$C$3,1,1),G996&lt;=WORKDAY(DATE('1. Informace o projektu'!$C$3,12,31)-1,1,'6. Data'!$C$76:$C$89)),"OK","!!"),ISBLANK(G996),"!",ISBLANK(H996),"!!!",H996='6. Data'!$B$3,"vyberte druh nákladu")," ")</f>
        <v xml:space="preserve"> </v>
      </c>
      <c r="J996" s="261" t="str">
        <f t="shared" si="45"/>
        <v xml:space="preserve"> </v>
      </c>
      <c r="K996" s="238" t="str">
        <f t="shared" si="46"/>
        <v xml:space="preserve"> </v>
      </c>
      <c r="L996" s="87" t="str">
        <f t="shared" si="47"/>
        <v xml:space="preserve"> </v>
      </c>
    </row>
    <row r="997" spans="1:12" x14ac:dyDescent="0.25">
      <c r="A997" s="72"/>
      <c r="B997" s="82"/>
      <c r="C997" s="82"/>
      <c r="D997" s="79"/>
      <c r="E997" s="83"/>
      <c r="F997" s="83"/>
      <c r="G997" s="81"/>
      <c r="H997" s="126"/>
      <c r="I997" s="238" t="str">
        <f>IF(ISNUMBER(F997),_xlfn.IFS(RIGHT(H997,3)="(b)",IF(AND(G997&gt;=DATE('1. Informace o projektu'!$C$3,1,1),G997&lt;=WORKDAY(DATE('1. Informace o projektu'!$C$3+1,1,31)-1,1)),"OK","!!"),RIGHT(H997,3)="(a)",IF(AND(G997&gt;=DATE('1. Informace o projektu'!$C$3,1,1),G997&lt;=WORKDAY(DATE('1. Informace o projektu'!$C$3,12,31)-1,1,'6. Data'!$C$76:$C$89)),"OK","!!"),ISBLANK(G997),"!",ISBLANK(H997),"!!!",H997='6. Data'!$B$3,"vyberte druh nákladu")," ")</f>
        <v xml:space="preserve"> </v>
      </c>
      <c r="J997" s="261" t="str">
        <f t="shared" si="45"/>
        <v xml:space="preserve"> </v>
      </c>
      <c r="K997" s="238" t="str">
        <f t="shared" si="46"/>
        <v xml:space="preserve"> </v>
      </c>
      <c r="L997" s="87" t="str">
        <f t="shared" si="47"/>
        <v xml:space="preserve"> </v>
      </c>
    </row>
    <row r="998" spans="1:12" x14ac:dyDescent="0.25">
      <c r="A998" s="72"/>
      <c r="B998" s="82"/>
      <c r="C998" s="82"/>
      <c r="D998" s="79"/>
      <c r="E998" s="83"/>
      <c r="F998" s="83"/>
      <c r="G998" s="81"/>
      <c r="H998" s="126"/>
      <c r="I998" s="238" t="str">
        <f>IF(ISNUMBER(F998),_xlfn.IFS(RIGHT(H998,3)="(b)",IF(AND(G998&gt;=DATE('1. Informace o projektu'!$C$3,1,1),G998&lt;=WORKDAY(DATE('1. Informace o projektu'!$C$3+1,1,31)-1,1)),"OK","!!"),RIGHT(H998,3)="(a)",IF(AND(G998&gt;=DATE('1. Informace o projektu'!$C$3,1,1),G998&lt;=WORKDAY(DATE('1. Informace o projektu'!$C$3,12,31)-1,1,'6. Data'!$C$76:$C$89)),"OK","!!"),ISBLANK(G998),"!",ISBLANK(H998),"!!!",H998='6. Data'!$B$3,"vyberte druh nákladu")," ")</f>
        <v xml:space="preserve"> </v>
      </c>
      <c r="J998" s="261" t="str">
        <f t="shared" si="45"/>
        <v xml:space="preserve"> </v>
      </c>
      <c r="K998" s="238" t="str">
        <f t="shared" si="46"/>
        <v xml:space="preserve"> </v>
      </c>
      <c r="L998" s="87" t="str">
        <f t="shared" si="47"/>
        <v xml:space="preserve"> </v>
      </c>
    </row>
    <row r="999" spans="1:12" x14ac:dyDescent="0.25">
      <c r="A999" s="72"/>
      <c r="B999" s="82"/>
      <c r="C999" s="82"/>
      <c r="D999" s="79"/>
      <c r="E999" s="83"/>
      <c r="F999" s="83"/>
      <c r="G999" s="81"/>
      <c r="H999" s="126"/>
      <c r="I999" s="238" t="str">
        <f>IF(ISNUMBER(F999),_xlfn.IFS(RIGHT(H999,3)="(b)",IF(AND(G999&gt;=DATE('1. Informace o projektu'!$C$3,1,1),G999&lt;=WORKDAY(DATE('1. Informace o projektu'!$C$3+1,1,31)-1,1)),"OK","!!"),RIGHT(H999,3)="(a)",IF(AND(G999&gt;=DATE('1. Informace o projektu'!$C$3,1,1),G999&lt;=WORKDAY(DATE('1. Informace o projektu'!$C$3,12,31)-1,1,'6. Data'!$C$76:$C$89)),"OK","!!"),ISBLANK(G999),"!",ISBLANK(H999),"!!!",H999='6. Data'!$B$3,"vyberte druh nákladu")," ")</f>
        <v xml:space="preserve"> </v>
      </c>
      <c r="J999" s="261" t="str">
        <f t="shared" si="45"/>
        <v xml:space="preserve"> </v>
      </c>
      <c r="K999" s="238" t="str">
        <f t="shared" si="46"/>
        <v xml:space="preserve"> </v>
      </c>
      <c r="L999" s="87" t="str">
        <f t="shared" si="47"/>
        <v xml:space="preserve"> </v>
      </c>
    </row>
    <row r="1000" spans="1:12" x14ac:dyDescent="0.25">
      <c r="A1000" s="72"/>
      <c r="B1000" s="82"/>
      <c r="C1000" s="82"/>
      <c r="D1000" s="79"/>
      <c r="E1000" s="83"/>
      <c r="F1000" s="83"/>
      <c r="G1000" s="81"/>
      <c r="H1000" s="126"/>
      <c r="I1000" s="238" t="str">
        <f>IF(ISNUMBER(F1000),_xlfn.IFS(RIGHT(H1000,3)="(b)",IF(AND(G1000&gt;=DATE('1. Informace o projektu'!$C$3,1,1),G1000&lt;=WORKDAY(DATE('1. Informace o projektu'!$C$3+1,1,31)-1,1)),"OK","!!"),RIGHT(H1000,3)="(a)",IF(AND(G1000&gt;=DATE('1. Informace o projektu'!$C$3,1,1),G1000&lt;=WORKDAY(DATE('1. Informace o projektu'!$C$3,12,31)-1,1,'6. Data'!$C$76:$C$89)),"OK","!!"),ISBLANK(G1000),"!",ISBLANK(H1000),"!!!",H1000='6. Data'!$B$3,"vyberte druh nákladu")," ")</f>
        <v xml:space="preserve"> </v>
      </c>
      <c r="J1000" s="261" t="str">
        <f t="shared" si="45"/>
        <v xml:space="preserve"> </v>
      </c>
      <c r="K1000" s="238" t="str">
        <f t="shared" si="46"/>
        <v xml:space="preserve"> </v>
      </c>
      <c r="L1000" s="87" t="str">
        <f t="shared" si="47"/>
        <v xml:space="preserve"> </v>
      </c>
    </row>
    <row r="1001" spans="1:12" x14ac:dyDescent="0.25">
      <c r="A1001" s="72"/>
      <c r="B1001" s="82"/>
      <c r="C1001" s="82"/>
      <c r="D1001" s="79"/>
      <c r="E1001" s="83"/>
      <c r="F1001" s="83"/>
      <c r="G1001" s="81"/>
      <c r="H1001" s="126"/>
      <c r="I1001" s="238" t="str">
        <f>IF(ISNUMBER(F1001),_xlfn.IFS(RIGHT(H1001,3)="(b)",IF(AND(G1001&gt;=DATE('1. Informace o projektu'!$C$3,1,1),G1001&lt;=WORKDAY(DATE('1. Informace o projektu'!$C$3+1,1,31)-1,1)),"OK","!!"),RIGHT(H1001,3)="(a)",IF(AND(G1001&gt;=DATE('1. Informace o projektu'!$C$3,1,1),G1001&lt;=WORKDAY(DATE('1. Informace o projektu'!$C$3,12,31)-1,1,'6. Data'!$C$76:$C$89)),"OK","!!"),ISBLANK(G1001),"!",ISBLANK(H1001),"!!!",H1001='6. Data'!$B$3,"vyberte druh nákladu")," ")</f>
        <v xml:space="preserve"> </v>
      </c>
      <c r="J1001" s="261" t="str">
        <f t="shared" si="45"/>
        <v xml:space="preserve"> </v>
      </c>
      <c r="K1001" s="238" t="str">
        <f t="shared" si="46"/>
        <v xml:space="preserve"> </v>
      </c>
      <c r="L1001" s="87" t="str">
        <f t="shared" si="47"/>
        <v xml:space="preserve"> </v>
      </c>
    </row>
    <row r="1002" spans="1:12" x14ac:dyDescent="0.25">
      <c r="A1002" s="72"/>
      <c r="B1002" s="82"/>
      <c r="C1002" s="82"/>
      <c r="D1002" s="79"/>
      <c r="E1002" s="83"/>
      <c r="F1002" s="83"/>
      <c r="G1002" s="81"/>
      <c r="H1002" s="126"/>
      <c r="I1002" s="238" t="str">
        <f>IF(ISNUMBER(F1002),_xlfn.IFS(RIGHT(H1002,3)="(b)",IF(AND(G1002&gt;=DATE('1. Informace o projektu'!$C$3,1,1),G1002&lt;=WORKDAY(DATE('1. Informace o projektu'!$C$3+1,1,31)-1,1)),"OK","!!"),RIGHT(H1002,3)="(a)",IF(AND(G1002&gt;=DATE('1. Informace o projektu'!$C$3,1,1),G1002&lt;=WORKDAY(DATE('1. Informace o projektu'!$C$3,12,31)-1,1,'6. Data'!$C$76:$C$89)),"OK","!!"),ISBLANK(G1002),"!",ISBLANK(H1002),"!!!",H1002='6. Data'!$B$3,"vyberte druh nákladu")," ")</f>
        <v xml:space="preserve"> </v>
      </c>
      <c r="J1002" s="261" t="str">
        <f t="shared" si="45"/>
        <v xml:space="preserve"> </v>
      </c>
      <c r="K1002" s="238" t="str">
        <f t="shared" si="46"/>
        <v xml:space="preserve"> </v>
      </c>
      <c r="L1002" s="87" t="str">
        <f t="shared" si="47"/>
        <v xml:space="preserve"> </v>
      </c>
    </row>
    <row r="1003" spans="1:12" x14ac:dyDescent="0.25">
      <c r="A1003" s="72"/>
      <c r="B1003" s="82"/>
      <c r="C1003" s="82"/>
      <c r="D1003" s="79"/>
      <c r="E1003" s="83"/>
      <c r="F1003" s="83"/>
      <c r="G1003" s="81"/>
      <c r="H1003" s="126"/>
      <c r="I1003" s="238" t="str">
        <f>IF(ISNUMBER(F1003),_xlfn.IFS(RIGHT(H1003,3)="(b)",IF(AND(G1003&gt;=DATE('1. Informace o projektu'!$C$3,1,1),G1003&lt;=WORKDAY(DATE('1. Informace o projektu'!$C$3+1,1,31)-1,1)),"OK","!!"),RIGHT(H1003,3)="(a)",IF(AND(G1003&gt;=DATE('1. Informace o projektu'!$C$3,1,1),G1003&lt;=WORKDAY(DATE('1. Informace o projektu'!$C$3,12,31)-1,1,'6. Data'!$C$76:$C$89)),"OK","!!"),ISBLANK(G1003),"!",ISBLANK(H1003),"!!!",H1003='6. Data'!$B$3,"vyberte druh nákladu")," ")</f>
        <v xml:space="preserve"> </v>
      </c>
      <c r="J1003" s="261" t="str">
        <f t="shared" si="45"/>
        <v xml:space="preserve"> </v>
      </c>
      <c r="K1003" s="238" t="str">
        <f t="shared" si="46"/>
        <v xml:space="preserve"> </v>
      </c>
      <c r="L1003" s="87" t="str">
        <f t="shared" si="47"/>
        <v xml:space="preserve"> </v>
      </c>
    </row>
    <row r="1004" spans="1:12" x14ac:dyDescent="0.25">
      <c r="A1004" s="72"/>
      <c r="B1004" s="82"/>
      <c r="C1004" s="82"/>
      <c r="D1004" s="79"/>
      <c r="E1004" s="83"/>
      <c r="F1004" s="83"/>
      <c r="G1004" s="81"/>
      <c r="H1004" s="126"/>
      <c r="I1004" s="238" t="str">
        <f>IF(ISNUMBER(F1004),_xlfn.IFS(RIGHT(H1004,3)="(b)",IF(AND(G1004&gt;=DATE('1. Informace o projektu'!$C$3,1,1),G1004&lt;=WORKDAY(DATE('1. Informace o projektu'!$C$3+1,1,31)-1,1)),"OK","!!"),RIGHT(H1004,3)="(a)",IF(AND(G1004&gt;=DATE('1. Informace o projektu'!$C$3,1,1),G1004&lt;=WORKDAY(DATE('1. Informace o projektu'!$C$3,12,31)-1,1,'6. Data'!$C$76:$C$89)),"OK","!!"),ISBLANK(G1004),"!",ISBLANK(H1004),"!!!",H1004='6. Data'!$B$3,"vyberte druh nákladu")," ")</f>
        <v xml:space="preserve"> </v>
      </c>
      <c r="J1004" s="261" t="str">
        <f t="shared" si="45"/>
        <v xml:space="preserve"> </v>
      </c>
      <c r="K1004" s="238" t="str">
        <f t="shared" si="46"/>
        <v xml:space="preserve"> </v>
      </c>
      <c r="L1004" s="87" t="str">
        <f t="shared" si="47"/>
        <v xml:space="preserve"> </v>
      </c>
    </row>
    <row r="1005" spans="1:12" x14ac:dyDescent="0.25">
      <c r="A1005" s="72"/>
      <c r="B1005" s="82"/>
      <c r="C1005" s="82"/>
      <c r="D1005" s="79"/>
      <c r="E1005" s="83"/>
      <c r="F1005" s="83"/>
      <c r="G1005" s="81"/>
      <c r="H1005" s="126"/>
      <c r="I1005" s="238" t="str">
        <f>IF(ISNUMBER(F1005),_xlfn.IFS(RIGHT(H1005,3)="(b)",IF(AND(G1005&gt;=DATE('1. Informace o projektu'!$C$3,1,1),G1005&lt;=WORKDAY(DATE('1. Informace o projektu'!$C$3+1,1,31)-1,1)),"OK","!!"),RIGHT(H1005,3)="(a)",IF(AND(G1005&gt;=DATE('1. Informace o projektu'!$C$3,1,1),G1005&lt;=WORKDAY(DATE('1. Informace o projektu'!$C$3,12,31)-1,1,'6. Data'!$C$76:$C$89)),"OK","!!"),ISBLANK(G1005),"!",ISBLANK(H1005),"!!!",H1005='6. Data'!$B$3,"vyberte druh nákladu")," ")</f>
        <v xml:space="preserve"> </v>
      </c>
      <c r="J1005" s="261" t="str">
        <f t="shared" si="45"/>
        <v xml:space="preserve"> </v>
      </c>
      <c r="K1005" s="238" t="str">
        <f t="shared" si="46"/>
        <v xml:space="preserve"> </v>
      </c>
      <c r="L1005" s="87" t="str">
        <f t="shared" si="47"/>
        <v xml:space="preserve"> </v>
      </c>
    </row>
    <row r="1006" spans="1:12" x14ac:dyDescent="0.25">
      <c r="A1006" s="72"/>
      <c r="B1006" s="82"/>
      <c r="C1006" s="82"/>
      <c r="D1006" s="79"/>
      <c r="E1006" s="83"/>
      <c r="F1006" s="83"/>
      <c r="G1006" s="81"/>
      <c r="H1006" s="126"/>
      <c r="I1006" s="238" t="str">
        <f>IF(ISNUMBER(F1006),_xlfn.IFS(RIGHT(H1006,3)="(b)",IF(AND(G1006&gt;=DATE('1. Informace o projektu'!$C$3,1,1),G1006&lt;=WORKDAY(DATE('1. Informace o projektu'!$C$3+1,1,31)-1,1)),"OK","!!"),RIGHT(H1006,3)="(a)",IF(AND(G1006&gt;=DATE('1. Informace o projektu'!$C$3,1,1),G1006&lt;=WORKDAY(DATE('1. Informace o projektu'!$C$3,12,31)-1,1,'6. Data'!$C$76:$C$89)),"OK","!!"),ISBLANK(G1006),"!",ISBLANK(H1006),"!!!",H1006='6. Data'!$B$3,"vyberte druh nákladu")," ")</f>
        <v xml:space="preserve"> </v>
      </c>
      <c r="J1006" s="261" t="str">
        <f t="shared" si="45"/>
        <v xml:space="preserve"> </v>
      </c>
      <c r="K1006" s="238" t="str">
        <f t="shared" si="46"/>
        <v xml:space="preserve"> </v>
      </c>
      <c r="L1006" s="87" t="str">
        <f t="shared" si="47"/>
        <v xml:space="preserve"> </v>
      </c>
    </row>
    <row r="1007" spans="1:12" x14ac:dyDescent="0.25">
      <c r="A1007" s="72"/>
      <c r="B1007" s="82"/>
      <c r="C1007" s="82"/>
      <c r="D1007" s="79"/>
      <c r="E1007" s="83"/>
      <c r="F1007" s="83"/>
      <c r="G1007" s="81"/>
      <c r="H1007" s="126"/>
      <c r="I1007" s="238" t="str">
        <f>IF(ISNUMBER(F1007),_xlfn.IFS(RIGHT(H1007,3)="(b)",IF(AND(G1007&gt;=DATE('1. Informace o projektu'!$C$3,1,1),G1007&lt;=WORKDAY(DATE('1. Informace o projektu'!$C$3+1,1,31)-1,1)),"OK","!!"),RIGHT(H1007,3)="(a)",IF(AND(G1007&gt;=DATE('1. Informace o projektu'!$C$3,1,1),G1007&lt;=WORKDAY(DATE('1. Informace o projektu'!$C$3,12,31)-1,1,'6. Data'!$C$76:$C$89)),"OK","!!"),ISBLANK(G1007),"!",ISBLANK(H1007),"!!!",H1007='6. Data'!$B$3,"vyberte druh nákladu")," ")</f>
        <v xml:space="preserve"> </v>
      </c>
      <c r="J1007" s="261" t="str">
        <f t="shared" si="45"/>
        <v xml:space="preserve"> </v>
      </c>
      <c r="K1007" s="238" t="str">
        <f t="shared" si="46"/>
        <v xml:space="preserve"> </v>
      </c>
      <c r="L1007" s="87" t="str">
        <f t="shared" si="47"/>
        <v xml:space="preserve"> </v>
      </c>
    </row>
    <row r="1008" spans="1:12" x14ac:dyDescent="0.25">
      <c r="A1008" s="72"/>
      <c r="B1008" s="82"/>
      <c r="C1008" s="82"/>
      <c r="D1008" s="79"/>
      <c r="E1008" s="83"/>
      <c r="F1008" s="83"/>
      <c r="G1008" s="81"/>
      <c r="H1008" s="126"/>
      <c r="I1008" s="238" t="str">
        <f>IF(ISNUMBER(F1008),_xlfn.IFS(RIGHT(H1008,3)="(b)",IF(AND(G1008&gt;=DATE('1. Informace o projektu'!$C$3,1,1),G1008&lt;=WORKDAY(DATE('1. Informace o projektu'!$C$3+1,1,31)-1,1)),"OK","!!"),RIGHT(H1008,3)="(a)",IF(AND(G1008&gt;=DATE('1. Informace o projektu'!$C$3,1,1),G1008&lt;=WORKDAY(DATE('1. Informace o projektu'!$C$3,12,31)-1,1,'6. Data'!$C$76:$C$89)),"OK","!!"),ISBLANK(G1008),"!",ISBLANK(H1008),"!!!",H1008='6. Data'!$B$3,"vyberte druh nákladu")," ")</f>
        <v xml:space="preserve"> </v>
      </c>
      <c r="J1008" s="261" t="str">
        <f t="shared" si="45"/>
        <v xml:space="preserve"> </v>
      </c>
      <c r="K1008" s="238" t="str">
        <f t="shared" si="46"/>
        <v xml:space="preserve"> </v>
      </c>
      <c r="L1008" s="87" t="str">
        <f t="shared" si="47"/>
        <v xml:space="preserve"> </v>
      </c>
    </row>
    <row r="1009" spans="1:12" x14ac:dyDescent="0.25">
      <c r="A1009" s="72"/>
      <c r="B1009" s="82"/>
      <c r="C1009" s="82"/>
      <c r="D1009" s="79"/>
      <c r="E1009" s="83"/>
      <c r="F1009" s="83"/>
      <c r="G1009" s="81"/>
      <c r="H1009" s="126"/>
      <c r="I1009" s="238" t="str">
        <f>IF(ISNUMBER(F1009),_xlfn.IFS(RIGHT(H1009,3)="(b)",IF(AND(G1009&gt;=DATE('1. Informace o projektu'!$C$3,1,1),G1009&lt;=WORKDAY(DATE('1. Informace o projektu'!$C$3+1,1,31)-1,1)),"OK","!!"),RIGHT(H1009,3)="(a)",IF(AND(G1009&gt;=DATE('1. Informace o projektu'!$C$3,1,1),G1009&lt;=WORKDAY(DATE('1. Informace o projektu'!$C$3,12,31)-1,1,'6. Data'!$C$76:$C$89)),"OK","!!"),ISBLANK(G1009),"!",ISBLANK(H1009),"!!!",H1009='6. Data'!$B$3,"vyberte druh nákladu")," ")</f>
        <v xml:space="preserve"> </v>
      </c>
      <c r="J1009" s="261" t="str">
        <f t="shared" si="45"/>
        <v xml:space="preserve"> </v>
      </c>
      <c r="K1009" s="238" t="str">
        <f t="shared" si="46"/>
        <v xml:space="preserve"> </v>
      </c>
      <c r="L1009" s="87" t="str">
        <f t="shared" si="47"/>
        <v xml:space="preserve"> </v>
      </c>
    </row>
    <row r="1010" spans="1:12" x14ac:dyDescent="0.25">
      <c r="A1010" s="72"/>
      <c r="B1010" s="82"/>
      <c r="C1010" s="82"/>
      <c r="D1010" s="79"/>
      <c r="E1010" s="83"/>
      <c r="F1010" s="83"/>
      <c r="G1010" s="81"/>
      <c r="H1010" s="126"/>
      <c r="I1010" s="238" t="str">
        <f>IF(ISNUMBER(F1010),_xlfn.IFS(RIGHT(H1010,3)="(b)",IF(AND(G1010&gt;=DATE('1. Informace o projektu'!$C$3,1,1),G1010&lt;=WORKDAY(DATE('1. Informace o projektu'!$C$3+1,1,31)-1,1)),"OK","!!"),RIGHT(H1010,3)="(a)",IF(AND(G1010&gt;=DATE('1. Informace o projektu'!$C$3,1,1),G1010&lt;=WORKDAY(DATE('1. Informace o projektu'!$C$3,12,31)-1,1,'6. Data'!$C$76:$C$89)),"OK","!!"),ISBLANK(G1010),"!",ISBLANK(H1010),"!!!",H1010='6. Data'!$B$3,"vyberte druh nákladu")," ")</f>
        <v xml:space="preserve"> </v>
      </c>
      <c r="J1010" s="261" t="str">
        <f t="shared" si="45"/>
        <v xml:space="preserve"> </v>
      </c>
      <c r="K1010" s="238" t="str">
        <f t="shared" si="46"/>
        <v xml:space="preserve"> </v>
      </c>
      <c r="L1010" s="87" t="str">
        <f t="shared" si="47"/>
        <v xml:space="preserve"> </v>
      </c>
    </row>
    <row r="1011" spans="1:12" x14ac:dyDescent="0.25">
      <c r="A1011" s="72"/>
      <c r="B1011" s="82"/>
      <c r="C1011" s="82"/>
      <c r="D1011" s="79"/>
      <c r="E1011" s="83"/>
      <c r="F1011" s="83"/>
      <c r="G1011" s="81"/>
      <c r="H1011" s="126"/>
      <c r="I1011" s="238" t="str">
        <f>IF(ISNUMBER(F1011),_xlfn.IFS(RIGHT(H1011,3)="(b)",IF(AND(G1011&gt;=DATE('1. Informace o projektu'!$C$3,1,1),G1011&lt;=WORKDAY(DATE('1. Informace o projektu'!$C$3+1,1,31)-1,1)),"OK","!!"),RIGHT(H1011,3)="(a)",IF(AND(G1011&gt;=DATE('1. Informace o projektu'!$C$3,1,1),G1011&lt;=WORKDAY(DATE('1. Informace o projektu'!$C$3,12,31)-1,1,'6. Data'!$C$76:$C$89)),"OK","!!"),ISBLANK(G1011),"!",ISBLANK(H1011),"!!!",H1011='6. Data'!$B$3,"vyberte druh nákladu")," ")</f>
        <v xml:space="preserve"> </v>
      </c>
      <c r="J1011" s="261" t="str">
        <f t="shared" si="45"/>
        <v xml:space="preserve"> </v>
      </c>
      <c r="K1011" s="238" t="str">
        <f t="shared" si="46"/>
        <v xml:space="preserve"> </v>
      </c>
      <c r="L1011" s="87" t="str">
        <f t="shared" si="47"/>
        <v xml:space="preserve"> </v>
      </c>
    </row>
    <row r="1012" spans="1:12" x14ac:dyDescent="0.25">
      <c r="A1012" s="72"/>
      <c r="B1012" s="82"/>
      <c r="C1012" s="82"/>
      <c r="D1012" s="79"/>
      <c r="E1012" s="83"/>
      <c r="F1012" s="83"/>
      <c r="G1012" s="81"/>
      <c r="H1012" s="126"/>
      <c r="I1012" s="238" t="str">
        <f>IF(ISNUMBER(F1012),_xlfn.IFS(RIGHT(H1012,3)="(b)",IF(AND(G1012&gt;=DATE('1. Informace o projektu'!$C$3,1,1),G1012&lt;=WORKDAY(DATE('1. Informace o projektu'!$C$3+1,1,31)-1,1)),"OK","!!"),RIGHT(H1012,3)="(a)",IF(AND(G1012&gt;=DATE('1. Informace o projektu'!$C$3,1,1),G1012&lt;=WORKDAY(DATE('1. Informace o projektu'!$C$3,12,31)-1,1,'6. Data'!$C$76:$C$89)),"OK","!!"),ISBLANK(G1012),"!",ISBLANK(H1012),"!!!",H1012='6. Data'!$B$3,"vyberte druh nákladu")," ")</f>
        <v xml:space="preserve"> </v>
      </c>
      <c r="J1012" s="261" t="str">
        <f t="shared" si="45"/>
        <v xml:space="preserve"> </v>
      </c>
      <c r="K1012" s="238" t="str">
        <f t="shared" si="46"/>
        <v xml:space="preserve"> </v>
      </c>
      <c r="L1012" s="87" t="str">
        <f t="shared" si="47"/>
        <v xml:space="preserve"> </v>
      </c>
    </row>
    <row r="1013" spans="1:12" x14ac:dyDescent="0.25">
      <c r="A1013" s="72"/>
      <c r="B1013" s="82"/>
      <c r="C1013" s="82"/>
      <c r="D1013" s="79"/>
      <c r="E1013" s="83"/>
      <c r="F1013" s="83"/>
      <c r="G1013" s="81"/>
      <c r="H1013" s="126"/>
      <c r="I1013" s="238" t="str">
        <f>IF(ISNUMBER(F1013),_xlfn.IFS(RIGHT(H1013,3)="(b)",IF(AND(G1013&gt;=DATE('1. Informace o projektu'!$C$3,1,1),G1013&lt;=WORKDAY(DATE('1. Informace o projektu'!$C$3+1,1,31)-1,1)),"OK","!!"),RIGHT(H1013,3)="(a)",IF(AND(G1013&gt;=DATE('1. Informace o projektu'!$C$3,1,1),G1013&lt;=WORKDAY(DATE('1. Informace o projektu'!$C$3,12,31)-1,1,'6. Data'!$C$76:$C$89)),"OK","!!"),ISBLANK(G1013),"!",ISBLANK(H1013),"!!!",H1013='6. Data'!$B$3,"vyberte druh nákladu")," ")</f>
        <v xml:space="preserve"> </v>
      </c>
      <c r="J1013" s="261" t="str">
        <f t="shared" si="45"/>
        <v xml:space="preserve"> </v>
      </c>
      <c r="K1013" s="238" t="str">
        <f t="shared" si="46"/>
        <v xml:space="preserve"> </v>
      </c>
      <c r="L1013" s="87" t="str">
        <f t="shared" si="47"/>
        <v xml:space="preserve"> </v>
      </c>
    </row>
    <row r="1014" spans="1:12" x14ac:dyDescent="0.25">
      <c r="A1014" s="72"/>
      <c r="B1014" s="82"/>
      <c r="C1014" s="82"/>
      <c r="D1014" s="79"/>
      <c r="E1014" s="83"/>
      <c r="F1014" s="83"/>
      <c r="G1014" s="81"/>
      <c r="H1014" s="126"/>
      <c r="I1014" s="238" t="str">
        <f>IF(ISNUMBER(F1014),_xlfn.IFS(RIGHT(H1014,3)="(b)",IF(AND(G1014&gt;=DATE('1. Informace o projektu'!$C$3,1,1),G1014&lt;=WORKDAY(DATE('1. Informace o projektu'!$C$3+1,1,31)-1,1)),"OK","!!"),RIGHT(H1014,3)="(a)",IF(AND(G1014&gt;=DATE('1. Informace o projektu'!$C$3,1,1),G1014&lt;=WORKDAY(DATE('1. Informace o projektu'!$C$3,12,31)-1,1,'6. Data'!$C$76:$C$89)),"OK","!!"),ISBLANK(G1014),"!",ISBLANK(H1014),"!!!",H1014='6. Data'!$B$3,"vyberte druh nákladu")," ")</f>
        <v xml:space="preserve"> </v>
      </c>
      <c r="J1014" s="261" t="str">
        <f t="shared" si="45"/>
        <v xml:space="preserve"> </v>
      </c>
      <c r="K1014" s="238" t="str">
        <f t="shared" si="46"/>
        <v xml:space="preserve"> </v>
      </c>
      <c r="L1014" s="87" t="str">
        <f t="shared" si="47"/>
        <v xml:space="preserve"> </v>
      </c>
    </row>
    <row r="1015" spans="1:12" x14ac:dyDescent="0.25">
      <c r="A1015" s="72"/>
      <c r="B1015" s="82"/>
      <c r="C1015" s="82"/>
      <c r="D1015" s="79"/>
      <c r="E1015" s="83"/>
      <c r="F1015" s="83"/>
      <c r="G1015" s="81"/>
      <c r="H1015" s="126"/>
      <c r="I1015" s="238" t="str">
        <f>IF(ISNUMBER(F1015),_xlfn.IFS(RIGHT(H1015,3)="(b)",IF(AND(G1015&gt;=DATE('1. Informace o projektu'!$C$3,1,1),G1015&lt;=WORKDAY(DATE('1. Informace o projektu'!$C$3+1,1,31)-1,1)),"OK","!!"),RIGHT(H1015,3)="(a)",IF(AND(G1015&gt;=DATE('1. Informace o projektu'!$C$3,1,1),G1015&lt;=WORKDAY(DATE('1. Informace o projektu'!$C$3,12,31)-1,1,'6. Data'!$C$76:$C$89)),"OK","!!"),ISBLANK(G1015),"!",ISBLANK(H1015),"!!!",H1015='6. Data'!$B$3,"vyberte druh nákladu")," ")</f>
        <v xml:space="preserve"> </v>
      </c>
      <c r="J1015" s="261" t="str">
        <f t="shared" si="45"/>
        <v xml:space="preserve"> </v>
      </c>
      <c r="K1015" s="238" t="str">
        <f t="shared" si="46"/>
        <v xml:space="preserve"> </v>
      </c>
      <c r="L1015" s="87" t="str">
        <f t="shared" si="47"/>
        <v xml:space="preserve"> </v>
      </c>
    </row>
    <row r="1016" spans="1:12" x14ac:dyDescent="0.25">
      <c r="A1016" s="72"/>
      <c r="B1016" s="82"/>
      <c r="C1016" s="82"/>
      <c r="D1016" s="79"/>
      <c r="E1016" s="83"/>
      <c r="F1016" s="83"/>
      <c r="G1016" s="81"/>
      <c r="H1016" s="126"/>
      <c r="I1016" s="238" t="str">
        <f>IF(ISNUMBER(F1016),_xlfn.IFS(RIGHT(H1016,3)="(b)",IF(AND(G1016&gt;=DATE('1. Informace o projektu'!$C$3,1,1),G1016&lt;=WORKDAY(DATE('1. Informace o projektu'!$C$3+1,1,31)-1,1)),"OK","!!"),RIGHT(H1016,3)="(a)",IF(AND(G1016&gt;=DATE('1. Informace o projektu'!$C$3,1,1),G1016&lt;=WORKDAY(DATE('1. Informace o projektu'!$C$3,12,31)-1,1,'6. Data'!$C$76:$C$89)),"OK","!!"),ISBLANK(G1016),"!",ISBLANK(H1016),"!!!",H1016='6. Data'!$B$3,"vyberte druh nákladu")," ")</f>
        <v xml:space="preserve"> </v>
      </c>
      <c r="J1016" s="261" t="str">
        <f t="shared" si="45"/>
        <v xml:space="preserve"> </v>
      </c>
      <c r="K1016" s="238" t="str">
        <f t="shared" si="46"/>
        <v xml:space="preserve"> </v>
      </c>
      <c r="L1016" s="87" t="str">
        <f t="shared" si="47"/>
        <v xml:space="preserve"> </v>
      </c>
    </row>
    <row r="1017" spans="1:12" x14ac:dyDescent="0.25">
      <c r="A1017" s="72"/>
      <c r="B1017" s="82"/>
      <c r="C1017" s="82"/>
      <c r="D1017" s="79"/>
      <c r="E1017" s="83"/>
      <c r="F1017" s="83"/>
      <c r="G1017" s="81"/>
      <c r="H1017" s="126"/>
      <c r="I1017" s="238" t="str">
        <f>IF(ISNUMBER(F1017),_xlfn.IFS(RIGHT(H1017,3)="(b)",IF(AND(G1017&gt;=DATE('1. Informace o projektu'!$C$3,1,1),G1017&lt;=WORKDAY(DATE('1. Informace o projektu'!$C$3+1,1,31)-1,1)),"OK","!!"),RIGHT(H1017,3)="(a)",IF(AND(G1017&gt;=DATE('1. Informace o projektu'!$C$3,1,1),G1017&lt;=WORKDAY(DATE('1. Informace o projektu'!$C$3,12,31)-1,1,'6. Data'!$C$76:$C$89)),"OK","!!"),ISBLANK(G1017),"!",ISBLANK(H1017),"!!!",H1017='6. Data'!$B$3,"vyberte druh nákladu")," ")</f>
        <v xml:space="preserve"> </v>
      </c>
      <c r="J1017" s="261" t="str">
        <f t="shared" si="45"/>
        <v xml:space="preserve"> </v>
      </c>
      <c r="K1017" s="238" t="str">
        <f t="shared" si="46"/>
        <v xml:space="preserve"> </v>
      </c>
      <c r="L1017" s="87" t="str">
        <f t="shared" si="47"/>
        <v xml:space="preserve"> </v>
      </c>
    </row>
    <row r="1018" spans="1:12" x14ac:dyDescent="0.25">
      <c r="A1018" s="72"/>
      <c r="B1018" s="82"/>
      <c r="C1018" s="82"/>
      <c r="D1018" s="79"/>
      <c r="E1018" s="83"/>
      <c r="F1018" s="83"/>
      <c r="G1018" s="81"/>
      <c r="H1018" s="126"/>
      <c r="I1018" s="238" t="str">
        <f>IF(ISNUMBER(F1018),_xlfn.IFS(RIGHT(H1018,3)="(b)",IF(AND(G1018&gt;=DATE('1. Informace o projektu'!$C$3,1,1),G1018&lt;=WORKDAY(DATE('1. Informace o projektu'!$C$3+1,1,31)-1,1)),"OK","!!"),RIGHT(H1018,3)="(a)",IF(AND(G1018&gt;=DATE('1. Informace o projektu'!$C$3,1,1),G1018&lt;=WORKDAY(DATE('1. Informace o projektu'!$C$3,12,31)-1,1,'6. Data'!$C$76:$C$89)),"OK","!!"),ISBLANK(G1018),"!",ISBLANK(H1018),"!!!",H1018='6. Data'!$B$3,"vyberte druh nákladu")," ")</f>
        <v xml:space="preserve"> </v>
      </c>
      <c r="J1018" s="261" t="str">
        <f t="shared" si="45"/>
        <v xml:space="preserve"> </v>
      </c>
      <c r="K1018" s="238" t="str">
        <f t="shared" si="46"/>
        <v xml:space="preserve"> </v>
      </c>
      <c r="L1018" s="87" t="str">
        <f t="shared" si="47"/>
        <v xml:space="preserve"> </v>
      </c>
    </row>
    <row r="1019" spans="1:12" x14ac:dyDescent="0.25">
      <c r="A1019" s="72"/>
      <c r="B1019" s="82"/>
      <c r="C1019" s="82"/>
      <c r="D1019" s="79"/>
      <c r="E1019" s="83"/>
      <c r="F1019" s="83"/>
      <c r="G1019" s="81"/>
      <c r="H1019" s="126"/>
      <c r="I1019" s="238" t="str">
        <f>IF(ISNUMBER(F1019),_xlfn.IFS(RIGHT(H1019,3)="(b)",IF(AND(G1019&gt;=DATE('1. Informace o projektu'!$C$3,1,1),G1019&lt;=WORKDAY(DATE('1. Informace o projektu'!$C$3+1,1,31)-1,1)),"OK","!!"),RIGHT(H1019,3)="(a)",IF(AND(G1019&gt;=DATE('1. Informace o projektu'!$C$3,1,1),G1019&lt;=WORKDAY(DATE('1. Informace o projektu'!$C$3,12,31)-1,1,'6. Data'!$C$76:$C$89)),"OK","!!"),ISBLANK(G1019),"!",ISBLANK(H1019),"!!!",H1019='6. Data'!$B$3,"vyberte druh nákladu")," ")</f>
        <v xml:space="preserve"> </v>
      </c>
      <c r="J1019" s="261" t="str">
        <f t="shared" si="45"/>
        <v xml:space="preserve"> </v>
      </c>
      <c r="K1019" s="238" t="str">
        <f t="shared" si="46"/>
        <v xml:space="preserve"> </v>
      </c>
      <c r="L1019" s="87" t="str">
        <f t="shared" si="47"/>
        <v xml:space="preserve"> </v>
      </c>
    </row>
    <row r="1020" spans="1:12" x14ac:dyDescent="0.25">
      <c r="A1020" s="72"/>
      <c r="B1020" s="82"/>
      <c r="C1020" s="82"/>
      <c r="D1020" s="79"/>
      <c r="E1020" s="83"/>
      <c r="F1020" s="83"/>
      <c r="G1020" s="81"/>
      <c r="H1020" s="126"/>
      <c r="I1020" s="238" t="str">
        <f>IF(ISNUMBER(F1020),_xlfn.IFS(RIGHT(H1020,3)="(b)",IF(AND(G1020&gt;=DATE('1. Informace o projektu'!$C$3,1,1),G1020&lt;=WORKDAY(DATE('1. Informace o projektu'!$C$3+1,1,31)-1,1)),"OK","!!"),RIGHT(H1020,3)="(a)",IF(AND(G1020&gt;=DATE('1. Informace o projektu'!$C$3,1,1),G1020&lt;=WORKDAY(DATE('1. Informace o projektu'!$C$3,12,31)-1,1,'6. Data'!$C$76:$C$89)),"OK","!!"),ISBLANK(G1020),"!",ISBLANK(H1020),"!!!",H1020='6. Data'!$B$3,"vyberte druh nákladu")," ")</f>
        <v xml:space="preserve"> </v>
      </c>
      <c r="J1020" s="261" t="str">
        <f t="shared" si="45"/>
        <v xml:space="preserve"> </v>
      </c>
      <c r="K1020" s="238" t="str">
        <f t="shared" si="46"/>
        <v xml:space="preserve"> </v>
      </c>
      <c r="L1020" s="87" t="str">
        <f t="shared" si="47"/>
        <v xml:space="preserve"> </v>
      </c>
    </row>
    <row r="1021" spans="1:12" x14ac:dyDescent="0.25">
      <c r="A1021" s="72"/>
      <c r="B1021" s="82"/>
      <c r="C1021" s="82"/>
      <c r="D1021" s="79"/>
      <c r="E1021" s="83"/>
      <c r="F1021" s="83"/>
      <c r="G1021" s="81"/>
      <c r="H1021" s="126"/>
      <c r="I1021" s="238" t="str">
        <f>IF(ISNUMBER(F1021),_xlfn.IFS(RIGHT(H1021,3)="(b)",IF(AND(G1021&gt;=DATE('1. Informace o projektu'!$C$3,1,1),G1021&lt;=WORKDAY(DATE('1. Informace o projektu'!$C$3+1,1,31)-1,1)),"OK","!!"),RIGHT(H1021,3)="(a)",IF(AND(G1021&gt;=DATE('1. Informace o projektu'!$C$3,1,1),G1021&lt;=WORKDAY(DATE('1. Informace o projektu'!$C$3,12,31)-1,1,'6. Data'!$C$76:$C$89)),"OK","!!"),ISBLANK(G1021),"!",ISBLANK(H1021),"!!!",H1021='6. Data'!$B$3,"vyberte druh nákladu")," ")</f>
        <v xml:space="preserve"> </v>
      </c>
      <c r="J1021" s="261" t="str">
        <f t="shared" si="45"/>
        <v xml:space="preserve"> </v>
      </c>
      <c r="K1021" s="238" t="str">
        <f t="shared" si="46"/>
        <v xml:space="preserve"> </v>
      </c>
      <c r="L1021" s="87" t="str">
        <f t="shared" si="47"/>
        <v xml:space="preserve"> </v>
      </c>
    </row>
    <row r="1022" spans="1:12" x14ac:dyDescent="0.25">
      <c r="A1022" s="72"/>
      <c r="B1022" s="82"/>
      <c r="C1022" s="82"/>
      <c r="D1022" s="79"/>
      <c r="E1022" s="83"/>
      <c r="F1022" s="83"/>
      <c r="G1022" s="81"/>
      <c r="H1022" s="126"/>
      <c r="I1022" s="238" t="str">
        <f>IF(ISNUMBER(F1022),_xlfn.IFS(RIGHT(H1022,3)="(b)",IF(AND(G1022&gt;=DATE('1. Informace o projektu'!$C$3,1,1),G1022&lt;=WORKDAY(DATE('1. Informace o projektu'!$C$3+1,1,31)-1,1)),"OK","!!"),RIGHT(H1022,3)="(a)",IF(AND(G1022&gt;=DATE('1. Informace o projektu'!$C$3,1,1),G1022&lt;=WORKDAY(DATE('1. Informace o projektu'!$C$3,12,31)-1,1,'6. Data'!$C$76:$C$89)),"OK","!!"),ISBLANK(G1022),"!",ISBLANK(H1022),"!!!",H1022='6. Data'!$B$3,"vyberte druh nákladu")," ")</f>
        <v xml:space="preserve"> </v>
      </c>
      <c r="J1022" s="261" t="str">
        <f t="shared" si="45"/>
        <v xml:space="preserve"> </v>
      </c>
      <c r="K1022" s="238" t="str">
        <f t="shared" si="46"/>
        <v xml:space="preserve"> </v>
      </c>
      <c r="L1022" s="87" t="str">
        <f t="shared" si="47"/>
        <v xml:space="preserve"> </v>
      </c>
    </row>
    <row r="1023" spans="1:12" x14ac:dyDescent="0.25">
      <c r="A1023" s="72"/>
      <c r="B1023" s="82"/>
      <c r="C1023" s="82"/>
      <c r="D1023" s="79"/>
      <c r="E1023" s="83"/>
      <c r="F1023" s="83"/>
      <c r="G1023" s="81"/>
      <c r="H1023" s="126"/>
      <c r="I1023" s="238" t="str">
        <f>IF(ISNUMBER(F1023),_xlfn.IFS(RIGHT(H1023,3)="(b)",IF(AND(G1023&gt;=DATE('1. Informace o projektu'!$C$3,1,1),G1023&lt;=WORKDAY(DATE('1. Informace o projektu'!$C$3+1,1,31)-1,1)),"OK","!!"),RIGHT(H1023,3)="(a)",IF(AND(G1023&gt;=DATE('1. Informace o projektu'!$C$3,1,1),G1023&lt;=WORKDAY(DATE('1. Informace o projektu'!$C$3,12,31)-1,1,'6. Data'!$C$76:$C$89)),"OK","!!"),ISBLANK(G1023),"!",ISBLANK(H1023),"!!!",H1023='6. Data'!$B$3,"vyberte druh nákladu")," ")</f>
        <v xml:space="preserve"> </v>
      </c>
      <c r="J1023" s="261" t="str">
        <f t="shared" si="45"/>
        <v xml:space="preserve"> </v>
      </c>
      <c r="K1023" s="238" t="str">
        <f t="shared" si="46"/>
        <v xml:space="preserve"> </v>
      </c>
      <c r="L1023" s="87" t="str">
        <f t="shared" si="47"/>
        <v xml:space="preserve"> </v>
      </c>
    </row>
    <row r="1024" spans="1:12" x14ac:dyDescent="0.25">
      <c r="A1024" s="72"/>
      <c r="B1024" s="82"/>
      <c r="C1024" s="82"/>
      <c r="D1024" s="79"/>
      <c r="E1024" s="83"/>
      <c r="F1024" s="83"/>
      <c r="G1024" s="81"/>
      <c r="H1024" s="126"/>
      <c r="I1024" s="238" t="str">
        <f>IF(ISNUMBER(F1024),_xlfn.IFS(RIGHT(H1024,3)="(b)",IF(AND(G1024&gt;=DATE('1. Informace o projektu'!$C$3,1,1),G1024&lt;=WORKDAY(DATE('1. Informace o projektu'!$C$3+1,1,31)-1,1)),"OK","!!"),RIGHT(H1024,3)="(a)",IF(AND(G1024&gt;=DATE('1. Informace o projektu'!$C$3,1,1),G1024&lt;=WORKDAY(DATE('1. Informace o projektu'!$C$3,12,31)-1,1,'6. Data'!$C$76:$C$89)),"OK","!!"),ISBLANK(G1024),"!",ISBLANK(H1024),"!!!",H1024='6. Data'!$B$3,"vyberte druh nákladu")," ")</f>
        <v xml:space="preserve"> </v>
      </c>
      <c r="J1024" s="261" t="str">
        <f t="shared" si="45"/>
        <v xml:space="preserve"> </v>
      </c>
      <c r="K1024" s="238" t="str">
        <f t="shared" si="46"/>
        <v xml:space="preserve"> </v>
      </c>
      <c r="L1024" s="87" t="str">
        <f t="shared" si="47"/>
        <v xml:space="preserve"> </v>
      </c>
    </row>
    <row r="1025" spans="1:12" x14ac:dyDescent="0.25">
      <c r="A1025" s="72"/>
      <c r="B1025" s="82"/>
      <c r="C1025" s="82"/>
      <c r="D1025" s="79"/>
      <c r="E1025" s="83"/>
      <c r="F1025" s="83"/>
      <c r="G1025" s="81"/>
      <c r="H1025" s="126"/>
      <c r="I1025" s="238" t="str">
        <f>IF(ISNUMBER(F1025),_xlfn.IFS(RIGHT(H1025,3)="(b)",IF(AND(G1025&gt;=DATE('1. Informace o projektu'!$C$3,1,1),G1025&lt;=WORKDAY(DATE('1. Informace o projektu'!$C$3+1,1,31)-1,1)),"OK","!!"),RIGHT(H1025,3)="(a)",IF(AND(G1025&gt;=DATE('1. Informace o projektu'!$C$3,1,1),G1025&lt;=WORKDAY(DATE('1. Informace o projektu'!$C$3,12,31)-1,1,'6. Data'!$C$76:$C$89)),"OK","!!"),ISBLANK(G1025),"!",ISBLANK(H1025),"!!!",H1025='6. Data'!$B$3,"vyberte druh nákladu")," ")</f>
        <v xml:space="preserve"> </v>
      </c>
      <c r="J1025" s="261" t="str">
        <f t="shared" si="45"/>
        <v xml:space="preserve"> </v>
      </c>
      <c r="K1025" s="238" t="str">
        <f t="shared" si="46"/>
        <v xml:space="preserve"> </v>
      </c>
      <c r="L1025" s="87" t="str">
        <f t="shared" si="47"/>
        <v xml:space="preserve"> </v>
      </c>
    </row>
    <row r="1026" spans="1:12" x14ac:dyDescent="0.25">
      <c r="A1026" s="72"/>
      <c r="B1026" s="82"/>
      <c r="C1026" s="82"/>
      <c r="D1026" s="79"/>
      <c r="E1026" s="83"/>
      <c r="F1026" s="83"/>
      <c r="G1026" s="81"/>
      <c r="H1026" s="126"/>
      <c r="I1026" s="238" t="str">
        <f>IF(ISNUMBER(F1026),_xlfn.IFS(RIGHT(H1026,3)="(b)",IF(AND(G1026&gt;=DATE('1. Informace o projektu'!$C$3,1,1),G1026&lt;=WORKDAY(DATE('1. Informace o projektu'!$C$3+1,1,31)-1,1)),"OK","!!"),RIGHT(H1026,3)="(a)",IF(AND(G1026&gt;=DATE('1. Informace o projektu'!$C$3,1,1),G1026&lt;=WORKDAY(DATE('1. Informace o projektu'!$C$3,12,31)-1,1,'6. Data'!$C$76:$C$89)),"OK","!!"),ISBLANK(G1026),"!",ISBLANK(H1026),"!!!",H1026='6. Data'!$B$3,"vyberte druh nákladu")," ")</f>
        <v xml:space="preserve"> </v>
      </c>
      <c r="J1026" s="261" t="str">
        <f t="shared" si="45"/>
        <v xml:space="preserve"> </v>
      </c>
      <c r="K1026" s="238" t="str">
        <f t="shared" si="46"/>
        <v xml:space="preserve"> </v>
      </c>
      <c r="L1026" s="87" t="str">
        <f t="shared" si="47"/>
        <v xml:space="preserve"> </v>
      </c>
    </row>
    <row r="1027" spans="1:12" x14ac:dyDescent="0.25">
      <c r="A1027" s="72"/>
      <c r="B1027" s="82"/>
      <c r="C1027" s="82"/>
      <c r="D1027" s="79"/>
      <c r="E1027" s="83"/>
      <c r="F1027" s="83"/>
      <c r="G1027" s="81"/>
      <c r="H1027" s="126"/>
      <c r="I1027" s="238" t="str">
        <f>IF(ISNUMBER(F1027),_xlfn.IFS(RIGHT(H1027,3)="(b)",IF(AND(G1027&gt;=DATE('1. Informace o projektu'!$C$3,1,1),G1027&lt;=WORKDAY(DATE('1. Informace o projektu'!$C$3+1,1,31)-1,1)),"OK","!!"),RIGHT(H1027,3)="(a)",IF(AND(G1027&gt;=DATE('1. Informace o projektu'!$C$3,1,1),G1027&lt;=WORKDAY(DATE('1. Informace o projektu'!$C$3,12,31)-1,1,'6. Data'!$C$76:$C$89)),"OK","!!"),ISBLANK(G1027),"!",ISBLANK(H1027),"!!!",H1027='6. Data'!$B$3,"vyberte druh nákladu")," ")</f>
        <v xml:space="preserve"> </v>
      </c>
      <c r="J1027" s="261" t="str">
        <f t="shared" si="45"/>
        <v xml:space="preserve"> </v>
      </c>
      <c r="K1027" s="238" t="str">
        <f t="shared" si="46"/>
        <v xml:space="preserve"> </v>
      </c>
      <c r="L1027" s="87" t="str">
        <f t="shared" si="47"/>
        <v xml:space="preserve"> </v>
      </c>
    </row>
    <row r="1028" spans="1:12" x14ac:dyDescent="0.25">
      <c r="A1028" s="72"/>
      <c r="B1028" s="82"/>
      <c r="C1028" s="82"/>
      <c r="D1028" s="79"/>
      <c r="E1028" s="83"/>
      <c r="F1028" s="83"/>
      <c r="G1028" s="81"/>
      <c r="H1028" s="126"/>
      <c r="I1028" s="238" t="str">
        <f>IF(ISNUMBER(F1028),_xlfn.IFS(RIGHT(H1028,3)="(b)",IF(AND(G1028&gt;=DATE('1. Informace o projektu'!$C$3,1,1),G1028&lt;=WORKDAY(DATE('1. Informace o projektu'!$C$3+1,1,31)-1,1)),"OK","!!"),RIGHT(H1028,3)="(a)",IF(AND(G1028&gt;=DATE('1. Informace o projektu'!$C$3,1,1),G1028&lt;=WORKDAY(DATE('1. Informace o projektu'!$C$3,12,31)-1,1,'6. Data'!$C$76:$C$89)),"OK","!!"),ISBLANK(G1028),"!",ISBLANK(H1028),"!!!",H1028='6. Data'!$B$3,"vyberte druh nákladu")," ")</f>
        <v xml:space="preserve"> </v>
      </c>
      <c r="J1028" s="261" t="str">
        <f t="shared" si="45"/>
        <v xml:space="preserve"> </v>
      </c>
      <c r="K1028" s="238" t="str">
        <f t="shared" si="46"/>
        <v xml:space="preserve"> </v>
      </c>
      <c r="L1028" s="87" t="str">
        <f t="shared" si="47"/>
        <v xml:space="preserve"> </v>
      </c>
    </row>
    <row r="1029" spans="1:12" x14ac:dyDescent="0.25">
      <c r="A1029" s="72"/>
      <c r="B1029" s="82"/>
      <c r="C1029" s="82"/>
      <c r="D1029" s="79"/>
      <c r="E1029" s="83"/>
      <c r="F1029" s="83"/>
      <c r="G1029" s="81"/>
      <c r="H1029" s="126"/>
      <c r="I1029" s="238" t="str">
        <f>IF(ISNUMBER(F1029),_xlfn.IFS(RIGHT(H1029,3)="(b)",IF(AND(G1029&gt;=DATE('1. Informace o projektu'!$C$3,1,1),G1029&lt;=WORKDAY(DATE('1. Informace o projektu'!$C$3+1,1,31)-1,1)),"OK","!!"),RIGHT(H1029,3)="(a)",IF(AND(G1029&gt;=DATE('1. Informace o projektu'!$C$3,1,1),G1029&lt;=WORKDAY(DATE('1. Informace o projektu'!$C$3,12,31)-1,1,'6. Data'!$C$76:$C$89)),"OK","!!"),ISBLANK(G1029),"!",ISBLANK(H1029),"!!!",H1029='6. Data'!$B$3,"vyberte druh nákladu")," ")</f>
        <v xml:space="preserve"> </v>
      </c>
      <c r="J1029" s="261" t="str">
        <f t="shared" si="45"/>
        <v xml:space="preserve"> </v>
      </c>
      <c r="K1029" s="238" t="str">
        <f t="shared" si="46"/>
        <v xml:space="preserve"> </v>
      </c>
      <c r="L1029" s="87" t="str">
        <f t="shared" si="47"/>
        <v xml:space="preserve"> </v>
      </c>
    </row>
    <row r="1030" spans="1:12" x14ac:dyDescent="0.25">
      <c r="A1030" s="72"/>
      <c r="B1030" s="82"/>
      <c r="C1030" s="82"/>
      <c r="D1030" s="79"/>
      <c r="E1030" s="83"/>
      <c r="F1030" s="83"/>
      <c r="G1030" s="81"/>
      <c r="H1030" s="126"/>
      <c r="I1030" s="238" t="str">
        <f>IF(ISNUMBER(F1030),_xlfn.IFS(RIGHT(H1030,3)="(b)",IF(AND(G1030&gt;=DATE('1. Informace o projektu'!$C$3,1,1),G1030&lt;=WORKDAY(DATE('1. Informace o projektu'!$C$3+1,1,31)-1,1)),"OK","!!"),RIGHT(H1030,3)="(a)",IF(AND(G1030&gt;=DATE('1. Informace o projektu'!$C$3,1,1),G1030&lt;=WORKDAY(DATE('1. Informace o projektu'!$C$3,12,31)-1,1,'6. Data'!$C$76:$C$89)),"OK","!!"),ISBLANK(G1030),"!",ISBLANK(H1030),"!!!",H1030='6. Data'!$B$3,"vyberte druh nákladu")," ")</f>
        <v xml:space="preserve"> </v>
      </c>
      <c r="J1030" s="261" t="str">
        <f t="shared" si="45"/>
        <v xml:space="preserve"> </v>
      </c>
      <c r="K1030" s="238" t="str">
        <f t="shared" si="46"/>
        <v xml:space="preserve"> </v>
      </c>
      <c r="L1030" s="87" t="str">
        <f t="shared" si="47"/>
        <v xml:space="preserve"> </v>
      </c>
    </row>
    <row r="1031" spans="1:12" x14ac:dyDescent="0.25">
      <c r="A1031" s="72"/>
      <c r="B1031" s="82"/>
      <c r="C1031" s="82"/>
      <c r="D1031" s="79"/>
      <c r="E1031" s="83"/>
      <c r="F1031" s="83"/>
      <c r="G1031" s="81"/>
      <c r="H1031" s="126"/>
      <c r="I1031" s="238" t="str">
        <f>IF(ISNUMBER(F1031),_xlfn.IFS(RIGHT(H1031,3)="(b)",IF(AND(G1031&gt;=DATE('1. Informace o projektu'!$C$3,1,1),G1031&lt;=WORKDAY(DATE('1. Informace o projektu'!$C$3+1,1,31)-1,1)),"OK","!!"),RIGHT(H1031,3)="(a)",IF(AND(G1031&gt;=DATE('1. Informace o projektu'!$C$3,1,1),G1031&lt;=WORKDAY(DATE('1. Informace o projektu'!$C$3,12,31)-1,1,'6. Data'!$C$76:$C$89)),"OK","!!"),ISBLANK(G1031),"!",ISBLANK(H1031),"!!!",H1031='6. Data'!$B$3,"vyberte druh nákladu")," ")</f>
        <v xml:space="preserve"> </v>
      </c>
      <c r="J1031" s="261" t="str">
        <f t="shared" ref="J1031:J1094" si="48">_xlfn.IFS(I1031="!","Zapište datum úhrady",I1031="ok"," ",I1031=" "," ",I1031="!!!","vyberte druh nákladu",I1031="!!","nepovolené datum úhrady",I1031="vyberte druh nákladu","vyberte druh nákladu")</f>
        <v xml:space="preserve"> </v>
      </c>
      <c r="K1031" s="238" t="str">
        <f t="shared" ref="K1031:K1094" si="49">IF(ISNUMBER(F1031),IF(E1031&gt;=F1031,"OK","!")," ")</f>
        <v xml:space="preserve"> </v>
      </c>
      <c r="L1031" s="87" t="str">
        <f t="shared" ref="L1031:L1094" si="50">_xlfn.IFS(K1031="!","Hrazeno z dotace je vyšší než fakturovaná částka",K1031="ok"," ",K1031=" "," ")</f>
        <v xml:space="preserve"> </v>
      </c>
    </row>
    <row r="1032" spans="1:12" x14ac:dyDescent="0.25">
      <c r="A1032" s="72"/>
      <c r="B1032" s="82"/>
      <c r="C1032" s="82"/>
      <c r="D1032" s="79"/>
      <c r="E1032" s="83"/>
      <c r="F1032" s="83"/>
      <c r="G1032" s="81"/>
      <c r="H1032" s="126"/>
      <c r="I1032" s="238" t="str">
        <f>IF(ISNUMBER(F1032),_xlfn.IFS(RIGHT(H1032,3)="(b)",IF(AND(G1032&gt;=DATE('1. Informace o projektu'!$C$3,1,1),G1032&lt;=WORKDAY(DATE('1. Informace o projektu'!$C$3+1,1,31)-1,1)),"OK","!!"),RIGHT(H1032,3)="(a)",IF(AND(G1032&gt;=DATE('1. Informace o projektu'!$C$3,1,1),G1032&lt;=WORKDAY(DATE('1. Informace o projektu'!$C$3,12,31)-1,1,'6. Data'!$C$76:$C$89)),"OK","!!"),ISBLANK(G1032),"!",ISBLANK(H1032),"!!!",H1032='6. Data'!$B$3,"vyberte druh nákladu")," ")</f>
        <v xml:space="preserve"> </v>
      </c>
      <c r="J1032" s="261" t="str">
        <f t="shared" si="48"/>
        <v xml:space="preserve"> </v>
      </c>
      <c r="K1032" s="238" t="str">
        <f t="shared" si="49"/>
        <v xml:space="preserve"> </v>
      </c>
      <c r="L1032" s="87" t="str">
        <f t="shared" si="50"/>
        <v xml:space="preserve"> </v>
      </c>
    </row>
    <row r="1033" spans="1:12" x14ac:dyDescent="0.25">
      <c r="A1033" s="72"/>
      <c r="B1033" s="82"/>
      <c r="C1033" s="82"/>
      <c r="D1033" s="79"/>
      <c r="E1033" s="83"/>
      <c r="F1033" s="83"/>
      <c r="G1033" s="81"/>
      <c r="H1033" s="126"/>
      <c r="I1033" s="238" t="str">
        <f>IF(ISNUMBER(F1033),_xlfn.IFS(RIGHT(H1033,3)="(b)",IF(AND(G1033&gt;=DATE('1. Informace o projektu'!$C$3,1,1),G1033&lt;=WORKDAY(DATE('1. Informace o projektu'!$C$3+1,1,31)-1,1)),"OK","!!"),RIGHT(H1033,3)="(a)",IF(AND(G1033&gt;=DATE('1. Informace o projektu'!$C$3,1,1),G1033&lt;=WORKDAY(DATE('1. Informace o projektu'!$C$3,12,31)-1,1,'6. Data'!$C$76:$C$89)),"OK","!!"),ISBLANK(G1033),"!",ISBLANK(H1033),"!!!",H1033='6. Data'!$B$3,"vyberte druh nákladu")," ")</f>
        <v xml:space="preserve"> </v>
      </c>
      <c r="J1033" s="261" t="str">
        <f t="shared" si="48"/>
        <v xml:space="preserve"> </v>
      </c>
      <c r="K1033" s="238" t="str">
        <f t="shared" si="49"/>
        <v xml:space="preserve"> </v>
      </c>
      <c r="L1033" s="87" t="str">
        <f t="shared" si="50"/>
        <v xml:space="preserve"> </v>
      </c>
    </row>
    <row r="1034" spans="1:12" x14ac:dyDescent="0.25">
      <c r="A1034" s="72"/>
      <c r="B1034" s="82"/>
      <c r="C1034" s="82"/>
      <c r="D1034" s="79"/>
      <c r="E1034" s="83"/>
      <c r="F1034" s="83"/>
      <c r="G1034" s="81"/>
      <c r="H1034" s="126"/>
      <c r="I1034" s="238" t="str">
        <f>IF(ISNUMBER(F1034),_xlfn.IFS(RIGHT(H1034,3)="(b)",IF(AND(G1034&gt;=DATE('1. Informace o projektu'!$C$3,1,1),G1034&lt;=WORKDAY(DATE('1. Informace o projektu'!$C$3+1,1,31)-1,1)),"OK","!!"),RIGHT(H1034,3)="(a)",IF(AND(G1034&gt;=DATE('1. Informace o projektu'!$C$3,1,1),G1034&lt;=WORKDAY(DATE('1. Informace o projektu'!$C$3,12,31)-1,1,'6. Data'!$C$76:$C$89)),"OK","!!"),ISBLANK(G1034),"!",ISBLANK(H1034),"!!!",H1034='6. Data'!$B$3,"vyberte druh nákladu")," ")</f>
        <v xml:space="preserve"> </v>
      </c>
      <c r="J1034" s="261" t="str">
        <f t="shared" si="48"/>
        <v xml:space="preserve"> </v>
      </c>
      <c r="K1034" s="238" t="str">
        <f t="shared" si="49"/>
        <v xml:space="preserve"> </v>
      </c>
      <c r="L1034" s="87" t="str">
        <f t="shared" si="50"/>
        <v xml:space="preserve"> </v>
      </c>
    </row>
    <row r="1035" spans="1:12" x14ac:dyDescent="0.25">
      <c r="A1035" s="72"/>
      <c r="B1035" s="82"/>
      <c r="C1035" s="82"/>
      <c r="D1035" s="79"/>
      <c r="E1035" s="83"/>
      <c r="F1035" s="83"/>
      <c r="G1035" s="81"/>
      <c r="H1035" s="126"/>
      <c r="I1035" s="238" t="str">
        <f>IF(ISNUMBER(F1035),_xlfn.IFS(RIGHT(H1035,3)="(b)",IF(AND(G1035&gt;=DATE('1. Informace o projektu'!$C$3,1,1),G1035&lt;=WORKDAY(DATE('1. Informace o projektu'!$C$3+1,1,31)-1,1)),"OK","!!"),RIGHT(H1035,3)="(a)",IF(AND(G1035&gt;=DATE('1. Informace o projektu'!$C$3,1,1),G1035&lt;=WORKDAY(DATE('1. Informace o projektu'!$C$3,12,31)-1,1,'6. Data'!$C$76:$C$89)),"OK","!!"),ISBLANK(G1035),"!",ISBLANK(H1035),"!!!",H1035='6. Data'!$B$3,"vyberte druh nákladu")," ")</f>
        <v xml:space="preserve"> </v>
      </c>
      <c r="J1035" s="261" t="str">
        <f t="shared" si="48"/>
        <v xml:space="preserve"> </v>
      </c>
      <c r="K1035" s="238" t="str">
        <f t="shared" si="49"/>
        <v xml:space="preserve"> </v>
      </c>
      <c r="L1035" s="87" t="str">
        <f t="shared" si="50"/>
        <v xml:space="preserve"> </v>
      </c>
    </row>
    <row r="1036" spans="1:12" x14ac:dyDescent="0.25">
      <c r="A1036" s="72"/>
      <c r="B1036" s="82"/>
      <c r="C1036" s="82"/>
      <c r="D1036" s="79"/>
      <c r="E1036" s="83"/>
      <c r="F1036" s="83"/>
      <c r="G1036" s="81"/>
      <c r="H1036" s="126"/>
      <c r="I1036" s="238" t="str">
        <f>IF(ISNUMBER(F1036),_xlfn.IFS(RIGHT(H1036,3)="(b)",IF(AND(G1036&gt;=DATE('1. Informace o projektu'!$C$3,1,1),G1036&lt;=WORKDAY(DATE('1. Informace o projektu'!$C$3+1,1,31)-1,1)),"OK","!!"),RIGHT(H1036,3)="(a)",IF(AND(G1036&gt;=DATE('1. Informace o projektu'!$C$3,1,1),G1036&lt;=WORKDAY(DATE('1. Informace o projektu'!$C$3,12,31)-1,1,'6. Data'!$C$76:$C$89)),"OK","!!"),ISBLANK(G1036),"!",ISBLANK(H1036),"!!!",H1036='6. Data'!$B$3,"vyberte druh nákladu")," ")</f>
        <v xml:space="preserve"> </v>
      </c>
      <c r="J1036" s="261" t="str">
        <f t="shared" si="48"/>
        <v xml:space="preserve"> </v>
      </c>
      <c r="K1036" s="238" t="str">
        <f t="shared" si="49"/>
        <v xml:space="preserve"> </v>
      </c>
      <c r="L1036" s="87" t="str">
        <f t="shared" si="50"/>
        <v xml:space="preserve"> </v>
      </c>
    </row>
    <row r="1037" spans="1:12" x14ac:dyDescent="0.25">
      <c r="A1037" s="72"/>
      <c r="B1037" s="82"/>
      <c r="C1037" s="82"/>
      <c r="D1037" s="79"/>
      <c r="E1037" s="83"/>
      <c r="F1037" s="83"/>
      <c r="G1037" s="81"/>
      <c r="H1037" s="126"/>
      <c r="I1037" s="238" t="str">
        <f>IF(ISNUMBER(F1037),_xlfn.IFS(RIGHT(H1037,3)="(b)",IF(AND(G1037&gt;=DATE('1. Informace o projektu'!$C$3,1,1),G1037&lt;=WORKDAY(DATE('1. Informace o projektu'!$C$3+1,1,31)-1,1)),"OK","!!"),RIGHT(H1037,3)="(a)",IF(AND(G1037&gt;=DATE('1. Informace o projektu'!$C$3,1,1),G1037&lt;=WORKDAY(DATE('1. Informace o projektu'!$C$3,12,31)-1,1,'6. Data'!$C$76:$C$89)),"OK","!!"),ISBLANK(G1037),"!",ISBLANK(H1037),"!!!",H1037='6. Data'!$B$3,"vyberte druh nákladu")," ")</f>
        <v xml:space="preserve"> </v>
      </c>
      <c r="J1037" s="261" t="str">
        <f t="shared" si="48"/>
        <v xml:space="preserve"> </v>
      </c>
      <c r="K1037" s="238" t="str">
        <f t="shared" si="49"/>
        <v xml:space="preserve"> </v>
      </c>
      <c r="L1037" s="87" t="str">
        <f t="shared" si="50"/>
        <v xml:space="preserve"> </v>
      </c>
    </row>
    <row r="1038" spans="1:12" x14ac:dyDescent="0.25">
      <c r="A1038" s="72"/>
      <c r="B1038" s="82"/>
      <c r="C1038" s="82"/>
      <c r="D1038" s="79"/>
      <c r="E1038" s="83"/>
      <c r="F1038" s="83"/>
      <c r="G1038" s="81"/>
      <c r="H1038" s="126"/>
      <c r="I1038" s="238" t="str">
        <f>IF(ISNUMBER(F1038),_xlfn.IFS(RIGHT(H1038,3)="(b)",IF(AND(G1038&gt;=DATE('1. Informace o projektu'!$C$3,1,1),G1038&lt;=WORKDAY(DATE('1. Informace o projektu'!$C$3+1,1,31)-1,1)),"OK","!!"),RIGHT(H1038,3)="(a)",IF(AND(G1038&gt;=DATE('1. Informace o projektu'!$C$3,1,1),G1038&lt;=WORKDAY(DATE('1. Informace o projektu'!$C$3,12,31)-1,1,'6. Data'!$C$76:$C$89)),"OK","!!"),ISBLANK(G1038),"!",ISBLANK(H1038),"!!!",H1038='6. Data'!$B$3,"vyberte druh nákladu")," ")</f>
        <v xml:space="preserve"> </v>
      </c>
      <c r="J1038" s="261" t="str">
        <f t="shared" si="48"/>
        <v xml:space="preserve"> </v>
      </c>
      <c r="K1038" s="238" t="str">
        <f t="shared" si="49"/>
        <v xml:space="preserve"> </v>
      </c>
      <c r="L1038" s="87" t="str">
        <f t="shared" si="50"/>
        <v xml:space="preserve"> </v>
      </c>
    </row>
    <row r="1039" spans="1:12" x14ac:dyDescent="0.25">
      <c r="A1039" s="72"/>
      <c r="B1039" s="82"/>
      <c r="C1039" s="82"/>
      <c r="D1039" s="79"/>
      <c r="E1039" s="83"/>
      <c r="F1039" s="83"/>
      <c r="G1039" s="81"/>
      <c r="H1039" s="126"/>
      <c r="I1039" s="238" t="str">
        <f>IF(ISNUMBER(F1039),_xlfn.IFS(RIGHT(H1039,3)="(b)",IF(AND(G1039&gt;=DATE('1. Informace o projektu'!$C$3,1,1),G1039&lt;=WORKDAY(DATE('1. Informace o projektu'!$C$3+1,1,31)-1,1)),"OK","!!"),RIGHT(H1039,3)="(a)",IF(AND(G1039&gt;=DATE('1. Informace o projektu'!$C$3,1,1),G1039&lt;=WORKDAY(DATE('1. Informace o projektu'!$C$3,12,31)-1,1,'6. Data'!$C$76:$C$89)),"OK","!!"),ISBLANK(G1039),"!",ISBLANK(H1039),"!!!",H1039='6. Data'!$B$3,"vyberte druh nákladu")," ")</f>
        <v xml:space="preserve"> </v>
      </c>
      <c r="J1039" s="261" t="str">
        <f t="shared" si="48"/>
        <v xml:space="preserve"> </v>
      </c>
      <c r="K1039" s="238" t="str">
        <f t="shared" si="49"/>
        <v xml:space="preserve"> </v>
      </c>
      <c r="L1039" s="87" t="str">
        <f t="shared" si="50"/>
        <v xml:space="preserve"> </v>
      </c>
    </row>
    <row r="1040" spans="1:12" x14ac:dyDescent="0.25">
      <c r="A1040" s="72"/>
      <c r="B1040" s="82"/>
      <c r="C1040" s="82"/>
      <c r="D1040" s="79"/>
      <c r="E1040" s="83"/>
      <c r="F1040" s="83"/>
      <c r="G1040" s="81"/>
      <c r="H1040" s="126"/>
      <c r="I1040" s="238" t="str">
        <f>IF(ISNUMBER(F1040),_xlfn.IFS(RIGHT(H1040,3)="(b)",IF(AND(G1040&gt;=DATE('1. Informace o projektu'!$C$3,1,1),G1040&lt;=WORKDAY(DATE('1. Informace o projektu'!$C$3+1,1,31)-1,1)),"OK","!!"),RIGHT(H1040,3)="(a)",IF(AND(G1040&gt;=DATE('1. Informace o projektu'!$C$3,1,1),G1040&lt;=WORKDAY(DATE('1. Informace o projektu'!$C$3,12,31)-1,1,'6. Data'!$C$76:$C$89)),"OK","!!"),ISBLANK(G1040),"!",ISBLANK(H1040),"!!!",H1040='6. Data'!$B$3,"vyberte druh nákladu")," ")</f>
        <v xml:space="preserve"> </v>
      </c>
      <c r="J1040" s="261" t="str">
        <f t="shared" si="48"/>
        <v xml:space="preserve"> </v>
      </c>
      <c r="K1040" s="238" t="str">
        <f t="shared" si="49"/>
        <v xml:space="preserve"> </v>
      </c>
      <c r="L1040" s="87" t="str">
        <f t="shared" si="50"/>
        <v xml:space="preserve"> </v>
      </c>
    </row>
    <row r="1041" spans="1:12" x14ac:dyDescent="0.25">
      <c r="A1041" s="72"/>
      <c r="B1041" s="82"/>
      <c r="C1041" s="82"/>
      <c r="D1041" s="79"/>
      <c r="E1041" s="83"/>
      <c r="F1041" s="83"/>
      <c r="G1041" s="81"/>
      <c r="H1041" s="126"/>
      <c r="I1041" s="238" t="str">
        <f>IF(ISNUMBER(F1041),_xlfn.IFS(RIGHT(H1041,3)="(b)",IF(AND(G1041&gt;=DATE('1. Informace o projektu'!$C$3,1,1),G1041&lt;=WORKDAY(DATE('1. Informace o projektu'!$C$3+1,1,31)-1,1)),"OK","!!"),RIGHT(H1041,3)="(a)",IF(AND(G1041&gt;=DATE('1. Informace o projektu'!$C$3,1,1),G1041&lt;=WORKDAY(DATE('1. Informace o projektu'!$C$3,12,31)-1,1,'6. Data'!$C$76:$C$89)),"OK","!!"),ISBLANK(G1041),"!",ISBLANK(H1041),"!!!",H1041='6. Data'!$B$3,"vyberte druh nákladu")," ")</f>
        <v xml:space="preserve"> </v>
      </c>
      <c r="J1041" s="261" t="str">
        <f t="shared" si="48"/>
        <v xml:space="preserve"> </v>
      </c>
      <c r="K1041" s="238" t="str">
        <f t="shared" si="49"/>
        <v xml:space="preserve"> </v>
      </c>
      <c r="L1041" s="87" t="str">
        <f t="shared" si="50"/>
        <v xml:space="preserve"> </v>
      </c>
    </row>
    <row r="1042" spans="1:12" x14ac:dyDescent="0.25">
      <c r="A1042" s="72"/>
      <c r="B1042" s="82"/>
      <c r="C1042" s="82"/>
      <c r="D1042" s="79"/>
      <c r="E1042" s="83"/>
      <c r="F1042" s="83"/>
      <c r="G1042" s="81"/>
      <c r="H1042" s="126"/>
      <c r="I1042" s="238" t="str">
        <f>IF(ISNUMBER(F1042),_xlfn.IFS(RIGHT(H1042,3)="(b)",IF(AND(G1042&gt;=DATE('1. Informace o projektu'!$C$3,1,1),G1042&lt;=WORKDAY(DATE('1. Informace o projektu'!$C$3+1,1,31)-1,1)),"OK","!!"),RIGHT(H1042,3)="(a)",IF(AND(G1042&gt;=DATE('1. Informace o projektu'!$C$3,1,1),G1042&lt;=WORKDAY(DATE('1. Informace o projektu'!$C$3,12,31)-1,1,'6. Data'!$C$76:$C$89)),"OK","!!"),ISBLANK(G1042),"!",ISBLANK(H1042),"!!!",H1042='6. Data'!$B$3,"vyberte druh nákladu")," ")</f>
        <v xml:space="preserve"> </v>
      </c>
      <c r="J1042" s="261" t="str">
        <f t="shared" si="48"/>
        <v xml:space="preserve"> </v>
      </c>
      <c r="K1042" s="238" t="str">
        <f t="shared" si="49"/>
        <v xml:space="preserve"> </v>
      </c>
      <c r="L1042" s="87" t="str">
        <f t="shared" si="50"/>
        <v xml:space="preserve"> </v>
      </c>
    </row>
    <row r="1043" spans="1:12" x14ac:dyDescent="0.25">
      <c r="A1043" s="72"/>
      <c r="B1043" s="82"/>
      <c r="C1043" s="82"/>
      <c r="D1043" s="79"/>
      <c r="E1043" s="83"/>
      <c r="F1043" s="83"/>
      <c r="G1043" s="81"/>
      <c r="H1043" s="126"/>
      <c r="I1043" s="238" t="str">
        <f>IF(ISNUMBER(F1043),_xlfn.IFS(RIGHT(H1043,3)="(b)",IF(AND(G1043&gt;=DATE('1. Informace o projektu'!$C$3,1,1),G1043&lt;=WORKDAY(DATE('1. Informace o projektu'!$C$3+1,1,31)-1,1)),"OK","!!"),RIGHT(H1043,3)="(a)",IF(AND(G1043&gt;=DATE('1. Informace o projektu'!$C$3,1,1),G1043&lt;=WORKDAY(DATE('1. Informace o projektu'!$C$3,12,31)-1,1,'6. Data'!$C$76:$C$89)),"OK","!!"),ISBLANK(G1043),"!",ISBLANK(H1043),"!!!",H1043='6. Data'!$B$3,"vyberte druh nákladu")," ")</f>
        <v xml:space="preserve"> </v>
      </c>
      <c r="J1043" s="261" t="str">
        <f t="shared" si="48"/>
        <v xml:space="preserve"> </v>
      </c>
      <c r="K1043" s="238" t="str">
        <f t="shared" si="49"/>
        <v xml:space="preserve"> </v>
      </c>
      <c r="L1043" s="87" t="str">
        <f t="shared" si="50"/>
        <v xml:space="preserve"> </v>
      </c>
    </row>
    <row r="1044" spans="1:12" x14ac:dyDescent="0.25">
      <c r="A1044" s="72"/>
      <c r="B1044" s="82"/>
      <c r="C1044" s="82"/>
      <c r="D1044" s="79"/>
      <c r="E1044" s="83"/>
      <c r="F1044" s="83"/>
      <c r="G1044" s="81"/>
      <c r="H1044" s="126"/>
      <c r="I1044" s="238" t="str">
        <f>IF(ISNUMBER(F1044),_xlfn.IFS(RIGHT(H1044,3)="(b)",IF(AND(G1044&gt;=DATE('1. Informace o projektu'!$C$3,1,1),G1044&lt;=WORKDAY(DATE('1. Informace o projektu'!$C$3+1,1,31)-1,1)),"OK","!!"),RIGHT(H1044,3)="(a)",IF(AND(G1044&gt;=DATE('1. Informace o projektu'!$C$3,1,1),G1044&lt;=WORKDAY(DATE('1. Informace o projektu'!$C$3,12,31)-1,1,'6. Data'!$C$76:$C$89)),"OK","!!"),ISBLANK(G1044),"!",ISBLANK(H1044),"!!!",H1044='6. Data'!$B$3,"vyberte druh nákladu")," ")</f>
        <v xml:space="preserve"> </v>
      </c>
      <c r="J1044" s="261" t="str">
        <f t="shared" si="48"/>
        <v xml:space="preserve"> </v>
      </c>
      <c r="K1044" s="238" t="str">
        <f t="shared" si="49"/>
        <v xml:space="preserve"> </v>
      </c>
      <c r="L1044" s="87" t="str">
        <f t="shared" si="50"/>
        <v xml:space="preserve"> </v>
      </c>
    </row>
    <row r="1045" spans="1:12" x14ac:dyDescent="0.25">
      <c r="A1045" s="72"/>
      <c r="B1045" s="82"/>
      <c r="C1045" s="82"/>
      <c r="D1045" s="79"/>
      <c r="E1045" s="83"/>
      <c r="F1045" s="83"/>
      <c r="G1045" s="81"/>
      <c r="H1045" s="126"/>
      <c r="I1045" s="238" t="str">
        <f>IF(ISNUMBER(F1045),_xlfn.IFS(RIGHT(H1045,3)="(b)",IF(AND(G1045&gt;=DATE('1. Informace o projektu'!$C$3,1,1),G1045&lt;=WORKDAY(DATE('1. Informace o projektu'!$C$3+1,1,31)-1,1)),"OK","!!"),RIGHT(H1045,3)="(a)",IF(AND(G1045&gt;=DATE('1. Informace o projektu'!$C$3,1,1),G1045&lt;=WORKDAY(DATE('1. Informace o projektu'!$C$3,12,31)-1,1,'6. Data'!$C$76:$C$89)),"OK","!!"),ISBLANK(G1045),"!",ISBLANK(H1045),"!!!",H1045='6. Data'!$B$3,"vyberte druh nákladu")," ")</f>
        <v xml:space="preserve"> </v>
      </c>
      <c r="J1045" s="261" t="str">
        <f t="shared" si="48"/>
        <v xml:space="preserve"> </v>
      </c>
      <c r="K1045" s="238" t="str">
        <f t="shared" si="49"/>
        <v xml:space="preserve"> </v>
      </c>
      <c r="L1045" s="87" t="str">
        <f t="shared" si="50"/>
        <v xml:space="preserve"> </v>
      </c>
    </row>
    <row r="1046" spans="1:12" x14ac:dyDescent="0.25">
      <c r="A1046" s="72"/>
      <c r="B1046" s="82"/>
      <c r="C1046" s="82"/>
      <c r="D1046" s="79"/>
      <c r="E1046" s="83"/>
      <c r="F1046" s="83"/>
      <c r="G1046" s="81"/>
      <c r="H1046" s="126"/>
      <c r="I1046" s="238" t="str">
        <f>IF(ISNUMBER(F1046),_xlfn.IFS(RIGHT(H1046,3)="(b)",IF(AND(G1046&gt;=DATE('1. Informace o projektu'!$C$3,1,1),G1046&lt;=WORKDAY(DATE('1. Informace o projektu'!$C$3+1,1,31)-1,1)),"OK","!!"),RIGHT(H1046,3)="(a)",IF(AND(G1046&gt;=DATE('1. Informace o projektu'!$C$3,1,1),G1046&lt;=WORKDAY(DATE('1. Informace o projektu'!$C$3,12,31)-1,1,'6. Data'!$C$76:$C$89)),"OK","!!"),ISBLANK(G1046),"!",ISBLANK(H1046),"!!!",H1046='6. Data'!$B$3,"vyberte druh nákladu")," ")</f>
        <v xml:space="preserve"> </v>
      </c>
      <c r="J1046" s="261" t="str">
        <f t="shared" si="48"/>
        <v xml:space="preserve"> </v>
      </c>
      <c r="K1046" s="238" t="str">
        <f t="shared" si="49"/>
        <v xml:space="preserve"> </v>
      </c>
      <c r="L1046" s="87" t="str">
        <f t="shared" si="50"/>
        <v xml:space="preserve"> </v>
      </c>
    </row>
    <row r="1047" spans="1:12" x14ac:dyDescent="0.25">
      <c r="A1047" s="72"/>
      <c r="B1047" s="82"/>
      <c r="C1047" s="82"/>
      <c r="D1047" s="79"/>
      <c r="E1047" s="83"/>
      <c r="F1047" s="83"/>
      <c r="G1047" s="81"/>
      <c r="H1047" s="126"/>
      <c r="I1047" s="238" t="str">
        <f>IF(ISNUMBER(F1047),_xlfn.IFS(RIGHT(H1047,3)="(b)",IF(AND(G1047&gt;=DATE('1. Informace o projektu'!$C$3,1,1),G1047&lt;=WORKDAY(DATE('1. Informace o projektu'!$C$3+1,1,31)-1,1)),"OK","!!"),RIGHT(H1047,3)="(a)",IF(AND(G1047&gt;=DATE('1. Informace o projektu'!$C$3,1,1),G1047&lt;=WORKDAY(DATE('1. Informace o projektu'!$C$3,12,31)-1,1,'6. Data'!$C$76:$C$89)),"OK","!!"),ISBLANK(G1047),"!",ISBLANK(H1047),"!!!",H1047='6. Data'!$B$3,"vyberte druh nákladu")," ")</f>
        <v xml:space="preserve"> </v>
      </c>
      <c r="J1047" s="261" t="str">
        <f t="shared" si="48"/>
        <v xml:space="preserve"> </v>
      </c>
      <c r="K1047" s="238" t="str">
        <f t="shared" si="49"/>
        <v xml:space="preserve"> </v>
      </c>
      <c r="L1047" s="87" t="str">
        <f t="shared" si="50"/>
        <v xml:space="preserve"> </v>
      </c>
    </row>
    <row r="1048" spans="1:12" x14ac:dyDescent="0.25">
      <c r="A1048" s="72"/>
      <c r="B1048" s="82"/>
      <c r="C1048" s="82"/>
      <c r="D1048" s="79"/>
      <c r="E1048" s="83"/>
      <c r="F1048" s="83"/>
      <c r="G1048" s="81"/>
      <c r="H1048" s="126"/>
      <c r="I1048" s="238" t="str">
        <f>IF(ISNUMBER(F1048),_xlfn.IFS(RIGHT(H1048,3)="(b)",IF(AND(G1048&gt;=DATE('1. Informace o projektu'!$C$3,1,1),G1048&lt;=WORKDAY(DATE('1. Informace o projektu'!$C$3+1,1,31)-1,1)),"OK","!!"),RIGHT(H1048,3)="(a)",IF(AND(G1048&gt;=DATE('1. Informace o projektu'!$C$3,1,1),G1048&lt;=WORKDAY(DATE('1. Informace o projektu'!$C$3,12,31)-1,1,'6. Data'!$C$76:$C$89)),"OK","!!"),ISBLANK(G1048),"!",ISBLANK(H1048),"!!!",H1048='6. Data'!$B$3,"vyberte druh nákladu")," ")</f>
        <v xml:space="preserve"> </v>
      </c>
      <c r="J1048" s="261" t="str">
        <f t="shared" si="48"/>
        <v xml:space="preserve"> </v>
      </c>
      <c r="K1048" s="238" t="str">
        <f t="shared" si="49"/>
        <v xml:space="preserve"> </v>
      </c>
      <c r="L1048" s="87" t="str">
        <f t="shared" si="50"/>
        <v xml:space="preserve"> </v>
      </c>
    </row>
    <row r="1049" spans="1:12" x14ac:dyDescent="0.25">
      <c r="A1049" s="72"/>
      <c r="B1049" s="82"/>
      <c r="C1049" s="82"/>
      <c r="D1049" s="79"/>
      <c r="E1049" s="83"/>
      <c r="F1049" s="83"/>
      <c r="G1049" s="81"/>
      <c r="H1049" s="126"/>
      <c r="I1049" s="238" t="str">
        <f>IF(ISNUMBER(F1049),_xlfn.IFS(RIGHT(H1049,3)="(b)",IF(AND(G1049&gt;=DATE('1. Informace o projektu'!$C$3,1,1),G1049&lt;=WORKDAY(DATE('1. Informace o projektu'!$C$3+1,1,31)-1,1)),"OK","!!"),RIGHT(H1049,3)="(a)",IF(AND(G1049&gt;=DATE('1. Informace o projektu'!$C$3,1,1),G1049&lt;=WORKDAY(DATE('1. Informace o projektu'!$C$3,12,31)-1,1,'6. Data'!$C$76:$C$89)),"OK","!!"),ISBLANK(G1049),"!",ISBLANK(H1049),"!!!",H1049='6. Data'!$B$3,"vyberte druh nákladu")," ")</f>
        <v xml:space="preserve"> </v>
      </c>
      <c r="J1049" s="261" t="str">
        <f t="shared" si="48"/>
        <v xml:space="preserve"> </v>
      </c>
      <c r="K1049" s="238" t="str">
        <f t="shared" si="49"/>
        <v xml:space="preserve"> </v>
      </c>
      <c r="L1049" s="87" t="str">
        <f t="shared" si="50"/>
        <v xml:space="preserve"> </v>
      </c>
    </row>
    <row r="1050" spans="1:12" x14ac:dyDescent="0.25">
      <c r="A1050" s="72"/>
      <c r="B1050" s="82"/>
      <c r="C1050" s="82"/>
      <c r="D1050" s="79"/>
      <c r="E1050" s="83"/>
      <c r="F1050" s="83"/>
      <c r="G1050" s="81"/>
      <c r="H1050" s="126"/>
      <c r="I1050" s="238" t="str">
        <f>IF(ISNUMBER(F1050),_xlfn.IFS(RIGHT(H1050,3)="(b)",IF(AND(G1050&gt;=DATE('1. Informace o projektu'!$C$3,1,1),G1050&lt;=WORKDAY(DATE('1. Informace o projektu'!$C$3+1,1,31)-1,1)),"OK","!!"),RIGHT(H1050,3)="(a)",IF(AND(G1050&gt;=DATE('1. Informace o projektu'!$C$3,1,1),G1050&lt;=WORKDAY(DATE('1. Informace o projektu'!$C$3,12,31)-1,1,'6. Data'!$C$76:$C$89)),"OK","!!"),ISBLANK(G1050),"!",ISBLANK(H1050),"!!!",H1050='6. Data'!$B$3,"vyberte druh nákladu")," ")</f>
        <v xml:space="preserve"> </v>
      </c>
      <c r="J1050" s="261" t="str">
        <f t="shared" si="48"/>
        <v xml:space="preserve"> </v>
      </c>
      <c r="K1050" s="238" t="str">
        <f t="shared" si="49"/>
        <v xml:space="preserve"> </v>
      </c>
      <c r="L1050" s="87" t="str">
        <f t="shared" si="50"/>
        <v xml:space="preserve"> </v>
      </c>
    </row>
    <row r="1051" spans="1:12" x14ac:dyDescent="0.25">
      <c r="A1051" s="72"/>
      <c r="B1051" s="82"/>
      <c r="C1051" s="82"/>
      <c r="D1051" s="79"/>
      <c r="E1051" s="83"/>
      <c r="F1051" s="83"/>
      <c r="G1051" s="81"/>
      <c r="H1051" s="126"/>
      <c r="I1051" s="238" t="str">
        <f>IF(ISNUMBER(F1051),_xlfn.IFS(RIGHT(H1051,3)="(b)",IF(AND(G1051&gt;=DATE('1. Informace o projektu'!$C$3,1,1),G1051&lt;=WORKDAY(DATE('1. Informace o projektu'!$C$3+1,1,31)-1,1)),"OK","!!"),RIGHT(H1051,3)="(a)",IF(AND(G1051&gt;=DATE('1. Informace o projektu'!$C$3,1,1),G1051&lt;=WORKDAY(DATE('1. Informace o projektu'!$C$3,12,31)-1,1,'6. Data'!$C$76:$C$89)),"OK","!!"),ISBLANK(G1051),"!",ISBLANK(H1051),"!!!",H1051='6. Data'!$B$3,"vyberte druh nákladu")," ")</f>
        <v xml:space="preserve"> </v>
      </c>
      <c r="J1051" s="261" t="str">
        <f t="shared" si="48"/>
        <v xml:space="preserve"> </v>
      </c>
      <c r="K1051" s="238" t="str">
        <f t="shared" si="49"/>
        <v xml:space="preserve"> </v>
      </c>
      <c r="L1051" s="87" t="str">
        <f t="shared" si="50"/>
        <v xml:space="preserve"> </v>
      </c>
    </row>
    <row r="1052" spans="1:12" x14ac:dyDescent="0.25">
      <c r="A1052" s="72"/>
      <c r="B1052" s="82"/>
      <c r="C1052" s="82"/>
      <c r="D1052" s="79"/>
      <c r="E1052" s="83"/>
      <c r="F1052" s="83"/>
      <c r="G1052" s="81"/>
      <c r="H1052" s="126"/>
      <c r="I1052" s="238" t="str">
        <f>IF(ISNUMBER(F1052),_xlfn.IFS(RIGHT(H1052,3)="(b)",IF(AND(G1052&gt;=DATE('1. Informace o projektu'!$C$3,1,1),G1052&lt;=WORKDAY(DATE('1. Informace o projektu'!$C$3+1,1,31)-1,1)),"OK","!!"),RIGHT(H1052,3)="(a)",IF(AND(G1052&gt;=DATE('1. Informace o projektu'!$C$3,1,1),G1052&lt;=WORKDAY(DATE('1. Informace o projektu'!$C$3,12,31)-1,1,'6. Data'!$C$76:$C$89)),"OK","!!"),ISBLANK(G1052),"!",ISBLANK(H1052),"!!!",H1052='6. Data'!$B$3,"vyberte druh nákladu")," ")</f>
        <v xml:space="preserve"> </v>
      </c>
      <c r="J1052" s="261" t="str">
        <f t="shared" si="48"/>
        <v xml:space="preserve"> </v>
      </c>
      <c r="K1052" s="238" t="str">
        <f t="shared" si="49"/>
        <v xml:space="preserve"> </v>
      </c>
      <c r="L1052" s="87" t="str">
        <f t="shared" si="50"/>
        <v xml:space="preserve"> </v>
      </c>
    </row>
    <row r="1053" spans="1:12" x14ac:dyDescent="0.25">
      <c r="A1053" s="72"/>
      <c r="B1053" s="82"/>
      <c r="C1053" s="82"/>
      <c r="D1053" s="79"/>
      <c r="E1053" s="83"/>
      <c r="F1053" s="83"/>
      <c r="G1053" s="81"/>
      <c r="H1053" s="126"/>
      <c r="I1053" s="238" t="str">
        <f>IF(ISNUMBER(F1053),_xlfn.IFS(RIGHT(H1053,3)="(b)",IF(AND(G1053&gt;=DATE('1. Informace o projektu'!$C$3,1,1),G1053&lt;=WORKDAY(DATE('1. Informace o projektu'!$C$3+1,1,31)-1,1)),"OK","!!"),RIGHT(H1053,3)="(a)",IF(AND(G1053&gt;=DATE('1. Informace o projektu'!$C$3,1,1),G1053&lt;=WORKDAY(DATE('1. Informace o projektu'!$C$3,12,31)-1,1,'6. Data'!$C$76:$C$89)),"OK","!!"),ISBLANK(G1053),"!",ISBLANK(H1053),"!!!",H1053='6. Data'!$B$3,"vyberte druh nákladu")," ")</f>
        <v xml:space="preserve"> </v>
      </c>
      <c r="J1053" s="261" t="str">
        <f t="shared" si="48"/>
        <v xml:space="preserve"> </v>
      </c>
      <c r="K1053" s="238" t="str">
        <f t="shared" si="49"/>
        <v xml:space="preserve"> </v>
      </c>
      <c r="L1053" s="87" t="str">
        <f t="shared" si="50"/>
        <v xml:space="preserve"> </v>
      </c>
    </row>
    <row r="1054" spans="1:12" x14ac:dyDescent="0.25">
      <c r="A1054" s="72"/>
      <c r="B1054" s="82"/>
      <c r="C1054" s="82"/>
      <c r="D1054" s="79"/>
      <c r="E1054" s="83"/>
      <c r="F1054" s="83"/>
      <c r="G1054" s="81"/>
      <c r="H1054" s="126"/>
      <c r="I1054" s="238" t="str">
        <f>IF(ISNUMBER(F1054),_xlfn.IFS(RIGHT(H1054,3)="(b)",IF(AND(G1054&gt;=DATE('1. Informace o projektu'!$C$3,1,1),G1054&lt;=WORKDAY(DATE('1. Informace o projektu'!$C$3+1,1,31)-1,1)),"OK","!!"),RIGHT(H1054,3)="(a)",IF(AND(G1054&gt;=DATE('1. Informace o projektu'!$C$3,1,1),G1054&lt;=WORKDAY(DATE('1. Informace o projektu'!$C$3,12,31)-1,1,'6. Data'!$C$76:$C$89)),"OK","!!"),ISBLANK(G1054),"!",ISBLANK(H1054),"!!!",H1054='6. Data'!$B$3,"vyberte druh nákladu")," ")</f>
        <v xml:space="preserve"> </v>
      </c>
      <c r="J1054" s="261" t="str">
        <f t="shared" si="48"/>
        <v xml:space="preserve"> </v>
      </c>
      <c r="K1054" s="238" t="str">
        <f t="shared" si="49"/>
        <v xml:space="preserve"> </v>
      </c>
      <c r="L1054" s="87" t="str">
        <f t="shared" si="50"/>
        <v xml:space="preserve"> </v>
      </c>
    </row>
    <row r="1055" spans="1:12" x14ac:dyDescent="0.25">
      <c r="A1055" s="72"/>
      <c r="B1055" s="82"/>
      <c r="C1055" s="82"/>
      <c r="D1055" s="79"/>
      <c r="E1055" s="83"/>
      <c r="F1055" s="83"/>
      <c r="G1055" s="81"/>
      <c r="H1055" s="126"/>
      <c r="I1055" s="238" t="str">
        <f>IF(ISNUMBER(F1055),_xlfn.IFS(RIGHT(H1055,3)="(b)",IF(AND(G1055&gt;=DATE('1. Informace o projektu'!$C$3,1,1),G1055&lt;=WORKDAY(DATE('1. Informace o projektu'!$C$3+1,1,31)-1,1)),"OK","!!"),RIGHT(H1055,3)="(a)",IF(AND(G1055&gt;=DATE('1. Informace o projektu'!$C$3,1,1),G1055&lt;=WORKDAY(DATE('1. Informace o projektu'!$C$3,12,31)-1,1,'6. Data'!$C$76:$C$89)),"OK","!!"),ISBLANK(G1055),"!",ISBLANK(H1055),"!!!",H1055='6. Data'!$B$3,"vyberte druh nákladu")," ")</f>
        <v xml:space="preserve"> </v>
      </c>
      <c r="J1055" s="261" t="str">
        <f t="shared" si="48"/>
        <v xml:space="preserve"> </v>
      </c>
      <c r="K1055" s="238" t="str">
        <f t="shared" si="49"/>
        <v xml:space="preserve"> </v>
      </c>
      <c r="L1055" s="87" t="str">
        <f t="shared" si="50"/>
        <v xml:space="preserve"> </v>
      </c>
    </row>
    <row r="1056" spans="1:12" x14ac:dyDescent="0.25">
      <c r="A1056" s="72"/>
      <c r="B1056" s="82"/>
      <c r="C1056" s="82"/>
      <c r="D1056" s="79"/>
      <c r="E1056" s="83"/>
      <c r="F1056" s="83"/>
      <c r="G1056" s="81"/>
      <c r="H1056" s="126"/>
      <c r="I1056" s="238" t="str">
        <f>IF(ISNUMBER(F1056),_xlfn.IFS(RIGHT(H1056,3)="(b)",IF(AND(G1056&gt;=DATE('1. Informace o projektu'!$C$3,1,1),G1056&lt;=WORKDAY(DATE('1. Informace o projektu'!$C$3+1,1,31)-1,1)),"OK","!!"),RIGHT(H1056,3)="(a)",IF(AND(G1056&gt;=DATE('1. Informace o projektu'!$C$3,1,1),G1056&lt;=WORKDAY(DATE('1. Informace o projektu'!$C$3,12,31)-1,1,'6. Data'!$C$76:$C$89)),"OK","!!"),ISBLANK(G1056),"!",ISBLANK(H1056),"!!!",H1056='6. Data'!$B$3,"vyberte druh nákladu")," ")</f>
        <v xml:space="preserve"> </v>
      </c>
      <c r="J1056" s="261" t="str">
        <f t="shared" si="48"/>
        <v xml:space="preserve"> </v>
      </c>
      <c r="K1056" s="238" t="str">
        <f t="shared" si="49"/>
        <v xml:space="preserve"> </v>
      </c>
      <c r="L1056" s="87" t="str">
        <f t="shared" si="50"/>
        <v xml:space="preserve"> </v>
      </c>
    </row>
    <row r="1057" spans="1:12" x14ac:dyDescent="0.25">
      <c r="A1057" s="72"/>
      <c r="B1057" s="82"/>
      <c r="C1057" s="82"/>
      <c r="D1057" s="79"/>
      <c r="E1057" s="83"/>
      <c r="F1057" s="83"/>
      <c r="G1057" s="81"/>
      <c r="H1057" s="126"/>
      <c r="I1057" s="238" t="str">
        <f>IF(ISNUMBER(F1057),_xlfn.IFS(RIGHT(H1057,3)="(b)",IF(AND(G1057&gt;=DATE('1. Informace o projektu'!$C$3,1,1),G1057&lt;=WORKDAY(DATE('1. Informace o projektu'!$C$3+1,1,31)-1,1)),"OK","!!"),RIGHT(H1057,3)="(a)",IF(AND(G1057&gt;=DATE('1. Informace o projektu'!$C$3,1,1),G1057&lt;=WORKDAY(DATE('1. Informace o projektu'!$C$3,12,31)-1,1,'6. Data'!$C$76:$C$89)),"OK","!!"),ISBLANK(G1057),"!",ISBLANK(H1057),"!!!",H1057='6. Data'!$B$3,"vyberte druh nákladu")," ")</f>
        <v xml:space="preserve"> </v>
      </c>
      <c r="J1057" s="261" t="str">
        <f t="shared" si="48"/>
        <v xml:space="preserve"> </v>
      </c>
      <c r="K1057" s="238" t="str">
        <f t="shared" si="49"/>
        <v xml:space="preserve"> </v>
      </c>
      <c r="L1057" s="87" t="str">
        <f t="shared" si="50"/>
        <v xml:space="preserve"> </v>
      </c>
    </row>
    <row r="1058" spans="1:12" x14ac:dyDescent="0.25">
      <c r="A1058" s="72"/>
      <c r="B1058" s="82"/>
      <c r="C1058" s="82"/>
      <c r="D1058" s="79"/>
      <c r="E1058" s="83"/>
      <c r="F1058" s="83"/>
      <c r="G1058" s="81"/>
      <c r="H1058" s="126"/>
      <c r="I1058" s="238" t="str">
        <f>IF(ISNUMBER(F1058),_xlfn.IFS(RIGHT(H1058,3)="(b)",IF(AND(G1058&gt;=DATE('1. Informace o projektu'!$C$3,1,1),G1058&lt;=WORKDAY(DATE('1. Informace o projektu'!$C$3+1,1,31)-1,1)),"OK","!!"),RIGHT(H1058,3)="(a)",IF(AND(G1058&gt;=DATE('1. Informace o projektu'!$C$3,1,1),G1058&lt;=WORKDAY(DATE('1. Informace o projektu'!$C$3,12,31)-1,1,'6. Data'!$C$76:$C$89)),"OK","!!"),ISBLANK(G1058),"!",ISBLANK(H1058),"!!!",H1058='6. Data'!$B$3,"vyberte druh nákladu")," ")</f>
        <v xml:space="preserve"> </v>
      </c>
      <c r="J1058" s="261" t="str">
        <f t="shared" si="48"/>
        <v xml:space="preserve"> </v>
      </c>
      <c r="K1058" s="238" t="str">
        <f t="shared" si="49"/>
        <v xml:space="preserve"> </v>
      </c>
      <c r="L1058" s="87" t="str">
        <f t="shared" si="50"/>
        <v xml:space="preserve"> </v>
      </c>
    </row>
    <row r="1059" spans="1:12" x14ac:dyDescent="0.25">
      <c r="A1059" s="72"/>
      <c r="B1059" s="82"/>
      <c r="C1059" s="82"/>
      <c r="D1059" s="79"/>
      <c r="E1059" s="83"/>
      <c r="F1059" s="83"/>
      <c r="G1059" s="81"/>
      <c r="H1059" s="126"/>
      <c r="I1059" s="238" t="str">
        <f>IF(ISNUMBER(F1059),_xlfn.IFS(RIGHT(H1059,3)="(b)",IF(AND(G1059&gt;=DATE('1. Informace o projektu'!$C$3,1,1),G1059&lt;=WORKDAY(DATE('1. Informace o projektu'!$C$3+1,1,31)-1,1)),"OK","!!"),RIGHT(H1059,3)="(a)",IF(AND(G1059&gt;=DATE('1. Informace o projektu'!$C$3,1,1),G1059&lt;=WORKDAY(DATE('1. Informace o projektu'!$C$3,12,31)-1,1,'6. Data'!$C$76:$C$89)),"OK","!!"),ISBLANK(G1059),"!",ISBLANK(H1059),"!!!",H1059='6. Data'!$B$3,"vyberte druh nákladu")," ")</f>
        <v xml:space="preserve"> </v>
      </c>
      <c r="J1059" s="261" t="str">
        <f t="shared" si="48"/>
        <v xml:space="preserve"> </v>
      </c>
      <c r="K1059" s="238" t="str">
        <f t="shared" si="49"/>
        <v xml:space="preserve"> </v>
      </c>
      <c r="L1059" s="87" t="str">
        <f t="shared" si="50"/>
        <v xml:space="preserve"> </v>
      </c>
    </row>
    <row r="1060" spans="1:12" x14ac:dyDescent="0.25">
      <c r="A1060" s="72"/>
      <c r="B1060" s="82"/>
      <c r="C1060" s="82"/>
      <c r="D1060" s="79"/>
      <c r="E1060" s="83"/>
      <c r="F1060" s="83"/>
      <c r="G1060" s="81"/>
      <c r="H1060" s="126"/>
      <c r="I1060" s="238" t="str">
        <f>IF(ISNUMBER(F1060),_xlfn.IFS(RIGHT(H1060,3)="(b)",IF(AND(G1060&gt;=DATE('1. Informace o projektu'!$C$3,1,1),G1060&lt;=WORKDAY(DATE('1. Informace o projektu'!$C$3+1,1,31)-1,1)),"OK","!!"),RIGHT(H1060,3)="(a)",IF(AND(G1060&gt;=DATE('1. Informace o projektu'!$C$3,1,1),G1060&lt;=WORKDAY(DATE('1. Informace o projektu'!$C$3,12,31)-1,1,'6. Data'!$C$76:$C$89)),"OK","!!"),ISBLANK(G1060),"!",ISBLANK(H1060),"!!!",H1060='6. Data'!$B$3,"vyberte druh nákladu")," ")</f>
        <v xml:space="preserve"> </v>
      </c>
      <c r="J1060" s="261" t="str">
        <f t="shared" si="48"/>
        <v xml:space="preserve"> </v>
      </c>
      <c r="K1060" s="238" t="str">
        <f t="shared" si="49"/>
        <v xml:space="preserve"> </v>
      </c>
      <c r="L1060" s="87" t="str">
        <f t="shared" si="50"/>
        <v xml:space="preserve"> </v>
      </c>
    </row>
    <row r="1061" spans="1:12" x14ac:dyDescent="0.25">
      <c r="A1061" s="72"/>
      <c r="B1061" s="82"/>
      <c r="C1061" s="82"/>
      <c r="D1061" s="79"/>
      <c r="E1061" s="83"/>
      <c r="F1061" s="83"/>
      <c r="G1061" s="81"/>
      <c r="H1061" s="126"/>
      <c r="I1061" s="238" t="str">
        <f>IF(ISNUMBER(F1061),_xlfn.IFS(RIGHT(H1061,3)="(b)",IF(AND(G1061&gt;=DATE('1. Informace o projektu'!$C$3,1,1),G1061&lt;=WORKDAY(DATE('1. Informace o projektu'!$C$3+1,1,31)-1,1)),"OK","!!"),RIGHT(H1061,3)="(a)",IF(AND(G1061&gt;=DATE('1. Informace o projektu'!$C$3,1,1),G1061&lt;=WORKDAY(DATE('1. Informace o projektu'!$C$3,12,31)-1,1,'6. Data'!$C$76:$C$89)),"OK","!!"),ISBLANK(G1061),"!",ISBLANK(H1061),"!!!",H1061='6. Data'!$B$3,"vyberte druh nákladu")," ")</f>
        <v xml:space="preserve"> </v>
      </c>
      <c r="J1061" s="261" t="str">
        <f t="shared" si="48"/>
        <v xml:space="preserve"> </v>
      </c>
      <c r="K1061" s="238" t="str">
        <f t="shared" si="49"/>
        <v xml:space="preserve"> </v>
      </c>
      <c r="L1061" s="87" t="str">
        <f t="shared" si="50"/>
        <v xml:space="preserve"> </v>
      </c>
    </row>
    <row r="1062" spans="1:12" x14ac:dyDescent="0.25">
      <c r="A1062" s="72"/>
      <c r="B1062" s="82"/>
      <c r="C1062" s="82"/>
      <c r="D1062" s="79"/>
      <c r="E1062" s="83"/>
      <c r="F1062" s="83"/>
      <c r="G1062" s="81"/>
      <c r="H1062" s="126"/>
      <c r="I1062" s="238" t="str">
        <f>IF(ISNUMBER(F1062),_xlfn.IFS(RIGHT(H1062,3)="(b)",IF(AND(G1062&gt;=DATE('1. Informace o projektu'!$C$3,1,1),G1062&lt;=WORKDAY(DATE('1. Informace o projektu'!$C$3+1,1,31)-1,1)),"OK","!!"),RIGHT(H1062,3)="(a)",IF(AND(G1062&gt;=DATE('1. Informace o projektu'!$C$3,1,1),G1062&lt;=WORKDAY(DATE('1. Informace o projektu'!$C$3,12,31)-1,1,'6. Data'!$C$76:$C$89)),"OK","!!"),ISBLANK(G1062),"!",ISBLANK(H1062),"!!!",H1062='6. Data'!$B$3,"vyberte druh nákladu")," ")</f>
        <v xml:space="preserve"> </v>
      </c>
      <c r="J1062" s="261" t="str">
        <f t="shared" si="48"/>
        <v xml:space="preserve"> </v>
      </c>
      <c r="K1062" s="238" t="str">
        <f t="shared" si="49"/>
        <v xml:space="preserve"> </v>
      </c>
      <c r="L1062" s="87" t="str">
        <f t="shared" si="50"/>
        <v xml:space="preserve"> </v>
      </c>
    </row>
    <row r="1063" spans="1:12" x14ac:dyDescent="0.25">
      <c r="A1063" s="72"/>
      <c r="B1063" s="82"/>
      <c r="C1063" s="82"/>
      <c r="D1063" s="79"/>
      <c r="E1063" s="83"/>
      <c r="F1063" s="83"/>
      <c r="G1063" s="81"/>
      <c r="H1063" s="126"/>
      <c r="I1063" s="238" t="str">
        <f>IF(ISNUMBER(F1063),_xlfn.IFS(RIGHT(H1063,3)="(b)",IF(AND(G1063&gt;=DATE('1. Informace o projektu'!$C$3,1,1),G1063&lt;=WORKDAY(DATE('1. Informace o projektu'!$C$3+1,1,31)-1,1)),"OK","!!"),RIGHT(H1063,3)="(a)",IF(AND(G1063&gt;=DATE('1. Informace o projektu'!$C$3,1,1),G1063&lt;=WORKDAY(DATE('1. Informace o projektu'!$C$3,12,31)-1,1,'6. Data'!$C$76:$C$89)),"OK","!!"),ISBLANK(G1063),"!",ISBLANK(H1063),"!!!",H1063='6. Data'!$B$3,"vyberte druh nákladu")," ")</f>
        <v xml:space="preserve"> </v>
      </c>
      <c r="J1063" s="261" t="str">
        <f t="shared" si="48"/>
        <v xml:space="preserve"> </v>
      </c>
      <c r="K1063" s="238" t="str">
        <f t="shared" si="49"/>
        <v xml:space="preserve"> </v>
      </c>
      <c r="L1063" s="87" t="str">
        <f t="shared" si="50"/>
        <v xml:space="preserve"> </v>
      </c>
    </row>
    <row r="1064" spans="1:12" x14ac:dyDescent="0.25">
      <c r="A1064" s="72"/>
      <c r="B1064" s="82"/>
      <c r="C1064" s="82"/>
      <c r="D1064" s="79"/>
      <c r="E1064" s="83"/>
      <c r="F1064" s="83"/>
      <c r="G1064" s="81"/>
      <c r="H1064" s="126"/>
      <c r="I1064" s="238" t="str">
        <f>IF(ISNUMBER(F1064),_xlfn.IFS(RIGHT(H1064,3)="(b)",IF(AND(G1064&gt;=DATE('1. Informace o projektu'!$C$3,1,1),G1064&lt;=WORKDAY(DATE('1. Informace o projektu'!$C$3+1,1,31)-1,1)),"OK","!!"),RIGHT(H1064,3)="(a)",IF(AND(G1064&gt;=DATE('1. Informace o projektu'!$C$3,1,1),G1064&lt;=WORKDAY(DATE('1. Informace o projektu'!$C$3,12,31)-1,1,'6. Data'!$C$76:$C$89)),"OK","!!"),ISBLANK(G1064),"!",ISBLANK(H1064),"!!!",H1064='6. Data'!$B$3,"vyberte druh nákladu")," ")</f>
        <v xml:space="preserve"> </v>
      </c>
      <c r="J1064" s="261" t="str">
        <f t="shared" si="48"/>
        <v xml:space="preserve"> </v>
      </c>
      <c r="K1064" s="238" t="str">
        <f t="shared" si="49"/>
        <v xml:space="preserve"> </v>
      </c>
      <c r="L1064" s="87" t="str">
        <f t="shared" si="50"/>
        <v xml:space="preserve"> </v>
      </c>
    </row>
    <row r="1065" spans="1:12" x14ac:dyDescent="0.25">
      <c r="A1065" s="72"/>
      <c r="B1065" s="82"/>
      <c r="C1065" s="82"/>
      <c r="D1065" s="79"/>
      <c r="E1065" s="83"/>
      <c r="F1065" s="83"/>
      <c r="G1065" s="81"/>
      <c r="H1065" s="126"/>
      <c r="I1065" s="238" t="str">
        <f>IF(ISNUMBER(F1065),_xlfn.IFS(RIGHT(H1065,3)="(b)",IF(AND(G1065&gt;=DATE('1. Informace o projektu'!$C$3,1,1),G1065&lt;=WORKDAY(DATE('1. Informace o projektu'!$C$3+1,1,31)-1,1)),"OK","!!"),RIGHT(H1065,3)="(a)",IF(AND(G1065&gt;=DATE('1. Informace o projektu'!$C$3,1,1),G1065&lt;=WORKDAY(DATE('1. Informace o projektu'!$C$3,12,31)-1,1,'6. Data'!$C$76:$C$89)),"OK","!!"),ISBLANK(G1065),"!",ISBLANK(H1065),"!!!",H1065='6. Data'!$B$3,"vyberte druh nákladu")," ")</f>
        <v xml:space="preserve"> </v>
      </c>
      <c r="J1065" s="261" t="str">
        <f t="shared" si="48"/>
        <v xml:space="preserve"> </v>
      </c>
      <c r="K1065" s="238" t="str">
        <f t="shared" si="49"/>
        <v xml:space="preserve"> </v>
      </c>
      <c r="L1065" s="87" t="str">
        <f t="shared" si="50"/>
        <v xml:space="preserve"> </v>
      </c>
    </row>
    <row r="1066" spans="1:12" x14ac:dyDescent="0.25">
      <c r="A1066" s="72"/>
      <c r="B1066" s="82"/>
      <c r="C1066" s="82"/>
      <c r="D1066" s="79"/>
      <c r="E1066" s="83"/>
      <c r="F1066" s="83"/>
      <c r="G1066" s="81"/>
      <c r="H1066" s="126"/>
      <c r="I1066" s="238" t="str">
        <f>IF(ISNUMBER(F1066),_xlfn.IFS(RIGHT(H1066,3)="(b)",IF(AND(G1066&gt;=DATE('1. Informace o projektu'!$C$3,1,1),G1066&lt;=WORKDAY(DATE('1. Informace o projektu'!$C$3+1,1,31)-1,1)),"OK","!!"),RIGHT(H1066,3)="(a)",IF(AND(G1066&gt;=DATE('1. Informace o projektu'!$C$3,1,1),G1066&lt;=WORKDAY(DATE('1. Informace o projektu'!$C$3,12,31)-1,1,'6. Data'!$C$76:$C$89)),"OK","!!"),ISBLANK(G1066),"!",ISBLANK(H1066),"!!!",H1066='6. Data'!$B$3,"vyberte druh nákladu")," ")</f>
        <v xml:space="preserve"> </v>
      </c>
      <c r="J1066" s="261" t="str">
        <f t="shared" si="48"/>
        <v xml:space="preserve"> </v>
      </c>
      <c r="K1066" s="238" t="str">
        <f t="shared" si="49"/>
        <v xml:space="preserve"> </v>
      </c>
      <c r="L1066" s="87" t="str">
        <f t="shared" si="50"/>
        <v xml:space="preserve"> </v>
      </c>
    </row>
    <row r="1067" spans="1:12" x14ac:dyDescent="0.25">
      <c r="A1067" s="72"/>
      <c r="B1067" s="82"/>
      <c r="C1067" s="82"/>
      <c r="D1067" s="79"/>
      <c r="E1067" s="83"/>
      <c r="F1067" s="83"/>
      <c r="G1067" s="81"/>
      <c r="H1067" s="126"/>
      <c r="I1067" s="238" t="str">
        <f>IF(ISNUMBER(F1067),_xlfn.IFS(RIGHT(H1067,3)="(b)",IF(AND(G1067&gt;=DATE('1. Informace o projektu'!$C$3,1,1),G1067&lt;=WORKDAY(DATE('1. Informace o projektu'!$C$3+1,1,31)-1,1)),"OK","!!"),RIGHT(H1067,3)="(a)",IF(AND(G1067&gt;=DATE('1. Informace o projektu'!$C$3,1,1),G1067&lt;=WORKDAY(DATE('1. Informace o projektu'!$C$3,12,31)-1,1,'6. Data'!$C$76:$C$89)),"OK","!!"),ISBLANK(G1067),"!",ISBLANK(H1067),"!!!",H1067='6. Data'!$B$3,"vyberte druh nákladu")," ")</f>
        <v xml:space="preserve"> </v>
      </c>
      <c r="J1067" s="261" t="str">
        <f t="shared" si="48"/>
        <v xml:space="preserve"> </v>
      </c>
      <c r="K1067" s="238" t="str">
        <f t="shared" si="49"/>
        <v xml:space="preserve"> </v>
      </c>
      <c r="L1067" s="87" t="str">
        <f t="shared" si="50"/>
        <v xml:space="preserve"> </v>
      </c>
    </row>
    <row r="1068" spans="1:12" x14ac:dyDescent="0.25">
      <c r="A1068" s="72"/>
      <c r="B1068" s="82"/>
      <c r="C1068" s="82"/>
      <c r="D1068" s="79"/>
      <c r="E1068" s="83"/>
      <c r="F1068" s="83"/>
      <c r="G1068" s="81"/>
      <c r="H1068" s="126"/>
      <c r="I1068" s="238" t="str">
        <f>IF(ISNUMBER(F1068),_xlfn.IFS(RIGHT(H1068,3)="(b)",IF(AND(G1068&gt;=DATE('1. Informace o projektu'!$C$3,1,1),G1068&lt;=WORKDAY(DATE('1. Informace o projektu'!$C$3+1,1,31)-1,1)),"OK","!!"),RIGHT(H1068,3)="(a)",IF(AND(G1068&gt;=DATE('1. Informace o projektu'!$C$3,1,1),G1068&lt;=WORKDAY(DATE('1. Informace o projektu'!$C$3,12,31)-1,1,'6. Data'!$C$76:$C$89)),"OK","!!"),ISBLANK(G1068),"!",ISBLANK(H1068),"!!!",H1068='6. Data'!$B$3,"vyberte druh nákladu")," ")</f>
        <v xml:space="preserve"> </v>
      </c>
      <c r="J1068" s="261" t="str">
        <f t="shared" si="48"/>
        <v xml:space="preserve"> </v>
      </c>
      <c r="K1068" s="238" t="str">
        <f t="shared" si="49"/>
        <v xml:space="preserve"> </v>
      </c>
      <c r="L1068" s="87" t="str">
        <f t="shared" si="50"/>
        <v xml:space="preserve"> </v>
      </c>
    </row>
    <row r="1069" spans="1:12" x14ac:dyDescent="0.25">
      <c r="A1069" s="72"/>
      <c r="B1069" s="82"/>
      <c r="C1069" s="82"/>
      <c r="D1069" s="79"/>
      <c r="E1069" s="83"/>
      <c r="F1069" s="83"/>
      <c r="G1069" s="81"/>
      <c r="H1069" s="126"/>
      <c r="I1069" s="238" t="str">
        <f>IF(ISNUMBER(F1069),_xlfn.IFS(RIGHT(H1069,3)="(b)",IF(AND(G1069&gt;=DATE('1. Informace o projektu'!$C$3,1,1),G1069&lt;=WORKDAY(DATE('1. Informace o projektu'!$C$3+1,1,31)-1,1)),"OK","!!"),RIGHT(H1069,3)="(a)",IF(AND(G1069&gt;=DATE('1. Informace o projektu'!$C$3,1,1),G1069&lt;=WORKDAY(DATE('1. Informace o projektu'!$C$3,12,31)-1,1,'6. Data'!$C$76:$C$89)),"OK","!!"),ISBLANK(G1069),"!",ISBLANK(H1069),"!!!",H1069='6. Data'!$B$3,"vyberte druh nákladu")," ")</f>
        <v xml:space="preserve"> </v>
      </c>
      <c r="J1069" s="261" t="str">
        <f t="shared" si="48"/>
        <v xml:space="preserve"> </v>
      </c>
      <c r="K1069" s="238" t="str">
        <f t="shared" si="49"/>
        <v xml:space="preserve"> </v>
      </c>
      <c r="L1069" s="87" t="str">
        <f t="shared" si="50"/>
        <v xml:space="preserve"> </v>
      </c>
    </row>
    <row r="1070" spans="1:12" x14ac:dyDescent="0.25">
      <c r="A1070" s="72"/>
      <c r="B1070" s="82"/>
      <c r="C1070" s="82"/>
      <c r="D1070" s="79"/>
      <c r="E1070" s="83"/>
      <c r="F1070" s="83"/>
      <c r="G1070" s="81"/>
      <c r="H1070" s="126"/>
      <c r="I1070" s="238" t="str">
        <f>IF(ISNUMBER(F1070),_xlfn.IFS(RIGHT(H1070,3)="(b)",IF(AND(G1070&gt;=DATE('1. Informace o projektu'!$C$3,1,1),G1070&lt;=WORKDAY(DATE('1. Informace o projektu'!$C$3+1,1,31)-1,1)),"OK","!!"),RIGHT(H1070,3)="(a)",IF(AND(G1070&gt;=DATE('1. Informace o projektu'!$C$3,1,1),G1070&lt;=WORKDAY(DATE('1. Informace o projektu'!$C$3,12,31)-1,1,'6. Data'!$C$76:$C$89)),"OK","!!"),ISBLANK(G1070),"!",ISBLANK(H1070),"!!!",H1070='6. Data'!$B$3,"vyberte druh nákladu")," ")</f>
        <v xml:space="preserve"> </v>
      </c>
      <c r="J1070" s="261" t="str">
        <f t="shared" si="48"/>
        <v xml:space="preserve"> </v>
      </c>
      <c r="K1070" s="238" t="str">
        <f t="shared" si="49"/>
        <v xml:space="preserve"> </v>
      </c>
      <c r="L1070" s="87" t="str">
        <f t="shared" si="50"/>
        <v xml:space="preserve"> </v>
      </c>
    </row>
    <row r="1071" spans="1:12" x14ac:dyDescent="0.25">
      <c r="A1071" s="72"/>
      <c r="B1071" s="82"/>
      <c r="C1071" s="82"/>
      <c r="D1071" s="79"/>
      <c r="E1071" s="83"/>
      <c r="F1071" s="83"/>
      <c r="G1071" s="81"/>
      <c r="H1071" s="126"/>
      <c r="I1071" s="238" t="str">
        <f>IF(ISNUMBER(F1071),_xlfn.IFS(RIGHT(H1071,3)="(b)",IF(AND(G1071&gt;=DATE('1. Informace o projektu'!$C$3,1,1),G1071&lt;=WORKDAY(DATE('1. Informace o projektu'!$C$3+1,1,31)-1,1)),"OK","!!"),RIGHT(H1071,3)="(a)",IF(AND(G1071&gt;=DATE('1. Informace o projektu'!$C$3,1,1),G1071&lt;=WORKDAY(DATE('1. Informace o projektu'!$C$3,12,31)-1,1,'6. Data'!$C$76:$C$89)),"OK","!!"),ISBLANK(G1071),"!",ISBLANK(H1071),"!!!",H1071='6. Data'!$B$3,"vyberte druh nákladu")," ")</f>
        <v xml:space="preserve"> </v>
      </c>
      <c r="J1071" s="261" t="str">
        <f t="shared" si="48"/>
        <v xml:space="preserve"> </v>
      </c>
      <c r="K1071" s="238" t="str">
        <f t="shared" si="49"/>
        <v xml:space="preserve"> </v>
      </c>
      <c r="L1071" s="87" t="str">
        <f t="shared" si="50"/>
        <v xml:space="preserve"> </v>
      </c>
    </row>
    <row r="1072" spans="1:12" x14ac:dyDescent="0.25">
      <c r="A1072" s="72"/>
      <c r="B1072" s="82"/>
      <c r="C1072" s="82"/>
      <c r="D1072" s="79"/>
      <c r="E1072" s="83"/>
      <c r="F1072" s="83"/>
      <c r="G1072" s="81"/>
      <c r="H1072" s="126"/>
      <c r="I1072" s="238" t="str">
        <f>IF(ISNUMBER(F1072),_xlfn.IFS(RIGHT(H1072,3)="(b)",IF(AND(G1072&gt;=DATE('1. Informace o projektu'!$C$3,1,1),G1072&lt;=WORKDAY(DATE('1. Informace o projektu'!$C$3+1,1,31)-1,1)),"OK","!!"),RIGHT(H1072,3)="(a)",IF(AND(G1072&gt;=DATE('1. Informace o projektu'!$C$3,1,1),G1072&lt;=WORKDAY(DATE('1. Informace o projektu'!$C$3,12,31)-1,1,'6. Data'!$C$76:$C$89)),"OK","!!"),ISBLANK(G1072),"!",ISBLANK(H1072),"!!!",H1072='6. Data'!$B$3,"vyberte druh nákladu")," ")</f>
        <v xml:space="preserve"> </v>
      </c>
      <c r="J1072" s="261" t="str">
        <f t="shared" si="48"/>
        <v xml:space="preserve"> </v>
      </c>
      <c r="K1072" s="238" t="str">
        <f t="shared" si="49"/>
        <v xml:space="preserve"> </v>
      </c>
      <c r="L1072" s="87" t="str">
        <f t="shared" si="50"/>
        <v xml:space="preserve"> </v>
      </c>
    </row>
    <row r="1073" spans="1:12" x14ac:dyDescent="0.25">
      <c r="A1073" s="72"/>
      <c r="B1073" s="82"/>
      <c r="C1073" s="82"/>
      <c r="D1073" s="79"/>
      <c r="E1073" s="83"/>
      <c r="F1073" s="83"/>
      <c r="G1073" s="81"/>
      <c r="H1073" s="126"/>
      <c r="I1073" s="238" t="str">
        <f>IF(ISNUMBER(F1073),_xlfn.IFS(RIGHT(H1073,3)="(b)",IF(AND(G1073&gt;=DATE('1. Informace o projektu'!$C$3,1,1),G1073&lt;=WORKDAY(DATE('1. Informace o projektu'!$C$3+1,1,31)-1,1)),"OK","!!"),RIGHT(H1073,3)="(a)",IF(AND(G1073&gt;=DATE('1. Informace o projektu'!$C$3,1,1),G1073&lt;=WORKDAY(DATE('1. Informace o projektu'!$C$3,12,31)-1,1,'6. Data'!$C$76:$C$89)),"OK","!!"),ISBLANK(G1073),"!",ISBLANK(H1073),"!!!",H1073='6. Data'!$B$3,"vyberte druh nákladu")," ")</f>
        <v xml:space="preserve"> </v>
      </c>
      <c r="J1073" s="261" t="str">
        <f t="shared" si="48"/>
        <v xml:space="preserve"> </v>
      </c>
      <c r="K1073" s="238" t="str">
        <f t="shared" si="49"/>
        <v xml:space="preserve"> </v>
      </c>
      <c r="L1073" s="87" t="str">
        <f t="shared" si="50"/>
        <v xml:space="preserve"> </v>
      </c>
    </row>
    <row r="1074" spans="1:12" x14ac:dyDescent="0.25">
      <c r="A1074" s="72"/>
      <c r="B1074" s="82"/>
      <c r="C1074" s="82"/>
      <c r="D1074" s="79"/>
      <c r="E1074" s="83"/>
      <c r="F1074" s="83"/>
      <c r="G1074" s="81"/>
      <c r="H1074" s="126"/>
      <c r="I1074" s="238" t="str">
        <f>IF(ISNUMBER(F1074),_xlfn.IFS(RIGHT(H1074,3)="(b)",IF(AND(G1074&gt;=DATE('1. Informace o projektu'!$C$3,1,1),G1074&lt;=WORKDAY(DATE('1. Informace o projektu'!$C$3+1,1,31)-1,1)),"OK","!!"),RIGHT(H1074,3)="(a)",IF(AND(G1074&gt;=DATE('1. Informace o projektu'!$C$3,1,1),G1074&lt;=WORKDAY(DATE('1. Informace o projektu'!$C$3,12,31)-1,1,'6. Data'!$C$76:$C$89)),"OK","!!"),ISBLANK(G1074),"!",ISBLANK(H1074),"!!!",H1074='6. Data'!$B$3,"vyberte druh nákladu")," ")</f>
        <v xml:space="preserve"> </v>
      </c>
      <c r="J1074" s="261" t="str">
        <f t="shared" si="48"/>
        <v xml:space="preserve"> </v>
      </c>
      <c r="K1074" s="238" t="str">
        <f t="shared" si="49"/>
        <v xml:space="preserve"> </v>
      </c>
      <c r="L1074" s="87" t="str">
        <f t="shared" si="50"/>
        <v xml:space="preserve"> </v>
      </c>
    </row>
    <row r="1075" spans="1:12" x14ac:dyDescent="0.25">
      <c r="A1075" s="72"/>
      <c r="B1075" s="82"/>
      <c r="C1075" s="82"/>
      <c r="D1075" s="79"/>
      <c r="E1075" s="83"/>
      <c r="F1075" s="83"/>
      <c r="G1075" s="81"/>
      <c r="H1075" s="126"/>
      <c r="I1075" s="238" t="str">
        <f>IF(ISNUMBER(F1075),_xlfn.IFS(RIGHT(H1075,3)="(b)",IF(AND(G1075&gt;=DATE('1. Informace o projektu'!$C$3,1,1),G1075&lt;=WORKDAY(DATE('1. Informace o projektu'!$C$3+1,1,31)-1,1)),"OK","!!"),RIGHT(H1075,3)="(a)",IF(AND(G1075&gt;=DATE('1. Informace o projektu'!$C$3,1,1),G1075&lt;=WORKDAY(DATE('1. Informace o projektu'!$C$3,12,31)-1,1,'6. Data'!$C$76:$C$89)),"OK","!!"),ISBLANK(G1075),"!",ISBLANK(H1075),"!!!",H1075='6. Data'!$B$3,"vyberte druh nákladu")," ")</f>
        <v xml:space="preserve"> </v>
      </c>
      <c r="J1075" s="261" t="str">
        <f t="shared" si="48"/>
        <v xml:space="preserve"> </v>
      </c>
      <c r="K1075" s="238" t="str">
        <f t="shared" si="49"/>
        <v xml:space="preserve"> </v>
      </c>
      <c r="L1075" s="87" t="str">
        <f t="shared" si="50"/>
        <v xml:space="preserve"> </v>
      </c>
    </row>
    <row r="1076" spans="1:12" x14ac:dyDescent="0.25">
      <c r="A1076" s="72"/>
      <c r="B1076" s="82"/>
      <c r="C1076" s="82"/>
      <c r="D1076" s="79"/>
      <c r="E1076" s="83"/>
      <c r="F1076" s="83"/>
      <c r="G1076" s="81"/>
      <c r="H1076" s="126"/>
      <c r="I1076" s="238" t="str">
        <f>IF(ISNUMBER(F1076),_xlfn.IFS(RIGHT(H1076,3)="(b)",IF(AND(G1076&gt;=DATE('1. Informace o projektu'!$C$3,1,1),G1076&lt;=WORKDAY(DATE('1. Informace o projektu'!$C$3+1,1,31)-1,1)),"OK","!!"),RIGHT(H1076,3)="(a)",IF(AND(G1076&gt;=DATE('1. Informace o projektu'!$C$3,1,1),G1076&lt;=WORKDAY(DATE('1. Informace o projektu'!$C$3,12,31)-1,1,'6. Data'!$C$76:$C$89)),"OK","!!"),ISBLANK(G1076),"!",ISBLANK(H1076),"!!!",H1076='6. Data'!$B$3,"vyberte druh nákladu")," ")</f>
        <v xml:space="preserve"> </v>
      </c>
      <c r="J1076" s="261" t="str">
        <f t="shared" si="48"/>
        <v xml:space="preserve"> </v>
      </c>
      <c r="K1076" s="238" t="str">
        <f t="shared" si="49"/>
        <v xml:space="preserve"> </v>
      </c>
      <c r="L1076" s="87" t="str">
        <f t="shared" si="50"/>
        <v xml:space="preserve"> </v>
      </c>
    </row>
    <row r="1077" spans="1:12" x14ac:dyDescent="0.25">
      <c r="A1077" s="72"/>
      <c r="B1077" s="82"/>
      <c r="C1077" s="82"/>
      <c r="D1077" s="79"/>
      <c r="E1077" s="83"/>
      <c r="F1077" s="83"/>
      <c r="G1077" s="81"/>
      <c r="H1077" s="126"/>
      <c r="I1077" s="238" t="str">
        <f>IF(ISNUMBER(F1077),_xlfn.IFS(RIGHT(H1077,3)="(b)",IF(AND(G1077&gt;=DATE('1. Informace o projektu'!$C$3,1,1),G1077&lt;=WORKDAY(DATE('1. Informace o projektu'!$C$3+1,1,31)-1,1)),"OK","!!"),RIGHT(H1077,3)="(a)",IF(AND(G1077&gt;=DATE('1. Informace o projektu'!$C$3,1,1),G1077&lt;=WORKDAY(DATE('1. Informace o projektu'!$C$3,12,31)-1,1,'6. Data'!$C$76:$C$89)),"OK","!!"),ISBLANK(G1077),"!",ISBLANK(H1077),"!!!",H1077='6. Data'!$B$3,"vyberte druh nákladu")," ")</f>
        <v xml:space="preserve"> </v>
      </c>
      <c r="J1077" s="261" t="str">
        <f t="shared" si="48"/>
        <v xml:space="preserve"> </v>
      </c>
      <c r="K1077" s="238" t="str">
        <f t="shared" si="49"/>
        <v xml:space="preserve"> </v>
      </c>
      <c r="L1077" s="87" t="str">
        <f t="shared" si="50"/>
        <v xml:space="preserve"> </v>
      </c>
    </row>
    <row r="1078" spans="1:12" x14ac:dyDescent="0.25">
      <c r="A1078" s="72"/>
      <c r="B1078" s="82"/>
      <c r="C1078" s="82"/>
      <c r="D1078" s="79"/>
      <c r="E1078" s="83"/>
      <c r="F1078" s="83"/>
      <c r="G1078" s="81"/>
      <c r="H1078" s="126"/>
      <c r="I1078" s="238" t="str">
        <f>IF(ISNUMBER(F1078),_xlfn.IFS(RIGHT(H1078,3)="(b)",IF(AND(G1078&gt;=DATE('1. Informace o projektu'!$C$3,1,1),G1078&lt;=WORKDAY(DATE('1. Informace o projektu'!$C$3+1,1,31)-1,1)),"OK","!!"),RIGHT(H1078,3)="(a)",IF(AND(G1078&gt;=DATE('1. Informace o projektu'!$C$3,1,1),G1078&lt;=WORKDAY(DATE('1. Informace o projektu'!$C$3,12,31)-1,1,'6. Data'!$C$76:$C$89)),"OK","!!"),ISBLANK(G1078),"!",ISBLANK(H1078),"!!!",H1078='6. Data'!$B$3,"vyberte druh nákladu")," ")</f>
        <v xml:space="preserve"> </v>
      </c>
      <c r="J1078" s="261" t="str">
        <f t="shared" si="48"/>
        <v xml:space="preserve"> </v>
      </c>
      <c r="K1078" s="238" t="str">
        <f t="shared" si="49"/>
        <v xml:space="preserve"> </v>
      </c>
      <c r="L1078" s="87" t="str">
        <f t="shared" si="50"/>
        <v xml:space="preserve"> </v>
      </c>
    </row>
    <row r="1079" spans="1:12" x14ac:dyDescent="0.25">
      <c r="A1079" s="72"/>
      <c r="B1079" s="82"/>
      <c r="C1079" s="82"/>
      <c r="D1079" s="79"/>
      <c r="E1079" s="83"/>
      <c r="F1079" s="83"/>
      <c r="G1079" s="81"/>
      <c r="H1079" s="126"/>
      <c r="I1079" s="238" t="str">
        <f>IF(ISNUMBER(F1079),_xlfn.IFS(RIGHT(H1079,3)="(b)",IF(AND(G1079&gt;=DATE('1. Informace o projektu'!$C$3,1,1),G1079&lt;=WORKDAY(DATE('1. Informace o projektu'!$C$3+1,1,31)-1,1)),"OK","!!"),RIGHT(H1079,3)="(a)",IF(AND(G1079&gt;=DATE('1. Informace o projektu'!$C$3,1,1),G1079&lt;=WORKDAY(DATE('1. Informace o projektu'!$C$3,12,31)-1,1,'6. Data'!$C$76:$C$89)),"OK","!!"),ISBLANK(G1079),"!",ISBLANK(H1079),"!!!",H1079='6. Data'!$B$3,"vyberte druh nákladu")," ")</f>
        <v xml:space="preserve"> </v>
      </c>
      <c r="J1079" s="261" t="str">
        <f t="shared" si="48"/>
        <v xml:space="preserve"> </v>
      </c>
      <c r="K1079" s="238" t="str">
        <f t="shared" si="49"/>
        <v xml:space="preserve"> </v>
      </c>
      <c r="L1079" s="87" t="str">
        <f t="shared" si="50"/>
        <v xml:space="preserve"> </v>
      </c>
    </row>
    <row r="1080" spans="1:12" x14ac:dyDescent="0.25">
      <c r="A1080" s="72"/>
      <c r="B1080" s="82"/>
      <c r="C1080" s="82"/>
      <c r="D1080" s="79"/>
      <c r="E1080" s="83"/>
      <c r="F1080" s="83"/>
      <c r="G1080" s="81"/>
      <c r="H1080" s="126"/>
      <c r="I1080" s="238" t="str">
        <f>IF(ISNUMBER(F1080),_xlfn.IFS(RIGHT(H1080,3)="(b)",IF(AND(G1080&gt;=DATE('1. Informace o projektu'!$C$3,1,1),G1080&lt;=WORKDAY(DATE('1. Informace o projektu'!$C$3+1,1,31)-1,1)),"OK","!!"),RIGHT(H1080,3)="(a)",IF(AND(G1080&gt;=DATE('1. Informace o projektu'!$C$3,1,1),G1080&lt;=WORKDAY(DATE('1. Informace o projektu'!$C$3,12,31)-1,1,'6. Data'!$C$76:$C$89)),"OK","!!"),ISBLANK(G1080),"!",ISBLANK(H1080),"!!!",H1080='6. Data'!$B$3,"vyberte druh nákladu")," ")</f>
        <v xml:space="preserve"> </v>
      </c>
      <c r="J1080" s="261" t="str">
        <f t="shared" si="48"/>
        <v xml:space="preserve"> </v>
      </c>
      <c r="K1080" s="238" t="str">
        <f t="shared" si="49"/>
        <v xml:space="preserve"> </v>
      </c>
      <c r="L1080" s="87" t="str">
        <f t="shared" si="50"/>
        <v xml:space="preserve"> </v>
      </c>
    </row>
    <row r="1081" spans="1:12" x14ac:dyDescent="0.25">
      <c r="A1081" s="72"/>
      <c r="B1081" s="82"/>
      <c r="C1081" s="82"/>
      <c r="D1081" s="79"/>
      <c r="E1081" s="83"/>
      <c r="F1081" s="83"/>
      <c r="G1081" s="81"/>
      <c r="H1081" s="126"/>
      <c r="I1081" s="238" t="str">
        <f>IF(ISNUMBER(F1081),_xlfn.IFS(RIGHT(H1081,3)="(b)",IF(AND(G1081&gt;=DATE('1. Informace o projektu'!$C$3,1,1),G1081&lt;=WORKDAY(DATE('1. Informace o projektu'!$C$3+1,1,31)-1,1)),"OK","!!"),RIGHT(H1081,3)="(a)",IF(AND(G1081&gt;=DATE('1. Informace o projektu'!$C$3,1,1),G1081&lt;=WORKDAY(DATE('1. Informace o projektu'!$C$3,12,31)-1,1,'6. Data'!$C$76:$C$89)),"OK","!!"),ISBLANK(G1081),"!",ISBLANK(H1081),"!!!",H1081='6. Data'!$B$3,"vyberte druh nákladu")," ")</f>
        <v xml:space="preserve"> </v>
      </c>
      <c r="J1081" s="261" t="str">
        <f t="shared" si="48"/>
        <v xml:space="preserve"> </v>
      </c>
      <c r="K1081" s="238" t="str">
        <f t="shared" si="49"/>
        <v xml:space="preserve"> </v>
      </c>
      <c r="L1081" s="87" t="str">
        <f t="shared" si="50"/>
        <v xml:space="preserve"> </v>
      </c>
    </row>
    <row r="1082" spans="1:12" x14ac:dyDescent="0.25">
      <c r="A1082" s="72"/>
      <c r="B1082" s="82"/>
      <c r="C1082" s="82"/>
      <c r="D1082" s="79"/>
      <c r="E1082" s="83"/>
      <c r="F1082" s="83"/>
      <c r="G1082" s="81"/>
      <c r="H1082" s="126"/>
      <c r="I1082" s="238" t="str">
        <f>IF(ISNUMBER(F1082),_xlfn.IFS(RIGHT(H1082,3)="(b)",IF(AND(G1082&gt;=DATE('1. Informace o projektu'!$C$3,1,1),G1082&lt;=WORKDAY(DATE('1. Informace o projektu'!$C$3+1,1,31)-1,1)),"OK","!!"),RIGHT(H1082,3)="(a)",IF(AND(G1082&gt;=DATE('1. Informace o projektu'!$C$3,1,1),G1082&lt;=WORKDAY(DATE('1. Informace o projektu'!$C$3,12,31)-1,1,'6. Data'!$C$76:$C$89)),"OK","!!"),ISBLANK(G1082),"!",ISBLANK(H1082),"!!!",H1082='6. Data'!$B$3,"vyberte druh nákladu")," ")</f>
        <v xml:space="preserve"> </v>
      </c>
      <c r="J1082" s="261" t="str">
        <f t="shared" si="48"/>
        <v xml:space="preserve"> </v>
      </c>
      <c r="K1082" s="238" t="str">
        <f t="shared" si="49"/>
        <v xml:space="preserve"> </v>
      </c>
      <c r="L1082" s="87" t="str">
        <f t="shared" si="50"/>
        <v xml:space="preserve"> </v>
      </c>
    </row>
    <row r="1083" spans="1:12" x14ac:dyDescent="0.25">
      <c r="A1083" s="72"/>
      <c r="B1083" s="82"/>
      <c r="C1083" s="82"/>
      <c r="D1083" s="79"/>
      <c r="E1083" s="83"/>
      <c r="F1083" s="83"/>
      <c r="G1083" s="81"/>
      <c r="H1083" s="126"/>
      <c r="I1083" s="238" t="str">
        <f>IF(ISNUMBER(F1083),_xlfn.IFS(RIGHT(H1083,3)="(b)",IF(AND(G1083&gt;=DATE('1. Informace o projektu'!$C$3,1,1),G1083&lt;=WORKDAY(DATE('1. Informace o projektu'!$C$3+1,1,31)-1,1)),"OK","!!"),RIGHT(H1083,3)="(a)",IF(AND(G1083&gt;=DATE('1. Informace o projektu'!$C$3,1,1),G1083&lt;=WORKDAY(DATE('1. Informace o projektu'!$C$3,12,31)-1,1,'6. Data'!$C$76:$C$89)),"OK","!!"),ISBLANK(G1083),"!",ISBLANK(H1083),"!!!",H1083='6. Data'!$B$3,"vyberte druh nákladu")," ")</f>
        <v xml:space="preserve"> </v>
      </c>
      <c r="J1083" s="261" t="str">
        <f t="shared" si="48"/>
        <v xml:space="preserve"> </v>
      </c>
      <c r="K1083" s="238" t="str">
        <f t="shared" si="49"/>
        <v xml:space="preserve"> </v>
      </c>
      <c r="L1083" s="87" t="str">
        <f t="shared" si="50"/>
        <v xml:space="preserve"> </v>
      </c>
    </row>
    <row r="1084" spans="1:12" x14ac:dyDescent="0.25">
      <c r="A1084" s="72"/>
      <c r="B1084" s="82"/>
      <c r="C1084" s="82"/>
      <c r="D1084" s="79"/>
      <c r="E1084" s="83"/>
      <c r="F1084" s="83"/>
      <c r="G1084" s="81"/>
      <c r="H1084" s="126"/>
      <c r="I1084" s="238" t="str">
        <f>IF(ISNUMBER(F1084),_xlfn.IFS(RIGHT(H1084,3)="(b)",IF(AND(G1084&gt;=DATE('1. Informace o projektu'!$C$3,1,1),G1084&lt;=WORKDAY(DATE('1. Informace o projektu'!$C$3+1,1,31)-1,1)),"OK","!!"),RIGHT(H1084,3)="(a)",IF(AND(G1084&gt;=DATE('1. Informace o projektu'!$C$3,1,1),G1084&lt;=WORKDAY(DATE('1. Informace o projektu'!$C$3,12,31)-1,1,'6. Data'!$C$76:$C$89)),"OK","!!"),ISBLANK(G1084),"!",ISBLANK(H1084),"!!!",H1084='6. Data'!$B$3,"vyberte druh nákladu")," ")</f>
        <v xml:space="preserve"> </v>
      </c>
      <c r="J1084" s="261" t="str">
        <f t="shared" si="48"/>
        <v xml:space="preserve"> </v>
      </c>
      <c r="K1084" s="238" t="str">
        <f t="shared" si="49"/>
        <v xml:space="preserve"> </v>
      </c>
      <c r="L1084" s="87" t="str">
        <f t="shared" si="50"/>
        <v xml:space="preserve"> </v>
      </c>
    </row>
    <row r="1085" spans="1:12" x14ac:dyDescent="0.25">
      <c r="A1085" s="72"/>
      <c r="B1085" s="82"/>
      <c r="C1085" s="82"/>
      <c r="D1085" s="79"/>
      <c r="E1085" s="83"/>
      <c r="F1085" s="83"/>
      <c r="G1085" s="81"/>
      <c r="H1085" s="126"/>
      <c r="I1085" s="238" t="str">
        <f>IF(ISNUMBER(F1085),_xlfn.IFS(RIGHT(H1085,3)="(b)",IF(AND(G1085&gt;=DATE('1. Informace o projektu'!$C$3,1,1),G1085&lt;=WORKDAY(DATE('1. Informace o projektu'!$C$3+1,1,31)-1,1)),"OK","!!"),RIGHT(H1085,3)="(a)",IF(AND(G1085&gt;=DATE('1. Informace o projektu'!$C$3,1,1),G1085&lt;=WORKDAY(DATE('1. Informace o projektu'!$C$3,12,31)-1,1,'6. Data'!$C$76:$C$89)),"OK","!!"),ISBLANK(G1085),"!",ISBLANK(H1085),"!!!",H1085='6. Data'!$B$3,"vyberte druh nákladu")," ")</f>
        <v xml:space="preserve"> </v>
      </c>
      <c r="J1085" s="261" t="str">
        <f t="shared" si="48"/>
        <v xml:space="preserve"> </v>
      </c>
      <c r="K1085" s="238" t="str">
        <f t="shared" si="49"/>
        <v xml:space="preserve"> </v>
      </c>
      <c r="L1085" s="87" t="str">
        <f t="shared" si="50"/>
        <v xml:space="preserve"> </v>
      </c>
    </row>
    <row r="1086" spans="1:12" x14ac:dyDescent="0.25">
      <c r="A1086" s="72"/>
      <c r="B1086" s="82"/>
      <c r="C1086" s="82"/>
      <c r="D1086" s="79"/>
      <c r="E1086" s="83"/>
      <c r="F1086" s="83"/>
      <c r="G1086" s="81"/>
      <c r="H1086" s="126"/>
      <c r="I1086" s="238" t="str">
        <f>IF(ISNUMBER(F1086),_xlfn.IFS(RIGHT(H1086,3)="(b)",IF(AND(G1086&gt;=DATE('1. Informace o projektu'!$C$3,1,1),G1086&lt;=WORKDAY(DATE('1. Informace o projektu'!$C$3+1,1,31)-1,1)),"OK","!!"),RIGHT(H1086,3)="(a)",IF(AND(G1086&gt;=DATE('1. Informace o projektu'!$C$3,1,1),G1086&lt;=WORKDAY(DATE('1. Informace o projektu'!$C$3,12,31)-1,1,'6. Data'!$C$76:$C$89)),"OK","!!"),ISBLANK(G1086),"!",ISBLANK(H1086),"!!!",H1086='6. Data'!$B$3,"vyberte druh nákladu")," ")</f>
        <v xml:space="preserve"> </v>
      </c>
      <c r="J1086" s="261" t="str">
        <f t="shared" si="48"/>
        <v xml:space="preserve"> </v>
      </c>
      <c r="K1086" s="238" t="str">
        <f t="shared" si="49"/>
        <v xml:space="preserve"> </v>
      </c>
      <c r="L1086" s="87" t="str">
        <f t="shared" si="50"/>
        <v xml:space="preserve"> </v>
      </c>
    </row>
    <row r="1087" spans="1:12" x14ac:dyDescent="0.25">
      <c r="A1087" s="72"/>
      <c r="B1087" s="82"/>
      <c r="C1087" s="82"/>
      <c r="D1087" s="79"/>
      <c r="E1087" s="83"/>
      <c r="F1087" s="83"/>
      <c r="G1087" s="81"/>
      <c r="H1087" s="126"/>
      <c r="I1087" s="238" t="str">
        <f>IF(ISNUMBER(F1087),_xlfn.IFS(RIGHT(H1087,3)="(b)",IF(AND(G1087&gt;=DATE('1. Informace o projektu'!$C$3,1,1),G1087&lt;=WORKDAY(DATE('1. Informace o projektu'!$C$3+1,1,31)-1,1)),"OK","!!"),RIGHT(H1087,3)="(a)",IF(AND(G1087&gt;=DATE('1. Informace o projektu'!$C$3,1,1),G1087&lt;=WORKDAY(DATE('1. Informace o projektu'!$C$3,12,31)-1,1,'6. Data'!$C$76:$C$89)),"OK","!!"),ISBLANK(G1087),"!",ISBLANK(H1087),"!!!",H1087='6. Data'!$B$3,"vyberte druh nákladu")," ")</f>
        <v xml:space="preserve"> </v>
      </c>
      <c r="J1087" s="261" t="str">
        <f t="shared" si="48"/>
        <v xml:space="preserve"> </v>
      </c>
      <c r="K1087" s="238" t="str">
        <f t="shared" si="49"/>
        <v xml:space="preserve"> </v>
      </c>
      <c r="L1087" s="87" t="str">
        <f t="shared" si="50"/>
        <v xml:space="preserve"> </v>
      </c>
    </row>
    <row r="1088" spans="1:12" x14ac:dyDescent="0.25">
      <c r="A1088" s="72"/>
      <c r="B1088" s="82"/>
      <c r="C1088" s="82"/>
      <c r="D1088" s="79"/>
      <c r="E1088" s="83"/>
      <c r="F1088" s="83"/>
      <c r="G1088" s="81"/>
      <c r="H1088" s="126"/>
      <c r="I1088" s="238" t="str">
        <f>IF(ISNUMBER(F1088),_xlfn.IFS(RIGHT(H1088,3)="(b)",IF(AND(G1088&gt;=DATE('1. Informace o projektu'!$C$3,1,1),G1088&lt;=WORKDAY(DATE('1. Informace o projektu'!$C$3+1,1,31)-1,1)),"OK","!!"),RIGHT(H1088,3)="(a)",IF(AND(G1088&gt;=DATE('1. Informace o projektu'!$C$3,1,1),G1088&lt;=WORKDAY(DATE('1. Informace o projektu'!$C$3,12,31)-1,1,'6. Data'!$C$76:$C$89)),"OK","!!"),ISBLANK(G1088),"!",ISBLANK(H1088),"!!!",H1088='6. Data'!$B$3,"vyberte druh nákladu")," ")</f>
        <v xml:space="preserve"> </v>
      </c>
      <c r="J1088" s="261" t="str">
        <f t="shared" si="48"/>
        <v xml:space="preserve"> </v>
      </c>
      <c r="K1088" s="238" t="str">
        <f t="shared" si="49"/>
        <v xml:space="preserve"> </v>
      </c>
      <c r="L1088" s="87" t="str">
        <f t="shared" si="50"/>
        <v xml:space="preserve"> </v>
      </c>
    </row>
    <row r="1089" spans="1:12" x14ac:dyDescent="0.25">
      <c r="A1089" s="72"/>
      <c r="B1089" s="82"/>
      <c r="C1089" s="82"/>
      <c r="D1089" s="79"/>
      <c r="E1089" s="83"/>
      <c r="F1089" s="83"/>
      <c r="G1089" s="81"/>
      <c r="H1089" s="126"/>
      <c r="I1089" s="238" t="str">
        <f>IF(ISNUMBER(F1089),_xlfn.IFS(RIGHT(H1089,3)="(b)",IF(AND(G1089&gt;=DATE('1. Informace o projektu'!$C$3,1,1),G1089&lt;=WORKDAY(DATE('1. Informace o projektu'!$C$3+1,1,31)-1,1)),"OK","!!"),RIGHT(H1089,3)="(a)",IF(AND(G1089&gt;=DATE('1. Informace o projektu'!$C$3,1,1),G1089&lt;=WORKDAY(DATE('1. Informace o projektu'!$C$3,12,31)-1,1,'6. Data'!$C$76:$C$89)),"OK","!!"),ISBLANK(G1089),"!",ISBLANK(H1089),"!!!",H1089='6. Data'!$B$3,"vyberte druh nákladu")," ")</f>
        <v xml:space="preserve"> </v>
      </c>
      <c r="J1089" s="261" t="str">
        <f t="shared" si="48"/>
        <v xml:space="preserve"> </v>
      </c>
      <c r="K1089" s="238" t="str">
        <f t="shared" si="49"/>
        <v xml:space="preserve"> </v>
      </c>
      <c r="L1089" s="87" t="str">
        <f t="shared" si="50"/>
        <v xml:space="preserve"> </v>
      </c>
    </row>
    <row r="1090" spans="1:12" x14ac:dyDescent="0.25">
      <c r="A1090" s="72"/>
      <c r="B1090" s="82"/>
      <c r="C1090" s="82"/>
      <c r="D1090" s="79"/>
      <c r="E1090" s="83"/>
      <c r="F1090" s="83"/>
      <c r="G1090" s="81"/>
      <c r="H1090" s="126"/>
      <c r="I1090" s="238" t="str">
        <f>IF(ISNUMBER(F1090),_xlfn.IFS(RIGHT(H1090,3)="(b)",IF(AND(G1090&gt;=DATE('1. Informace o projektu'!$C$3,1,1),G1090&lt;=WORKDAY(DATE('1. Informace o projektu'!$C$3+1,1,31)-1,1)),"OK","!!"),RIGHT(H1090,3)="(a)",IF(AND(G1090&gt;=DATE('1. Informace o projektu'!$C$3,1,1),G1090&lt;=WORKDAY(DATE('1. Informace o projektu'!$C$3,12,31)-1,1,'6. Data'!$C$76:$C$89)),"OK","!!"),ISBLANK(G1090),"!",ISBLANK(H1090),"!!!",H1090='6. Data'!$B$3,"vyberte druh nákladu")," ")</f>
        <v xml:space="preserve"> </v>
      </c>
      <c r="J1090" s="261" t="str">
        <f t="shared" si="48"/>
        <v xml:space="preserve"> </v>
      </c>
      <c r="K1090" s="238" t="str">
        <f t="shared" si="49"/>
        <v xml:space="preserve"> </v>
      </c>
      <c r="L1090" s="87" t="str">
        <f t="shared" si="50"/>
        <v xml:space="preserve"> </v>
      </c>
    </row>
    <row r="1091" spans="1:12" x14ac:dyDescent="0.25">
      <c r="A1091" s="72"/>
      <c r="B1091" s="82"/>
      <c r="C1091" s="82"/>
      <c r="D1091" s="79"/>
      <c r="E1091" s="83"/>
      <c r="F1091" s="83"/>
      <c r="G1091" s="81"/>
      <c r="H1091" s="126"/>
      <c r="I1091" s="238" t="str">
        <f>IF(ISNUMBER(F1091),_xlfn.IFS(RIGHT(H1091,3)="(b)",IF(AND(G1091&gt;=DATE('1. Informace o projektu'!$C$3,1,1),G1091&lt;=WORKDAY(DATE('1. Informace o projektu'!$C$3+1,1,31)-1,1)),"OK","!!"),RIGHT(H1091,3)="(a)",IF(AND(G1091&gt;=DATE('1. Informace o projektu'!$C$3,1,1),G1091&lt;=WORKDAY(DATE('1. Informace o projektu'!$C$3,12,31)-1,1,'6. Data'!$C$76:$C$89)),"OK","!!"),ISBLANK(G1091),"!",ISBLANK(H1091),"!!!",H1091='6. Data'!$B$3,"vyberte druh nákladu")," ")</f>
        <v xml:space="preserve"> </v>
      </c>
      <c r="J1091" s="261" t="str">
        <f t="shared" si="48"/>
        <v xml:space="preserve"> </v>
      </c>
      <c r="K1091" s="238" t="str">
        <f t="shared" si="49"/>
        <v xml:space="preserve"> </v>
      </c>
      <c r="L1091" s="87" t="str">
        <f t="shared" si="50"/>
        <v xml:space="preserve"> </v>
      </c>
    </row>
    <row r="1092" spans="1:12" x14ac:dyDescent="0.25">
      <c r="A1092" s="72"/>
      <c r="B1092" s="82"/>
      <c r="C1092" s="82"/>
      <c r="D1092" s="79"/>
      <c r="E1092" s="83"/>
      <c r="F1092" s="83"/>
      <c r="G1092" s="81"/>
      <c r="H1092" s="126"/>
      <c r="I1092" s="238" t="str">
        <f>IF(ISNUMBER(F1092),_xlfn.IFS(RIGHT(H1092,3)="(b)",IF(AND(G1092&gt;=DATE('1. Informace o projektu'!$C$3,1,1),G1092&lt;=WORKDAY(DATE('1. Informace o projektu'!$C$3+1,1,31)-1,1)),"OK","!!"),RIGHT(H1092,3)="(a)",IF(AND(G1092&gt;=DATE('1. Informace o projektu'!$C$3,1,1),G1092&lt;=WORKDAY(DATE('1. Informace o projektu'!$C$3,12,31)-1,1,'6. Data'!$C$76:$C$89)),"OK","!!"),ISBLANK(G1092),"!",ISBLANK(H1092),"!!!",H1092='6. Data'!$B$3,"vyberte druh nákladu")," ")</f>
        <v xml:space="preserve"> </v>
      </c>
      <c r="J1092" s="261" t="str">
        <f t="shared" si="48"/>
        <v xml:space="preserve"> </v>
      </c>
      <c r="K1092" s="238" t="str">
        <f t="shared" si="49"/>
        <v xml:space="preserve"> </v>
      </c>
      <c r="L1092" s="87" t="str">
        <f t="shared" si="50"/>
        <v xml:space="preserve"> </v>
      </c>
    </row>
    <row r="1093" spans="1:12" x14ac:dyDescent="0.25">
      <c r="A1093" s="72"/>
      <c r="B1093" s="82"/>
      <c r="C1093" s="82"/>
      <c r="D1093" s="79"/>
      <c r="E1093" s="83"/>
      <c r="F1093" s="83"/>
      <c r="G1093" s="81"/>
      <c r="H1093" s="126"/>
      <c r="I1093" s="238" t="str">
        <f>IF(ISNUMBER(F1093),_xlfn.IFS(RIGHT(H1093,3)="(b)",IF(AND(G1093&gt;=DATE('1. Informace o projektu'!$C$3,1,1),G1093&lt;=WORKDAY(DATE('1. Informace o projektu'!$C$3+1,1,31)-1,1)),"OK","!!"),RIGHT(H1093,3)="(a)",IF(AND(G1093&gt;=DATE('1. Informace o projektu'!$C$3,1,1),G1093&lt;=WORKDAY(DATE('1. Informace o projektu'!$C$3,12,31)-1,1,'6. Data'!$C$76:$C$89)),"OK","!!"),ISBLANK(G1093),"!",ISBLANK(H1093),"!!!",H1093='6. Data'!$B$3,"vyberte druh nákladu")," ")</f>
        <v xml:space="preserve"> </v>
      </c>
      <c r="J1093" s="261" t="str">
        <f t="shared" si="48"/>
        <v xml:space="preserve"> </v>
      </c>
      <c r="K1093" s="238" t="str">
        <f t="shared" si="49"/>
        <v xml:space="preserve"> </v>
      </c>
      <c r="L1093" s="87" t="str">
        <f t="shared" si="50"/>
        <v xml:space="preserve"> </v>
      </c>
    </row>
    <row r="1094" spans="1:12" x14ac:dyDescent="0.25">
      <c r="A1094" s="72"/>
      <c r="B1094" s="82"/>
      <c r="C1094" s="82"/>
      <c r="D1094" s="79"/>
      <c r="E1094" s="83"/>
      <c r="F1094" s="83"/>
      <c r="G1094" s="81"/>
      <c r="H1094" s="126"/>
      <c r="I1094" s="238" t="str">
        <f>IF(ISNUMBER(F1094),_xlfn.IFS(RIGHT(H1094,3)="(b)",IF(AND(G1094&gt;=DATE('1. Informace o projektu'!$C$3,1,1),G1094&lt;=WORKDAY(DATE('1. Informace o projektu'!$C$3+1,1,31)-1,1)),"OK","!!"),RIGHT(H1094,3)="(a)",IF(AND(G1094&gt;=DATE('1. Informace o projektu'!$C$3,1,1),G1094&lt;=WORKDAY(DATE('1. Informace o projektu'!$C$3,12,31)-1,1,'6. Data'!$C$76:$C$89)),"OK","!!"),ISBLANK(G1094),"!",ISBLANK(H1094),"!!!",H1094='6. Data'!$B$3,"vyberte druh nákladu")," ")</f>
        <v xml:space="preserve"> </v>
      </c>
      <c r="J1094" s="261" t="str">
        <f t="shared" si="48"/>
        <v xml:space="preserve"> </v>
      </c>
      <c r="K1094" s="238" t="str">
        <f t="shared" si="49"/>
        <v xml:space="preserve"> </v>
      </c>
      <c r="L1094" s="87" t="str">
        <f t="shared" si="50"/>
        <v xml:space="preserve"> </v>
      </c>
    </row>
    <row r="1095" spans="1:12" x14ac:dyDescent="0.25">
      <c r="A1095" s="72"/>
      <c r="B1095" s="82"/>
      <c r="C1095" s="82"/>
      <c r="D1095" s="79"/>
      <c r="E1095" s="83"/>
      <c r="F1095" s="83"/>
      <c r="G1095" s="81"/>
      <c r="H1095" s="126"/>
      <c r="I1095" s="238" t="str">
        <f>IF(ISNUMBER(F1095),_xlfn.IFS(RIGHT(H1095,3)="(b)",IF(AND(G1095&gt;=DATE('1. Informace o projektu'!$C$3,1,1),G1095&lt;=WORKDAY(DATE('1. Informace o projektu'!$C$3+1,1,31)-1,1)),"OK","!!"),RIGHT(H1095,3)="(a)",IF(AND(G1095&gt;=DATE('1. Informace o projektu'!$C$3,1,1),G1095&lt;=WORKDAY(DATE('1. Informace o projektu'!$C$3,12,31)-1,1,'6. Data'!$C$76:$C$89)),"OK","!!"),ISBLANK(G1095),"!",ISBLANK(H1095),"!!!",H1095='6. Data'!$B$3,"vyberte druh nákladu")," ")</f>
        <v xml:space="preserve"> </v>
      </c>
      <c r="J1095" s="261" t="str">
        <f t="shared" ref="J1095:J1158" si="51">_xlfn.IFS(I1095="!","Zapište datum úhrady",I1095="ok"," ",I1095=" "," ",I1095="!!!","vyberte druh nákladu",I1095="!!","nepovolené datum úhrady",I1095="vyberte druh nákladu","vyberte druh nákladu")</f>
        <v xml:space="preserve"> </v>
      </c>
      <c r="K1095" s="238" t="str">
        <f t="shared" ref="K1095:K1158" si="52">IF(ISNUMBER(F1095),IF(E1095&gt;=F1095,"OK","!")," ")</f>
        <v xml:space="preserve"> </v>
      </c>
      <c r="L1095" s="87" t="str">
        <f t="shared" ref="L1095:L1158" si="53">_xlfn.IFS(K1095="!","Hrazeno z dotace je vyšší než fakturovaná částka",K1095="ok"," ",K1095=" "," ")</f>
        <v xml:space="preserve"> </v>
      </c>
    </row>
    <row r="1096" spans="1:12" x14ac:dyDescent="0.25">
      <c r="A1096" s="72"/>
      <c r="B1096" s="82"/>
      <c r="C1096" s="82"/>
      <c r="D1096" s="79"/>
      <c r="E1096" s="83"/>
      <c r="F1096" s="83"/>
      <c r="G1096" s="81"/>
      <c r="H1096" s="126"/>
      <c r="I1096" s="238" t="str">
        <f>IF(ISNUMBER(F1096),_xlfn.IFS(RIGHT(H1096,3)="(b)",IF(AND(G1096&gt;=DATE('1. Informace o projektu'!$C$3,1,1),G1096&lt;=WORKDAY(DATE('1. Informace o projektu'!$C$3+1,1,31)-1,1)),"OK","!!"),RIGHT(H1096,3)="(a)",IF(AND(G1096&gt;=DATE('1. Informace o projektu'!$C$3,1,1),G1096&lt;=WORKDAY(DATE('1. Informace o projektu'!$C$3,12,31)-1,1,'6. Data'!$C$76:$C$89)),"OK","!!"),ISBLANK(G1096),"!",ISBLANK(H1096),"!!!",H1096='6. Data'!$B$3,"vyberte druh nákladu")," ")</f>
        <v xml:space="preserve"> </v>
      </c>
      <c r="J1096" s="261" t="str">
        <f t="shared" si="51"/>
        <v xml:space="preserve"> </v>
      </c>
      <c r="K1096" s="238" t="str">
        <f t="shared" si="52"/>
        <v xml:space="preserve"> </v>
      </c>
      <c r="L1096" s="87" t="str">
        <f t="shared" si="53"/>
        <v xml:space="preserve"> </v>
      </c>
    </row>
    <row r="1097" spans="1:12" x14ac:dyDescent="0.25">
      <c r="A1097" s="72"/>
      <c r="B1097" s="82"/>
      <c r="C1097" s="82"/>
      <c r="D1097" s="79"/>
      <c r="E1097" s="83"/>
      <c r="F1097" s="83"/>
      <c r="G1097" s="81"/>
      <c r="H1097" s="126"/>
      <c r="I1097" s="238" t="str">
        <f>IF(ISNUMBER(F1097),_xlfn.IFS(RIGHT(H1097,3)="(b)",IF(AND(G1097&gt;=DATE('1. Informace o projektu'!$C$3,1,1),G1097&lt;=WORKDAY(DATE('1. Informace o projektu'!$C$3+1,1,31)-1,1)),"OK","!!"),RIGHT(H1097,3)="(a)",IF(AND(G1097&gt;=DATE('1. Informace o projektu'!$C$3,1,1),G1097&lt;=WORKDAY(DATE('1. Informace o projektu'!$C$3,12,31)-1,1,'6. Data'!$C$76:$C$89)),"OK","!!"),ISBLANK(G1097),"!",ISBLANK(H1097),"!!!",H1097='6. Data'!$B$3,"vyberte druh nákladu")," ")</f>
        <v xml:space="preserve"> </v>
      </c>
      <c r="J1097" s="261" t="str">
        <f t="shared" si="51"/>
        <v xml:space="preserve"> </v>
      </c>
      <c r="K1097" s="238" t="str">
        <f t="shared" si="52"/>
        <v xml:space="preserve"> </v>
      </c>
      <c r="L1097" s="87" t="str">
        <f t="shared" si="53"/>
        <v xml:space="preserve"> </v>
      </c>
    </row>
    <row r="1098" spans="1:12" x14ac:dyDescent="0.25">
      <c r="A1098" s="72"/>
      <c r="B1098" s="82"/>
      <c r="C1098" s="82"/>
      <c r="D1098" s="79"/>
      <c r="E1098" s="83"/>
      <c r="F1098" s="83"/>
      <c r="G1098" s="81"/>
      <c r="H1098" s="126"/>
      <c r="I1098" s="238" t="str">
        <f>IF(ISNUMBER(F1098),_xlfn.IFS(RIGHT(H1098,3)="(b)",IF(AND(G1098&gt;=DATE('1. Informace o projektu'!$C$3,1,1),G1098&lt;=WORKDAY(DATE('1. Informace o projektu'!$C$3+1,1,31)-1,1)),"OK","!!"),RIGHT(H1098,3)="(a)",IF(AND(G1098&gt;=DATE('1. Informace o projektu'!$C$3,1,1),G1098&lt;=WORKDAY(DATE('1. Informace o projektu'!$C$3,12,31)-1,1,'6. Data'!$C$76:$C$89)),"OK","!!"),ISBLANK(G1098),"!",ISBLANK(H1098),"!!!",H1098='6. Data'!$B$3,"vyberte druh nákladu")," ")</f>
        <v xml:space="preserve"> </v>
      </c>
      <c r="J1098" s="261" t="str">
        <f t="shared" si="51"/>
        <v xml:space="preserve"> </v>
      </c>
      <c r="K1098" s="238" t="str">
        <f t="shared" si="52"/>
        <v xml:space="preserve"> </v>
      </c>
      <c r="L1098" s="87" t="str">
        <f t="shared" si="53"/>
        <v xml:space="preserve"> </v>
      </c>
    </row>
    <row r="1099" spans="1:12" x14ac:dyDescent="0.25">
      <c r="A1099" s="72"/>
      <c r="B1099" s="82"/>
      <c r="C1099" s="82"/>
      <c r="D1099" s="79"/>
      <c r="E1099" s="83"/>
      <c r="F1099" s="83"/>
      <c r="G1099" s="81"/>
      <c r="H1099" s="126"/>
      <c r="I1099" s="238" t="str">
        <f>IF(ISNUMBER(F1099),_xlfn.IFS(RIGHT(H1099,3)="(b)",IF(AND(G1099&gt;=DATE('1. Informace o projektu'!$C$3,1,1),G1099&lt;=WORKDAY(DATE('1. Informace o projektu'!$C$3+1,1,31)-1,1)),"OK","!!"),RIGHT(H1099,3)="(a)",IF(AND(G1099&gt;=DATE('1. Informace o projektu'!$C$3,1,1),G1099&lt;=WORKDAY(DATE('1. Informace o projektu'!$C$3,12,31)-1,1,'6. Data'!$C$76:$C$89)),"OK","!!"),ISBLANK(G1099),"!",ISBLANK(H1099),"!!!",H1099='6. Data'!$B$3,"vyberte druh nákladu")," ")</f>
        <v xml:space="preserve"> </v>
      </c>
      <c r="J1099" s="261" t="str">
        <f t="shared" si="51"/>
        <v xml:space="preserve"> </v>
      </c>
      <c r="K1099" s="238" t="str">
        <f t="shared" si="52"/>
        <v xml:space="preserve"> </v>
      </c>
      <c r="L1099" s="87" t="str">
        <f t="shared" si="53"/>
        <v xml:space="preserve"> </v>
      </c>
    </row>
    <row r="1100" spans="1:12" x14ac:dyDescent="0.25">
      <c r="A1100" s="72"/>
      <c r="B1100" s="82"/>
      <c r="C1100" s="82"/>
      <c r="D1100" s="79"/>
      <c r="E1100" s="83"/>
      <c r="F1100" s="83"/>
      <c r="G1100" s="81"/>
      <c r="H1100" s="126"/>
      <c r="I1100" s="238" t="str">
        <f>IF(ISNUMBER(F1100),_xlfn.IFS(RIGHT(H1100,3)="(b)",IF(AND(G1100&gt;=DATE('1. Informace o projektu'!$C$3,1,1),G1100&lt;=WORKDAY(DATE('1. Informace o projektu'!$C$3+1,1,31)-1,1)),"OK","!!"),RIGHT(H1100,3)="(a)",IF(AND(G1100&gt;=DATE('1. Informace o projektu'!$C$3,1,1),G1100&lt;=WORKDAY(DATE('1. Informace o projektu'!$C$3,12,31)-1,1,'6. Data'!$C$76:$C$89)),"OK","!!"),ISBLANK(G1100),"!",ISBLANK(H1100),"!!!",H1100='6. Data'!$B$3,"vyberte druh nákladu")," ")</f>
        <v xml:space="preserve"> </v>
      </c>
      <c r="J1100" s="261" t="str">
        <f t="shared" si="51"/>
        <v xml:space="preserve"> </v>
      </c>
      <c r="K1100" s="238" t="str">
        <f t="shared" si="52"/>
        <v xml:space="preserve"> </v>
      </c>
      <c r="L1100" s="87" t="str">
        <f t="shared" si="53"/>
        <v xml:space="preserve"> </v>
      </c>
    </row>
    <row r="1101" spans="1:12" x14ac:dyDescent="0.25">
      <c r="A1101" s="72"/>
      <c r="B1101" s="82"/>
      <c r="C1101" s="82"/>
      <c r="D1101" s="79"/>
      <c r="E1101" s="83"/>
      <c r="F1101" s="83"/>
      <c r="G1101" s="81"/>
      <c r="H1101" s="126"/>
      <c r="I1101" s="238" t="str">
        <f>IF(ISNUMBER(F1101),_xlfn.IFS(RIGHT(H1101,3)="(b)",IF(AND(G1101&gt;=DATE('1. Informace o projektu'!$C$3,1,1),G1101&lt;=WORKDAY(DATE('1. Informace o projektu'!$C$3+1,1,31)-1,1)),"OK","!!"),RIGHT(H1101,3)="(a)",IF(AND(G1101&gt;=DATE('1. Informace o projektu'!$C$3,1,1),G1101&lt;=WORKDAY(DATE('1. Informace o projektu'!$C$3,12,31)-1,1,'6. Data'!$C$76:$C$89)),"OK","!!"),ISBLANK(G1101),"!",ISBLANK(H1101),"!!!",H1101='6. Data'!$B$3,"vyberte druh nákladu")," ")</f>
        <v xml:space="preserve"> </v>
      </c>
      <c r="J1101" s="261" t="str">
        <f t="shared" si="51"/>
        <v xml:space="preserve"> </v>
      </c>
      <c r="K1101" s="238" t="str">
        <f t="shared" si="52"/>
        <v xml:space="preserve"> </v>
      </c>
      <c r="L1101" s="87" t="str">
        <f t="shared" si="53"/>
        <v xml:space="preserve"> </v>
      </c>
    </row>
    <row r="1102" spans="1:12" x14ac:dyDescent="0.25">
      <c r="A1102" s="72"/>
      <c r="B1102" s="82"/>
      <c r="C1102" s="82"/>
      <c r="D1102" s="79"/>
      <c r="E1102" s="83"/>
      <c r="F1102" s="83"/>
      <c r="G1102" s="81"/>
      <c r="H1102" s="126"/>
      <c r="I1102" s="238" t="str">
        <f>IF(ISNUMBER(F1102),_xlfn.IFS(RIGHT(H1102,3)="(b)",IF(AND(G1102&gt;=DATE('1. Informace o projektu'!$C$3,1,1),G1102&lt;=WORKDAY(DATE('1. Informace o projektu'!$C$3+1,1,31)-1,1)),"OK","!!"),RIGHT(H1102,3)="(a)",IF(AND(G1102&gt;=DATE('1. Informace o projektu'!$C$3,1,1),G1102&lt;=WORKDAY(DATE('1. Informace o projektu'!$C$3,12,31)-1,1,'6. Data'!$C$76:$C$89)),"OK","!!"),ISBLANK(G1102),"!",ISBLANK(H1102),"!!!",H1102='6. Data'!$B$3,"vyberte druh nákladu")," ")</f>
        <v xml:space="preserve"> </v>
      </c>
      <c r="J1102" s="261" t="str">
        <f t="shared" si="51"/>
        <v xml:space="preserve"> </v>
      </c>
      <c r="K1102" s="238" t="str">
        <f t="shared" si="52"/>
        <v xml:space="preserve"> </v>
      </c>
      <c r="L1102" s="87" t="str">
        <f t="shared" si="53"/>
        <v xml:space="preserve"> </v>
      </c>
    </row>
    <row r="1103" spans="1:12" x14ac:dyDescent="0.25">
      <c r="A1103" s="72"/>
      <c r="B1103" s="82"/>
      <c r="C1103" s="82"/>
      <c r="D1103" s="79"/>
      <c r="E1103" s="83"/>
      <c r="F1103" s="83"/>
      <c r="G1103" s="81"/>
      <c r="H1103" s="126"/>
      <c r="I1103" s="238" t="str">
        <f>IF(ISNUMBER(F1103),_xlfn.IFS(RIGHT(H1103,3)="(b)",IF(AND(G1103&gt;=DATE('1. Informace o projektu'!$C$3,1,1),G1103&lt;=WORKDAY(DATE('1. Informace o projektu'!$C$3+1,1,31)-1,1)),"OK","!!"),RIGHT(H1103,3)="(a)",IF(AND(G1103&gt;=DATE('1. Informace o projektu'!$C$3,1,1),G1103&lt;=WORKDAY(DATE('1. Informace o projektu'!$C$3,12,31)-1,1,'6. Data'!$C$76:$C$89)),"OK","!!"),ISBLANK(G1103),"!",ISBLANK(H1103),"!!!",H1103='6. Data'!$B$3,"vyberte druh nákladu")," ")</f>
        <v xml:space="preserve"> </v>
      </c>
      <c r="J1103" s="261" t="str">
        <f t="shared" si="51"/>
        <v xml:space="preserve"> </v>
      </c>
      <c r="K1103" s="238" t="str">
        <f t="shared" si="52"/>
        <v xml:space="preserve"> </v>
      </c>
      <c r="L1103" s="87" t="str">
        <f t="shared" si="53"/>
        <v xml:space="preserve"> </v>
      </c>
    </row>
    <row r="1104" spans="1:12" x14ac:dyDescent="0.25">
      <c r="A1104" s="72"/>
      <c r="B1104" s="82"/>
      <c r="C1104" s="82"/>
      <c r="D1104" s="79"/>
      <c r="E1104" s="83"/>
      <c r="F1104" s="83"/>
      <c r="G1104" s="81"/>
      <c r="H1104" s="126"/>
      <c r="I1104" s="238" t="str">
        <f>IF(ISNUMBER(F1104),_xlfn.IFS(RIGHT(H1104,3)="(b)",IF(AND(G1104&gt;=DATE('1. Informace o projektu'!$C$3,1,1),G1104&lt;=WORKDAY(DATE('1. Informace o projektu'!$C$3+1,1,31)-1,1)),"OK","!!"),RIGHT(H1104,3)="(a)",IF(AND(G1104&gt;=DATE('1. Informace o projektu'!$C$3,1,1),G1104&lt;=WORKDAY(DATE('1. Informace o projektu'!$C$3,12,31)-1,1,'6. Data'!$C$76:$C$89)),"OK","!!"),ISBLANK(G1104),"!",ISBLANK(H1104),"!!!",H1104='6. Data'!$B$3,"vyberte druh nákladu")," ")</f>
        <v xml:space="preserve"> </v>
      </c>
      <c r="J1104" s="261" t="str">
        <f t="shared" si="51"/>
        <v xml:space="preserve"> </v>
      </c>
      <c r="K1104" s="238" t="str">
        <f t="shared" si="52"/>
        <v xml:space="preserve"> </v>
      </c>
      <c r="L1104" s="87" t="str">
        <f t="shared" si="53"/>
        <v xml:space="preserve"> </v>
      </c>
    </row>
    <row r="1105" spans="1:12" x14ac:dyDescent="0.25">
      <c r="A1105" s="72"/>
      <c r="B1105" s="82"/>
      <c r="C1105" s="82"/>
      <c r="D1105" s="79"/>
      <c r="E1105" s="83"/>
      <c r="F1105" s="83"/>
      <c r="G1105" s="81"/>
      <c r="H1105" s="126"/>
      <c r="I1105" s="238" t="str">
        <f>IF(ISNUMBER(F1105),_xlfn.IFS(RIGHT(H1105,3)="(b)",IF(AND(G1105&gt;=DATE('1. Informace o projektu'!$C$3,1,1),G1105&lt;=WORKDAY(DATE('1. Informace o projektu'!$C$3+1,1,31)-1,1)),"OK","!!"),RIGHT(H1105,3)="(a)",IF(AND(G1105&gt;=DATE('1. Informace o projektu'!$C$3,1,1),G1105&lt;=WORKDAY(DATE('1. Informace o projektu'!$C$3,12,31)-1,1,'6. Data'!$C$76:$C$89)),"OK","!!"),ISBLANK(G1105),"!",ISBLANK(H1105),"!!!",H1105='6. Data'!$B$3,"vyberte druh nákladu")," ")</f>
        <v xml:space="preserve"> </v>
      </c>
      <c r="J1105" s="261" t="str">
        <f t="shared" si="51"/>
        <v xml:space="preserve"> </v>
      </c>
      <c r="K1105" s="238" t="str">
        <f t="shared" si="52"/>
        <v xml:space="preserve"> </v>
      </c>
      <c r="L1105" s="87" t="str">
        <f t="shared" si="53"/>
        <v xml:space="preserve"> </v>
      </c>
    </row>
    <row r="1106" spans="1:12" x14ac:dyDescent="0.25">
      <c r="A1106" s="72"/>
      <c r="B1106" s="82"/>
      <c r="C1106" s="82"/>
      <c r="D1106" s="79"/>
      <c r="E1106" s="83"/>
      <c r="F1106" s="83"/>
      <c r="G1106" s="81"/>
      <c r="H1106" s="126"/>
      <c r="I1106" s="238" t="str">
        <f>IF(ISNUMBER(F1106),_xlfn.IFS(RIGHT(H1106,3)="(b)",IF(AND(G1106&gt;=DATE('1. Informace o projektu'!$C$3,1,1),G1106&lt;=WORKDAY(DATE('1. Informace o projektu'!$C$3+1,1,31)-1,1)),"OK","!!"),RIGHT(H1106,3)="(a)",IF(AND(G1106&gt;=DATE('1. Informace o projektu'!$C$3,1,1),G1106&lt;=WORKDAY(DATE('1. Informace o projektu'!$C$3,12,31)-1,1,'6. Data'!$C$76:$C$89)),"OK","!!"),ISBLANK(G1106),"!",ISBLANK(H1106),"!!!",H1106='6. Data'!$B$3,"vyberte druh nákladu")," ")</f>
        <v xml:space="preserve"> </v>
      </c>
      <c r="J1106" s="261" t="str">
        <f t="shared" si="51"/>
        <v xml:space="preserve"> </v>
      </c>
      <c r="K1106" s="238" t="str">
        <f t="shared" si="52"/>
        <v xml:space="preserve"> </v>
      </c>
      <c r="L1106" s="87" t="str">
        <f t="shared" si="53"/>
        <v xml:space="preserve"> </v>
      </c>
    </row>
    <row r="1107" spans="1:12" x14ac:dyDescent="0.25">
      <c r="A1107" s="72"/>
      <c r="B1107" s="82"/>
      <c r="C1107" s="82"/>
      <c r="D1107" s="79"/>
      <c r="E1107" s="83"/>
      <c r="F1107" s="83"/>
      <c r="G1107" s="81"/>
      <c r="H1107" s="126"/>
      <c r="I1107" s="238" t="str">
        <f>IF(ISNUMBER(F1107),_xlfn.IFS(RIGHT(H1107,3)="(b)",IF(AND(G1107&gt;=DATE('1. Informace o projektu'!$C$3,1,1),G1107&lt;=WORKDAY(DATE('1. Informace o projektu'!$C$3+1,1,31)-1,1)),"OK","!!"),RIGHT(H1107,3)="(a)",IF(AND(G1107&gt;=DATE('1. Informace o projektu'!$C$3,1,1),G1107&lt;=WORKDAY(DATE('1. Informace o projektu'!$C$3,12,31)-1,1,'6. Data'!$C$76:$C$89)),"OK","!!"),ISBLANK(G1107),"!",ISBLANK(H1107),"!!!",H1107='6. Data'!$B$3,"vyberte druh nákladu")," ")</f>
        <v xml:space="preserve"> </v>
      </c>
      <c r="J1107" s="261" t="str">
        <f t="shared" si="51"/>
        <v xml:space="preserve"> </v>
      </c>
      <c r="K1107" s="238" t="str">
        <f t="shared" si="52"/>
        <v xml:space="preserve"> </v>
      </c>
      <c r="L1107" s="87" t="str">
        <f t="shared" si="53"/>
        <v xml:space="preserve"> </v>
      </c>
    </row>
    <row r="1108" spans="1:12" x14ac:dyDescent="0.25">
      <c r="A1108" s="72"/>
      <c r="B1108" s="82"/>
      <c r="C1108" s="82"/>
      <c r="D1108" s="79"/>
      <c r="E1108" s="83"/>
      <c r="F1108" s="83"/>
      <c r="G1108" s="81"/>
      <c r="H1108" s="126"/>
      <c r="I1108" s="238" t="str">
        <f>IF(ISNUMBER(F1108),_xlfn.IFS(RIGHT(H1108,3)="(b)",IF(AND(G1108&gt;=DATE('1. Informace o projektu'!$C$3,1,1),G1108&lt;=WORKDAY(DATE('1. Informace o projektu'!$C$3+1,1,31)-1,1)),"OK","!!"),RIGHT(H1108,3)="(a)",IF(AND(G1108&gt;=DATE('1. Informace o projektu'!$C$3,1,1),G1108&lt;=WORKDAY(DATE('1. Informace o projektu'!$C$3,12,31)-1,1,'6. Data'!$C$76:$C$89)),"OK","!!"),ISBLANK(G1108),"!",ISBLANK(H1108),"!!!",H1108='6. Data'!$B$3,"vyberte druh nákladu")," ")</f>
        <v xml:space="preserve"> </v>
      </c>
      <c r="J1108" s="261" t="str">
        <f t="shared" si="51"/>
        <v xml:space="preserve"> </v>
      </c>
      <c r="K1108" s="238" t="str">
        <f t="shared" si="52"/>
        <v xml:space="preserve"> </v>
      </c>
      <c r="L1108" s="87" t="str">
        <f t="shared" si="53"/>
        <v xml:space="preserve"> </v>
      </c>
    </row>
    <row r="1109" spans="1:12" x14ac:dyDescent="0.25">
      <c r="A1109" s="72"/>
      <c r="B1109" s="82"/>
      <c r="C1109" s="82"/>
      <c r="D1109" s="79"/>
      <c r="E1109" s="83"/>
      <c r="F1109" s="83"/>
      <c r="G1109" s="81"/>
      <c r="H1109" s="126"/>
      <c r="I1109" s="238" t="str">
        <f>IF(ISNUMBER(F1109),_xlfn.IFS(RIGHT(H1109,3)="(b)",IF(AND(G1109&gt;=DATE('1. Informace o projektu'!$C$3,1,1),G1109&lt;=WORKDAY(DATE('1. Informace o projektu'!$C$3+1,1,31)-1,1)),"OK","!!"),RIGHT(H1109,3)="(a)",IF(AND(G1109&gt;=DATE('1. Informace o projektu'!$C$3,1,1),G1109&lt;=WORKDAY(DATE('1. Informace o projektu'!$C$3,12,31)-1,1,'6. Data'!$C$76:$C$89)),"OK","!!"),ISBLANK(G1109),"!",ISBLANK(H1109),"!!!",H1109='6. Data'!$B$3,"vyberte druh nákladu")," ")</f>
        <v xml:space="preserve"> </v>
      </c>
      <c r="J1109" s="261" t="str">
        <f t="shared" si="51"/>
        <v xml:space="preserve"> </v>
      </c>
      <c r="K1109" s="238" t="str">
        <f t="shared" si="52"/>
        <v xml:space="preserve"> </v>
      </c>
      <c r="L1109" s="87" t="str">
        <f t="shared" si="53"/>
        <v xml:space="preserve"> </v>
      </c>
    </row>
    <row r="1110" spans="1:12" x14ac:dyDescent="0.25">
      <c r="A1110" s="72"/>
      <c r="B1110" s="82"/>
      <c r="C1110" s="82"/>
      <c r="D1110" s="79"/>
      <c r="E1110" s="83"/>
      <c r="F1110" s="83"/>
      <c r="G1110" s="81"/>
      <c r="H1110" s="126"/>
      <c r="I1110" s="238" t="str">
        <f>IF(ISNUMBER(F1110),_xlfn.IFS(RIGHT(H1110,3)="(b)",IF(AND(G1110&gt;=DATE('1. Informace o projektu'!$C$3,1,1),G1110&lt;=WORKDAY(DATE('1. Informace o projektu'!$C$3+1,1,31)-1,1)),"OK","!!"),RIGHT(H1110,3)="(a)",IF(AND(G1110&gt;=DATE('1. Informace o projektu'!$C$3,1,1),G1110&lt;=WORKDAY(DATE('1. Informace o projektu'!$C$3,12,31)-1,1,'6. Data'!$C$76:$C$89)),"OK","!!"),ISBLANK(G1110),"!",ISBLANK(H1110),"!!!",H1110='6. Data'!$B$3,"vyberte druh nákladu")," ")</f>
        <v xml:space="preserve"> </v>
      </c>
      <c r="J1110" s="261" t="str">
        <f t="shared" si="51"/>
        <v xml:space="preserve"> </v>
      </c>
      <c r="K1110" s="238" t="str">
        <f t="shared" si="52"/>
        <v xml:space="preserve"> </v>
      </c>
      <c r="L1110" s="87" t="str">
        <f t="shared" si="53"/>
        <v xml:space="preserve"> </v>
      </c>
    </row>
    <row r="1111" spans="1:12" x14ac:dyDescent="0.25">
      <c r="A1111" s="72"/>
      <c r="B1111" s="82"/>
      <c r="C1111" s="82"/>
      <c r="D1111" s="79"/>
      <c r="E1111" s="83"/>
      <c r="F1111" s="83"/>
      <c r="G1111" s="81"/>
      <c r="H1111" s="126"/>
      <c r="I1111" s="238" t="str">
        <f>IF(ISNUMBER(F1111),_xlfn.IFS(RIGHT(H1111,3)="(b)",IF(AND(G1111&gt;=DATE('1. Informace o projektu'!$C$3,1,1),G1111&lt;=WORKDAY(DATE('1. Informace o projektu'!$C$3+1,1,31)-1,1)),"OK","!!"),RIGHT(H1111,3)="(a)",IF(AND(G1111&gt;=DATE('1. Informace o projektu'!$C$3,1,1),G1111&lt;=WORKDAY(DATE('1. Informace o projektu'!$C$3,12,31)-1,1,'6. Data'!$C$76:$C$89)),"OK","!!"),ISBLANK(G1111),"!",ISBLANK(H1111),"!!!",H1111='6. Data'!$B$3,"vyberte druh nákladu")," ")</f>
        <v xml:space="preserve"> </v>
      </c>
      <c r="J1111" s="261" t="str">
        <f t="shared" si="51"/>
        <v xml:space="preserve"> </v>
      </c>
      <c r="K1111" s="238" t="str">
        <f t="shared" si="52"/>
        <v xml:space="preserve"> </v>
      </c>
      <c r="L1111" s="87" t="str">
        <f t="shared" si="53"/>
        <v xml:space="preserve"> </v>
      </c>
    </row>
    <row r="1112" spans="1:12" x14ac:dyDescent="0.25">
      <c r="A1112" s="72"/>
      <c r="B1112" s="82"/>
      <c r="C1112" s="82"/>
      <c r="D1112" s="79"/>
      <c r="E1112" s="83"/>
      <c r="F1112" s="83"/>
      <c r="G1112" s="81"/>
      <c r="H1112" s="126"/>
      <c r="I1112" s="238" t="str">
        <f>IF(ISNUMBER(F1112),_xlfn.IFS(RIGHT(H1112,3)="(b)",IF(AND(G1112&gt;=DATE('1. Informace o projektu'!$C$3,1,1),G1112&lt;=WORKDAY(DATE('1. Informace o projektu'!$C$3+1,1,31)-1,1)),"OK","!!"),RIGHT(H1112,3)="(a)",IF(AND(G1112&gt;=DATE('1. Informace o projektu'!$C$3,1,1),G1112&lt;=WORKDAY(DATE('1. Informace o projektu'!$C$3,12,31)-1,1,'6. Data'!$C$76:$C$89)),"OK","!!"),ISBLANK(G1112),"!",ISBLANK(H1112),"!!!",H1112='6. Data'!$B$3,"vyberte druh nákladu")," ")</f>
        <v xml:space="preserve"> </v>
      </c>
      <c r="J1112" s="261" t="str">
        <f t="shared" si="51"/>
        <v xml:space="preserve"> </v>
      </c>
      <c r="K1112" s="238" t="str">
        <f t="shared" si="52"/>
        <v xml:space="preserve"> </v>
      </c>
      <c r="L1112" s="87" t="str">
        <f t="shared" si="53"/>
        <v xml:space="preserve"> </v>
      </c>
    </row>
    <row r="1113" spans="1:12" x14ac:dyDescent="0.25">
      <c r="A1113" s="72"/>
      <c r="B1113" s="82"/>
      <c r="C1113" s="82"/>
      <c r="D1113" s="79"/>
      <c r="E1113" s="83"/>
      <c r="F1113" s="83"/>
      <c r="G1113" s="81"/>
      <c r="H1113" s="126"/>
      <c r="I1113" s="238" t="str">
        <f>IF(ISNUMBER(F1113),_xlfn.IFS(RIGHT(H1113,3)="(b)",IF(AND(G1113&gt;=DATE('1. Informace o projektu'!$C$3,1,1),G1113&lt;=WORKDAY(DATE('1. Informace o projektu'!$C$3+1,1,31)-1,1)),"OK","!!"),RIGHT(H1113,3)="(a)",IF(AND(G1113&gt;=DATE('1. Informace o projektu'!$C$3,1,1),G1113&lt;=WORKDAY(DATE('1. Informace o projektu'!$C$3,12,31)-1,1,'6. Data'!$C$76:$C$89)),"OK","!!"),ISBLANK(G1113),"!",ISBLANK(H1113),"!!!",H1113='6. Data'!$B$3,"vyberte druh nákladu")," ")</f>
        <v xml:space="preserve"> </v>
      </c>
      <c r="J1113" s="261" t="str">
        <f t="shared" si="51"/>
        <v xml:space="preserve"> </v>
      </c>
      <c r="K1113" s="238" t="str">
        <f t="shared" si="52"/>
        <v xml:space="preserve"> </v>
      </c>
      <c r="L1113" s="87" t="str">
        <f t="shared" si="53"/>
        <v xml:space="preserve"> </v>
      </c>
    </row>
    <row r="1114" spans="1:12" x14ac:dyDescent="0.25">
      <c r="A1114" s="72"/>
      <c r="B1114" s="82"/>
      <c r="C1114" s="82"/>
      <c r="D1114" s="79"/>
      <c r="E1114" s="83"/>
      <c r="F1114" s="83"/>
      <c r="G1114" s="81"/>
      <c r="H1114" s="126"/>
      <c r="I1114" s="238" t="str">
        <f>IF(ISNUMBER(F1114),_xlfn.IFS(RIGHT(H1114,3)="(b)",IF(AND(G1114&gt;=DATE('1. Informace o projektu'!$C$3,1,1),G1114&lt;=WORKDAY(DATE('1. Informace o projektu'!$C$3+1,1,31)-1,1)),"OK","!!"),RIGHT(H1114,3)="(a)",IF(AND(G1114&gt;=DATE('1. Informace o projektu'!$C$3,1,1),G1114&lt;=WORKDAY(DATE('1. Informace o projektu'!$C$3,12,31)-1,1,'6. Data'!$C$76:$C$89)),"OK","!!"),ISBLANK(G1114),"!",ISBLANK(H1114),"!!!",H1114='6. Data'!$B$3,"vyberte druh nákladu")," ")</f>
        <v xml:space="preserve"> </v>
      </c>
      <c r="J1114" s="261" t="str">
        <f t="shared" si="51"/>
        <v xml:space="preserve"> </v>
      </c>
      <c r="K1114" s="238" t="str">
        <f t="shared" si="52"/>
        <v xml:space="preserve"> </v>
      </c>
      <c r="L1114" s="87" t="str">
        <f t="shared" si="53"/>
        <v xml:space="preserve"> </v>
      </c>
    </row>
    <row r="1115" spans="1:12" x14ac:dyDescent="0.25">
      <c r="A1115" s="72"/>
      <c r="B1115" s="82"/>
      <c r="C1115" s="82"/>
      <c r="D1115" s="79"/>
      <c r="E1115" s="83"/>
      <c r="F1115" s="83"/>
      <c r="G1115" s="81"/>
      <c r="H1115" s="126"/>
      <c r="I1115" s="238" t="str">
        <f>IF(ISNUMBER(F1115),_xlfn.IFS(RIGHT(H1115,3)="(b)",IF(AND(G1115&gt;=DATE('1. Informace o projektu'!$C$3,1,1),G1115&lt;=WORKDAY(DATE('1. Informace o projektu'!$C$3+1,1,31)-1,1)),"OK","!!"),RIGHT(H1115,3)="(a)",IF(AND(G1115&gt;=DATE('1. Informace o projektu'!$C$3,1,1),G1115&lt;=WORKDAY(DATE('1. Informace o projektu'!$C$3,12,31)-1,1,'6. Data'!$C$76:$C$89)),"OK","!!"),ISBLANK(G1115),"!",ISBLANK(H1115),"!!!",H1115='6. Data'!$B$3,"vyberte druh nákladu")," ")</f>
        <v xml:space="preserve"> </v>
      </c>
      <c r="J1115" s="261" t="str">
        <f t="shared" si="51"/>
        <v xml:space="preserve"> </v>
      </c>
      <c r="K1115" s="238" t="str">
        <f t="shared" si="52"/>
        <v xml:space="preserve"> </v>
      </c>
      <c r="L1115" s="87" t="str">
        <f t="shared" si="53"/>
        <v xml:space="preserve"> </v>
      </c>
    </row>
    <row r="1116" spans="1:12" x14ac:dyDescent="0.25">
      <c r="A1116" s="72"/>
      <c r="B1116" s="82"/>
      <c r="C1116" s="82"/>
      <c r="D1116" s="79"/>
      <c r="E1116" s="83"/>
      <c r="F1116" s="83"/>
      <c r="G1116" s="81"/>
      <c r="H1116" s="126"/>
      <c r="I1116" s="238" t="str">
        <f>IF(ISNUMBER(F1116),_xlfn.IFS(RIGHT(H1116,3)="(b)",IF(AND(G1116&gt;=DATE('1. Informace o projektu'!$C$3,1,1),G1116&lt;=WORKDAY(DATE('1. Informace o projektu'!$C$3+1,1,31)-1,1)),"OK","!!"),RIGHT(H1116,3)="(a)",IF(AND(G1116&gt;=DATE('1. Informace o projektu'!$C$3,1,1),G1116&lt;=WORKDAY(DATE('1. Informace o projektu'!$C$3,12,31)-1,1,'6. Data'!$C$76:$C$89)),"OK","!!"),ISBLANK(G1116),"!",ISBLANK(H1116),"!!!",H1116='6. Data'!$B$3,"vyberte druh nákladu")," ")</f>
        <v xml:space="preserve"> </v>
      </c>
      <c r="J1116" s="261" t="str">
        <f t="shared" si="51"/>
        <v xml:space="preserve"> </v>
      </c>
      <c r="K1116" s="238" t="str">
        <f t="shared" si="52"/>
        <v xml:space="preserve"> </v>
      </c>
      <c r="L1116" s="87" t="str">
        <f t="shared" si="53"/>
        <v xml:space="preserve"> </v>
      </c>
    </row>
    <row r="1117" spans="1:12" x14ac:dyDescent="0.25">
      <c r="A1117" s="72"/>
      <c r="B1117" s="82"/>
      <c r="C1117" s="82"/>
      <c r="D1117" s="79"/>
      <c r="E1117" s="83"/>
      <c r="F1117" s="83"/>
      <c r="G1117" s="81"/>
      <c r="H1117" s="126"/>
      <c r="I1117" s="238" t="str">
        <f>IF(ISNUMBER(F1117),_xlfn.IFS(RIGHT(H1117,3)="(b)",IF(AND(G1117&gt;=DATE('1. Informace o projektu'!$C$3,1,1),G1117&lt;=WORKDAY(DATE('1. Informace o projektu'!$C$3+1,1,31)-1,1)),"OK","!!"),RIGHT(H1117,3)="(a)",IF(AND(G1117&gt;=DATE('1. Informace o projektu'!$C$3,1,1),G1117&lt;=WORKDAY(DATE('1. Informace o projektu'!$C$3,12,31)-1,1,'6. Data'!$C$76:$C$89)),"OK","!!"),ISBLANK(G1117),"!",ISBLANK(H1117),"!!!",H1117='6. Data'!$B$3,"vyberte druh nákladu")," ")</f>
        <v xml:space="preserve"> </v>
      </c>
      <c r="J1117" s="261" t="str">
        <f t="shared" si="51"/>
        <v xml:space="preserve"> </v>
      </c>
      <c r="K1117" s="238" t="str">
        <f t="shared" si="52"/>
        <v xml:space="preserve"> </v>
      </c>
      <c r="L1117" s="87" t="str">
        <f t="shared" si="53"/>
        <v xml:space="preserve"> </v>
      </c>
    </row>
    <row r="1118" spans="1:12" x14ac:dyDescent="0.25">
      <c r="A1118" s="72"/>
      <c r="B1118" s="82"/>
      <c r="C1118" s="82"/>
      <c r="D1118" s="79"/>
      <c r="E1118" s="83"/>
      <c r="F1118" s="83"/>
      <c r="G1118" s="81"/>
      <c r="H1118" s="126"/>
      <c r="I1118" s="238" t="str">
        <f>IF(ISNUMBER(F1118),_xlfn.IFS(RIGHT(H1118,3)="(b)",IF(AND(G1118&gt;=DATE('1. Informace o projektu'!$C$3,1,1),G1118&lt;=WORKDAY(DATE('1. Informace o projektu'!$C$3+1,1,31)-1,1)),"OK","!!"),RIGHT(H1118,3)="(a)",IF(AND(G1118&gt;=DATE('1. Informace o projektu'!$C$3,1,1),G1118&lt;=WORKDAY(DATE('1. Informace o projektu'!$C$3,12,31)-1,1,'6. Data'!$C$76:$C$89)),"OK","!!"),ISBLANK(G1118),"!",ISBLANK(H1118),"!!!",H1118='6. Data'!$B$3,"vyberte druh nákladu")," ")</f>
        <v xml:space="preserve"> </v>
      </c>
      <c r="J1118" s="261" t="str">
        <f t="shared" si="51"/>
        <v xml:space="preserve"> </v>
      </c>
      <c r="K1118" s="238" t="str">
        <f t="shared" si="52"/>
        <v xml:space="preserve"> </v>
      </c>
      <c r="L1118" s="87" t="str">
        <f t="shared" si="53"/>
        <v xml:space="preserve"> </v>
      </c>
    </row>
    <row r="1119" spans="1:12" x14ac:dyDescent="0.25">
      <c r="A1119" s="72"/>
      <c r="B1119" s="82"/>
      <c r="C1119" s="82"/>
      <c r="D1119" s="79"/>
      <c r="E1119" s="83"/>
      <c r="F1119" s="83"/>
      <c r="G1119" s="81"/>
      <c r="H1119" s="126"/>
      <c r="I1119" s="238" t="str">
        <f>IF(ISNUMBER(F1119),_xlfn.IFS(RIGHT(H1119,3)="(b)",IF(AND(G1119&gt;=DATE('1. Informace o projektu'!$C$3,1,1),G1119&lt;=WORKDAY(DATE('1. Informace o projektu'!$C$3+1,1,31)-1,1)),"OK","!!"),RIGHT(H1119,3)="(a)",IF(AND(G1119&gt;=DATE('1. Informace o projektu'!$C$3,1,1),G1119&lt;=WORKDAY(DATE('1. Informace o projektu'!$C$3,12,31)-1,1,'6. Data'!$C$76:$C$89)),"OK","!!"),ISBLANK(G1119),"!",ISBLANK(H1119),"!!!",H1119='6. Data'!$B$3,"vyberte druh nákladu")," ")</f>
        <v xml:space="preserve"> </v>
      </c>
      <c r="J1119" s="261" t="str">
        <f t="shared" si="51"/>
        <v xml:space="preserve"> </v>
      </c>
      <c r="K1119" s="238" t="str">
        <f t="shared" si="52"/>
        <v xml:space="preserve"> </v>
      </c>
      <c r="L1119" s="87" t="str">
        <f t="shared" si="53"/>
        <v xml:space="preserve"> </v>
      </c>
    </row>
    <row r="1120" spans="1:12" x14ac:dyDescent="0.25">
      <c r="A1120" s="72"/>
      <c r="B1120" s="82"/>
      <c r="C1120" s="82"/>
      <c r="D1120" s="79"/>
      <c r="E1120" s="83"/>
      <c r="F1120" s="83"/>
      <c r="G1120" s="81"/>
      <c r="H1120" s="126"/>
      <c r="I1120" s="238" t="str">
        <f>IF(ISNUMBER(F1120),_xlfn.IFS(RIGHT(H1120,3)="(b)",IF(AND(G1120&gt;=DATE('1. Informace o projektu'!$C$3,1,1),G1120&lt;=WORKDAY(DATE('1. Informace o projektu'!$C$3+1,1,31)-1,1)),"OK","!!"),RIGHT(H1120,3)="(a)",IF(AND(G1120&gt;=DATE('1. Informace o projektu'!$C$3,1,1),G1120&lt;=WORKDAY(DATE('1. Informace o projektu'!$C$3,12,31)-1,1,'6. Data'!$C$76:$C$89)),"OK","!!"),ISBLANK(G1120),"!",ISBLANK(H1120),"!!!",H1120='6. Data'!$B$3,"vyberte druh nákladu")," ")</f>
        <v xml:space="preserve"> </v>
      </c>
      <c r="J1120" s="261" t="str">
        <f t="shared" si="51"/>
        <v xml:space="preserve"> </v>
      </c>
      <c r="K1120" s="238" t="str">
        <f t="shared" si="52"/>
        <v xml:space="preserve"> </v>
      </c>
      <c r="L1120" s="87" t="str">
        <f t="shared" si="53"/>
        <v xml:space="preserve"> </v>
      </c>
    </row>
    <row r="1121" spans="1:12" x14ac:dyDescent="0.25">
      <c r="A1121" s="72"/>
      <c r="B1121" s="82"/>
      <c r="C1121" s="82"/>
      <c r="D1121" s="79"/>
      <c r="E1121" s="83"/>
      <c r="F1121" s="83"/>
      <c r="G1121" s="81"/>
      <c r="H1121" s="126"/>
      <c r="I1121" s="238" t="str">
        <f>IF(ISNUMBER(F1121),_xlfn.IFS(RIGHT(H1121,3)="(b)",IF(AND(G1121&gt;=DATE('1. Informace o projektu'!$C$3,1,1),G1121&lt;=WORKDAY(DATE('1. Informace o projektu'!$C$3+1,1,31)-1,1)),"OK","!!"),RIGHT(H1121,3)="(a)",IF(AND(G1121&gt;=DATE('1. Informace o projektu'!$C$3,1,1),G1121&lt;=WORKDAY(DATE('1. Informace o projektu'!$C$3,12,31)-1,1,'6. Data'!$C$76:$C$89)),"OK","!!"),ISBLANK(G1121),"!",ISBLANK(H1121),"!!!",H1121='6. Data'!$B$3,"vyberte druh nákladu")," ")</f>
        <v xml:space="preserve"> </v>
      </c>
      <c r="J1121" s="261" t="str">
        <f t="shared" si="51"/>
        <v xml:space="preserve"> </v>
      </c>
      <c r="K1121" s="238" t="str">
        <f t="shared" si="52"/>
        <v xml:space="preserve"> </v>
      </c>
      <c r="L1121" s="87" t="str">
        <f t="shared" si="53"/>
        <v xml:space="preserve"> </v>
      </c>
    </row>
    <row r="1122" spans="1:12" x14ac:dyDescent="0.25">
      <c r="A1122" s="72"/>
      <c r="B1122" s="82"/>
      <c r="C1122" s="82"/>
      <c r="D1122" s="79"/>
      <c r="E1122" s="83"/>
      <c r="F1122" s="83"/>
      <c r="G1122" s="81"/>
      <c r="H1122" s="126"/>
      <c r="I1122" s="238" t="str">
        <f>IF(ISNUMBER(F1122),_xlfn.IFS(RIGHT(H1122,3)="(b)",IF(AND(G1122&gt;=DATE('1. Informace o projektu'!$C$3,1,1),G1122&lt;=WORKDAY(DATE('1. Informace o projektu'!$C$3+1,1,31)-1,1)),"OK","!!"),RIGHT(H1122,3)="(a)",IF(AND(G1122&gt;=DATE('1. Informace o projektu'!$C$3,1,1),G1122&lt;=WORKDAY(DATE('1. Informace o projektu'!$C$3,12,31)-1,1,'6. Data'!$C$76:$C$89)),"OK","!!"),ISBLANK(G1122),"!",ISBLANK(H1122),"!!!",H1122='6. Data'!$B$3,"vyberte druh nákladu")," ")</f>
        <v xml:space="preserve"> </v>
      </c>
      <c r="J1122" s="261" t="str">
        <f t="shared" si="51"/>
        <v xml:space="preserve"> </v>
      </c>
      <c r="K1122" s="238" t="str">
        <f t="shared" si="52"/>
        <v xml:space="preserve"> </v>
      </c>
      <c r="L1122" s="87" t="str">
        <f t="shared" si="53"/>
        <v xml:space="preserve"> </v>
      </c>
    </row>
    <row r="1123" spans="1:12" x14ac:dyDescent="0.25">
      <c r="A1123" s="72"/>
      <c r="B1123" s="82"/>
      <c r="C1123" s="82"/>
      <c r="D1123" s="79"/>
      <c r="E1123" s="83"/>
      <c r="F1123" s="83"/>
      <c r="G1123" s="81"/>
      <c r="H1123" s="126"/>
      <c r="I1123" s="238" t="str">
        <f>IF(ISNUMBER(F1123),_xlfn.IFS(RIGHT(H1123,3)="(b)",IF(AND(G1123&gt;=DATE('1. Informace o projektu'!$C$3,1,1),G1123&lt;=WORKDAY(DATE('1. Informace o projektu'!$C$3+1,1,31)-1,1)),"OK","!!"),RIGHT(H1123,3)="(a)",IF(AND(G1123&gt;=DATE('1. Informace o projektu'!$C$3,1,1),G1123&lt;=WORKDAY(DATE('1. Informace o projektu'!$C$3,12,31)-1,1,'6. Data'!$C$76:$C$89)),"OK","!!"),ISBLANK(G1123),"!",ISBLANK(H1123),"!!!",H1123='6. Data'!$B$3,"vyberte druh nákladu")," ")</f>
        <v xml:space="preserve"> </v>
      </c>
      <c r="J1123" s="261" t="str">
        <f t="shared" si="51"/>
        <v xml:space="preserve"> </v>
      </c>
      <c r="K1123" s="238" t="str">
        <f t="shared" si="52"/>
        <v xml:space="preserve"> </v>
      </c>
      <c r="L1123" s="87" t="str">
        <f t="shared" si="53"/>
        <v xml:space="preserve"> </v>
      </c>
    </row>
    <row r="1124" spans="1:12" x14ac:dyDescent="0.25">
      <c r="A1124" s="72"/>
      <c r="B1124" s="82"/>
      <c r="C1124" s="82"/>
      <c r="D1124" s="79"/>
      <c r="E1124" s="83"/>
      <c r="F1124" s="83"/>
      <c r="G1124" s="81"/>
      <c r="H1124" s="126"/>
      <c r="I1124" s="238" t="str">
        <f>IF(ISNUMBER(F1124),_xlfn.IFS(RIGHT(H1124,3)="(b)",IF(AND(G1124&gt;=DATE('1. Informace o projektu'!$C$3,1,1),G1124&lt;=WORKDAY(DATE('1. Informace o projektu'!$C$3+1,1,31)-1,1)),"OK","!!"),RIGHT(H1124,3)="(a)",IF(AND(G1124&gt;=DATE('1. Informace o projektu'!$C$3,1,1),G1124&lt;=WORKDAY(DATE('1. Informace o projektu'!$C$3,12,31)-1,1,'6. Data'!$C$76:$C$89)),"OK","!!"),ISBLANK(G1124),"!",ISBLANK(H1124),"!!!",H1124='6. Data'!$B$3,"vyberte druh nákladu")," ")</f>
        <v xml:space="preserve"> </v>
      </c>
      <c r="J1124" s="261" t="str">
        <f t="shared" si="51"/>
        <v xml:space="preserve"> </v>
      </c>
      <c r="K1124" s="238" t="str">
        <f t="shared" si="52"/>
        <v xml:space="preserve"> </v>
      </c>
      <c r="L1124" s="87" t="str">
        <f t="shared" si="53"/>
        <v xml:space="preserve"> </v>
      </c>
    </row>
    <row r="1125" spans="1:12" x14ac:dyDescent="0.25">
      <c r="A1125" s="72"/>
      <c r="B1125" s="82"/>
      <c r="C1125" s="82"/>
      <c r="D1125" s="79"/>
      <c r="E1125" s="83"/>
      <c r="F1125" s="83"/>
      <c r="G1125" s="81"/>
      <c r="H1125" s="126"/>
      <c r="I1125" s="238" t="str">
        <f>IF(ISNUMBER(F1125),_xlfn.IFS(RIGHT(H1125,3)="(b)",IF(AND(G1125&gt;=DATE('1. Informace o projektu'!$C$3,1,1),G1125&lt;=WORKDAY(DATE('1. Informace o projektu'!$C$3+1,1,31)-1,1)),"OK","!!"),RIGHT(H1125,3)="(a)",IF(AND(G1125&gt;=DATE('1. Informace o projektu'!$C$3,1,1),G1125&lt;=WORKDAY(DATE('1. Informace o projektu'!$C$3,12,31)-1,1,'6. Data'!$C$76:$C$89)),"OK","!!"),ISBLANK(G1125),"!",ISBLANK(H1125),"!!!",H1125='6. Data'!$B$3,"vyberte druh nákladu")," ")</f>
        <v xml:space="preserve"> </v>
      </c>
      <c r="J1125" s="261" t="str">
        <f t="shared" si="51"/>
        <v xml:space="preserve"> </v>
      </c>
      <c r="K1125" s="238" t="str">
        <f t="shared" si="52"/>
        <v xml:space="preserve"> </v>
      </c>
      <c r="L1125" s="87" t="str">
        <f t="shared" si="53"/>
        <v xml:space="preserve"> </v>
      </c>
    </row>
    <row r="1126" spans="1:12" x14ac:dyDescent="0.25">
      <c r="A1126" s="72"/>
      <c r="B1126" s="82"/>
      <c r="C1126" s="82"/>
      <c r="D1126" s="79"/>
      <c r="E1126" s="83"/>
      <c r="F1126" s="83"/>
      <c r="G1126" s="81"/>
      <c r="H1126" s="126"/>
      <c r="I1126" s="238" t="str">
        <f>IF(ISNUMBER(F1126),_xlfn.IFS(RIGHT(H1126,3)="(b)",IF(AND(G1126&gt;=DATE('1. Informace o projektu'!$C$3,1,1),G1126&lt;=WORKDAY(DATE('1. Informace o projektu'!$C$3+1,1,31)-1,1)),"OK","!!"),RIGHT(H1126,3)="(a)",IF(AND(G1126&gt;=DATE('1. Informace o projektu'!$C$3,1,1),G1126&lt;=WORKDAY(DATE('1. Informace o projektu'!$C$3,12,31)-1,1,'6. Data'!$C$76:$C$89)),"OK","!!"),ISBLANK(G1126),"!",ISBLANK(H1126),"!!!",H1126='6. Data'!$B$3,"vyberte druh nákladu")," ")</f>
        <v xml:space="preserve"> </v>
      </c>
      <c r="J1126" s="261" t="str">
        <f t="shared" si="51"/>
        <v xml:space="preserve"> </v>
      </c>
      <c r="K1126" s="238" t="str">
        <f t="shared" si="52"/>
        <v xml:space="preserve"> </v>
      </c>
      <c r="L1126" s="87" t="str">
        <f t="shared" si="53"/>
        <v xml:space="preserve"> </v>
      </c>
    </row>
    <row r="1127" spans="1:12" x14ac:dyDescent="0.25">
      <c r="A1127" s="72"/>
      <c r="B1127" s="82"/>
      <c r="C1127" s="82"/>
      <c r="D1127" s="79"/>
      <c r="E1127" s="83"/>
      <c r="F1127" s="83"/>
      <c r="G1127" s="81"/>
      <c r="H1127" s="126"/>
      <c r="I1127" s="238" t="str">
        <f>IF(ISNUMBER(F1127),_xlfn.IFS(RIGHT(H1127,3)="(b)",IF(AND(G1127&gt;=DATE('1. Informace o projektu'!$C$3,1,1),G1127&lt;=WORKDAY(DATE('1. Informace o projektu'!$C$3+1,1,31)-1,1)),"OK","!!"),RIGHT(H1127,3)="(a)",IF(AND(G1127&gt;=DATE('1. Informace o projektu'!$C$3,1,1),G1127&lt;=WORKDAY(DATE('1. Informace o projektu'!$C$3,12,31)-1,1,'6. Data'!$C$76:$C$89)),"OK","!!"),ISBLANK(G1127),"!",ISBLANK(H1127),"!!!",H1127='6. Data'!$B$3,"vyberte druh nákladu")," ")</f>
        <v xml:space="preserve"> </v>
      </c>
      <c r="J1127" s="261" t="str">
        <f t="shared" si="51"/>
        <v xml:space="preserve"> </v>
      </c>
      <c r="K1127" s="238" t="str">
        <f t="shared" si="52"/>
        <v xml:space="preserve"> </v>
      </c>
      <c r="L1127" s="87" t="str">
        <f t="shared" si="53"/>
        <v xml:space="preserve"> </v>
      </c>
    </row>
    <row r="1128" spans="1:12" x14ac:dyDescent="0.25">
      <c r="A1128" s="72"/>
      <c r="B1128" s="82"/>
      <c r="C1128" s="82"/>
      <c r="D1128" s="79"/>
      <c r="E1128" s="83"/>
      <c r="F1128" s="83"/>
      <c r="G1128" s="81"/>
      <c r="H1128" s="126"/>
      <c r="I1128" s="238" t="str">
        <f>IF(ISNUMBER(F1128),_xlfn.IFS(RIGHT(H1128,3)="(b)",IF(AND(G1128&gt;=DATE('1. Informace o projektu'!$C$3,1,1),G1128&lt;=WORKDAY(DATE('1. Informace o projektu'!$C$3+1,1,31)-1,1)),"OK","!!"),RIGHT(H1128,3)="(a)",IF(AND(G1128&gt;=DATE('1. Informace o projektu'!$C$3,1,1),G1128&lt;=WORKDAY(DATE('1. Informace o projektu'!$C$3,12,31)-1,1,'6. Data'!$C$76:$C$89)),"OK","!!"),ISBLANK(G1128),"!",ISBLANK(H1128),"!!!",H1128='6. Data'!$B$3,"vyberte druh nákladu")," ")</f>
        <v xml:space="preserve"> </v>
      </c>
      <c r="J1128" s="261" t="str">
        <f t="shared" si="51"/>
        <v xml:space="preserve"> </v>
      </c>
      <c r="K1128" s="238" t="str">
        <f t="shared" si="52"/>
        <v xml:space="preserve"> </v>
      </c>
      <c r="L1128" s="87" t="str">
        <f t="shared" si="53"/>
        <v xml:space="preserve"> </v>
      </c>
    </row>
    <row r="1129" spans="1:12" x14ac:dyDescent="0.25">
      <c r="A1129" s="72"/>
      <c r="B1129" s="82"/>
      <c r="C1129" s="82"/>
      <c r="D1129" s="79"/>
      <c r="E1129" s="83"/>
      <c r="F1129" s="83"/>
      <c r="G1129" s="81"/>
      <c r="H1129" s="126"/>
      <c r="I1129" s="238" t="str">
        <f>IF(ISNUMBER(F1129),_xlfn.IFS(RIGHT(H1129,3)="(b)",IF(AND(G1129&gt;=DATE('1. Informace o projektu'!$C$3,1,1),G1129&lt;=WORKDAY(DATE('1. Informace o projektu'!$C$3+1,1,31)-1,1)),"OK","!!"),RIGHT(H1129,3)="(a)",IF(AND(G1129&gt;=DATE('1. Informace o projektu'!$C$3,1,1),G1129&lt;=WORKDAY(DATE('1. Informace o projektu'!$C$3,12,31)-1,1,'6. Data'!$C$76:$C$89)),"OK","!!"),ISBLANK(G1129),"!",ISBLANK(H1129),"!!!",H1129='6. Data'!$B$3,"vyberte druh nákladu")," ")</f>
        <v xml:space="preserve"> </v>
      </c>
      <c r="J1129" s="261" t="str">
        <f t="shared" si="51"/>
        <v xml:space="preserve"> </v>
      </c>
      <c r="K1129" s="238" t="str">
        <f t="shared" si="52"/>
        <v xml:space="preserve"> </v>
      </c>
      <c r="L1129" s="87" t="str">
        <f t="shared" si="53"/>
        <v xml:space="preserve"> </v>
      </c>
    </row>
    <row r="1130" spans="1:12" x14ac:dyDescent="0.25">
      <c r="A1130" s="72"/>
      <c r="B1130" s="82"/>
      <c r="C1130" s="82"/>
      <c r="D1130" s="79"/>
      <c r="E1130" s="83"/>
      <c r="F1130" s="83"/>
      <c r="G1130" s="81"/>
      <c r="H1130" s="126"/>
      <c r="I1130" s="238" t="str">
        <f>IF(ISNUMBER(F1130),_xlfn.IFS(RIGHT(H1130,3)="(b)",IF(AND(G1130&gt;=DATE('1. Informace o projektu'!$C$3,1,1),G1130&lt;=WORKDAY(DATE('1. Informace o projektu'!$C$3+1,1,31)-1,1)),"OK","!!"),RIGHT(H1130,3)="(a)",IF(AND(G1130&gt;=DATE('1. Informace o projektu'!$C$3,1,1),G1130&lt;=WORKDAY(DATE('1. Informace o projektu'!$C$3,12,31)-1,1,'6. Data'!$C$76:$C$89)),"OK","!!"),ISBLANK(G1130),"!",ISBLANK(H1130),"!!!",H1130='6. Data'!$B$3,"vyberte druh nákladu")," ")</f>
        <v xml:space="preserve"> </v>
      </c>
      <c r="J1130" s="261" t="str">
        <f t="shared" si="51"/>
        <v xml:space="preserve"> </v>
      </c>
      <c r="K1130" s="238" t="str">
        <f t="shared" si="52"/>
        <v xml:space="preserve"> </v>
      </c>
      <c r="L1130" s="87" t="str">
        <f t="shared" si="53"/>
        <v xml:space="preserve"> </v>
      </c>
    </row>
    <row r="1131" spans="1:12" x14ac:dyDescent="0.25">
      <c r="A1131" s="72"/>
      <c r="B1131" s="82"/>
      <c r="C1131" s="82"/>
      <c r="D1131" s="79"/>
      <c r="E1131" s="83"/>
      <c r="F1131" s="83"/>
      <c r="G1131" s="81"/>
      <c r="H1131" s="126"/>
      <c r="I1131" s="238" t="str">
        <f>IF(ISNUMBER(F1131),_xlfn.IFS(RIGHT(H1131,3)="(b)",IF(AND(G1131&gt;=DATE('1. Informace o projektu'!$C$3,1,1),G1131&lt;=WORKDAY(DATE('1. Informace o projektu'!$C$3+1,1,31)-1,1)),"OK","!!"),RIGHT(H1131,3)="(a)",IF(AND(G1131&gt;=DATE('1. Informace o projektu'!$C$3,1,1),G1131&lt;=WORKDAY(DATE('1. Informace o projektu'!$C$3,12,31)-1,1,'6. Data'!$C$76:$C$89)),"OK","!!"),ISBLANK(G1131),"!",ISBLANK(H1131),"!!!",H1131='6. Data'!$B$3,"vyberte druh nákladu")," ")</f>
        <v xml:space="preserve"> </v>
      </c>
      <c r="J1131" s="261" t="str">
        <f t="shared" si="51"/>
        <v xml:space="preserve"> </v>
      </c>
      <c r="K1131" s="238" t="str">
        <f t="shared" si="52"/>
        <v xml:space="preserve"> </v>
      </c>
      <c r="L1131" s="87" t="str">
        <f t="shared" si="53"/>
        <v xml:space="preserve"> </v>
      </c>
    </row>
    <row r="1132" spans="1:12" x14ac:dyDescent="0.25">
      <c r="A1132" s="72"/>
      <c r="B1132" s="82"/>
      <c r="C1132" s="82"/>
      <c r="D1132" s="79"/>
      <c r="E1132" s="83"/>
      <c r="F1132" s="83"/>
      <c r="G1132" s="81"/>
      <c r="H1132" s="126"/>
      <c r="I1132" s="238" t="str">
        <f>IF(ISNUMBER(F1132),_xlfn.IFS(RIGHT(H1132,3)="(b)",IF(AND(G1132&gt;=DATE('1. Informace o projektu'!$C$3,1,1),G1132&lt;=WORKDAY(DATE('1. Informace o projektu'!$C$3+1,1,31)-1,1)),"OK","!!"),RIGHT(H1132,3)="(a)",IF(AND(G1132&gt;=DATE('1. Informace o projektu'!$C$3,1,1),G1132&lt;=WORKDAY(DATE('1. Informace o projektu'!$C$3,12,31)-1,1,'6. Data'!$C$76:$C$89)),"OK","!!"),ISBLANK(G1132),"!",ISBLANK(H1132),"!!!",H1132='6. Data'!$B$3,"vyberte druh nákladu")," ")</f>
        <v xml:space="preserve"> </v>
      </c>
      <c r="J1132" s="261" t="str">
        <f t="shared" si="51"/>
        <v xml:space="preserve"> </v>
      </c>
      <c r="K1132" s="238" t="str">
        <f t="shared" si="52"/>
        <v xml:space="preserve"> </v>
      </c>
      <c r="L1132" s="87" t="str">
        <f t="shared" si="53"/>
        <v xml:space="preserve"> </v>
      </c>
    </row>
    <row r="1133" spans="1:12" x14ac:dyDescent="0.25">
      <c r="A1133" s="72"/>
      <c r="B1133" s="82"/>
      <c r="C1133" s="82"/>
      <c r="D1133" s="79"/>
      <c r="E1133" s="83"/>
      <c r="F1133" s="83"/>
      <c r="G1133" s="81"/>
      <c r="H1133" s="126"/>
      <c r="I1133" s="238" t="str">
        <f>IF(ISNUMBER(F1133),_xlfn.IFS(RIGHT(H1133,3)="(b)",IF(AND(G1133&gt;=DATE('1. Informace o projektu'!$C$3,1,1),G1133&lt;=WORKDAY(DATE('1. Informace o projektu'!$C$3+1,1,31)-1,1)),"OK","!!"),RIGHT(H1133,3)="(a)",IF(AND(G1133&gt;=DATE('1. Informace o projektu'!$C$3,1,1),G1133&lt;=WORKDAY(DATE('1. Informace o projektu'!$C$3,12,31)-1,1,'6. Data'!$C$76:$C$89)),"OK","!!"),ISBLANK(G1133),"!",ISBLANK(H1133),"!!!",H1133='6. Data'!$B$3,"vyberte druh nákladu")," ")</f>
        <v xml:space="preserve"> </v>
      </c>
      <c r="J1133" s="261" t="str">
        <f t="shared" si="51"/>
        <v xml:space="preserve"> </v>
      </c>
      <c r="K1133" s="238" t="str">
        <f t="shared" si="52"/>
        <v xml:space="preserve"> </v>
      </c>
      <c r="L1133" s="87" t="str">
        <f t="shared" si="53"/>
        <v xml:space="preserve"> </v>
      </c>
    </row>
    <row r="1134" spans="1:12" x14ac:dyDescent="0.25">
      <c r="A1134" s="72"/>
      <c r="B1134" s="82"/>
      <c r="C1134" s="82"/>
      <c r="D1134" s="79"/>
      <c r="E1134" s="83"/>
      <c r="F1134" s="83"/>
      <c r="G1134" s="81"/>
      <c r="H1134" s="126"/>
      <c r="I1134" s="238" t="str">
        <f>IF(ISNUMBER(F1134),_xlfn.IFS(RIGHT(H1134,3)="(b)",IF(AND(G1134&gt;=DATE('1. Informace o projektu'!$C$3,1,1),G1134&lt;=WORKDAY(DATE('1. Informace o projektu'!$C$3+1,1,31)-1,1)),"OK","!!"),RIGHT(H1134,3)="(a)",IF(AND(G1134&gt;=DATE('1. Informace o projektu'!$C$3,1,1),G1134&lt;=WORKDAY(DATE('1. Informace o projektu'!$C$3,12,31)-1,1,'6. Data'!$C$76:$C$89)),"OK","!!"),ISBLANK(G1134),"!",ISBLANK(H1134),"!!!",H1134='6. Data'!$B$3,"vyberte druh nákladu")," ")</f>
        <v xml:space="preserve"> </v>
      </c>
      <c r="J1134" s="261" t="str">
        <f t="shared" si="51"/>
        <v xml:space="preserve"> </v>
      </c>
      <c r="K1134" s="238" t="str">
        <f t="shared" si="52"/>
        <v xml:space="preserve"> </v>
      </c>
      <c r="L1134" s="87" t="str">
        <f t="shared" si="53"/>
        <v xml:space="preserve"> </v>
      </c>
    </row>
    <row r="1135" spans="1:12" x14ac:dyDescent="0.25">
      <c r="A1135" s="72"/>
      <c r="B1135" s="82"/>
      <c r="C1135" s="82"/>
      <c r="D1135" s="79"/>
      <c r="E1135" s="83"/>
      <c r="F1135" s="83"/>
      <c r="G1135" s="81"/>
      <c r="H1135" s="126"/>
      <c r="I1135" s="238" t="str">
        <f>IF(ISNUMBER(F1135),_xlfn.IFS(RIGHT(H1135,3)="(b)",IF(AND(G1135&gt;=DATE('1. Informace o projektu'!$C$3,1,1),G1135&lt;=WORKDAY(DATE('1. Informace o projektu'!$C$3+1,1,31)-1,1)),"OK","!!"),RIGHT(H1135,3)="(a)",IF(AND(G1135&gt;=DATE('1. Informace o projektu'!$C$3,1,1),G1135&lt;=WORKDAY(DATE('1. Informace o projektu'!$C$3,12,31)-1,1,'6. Data'!$C$76:$C$89)),"OK","!!"),ISBLANK(G1135),"!",ISBLANK(H1135),"!!!",H1135='6. Data'!$B$3,"vyberte druh nákladu")," ")</f>
        <v xml:space="preserve"> </v>
      </c>
      <c r="J1135" s="261" t="str">
        <f t="shared" si="51"/>
        <v xml:space="preserve"> </v>
      </c>
      <c r="K1135" s="238" t="str">
        <f t="shared" si="52"/>
        <v xml:space="preserve"> </v>
      </c>
      <c r="L1135" s="87" t="str">
        <f t="shared" si="53"/>
        <v xml:space="preserve"> </v>
      </c>
    </row>
    <row r="1136" spans="1:12" x14ac:dyDescent="0.25">
      <c r="A1136" s="72"/>
      <c r="B1136" s="82"/>
      <c r="C1136" s="82"/>
      <c r="D1136" s="79"/>
      <c r="E1136" s="83"/>
      <c r="F1136" s="83"/>
      <c r="G1136" s="81"/>
      <c r="H1136" s="126"/>
      <c r="I1136" s="238" t="str">
        <f>IF(ISNUMBER(F1136),_xlfn.IFS(RIGHT(H1136,3)="(b)",IF(AND(G1136&gt;=DATE('1. Informace o projektu'!$C$3,1,1),G1136&lt;=WORKDAY(DATE('1. Informace o projektu'!$C$3+1,1,31)-1,1)),"OK","!!"),RIGHT(H1136,3)="(a)",IF(AND(G1136&gt;=DATE('1. Informace o projektu'!$C$3,1,1),G1136&lt;=WORKDAY(DATE('1. Informace o projektu'!$C$3,12,31)-1,1,'6. Data'!$C$76:$C$89)),"OK","!!"),ISBLANK(G1136),"!",ISBLANK(H1136),"!!!",H1136='6. Data'!$B$3,"vyberte druh nákladu")," ")</f>
        <v xml:space="preserve"> </v>
      </c>
      <c r="J1136" s="261" t="str">
        <f t="shared" si="51"/>
        <v xml:space="preserve"> </v>
      </c>
      <c r="K1136" s="238" t="str">
        <f t="shared" si="52"/>
        <v xml:space="preserve"> </v>
      </c>
      <c r="L1136" s="87" t="str">
        <f t="shared" si="53"/>
        <v xml:space="preserve"> </v>
      </c>
    </row>
    <row r="1137" spans="1:12" x14ac:dyDescent="0.25">
      <c r="A1137" s="72"/>
      <c r="B1137" s="82"/>
      <c r="C1137" s="82"/>
      <c r="D1137" s="79"/>
      <c r="E1137" s="83"/>
      <c r="F1137" s="83"/>
      <c r="G1137" s="81"/>
      <c r="H1137" s="126"/>
      <c r="I1137" s="238" t="str">
        <f>IF(ISNUMBER(F1137),_xlfn.IFS(RIGHT(H1137,3)="(b)",IF(AND(G1137&gt;=DATE('1. Informace o projektu'!$C$3,1,1),G1137&lt;=WORKDAY(DATE('1. Informace o projektu'!$C$3+1,1,31)-1,1)),"OK","!!"),RIGHT(H1137,3)="(a)",IF(AND(G1137&gt;=DATE('1. Informace o projektu'!$C$3,1,1),G1137&lt;=WORKDAY(DATE('1. Informace o projektu'!$C$3,12,31)-1,1,'6. Data'!$C$76:$C$89)),"OK","!!"),ISBLANK(G1137),"!",ISBLANK(H1137),"!!!",H1137='6. Data'!$B$3,"vyberte druh nákladu")," ")</f>
        <v xml:space="preserve"> </v>
      </c>
      <c r="J1137" s="261" t="str">
        <f t="shared" si="51"/>
        <v xml:space="preserve"> </v>
      </c>
      <c r="K1137" s="238" t="str">
        <f t="shared" si="52"/>
        <v xml:space="preserve"> </v>
      </c>
      <c r="L1137" s="87" t="str">
        <f t="shared" si="53"/>
        <v xml:space="preserve"> </v>
      </c>
    </row>
    <row r="1138" spans="1:12" x14ac:dyDescent="0.25">
      <c r="A1138" s="72"/>
      <c r="B1138" s="82"/>
      <c r="C1138" s="82"/>
      <c r="D1138" s="79"/>
      <c r="E1138" s="83"/>
      <c r="F1138" s="83"/>
      <c r="G1138" s="81"/>
      <c r="H1138" s="126"/>
      <c r="I1138" s="238" t="str">
        <f>IF(ISNUMBER(F1138),_xlfn.IFS(RIGHT(H1138,3)="(b)",IF(AND(G1138&gt;=DATE('1. Informace o projektu'!$C$3,1,1),G1138&lt;=WORKDAY(DATE('1. Informace o projektu'!$C$3+1,1,31)-1,1)),"OK","!!"),RIGHT(H1138,3)="(a)",IF(AND(G1138&gt;=DATE('1. Informace o projektu'!$C$3,1,1),G1138&lt;=WORKDAY(DATE('1. Informace o projektu'!$C$3,12,31)-1,1,'6. Data'!$C$76:$C$89)),"OK","!!"),ISBLANK(G1138),"!",ISBLANK(H1138),"!!!",H1138='6. Data'!$B$3,"vyberte druh nákladu")," ")</f>
        <v xml:space="preserve"> </v>
      </c>
      <c r="J1138" s="261" t="str">
        <f t="shared" si="51"/>
        <v xml:space="preserve"> </v>
      </c>
      <c r="K1138" s="238" t="str">
        <f t="shared" si="52"/>
        <v xml:space="preserve"> </v>
      </c>
      <c r="L1138" s="87" t="str">
        <f t="shared" si="53"/>
        <v xml:space="preserve"> </v>
      </c>
    </row>
    <row r="1139" spans="1:12" x14ac:dyDescent="0.25">
      <c r="A1139" s="72"/>
      <c r="B1139" s="82"/>
      <c r="C1139" s="82"/>
      <c r="D1139" s="79"/>
      <c r="E1139" s="83"/>
      <c r="F1139" s="83"/>
      <c r="G1139" s="81"/>
      <c r="H1139" s="126"/>
      <c r="I1139" s="238" t="str">
        <f>IF(ISNUMBER(F1139),_xlfn.IFS(RIGHT(H1139,3)="(b)",IF(AND(G1139&gt;=DATE('1. Informace o projektu'!$C$3,1,1),G1139&lt;=WORKDAY(DATE('1. Informace o projektu'!$C$3+1,1,31)-1,1)),"OK","!!"),RIGHT(H1139,3)="(a)",IF(AND(G1139&gt;=DATE('1. Informace o projektu'!$C$3,1,1),G1139&lt;=WORKDAY(DATE('1. Informace o projektu'!$C$3,12,31)-1,1,'6. Data'!$C$76:$C$89)),"OK","!!"),ISBLANK(G1139),"!",ISBLANK(H1139),"!!!",H1139='6. Data'!$B$3,"vyberte druh nákladu")," ")</f>
        <v xml:space="preserve"> </v>
      </c>
      <c r="J1139" s="261" t="str">
        <f t="shared" si="51"/>
        <v xml:space="preserve"> </v>
      </c>
      <c r="K1139" s="238" t="str">
        <f t="shared" si="52"/>
        <v xml:space="preserve"> </v>
      </c>
      <c r="L1139" s="87" t="str">
        <f t="shared" si="53"/>
        <v xml:space="preserve"> </v>
      </c>
    </row>
    <row r="1140" spans="1:12" x14ac:dyDescent="0.25">
      <c r="A1140" s="72"/>
      <c r="B1140" s="82"/>
      <c r="C1140" s="82"/>
      <c r="D1140" s="79"/>
      <c r="E1140" s="83"/>
      <c r="F1140" s="83"/>
      <c r="G1140" s="81"/>
      <c r="H1140" s="126"/>
      <c r="I1140" s="238" t="str">
        <f>IF(ISNUMBER(F1140),_xlfn.IFS(RIGHT(H1140,3)="(b)",IF(AND(G1140&gt;=DATE('1. Informace o projektu'!$C$3,1,1),G1140&lt;=WORKDAY(DATE('1. Informace o projektu'!$C$3+1,1,31)-1,1)),"OK","!!"),RIGHT(H1140,3)="(a)",IF(AND(G1140&gt;=DATE('1. Informace o projektu'!$C$3,1,1),G1140&lt;=WORKDAY(DATE('1. Informace o projektu'!$C$3,12,31)-1,1,'6. Data'!$C$76:$C$89)),"OK","!!"),ISBLANK(G1140),"!",ISBLANK(H1140),"!!!",H1140='6. Data'!$B$3,"vyberte druh nákladu")," ")</f>
        <v xml:space="preserve"> </v>
      </c>
      <c r="J1140" s="261" t="str">
        <f t="shared" si="51"/>
        <v xml:space="preserve"> </v>
      </c>
      <c r="K1140" s="238" t="str">
        <f t="shared" si="52"/>
        <v xml:space="preserve"> </v>
      </c>
      <c r="L1140" s="87" t="str">
        <f t="shared" si="53"/>
        <v xml:space="preserve"> </v>
      </c>
    </row>
    <row r="1141" spans="1:12" x14ac:dyDescent="0.25">
      <c r="A1141" s="72"/>
      <c r="B1141" s="82"/>
      <c r="C1141" s="82"/>
      <c r="D1141" s="79"/>
      <c r="E1141" s="83"/>
      <c r="F1141" s="83"/>
      <c r="G1141" s="81"/>
      <c r="H1141" s="126"/>
      <c r="I1141" s="238" t="str">
        <f>IF(ISNUMBER(F1141),_xlfn.IFS(RIGHT(H1141,3)="(b)",IF(AND(G1141&gt;=DATE('1. Informace o projektu'!$C$3,1,1),G1141&lt;=WORKDAY(DATE('1. Informace o projektu'!$C$3+1,1,31)-1,1)),"OK","!!"),RIGHT(H1141,3)="(a)",IF(AND(G1141&gt;=DATE('1. Informace o projektu'!$C$3,1,1),G1141&lt;=WORKDAY(DATE('1. Informace o projektu'!$C$3,12,31)-1,1,'6. Data'!$C$76:$C$89)),"OK","!!"),ISBLANK(G1141),"!",ISBLANK(H1141),"!!!",H1141='6. Data'!$B$3,"vyberte druh nákladu")," ")</f>
        <v xml:space="preserve"> </v>
      </c>
      <c r="J1141" s="261" t="str">
        <f t="shared" si="51"/>
        <v xml:space="preserve"> </v>
      </c>
      <c r="K1141" s="238" t="str">
        <f t="shared" si="52"/>
        <v xml:space="preserve"> </v>
      </c>
      <c r="L1141" s="87" t="str">
        <f t="shared" si="53"/>
        <v xml:space="preserve"> </v>
      </c>
    </row>
    <row r="1142" spans="1:12" x14ac:dyDescent="0.25">
      <c r="A1142" s="72"/>
      <c r="B1142" s="82"/>
      <c r="C1142" s="82"/>
      <c r="D1142" s="79"/>
      <c r="E1142" s="83"/>
      <c r="F1142" s="83"/>
      <c r="G1142" s="81"/>
      <c r="H1142" s="126"/>
      <c r="I1142" s="238" t="str">
        <f>IF(ISNUMBER(F1142),_xlfn.IFS(RIGHT(H1142,3)="(b)",IF(AND(G1142&gt;=DATE('1. Informace o projektu'!$C$3,1,1),G1142&lt;=WORKDAY(DATE('1. Informace o projektu'!$C$3+1,1,31)-1,1)),"OK","!!"),RIGHT(H1142,3)="(a)",IF(AND(G1142&gt;=DATE('1. Informace o projektu'!$C$3,1,1),G1142&lt;=WORKDAY(DATE('1. Informace o projektu'!$C$3,12,31)-1,1,'6. Data'!$C$76:$C$89)),"OK","!!"),ISBLANK(G1142),"!",ISBLANK(H1142),"!!!",H1142='6. Data'!$B$3,"vyberte druh nákladu")," ")</f>
        <v xml:space="preserve"> </v>
      </c>
      <c r="J1142" s="261" t="str">
        <f t="shared" si="51"/>
        <v xml:space="preserve"> </v>
      </c>
      <c r="K1142" s="238" t="str">
        <f t="shared" si="52"/>
        <v xml:space="preserve"> </v>
      </c>
      <c r="L1142" s="87" t="str">
        <f t="shared" si="53"/>
        <v xml:space="preserve"> </v>
      </c>
    </row>
    <row r="1143" spans="1:12" x14ac:dyDescent="0.25">
      <c r="A1143" s="72"/>
      <c r="B1143" s="82"/>
      <c r="C1143" s="82"/>
      <c r="D1143" s="79"/>
      <c r="E1143" s="83"/>
      <c r="F1143" s="83"/>
      <c r="G1143" s="81"/>
      <c r="H1143" s="126"/>
      <c r="I1143" s="238" t="str">
        <f>IF(ISNUMBER(F1143),_xlfn.IFS(RIGHT(H1143,3)="(b)",IF(AND(G1143&gt;=DATE('1. Informace o projektu'!$C$3,1,1),G1143&lt;=WORKDAY(DATE('1. Informace o projektu'!$C$3+1,1,31)-1,1)),"OK","!!"),RIGHT(H1143,3)="(a)",IF(AND(G1143&gt;=DATE('1. Informace o projektu'!$C$3,1,1),G1143&lt;=WORKDAY(DATE('1. Informace o projektu'!$C$3,12,31)-1,1,'6. Data'!$C$76:$C$89)),"OK","!!"),ISBLANK(G1143),"!",ISBLANK(H1143),"!!!",H1143='6. Data'!$B$3,"vyberte druh nákladu")," ")</f>
        <v xml:space="preserve"> </v>
      </c>
      <c r="J1143" s="261" t="str">
        <f t="shared" si="51"/>
        <v xml:space="preserve"> </v>
      </c>
      <c r="K1143" s="238" t="str">
        <f t="shared" si="52"/>
        <v xml:space="preserve"> </v>
      </c>
      <c r="L1143" s="87" t="str">
        <f t="shared" si="53"/>
        <v xml:space="preserve"> </v>
      </c>
    </row>
    <row r="1144" spans="1:12" x14ac:dyDescent="0.25">
      <c r="A1144" s="72"/>
      <c r="B1144" s="82"/>
      <c r="C1144" s="82"/>
      <c r="D1144" s="79"/>
      <c r="E1144" s="83"/>
      <c r="F1144" s="83"/>
      <c r="G1144" s="81"/>
      <c r="H1144" s="126"/>
      <c r="I1144" s="238" t="str">
        <f>IF(ISNUMBER(F1144),_xlfn.IFS(RIGHT(H1144,3)="(b)",IF(AND(G1144&gt;=DATE('1. Informace o projektu'!$C$3,1,1),G1144&lt;=WORKDAY(DATE('1. Informace o projektu'!$C$3+1,1,31)-1,1)),"OK","!!"),RIGHT(H1144,3)="(a)",IF(AND(G1144&gt;=DATE('1. Informace o projektu'!$C$3,1,1),G1144&lt;=WORKDAY(DATE('1. Informace o projektu'!$C$3,12,31)-1,1,'6. Data'!$C$76:$C$89)),"OK","!!"),ISBLANK(G1144),"!",ISBLANK(H1144),"!!!",H1144='6. Data'!$B$3,"vyberte druh nákladu")," ")</f>
        <v xml:space="preserve"> </v>
      </c>
      <c r="J1144" s="261" t="str">
        <f t="shared" si="51"/>
        <v xml:space="preserve"> </v>
      </c>
      <c r="K1144" s="238" t="str">
        <f t="shared" si="52"/>
        <v xml:space="preserve"> </v>
      </c>
      <c r="L1144" s="87" t="str">
        <f t="shared" si="53"/>
        <v xml:space="preserve"> </v>
      </c>
    </row>
    <row r="1145" spans="1:12" x14ac:dyDescent="0.25">
      <c r="A1145" s="72"/>
      <c r="B1145" s="82"/>
      <c r="C1145" s="82"/>
      <c r="D1145" s="79"/>
      <c r="E1145" s="83"/>
      <c r="F1145" s="83"/>
      <c r="G1145" s="81"/>
      <c r="H1145" s="126"/>
      <c r="I1145" s="238" t="str">
        <f>IF(ISNUMBER(F1145),_xlfn.IFS(RIGHT(H1145,3)="(b)",IF(AND(G1145&gt;=DATE('1. Informace o projektu'!$C$3,1,1),G1145&lt;=WORKDAY(DATE('1. Informace o projektu'!$C$3+1,1,31)-1,1)),"OK","!!"),RIGHT(H1145,3)="(a)",IF(AND(G1145&gt;=DATE('1. Informace o projektu'!$C$3,1,1),G1145&lt;=WORKDAY(DATE('1. Informace o projektu'!$C$3,12,31)-1,1,'6. Data'!$C$76:$C$89)),"OK","!!"),ISBLANK(G1145),"!",ISBLANK(H1145),"!!!",H1145='6. Data'!$B$3,"vyberte druh nákladu")," ")</f>
        <v xml:space="preserve"> </v>
      </c>
      <c r="J1145" s="261" t="str">
        <f t="shared" si="51"/>
        <v xml:space="preserve"> </v>
      </c>
      <c r="K1145" s="238" t="str">
        <f t="shared" si="52"/>
        <v xml:space="preserve"> </v>
      </c>
      <c r="L1145" s="87" t="str">
        <f t="shared" si="53"/>
        <v xml:space="preserve"> </v>
      </c>
    </row>
    <row r="1146" spans="1:12" x14ac:dyDescent="0.25">
      <c r="A1146" s="72"/>
      <c r="B1146" s="82"/>
      <c r="C1146" s="82"/>
      <c r="D1146" s="79"/>
      <c r="E1146" s="83"/>
      <c r="F1146" s="83"/>
      <c r="G1146" s="81"/>
      <c r="H1146" s="126"/>
      <c r="I1146" s="238" t="str">
        <f>IF(ISNUMBER(F1146),_xlfn.IFS(RIGHT(H1146,3)="(b)",IF(AND(G1146&gt;=DATE('1. Informace o projektu'!$C$3,1,1),G1146&lt;=WORKDAY(DATE('1. Informace o projektu'!$C$3+1,1,31)-1,1)),"OK","!!"),RIGHT(H1146,3)="(a)",IF(AND(G1146&gt;=DATE('1. Informace o projektu'!$C$3,1,1),G1146&lt;=WORKDAY(DATE('1. Informace o projektu'!$C$3,12,31)-1,1,'6. Data'!$C$76:$C$89)),"OK","!!"),ISBLANK(G1146),"!",ISBLANK(H1146),"!!!",H1146='6. Data'!$B$3,"vyberte druh nákladu")," ")</f>
        <v xml:space="preserve"> </v>
      </c>
      <c r="J1146" s="261" t="str">
        <f t="shared" si="51"/>
        <v xml:space="preserve"> </v>
      </c>
      <c r="K1146" s="238" t="str">
        <f t="shared" si="52"/>
        <v xml:space="preserve"> </v>
      </c>
      <c r="L1146" s="87" t="str">
        <f t="shared" si="53"/>
        <v xml:space="preserve"> </v>
      </c>
    </row>
    <row r="1147" spans="1:12" x14ac:dyDescent="0.25">
      <c r="A1147" s="72"/>
      <c r="B1147" s="82"/>
      <c r="C1147" s="82"/>
      <c r="D1147" s="79"/>
      <c r="E1147" s="83"/>
      <c r="F1147" s="83"/>
      <c r="G1147" s="81"/>
      <c r="H1147" s="126"/>
      <c r="I1147" s="238" t="str">
        <f>IF(ISNUMBER(F1147),_xlfn.IFS(RIGHT(H1147,3)="(b)",IF(AND(G1147&gt;=DATE('1. Informace o projektu'!$C$3,1,1),G1147&lt;=WORKDAY(DATE('1. Informace o projektu'!$C$3+1,1,31)-1,1)),"OK","!!"),RIGHT(H1147,3)="(a)",IF(AND(G1147&gt;=DATE('1. Informace o projektu'!$C$3,1,1),G1147&lt;=WORKDAY(DATE('1. Informace o projektu'!$C$3,12,31)-1,1,'6. Data'!$C$76:$C$89)),"OK","!!"),ISBLANK(G1147),"!",ISBLANK(H1147),"!!!",H1147='6. Data'!$B$3,"vyberte druh nákladu")," ")</f>
        <v xml:space="preserve"> </v>
      </c>
      <c r="J1147" s="261" t="str">
        <f t="shared" si="51"/>
        <v xml:space="preserve"> </v>
      </c>
      <c r="K1147" s="238" t="str">
        <f t="shared" si="52"/>
        <v xml:space="preserve"> </v>
      </c>
      <c r="L1147" s="87" t="str">
        <f t="shared" si="53"/>
        <v xml:space="preserve"> </v>
      </c>
    </row>
    <row r="1148" spans="1:12" x14ac:dyDescent="0.25">
      <c r="A1148" s="72"/>
      <c r="B1148" s="82"/>
      <c r="C1148" s="82"/>
      <c r="D1148" s="79"/>
      <c r="E1148" s="83"/>
      <c r="F1148" s="83"/>
      <c r="G1148" s="81"/>
      <c r="H1148" s="126"/>
      <c r="I1148" s="238" t="str">
        <f>IF(ISNUMBER(F1148),_xlfn.IFS(RIGHT(H1148,3)="(b)",IF(AND(G1148&gt;=DATE('1. Informace o projektu'!$C$3,1,1),G1148&lt;=WORKDAY(DATE('1. Informace o projektu'!$C$3+1,1,31)-1,1)),"OK","!!"),RIGHT(H1148,3)="(a)",IF(AND(G1148&gt;=DATE('1. Informace o projektu'!$C$3,1,1),G1148&lt;=WORKDAY(DATE('1. Informace o projektu'!$C$3,12,31)-1,1,'6. Data'!$C$76:$C$89)),"OK","!!"),ISBLANK(G1148),"!",ISBLANK(H1148),"!!!",H1148='6. Data'!$B$3,"vyberte druh nákladu")," ")</f>
        <v xml:space="preserve"> </v>
      </c>
      <c r="J1148" s="261" t="str">
        <f t="shared" si="51"/>
        <v xml:space="preserve"> </v>
      </c>
      <c r="K1148" s="238" t="str">
        <f t="shared" si="52"/>
        <v xml:space="preserve"> </v>
      </c>
      <c r="L1148" s="87" t="str">
        <f t="shared" si="53"/>
        <v xml:space="preserve"> </v>
      </c>
    </row>
    <row r="1149" spans="1:12" x14ac:dyDescent="0.25">
      <c r="A1149" s="72"/>
      <c r="B1149" s="82"/>
      <c r="C1149" s="82"/>
      <c r="D1149" s="79"/>
      <c r="E1149" s="83"/>
      <c r="F1149" s="83"/>
      <c r="G1149" s="81"/>
      <c r="H1149" s="126"/>
      <c r="I1149" s="238" t="str">
        <f>IF(ISNUMBER(F1149),_xlfn.IFS(RIGHT(H1149,3)="(b)",IF(AND(G1149&gt;=DATE('1. Informace o projektu'!$C$3,1,1),G1149&lt;=WORKDAY(DATE('1. Informace o projektu'!$C$3+1,1,31)-1,1)),"OK","!!"),RIGHT(H1149,3)="(a)",IF(AND(G1149&gt;=DATE('1. Informace o projektu'!$C$3,1,1),G1149&lt;=WORKDAY(DATE('1. Informace o projektu'!$C$3,12,31)-1,1,'6. Data'!$C$76:$C$89)),"OK","!!"),ISBLANK(G1149),"!",ISBLANK(H1149),"!!!",H1149='6. Data'!$B$3,"vyberte druh nákladu")," ")</f>
        <v xml:space="preserve"> </v>
      </c>
      <c r="J1149" s="261" t="str">
        <f t="shared" si="51"/>
        <v xml:space="preserve"> </v>
      </c>
      <c r="K1149" s="238" t="str">
        <f t="shared" si="52"/>
        <v xml:space="preserve"> </v>
      </c>
      <c r="L1149" s="87" t="str">
        <f t="shared" si="53"/>
        <v xml:space="preserve"> </v>
      </c>
    </row>
    <row r="1150" spans="1:12" x14ac:dyDescent="0.25">
      <c r="A1150" s="72"/>
      <c r="B1150" s="82"/>
      <c r="C1150" s="82"/>
      <c r="D1150" s="79"/>
      <c r="E1150" s="83"/>
      <c r="F1150" s="83"/>
      <c r="G1150" s="81"/>
      <c r="H1150" s="126"/>
      <c r="I1150" s="238" t="str">
        <f>IF(ISNUMBER(F1150),_xlfn.IFS(RIGHT(H1150,3)="(b)",IF(AND(G1150&gt;=DATE('1. Informace o projektu'!$C$3,1,1),G1150&lt;=WORKDAY(DATE('1. Informace o projektu'!$C$3+1,1,31)-1,1)),"OK","!!"),RIGHT(H1150,3)="(a)",IF(AND(G1150&gt;=DATE('1. Informace o projektu'!$C$3,1,1),G1150&lt;=WORKDAY(DATE('1. Informace o projektu'!$C$3,12,31)-1,1,'6. Data'!$C$76:$C$89)),"OK","!!"),ISBLANK(G1150),"!",ISBLANK(H1150),"!!!",H1150='6. Data'!$B$3,"vyberte druh nákladu")," ")</f>
        <v xml:space="preserve"> </v>
      </c>
      <c r="J1150" s="261" t="str">
        <f t="shared" si="51"/>
        <v xml:space="preserve"> </v>
      </c>
      <c r="K1150" s="238" t="str">
        <f t="shared" si="52"/>
        <v xml:space="preserve"> </v>
      </c>
      <c r="L1150" s="87" t="str">
        <f t="shared" si="53"/>
        <v xml:space="preserve"> </v>
      </c>
    </row>
    <row r="1151" spans="1:12" x14ac:dyDescent="0.25">
      <c r="A1151" s="72"/>
      <c r="B1151" s="82"/>
      <c r="C1151" s="82"/>
      <c r="D1151" s="79"/>
      <c r="E1151" s="83"/>
      <c r="F1151" s="83"/>
      <c r="G1151" s="81"/>
      <c r="H1151" s="126"/>
      <c r="I1151" s="238" t="str">
        <f>IF(ISNUMBER(F1151),_xlfn.IFS(RIGHT(H1151,3)="(b)",IF(AND(G1151&gt;=DATE('1. Informace o projektu'!$C$3,1,1),G1151&lt;=WORKDAY(DATE('1. Informace o projektu'!$C$3+1,1,31)-1,1)),"OK","!!"),RIGHT(H1151,3)="(a)",IF(AND(G1151&gt;=DATE('1. Informace o projektu'!$C$3,1,1),G1151&lt;=WORKDAY(DATE('1. Informace o projektu'!$C$3,12,31)-1,1,'6. Data'!$C$76:$C$89)),"OK","!!"),ISBLANK(G1151),"!",ISBLANK(H1151),"!!!",H1151='6. Data'!$B$3,"vyberte druh nákladu")," ")</f>
        <v xml:space="preserve"> </v>
      </c>
      <c r="J1151" s="261" t="str">
        <f t="shared" si="51"/>
        <v xml:space="preserve"> </v>
      </c>
      <c r="K1151" s="238" t="str">
        <f t="shared" si="52"/>
        <v xml:space="preserve"> </v>
      </c>
      <c r="L1151" s="87" t="str">
        <f t="shared" si="53"/>
        <v xml:space="preserve"> </v>
      </c>
    </row>
    <row r="1152" spans="1:12" x14ac:dyDescent="0.25">
      <c r="A1152" s="72"/>
      <c r="B1152" s="82"/>
      <c r="C1152" s="82"/>
      <c r="D1152" s="79"/>
      <c r="E1152" s="83"/>
      <c r="F1152" s="83"/>
      <c r="G1152" s="81"/>
      <c r="H1152" s="126"/>
      <c r="I1152" s="238" t="str">
        <f>IF(ISNUMBER(F1152),_xlfn.IFS(RIGHT(H1152,3)="(b)",IF(AND(G1152&gt;=DATE('1. Informace o projektu'!$C$3,1,1),G1152&lt;=WORKDAY(DATE('1. Informace o projektu'!$C$3+1,1,31)-1,1)),"OK","!!"),RIGHT(H1152,3)="(a)",IF(AND(G1152&gt;=DATE('1. Informace o projektu'!$C$3,1,1),G1152&lt;=WORKDAY(DATE('1. Informace o projektu'!$C$3,12,31)-1,1,'6. Data'!$C$76:$C$89)),"OK","!!"),ISBLANK(G1152),"!",ISBLANK(H1152),"!!!",H1152='6. Data'!$B$3,"vyberte druh nákladu")," ")</f>
        <v xml:space="preserve"> </v>
      </c>
      <c r="J1152" s="261" t="str">
        <f t="shared" si="51"/>
        <v xml:space="preserve"> </v>
      </c>
      <c r="K1152" s="238" t="str">
        <f t="shared" si="52"/>
        <v xml:space="preserve"> </v>
      </c>
      <c r="L1152" s="87" t="str">
        <f t="shared" si="53"/>
        <v xml:space="preserve"> </v>
      </c>
    </row>
    <row r="1153" spans="1:12" x14ac:dyDescent="0.25">
      <c r="A1153" s="72"/>
      <c r="B1153" s="82"/>
      <c r="C1153" s="82"/>
      <c r="D1153" s="79"/>
      <c r="E1153" s="83"/>
      <c r="F1153" s="83"/>
      <c r="G1153" s="81"/>
      <c r="H1153" s="126"/>
      <c r="I1153" s="238" t="str">
        <f>IF(ISNUMBER(F1153),_xlfn.IFS(RIGHT(H1153,3)="(b)",IF(AND(G1153&gt;=DATE('1. Informace o projektu'!$C$3,1,1),G1153&lt;=WORKDAY(DATE('1. Informace o projektu'!$C$3+1,1,31)-1,1)),"OK","!!"),RIGHT(H1153,3)="(a)",IF(AND(G1153&gt;=DATE('1. Informace o projektu'!$C$3,1,1),G1153&lt;=WORKDAY(DATE('1. Informace o projektu'!$C$3,12,31)-1,1,'6. Data'!$C$76:$C$89)),"OK","!!"),ISBLANK(G1153),"!",ISBLANK(H1153),"!!!",H1153='6. Data'!$B$3,"vyberte druh nákladu")," ")</f>
        <v xml:space="preserve"> </v>
      </c>
      <c r="J1153" s="261" t="str">
        <f t="shared" si="51"/>
        <v xml:space="preserve"> </v>
      </c>
      <c r="K1153" s="238" t="str">
        <f t="shared" si="52"/>
        <v xml:space="preserve"> </v>
      </c>
      <c r="L1153" s="87" t="str">
        <f t="shared" si="53"/>
        <v xml:space="preserve"> </v>
      </c>
    </row>
    <row r="1154" spans="1:12" x14ac:dyDescent="0.25">
      <c r="A1154" s="72"/>
      <c r="B1154" s="82"/>
      <c r="C1154" s="82"/>
      <c r="D1154" s="79"/>
      <c r="E1154" s="83"/>
      <c r="F1154" s="83"/>
      <c r="G1154" s="81"/>
      <c r="H1154" s="126"/>
      <c r="I1154" s="238" t="str">
        <f>IF(ISNUMBER(F1154),_xlfn.IFS(RIGHT(H1154,3)="(b)",IF(AND(G1154&gt;=DATE('1. Informace o projektu'!$C$3,1,1),G1154&lt;=WORKDAY(DATE('1. Informace o projektu'!$C$3+1,1,31)-1,1)),"OK","!!"),RIGHT(H1154,3)="(a)",IF(AND(G1154&gt;=DATE('1. Informace o projektu'!$C$3,1,1),G1154&lt;=WORKDAY(DATE('1. Informace o projektu'!$C$3,12,31)-1,1,'6. Data'!$C$76:$C$89)),"OK","!!"),ISBLANK(G1154),"!",ISBLANK(H1154),"!!!",H1154='6. Data'!$B$3,"vyberte druh nákladu")," ")</f>
        <v xml:space="preserve"> </v>
      </c>
      <c r="J1154" s="261" t="str">
        <f t="shared" si="51"/>
        <v xml:space="preserve"> </v>
      </c>
      <c r="K1154" s="238" t="str">
        <f t="shared" si="52"/>
        <v xml:space="preserve"> </v>
      </c>
      <c r="L1154" s="87" t="str">
        <f t="shared" si="53"/>
        <v xml:space="preserve"> </v>
      </c>
    </row>
    <row r="1155" spans="1:12" x14ac:dyDescent="0.25">
      <c r="A1155" s="72"/>
      <c r="B1155" s="82"/>
      <c r="C1155" s="82"/>
      <c r="D1155" s="79"/>
      <c r="E1155" s="83"/>
      <c r="F1155" s="83"/>
      <c r="G1155" s="81"/>
      <c r="H1155" s="126"/>
      <c r="I1155" s="238" t="str">
        <f>IF(ISNUMBER(F1155),_xlfn.IFS(RIGHT(H1155,3)="(b)",IF(AND(G1155&gt;=DATE('1. Informace o projektu'!$C$3,1,1),G1155&lt;=WORKDAY(DATE('1. Informace o projektu'!$C$3+1,1,31)-1,1)),"OK","!!"),RIGHT(H1155,3)="(a)",IF(AND(G1155&gt;=DATE('1. Informace o projektu'!$C$3,1,1),G1155&lt;=WORKDAY(DATE('1. Informace o projektu'!$C$3,12,31)-1,1,'6. Data'!$C$76:$C$89)),"OK","!!"),ISBLANK(G1155),"!",ISBLANK(H1155),"!!!",H1155='6. Data'!$B$3,"vyberte druh nákladu")," ")</f>
        <v xml:space="preserve"> </v>
      </c>
      <c r="J1155" s="261" t="str">
        <f t="shared" si="51"/>
        <v xml:space="preserve"> </v>
      </c>
      <c r="K1155" s="238" t="str">
        <f t="shared" si="52"/>
        <v xml:space="preserve"> </v>
      </c>
      <c r="L1155" s="87" t="str">
        <f t="shared" si="53"/>
        <v xml:space="preserve"> </v>
      </c>
    </row>
    <row r="1156" spans="1:12" x14ac:dyDescent="0.25">
      <c r="A1156" s="72"/>
      <c r="B1156" s="82"/>
      <c r="C1156" s="82"/>
      <c r="D1156" s="79"/>
      <c r="E1156" s="83"/>
      <c r="F1156" s="83"/>
      <c r="G1156" s="81"/>
      <c r="H1156" s="126"/>
      <c r="I1156" s="238" t="str">
        <f>IF(ISNUMBER(F1156),_xlfn.IFS(RIGHT(H1156,3)="(b)",IF(AND(G1156&gt;=DATE('1. Informace o projektu'!$C$3,1,1),G1156&lt;=WORKDAY(DATE('1. Informace o projektu'!$C$3+1,1,31)-1,1)),"OK","!!"),RIGHT(H1156,3)="(a)",IF(AND(G1156&gt;=DATE('1. Informace o projektu'!$C$3,1,1),G1156&lt;=WORKDAY(DATE('1. Informace o projektu'!$C$3,12,31)-1,1,'6. Data'!$C$76:$C$89)),"OK","!!"),ISBLANK(G1156),"!",ISBLANK(H1156),"!!!",H1156='6. Data'!$B$3,"vyberte druh nákladu")," ")</f>
        <v xml:space="preserve"> </v>
      </c>
      <c r="J1156" s="261" t="str">
        <f t="shared" si="51"/>
        <v xml:space="preserve"> </v>
      </c>
      <c r="K1156" s="238" t="str">
        <f t="shared" si="52"/>
        <v xml:space="preserve"> </v>
      </c>
      <c r="L1156" s="87" t="str">
        <f t="shared" si="53"/>
        <v xml:space="preserve"> </v>
      </c>
    </row>
    <row r="1157" spans="1:12" x14ac:dyDescent="0.25">
      <c r="A1157" s="72"/>
      <c r="B1157" s="82"/>
      <c r="C1157" s="82"/>
      <c r="D1157" s="79"/>
      <c r="E1157" s="83"/>
      <c r="F1157" s="83"/>
      <c r="G1157" s="81"/>
      <c r="H1157" s="126"/>
      <c r="I1157" s="238" t="str">
        <f>IF(ISNUMBER(F1157),_xlfn.IFS(RIGHT(H1157,3)="(b)",IF(AND(G1157&gt;=DATE('1. Informace o projektu'!$C$3,1,1),G1157&lt;=WORKDAY(DATE('1. Informace o projektu'!$C$3+1,1,31)-1,1)),"OK","!!"),RIGHT(H1157,3)="(a)",IF(AND(G1157&gt;=DATE('1. Informace o projektu'!$C$3,1,1),G1157&lt;=WORKDAY(DATE('1. Informace o projektu'!$C$3,12,31)-1,1,'6. Data'!$C$76:$C$89)),"OK","!!"),ISBLANK(G1157),"!",ISBLANK(H1157),"!!!",H1157='6. Data'!$B$3,"vyberte druh nákladu")," ")</f>
        <v xml:space="preserve"> </v>
      </c>
      <c r="J1157" s="261" t="str">
        <f t="shared" si="51"/>
        <v xml:space="preserve"> </v>
      </c>
      <c r="K1157" s="238" t="str">
        <f t="shared" si="52"/>
        <v xml:space="preserve"> </v>
      </c>
      <c r="L1157" s="87" t="str">
        <f t="shared" si="53"/>
        <v xml:space="preserve"> </v>
      </c>
    </row>
    <row r="1158" spans="1:12" x14ac:dyDescent="0.25">
      <c r="A1158" s="72"/>
      <c r="B1158" s="82"/>
      <c r="C1158" s="82"/>
      <c r="D1158" s="79"/>
      <c r="E1158" s="83"/>
      <c r="F1158" s="83"/>
      <c r="G1158" s="81"/>
      <c r="H1158" s="126"/>
      <c r="I1158" s="238" t="str">
        <f>IF(ISNUMBER(F1158),_xlfn.IFS(RIGHT(H1158,3)="(b)",IF(AND(G1158&gt;=DATE('1. Informace o projektu'!$C$3,1,1),G1158&lt;=WORKDAY(DATE('1. Informace o projektu'!$C$3+1,1,31)-1,1)),"OK","!!"),RIGHT(H1158,3)="(a)",IF(AND(G1158&gt;=DATE('1. Informace o projektu'!$C$3,1,1),G1158&lt;=WORKDAY(DATE('1. Informace o projektu'!$C$3,12,31)-1,1,'6. Data'!$C$76:$C$89)),"OK","!!"),ISBLANK(G1158),"!",ISBLANK(H1158),"!!!",H1158='6. Data'!$B$3,"vyberte druh nákladu")," ")</f>
        <v xml:space="preserve"> </v>
      </c>
      <c r="J1158" s="261" t="str">
        <f t="shared" si="51"/>
        <v xml:space="preserve"> </v>
      </c>
      <c r="K1158" s="238" t="str">
        <f t="shared" si="52"/>
        <v xml:space="preserve"> </v>
      </c>
      <c r="L1158" s="87" t="str">
        <f t="shared" si="53"/>
        <v xml:space="preserve"> </v>
      </c>
    </row>
    <row r="1159" spans="1:12" x14ac:dyDescent="0.25">
      <c r="A1159" s="72"/>
      <c r="B1159" s="82"/>
      <c r="C1159" s="82"/>
      <c r="D1159" s="79"/>
      <c r="E1159" s="83"/>
      <c r="F1159" s="83"/>
      <c r="G1159" s="81"/>
      <c r="H1159" s="126"/>
      <c r="I1159" s="238" t="str">
        <f>IF(ISNUMBER(F1159),_xlfn.IFS(RIGHT(H1159,3)="(b)",IF(AND(G1159&gt;=DATE('1. Informace o projektu'!$C$3,1,1),G1159&lt;=WORKDAY(DATE('1. Informace o projektu'!$C$3+1,1,31)-1,1)),"OK","!!"),RIGHT(H1159,3)="(a)",IF(AND(G1159&gt;=DATE('1. Informace o projektu'!$C$3,1,1),G1159&lt;=WORKDAY(DATE('1. Informace o projektu'!$C$3,12,31)-1,1,'6. Data'!$C$76:$C$89)),"OK","!!"),ISBLANK(G1159),"!",ISBLANK(H1159),"!!!",H1159='6. Data'!$B$3,"vyberte druh nákladu")," ")</f>
        <v xml:space="preserve"> </v>
      </c>
      <c r="J1159" s="261" t="str">
        <f t="shared" ref="J1159:J1222" si="54">_xlfn.IFS(I1159="!","Zapište datum úhrady",I1159="ok"," ",I1159=" "," ",I1159="!!!","vyberte druh nákladu",I1159="!!","nepovolené datum úhrady",I1159="vyberte druh nákladu","vyberte druh nákladu")</f>
        <v xml:space="preserve"> </v>
      </c>
      <c r="K1159" s="238" t="str">
        <f t="shared" ref="K1159:K1222" si="55">IF(ISNUMBER(F1159),IF(E1159&gt;=F1159,"OK","!")," ")</f>
        <v xml:space="preserve"> </v>
      </c>
      <c r="L1159" s="87" t="str">
        <f t="shared" ref="L1159:L1222" si="56">_xlfn.IFS(K1159="!","Hrazeno z dotace je vyšší než fakturovaná částka",K1159="ok"," ",K1159=" "," ")</f>
        <v xml:space="preserve"> </v>
      </c>
    </row>
    <row r="1160" spans="1:12" x14ac:dyDescent="0.25">
      <c r="A1160" s="72"/>
      <c r="B1160" s="82"/>
      <c r="C1160" s="82"/>
      <c r="D1160" s="79"/>
      <c r="E1160" s="83"/>
      <c r="F1160" s="83"/>
      <c r="G1160" s="81"/>
      <c r="H1160" s="126"/>
      <c r="I1160" s="238" t="str">
        <f>IF(ISNUMBER(F1160),_xlfn.IFS(RIGHT(H1160,3)="(b)",IF(AND(G1160&gt;=DATE('1. Informace o projektu'!$C$3,1,1),G1160&lt;=WORKDAY(DATE('1. Informace o projektu'!$C$3+1,1,31)-1,1)),"OK","!!"),RIGHT(H1160,3)="(a)",IF(AND(G1160&gt;=DATE('1. Informace o projektu'!$C$3,1,1),G1160&lt;=WORKDAY(DATE('1. Informace o projektu'!$C$3,12,31)-1,1,'6. Data'!$C$76:$C$89)),"OK","!!"),ISBLANK(G1160),"!",ISBLANK(H1160),"!!!",H1160='6. Data'!$B$3,"vyberte druh nákladu")," ")</f>
        <v xml:space="preserve"> </v>
      </c>
      <c r="J1160" s="261" t="str">
        <f t="shared" si="54"/>
        <v xml:space="preserve"> </v>
      </c>
      <c r="K1160" s="238" t="str">
        <f t="shared" si="55"/>
        <v xml:space="preserve"> </v>
      </c>
      <c r="L1160" s="87" t="str">
        <f t="shared" si="56"/>
        <v xml:space="preserve"> </v>
      </c>
    </row>
    <row r="1161" spans="1:12" x14ac:dyDescent="0.25">
      <c r="A1161" s="72"/>
      <c r="B1161" s="82"/>
      <c r="C1161" s="82"/>
      <c r="D1161" s="79"/>
      <c r="E1161" s="83"/>
      <c r="F1161" s="83"/>
      <c r="G1161" s="81"/>
      <c r="H1161" s="126"/>
      <c r="I1161" s="238" t="str">
        <f>IF(ISNUMBER(F1161),_xlfn.IFS(RIGHT(H1161,3)="(b)",IF(AND(G1161&gt;=DATE('1. Informace o projektu'!$C$3,1,1),G1161&lt;=WORKDAY(DATE('1. Informace o projektu'!$C$3+1,1,31)-1,1)),"OK","!!"),RIGHT(H1161,3)="(a)",IF(AND(G1161&gt;=DATE('1. Informace o projektu'!$C$3,1,1),G1161&lt;=WORKDAY(DATE('1. Informace o projektu'!$C$3,12,31)-1,1,'6. Data'!$C$76:$C$89)),"OK","!!"),ISBLANK(G1161),"!",ISBLANK(H1161),"!!!",H1161='6. Data'!$B$3,"vyberte druh nákladu")," ")</f>
        <v xml:space="preserve"> </v>
      </c>
      <c r="J1161" s="261" t="str">
        <f t="shared" si="54"/>
        <v xml:space="preserve"> </v>
      </c>
      <c r="K1161" s="238" t="str">
        <f t="shared" si="55"/>
        <v xml:space="preserve"> </v>
      </c>
      <c r="L1161" s="87" t="str">
        <f t="shared" si="56"/>
        <v xml:space="preserve"> </v>
      </c>
    </row>
    <row r="1162" spans="1:12" x14ac:dyDescent="0.25">
      <c r="A1162" s="72"/>
      <c r="B1162" s="82"/>
      <c r="C1162" s="82"/>
      <c r="D1162" s="79"/>
      <c r="E1162" s="83"/>
      <c r="F1162" s="83"/>
      <c r="G1162" s="81"/>
      <c r="H1162" s="126"/>
      <c r="I1162" s="238" t="str">
        <f>IF(ISNUMBER(F1162),_xlfn.IFS(RIGHT(H1162,3)="(b)",IF(AND(G1162&gt;=DATE('1. Informace o projektu'!$C$3,1,1),G1162&lt;=WORKDAY(DATE('1. Informace o projektu'!$C$3+1,1,31)-1,1)),"OK","!!"),RIGHT(H1162,3)="(a)",IF(AND(G1162&gt;=DATE('1. Informace o projektu'!$C$3,1,1),G1162&lt;=WORKDAY(DATE('1. Informace o projektu'!$C$3,12,31)-1,1,'6. Data'!$C$76:$C$89)),"OK","!!"),ISBLANK(G1162),"!",ISBLANK(H1162),"!!!",H1162='6. Data'!$B$3,"vyberte druh nákladu")," ")</f>
        <v xml:space="preserve"> </v>
      </c>
      <c r="J1162" s="261" t="str">
        <f t="shared" si="54"/>
        <v xml:space="preserve"> </v>
      </c>
      <c r="K1162" s="238" t="str">
        <f t="shared" si="55"/>
        <v xml:space="preserve"> </v>
      </c>
      <c r="L1162" s="87" t="str">
        <f t="shared" si="56"/>
        <v xml:space="preserve"> </v>
      </c>
    </row>
    <row r="1163" spans="1:12" x14ac:dyDescent="0.25">
      <c r="A1163" s="72"/>
      <c r="B1163" s="82"/>
      <c r="C1163" s="82"/>
      <c r="D1163" s="79"/>
      <c r="E1163" s="83"/>
      <c r="F1163" s="83"/>
      <c r="G1163" s="81"/>
      <c r="H1163" s="126"/>
      <c r="I1163" s="238" t="str">
        <f>IF(ISNUMBER(F1163),_xlfn.IFS(RIGHT(H1163,3)="(b)",IF(AND(G1163&gt;=DATE('1. Informace o projektu'!$C$3,1,1),G1163&lt;=WORKDAY(DATE('1. Informace o projektu'!$C$3+1,1,31)-1,1)),"OK","!!"),RIGHT(H1163,3)="(a)",IF(AND(G1163&gt;=DATE('1. Informace o projektu'!$C$3,1,1),G1163&lt;=WORKDAY(DATE('1. Informace o projektu'!$C$3,12,31)-1,1,'6. Data'!$C$76:$C$89)),"OK","!!"),ISBLANK(G1163),"!",ISBLANK(H1163),"!!!",H1163='6. Data'!$B$3,"vyberte druh nákladu")," ")</f>
        <v xml:space="preserve"> </v>
      </c>
      <c r="J1163" s="261" t="str">
        <f t="shared" si="54"/>
        <v xml:space="preserve"> </v>
      </c>
      <c r="K1163" s="238" t="str">
        <f t="shared" si="55"/>
        <v xml:space="preserve"> </v>
      </c>
      <c r="L1163" s="87" t="str">
        <f t="shared" si="56"/>
        <v xml:space="preserve"> </v>
      </c>
    </row>
    <row r="1164" spans="1:12" x14ac:dyDescent="0.25">
      <c r="A1164" s="72"/>
      <c r="B1164" s="82"/>
      <c r="C1164" s="82"/>
      <c r="D1164" s="79"/>
      <c r="E1164" s="83"/>
      <c r="F1164" s="83"/>
      <c r="G1164" s="81"/>
      <c r="H1164" s="126"/>
      <c r="I1164" s="238" t="str">
        <f>IF(ISNUMBER(F1164),_xlfn.IFS(RIGHT(H1164,3)="(b)",IF(AND(G1164&gt;=DATE('1. Informace o projektu'!$C$3,1,1),G1164&lt;=WORKDAY(DATE('1. Informace o projektu'!$C$3+1,1,31)-1,1)),"OK","!!"),RIGHT(H1164,3)="(a)",IF(AND(G1164&gt;=DATE('1. Informace o projektu'!$C$3,1,1),G1164&lt;=WORKDAY(DATE('1. Informace o projektu'!$C$3,12,31)-1,1,'6. Data'!$C$76:$C$89)),"OK","!!"),ISBLANK(G1164),"!",ISBLANK(H1164),"!!!",H1164='6. Data'!$B$3,"vyberte druh nákladu")," ")</f>
        <v xml:space="preserve"> </v>
      </c>
      <c r="J1164" s="261" t="str">
        <f t="shared" si="54"/>
        <v xml:space="preserve"> </v>
      </c>
      <c r="K1164" s="238" t="str">
        <f t="shared" si="55"/>
        <v xml:space="preserve"> </v>
      </c>
      <c r="L1164" s="87" t="str">
        <f t="shared" si="56"/>
        <v xml:space="preserve"> </v>
      </c>
    </row>
    <row r="1165" spans="1:12" x14ac:dyDescent="0.25">
      <c r="A1165" s="72"/>
      <c r="B1165" s="82"/>
      <c r="C1165" s="82"/>
      <c r="D1165" s="79"/>
      <c r="E1165" s="83"/>
      <c r="F1165" s="83"/>
      <c r="G1165" s="81"/>
      <c r="H1165" s="126"/>
      <c r="I1165" s="238" t="str">
        <f>IF(ISNUMBER(F1165),_xlfn.IFS(RIGHT(H1165,3)="(b)",IF(AND(G1165&gt;=DATE('1. Informace o projektu'!$C$3,1,1),G1165&lt;=WORKDAY(DATE('1. Informace o projektu'!$C$3+1,1,31)-1,1)),"OK","!!"),RIGHT(H1165,3)="(a)",IF(AND(G1165&gt;=DATE('1. Informace o projektu'!$C$3,1,1),G1165&lt;=WORKDAY(DATE('1. Informace o projektu'!$C$3,12,31)-1,1,'6. Data'!$C$76:$C$89)),"OK","!!"),ISBLANK(G1165),"!",ISBLANK(H1165),"!!!",H1165='6. Data'!$B$3,"vyberte druh nákladu")," ")</f>
        <v xml:space="preserve"> </v>
      </c>
      <c r="J1165" s="261" t="str">
        <f t="shared" si="54"/>
        <v xml:space="preserve"> </v>
      </c>
      <c r="K1165" s="238" t="str">
        <f t="shared" si="55"/>
        <v xml:space="preserve"> </v>
      </c>
      <c r="L1165" s="87" t="str">
        <f t="shared" si="56"/>
        <v xml:space="preserve"> </v>
      </c>
    </row>
    <row r="1166" spans="1:12" x14ac:dyDescent="0.25">
      <c r="A1166" s="72"/>
      <c r="B1166" s="82"/>
      <c r="C1166" s="82"/>
      <c r="D1166" s="79"/>
      <c r="E1166" s="83"/>
      <c r="F1166" s="83"/>
      <c r="G1166" s="81"/>
      <c r="H1166" s="126"/>
      <c r="I1166" s="238" t="str">
        <f>IF(ISNUMBER(F1166),_xlfn.IFS(RIGHT(H1166,3)="(b)",IF(AND(G1166&gt;=DATE('1. Informace o projektu'!$C$3,1,1),G1166&lt;=WORKDAY(DATE('1. Informace o projektu'!$C$3+1,1,31)-1,1)),"OK","!!"),RIGHT(H1166,3)="(a)",IF(AND(G1166&gt;=DATE('1. Informace o projektu'!$C$3,1,1),G1166&lt;=WORKDAY(DATE('1. Informace o projektu'!$C$3,12,31)-1,1,'6. Data'!$C$76:$C$89)),"OK","!!"),ISBLANK(G1166),"!",ISBLANK(H1166),"!!!",H1166='6. Data'!$B$3,"vyberte druh nákladu")," ")</f>
        <v xml:space="preserve"> </v>
      </c>
      <c r="J1166" s="261" t="str">
        <f t="shared" si="54"/>
        <v xml:space="preserve"> </v>
      </c>
      <c r="K1166" s="238" t="str">
        <f t="shared" si="55"/>
        <v xml:space="preserve"> </v>
      </c>
      <c r="L1166" s="87" t="str">
        <f t="shared" si="56"/>
        <v xml:space="preserve"> </v>
      </c>
    </row>
    <row r="1167" spans="1:12" x14ac:dyDescent="0.25">
      <c r="A1167" s="72"/>
      <c r="B1167" s="82"/>
      <c r="C1167" s="82"/>
      <c r="D1167" s="79"/>
      <c r="E1167" s="83"/>
      <c r="F1167" s="83"/>
      <c r="G1167" s="81"/>
      <c r="H1167" s="126"/>
      <c r="I1167" s="238" t="str">
        <f>IF(ISNUMBER(F1167),_xlfn.IFS(RIGHT(H1167,3)="(b)",IF(AND(G1167&gt;=DATE('1. Informace o projektu'!$C$3,1,1),G1167&lt;=WORKDAY(DATE('1. Informace o projektu'!$C$3+1,1,31)-1,1)),"OK","!!"),RIGHT(H1167,3)="(a)",IF(AND(G1167&gt;=DATE('1. Informace o projektu'!$C$3,1,1),G1167&lt;=WORKDAY(DATE('1. Informace o projektu'!$C$3,12,31)-1,1,'6. Data'!$C$76:$C$89)),"OK","!!"),ISBLANK(G1167),"!",ISBLANK(H1167),"!!!",H1167='6. Data'!$B$3,"vyberte druh nákladu")," ")</f>
        <v xml:space="preserve"> </v>
      </c>
      <c r="J1167" s="261" t="str">
        <f t="shared" si="54"/>
        <v xml:space="preserve"> </v>
      </c>
      <c r="K1167" s="238" t="str">
        <f t="shared" si="55"/>
        <v xml:space="preserve"> </v>
      </c>
      <c r="L1167" s="87" t="str">
        <f t="shared" si="56"/>
        <v xml:space="preserve"> </v>
      </c>
    </row>
    <row r="1168" spans="1:12" x14ac:dyDescent="0.25">
      <c r="A1168" s="72"/>
      <c r="B1168" s="82"/>
      <c r="C1168" s="82"/>
      <c r="D1168" s="79"/>
      <c r="E1168" s="83"/>
      <c r="F1168" s="83"/>
      <c r="G1168" s="81"/>
      <c r="H1168" s="126"/>
      <c r="I1168" s="238" t="str">
        <f>IF(ISNUMBER(F1168),_xlfn.IFS(RIGHT(H1168,3)="(b)",IF(AND(G1168&gt;=DATE('1. Informace o projektu'!$C$3,1,1),G1168&lt;=WORKDAY(DATE('1. Informace o projektu'!$C$3+1,1,31)-1,1)),"OK","!!"),RIGHT(H1168,3)="(a)",IF(AND(G1168&gt;=DATE('1. Informace o projektu'!$C$3,1,1),G1168&lt;=WORKDAY(DATE('1. Informace o projektu'!$C$3,12,31)-1,1,'6. Data'!$C$76:$C$89)),"OK","!!"),ISBLANK(G1168),"!",ISBLANK(H1168),"!!!",H1168='6. Data'!$B$3,"vyberte druh nákladu")," ")</f>
        <v xml:space="preserve"> </v>
      </c>
      <c r="J1168" s="261" t="str">
        <f t="shared" si="54"/>
        <v xml:space="preserve"> </v>
      </c>
      <c r="K1168" s="238" t="str">
        <f t="shared" si="55"/>
        <v xml:space="preserve"> </v>
      </c>
      <c r="L1168" s="87" t="str">
        <f t="shared" si="56"/>
        <v xml:space="preserve"> </v>
      </c>
    </row>
    <row r="1169" spans="1:12" x14ac:dyDescent="0.25">
      <c r="A1169" s="72"/>
      <c r="B1169" s="82"/>
      <c r="C1169" s="82"/>
      <c r="D1169" s="79"/>
      <c r="E1169" s="83"/>
      <c r="F1169" s="83"/>
      <c r="G1169" s="81"/>
      <c r="H1169" s="126"/>
      <c r="I1169" s="238" t="str">
        <f>IF(ISNUMBER(F1169),_xlfn.IFS(RIGHT(H1169,3)="(b)",IF(AND(G1169&gt;=DATE('1. Informace o projektu'!$C$3,1,1),G1169&lt;=WORKDAY(DATE('1. Informace o projektu'!$C$3+1,1,31)-1,1)),"OK","!!"),RIGHT(H1169,3)="(a)",IF(AND(G1169&gt;=DATE('1. Informace o projektu'!$C$3,1,1),G1169&lt;=WORKDAY(DATE('1. Informace o projektu'!$C$3,12,31)-1,1,'6. Data'!$C$76:$C$89)),"OK","!!"),ISBLANK(G1169),"!",ISBLANK(H1169),"!!!",H1169='6. Data'!$B$3,"vyberte druh nákladu")," ")</f>
        <v xml:space="preserve"> </v>
      </c>
      <c r="J1169" s="261" t="str">
        <f t="shared" si="54"/>
        <v xml:space="preserve"> </v>
      </c>
      <c r="K1169" s="238" t="str">
        <f t="shared" si="55"/>
        <v xml:space="preserve"> </v>
      </c>
      <c r="L1169" s="87" t="str">
        <f t="shared" si="56"/>
        <v xml:space="preserve"> </v>
      </c>
    </row>
    <row r="1170" spans="1:12" x14ac:dyDescent="0.25">
      <c r="A1170" s="72"/>
      <c r="B1170" s="82"/>
      <c r="C1170" s="82"/>
      <c r="D1170" s="79"/>
      <c r="E1170" s="83"/>
      <c r="F1170" s="83"/>
      <c r="G1170" s="81"/>
      <c r="H1170" s="126"/>
      <c r="I1170" s="238" t="str">
        <f>IF(ISNUMBER(F1170),_xlfn.IFS(RIGHT(H1170,3)="(b)",IF(AND(G1170&gt;=DATE('1. Informace o projektu'!$C$3,1,1),G1170&lt;=WORKDAY(DATE('1. Informace o projektu'!$C$3+1,1,31)-1,1)),"OK","!!"),RIGHT(H1170,3)="(a)",IF(AND(G1170&gt;=DATE('1. Informace o projektu'!$C$3,1,1),G1170&lt;=WORKDAY(DATE('1. Informace o projektu'!$C$3,12,31)-1,1,'6. Data'!$C$76:$C$89)),"OK","!!"),ISBLANK(G1170),"!",ISBLANK(H1170),"!!!",H1170='6. Data'!$B$3,"vyberte druh nákladu")," ")</f>
        <v xml:space="preserve"> </v>
      </c>
      <c r="J1170" s="261" t="str">
        <f t="shared" si="54"/>
        <v xml:space="preserve"> </v>
      </c>
      <c r="K1170" s="238" t="str">
        <f t="shared" si="55"/>
        <v xml:space="preserve"> </v>
      </c>
      <c r="L1170" s="87" t="str">
        <f t="shared" si="56"/>
        <v xml:space="preserve"> </v>
      </c>
    </row>
    <row r="1171" spans="1:12" x14ac:dyDescent="0.25">
      <c r="A1171" s="72"/>
      <c r="B1171" s="82"/>
      <c r="C1171" s="82"/>
      <c r="D1171" s="79"/>
      <c r="E1171" s="83"/>
      <c r="F1171" s="83"/>
      <c r="G1171" s="81"/>
      <c r="H1171" s="126"/>
      <c r="I1171" s="238" t="str">
        <f>IF(ISNUMBER(F1171),_xlfn.IFS(RIGHT(H1171,3)="(b)",IF(AND(G1171&gt;=DATE('1. Informace o projektu'!$C$3,1,1),G1171&lt;=WORKDAY(DATE('1. Informace o projektu'!$C$3+1,1,31)-1,1)),"OK","!!"),RIGHT(H1171,3)="(a)",IF(AND(G1171&gt;=DATE('1. Informace o projektu'!$C$3,1,1),G1171&lt;=WORKDAY(DATE('1. Informace o projektu'!$C$3,12,31)-1,1,'6. Data'!$C$76:$C$89)),"OK","!!"),ISBLANK(G1171),"!",ISBLANK(H1171),"!!!",H1171='6. Data'!$B$3,"vyberte druh nákladu")," ")</f>
        <v xml:space="preserve"> </v>
      </c>
      <c r="J1171" s="261" t="str">
        <f t="shared" si="54"/>
        <v xml:space="preserve"> </v>
      </c>
      <c r="K1171" s="238" t="str">
        <f t="shared" si="55"/>
        <v xml:space="preserve"> </v>
      </c>
      <c r="L1171" s="87" t="str">
        <f t="shared" si="56"/>
        <v xml:space="preserve"> </v>
      </c>
    </row>
    <row r="1172" spans="1:12" x14ac:dyDescent="0.25">
      <c r="A1172" s="72"/>
      <c r="B1172" s="82"/>
      <c r="C1172" s="82"/>
      <c r="D1172" s="79"/>
      <c r="E1172" s="83"/>
      <c r="F1172" s="83"/>
      <c r="G1172" s="81"/>
      <c r="H1172" s="126"/>
      <c r="I1172" s="238" t="str">
        <f>IF(ISNUMBER(F1172),_xlfn.IFS(RIGHT(H1172,3)="(b)",IF(AND(G1172&gt;=DATE('1. Informace o projektu'!$C$3,1,1),G1172&lt;=WORKDAY(DATE('1. Informace o projektu'!$C$3+1,1,31)-1,1)),"OK","!!"),RIGHT(H1172,3)="(a)",IF(AND(G1172&gt;=DATE('1. Informace o projektu'!$C$3,1,1),G1172&lt;=WORKDAY(DATE('1. Informace o projektu'!$C$3,12,31)-1,1,'6. Data'!$C$76:$C$89)),"OK","!!"),ISBLANK(G1172),"!",ISBLANK(H1172),"!!!",H1172='6. Data'!$B$3,"vyberte druh nákladu")," ")</f>
        <v xml:space="preserve"> </v>
      </c>
      <c r="J1172" s="261" t="str">
        <f t="shared" si="54"/>
        <v xml:space="preserve"> </v>
      </c>
      <c r="K1172" s="238" t="str">
        <f t="shared" si="55"/>
        <v xml:space="preserve"> </v>
      </c>
      <c r="L1172" s="87" t="str">
        <f t="shared" si="56"/>
        <v xml:space="preserve"> </v>
      </c>
    </row>
    <row r="1173" spans="1:12" x14ac:dyDescent="0.25">
      <c r="A1173" s="72"/>
      <c r="B1173" s="82"/>
      <c r="C1173" s="82"/>
      <c r="D1173" s="79"/>
      <c r="E1173" s="83"/>
      <c r="F1173" s="83"/>
      <c r="G1173" s="81"/>
      <c r="H1173" s="126"/>
      <c r="I1173" s="238" t="str">
        <f>IF(ISNUMBER(F1173),_xlfn.IFS(RIGHT(H1173,3)="(b)",IF(AND(G1173&gt;=DATE('1. Informace o projektu'!$C$3,1,1),G1173&lt;=WORKDAY(DATE('1. Informace o projektu'!$C$3+1,1,31)-1,1)),"OK","!!"),RIGHT(H1173,3)="(a)",IF(AND(G1173&gt;=DATE('1. Informace o projektu'!$C$3,1,1),G1173&lt;=WORKDAY(DATE('1. Informace o projektu'!$C$3,12,31)-1,1,'6. Data'!$C$76:$C$89)),"OK","!!"),ISBLANK(G1173),"!",ISBLANK(H1173),"!!!",H1173='6. Data'!$B$3,"vyberte druh nákladu")," ")</f>
        <v xml:space="preserve"> </v>
      </c>
      <c r="J1173" s="261" t="str">
        <f t="shared" si="54"/>
        <v xml:space="preserve"> </v>
      </c>
      <c r="K1173" s="238" t="str">
        <f t="shared" si="55"/>
        <v xml:space="preserve"> </v>
      </c>
      <c r="L1173" s="87" t="str">
        <f t="shared" si="56"/>
        <v xml:space="preserve"> </v>
      </c>
    </row>
    <row r="1174" spans="1:12" x14ac:dyDescent="0.25">
      <c r="A1174" s="72"/>
      <c r="B1174" s="82"/>
      <c r="C1174" s="82"/>
      <c r="D1174" s="79"/>
      <c r="E1174" s="83"/>
      <c r="F1174" s="83"/>
      <c r="G1174" s="81"/>
      <c r="H1174" s="126"/>
      <c r="I1174" s="238" t="str">
        <f>IF(ISNUMBER(F1174),_xlfn.IFS(RIGHT(H1174,3)="(b)",IF(AND(G1174&gt;=DATE('1. Informace o projektu'!$C$3,1,1),G1174&lt;=WORKDAY(DATE('1. Informace o projektu'!$C$3+1,1,31)-1,1)),"OK","!!"),RIGHT(H1174,3)="(a)",IF(AND(G1174&gt;=DATE('1. Informace o projektu'!$C$3,1,1),G1174&lt;=WORKDAY(DATE('1. Informace o projektu'!$C$3,12,31)-1,1,'6. Data'!$C$76:$C$89)),"OK","!!"),ISBLANK(G1174),"!",ISBLANK(H1174),"!!!",H1174='6. Data'!$B$3,"vyberte druh nákladu")," ")</f>
        <v xml:space="preserve"> </v>
      </c>
      <c r="J1174" s="261" t="str">
        <f t="shared" si="54"/>
        <v xml:space="preserve"> </v>
      </c>
      <c r="K1174" s="238" t="str">
        <f t="shared" si="55"/>
        <v xml:space="preserve"> </v>
      </c>
      <c r="L1174" s="87" t="str">
        <f t="shared" si="56"/>
        <v xml:space="preserve"> </v>
      </c>
    </row>
    <row r="1175" spans="1:12" x14ac:dyDescent="0.25">
      <c r="A1175" s="72"/>
      <c r="B1175" s="82"/>
      <c r="C1175" s="82"/>
      <c r="D1175" s="79"/>
      <c r="E1175" s="83"/>
      <c r="F1175" s="83"/>
      <c r="G1175" s="81"/>
      <c r="H1175" s="126"/>
      <c r="I1175" s="238" t="str">
        <f>IF(ISNUMBER(F1175),_xlfn.IFS(RIGHT(H1175,3)="(b)",IF(AND(G1175&gt;=DATE('1. Informace o projektu'!$C$3,1,1),G1175&lt;=WORKDAY(DATE('1. Informace o projektu'!$C$3+1,1,31)-1,1)),"OK","!!"),RIGHT(H1175,3)="(a)",IF(AND(G1175&gt;=DATE('1. Informace o projektu'!$C$3,1,1),G1175&lt;=WORKDAY(DATE('1. Informace o projektu'!$C$3,12,31)-1,1,'6. Data'!$C$76:$C$89)),"OK","!!"),ISBLANK(G1175),"!",ISBLANK(H1175),"!!!",H1175='6. Data'!$B$3,"vyberte druh nákladu")," ")</f>
        <v xml:space="preserve"> </v>
      </c>
      <c r="J1175" s="261" t="str">
        <f t="shared" si="54"/>
        <v xml:space="preserve"> </v>
      </c>
      <c r="K1175" s="238" t="str">
        <f t="shared" si="55"/>
        <v xml:space="preserve"> </v>
      </c>
      <c r="L1175" s="87" t="str">
        <f t="shared" si="56"/>
        <v xml:space="preserve"> </v>
      </c>
    </row>
    <row r="1176" spans="1:12" x14ac:dyDescent="0.25">
      <c r="A1176" s="72"/>
      <c r="B1176" s="82"/>
      <c r="C1176" s="82"/>
      <c r="D1176" s="79"/>
      <c r="E1176" s="83"/>
      <c r="F1176" s="83"/>
      <c r="G1176" s="81"/>
      <c r="H1176" s="126"/>
      <c r="I1176" s="238" t="str">
        <f>IF(ISNUMBER(F1176),_xlfn.IFS(RIGHT(H1176,3)="(b)",IF(AND(G1176&gt;=DATE('1. Informace o projektu'!$C$3,1,1),G1176&lt;=WORKDAY(DATE('1. Informace o projektu'!$C$3+1,1,31)-1,1)),"OK","!!"),RIGHT(H1176,3)="(a)",IF(AND(G1176&gt;=DATE('1. Informace o projektu'!$C$3,1,1),G1176&lt;=WORKDAY(DATE('1. Informace o projektu'!$C$3,12,31)-1,1,'6. Data'!$C$76:$C$89)),"OK","!!"),ISBLANK(G1176),"!",ISBLANK(H1176),"!!!",H1176='6. Data'!$B$3,"vyberte druh nákladu")," ")</f>
        <v xml:space="preserve"> </v>
      </c>
      <c r="J1176" s="261" t="str">
        <f t="shared" si="54"/>
        <v xml:space="preserve"> </v>
      </c>
      <c r="K1176" s="238" t="str">
        <f t="shared" si="55"/>
        <v xml:space="preserve"> </v>
      </c>
      <c r="L1176" s="87" t="str">
        <f t="shared" si="56"/>
        <v xml:space="preserve"> </v>
      </c>
    </row>
    <row r="1177" spans="1:12" x14ac:dyDescent="0.25">
      <c r="A1177" s="72"/>
      <c r="B1177" s="82"/>
      <c r="C1177" s="82"/>
      <c r="D1177" s="79"/>
      <c r="E1177" s="83"/>
      <c r="F1177" s="83"/>
      <c r="G1177" s="81"/>
      <c r="H1177" s="126"/>
      <c r="I1177" s="238" t="str">
        <f>IF(ISNUMBER(F1177),_xlfn.IFS(RIGHT(H1177,3)="(b)",IF(AND(G1177&gt;=DATE('1. Informace o projektu'!$C$3,1,1),G1177&lt;=WORKDAY(DATE('1. Informace o projektu'!$C$3+1,1,31)-1,1)),"OK","!!"),RIGHT(H1177,3)="(a)",IF(AND(G1177&gt;=DATE('1. Informace o projektu'!$C$3,1,1),G1177&lt;=WORKDAY(DATE('1. Informace o projektu'!$C$3,12,31)-1,1,'6. Data'!$C$76:$C$89)),"OK","!!"),ISBLANK(G1177),"!",ISBLANK(H1177),"!!!",H1177='6. Data'!$B$3,"vyberte druh nákladu")," ")</f>
        <v xml:space="preserve"> </v>
      </c>
      <c r="J1177" s="261" t="str">
        <f t="shared" si="54"/>
        <v xml:space="preserve"> </v>
      </c>
      <c r="K1177" s="238" t="str">
        <f t="shared" si="55"/>
        <v xml:space="preserve"> </v>
      </c>
      <c r="L1177" s="87" t="str">
        <f t="shared" si="56"/>
        <v xml:space="preserve"> </v>
      </c>
    </row>
    <row r="1178" spans="1:12" x14ac:dyDescent="0.25">
      <c r="A1178" s="72"/>
      <c r="B1178" s="82"/>
      <c r="C1178" s="82"/>
      <c r="D1178" s="79"/>
      <c r="E1178" s="83"/>
      <c r="F1178" s="83"/>
      <c r="G1178" s="81"/>
      <c r="H1178" s="126"/>
      <c r="I1178" s="238" t="str">
        <f>IF(ISNUMBER(F1178),_xlfn.IFS(RIGHT(H1178,3)="(b)",IF(AND(G1178&gt;=DATE('1. Informace o projektu'!$C$3,1,1),G1178&lt;=WORKDAY(DATE('1. Informace o projektu'!$C$3+1,1,31)-1,1)),"OK","!!"),RIGHT(H1178,3)="(a)",IF(AND(G1178&gt;=DATE('1. Informace o projektu'!$C$3,1,1),G1178&lt;=WORKDAY(DATE('1. Informace o projektu'!$C$3,12,31)-1,1,'6. Data'!$C$76:$C$89)),"OK","!!"),ISBLANK(G1178),"!",ISBLANK(H1178),"!!!",H1178='6. Data'!$B$3,"vyberte druh nákladu")," ")</f>
        <v xml:space="preserve"> </v>
      </c>
      <c r="J1178" s="261" t="str">
        <f t="shared" si="54"/>
        <v xml:space="preserve"> </v>
      </c>
      <c r="K1178" s="238" t="str">
        <f t="shared" si="55"/>
        <v xml:space="preserve"> </v>
      </c>
      <c r="L1178" s="87" t="str">
        <f t="shared" si="56"/>
        <v xml:space="preserve"> </v>
      </c>
    </row>
    <row r="1179" spans="1:12" x14ac:dyDescent="0.25">
      <c r="A1179" s="72"/>
      <c r="B1179" s="82"/>
      <c r="C1179" s="82"/>
      <c r="D1179" s="79"/>
      <c r="E1179" s="83"/>
      <c r="F1179" s="83"/>
      <c r="G1179" s="81"/>
      <c r="H1179" s="126"/>
      <c r="I1179" s="238" t="str">
        <f>IF(ISNUMBER(F1179),_xlfn.IFS(RIGHT(H1179,3)="(b)",IF(AND(G1179&gt;=DATE('1. Informace o projektu'!$C$3,1,1),G1179&lt;=WORKDAY(DATE('1. Informace o projektu'!$C$3+1,1,31)-1,1)),"OK","!!"),RIGHT(H1179,3)="(a)",IF(AND(G1179&gt;=DATE('1. Informace o projektu'!$C$3,1,1),G1179&lt;=WORKDAY(DATE('1. Informace o projektu'!$C$3,12,31)-1,1,'6. Data'!$C$76:$C$89)),"OK","!!"),ISBLANK(G1179),"!",ISBLANK(H1179),"!!!",H1179='6. Data'!$B$3,"vyberte druh nákladu")," ")</f>
        <v xml:space="preserve"> </v>
      </c>
      <c r="J1179" s="261" t="str">
        <f t="shared" si="54"/>
        <v xml:space="preserve"> </v>
      </c>
      <c r="K1179" s="238" t="str">
        <f t="shared" si="55"/>
        <v xml:space="preserve"> </v>
      </c>
      <c r="L1179" s="87" t="str">
        <f t="shared" si="56"/>
        <v xml:space="preserve"> </v>
      </c>
    </row>
    <row r="1180" spans="1:12" x14ac:dyDescent="0.25">
      <c r="A1180" s="72"/>
      <c r="B1180" s="82"/>
      <c r="C1180" s="82"/>
      <c r="D1180" s="79"/>
      <c r="E1180" s="83"/>
      <c r="F1180" s="83"/>
      <c r="G1180" s="81"/>
      <c r="H1180" s="126"/>
      <c r="I1180" s="238" t="str">
        <f>IF(ISNUMBER(F1180),_xlfn.IFS(RIGHT(H1180,3)="(b)",IF(AND(G1180&gt;=DATE('1. Informace o projektu'!$C$3,1,1),G1180&lt;=WORKDAY(DATE('1. Informace o projektu'!$C$3+1,1,31)-1,1)),"OK","!!"),RIGHT(H1180,3)="(a)",IF(AND(G1180&gt;=DATE('1. Informace o projektu'!$C$3,1,1),G1180&lt;=WORKDAY(DATE('1. Informace o projektu'!$C$3,12,31)-1,1,'6. Data'!$C$76:$C$89)),"OK","!!"),ISBLANK(G1180),"!",ISBLANK(H1180),"!!!",H1180='6. Data'!$B$3,"vyberte druh nákladu")," ")</f>
        <v xml:space="preserve"> </v>
      </c>
      <c r="J1180" s="261" t="str">
        <f t="shared" si="54"/>
        <v xml:space="preserve"> </v>
      </c>
      <c r="K1180" s="238" t="str">
        <f t="shared" si="55"/>
        <v xml:space="preserve"> </v>
      </c>
      <c r="L1180" s="87" t="str">
        <f t="shared" si="56"/>
        <v xml:space="preserve"> </v>
      </c>
    </row>
    <row r="1181" spans="1:12" x14ac:dyDescent="0.25">
      <c r="A1181" s="72"/>
      <c r="B1181" s="82"/>
      <c r="C1181" s="82"/>
      <c r="D1181" s="79"/>
      <c r="E1181" s="83"/>
      <c r="F1181" s="83"/>
      <c r="G1181" s="81"/>
      <c r="H1181" s="126"/>
      <c r="I1181" s="238" t="str">
        <f>IF(ISNUMBER(F1181),_xlfn.IFS(RIGHT(H1181,3)="(b)",IF(AND(G1181&gt;=DATE('1. Informace o projektu'!$C$3,1,1),G1181&lt;=WORKDAY(DATE('1. Informace o projektu'!$C$3+1,1,31)-1,1)),"OK","!!"),RIGHT(H1181,3)="(a)",IF(AND(G1181&gt;=DATE('1. Informace o projektu'!$C$3,1,1),G1181&lt;=WORKDAY(DATE('1. Informace o projektu'!$C$3,12,31)-1,1,'6. Data'!$C$76:$C$89)),"OK","!!"),ISBLANK(G1181),"!",ISBLANK(H1181),"!!!",H1181='6. Data'!$B$3,"vyberte druh nákladu")," ")</f>
        <v xml:space="preserve"> </v>
      </c>
      <c r="J1181" s="261" t="str">
        <f t="shared" si="54"/>
        <v xml:space="preserve"> </v>
      </c>
      <c r="K1181" s="238" t="str">
        <f t="shared" si="55"/>
        <v xml:space="preserve"> </v>
      </c>
      <c r="L1181" s="87" t="str">
        <f t="shared" si="56"/>
        <v xml:space="preserve"> </v>
      </c>
    </row>
    <row r="1182" spans="1:12" x14ac:dyDescent="0.25">
      <c r="A1182" s="72"/>
      <c r="B1182" s="82"/>
      <c r="C1182" s="82"/>
      <c r="D1182" s="79"/>
      <c r="E1182" s="83"/>
      <c r="F1182" s="83"/>
      <c r="G1182" s="81"/>
      <c r="H1182" s="126"/>
      <c r="I1182" s="238" t="str">
        <f>IF(ISNUMBER(F1182),_xlfn.IFS(RIGHT(H1182,3)="(b)",IF(AND(G1182&gt;=DATE('1. Informace o projektu'!$C$3,1,1),G1182&lt;=WORKDAY(DATE('1. Informace o projektu'!$C$3+1,1,31)-1,1)),"OK","!!"),RIGHT(H1182,3)="(a)",IF(AND(G1182&gt;=DATE('1. Informace o projektu'!$C$3,1,1),G1182&lt;=WORKDAY(DATE('1. Informace o projektu'!$C$3,12,31)-1,1,'6. Data'!$C$76:$C$89)),"OK","!!"),ISBLANK(G1182),"!",ISBLANK(H1182),"!!!",H1182='6. Data'!$B$3,"vyberte druh nákladu")," ")</f>
        <v xml:space="preserve"> </v>
      </c>
      <c r="J1182" s="261" t="str">
        <f t="shared" si="54"/>
        <v xml:space="preserve"> </v>
      </c>
      <c r="K1182" s="238" t="str">
        <f t="shared" si="55"/>
        <v xml:space="preserve"> </v>
      </c>
      <c r="L1182" s="87" t="str">
        <f t="shared" si="56"/>
        <v xml:space="preserve"> </v>
      </c>
    </row>
    <row r="1183" spans="1:12" x14ac:dyDescent="0.25">
      <c r="A1183" s="72"/>
      <c r="B1183" s="82"/>
      <c r="C1183" s="82"/>
      <c r="D1183" s="79"/>
      <c r="E1183" s="83"/>
      <c r="F1183" s="83"/>
      <c r="G1183" s="81"/>
      <c r="H1183" s="126"/>
      <c r="I1183" s="238" t="str">
        <f>IF(ISNUMBER(F1183),_xlfn.IFS(RIGHT(H1183,3)="(b)",IF(AND(G1183&gt;=DATE('1. Informace o projektu'!$C$3,1,1),G1183&lt;=WORKDAY(DATE('1. Informace o projektu'!$C$3+1,1,31)-1,1)),"OK","!!"),RIGHT(H1183,3)="(a)",IF(AND(G1183&gt;=DATE('1. Informace o projektu'!$C$3,1,1),G1183&lt;=WORKDAY(DATE('1. Informace o projektu'!$C$3,12,31)-1,1,'6. Data'!$C$76:$C$89)),"OK","!!"),ISBLANK(G1183),"!",ISBLANK(H1183),"!!!",H1183='6. Data'!$B$3,"vyberte druh nákladu")," ")</f>
        <v xml:space="preserve"> </v>
      </c>
      <c r="J1183" s="261" t="str">
        <f t="shared" si="54"/>
        <v xml:space="preserve"> </v>
      </c>
      <c r="K1183" s="238" t="str">
        <f t="shared" si="55"/>
        <v xml:space="preserve"> </v>
      </c>
      <c r="L1183" s="87" t="str">
        <f t="shared" si="56"/>
        <v xml:space="preserve"> </v>
      </c>
    </row>
    <row r="1184" spans="1:12" x14ac:dyDescent="0.25">
      <c r="A1184" s="72"/>
      <c r="B1184" s="82"/>
      <c r="C1184" s="82"/>
      <c r="D1184" s="79"/>
      <c r="E1184" s="83"/>
      <c r="F1184" s="83"/>
      <c r="G1184" s="81"/>
      <c r="H1184" s="126"/>
      <c r="I1184" s="238" t="str">
        <f>IF(ISNUMBER(F1184),_xlfn.IFS(RIGHT(H1184,3)="(b)",IF(AND(G1184&gt;=DATE('1. Informace o projektu'!$C$3,1,1),G1184&lt;=WORKDAY(DATE('1. Informace o projektu'!$C$3+1,1,31)-1,1)),"OK","!!"),RIGHT(H1184,3)="(a)",IF(AND(G1184&gt;=DATE('1. Informace o projektu'!$C$3,1,1),G1184&lt;=WORKDAY(DATE('1. Informace o projektu'!$C$3,12,31)-1,1,'6. Data'!$C$76:$C$89)),"OK","!!"),ISBLANK(G1184),"!",ISBLANK(H1184),"!!!",H1184='6. Data'!$B$3,"vyberte druh nákladu")," ")</f>
        <v xml:space="preserve"> </v>
      </c>
      <c r="J1184" s="261" t="str">
        <f t="shared" si="54"/>
        <v xml:space="preserve"> </v>
      </c>
      <c r="K1184" s="238" t="str">
        <f t="shared" si="55"/>
        <v xml:space="preserve"> </v>
      </c>
      <c r="L1184" s="87" t="str">
        <f t="shared" si="56"/>
        <v xml:space="preserve"> </v>
      </c>
    </row>
    <row r="1185" spans="1:12" x14ac:dyDescent="0.25">
      <c r="A1185" s="72"/>
      <c r="B1185" s="82"/>
      <c r="C1185" s="82"/>
      <c r="D1185" s="79"/>
      <c r="E1185" s="83"/>
      <c r="F1185" s="83"/>
      <c r="G1185" s="81"/>
      <c r="H1185" s="126"/>
      <c r="I1185" s="238" t="str">
        <f>IF(ISNUMBER(F1185),_xlfn.IFS(RIGHT(H1185,3)="(b)",IF(AND(G1185&gt;=DATE('1. Informace o projektu'!$C$3,1,1),G1185&lt;=WORKDAY(DATE('1. Informace o projektu'!$C$3+1,1,31)-1,1)),"OK","!!"),RIGHT(H1185,3)="(a)",IF(AND(G1185&gt;=DATE('1. Informace o projektu'!$C$3,1,1),G1185&lt;=WORKDAY(DATE('1. Informace o projektu'!$C$3,12,31)-1,1,'6. Data'!$C$76:$C$89)),"OK","!!"),ISBLANK(G1185),"!",ISBLANK(H1185),"!!!",H1185='6. Data'!$B$3,"vyberte druh nákladu")," ")</f>
        <v xml:space="preserve"> </v>
      </c>
      <c r="J1185" s="261" t="str">
        <f t="shared" si="54"/>
        <v xml:space="preserve"> </v>
      </c>
      <c r="K1185" s="238" t="str">
        <f t="shared" si="55"/>
        <v xml:space="preserve"> </v>
      </c>
      <c r="L1185" s="87" t="str">
        <f t="shared" si="56"/>
        <v xml:space="preserve"> </v>
      </c>
    </row>
    <row r="1186" spans="1:12" x14ac:dyDescent="0.25">
      <c r="A1186" s="72"/>
      <c r="B1186" s="82"/>
      <c r="C1186" s="82"/>
      <c r="D1186" s="79"/>
      <c r="E1186" s="83"/>
      <c r="F1186" s="83"/>
      <c r="G1186" s="81"/>
      <c r="H1186" s="126"/>
      <c r="I1186" s="238" t="str">
        <f>IF(ISNUMBER(F1186),_xlfn.IFS(RIGHT(H1186,3)="(b)",IF(AND(G1186&gt;=DATE('1. Informace o projektu'!$C$3,1,1),G1186&lt;=WORKDAY(DATE('1. Informace o projektu'!$C$3+1,1,31)-1,1)),"OK","!!"),RIGHT(H1186,3)="(a)",IF(AND(G1186&gt;=DATE('1. Informace o projektu'!$C$3,1,1),G1186&lt;=WORKDAY(DATE('1. Informace o projektu'!$C$3,12,31)-1,1,'6. Data'!$C$76:$C$89)),"OK","!!"),ISBLANK(G1186),"!",ISBLANK(H1186),"!!!",H1186='6. Data'!$B$3,"vyberte druh nákladu")," ")</f>
        <v xml:space="preserve"> </v>
      </c>
      <c r="J1186" s="261" t="str">
        <f t="shared" si="54"/>
        <v xml:space="preserve"> </v>
      </c>
      <c r="K1186" s="238" t="str">
        <f t="shared" si="55"/>
        <v xml:space="preserve"> </v>
      </c>
      <c r="L1186" s="87" t="str">
        <f t="shared" si="56"/>
        <v xml:space="preserve"> </v>
      </c>
    </row>
    <row r="1187" spans="1:12" x14ac:dyDescent="0.25">
      <c r="A1187" s="72"/>
      <c r="B1187" s="82"/>
      <c r="C1187" s="82"/>
      <c r="D1187" s="79"/>
      <c r="E1187" s="83"/>
      <c r="F1187" s="83"/>
      <c r="G1187" s="81"/>
      <c r="H1187" s="126"/>
      <c r="I1187" s="238" t="str">
        <f>IF(ISNUMBER(F1187),_xlfn.IFS(RIGHT(H1187,3)="(b)",IF(AND(G1187&gt;=DATE('1. Informace o projektu'!$C$3,1,1),G1187&lt;=WORKDAY(DATE('1. Informace o projektu'!$C$3+1,1,31)-1,1)),"OK","!!"),RIGHT(H1187,3)="(a)",IF(AND(G1187&gt;=DATE('1. Informace o projektu'!$C$3,1,1),G1187&lt;=WORKDAY(DATE('1. Informace o projektu'!$C$3,12,31)-1,1,'6. Data'!$C$76:$C$89)),"OK","!!"),ISBLANK(G1187),"!",ISBLANK(H1187),"!!!",H1187='6. Data'!$B$3,"vyberte druh nákladu")," ")</f>
        <v xml:space="preserve"> </v>
      </c>
      <c r="J1187" s="261" t="str">
        <f t="shared" si="54"/>
        <v xml:space="preserve"> </v>
      </c>
      <c r="K1187" s="238" t="str">
        <f t="shared" si="55"/>
        <v xml:space="preserve"> </v>
      </c>
      <c r="L1187" s="87" t="str">
        <f t="shared" si="56"/>
        <v xml:space="preserve"> </v>
      </c>
    </row>
    <row r="1188" spans="1:12" x14ac:dyDescent="0.25">
      <c r="A1188" s="72"/>
      <c r="B1188" s="82"/>
      <c r="C1188" s="82"/>
      <c r="D1188" s="79"/>
      <c r="E1188" s="83"/>
      <c r="F1188" s="83"/>
      <c r="G1188" s="81"/>
      <c r="H1188" s="126"/>
      <c r="I1188" s="238" t="str">
        <f>IF(ISNUMBER(F1188),_xlfn.IFS(RIGHT(H1188,3)="(b)",IF(AND(G1188&gt;=DATE('1. Informace o projektu'!$C$3,1,1),G1188&lt;=WORKDAY(DATE('1. Informace o projektu'!$C$3+1,1,31)-1,1)),"OK","!!"),RIGHT(H1188,3)="(a)",IF(AND(G1188&gt;=DATE('1. Informace o projektu'!$C$3,1,1),G1188&lt;=WORKDAY(DATE('1. Informace o projektu'!$C$3,12,31)-1,1,'6. Data'!$C$76:$C$89)),"OK","!!"),ISBLANK(G1188),"!",ISBLANK(H1188),"!!!",H1188='6. Data'!$B$3,"vyberte druh nákladu")," ")</f>
        <v xml:space="preserve"> </v>
      </c>
      <c r="J1188" s="261" t="str">
        <f t="shared" si="54"/>
        <v xml:space="preserve"> </v>
      </c>
      <c r="K1188" s="238" t="str">
        <f t="shared" si="55"/>
        <v xml:space="preserve"> </v>
      </c>
      <c r="L1188" s="87" t="str">
        <f t="shared" si="56"/>
        <v xml:space="preserve"> </v>
      </c>
    </row>
    <row r="1189" spans="1:12" x14ac:dyDescent="0.25">
      <c r="A1189" s="72"/>
      <c r="B1189" s="82"/>
      <c r="C1189" s="82"/>
      <c r="D1189" s="79"/>
      <c r="E1189" s="83"/>
      <c r="F1189" s="83"/>
      <c r="G1189" s="81"/>
      <c r="H1189" s="126"/>
      <c r="I1189" s="238" t="str">
        <f>IF(ISNUMBER(F1189),_xlfn.IFS(RIGHT(H1189,3)="(b)",IF(AND(G1189&gt;=DATE('1. Informace o projektu'!$C$3,1,1),G1189&lt;=WORKDAY(DATE('1. Informace o projektu'!$C$3+1,1,31)-1,1)),"OK","!!"),RIGHT(H1189,3)="(a)",IF(AND(G1189&gt;=DATE('1. Informace o projektu'!$C$3,1,1),G1189&lt;=WORKDAY(DATE('1. Informace o projektu'!$C$3,12,31)-1,1,'6. Data'!$C$76:$C$89)),"OK","!!"),ISBLANK(G1189),"!",ISBLANK(H1189),"!!!",H1189='6. Data'!$B$3,"vyberte druh nákladu")," ")</f>
        <v xml:space="preserve"> </v>
      </c>
      <c r="J1189" s="261" t="str">
        <f t="shared" si="54"/>
        <v xml:space="preserve"> </v>
      </c>
      <c r="K1189" s="238" t="str">
        <f t="shared" si="55"/>
        <v xml:space="preserve"> </v>
      </c>
      <c r="L1189" s="87" t="str">
        <f t="shared" si="56"/>
        <v xml:space="preserve"> </v>
      </c>
    </row>
    <row r="1190" spans="1:12" x14ac:dyDescent="0.25">
      <c r="A1190" s="72"/>
      <c r="B1190" s="82"/>
      <c r="C1190" s="82"/>
      <c r="D1190" s="79"/>
      <c r="E1190" s="83"/>
      <c r="F1190" s="83"/>
      <c r="G1190" s="81"/>
      <c r="H1190" s="126"/>
      <c r="I1190" s="238" t="str">
        <f>IF(ISNUMBER(F1190),_xlfn.IFS(RIGHT(H1190,3)="(b)",IF(AND(G1190&gt;=DATE('1. Informace o projektu'!$C$3,1,1),G1190&lt;=WORKDAY(DATE('1. Informace o projektu'!$C$3+1,1,31)-1,1)),"OK","!!"),RIGHT(H1190,3)="(a)",IF(AND(G1190&gt;=DATE('1. Informace o projektu'!$C$3,1,1),G1190&lt;=WORKDAY(DATE('1. Informace o projektu'!$C$3,12,31)-1,1,'6. Data'!$C$76:$C$89)),"OK","!!"),ISBLANK(G1190),"!",ISBLANK(H1190),"!!!",H1190='6. Data'!$B$3,"vyberte druh nákladu")," ")</f>
        <v xml:space="preserve"> </v>
      </c>
      <c r="J1190" s="261" t="str">
        <f t="shared" si="54"/>
        <v xml:space="preserve"> </v>
      </c>
      <c r="K1190" s="238" t="str">
        <f t="shared" si="55"/>
        <v xml:space="preserve"> </v>
      </c>
      <c r="L1190" s="87" t="str">
        <f t="shared" si="56"/>
        <v xml:space="preserve"> </v>
      </c>
    </row>
    <row r="1191" spans="1:12" x14ac:dyDescent="0.25">
      <c r="A1191" s="72"/>
      <c r="B1191" s="82"/>
      <c r="C1191" s="82"/>
      <c r="D1191" s="79"/>
      <c r="E1191" s="83"/>
      <c r="F1191" s="83"/>
      <c r="G1191" s="81"/>
      <c r="H1191" s="126"/>
      <c r="I1191" s="238" t="str">
        <f>IF(ISNUMBER(F1191),_xlfn.IFS(RIGHT(H1191,3)="(b)",IF(AND(G1191&gt;=DATE('1. Informace o projektu'!$C$3,1,1),G1191&lt;=WORKDAY(DATE('1. Informace o projektu'!$C$3+1,1,31)-1,1)),"OK","!!"),RIGHT(H1191,3)="(a)",IF(AND(G1191&gt;=DATE('1. Informace o projektu'!$C$3,1,1),G1191&lt;=WORKDAY(DATE('1. Informace o projektu'!$C$3,12,31)-1,1,'6. Data'!$C$76:$C$89)),"OK","!!"),ISBLANK(G1191),"!",ISBLANK(H1191),"!!!",H1191='6. Data'!$B$3,"vyberte druh nákladu")," ")</f>
        <v xml:space="preserve"> </v>
      </c>
      <c r="J1191" s="261" t="str">
        <f t="shared" si="54"/>
        <v xml:space="preserve"> </v>
      </c>
      <c r="K1191" s="238" t="str">
        <f t="shared" si="55"/>
        <v xml:space="preserve"> </v>
      </c>
      <c r="L1191" s="87" t="str">
        <f t="shared" si="56"/>
        <v xml:space="preserve"> </v>
      </c>
    </row>
    <row r="1192" spans="1:12" x14ac:dyDescent="0.25">
      <c r="A1192" s="72"/>
      <c r="B1192" s="82"/>
      <c r="C1192" s="82"/>
      <c r="D1192" s="79"/>
      <c r="E1192" s="83"/>
      <c r="F1192" s="83"/>
      <c r="G1192" s="81"/>
      <c r="H1192" s="126"/>
      <c r="I1192" s="238" t="str">
        <f>IF(ISNUMBER(F1192),_xlfn.IFS(RIGHT(H1192,3)="(b)",IF(AND(G1192&gt;=DATE('1. Informace o projektu'!$C$3,1,1),G1192&lt;=WORKDAY(DATE('1. Informace o projektu'!$C$3+1,1,31)-1,1)),"OK","!!"),RIGHT(H1192,3)="(a)",IF(AND(G1192&gt;=DATE('1. Informace o projektu'!$C$3,1,1),G1192&lt;=WORKDAY(DATE('1. Informace o projektu'!$C$3,12,31)-1,1,'6. Data'!$C$76:$C$89)),"OK","!!"),ISBLANK(G1192),"!",ISBLANK(H1192),"!!!",H1192='6. Data'!$B$3,"vyberte druh nákladu")," ")</f>
        <v xml:space="preserve"> </v>
      </c>
      <c r="J1192" s="261" t="str">
        <f t="shared" si="54"/>
        <v xml:space="preserve"> </v>
      </c>
      <c r="K1192" s="238" t="str">
        <f t="shared" si="55"/>
        <v xml:space="preserve"> </v>
      </c>
      <c r="L1192" s="87" t="str">
        <f t="shared" si="56"/>
        <v xml:space="preserve"> </v>
      </c>
    </row>
    <row r="1193" spans="1:12" x14ac:dyDescent="0.25">
      <c r="A1193" s="72"/>
      <c r="B1193" s="82"/>
      <c r="C1193" s="82"/>
      <c r="D1193" s="79"/>
      <c r="E1193" s="83"/>
      <c r="F1193" s="83"/>
      <c r="G1193" s="81"/>
      <c r="H1193" s="126"/>
      <c r="I1193" s="238" t="str">
        <f>IF(ISNUMBER(F1193),_xlfn.IFS(RIGHT(H1193,3)="(b)",IF(AND(G1193&gt;=DATE('1. Informace o projektu'!$C$3,1,1),G1193&lt;=WORKDAY(DATE('1. Informace o projektu'!$C$3+1,1,31)-1,1)),"OK","!!"),RIGHT(H1193,3)="(a)",IF(AND(G1193&gt;=DATE('1. Informace o projektu'!$C$3,1,1),G1193&lt;=WORKDAY(DATE('1. Informace o projektu'!$C$3,12,31)-1,1,'6. Data'!$C$76:$C$89)),"OK","!!"),ISBLANK(G1193),"!",ISBLANK(H1193),"!!!",H1193='6. Data'!$B$3,"vyberte druh nákladu")," ")</f>
        <v xml:space="preserve"> </v>
      </c>
      <c r="J1193" s="261" t="str">
        <f t="shared" si="54"/>
        <v xml:space="preserve"> </v>
      </c>
      <c r="K1193" s="238" t="str">
        <f t="shared" si="55"/>
        <v xml:space="preserve"> </v>
      </c>
      <c r="L1193" s="87" t="str">
        <f t="shared" si="56"/>
        <v xml:space="preserve"> </v>
      </c>
    </row>
    <row r="1194" spans="1:12" x14ac:dyDescent="0.25">
      <c r="A1194" s="72"/>
      <c r="B1194" s="82"/>
      <c r="C1194" s="82"/>
      <c r="D1194" s="79"/>
      <c r="E1194" s="83"/>
      <c r="F1194" s="83"/>
      <c r="G1194" s="81"/>
      <c r="H1194" s="126"/>
      <c r="I1194" s="238" t="str">
        <f>IF(ISNUMBER(F1194),_xlfn.IFS(RIGHT(H1194,3)="(b)",IF(AND(G1194&gt;=DATE('1. Informace o projektu'!$C$3,1,1),G1194&lt;=WORKDAY(DATE('1. Informace o projektu'!$C$3+1,1,31)-1,1)),"OK","!!"),RIGHT(H1194,3)="(a)",IF(AND(G1194&gt;=DATE('1. Informace o projektu'!$C$3,1,1),G1194&lt;=WORKDAY(DATE('1. Informace o projektu'!$C$3,12,31)-1,1,'6. Data'!$C$76:$C$89)),"OK","!!"),ISBLANK(G1194),"!",ISBLANK(H1194),"!!!",H1194='6. Data'!$B$3,"vyberte druh nákladu")," ")</f>
        <v xml:space="preserve"> </v>
      </c>
      <c r="J1194" s="261" t="str">
        <f t="shared" si="54"/>
        <v xml:space="preserve"> </v>
      </c>
      <c r="K1194" s="238" t="str">
        <f t="shared" si="55"/>
        <v xml:space="preserve"> </v>
      </c>
      <c r="L1194" s="87" t="str">
        <f t="shared" si="56"/>
        <v xml:space="preserve"> </v>
      </c>
    </row>
    <row r="1195" spans="1:12" x14ac:dyDescent="0.25">
      <c r="A1195" s="72"/>
      <c r="B1195" s="82"/>
      <c r="C1195" s="82"/>
      <c r="D1195" s="79"/>
      <c r="E1195" s="83"/>
      <c r="F1195" s="83"/>
      <c r="G1195" s="81"/>
      <c r="H1195" s="126"/>
      <c r="I1195" s="238" t="str">
        <f>IF(ISNUMBER(F1195),_xlfn.IFS(RIGHT(H1195,3)="(b)",IF(AND(G1195&gt;=DATE('1. Informace o projektu'!$C$3,1,1),G1195&lt;=WORKDAY(DATE('1. Informace o projektu'!$C$3+1,1,31)-1,1)),"OK","!!"),RIGHT(H1195,3)="(a)",IF(AND(G1195&gt;=DATE('1. Informace o projektu'!$C$3,1,1),G1195&lt;=WORKDAY(DATE('1. Informace o projektu'!$C$3,12,31)-1,1,'6. Data'!$C$76:$C$89)),"OK","!!"),ISBLANK(G1195),"!",ISBLANK(H1195),"!!!",H1195='6. Data'!$B$3,"vyberte druh nákladu")," ")</f>
        <v xml:space="preserve"> </v>
      </c>
      <c r="J1195" s="261" t="str">
        <f t="shared" si="54"/>
        <v xml:space="preserve"> </v>
      </c>
      <c r="K1195" s="238" t="str">
        <f t="shared" si="55"/>
        <v xml:space="preserve"> </v>
      </c>
      <c r="L1195" s="87" t="str">
        <f t="shared" si="56"/>
        <v xml:space="preserve"> </v>
      </c>
    </row>
    <row r="1196" spans="1:12" x14ac:dyDescent="0.25">
      <c r="A1196" s="72"/>
      <c r="B1196" s="82"/>
      <c r="C1196" s="82"/>
      <c r="D1196" s="79"/>
      <c r="E1196" s="83"/>
      <c r="F1196" s="83"/>
      <c r="G1196" s="81"/>
      <c r="H1196" s="126"/>
      <c r="I1196" s="238" t="str">
        <f>IF(ISNUMBER(F1196),_xlfn.IFS(RIGHT(H1196,3)="(b)",IF(AND(G1196&gt;=DATE('1. Informace o projektu'!$C$3,1,1),G1196&lt;=WORKDAY(DATE('1. Informace o projektu'!$C$3+1,1,31)-1,1)),"OK","!!"),RIGHT(H1196,3)="(a)",IF(AND(G1196&gt;=DATE('1. Informace o projektu'!$C$3,1,1),G1196&lt;=WORKDAY(DATE('1. Informace o projektu'!$C$3,12,31)-1,1,'6. Data'!$C$76:$C$89)),"OK","!!"),ISBLANK(G1196),"!",ISBLANK(H1196),"!!!",H1196='6. Data'!$B$3,"vyberte druh nákladu")," ")</f>
        <v xml:space="preserve"> </v>
      </c>
      <c r="J1196" s="261" t="str">
        <f t="shared" si="54"/>
        <v xml:space="preserve"> </v>
      </c>
      <c r="K1196" s="238" t="str">
        <f t="shared" si="55"/>
        <v xml:space="preserve"> </v>
      </c>
      <c r="L1196" s="87" t="str">
        <f t="shared" si="56"/>
        <v xml:space="preserve"> </v>
      </c>
    </row>
    <row r="1197" spans="1:12" x14ac:dyDescent="0.25">
      <c r="A1197" s="72"/>
      <c r="B1197" s="82"/>
      <c r="C1197" s="82"/>
      <c r="D1197" s="79"/>
      <c r="E1197" s="83"/>
      <c r="F1197" s="83"/>
      <c r="G1197" s="81"/>
      <c r="H1197" s="126"/>
      <c r="I1197" s="238" t="str">
        <f>IF(ISNUMBER(F1197),_xlfn.IFS(RIGHT(H1197,3)="(b)",IF(AND(G1197&gt;=DATE('1. Informace o projektu'!$C$3,1,1),G1197&lt;=WORKDAY(DATE('1. Informace o projektu'!$C$3+1,1,31)-1,1)),"OK","!!"),RIGHT(H1197,3)="(a)",IF(AND(G1197&gt;=DATE('1. Informace o projektu'!$C$3,1,1),G1197&lt;=WORKDAY(DATE('1. Informace o projektu'!$C$3,12,31)-1,1,'6. Data'!$C$76:$C$89)),"OK","!!"),ISBLANK(G1197),"!",ISBLANK(H1197),"!!!",H1197='6. Data'!$B$3,"vyberte druh nákladu")," ")</f>
        <v xml:space="preserve"> </v>
      </c>
      <c r="J1197" s="261" t="str">
        <f t="shared" si="54"/>
        <v xml:space="preserve"> </v>
      </c>
      <c r="K1197" s="238" t="str">
        <f t="shared" si="55"/>
        <v xml:space="preserve"> </v>
      </c>
      <c r="L1197" s="87" t="str">
        <f t="shared" si="56"/>
        <v xml:space="preserve"> </v>
      </c>
    </row>
    <row r="1198" spans="1:12" x14ac:dyDescent="0.25">
      <c r="A1198" s="72"/>
      <c r="B1198" s="82"/>
      <c r="C1198" s="82"/>
      <c r="D1198" s="79"/>
      <c r="E1198" s="83"/>
      <c r="F1198" s="83"/>
      <c r="G1198" s="81"/>
      <c r="H1198" s="126"/>
      <c r="I1198" s="238" t="str">
        <f>IF(ISNUMBER(F1198),_xlfn.IFS(RIGHT(H1198,3)="(b)",IF(AND(G1198&gt;=DATE('1. Informace o projektu'!$C$3,1,1),G1198&lt;=WORKDAY(DATE('1. Informace o projektu'!$C$3+1,1,31)-1,1)),"OK","!!"),RIGHT(H1198,3)="(a)",IF(AND(G1198&gt;=DATE('1. Informace o projektu'!$C$3,1,1),G1198&lt;=WORKDAY(DATE('1. Informace o projektu'!$C$3,12,31)-1,1,'6. Data'!$C$76:$C$89)),"OK","!!"),ISBLANK(G1198),"!",ISBLANK(H1198),"!!!",H1198='6. Data'!$B$3,"vyberte druh nákladu")," ")</f>
        <v xml:space="preserve"> </v>
      </c>
      <c r="J1198" s="261" t="str">
        <f t="shared" si="54"/>
        <v xml:space="preserve"> </v>
      </c>
      <c r="K1198" s="238" t="str">
        <f t="shared" si="55"/>
        <v xml:space="preserve"> </v>
      </c>
      <c r="L1198" s="87" t="str">
        <f t="shared" si="56"/>
        <v xml:space="preserve"> </v>
      </c>
    </row>
    <row r="1199" spans="1:12" x14ac:dyDescent="0.25">
      <c r="A1199" s="72"/>
      <c r="B1199" s="82"/>
      <c r="C1199" s="82"/>
      <c r="D1199" s="79"/>
      <c r="E1199" s="83"/>
      <c r="F1199" s="83"/>
      <c r="G1199" s="81"/>
      <c r="H1199" s="126"/>
      <c r="I1199" s="238" t="str">
        <f>IF(ISNUMBER(F1199),_xlfn.IFS(RIGHT(H1199,3)="(b)",IF(AND(G1199&gt;=DATE('1. Informace o projektu'!$C$3,1,1),G1199&lt;=WORKDAY(DATE('1. Informace o projektu'!$C$3+1,1,31)-1,1)),"OK","!!"),RIGHT(H1199,3)="(a)",IF(AND(G1199&gt;=DATE('1. Informace o projektu'!$C$3,1,1),G1199&lt;=WORKDAY(DATE('1. Informace o projektu'!$C$3,12,31)-1,1,'6. Data'!$C$76:$C$89)),"OK","!!"),ISBLANK(G1199),"!",ISBLANK(H1199),"!!!",H1199='6. Data'!$B$3,"vyberte druh nákladu")," ")</f>
        <v xml:space="preserve"> </v>
      </c>
      <c r="J1199" s="261" t="str">
        <f t="shared" si="54"/>
        <v xml:space="preserve"> </v>
      </c>
      <c r="K1199" s="238" t="str">
        <f t="shared" si="55"/>
        <v xml:space="preserve"> </v>
      </c>
      <c r="L1199" s="87" t="str">
        <f t="shared" si="56"/>
        <v xml:space="preserve"> </v>
      </c>
    </row>
    <row r="1200" spans="1:12" x14ac:dyDescent="0.25">
      <c r="A1200" s="72"/>
      <c r="B1200" s="82"/>
      <c r="C1200" s="82"/>
      <c r="D1200" s="79"/>
      <c r="E1200" s="83"/>
      <c r="F1200" s="83"/>
      <c r="G1200" s="81"/>
      <c r="H1200" s="126"/>
      <c r="I1200" s="238" t="str">
        <f>IF(ISNUMBER(F1200),_xlfn.IFS(RIGHT(H1200,3)="(b)",IF(AND(G1200&gt;=DATE('1. Informace o projektu'!$C$3,1,1),G1200&lt;=WORKDAY(DATE('1. Informace o projektu'!$C$3+1,1,31)-1,1)),"OK","!!"),RIGHT(H1200,3)="(a)",IF(AND(G1200&gt;=DATE('1. Informace o projektu'!$C$3,1,1),G1200&lt;=WORKDAY(DATE('1. Informace o projektu'!$C$3,12,31)-1,1,'6. Data'!$C$76:$C$89)),"OK","!!"),ISBLANK(G1200),"!",ISBLANK(H1200),"!!!",H1200='6. Data'!$B$3,"vyberte druh nákladu")," ")</f>
        <v xml:space="preserve"> </v>
      </c>
      <c r="J1200" s="261" t="str">
        <f t="shared" si="54"/>
        <v xml:space="preserve"> </v>
      </c>
      <c r="K1200" s="238" t="str">
        <f t="shared" si="55"/>
        <v xml:space="preserve"> </v>
      </c>
      <c r="L1200" s="87" t="str">
        <f t="shared" si="56"/>
        <v xml:space="preserve"> </v>
      </c>
    </row>
    <row r="1201" spans="1:12" x14ac:dyDescent="0.25">
      <c r="A1201" s="72"/>
      <c r="B1201" s="82"/>
      <c r="C1201" s="82"/>
      <c r="D1201" s="79"/>
      <c r="E1201" s="83"/>
      <c r="F1201" s="83"/>
      <c r="G1201" s="81"/>
      <c r="H1201" s="126"/>
      <c r="I1201" s="238" t="str">
        <f>IF(ISNUMBER(F1201),_xlfn.IFS(RIGHT(H1201,3)="(b)",IF(AND(G1201&gt;=DATE('1. Informace o projektu'!$C$3,1,1),G1201&lt;=WORKDAY(DATE('1. Informace o projektu'!$C$3+1,1,31)-1,1)),"OK","!!"),RIGHT(H1201,3)="(a)",IF(AND(G1201&gt;=DATE('1. Informace o projektu'!$C$3,1,1),G1201&lt;=WORKDAY(DATE('1. Informace o projektu'!$C$3,12,31)-1,1,'6. Data'!$C$76:$C$89)),"OK","!!"),ISBLANK(G1201),"!",ISBLANK(H1201),"!!!",H1201='6. Data'!$B$3,"vyberte druh nákladu")," ")</f>
        <v xml:space="preserve"> </v>
      </c>
      <c r="J1201" s="261" t="str">
        <f t="shared" si="54"/>
        <v xml:space="preserve"> </v>
      </c>
      <c r="K1201" s="238" t="str">
        <f t="shared" si="55"/>
        <v xml:space="preserve"> </v>
      </c>
      <c r="L1201" s="87" t="str">
        <f t="shared" si="56"/>
        <v xml:space="preserve"> </v>
      </c>
    </row>
    <row r="1202" spans="1:12" x14ac:dyDescent="0.25">
      <c r="A1202" s="72"/>
      <c r="B1202" s="82"/>
      <c r="C1202" s="82"/>
      <c r="D1202" s="79"/>
      <c r="E1202" s="83"/>
      <c r="F1202" s="83"/>
      <c r="G1202" s="81"/>
      <c r="H1202" s="126"/>
      <c r="I1202" s="238" t="str">
        <f>IF(ISNUMBER(F1202),_xlfn.IFS(RIGHT(H1202,3)="(b)",IF(AND(G1202&gt;=DATE('1. Informace o projektu'!$C$3,1,1),G1202&lt;=WORKDAY(DATE('1. Informace o projektu'!$C$3+1,1,31)-1,1)),"OK","!!"),RIGHT(H1202,3)="(a)",IF(AND(G1202&gt;=DATE('1. Informace o projektu'!$C$3,1,1),G1202&lt;=WORKDAY(DATE('1. Informace o projektu'!$C$3,12,31)-1,1,'6. Data'!$C$76:$C$89)),"OK","!!"),ISBLANK(G1202),"!",ISBLANK(H1202),"!!!",H1202='6. Data'!$B$3,"vyberte druh nákladu")," ")</f>
        <v xml:space="preserve"> </v>
      </c>
      <c r="J1202" s="261" t="str">
        <f t="shared" si="54"/>
        <v xml:space="preserve"> </v>
      </c>
      <c r="K1202" s="238" t="str">
        <f t="shared" si="55"/>
        <v xml:space="preserve"> </v>
      </c>
      <c r="L1202" s="87" t="str">
        <f t="shared" si="56"/>
        <v xml:space="preserve"> </v>
      </c>
    </row>
    <row r="1203" spans="1:12" x14ac:dyDescent="0.25">
      <c r="A1203" s="72"/>
      <c r="B1203" s="82"/>
      <c r="C1203" s="82"/>
      <c r="D1203" s="79"/>
      <c r="E1203" s="83"/>
      <c r="F1203" s="83"/>
      <c r="G1203" s="81"/>
      <c r="H1203" s="126"/>
      <c r="I1203" s="238" t="str">
        <f>IF(ISNUMBER(F1203),_xlfn.IFS(RIGHT(H1203,3)="(b)",IF(AND(G1203&gt;=DATE('1. Informace o projektu'!$C$3,1,1),G1203&lt;=WORKDAY(DATE('1. Informace o projektu'!$C$3+1,1,31)-1,1)),"OK","!!"),RIGHT(H1203,3)="(a)",IF(AND(G1203&gt;=DATE('1. Informace o projektu'!$C$3,1,1),G1203&lt;=WORKDAY(DATE('1. Informace o projektu'!$C$3,12,31)-1,1,'6. Data'!$C$76:$C$89)),"OK","!!"),ISBLANK(G1203),"!",ISBLANK(H1203),"!!!",H1203='6. Data'!$B$3,"vyberte druh nákladu")," ")</f>
        <v xml:space="preserve"> </v>
      </c>
      <c r="J1203" s="261" t="str">
        <f t="shared" si="54"/>
        <v xml:space="preserve"> </v>
      </c>
      <c r="K1203" s="238" t="str">
        <f t="shared" si="55"/>
        <v xml:space="preserve"> </v>
      </c>
      <c r="L1203" s="87" t="str">
        <f t="shared" si="56"/>
        <v xml:space="preserve"> </v>
      </c>
    </row>
    <row r="1204" spans="1:12" x14ac:dyDescent="0.25">
      <c r="A1204" s="72"/>
      <c r="B1204" s="82"/>
      <c r="C1204" s="82"/>
      <c r="D1204" s="79"/>
      <c r="E1204" s="83"/>
      <c r="F1204" s="83"/>
      <c r="G1204" s="81"/>
      <c r="H1204" s="126"/>
      <c r="I1204" s="238" t="str">
        <f>IF(ISNUMBER(F1204),_xlfn.IFS(RIGHT(H1204,3)="(b)",IF(AND(G1204&gt;=DATE('1. Informace o projektu'!$C$3,1,1),G1204&lt;=WORKDAY(DATE('1. Informace o projektu'!$C$3+1,1,31)-1,1)),"OK","!!"),RIGHT(H1204,3)="(a)",IF(AND(G1204&gt;=DATE('1. Informace o projektu'!$C$3,1,1),G1204&lt;=WORKDAY(DATE('1. Informace o projektu'!$C$3,12,31)-1,1,'6. Data'!$C$76:$C$89)),"OK","!!"),ISBLANK(G1204),"!",ISBLANK(H1204),"!!!",H1204='6. Data'!$B$3,"vyberte druh nákladu")," ")</f>
        <v xml:space="preserve"> </v>
      </c>
      <c r="J1204" s="261" t="str">
        <f t="shared" si="54"/>
        <v xml:space="preserve"> </v>
      </c>
      <c r="K1204" s="238" t="str">
        <f t="shared" si="55"/>
        <v xml:space="preserve"> </v>
      </c>
      <c r="L1204" s="87" t="str">
        <f t="shared" si="56"/>
        <v xml:space="preserve"> </v>
      </c>
    </row>
    <row r="1205" spans="1:12" x14ac:dyDescent="0.25">
      <c r="A1205" s="72"/>
      <c r="B1205" s="82"/>
      <c r="C1205" s="82"/>
      <c r="D1205" s="79"/>
      <c r="E1205" s="83"/>
      <c r="F1205" s="83"/>
      <c r="G1205" s="81"/>
      <c r="H1205" s="126"/>
      <c r="I1205" s="238" t="str">
        <f>IF(ISNUMBER(F1205),_xlfn.IFS(RIGHT(H1205,3)="(b)",IF(AND(G1205&gt;=DATE('1. Informace o projektu'!$C$3,1,1),G1205&lt;=WORKDAY(DATE('1. Informace o projektu'!$C$3+1,1,31)-1,1)),"OK","!!"),RIGHT(H1205,3)="(a)",IF(AND(G1205&gt;=DATE('1. Informace o projektu'!$C$3,1,1),G1205&lt;=WORKDAY(DATE('1. Informace o projektu'!$C$3,12,31)-1,1,'6. Data'!$C$76:$C$89)),"OK","!!"),ISBLANK(G1205),"!",ISBLANK(H1205),"!!!",H1205='6. Data'!$B$3,"vyberte druh nákladu")," ")</f>
        <v xml:space="preserve"> </v>
      </c>
      <c r="J1205" s="261" t="str">
        <f t="shared" si="54"/>
        <v xml:space="preserve"> </v>
      </c>
      <c r="K1205" s="238" t="str">
        <f t="shared" si="55"/>
        <v xml:space="preserve"> </v>
      </c>
      <c r="L1205" s="87" t="str">
        <f t="shared" si="56"/>
        <v xml:space="preserve"> </v>
      </c>
    </row>
    <row r="1206" spans="1:12" x14ac:dyDescent="0.25">
      <c r="A1206" s="72"/>
      <c r="B1206" s="82"/>
      <c r="C1206" s="82"/>
      <c r="D1206" s="79"/>
      <c r="E1206" s="83"/>
      <c r="F1206" s="83"/>
      <c r="G1206" s="81"/>
      <c r="H1206" s="126"/>
      <c r="I1206" s="238" t="str">
        <f>IF(ISNUMBER(F1206),_xlfn.IFS(RIGHT(H1206,3)="(b)",IF(AND(G1206&gt;=DATE('1. Informace o projektu'!$C$3,1,1),G1206&lt;=WORKDAY(DATE('1. Informace o projektu'!$C$3+1,1,31)-1,1)),"OK","!!"),RIGHT(H1206,3)="(a)",IF(AND(G1206&gt;=DATE('1. Informace o projektu'!$C$3,1,1),G1206&lt;=WORKDAY(DATE('1. Informace o projektu'!$C$3,12,31)-1,1,'6. Data'!$C$76:$C$89)),"OK","!!"),ISBLANK(G1206),"!",ISBLANK(H1206),"!!!",H1206='6. Data'!$B$3,"vyberte druh nákladu")," ")</f>
        <v xml:space="preserve"> </v>
      </c>
      <c r="J1206" s="261" t="str">
        <f t="shared" si="54"/>
        <v xml:space="preserve"> </v>
      </c>
      <c r="K1206" s="238" t="str">
        <f t="shared" si="55"/>
        <v xml:space="preserve"> </v>
      </c>
      <c r="L1206" s="87" t="str">
        <f t="shared" si="56"/>
        <v xml:space="preserve"> </v>
      </c>
    </row>
    <row r="1207" spans="1:12" x14ac:dyDescent="0.25">
      <c r="A1207" s="72"/>
      <c r="B1207" s="82"/>
      <c r="C1207" s="82"/>
      <c r="D1207" s="79"/>
      <c r="E1207" s="83"/>
      <c r="F1207" s="83"/>
      <c r="G1207" s="81"/>
      <c r="H1207" s="126"/>
      <c r="I1207" s="238" t="str">
        <f>IF(ISNUMBER(F1207),_xlfn.IFS(RIGHT(H1207,3)="(b)",IF(AND(G1207&gt;=DATE('1. Informace o projektu'!$C$3,1,1),G1207&lt;=WORKDAY(DATE('1. Informace o projektu'!$C$3+1,1,31)-1,1)),"OK","!!"),RIGHT(H1207,3)="(a)",IF(AND(G1207&gt;=DATE('1. Informace o projektu'!$C$3,1,1),G1207&lt;=WORKDAY(DATE('1. Informace o projektu'!$C$3,12,31)-1,1,'6. Data'!$C$76:$C$89)),"OK","!!"),ISBLANK(G1207),"!",ISBLANK(H1207),"!!!",H1207='6. Data'!$B$3,"vyberte druh nákladu")," ")</f>
        <v xml:space="preserve"> </v>
      </c>
      <c r="J1207" s="261" t="str">
        <f t="shared" si="54"/>
        <v xml:space="preserve"> </v>
      </c>
      <c r="K1207" s="238" t="str">
        <f t="shared" si="55"/>
        <v xml:space="preserve"> </v>
      </c>
      <c r="L1207" s="87" t="str">
        <f t="shared" si="56"/>
        <v xml:space="preserve"> </v>
      </c>
    </row>
    <row r="1208" spans="1:12" x14ac:dyDescent="0.25">
      <c r="A1208" s="72"/>
      <c r="B1208" s="82"/>
      <c r="C1208" s="82"/>
      <c r="D1208" s="79"/>
      <c r="E1208" s="83"/>
      <c r="F1208" s="83"/>
      <c r="G1208" s="81"/>
      <c r="H1208" s="126"/>
      <c r="I1208" s="238" t="str">
        <f>IF(ISNUMBER(F1208),_xlfn.IFS(RIGHT(H1208,3)="(b)",IF(AND(G1208&gt;=DATE('1. Informace o projektu'!$C$3,1,1),G1208&lt;=WORKDAY(DATE('1. Informace o projektu'!$C$3+1,1,31)-1,1)),"OK","!!"),RIGHT(H1208,3)="(a)",IF(AND(G1208&gt;=DATE('1. Informace o projektu'!$C$3,1,1),G1208&lt;=WORKDAY(DATE('1. Informace o projektu'!$C$3,12,31)-1,1,'6. Data'!$C$76:$C$89)),"OK","!!"),ISBLANK(G1208),"!",ISBLANK(H1208),"!!!",H1208='6. Data'!$B$3,"vyberte druh nákladu")," ")</f>
        <v xml:space="preserve"> </v>
      </c>
      <c r="J1208" s="261" t="str">
        <f t="shared" si="54"/>
        <v xml:space="preserve"> </v>
      </c>
      <c r="K1208" s="238" t="str">
        <f t="shared" si="55"/>
        <v xml:space="preserve"> </v>
      </c>
      <c r="L1208" s="87" t="str">
        <f t="shared" si="56"/>
        <v xml:space="preserve"> </v>
      </c>
    </row>
    <row r="1209" spans="1:12" x14ac:dyDescent="0.25">
      <c r="A1209" s="72"/>
      <c r="B1209" s="82"/>
      <c r="C1209" s="82"/>
      <c r="D1209" s="79"/>
      <c r="E1209" s="83"/>
      <c r="F1209" s="83"/>
      <c r="G1209" s="81"/>
      <c r="H1209" s="126"/>
      <c r="I1209" s="238" t="str">
        <f>IF(ISNUMBER(F1209),_xlfn.IFS(RIGHT(H1209,3)="(b)",IF(AND(G1209&gt;=DATE('1. Informace o projektu'!$C$3,1,1),G1209&lt;=WORKDAY(DATE('1. Informace o projektu'!$C$3+1,1,31)-1,1)),"OK","!!"),RIGHT(H1209,3)="(a)",IF(AND(G1209&gt;=DATE('1. Informace o projektu'!$C$3,1,1),G1209&lt;=WORKDAY(DATE('1. Informace o projektu'!$C$3,12,31)-1,1,'6. Data'!$C$76:$C$89)),"OK","!!"),ISBLANK(G1209),"!",ISBLANK(H1209),"!!!",H1209='6. Data'!$B$3,"vyberte druh nákladu")," ")</f>
        <v xml:space="preserve"> </v>
      </c>
      <c r="J1209" s="261" t="str">
        <f t="shared" si="54"/>
        <v xml:space="preserve"> </v>
      </c>
      <c r="K1209" s="238" t="str">
        <f t="shared" si="55"/>
        <v xml:space="preserve"> </v>
      </c>
      <c r="L1209" s="87" t="str">
        <f t="shared" si="56"/>
        <v xml:space="preserve"> </v>
      </c>
    </row>
    <row r="1210" spans="1:12" x14ac:dyDescent="0.25">
      <c r="A1210" s="72"/>
      <c r="B1210" s="82"/>
      <c r="C1210" s="82"/>
      <c r="D1210" s="79"/>
      <c r="E1210" s="83"/>
      <c r="F1210" s="83"/>
      <c r="G1210" s="81"/>
      <c r="H1210" s="126"/>
      <c r="I1210" s="238" t="str">
        <f>IF(ISNUMBER(F1210),_xlfn.IFS(RIGHT(H1210,3)="(b)",IF(AND(G1210&gt;=DATE('1. Informace o projektu'!$C$3,1,1),G1210&lt;=WORKDAY(DATE('1. Informace o projektu'!$C$3+1,1,31)-1,1)),"OK","!!"),RIGHT(H1210,3)="(a)",IF(AND(G1210&gt;=DATE('1. Informace o projektu'!$C$3,1,1),G1210&lt;=WORKDAY(DATE('1. Informace o projektu'!$C$3,12,31)-1,1,'6. Data'!$C$76:$C$89)),"OK","!!"),ISBLANK(G1210),"!",ISBLANK(H1210),"!!!",H1210='6. Data'!$B$3,"vyberte druh nákladu")," ")</f>
        <v xml:space="preserve"> </v>
      </c>
      <c r="J1210" s="261" t="str">
        <f t="shared" si="54"/>
        <v xml:space="preserve"> </v>
      </c>
      <c r="K1210" s="238" t="str">
        <f t="shared" si="55"/>
        <v xml:space="preserve"> </v>
      </c>
      <c r="L1210" s="87" t="str">
        <f t="shared" si="56"/>
        <v xml:space="preserve"> </v>
      </c>
    </row>
    <row r="1211" spans="1:12" x14ac:dyDescent="0.25">
      <c r="A1211" s="72"/>
      <c r="B1211" s="82"/>
      <c r="C1211" s="82"/>
      <c r="D1211" s="79"/>
      <c r="E1211" s="83"/>
      <c r="F1211" s="83"/>
      <c r="G1211" s="81"/>
      <c r="H1211" s="126"/>
      <c r="I1211" s="238" t="str">
        <f>IF(ISNUMBER(F1211),_xlfn.IFS(RIGHT(H1211,3)="(b)",IF(AND(G1211&gt;=DATE('1. Informace o projektu'!$C$3,1,1),G1211&lt;=WORKDAY(DATE('1. Informace o projektu'!$C$3+1,1,31)-1,1)),"OK","!!"),RIGHT(H1211,3)="(a)",IF(AND(G1211&gt;=DATE('1. Informace o projektu'!$C$3,1,1),G1211&lt;=WORKDAY(DATE('1. Informace o projektu'!$C$3,12,31)-1,1,'6. Data'!$C$76:$C$89)),"OK","!!"),ISBLANK(G1211),"!",ISBLANK(H1211),"!!!",H1211='6. Data'!$B$3,"vyberte druh nákladu")," ")</f>
        <v xml:space="preserve"> </v>
      </c>
      <c r="J1211" s="261" t="str">
        <f t="shared" si="54"/>
        <v xml:space="preserve"> </v>
      </c>
      <c r="K1211" s="238" t="str">
        <f t="shared" si="55"/>
        <v xml:space="preserve"> </v>
      </c>
      <c r="L1211" s="87" t="str">
        <f t="shared" si="56"/>
        <v xml:space="preserve"> </v>
      </c>
    </row>
    <row r="1212" spans="1:12" x14ac:dyDescent="0.25">
      <c r="A1212" s="72"/>
      <c r="B1212" s="82"/>
      <c r="C1212" s="82"/>
      <c r="D1212" s="79"/>
      <c r="E1212" s="83"/>
      <c r="F1212" s="83"/>
      <c r="G1212" s="81"/>
      <c r="H1212" s="126"/>
      <c r="I1212" s="238" t="str">
        <f>IF(ISNUMBER(F1212),_xlfn.IFS(RIGHT(H1212,3)="(b)",IF(AND(G1212&gt;=DATE('1. Informace o projektu'!$C$3,1,1),G1212&lt;=WORKDAY(DATE('1. Informace o projektu'!$C$3+1,1,31)-1,1)),"OK","!!"),RIGHT(H1212,3)="(a)",IF(AND(G1212&gt;=DATE('1. Informace o projektu'!$C$3,1,1),G1212&lt;=WORKDAY(DATE('1. Informace o projektu'!$C$3,12,31)-1,1,'6. Data'!$C$76:$C$89)),"OK","!!"),ISBLANK(G1212),"!",ISBLANK(H1212),"!!!",H1212='6. Data'!$B$3,"vyberte druh nákladu")," ")</f>
        <v xml:space="preserve"> </v>
      </c>
      <c r="J1212" s="261" t="str">
        <f t="shared" si="54"/>
        <v xml:space="preserve"> </v>
      </c>
      <c r="K1212" s="238" t="str">
        <f t="shared" si="55"/>
        <v xml:space="preserve"> </v>
      </c>
      <c r="L1212" s="87" t="str">
        <f t="shared" si="56"/>
        <v xml:space="preserve"> </v>
      </c>
    </row>
    <row r="1213" spans="1:12" x14ac:dyDescent="0.25">
      <c r="A1213" s="72"/>
      <c r="B1213" s="82"/>
      <c r="C1213" s="82"/>
      <c r="D1213" s="79"/>
      <c r="E1213" s="83"/>
      <c r="F1213" s="83"/>
      <c r="G1213" s="81"/>
      <c r="H1213" s="126"/>
      <c r="I1213" s="238" t="str">
        <f>IF(ISNUMBER(F1213),_xlfn.IFS(RIGHT(H1213,3)="(b)",IF(AND(G1213&gt;=DATE('1. Informace o projektu'!$C$3,1,1),G1213&lt;=WORKDAY(DATE('1. Informace o projektu'!$C$3+1,1,31)-1,1)),"OK","!!"),RIGHT(H1213,3)="(a)",IF(AND(G1213&gt;=DATE('1. Informace o projektu'!$C$3,1,1),G1213&lt;=WORKDAY(DATE('1. Informace o projektu'!$C$3,12,31)-1,1,'6. Data'!$C$76:$C$89)),"OK","!!"),ISBLANK(G1213),"!",ISBLANK(H1213),"!!!",H1213='6. Data'!$B$3,"vyberte druh nákladu")," ")</f>
        <v xml:space="preserve"> </v>
      </c>
      <c r="J1213" s="261" t="str">
        <f t="shared" si="54"/>
        <v xml:space="preserve"> </v>
      </c>
      <c r="K1213" s="238" t="str">
        <f t="shared" si="55"/>
        <v xml:space="preserve"> </v>
      </c>
      <c r="L1213" s="87" t="str">
        <f t="shared" si="56"/>
        <v xml:space="preserve"> </v>
      </c>
    </row>
    <row r="1214" spans="1:12" x14ac:dyDescent="0.25">
      <c r="A1214" s="72"/>
      <c r="B1214" s="82"/>
      <c r="C1214" s="82"/>
      <c r="D1214" s="79"/>
      <c r="E1214" s="83"/>
      <c r="F1214" s="83"/>
      <c r="G1214" s="81"/>
      <c r="H1214" s="126"/>
      <c r="I1214" s="238" t="str">
        <f>IF(ISNUMBER(F1214),_xlfn.IFS(RIGHT(H1214,3)="(b)",IF(AND(G1214&gt;=DATE('1. Informace o projektu'!$C$3,1,1),G1214&lt;=WORKDAY(DATE('1. Informace o projektu'!$C$3+1,1,31)-1,1)),"OK","!!"),RIGHT(H1214,3)="(a)",IF(AND(G1214&gt;=DATE('1. Informace o projektu'!$C$3,1,1),G1214&lt;=WORKDAY(DATE('1. Informace o projektu'!$C$3,12,31)-1,1,'6. Data'!$C$76:$C$89)),"OK","!!"),ISBLANK(G1214),"!",ISBLANK(H1214),"!!!",H1214='6. Data'!$B$3,"vyberte druh nákladu")," ")</f>
        <v xml:space="preserve"> </v>
      </c>
      <c r="J1214" s="261" t="str">
        <f t="shared" si="54"/>
        <v xml:space="preserve"> </v>
      </c>
      <c r="K1214" s="238" t="str">
        <f t="shared" si="55"/>
        <v xml:space="preserve"> </v>
      </c>
      <c r="L1214" s="87" t="str">
        <f t="shared" si="56"/>
        <v xml:space="preserve"> </v>
      </c>
    </row>
    <row r="1215" spans="1:12" x14ac:dyDescent="0.25">
      <c r="A1215" s="72"/>
      <c r="B1215" s="82"/>
      <c r="C1215" s="82"/>
      <c r="D1215" s="79"/>
      <c r="E1215" s="83"/>
      <c r="F1215" s="83"/>
      <c r="G1215" s="81"/>
      <c r="H1215" s="126"/>
      <c r="I1215" s="238" t="str">
        <f>IF(ISNUMBER(F1215),_xlfn.IFS(RIGHT(H1215,3)="(b)",IF(AND(G1215&gt;=DATE('1. Informace o projektu'!$C$3,1,1),G1215&lt;=WORKDAY(DATE('1. Informace o projektu'!$C$3+1,1,31)-1,1)),"OK","!!"),RIGHT(H1215,3)="(a)",IF(AND(G1215&gt;=DATE('1. Informace o projektu'!$C$3,1,1),G1215&lt;=WORKDAY(DATE('1. Informace o projektu'!$C$3,12,31)-1,1,'6. Data'!$C$76:$C$89)),"OK","!!"),ISBLANK(G1215),"!",ISBLANK(H1215),"!!!",H1215='6. Data'!$B$3,"vyberte druh nákladu")," ")</f>
        <v xml:space="preserve"> </v>
      </c>
      <c r="J1215" s="261" t="str">
        <f t="shared" si="54"/>
        <v xml:space="preserve"> </v>
      </c>
      <c r="K1215" s="238" t="str">
        <f t="shared" si="55"/>
        <v xml:space="preserve"> </v>
      </c>
      <c r="L1215" s="87" t="str">
        <f t="shared" si="56"/>
        <v xml:space="preserve"> </v>
      </c>
    </row>
    <row r="1216" spans="1:12" x14ac:dyDescent="0.25">
      <c r="A1216" s="72"/>
      <c r="B1216" s="82"/>
      <c r="C1216" s="82"/>
      <c r="D1216" s="79"/>
      <c r="E1216" s="83"/>
      <c r="F1216" s="83"/>
      <c r="G1216" s="81"/>
      <c r="H1216" s="126"/>
      <c r="I1216" s="238" t="str">
        <f>IF(ISNUMBER(F1216),_xlfn.IFS(RIGHT(H1216,3)="(b)",IF(AND(G1216&gt;=DATE('1. Informace o projektu'!$C$3,1,1),G1216&lt;=WORKDAY(DATE('1. Informace o projektu'!$C$3+1,1,31)-1,1)),"OK","!!"),RIGHT(H1216,3)="(a)",IF(AND(G1216&gt;=DATE('1. Informace o projektu'!$C$3,1,1),G1216&lt;=WORKDAY(DATE('1. Informace o projektu'!$C$3,12,31)-1,1,'6. Data'!$C$76:$C$89)),"OK","!!"),ISBLANK(G1216),"!",ISBLANK(H1216),"!!!",H1216='6. Data'!$B$3,"vyberte druh nákladu")," ")</f>
        <v xml:space="preserve"> </v>
      </c>
      <c r="J1216" s="261" t="str">
        <f t="shared" si="54"/>
        <v xml:space="preserve"> </v>
      </c>
      <c r="K1216" s="238" t="str">
        <f t="shared" si="55"/>
        <v xml:space="preserve"> </v>
      </c>
      <c r="L1216" s="87" t="str">
        <f t="shared" si="56"/>
        <v xml:space="preserve"> </v>
      </c>
    </row>
    <row r="1217" spans="1:12" x14ac:dyDescent="0.25">
      <c r="A1217" s="72"/>
      <c r="B1217" s="82"/>
      <c r="C1217" s="82"/>
      <c r="D1217" s="79"/>
      <c r="E1217" s="83"/>
      <c r="F1217" s="83"/>
      <c r="G1217" s="81"/>
      <c r="H1217" s="126"/>
      <c r="I1217" s="238" t="str">
        <f>IF(ISNUMBER(F1217),_xlfn.IFS(RIGHT(H1217,3)="(b)",IF(AND(G1217&gt;=DATE('1. Informace o projektu'!$C$3,1,1),G1217&lt;=WORKDAY(DATE('1. Informace o projektu'!$C$3+1,1,31)-1,1)),"OK","!!"),RIGHT(H1217,3)="(a)",IF(AND(G1217&gt;=DATE('1. Informace o projektu'!$C$3,1,1),G1217&lt;=WORKDAY(DATE('1. Informace o projektu'!$C$3,12,31)-1,1,'6. Data'!$C$76:$C$89)),"OK","!!"),ISBLANK(G1217),"!",ISBLANK(H1217),"!!!",H1217='6. Data'!$B$3,"vyberte druh nákladu")," ")</f>
        <v xml:space="preserve"> </v>
      </c>
      <c r="J1217" s="261" t="str">
        <f t="shared" si="54"/>
        <v xml:space="preserve"> </v>
      </c>
      <c r="K1217" s="238" t="str">
        <f t="shared" si="55"/>
        <v xml:space="preserve"> </v>
      </c>
      <c r="L1217" s="87" t="str">
        <f t="shared" si="56"/>
        <v xml:space="preserve"> </v>
      </c>
    </row>
    <row r="1218" spans="1:12" x14ac:dyDescent="0.25">
      <c r="A1218" s="72"/>
      <c r="B1218" s="82"/>
      <c r="C1218" s="82"/>
      <c r="D1218" s="79"/>
      <c r="E1218" s="83"/>
      <c r="F1218" s="83"/>
      <c r="G1218" s="81"/>
      <c r="H1218" s="126"/>
      <c r="I1218" s="238" t="str">
        <f>IF(ISNUMBER(F1218),_xlfn.IFS(RIGHT(H1218,3)="(b)",IF(AND(G1218&gt;=DATE('1. Informace o projektu'!$C$3,1,1),G1218&lt;=WORKDAY(DATE('1. Informace o projektu'!$C$3+1,1,31)-1,1)),"OK","!!"),RIGHT(H1218,3)="(a)",IF(AND(G1218&gt;=DATE('1. Informace o projektu'!$C$3,1,1),G1218&lt;=WORKDAY(DATE('1. Informace o projektu'!$C$3,12,31)-1,1,'6. Data'!$C$76:$C$89)),"OK","!!"),ISBLANK(G1218),"!",ISBLANK(H1218),"!!!",H1218='6. Data'!$B$3,"vyberte druh nákladu")," ")</f>
        <v xml:space="preserve"> </v>
      </c>
      <c r="J1218" s="261" t="str">
        <f t="shared" si="54"/>
        <v xml:space="preserve"> </v>
      </c>
      <c r="K1218" s="238" t="str">
        <f t="shared" si="55"/>
        <v xml:space="preserve"> </v>
      </c>
      <c r="L1218" s="87" t="str">
        <f t="shared" si="56"/>
        <v xml:space="preserve"> </v>
      </c>
    </row>
    <row r="1219" spans="1:12" x14ac:dyDescent="0.25">
      <c r="A1219" s="72"/>
      <c r="B1219" s="82"/>
      <c r="C1219" s="82"/>
      <c r="D1219" s="79"/>
      <c r="E1219" s="83"/>
      <c r="F1219" s="83"/>
      <c r="G1219" s="81"/>
      <c r="H1219" s="126"/>
      <c r="I1219" s="238" t="str">
        <f>IF(ISNUMBER(F1219),_xlfn.IFS(RIGHT(H1219,3)="(b)",IF(AND(G1219&gt;=DATE('1. Informace o projektu'!$C$3,1,1),G1219&lt;=WORKDAY(DATE('1. Informace o projektu'!$C$3+1,1,31)-1,1)),"OK","!!"),RIGHT(H1219,3)="(a)",IF(AND(G1219&gt;=DATE('1. Informace o projektu'!$C$3,1,1),G1219&lt;=WORKDAY(DATE('1. Informace o projektu'!$C$3,12,31)-1,1,'6. Data'!$C$76:$C$89)),"OK","!!"),ISBLANK(G1219),"!",ISBLANK(H1219),"!!!",H1219='6. Data'!$B$3,"vyberte druh nákladu")," ")</f>
        <v xml:space="preserve"> </v>
      </c>
      <c r="J1219" s="261" t="str">
        <f t="shared" si="54"/>
        <v xml:space="preserve"> </v>
      </c>
      <c r="K1219" s="238" t="str">
        <f t="shared" si="55"/>
        <v xml:space="preserve"> </v>
      </c>
      <c r="L1219" s="87" t="str">
        <f t="shared" si="56"/>
        <v xml:space="preserve"> </v>
      </c>
    </row>
    <row r="1220" spans="1:12" x14ac:dyDescent="0.25">
      <c r="A1220" s="72"/>
      <c r="B1220" s="82"/>
      <c r="C1220" s="82"/>
      <c r="D1220" s="79"/>
      <c r="E1220" s="83"/>
      <c r="F1220" s="83"/>
      <c r="G1220" s="81"/>
      <c r="H1220" s="126"/>
      <c r="I1220" s="238" t="str">
        <f>IF(ISNUMBER(F1220),_xlfn.IFS(RIGHT(H1220,3)="(b)",IF(AND(G1220&gt;=DATE('1. Informace o projektu'!$C$3,1,1),G1220&lt;=WORKDAY(DATE('1. Informace o projektu'!$C$3+1,1,31)-1,1)),"OK","!!"),RIGHT(H1220,3)="(a)",IF(AND(G1220&gt;=DATE('1. Informace o projektu'!$C$3,1,1),G1220&lt;=WORKDAY(DATE('1. Informace o projektu'!$C$3,12,31)-1,1,'6. Data'!$C$76:$C$89)),"OK","!!"),ISBLANK(G1220),"!",ISBLANK(H1220),"!!!",H1220='6. Data'!$B$3,"vyberte druh nákladu")," ")</f>
        <v xml:space="preserve"> </v>
      </c>
      <c r="J1220" s="261" t="str">
        <f t="shared" si="54"/>
        <v xml:space="preserve"> </v>
      </c>
      <c r="K1220" s="238" t="str">
        <f t="shared" si="55"/>
        <v xml:space="preserve"> </v>
      </c>
      <c r="L1220" s="87" t="str">
        <f t="shared" si="56"/>
        <v xml:space="preserve"> </v>
      </c>
    </row>
    <row r="1221" spans="1:12" x14ac:dyDescent="0.25">
      <c r="A1221" s="72"/>
      <c r="B1221" s="82"/>
      <c r="C1221" s="82"/>
      <c r="D1221" s="79"/>
      <c r="E1221" s="83"/>
      <c r="F1221" s="83"/>
      <c r="G1221" s="81"/>
      <c r="H1221" s="126"/>
      <c r="I1221" s="238" t="str">
        <f>IF(ISNUMBER(F1221),_xlfn.IFS(RIGHT(H1221,3)="(b)",IF(AND(G1221&gt;=DATE('1. Informace o projektu'!$C$3,1,1),G1221&lt;=WORKDAY(DATE('1. Informace o projektu'!$C$3+1,1,31)-1,1)),"OK","!!"),RIGHT(H1221,3)="(a)",IF(AND(G1221&gt;=DATE('1. Informace o projektu'!$C$3,1,1),G1221&lt;=WORKDAY(DATE('1. Informace o projektu'!$C$3,12,31)-1,1,'6. Data'!$C$76:$C$89)),"OK","!!"),ISBLANK(G1221),"!",ISBLANK(H1221),"!!!",H1221='6. Data'!$B$3,"vyberte druh nákladu")," ")</f>
        <v xml:space="preserve"> </v>
      </c>
      <c r="J1221" s="261" t="str">
        <f t="shared" si="54"/>
        <v xml:space="preserve"> </v>
      </c>
      <c r="K1221" s="238" t="str">
        <f t="shared" si="55"/>
        <v xml:space="preserve"> </v>
      </c>
      <c r="L1221" s="87" t="str">
        <f t="shared" si="56"/>
        <v xml:space="preserve"> </v>
      </c>
    </row>
    <row r="1222" spans="1:12" x14ac:dyDescent="0.25">
      <c r="A1222" s="72"/>
      <c r="B1222" s="82"/>
      <c r="C1222" s="82"/>
      <c r="D1222" s="79"/>
      <c r="E1222" s="83"/>
      <c r="F1222" s="83"/>
      <c r="G1222" s="81"/>
      <c r="H1222" s="126"/>
      <c r="I1222" s="238" t="str">
        <f>IF(ISNUMBER(F1222),_xlfn.IFS(RIGHT(H1222,3)="(b)",IF(AND(G1222&gt;=DATE('1. Informace o projektu'!$C$3,1,1),G1222&lt;=WORKDAY(DATE('1. Informace o projektu'!$C$3+1,1,31)-1,1)),"OK","!!"),RIGHT(H1222,3)="(a)",IF(AND(G1222&gt;=DATE('1. Informace o projektu'!$C$3,1,1),G1222&lt;=WORKDAY(DATE('1. Informace o projektu'!$C$3,12,31)-1,1,'6. Data'!$C$76:$C$89)),"OK","!!"),ISBLANK(G1222),"!",ISBLANK(H1222),"!!!",H1222='6. Data'!$B$3,"vyberte druh nákladu")," ")</f>
        <v xml:space="preserve"> </v>
      </c>
      <c r="J1222" s="261" t="str">
        <f t="shared" si="54"/>
        <v xml:space="preserve"> </v>
      </c>
      <c r="K1222" s="238" t="str">
        <f t="shared" si="55"/>
        <v xml:space="preserve"> </v>
      </c>
      <c r="L1222" s="87" t="str">
        <f t="shared" si="56"/>
        <v xml:space="preserve"> </v>
      </c>
    </row>
    <row r="1223" spans="1:12" x14ac:dyDescent="0.25">
      <c r="A1223" s="72"/>
      <c r="B1223" s="82"/>
      <c r="C1223" s="82"/>
      <c r="D1223" s="79"/>
      <c r="E1223" s="83"/>
      <c r="F1223" s="83"/>
      <c r="G1223" s="81"/>
      <c r="H1223" s="126"/>
      <c r="I1223" s="238" t="str">
        <f>IF(ISNUMBER(F1223),_xlfn.IFS(RIGHT(H1223,3)="(b)",IF(AND(G1223&gt;=DATE('1. Informace o projektu'!$C$3,1,1),G1223&lt;=WORKDAY(DATE('1. Informace o projektu'!$C$3+1,1,31)-1,1)),"OK","!!"),RIGHT(H1223,3)="(a)",IF(AND(G1223&gt;=DATE('1. Informace o projektu'!$C$3,1,1),G1223&lt;=WORKDAY(DATE('1. Informace o projektu'!$C$3,12,31)-1,1,'6. Data'!$C$76:$C$89)),"OK","!!"),ISBLANK(G1223),"!",ISBLANK(H1223),"!!!",H1223='6. Data'!$B$3,"vyberte druh nákladu")," ")</f>
        <v xml:space="preserve"> </v>
      </c>
      <c r="J1223" s="261" t="str">
        <f t="shared" ref="J1223:J1286" si="57">_xlfn.IFS(I1223="!","Zapište datum úhrady",I1223="ok"," ",I1223=" "," ",I1223="!!!","vyberte druh nákladu",I1223="!!","nepovolené datum úhrady",I1223="vyberte druh nákladu","vyberte druh nákladu")</f>
        <v xml:space="preserve"> </v>
      </c>
      <c r="K1223" s="238" t="str">
        <f t="shared" ref="K1223:K1286" si="58">IF(ISNUMBER(F1223),IF(E1223&gt;=F1223,"OK","!")," ")</f>
        <v xml:space="preserve"> </v>
      </c>
      <c r="L1223" s="87" t="str">
        <f t="shared" ref="L1223:L1286" si="59">_xlfn.IFS(K1223="!","Hrazeno z dotace je vyšší než fakturovaná částka",K1223="ok"," ",K1223=" "," ")</f>
        <v xml:space="preserve"> </v>
      </c>
    </row>
    <row r="1224" spans="1:12" x14ac:dyDescent="0.25">
      <c r="A1224" s="72"/>
      <c r="B1224" s="82"/>
      <c r="C1224" s="82"/>
      <c r="D1224" s="79"/>
      <c r="E1224" s="83"/>
      <c r="F1224" s="83"/>
      <c r="G1224" s="81"/>
      <c r="H1224" s="126"/>
      <c r="I1224" s="238" t="str">
        <f>IF(ISNUMBER(F1224),_xlfn.IFS(RIGHT(H1224,3)="(b)",IF(AND(G1224&gt;=DATE('1. Informace o projektu'!$C$3,1,1),G1224&lt;=WORKDAY(DATE('1. Informace o projektu'!$C$3+1,1,31)-1,1)),"OK","!!"),RIGHT(H1224,3)="(a)",IF(AND(G1224&gt;=DATE('1. Informace o projektu'!$C$3,1,1),G1224&lt;=WORKDAY(DATE('1. Informace o projektu'!$C$3,12,31)-1,1,'6. Data'!$C$76:$C$89)),"OK","!!"),ISBLANK(G1224),"!",ISBLANK(H1224),"!!!",H1224='6. Data'!$B$3,"vyberte druh nákladu")," ")</f>
        <v xml:space="preserve"> </v>
      </c>
      <c r="J1224" s="261" t="str">
        <f t="shared" si="57"/>
        <v xml:space="preserve"> </v>
      </c>
      <c r="K1224" s="238" t="str">
        <f t="shared" si="58"/>
        <v xml:space="preserve"> </v>
      </c>
      <c r="L1224" s="87" t="str">
        <f t="shared" si="59"/>
        <v xml:space="preserve"> </v>
      </c>
    </row>
    <row r="1225" spans="1:12" x14ac:dyDescent="0.25">
      <c r="A1225" s="72"/>
      <c r="B1225" s="82"/>
      <c r="C1225" s="82"/>
      <c r="D1225" s="79"/>
      <c r="E1225" s="83"/>
      <c r="F1225" s="83"/>
      <c r="G1225" s="81"/>
      <c r="H1225" s="126"/>
      <c r="I1225" s="238" t="str">
        <f>IF(ISNUMBER(F1225),_xlfn.IFS(RIGHT(H1225,3)="(b)",IF(AND(G1225&gt;=DATE('1. Informace o projektu'!$C$3,1,1),G1225&lt;=WORKDAY(DATE('1. Informace o projektu'!$C$3+1,1,31)-1,1)),"OK","!!"),RIGHT(H1225,3)="(a)",IF(AND(G1225&gt;=DATE('1. Informace o projektu'!$C$3,1,1),G1225&lt;=WORKDAY(DATE('1. Informace o projektu'!$C$3,12,31)-1,1,'6. Data'!$C$76:$C$89)),"OK","!!"),ISBLANK(G1225),"!",ISBLANK(H1225),"!!!",H1225='6. Data'!$B$3,"vyberte druh nákladu")," ")</f>
        <v xml:space="preserve"> </v>
      </c>
      <c r="J1225" s="261" t="str">
        <f t="shared" si="57"/>
        <v xml:space="preserve"> </v>
      </c>
      <c r="K1225" s="238" t="str">
        <f t="shared" si="58"/>
        <v xml:space="preserve"> </v>
      </c>
      <c r="L1225" s="87" t="str">
        <f t="shared" si="59"/>
        <v xml:space="preserve"> </v>
      </c>
    </row>
    <row r="1226" spans="1:12" x14ac:dyDescent="0.25">
      <c r="A1226" s="72"/>
      <c r="B1226" s="82"/>
      <c r="C1226" s="82"/>
      <c r="D1226" s="79"/>
      <c r="E1226" s="83"/>
      <c r="F1226" s="83"/>
      <c r="G1226" s="81"/>
      <c r="H1226" s="126"/>
      <c r="I1226" s="238" t="str">
        <f>IF(ISNUMBER(F1226),_xlfn.IFS(RIGHT(H1226,3)="(b)",IF(AND(G1226&gt;=DATE('1. Informace o projektu'!$C$3,1,1),G1226&lt;=WORKDAY(DATE('1. Informace o projektu'!$C$3+1,1,31)-1,1)),"OK","!!"),RIGHT(H1226,3)="(a)",IF(AND(G1226&gt;=DATE('1. Informace o projektu'!$C$3,1,1),G1226&lt;=WORKDAY(DATE('1. Informace o projektu'!$C$3,12,31)-1,1,'6. Data'!$C$76:$C$89)),"OK","!!"),ISBLANK(G1226),"!",ISBLANK(H1226),"!!!",H1226='6. Data'!$B$3,"vyberte druh nákladu")," ")</f>
        <v xml:space="preserve"> </v>
      </c>
      <c r="J1226" s="261" t="str">
        <f t="shared" si="57"/>
        <v xml:space="preserve"> </v>
      </c>
      <c r="K1226" s="238" t="str">
        <f t="shared" si="58"/>
        <v xml:space="preserve"> </v>
      </c>
      <c r="L1226" s="87" t="str">
        <f t="shared" si="59"/>
        <v xml:space="preserve"> </v>
      </c>
    </row>
    <row r="1227" spans="1:12" x14ac:dyDescent="0.25">
      <c r="A1227" s="72"/>
      <c r="B1227" s="82"/>
      <c r="C1227" s="82"/>
      <c r="D1227" s="79"/>
      <c r="E1227" s="83"/>
      <c r="F1227" s="83"/>
      <c r="G1227" s="81"/>
      <c r="H1227" s="126"/>
      <c r="I1227" s="238" t="str">
        <f>IF(ISNUMBER(F1227),_xlfn.IFS(RIGHT(H1227,3)="(b)",IF(AND(G1227&gt;=DATE('1. Informace o projektu'!$C$3,1,1),G1227&lt;=WORKDAY(DATE('1. Informace o projektu'!$C$3+1,1,31)-1,1)),"OK","!!"),RIGHT(H1227,3)="(a)",IF(AND(G1227&gt;=DATE('1. Informace o projektu'!$C$3,1,1),G1227&lt;=WORKDAY(DATE('1. Informace o projektu'!$C$3,12,31)-1,1,'6. Data'!$C$76:$C$89)),"OK","!!"),ISBLANK(G1227),"!",ISBLANK(H1227),"!!!",H1227='6. Data'!$B$3,"vyberte druh nákladu")," ")</f>
        <v xml:space="preserve"> </v>
      </c>
      <c r="J1227" s="261" t="str">
        <f t="shared" si="57"/>
        <v xml:space="preserve"> </v>
      </c>
      <c r="K1227" s="238" t="str">
        <f t="shared" si="58"/>
        <v xml:space="preserve"> </v>
      </c>
      <c r="L1227" s="87" t="str">
        <f t="shared" si="59"/>
        <v xml:space="preserve"> </v>
      </c>
    </row>
    <row r="1228" spans="1:12" x14ac:dyDescent="0.25">
      <c r="A1228" s="72"/>
      <c r="B1228" s="82"/>
      <c r="C1228" s="82"/>
      <c r="D1228" s="79"/>
      <c r="E1228" s="83"/>
      <c r="F1228" s="83"/>
      <c r="G1228" s="81"/>
      <c r="H1228" s="126"/>
      <c r="I1228" s="238" t="str">
        <f>IF(ISNUMBER(F1228),_xlfn.IFS(RIGHT(H1228,3)="(b)",IF(AND(G1228&gt;=DATE('1. Informace o projektu'!$C$3,1,1),G1228&lt;=WORKDAY(DATE('1. Informace o projektu'!$C$3+1,1,31)-1,1)),"OK","!!"),RIGHT(H1228,3)="(a)",IF(AND(G1228&gt;=DATE('1. Informace o projektu'!$C$3,1,1),G1228&lt;=WORKDAY(DATE('1. Informace o projektu'!$C$3,12,31)-1,1,'6. Data'!$C$76:$C$89)),"OK","!!"),ISBLANK(G1228),"!",ISBLANK(H1228),"!!!",H1228='6. Data'!$B$3,"vyberte druh nákladu")," ")</f>
        <v xml:space="preserve"> </v>
      </c>
      <c r="J1228" s="261" t="str">
        <f t="shared" si="57"/>
        <v xml:space="preserve"> </v>
      </c>
      <c r="K1228" s="238" t="str">
        <f t="shared" si="58"/>
        <v xml:space="preserve"> </v>
      </c>
      <c r="L1228" s="87" t="str">
        <f t="shared" si="59"/>
        <v xml:space="preserve"> </v>
      </c>
    </row>
    <row r="1229" spans="1:12" x14ac:dyDescent="0.25">
      <c r="A1229" s="72"/>
      <c r="B1229" s="82"/>
      <c r="C1229" s="82"/>
      <c r="D1229" s="79"/>
      <c r="E1229" s="83"/>
      <c r="F1229" s="83"/>
      <c r="G1229" s="81"/>
      <c r="H1229" s="126"/>
      <c r="I1229" s="238" t="str">
        <f>IF(ISNUMBER(F1229),_xlfn.IFS(RIGHT(H1229,3)="(b)",IF(AND(G1229&gt;=DATE('1. Informace o projektu'!$C$3,1,1),G1229&lt;=WORKDAY(DATE('1. Informace o projektu'!$C$3+1,1,31)-1,1)),"OK","!!"),RIGHT(H1229,3)="(a)",IF(AND(G1229&gt;=DATE('1. Informace o projektu'!$C$3,1,1),G1229&lt;=WORKDAY(DATE('1. Informace o projektu'!$C$3,12,31)-1,1,'6. Data'!$C$76:$C$89)),"OK","!!"),ISBLANK(G1229),"!",ISBLANK(H1229),"!!!",H1229='6. Data'!$B$3,"vyberte druh nákladu")," ")</f>
        <v xml:space="preserve"> </v>
      </c>
      <c r="J1229" s="261" t="str">
        <f t="shared" si="57"/>
        <v xml:space="preserve"> </v>
      </c>
      <c r="K1229" s="238" t="str">
        <f t="shared" si="58"/>
        <v xml:space="preserve"> </v>
      </c>
      <c r="L1229" s="87" t="str">
        <f t="shared" si="59"/>
        <v xml:space="preserve"> </v>
      </c>
    </row>
    <row r="1230" spans="1:12" x14ac:dyDescent="0.25">
      <c r="A1230" s="72"/>
      <c r="B1230" s="82"/>
      <c r="C1230" s="82"/>
      <c r="D1230" s="79"/>
      <c r="E1230" s="83"/>
      <c r="F1230" s="83"/>
      <c r="G1230" s="81"/>
      <c r="H1230" s="126"/>
      <c r="I1230" s="238" t="str">
        <f>IF(ISNUMBER(F1230),_xlfn.IFS(RIGHT(H1230,3)="(b)",IF(AND(G1230&gt;=DATE('1. Informace o projektu'!$C$3,1,1),G1230&lt;=WORKDAY(DATE('1. Informace o projektu'!$C$3+1,1,31)-1,1)),"OK","!!"),RIGHT(H1230,3)="(a)",IF(AND(G1230&gt;=DATE('1. Informace o projektu'!$C$3,1,1),G1230&lt;=WORKDAY(DATE('1. Informace o projektu'!$C$3,12,31)-1,1,'6. Data'!$C$76:$C$89)),"OK","!!"),ISBLANK(G1230),"!",ISBLANK(H1230),"!!!",H1230='6. Data'!$B$3,"vyberte druh nákladu")," ")</f>
        <v xml:space="preserve"> </v>
      </c>
      <c r="J1230" s="261" t="str">
        <f t="shared" si="57"/>
        <v xml:space="preserve"> </v>
      </c>
      <c r="K1230" s="238" t="str">
        <f t="shared" si="58"/>
        <v xml:space="preserve"> </v>
      </c>
      <c r="L1230" s="87" t="str">
        <f t="shared" si="59"/>
        <v xml:space="preserve"> </v>
      </c>
    </row>
    <row r="1231" spans="1:12" x14ac:dyDescent="0.25">
      <c r="A1231" s="72"/>
      <c r="B1231" s="82"/>
      <c r="C1231" s="82"/>
      <c r="D1231" s="79"/>
      <c r="E1231" s="83"/>
      <c r="F1231" s="83"/>
      <c r="G1231" s="81"/>
      <c r="H1231" s="126"/>
      <c r="I1231" s="238" t="str">
        <f>IF(ISNUMBER(F1231),_xlfn.IFS(RIGHT(H1231,3)="(b)",IF(AND(G1231&gt;=DATE('1. Informace o projektu'!$C$3,1,1),G1231&lt;=WORKDAY(DATE('1. Informace o projektu'!$C$3+1,1,31)-1,1)),"OK","!!"),RIGHT(H1231,3)="(a)",IF(AND(G1231&gt;=DATE('1. Informace o projektu'!$C$3,1,1),G1231&lt;=WORKDAY(DATE('1. Informace o projektu'!$C$3,12,31)-1,1,'6. Data'!$C$76:$C$89)),"OK","!!"),ISBLANK(G1231),"!",ISBLANK(H1231),"!!!",H1231='6. Data'!$B$3,"vyberte druh nákladu")," ")</f>
        <v xml:space="preserve"> </v>
      </c>
      <c r="J1231" s="261" t="str">
        <f t="shared" si="57"/>
        <v xml:space="preserve"> </v>
      </c>
      <c r="K1231" s="238" t="str">
        <f t="shared" si="58"/>
        <v xml:space="preserve"> </v>
      </c>
      <c r="L1231" s="87" t="str">
        <f t="shared" si="59"/>
        <v xml:space="preserve"> </v>
      </c>
    </row>
    <row r="1232" spans="1:12" x14ac:dyDescent="0.25">
      <c r="A1232" s="72"/>
      <c r="B1232" s="82"/>
      <c r="C1232" s="82"/>
      <c r="D1232" s="79"/>
      <c r="E1232" s="83"/>
      <c r="F1232" s="83"/>
      <c r="G1232" s="81"/>
      <c r="H1232" s="126"/>
      <c r="I1232" s="238" t="str">
        <f>IF(ISNUMBER(F1232),_xlfn.IFS(RIGHT(H1232,3)="(b)",IF(AND(G1232&gt;=DATE('1. Informace o projektu'!$C$3,1,1),G1232&lt;=WORKDAY(DATE('1. Informace o projektu'!$C$3+1,1,31)-1,1)),"OK","!!"),RIGHT(H1232,3)="(a)",IF(AND(G1232&gt;=DATE('1. Informace o projektu'!$C$3,1,1),G1232&lt;=WORKDAY(DATE('1. Informace o projektu'!$C$3,12,31)-1,1,'6. Data'!$C$76:$C$89)),"OK","!!"),ISBLANK(G1232),"!",ISBLANK(H1232),"!!!",H1232='6. Data'!$B$3,"vyberte druh nákladu")," ")</f>
        <v xml:space="preserve"> </v>
      </c>
      <c r="J1232" s="261" t="str">
        <f t="shared" si="57"/>
        <v xml:space="preserve"> </v>
      </c>
      <c r="K1232" s="238" t="str">
        <f t="shared" si="58"/>
        <v xml:space="preserve"> </v>
      </c>
      <c r="L1232" s="87" t="str">
        <f t="shared" si="59"/>
        <v xml:space="preserve"> </v>
      </c>
    </row>
    <row r="1233" spans="1:12" x14ac:dyDescent="0.25">
      <c r="A1233" s="72"/>
      <c r="B1233" s="82"/>
      <c r="C1233" s="82"/>
      <c r="D1233" s="79"/>
      <c r="E1233" s="83"/>
      <c r="F1233" s="83"/>
      <c r="G1233" s="81"/>
      <c r="H1233" s="126"/>
      <c r="I1233" s="238" t="str">
        <f>IF(ISNUMBER(F1233),_xlfn.IFS(RIGHT(H1233,3)="(b)",IF(AND(G1233&gt;=DATE('1. Informace o projektu'!$C$3,1,1),G1233&lt;=WORKDAY(DATE('1. Informace o projektu'!$C$3+1,1,31)-1,1)),"OK","!!"),RIGHT(H1233,3)="(a)",IF(AND(G1233&gt;=DATE('1. Informace o projektu'!$C$3,1,1),G1233&lt;=WORKDAY(DATE('1. Informace o projektu'!$C$3,12,31)-1,1,'6. Data'!$C$76:$C$89)),"OK","!!"),ISBLANK(G1233),"!",ISBLANK(H1233),"!!!",H1233='6. Data'!$B$3,"vyberte druh nákladu")," ")</f>
        <v xml:space="preserve"> </v>
      </c>
      <c r="J1233" s="261" t="str">
        <f t="shared" si="57"/>
        <v xml:space="preserve"> </v>
      </c>
      <c r="K1233" s="238" t="str">
        <f t="shared" si="58"/>
        <v xml:space="preserve"> </v>
      </c>
      <c r="L1233" s="87" t="str">
        <f t="shared" si="59"/>
        <v xml:space="preserve"> </v>
      </c>
    </row>
    <row r="1234" spans="1:12" x14ac:dyDescent="0.25">
      <c r="A1234" s="72"/>
      <c r="B1234" s="82"/>
      <c r="C1234" s="82"/>
      <c r="D1234" s="79"/>
      <c r="E1234" s="83"/>
      <c r="F1234" s="83"/>
      <c r="G1234" s="81"/>
      <c r="H1234" s="126"/>
      <c r="I1234" s="238" t="str">
        <f>IF(ISNUMBER(F1234),_xlfn.IFS(RIGHT(H1234,3)="(b)",IF(AND(G1234&gt;=DATE('1. Informace o projektu'!$C$3,1,1),G1234&lt;=WORKDAY(DATE('1. Informace o projektu'!$C$3+1,1,31)-1,1)),"OK","!!"),RIGHT(H1234,3)="(a)",IF(AND(G1234&gt;=DATE('1. Informace o projektu'!$C$3,1,1),G1234&lt;=WORKDAY(DATE('1. Informace o projektu'!$C$3,12,31)-1,1,'6. Data'!$C$76:$C$89)),"OK","!!"),ISBLANK(G1234),"!",ISBLANK(H1234),"!!!",H1234='6. Data'!$B$3,"vyberte druh nákladu")," ")</f>
        <v xml:space="preserve"> </v>
      </c>
      <c r="J1234" s="261" t="str">
        <f t="shared" si="57"/>
        <v xml:space="preserve"> </v>
      </c>
      <c r="K1234" s="238" t="str">
        <f t="shared" si="58"/>
        <v xml:space="preserve"> </v>
      </c>
      <c r="L1234" s="87" t="str">
        <f t="shared" si="59"/>
        <v xml:space="preserve"> </v>
      </c>
    </row>
    <row r="1235" spans="1:12" x14ac:dyDescent="0.25">
      <c r="A1235" s="72"/>
      <c r="B1235" s="82"/>
      <c r="C1235" s="82"/>
      <c r="D1235" s="79"/>
      <c r="E1235" s="83"/>
      <c r="F1235" s="83"/>
      <c r="G1235" s="81"/>
      <c r="H1235" s="126"/>
      <c r="I1235" s="238" t="str">
        <f>IF(ISNUMBER(F1235),_xlfn.IFS(RIGHT(H1235,3)="(b)",IF(AND(G1235&gt;=DATE('1. Informace o projektu'!$C$3,1,1),G1235&lt;=WORKDAY(DATE('1. Informace o projektu'!$C$3+1,1,31)-1,1)),"OK","!!"),RIGHT(H1235,3)="(a)",IF(AND(G1235&gt;=DATE('1. Informace o projektu'!$C$3,1,1),G1235&lt;=WORKDAY(DATE('1. Informace o projektu'!$C$3,12,31)-1,1,'6. Data'!$C$76:$C$89)),"OK","!!"),ISBLANK(G1235),"!",ISBLANK(H1235),"!!!",H1235='6. Data'!$B$3,"vyberte druh nákladu")," ")</f>
        <v xml:space="preserve"> </v>
      </c>
      <c r="J1235" s="261" t="str">
        <f t="shared" si="57"/>
        <v xml:space="preserve"> </v>
      </c>
      <c r="K1235" s="238" t="str">
        <f t="shared" si="58"/>
        <v xml:space="preserve"> </v>
      </c>
      <c r="L1235" s="87" t="str">
        <f t="shared" si="59"/>
        <v xml:space="preserve"> </v>
      </c>
    </row>
    <row r="1236" spans="1:12" x14ac:dyDescent="0.25">
      <c r="A1236" s="72"/>
      <c r="B1236" s="82"/>
      <c r="C1236" s="82"/>
      <c r="D1236" s="79"/>
      <c r="E1236" s="83"/>
      <c r="F1236" s="83"/>
      <c r="G1236" s="81"/>
      <c r="H1236" s="126"/>
      <c r="I1236" s="238" t="str">
        <f>IF(ISNUMBER(F1236),_xlfn.IFS(RIGHT(H1236,3)="(b)",IF(AND(G1236&gt;=DATE('1. Informace o projektu'!$C$3,1,1),G1236&lt;=WORKDAY(DATE('1. Informace o projektu'!$C$3+1,1,31)-1,1)),"OK","!!"),RIGHT(H1236,3)="(a)",IF(AND(G1236&gt;=DATE('1. Informace o projektu'!$C$3,1,1),G1236&lt;=WORKDAY(DATE('1. Informace o projektu'!$C$3,12,31)-1,1,'6. Data'!$C$76:$C$89)),"OK","!!"),ISBLANK(G1236),"!",ISBLANK(H1236),"!!!",H1236='6. Data'!$B$3,"vyberte druh nákladu")," ")</f>
        <v xml:space="preserve"> </v>
      </c>
      <c r="J1236" s="261" t="str">
        <f t="shared" si="57"/>
        <v xml:space="preserve"> </v>
      </c>
      <c r="K1236" s="238" t="str">
        <f t="shared" si="58"/>
        <v xml:space="preserve"> </v>
      </c>
      <c r="L1236" s="87" t="str">
        <f t="shared" si="59"/>
        <v xml:space="preserve"> </v>
      </c>
    </row>
    <row r="1237" spans="1:12" x14ac:dyDescent="0.25">
      <c r="A1237" s="72"/>
      <c r="B1237" s="82"/>
      <c r="C1237" s="82"/>
      <c r="D1237" s="79"/>
      <c r="E1237" s="83"/>
      <c r="F1237" s="83"/>
      <c r="G1237" s="81"/>
      <c r="H1237" s="126"/>
      <c r="I1237" s="238" t="str">
        <f>IF(ISNUMBER(F1237),_xlfn.IFS(RIGHT(H1237,3)="(b)",IF(AND(G1237&gt;=DATE('1. Informace o projektu'!$C$3,1,1),G1237&lt;=WORKDAY(DATE('1. Informace o projektu'!$C$3+1,1,31)-1,1)),"OK","!!"),RIGHT(H1237,3)="(a)",IF(AND(G1237&gt;=DATE('1. Informace o projektu'!$C$3,1,1),G1237&lt;=WORKDAY(DATE('1. Informace o projektu'!$C$3,12,31)-1,1,'6. Data'!$C$76:$C$89)),"OK","!!"),ISBLANK(G1237),"!",ISBLANK(H1237),"!!!",H1237='6. Data'!$B$3,"vyberte druh nákladu")," ")</f>
        <v xml:space="preserve"> </v>
      </c>
      <c r="J1237" s="261" t="str">
        <f t="shared" si="57"/>
        <v xml:space="preserve"> </v>
      </c>
      <c r="K1237" s="238" t="str">
        <f t="shared" si="58"/>
        <v xml:space="preserve"> </v>
      </c>
      <c r="L1237" s="87" t="str">
        <f t="shared" si="59"/>
        <v xml:space="preserve"> </v>
      </c>
    </row>
    <row r="1238" spans="1:12" x14ac:dyDescent="0.25">
      <c r="A1238" s="72"/>
      <c r="B1238" s="82"/>
      <c r="C1238" s="82"/>
      <c r="D1238" s="79"/>
      <c r="E1238" s="83"/>
      <c r="F1238" s="83"/>
      <c r="G1238" s="81"/>
      <c r="H1238" s="126"/>
      <c r="I1238" s="238" t="str">
        <f>IF(ISNUMBER(F1238),_xlfn.IFS(RIGHT(H1238,3)="(b)",IF(AND(G1238&gt;=DATE('1. Informace o projektu'!$C$3,1,1),G1238&lt;=WORKDAY(DATE('1. Informace o projektu'!$C$3+1,1,31)-1,1)),"OK","!!"),RIGHT(H1238,3)="(a)",IF(AND(G1238&gt;=DATE('1. Informace o projektu'!$C$3,1,1),G1238&lt;=WORKDAY(DATE('1. Informace o projektu'!$C$3,12,31)-1,1,'6. Data'!$C$76:$C$89)),"OK","!!"),ISBLANK(G1238),"!",ISBLANK(H1238),"!!!",H1238='6. Data'!$B$3,"vyberte druh nákladu")," ")</f>
        <v xml:space="preserve"> </v>
      </c>
      <c r="J1238" s="261" t="str">
        <f t="shared" si="57"/>
        <v xml:space="preserve"> </v>
      </c>
      <c r="K1238" s="238" t="str">
        <f t="shared" si="58"/>
        <v xml:space="preserve"> </v>
      </c>
      <c r="L1238" s="87" t="str">
        <f t="shared" si="59"/>
        <v xml:space="preserve"> </v>
      </c>
    </row>
    <row r="1239" spans="1:12" x14ac:dyDescent="0.25">
      <c r="A1239" s="72"/>
      <c r="B1239" s="82"/>
      <c r="C1239" s="82"/>
      <c r="D1239" s="79"/>
      <c r="E1239" s="83"/>
      <c r="F1239" s="83"/>
      <c r="G1239" s="81"/>
      <c r="H1239" s="126"/>
      <c r="I1239" s="238" t="str">
        <f>IF(ISNUMBER(F1239),_xlfn.IFS(RIGHT(H1239,3)="(b)",IF(AND(G1239&gt;=DATE('1. Informace o projektu'!$C$3,1,1),G1239&lt;=WORKDAY(DATE('1. Informace o projektu'!$C$3+1,1,31)-1,1)),"OK","!!"),RIGHT(H1239,3)="(a)",IF(AND(G1239&gt;=DATE('1. Informace o projektu'!$C$3,1,1),G1239&lt;=WORKDAY(DATE('1. Informace o projektu'!$C$3,12,31)-1,1,'6. Data'!$C$76:$C$89)),"OK","!!"),ISBLANK(G1239),"!",ISBLANK(H1239),"!!!",H1239='6. Data'!$B$3,"vyberte druh nákladu")," ")</f>
        <v xml:space="preserve"> </v>
      </c>
      <c r="J1239" s="261" t="str">
        <f t="shared" si="57"/>
        <v xml:space="preserve"> </v>
      </c>
      <c r="K1239" s="238" t="str">
        <f t="shared" si="58"/>
        <v xml:space="preserve"> </v>
      </c>
      <c r="L1239" s="87" t="str">
        <f t="shared" si="59"/>
        <v xml:space="preserve"> </v>
      </c>
    </row>
    <row r="1240" spans="1:12" x14ac:dyDescent="0.25">
      <c r="A1240" s="72"/>
      <c r="B1240" s="82"/>
      <c r="C1240" s="82"/>
      <c r="D1240" s="79"/>
      <c r="E1240" s="83"/>
      <c r="F1240" s="83"/>
      <c r="G1240" s="81"/>
      <c r="H1240" s="126"/>
      <c r="I1240" s="238" t="str">
        <f>IF(ISNUMBER(F1240),_xlfn.IFS(RIGHT(H1240,3)="(b)",IF(AND(G1240&gt;=DATE('1. Informace o projektu'!$C$3,1,1),G1240&lt;=WORKDAY(DATE('1. Informace o projektu'!$C$3+1,1,31)-1,1)),"OK","!!"),RIGHT(H1240,3)="(a)",IF(AND(G1240&gt;=DATE('1. Informace o projektu'!$C$3,1,1),G1240&lt;=WORKDAY(DATE('1. Informace o projektu'!$C$3,12,31)-1,1,'6. Data'!$C$76:$C$89)),"OK","!!"),ISBLANK(G1240),"!",ISBLANK(H1240),"!!!",H1240='6. Data'!$B$3,"vyberte druh nákladu")," ")</f>
        <v xml:space="preserve"> </v>
      </c>
      <c r="J1240" s="261" t="str">
        <f t="shared" si="57"/>
        <v xml:space="preserve"> </v>
      </c>
      <c r="K1240" s="238" t="str">
        <f t="shared" si="58"/>
        <v xml:space="preserve"> </v>
      </c>
      <c r="L1240" s="87" t="str">
        <f t="shared" si="59"/>
        <v xml:space="preserve"> </v>
      </c>
    </row>
    <row r="1241" spans="1:12" x14ac:dyDescent="0.25">
      <c r="A1241" s="72"/>
      <c r="B1241" s="82"/>
      <c r="C1241" s="82"/>
      <c r="D1241" s="79"/>
      <c r="E1241" s="83"/>
      <c r="F1241" s="83"/>
      <c r="G1241" s="81"/>
      <c r="H1241" s="126"/>
      <c r="I1241" s="238" t="str">
        <f>IF(ISNUMBER(F1241),_xlfn.IFS(RIGHT(H1241,3)="(b)",IF(AND(G1241&gt;=DATE('1. Informace o projektu'!$C$3,1,1),G1241&lt;=WORKDAY(DATE('1. Informace o projektu'!$C$3+1,1,31)-1,1)),"OK","!!"),RIGHT(H1241,3)="(a)",IF(AND(G1241&gt;=DATE('1. Informace o projektu'!$C$3,1,1),G1241&lt;=WORKDAY(DATE('1. Informace o projektu'!$C$3,12,31)-1,1,'6. Data'!$C$76:$C$89)),"OK","!!"),ISBLANK(G1241),"!",ISBLANK(H1241),"!!!",H1241='6. Data'!$B$3,"vyberte druh nákladu")," ")</f>
        <v xml:space="preserve"> </v>
      </c>
      <c r="J1241" s="261" t="str">
        <f t="shared" si="57"/>
        <v xml:space="preserve"> </v>
      </c>
      <c r="K1241" s="238" t="str">
        <f t="shared" si="58"/>
        <v xml:space="preserve"> </v>
      </c>
      <c r="L1241" s="87" t="str">
        <f t="shared" si="59"/>
        <v xml:space="preserve"> </v>
      </c>
    </row>
    <row r="1242" spans="1:12" x14ac:dyDescent="0.25">
      <c r="A1242" s="72"/>
      <c r="B1242" s="82"/>
      <c r="C1242" s="82"/>
      <c r="D1242" s="79"/>
      <c r="E1242" s="83"/>
      <c r="F1242" s="83"/>
      <c r="G1242" s="81"/>
      <c r="H1242" s="126"/>
      <c r="I1242" s="238" t="str">
        <f>IF(ISNUMBER(F1242),_xlfn.IFS(RIGHT(H1242,3)="(b)",IF(AND(G1242&gt;=DATE('1. Informace o projektu'!$C$3,1,1),G1242&lt;=WORKDAY(DATE('1. Informace o projektu'!$C$3+1,1,31)-1,1)),"OK","!!"),RIGHT(H1242,3)="(a)",IF(AND(G1242&gt;=DATE('1. Informace o projektu'!$C$3,1,1),G1242&lt;=WORKDAY(DATE('1. Informace o projektu'!$C$3,12,31)-1,1,'6. Data'!$C$76:$C$89)),"OK","!!"),ISBLANK(G1242),"!",ISBLANK(H1242),"!!!",H1242='6. Data'!$B$3,"vyberte druh nákladu")," ")</f>
        <v xml:space="preserve"> </v>
      </c>
      <c r="J1242" s="261" t="str">
        <f t="shared" si="57"/>
        <v xml:space="preserve"> </v>
      </c>
      <c r="K1242" s="238" t="str">
        <f t="shared" si="58"/>
        <v xml:space="preserve"> </v>
      </c>
      <c r="L1242" s="87" t="str">
        <f t="shared" si="59"/>
        <v xml:space="preserve"> </v>
      </c>
    </row>
    <row r="1243" spans="1:12" x14ac:dyDescent="0.25">
      <c r="A1243" s="72"/>
      <c r="B1243" s="82"/>
      <c r="C1243" s="82"/>
      <c r="D1243" s="79"/>
      <c r="E1243" s="83"/>
      <c r="F1243" s="83"/>
      <c r="G1243" s="81"/>
      <c r="H1243" s="126"/>
      <c r="I1243" s="238" t="str">
        <f>IF(ISNUMBER(F1243),_xlfn.IFS(RIGHT(H1243,3)="(b)",IF(AND(G1243&gt;=DATE('1. Informace o projektu'!$C$3,1,1),G1243&lt;=WORKDAY(DATE('1. Informace o projektu'!$C$3+1,1,31)-1,1)),"OK","!!"),RIGHT(H1243,3)="(a)",IF(AND(G1243&gt;=DATE('1. Informace o projektu'!$C$3,1,1),G1243&lt;=WORKDAY(DATE('1. Informace o projektu'!$C$3,12,31)-1,1,'6. Data'!$C$76:$C$89)),"OK","!!"),ISBLANK(G1243),"!",ISBLANK(H1243),"!!!",H1243='6. Data'!$B$3,"vyberte druh nákladu")," ")</f>
        <v xml:space="preserve"> </v>
      </c>
      <c r="J1243" s="261" t="str">
        <f t="shared" si="57"/>
        <v xml:space="preserve"> </v>
      </c>
      <c r="K1243" s="238" t="str">
        <f t="shared" si="58"/>
        <v xml:space="preserve"> </v>
      </c>
      <c r="L1243" s="87" t="str">
        <f t="shared" si="59"/>
        <v xml:space="preserve"> </v>
      </c>
    </row>
    <row r="1244" spans="1:12" x14ac:dyDescent="0.25">
      <c r="A1244" s="72"/>
      <c r="B1244" s="82"/>
      <c r="C1244" s="82"/>
      <c r="D1244" s="79"/>
      <c r="E1244" s="83"/>
      <c r="F1244" s="83"/>
      <c r="G1244" s="81"/>
      <c r="H1244" s="126"/>
      <c r="I1244" s="238" t="str">
        <f>IF(ISNUMBER(F1244),_xlfn.IFS(RIGHT(H1244,3)="(b)",IF(AND(G1244&gt;=DATE('1. Informace o projektu'!$C$3,1,1),G1244&lt;=WORKDAY(DATE('1. Informace o projektu'!$C$3+1,1,31)-1,1)),"OK","!!"),RIGHT(H1244,3)="(a)",IF(AND(G1244&gt;=DATE('1. Informace o projektu'!$C$3,1,1),G1244&lt;=WORKDAY(DATE('1. Informace o projektu'!$C$3,12,31)-1,1,'6. Data'!$C$76:$C$89)),"OK","!!"),ISBLANK(G1244),"!",ISBLANK(H1244),"!!!",H1244='6. Data'!$B$3,"vyberte druh nákladu")," ")</f>
        <v xml:space="preserve"> </v>
      </c>
      <c r="J1244" s="261" t="str">
        <f t="shared" si="57"/>
        <v xml:space="preserve"> </v>
      </c>
      <c r="K1244" s="238" t="str">
        <f t="shared" si="58"/>
        <v xml:space="preserve"> </v>
      </c>
      <c r="L1244" s="87" t="str">
        <f t="shared" si="59"/>
        <v xml:space="preserve"> </v>
      </c>
    </row>
    <row r="1245" spans="1:12" x14ac:dyDescent="0.25">
      <c r="A1245" s="72"/>
      <c r="B1245" s="82"/>
      <c r="C1245" s="82"/>
      <c r="D1245" s="79"/>
      <c r="E1245" s="83"/>
      <c r="F1245" s="83"/>
      <c r="G1245" s="81"/>
      <c r="H1245" s="126"/>
      <c r="I1245" s="238" t="str">
        <f>IF(ISNUMBER(F1245),_xlfn.IFS(RIGHT(H1245,3)="(b)",IF(AND(G1245&gt;=DATE('1. Informace o projektu'!$C$3,1,1),G1245&lt;=WORKDAY(DATE('1. Informace o projektu'!$C$3+1,1,31)-1,1)),"OK","!!"),RIGHT(H1245,3)="(a)",IF(AND(G1245&gt;=DATE('1. Informace o projektu'!$C$3,1,1),G1245&lt;=WORKDAY(DATE('1. Informace o projektu'!$C$3,12,31)-1,1,'6. Data'!$C$76:$C$89)),"OK","!!"),ISBLANK(G1245),"!",ISBLANK(H1245),"!!!",H1245='6. Data'!$B$3,"vyberte druh nákladu")," ")</f>
        <v xml:space="preserve"> </v>
      </c>
      <c r="J1245" s="261" t="str">
        <f t="shared" si="57"/>
        <v xml:space="preserve"> </v>
      </c>
      <c r="K1245" s="238" t="str">
        <f t="shared" si="58"/>
        <v xml:space="preserve"> </v>
      </c>
      <c r="L1245" s="87" t="str">
        <f t="shared" si="59"/>
        <v xml:space="preserve"> </v>
      </c>
    </row>
    <row r="1246" spans="1:12" x14ac:dyDescent="0.25">
      <c r="A1246" s="72"/>
      <c r="B1246" s="82"/>
      <c r="C1246" s="82"/>
      <c r="D1246" s="79"/>
      <c r="E1246" s="83"/>
      <c r="F1246" s="83"/>
      <c r="G1246" s="81"/>
      <c r="H1246" s="126"/>
      <c r="I1246" s="238" t="str">
        <f>IF(ISNUMBER(F1246),_xlfn.IFS(RIGHT(H1246,3)="(b)",IF(AND(G1246&gt;=DATE('1. Informace o projektu'!$C$3,1,1),G1246&lt;=WORKDAY(DATE('1. Informace o projektu'!$C$3+1,1,31)-1,1)),"OK","!!"),RIGHT(H1246,3)="(a)",IF(AND(G1246&gt;=DATE('1. Informace o projektu'!$C$3,1,1),G1246&lt;=WORKDAY(DATE('1. Informace o projektu'!$C$3,12,31)-1,1,'6. Data'!$C$76:$C$89)),"OK","!!"),ISBLANK(G1246),"!",ISBLANK(H1246),"!!!",H1246='6. Data'!$B$3,"vyberte druh nákladu")," ")</f>
        <v xml:space="preserve"> </v>
      </c>
      <c r="J1246" s="261" t="str">
        <f t="shared" si="57"/>
        <v xml:space="preserve"> </v>
      </c>
      <c r="K1246" s="238" t="str">
        <f t="shared" si="58"/>
        <v xml:space="preserve"> </v>
      </c>
      <c r="L1246" s="87" t="str">
        <f t="shared" si="59"/>
        <v xml:space="preserve"> </v>
      </c>
    </row>
    <row r="1247" spans="1:12" x14ac:dyDescent="0.25">
      <c r="A1247" s="72"/>
      <c r="B1247" s="82"/>
      <c r="C1247" s="82"/>
      <c r="D1247" s="79"/>
      <c r="E1247" s="83"/>
      <c r="F1247" s="83"/>
      <c r="G1247" s="81"/>
      <c r="H1247" s="126"/>
      <c r="I1247" s="238" t="str">
        <f>IF(ISNUMBER(F1247),_xlfn.IFS(RIGHT(H1247,3)="(b)",IF(AND(G1247&gt;=DATE('1. Informace o projektu'!$C$3,1,1),G1247&lt;=WORKDAY(DATE('1. Informace o projektu'!$C$3+1,1,31)-1,1)),"OK","!!"),RIGHT(H1247,3)="(a)",IF(AND(G1247&gt;=DATE('1. Informace o projektu'!$C$3,1,1),G1247&lt;=WORKDAY(DATE('1. Informace o projektu'!$C$3,12,31)-1,1,'6. Data'!$C$76:$C$89)),"OK","!!"),ISBLANK(G1247),"!",ISBLANK(H1247),"!!!",H1247='6. Data'!$B$3,"vyberte druh nákladu")," ")</f>
        <v xml:space="preserve"> </v>
      </c>
      <c r="J1247" s="261" t="str">
        <f t="shared" si="57"/>
        <v xml:space="preserve"> </v>
      </c>
      <c r="K1247" s="238" t="str">
        <f t="shared" si="58"/>
        <v xml:space="preserve"> </v>
      </c>
      <c r="L1247" s="87" t="str">
        <f t="shared" si="59"/>
        <v xml:space="preserve"> </v>
      </c>
    </row>
    <row r="1248" spans="1:12" x14ac:dyDescent="0.25">
      <c r="A1248" s="72"/>
      <c r="B1248" s="82"/>
      <c r="C1248" s="82"/>
      <c r="D1248" s="79"/>
      <c r="E1248" s="83"/>
      <c r="F1248" s="83"/>
      <c r="G1248" s="81"/>
      <c r="H1248" s="126"/>
      <c r="I1248" s="238" t="str">
        <f>IF(ISNUMBER(F1248),_xlfn.IFS(RIGHT(H1248,3)="(b)",IF(AND(G1248&gt;=DATE('1. Informace o projektu'!$C$3,1,1),G1248&lt;=WORKDAY(DATE('1. Informace o projektu'!$C$3+1,1,31)-1,1)),"OK","!!"),RIGHT(H1248,3)="(a)",IF(AND(G1248&gt;=DATE('1. Informace o projektu'!$C$3,1,1),G1248&lt;=WORKDAY(DATE('1. Informace o projektu'!$C$3,12,31)-1,1,'6. Data'!$C$76:$C$89)),"OK","!!"),ISBLANK(G1248),"!",ISBLANK(H1248),"!!!",H1248='6. Data'!$B$3,"vyberte druh nákladu")," ")</f>
        <v xml:space="preserve"> </v>
      </c>
      <c r="J1248" s="261" t="str">
        <f t="shared" si="57"/>
        <v xml:space="preserve"> </v>
      </c>
      <c r="K1248" s="238" t="str">
        <f t="shared" si="58"/>
        <v xml:space="preserve"> </v>
      </c>
      <c r="L1248" s="87" t="str">
        <f t="shared" si="59"/>
        <v xml:space="preserve"> </v>
      </c>
    </row>
    <row r="1249" spans="1:12" x14ac:dyDescent="0.25">
      <c r="A1249" s="72"/>
      <c r="B1249" s="82"/>
      <c r="C1249" s="82"/>
      <c r="D1249" s="79"/>
      <c r="E1249" s="83"/>
      <c r="F1249" s="83"/>
      <c r="G1249" s="81"/>
      <c r="H1249" s="126"/>
      <c r="I1249" s="238" t="str">
        <f>IF(ISNUMBER(F1249),_xlfn.IFS(RIGHT(H1249,3)="(b)",IF(AND(G1249&gt;=DATE('1. Informace o projektu'!$C$3,1,1),G1249&lt;=WORKDAY(DATE('1. Informace o projektu'!$C$3+1,1,31)-1,1)),"OK","!!"),RIGHT(H1249,3)="(a)",IF(AND(G1249&gt;=DATE('1. Informace o projektu'!$C$3,1,1),G1249&lt;=WORKDAY(DATE('1. Informace o projektu'!$C$3,12,31)-1,1,'6. Data'!$C$76:$C$89)),"OK","!!"),ISBLANK(G1249),"!",ISBLANK(H1249),"!!!",H1249='6. Data'!$B$3,"vyberte druh nákladu")," ")</f>
        <v xml:space="preserve"> </v>
      </c>
      <c r="J1249" s="261" t="str">
        <f t="shared" si="57"/>
        <v xml:space="preserve"> </v>
      </c>
      <c r="K1249" s="238" t="str">
        <f t="shared" si="58"/>
        <v xml:space="preserve"> </v>
      </c>
      <c r="L1249" s="87" t="str">
        <f t="shared" si="59"/>
        <v xml:space="preserve"> </v>
      </c>
    </row>
    <row r="1250" spans="1:12" x14ac:dyDescent="0.25">
      <c r="A1250" s="72"/>
      <c r="B1250" s="82"/>
      <c r="C1250" s="82"/>
      <c r="D1250" s="79"/>
      <c r="E1250" s="83"/>
      <c r="F1250" s="83"/>
      <c r="G1250" s="81"/>
      <c r="H1250" s="126"/>
      <c r="I1250" s="238" t="str">
        <f>IF(ISNUMBER(F1250),_xlfn.IFS(RIGHT(H1250,3)="(b)",IF(AND(G1250&gt;=DATE('1. Informace o projektu'!$C$3,1,1),G1250&lt;=WORKDAY(DATE('1. Informace o projektu'!$C$3+1,1,31)-1,1)),"OK","!!"),RIGHT(H1250,3)="(a)",IF(AND(G1250&gt;=DATE('1. Informace o projektu'!$C$3,1,1),G1250&lt;=WORKDAY(DATE('1. Informace o projektu'!$C$3,12,31)-1,1,'6. Data'!$C$76:$C$89)),"OK","!!"),ISBLANK(G1250),"!",ISBLANK(H1250),"!!!",H1250='6. Data'!$B$3,"vyberte druh nákladu")," ")</f>
        <v xml:space="preserve"> </v>
      </c>
      <c r="J1250" s="261" t="str">
        <f t="shared" si="57"/>
        <v xml:space="preserve"> </v>
      </c>
      <c r="K1250" s="238" t="str">
        <f t="shared" si="58"/>
        <v xml:space="preserve"> </v>
      </c>
      <c r="L1250" s="87" t="str">
        <f t="shared" si="59"/>
        <v xml:space="preserve"> </v>
      </c>
    </row>
    <row r="1251" spans="1:12" x14ac:dyDescent="0.25">
      <c r="A1251" s="72"/>
      <c r="B1251" s="82"/>
      <c r="C1251" s="82"/>
      <c r="D1251" s="79"/>
      <c r="E1251" s="83"/>
      <c r="F1251" s="83"/>
      <c r="G1251" s="81"/>
      <c r="H1251" s="126"/>
      <c r="I1251" s="238" t="str">
        <f>IF(ISNUMBER(F1251),_xlfn.IFS(RIGHT(H1251,3)="(b)",IF(AND(G1251&gt;=DATE('1. Informace o projektu'!$C$3,1,1),G1251&lt;=WORKDAY(DATE('1. Informace o projektu'!$C$3+1,1,31)-1,1)),"OK","!!"),RIGHT(H1251,3)="(a)",IF(AND(G1251&gt;=DATE('1. Informace o projektu'!$C$3,1,1),G1251&lt;=WORKDAY(DATE('1. Informace o projektu'!$C$3,12,31)-1,1,'6. Data'!$C$76:$C$89)),"OK","!!"),ISBLANK(G1251),"!",ISBLANK(H1251),"!!!",H1251='6. Data'!$B$3,"vyberte druh nákladu")," ")</f>
        <v xml:space="preserve"> </v>
      </c>
      <c r="J1251" s="261" t="str">
        <f t="shared" si="57"/>
        <v xml:space="preserve"> </v>
      </c>
      <c r="K1251" s="238" t="str">
        <f t="shared" si="58"/>
        <v xml:space="preserve"> </v>
      </c>
      <c r="L1251" s="87" t="str">
        <f t="shared" si="59"/>
        <v xml:space="preserve"> </v>
      </c>
    </row>
    <row r="1252" spans="1:12" x14ac:dyDescent="0.25">
      <c r="A1252" s="72"/>
      <c r="B1252" s="82"/>
      <c r="C1252" s="82"/>
      <c r="D1252" s="79"/>
      <c r="E1252" s="83"/>
      <c r="F1252" s="83"/>
      <c r="G1252" s="81"/>
      <c r="H1252" s="126"/>
      <c r="I1252" s="238" t="str">
        <f>IF(ISNUMBER(F1252),_xlfn.IFS(RIGHT(H1252,3)="(b)",IF(AND(G1252&gt;=DATE('1. Informace o projektu'!$C$3,1,1),G1252&lt;=WORKDAY(DATE('1. Informace o projektu'!$C$3+1,1,31)-1,1)),"OK","!!"),RIGHT(H1252,3)="(a)",IF(AND(G1252&gt;=DATE('1. Informace o projektu'!$C$3,1,1),G1252&lt;=WORKDAY(DATE('1. Informace o projektu'!$C$3,12,31)-1,1,'6. Data'!$C$76:$C$89)),"OK","!!"),ISBLANK(G1252),"!",ISBLANK(H1252),"!!!",H1252='6. Data'!$B$3,"vyberte druh nákladu")," ")</f>
        <v xml:space="preserve"> </v>
      </c>
      <c r="J1252" s="261" t="str">
        <f t="shared" si="57"/>
        <v xml:space="preserve"> </v>
      </c>
      <c r="K1252" s="238" t="str">
        <f t="shared" si="58"/>
        <v xml:space="preserve"> </v>
      </c>
      <c r="L1252" s="87" t="str">
        <f t="shared" si="59"/>
        <v xml:space="preserve"> </v>
      </c>
    </row>
    <row r="1253" spans="1:12" x14ac:dyDescent="0.25">
      <c r="A1253" s="72"/>
      <c r="B1253" s="82"/>
      <c r="C1253" s="82"/>
      <c r="D1253" s="79"/>
      <c r="E1253" s="83"/>
      <c r="F1253" s="83"/>
      <c r="G1253" s="81"/>
      <c r="H1253" s="126"/>
      <c r="I1253" s="238" t="str">
        <f>IF(ISNUMBER(F1253),_xlfn.IFS(RIGHT(H1253,3)="(b)",IF(AND(G1253&gt;=DATE('1. Informace o projektu'!$C$3,1,1),G1253&lt;=WORKDAY(DATE('1. Informace o projektu'!$C$3+1,1,31)-1,1)),"OK","!!"),RIGHT(H1253,3)="(a)",IF(AND(G1253&gt;=DATE('1. Informace o projektu'!$C$3,1,1),G1253&lt;=WORKDAY(DATE('1. Informace o projektu'!$C$3,12,31)-1,1,'6. Data'!$C$76:$C$89)),"OK","!!"),ISBLANK(G1253),"!",ISBLANK(H1253),"!!!",H1253='6. Data'!$B$3,"vyberte druh nákladu")," ")</f>
        <v xml:space="preserve"> </v>
      </c>
      <c r="J1253" s="261" t="str">
        <f t="shared" si="57"/>
        <v xml:space="preserve"> </v>
      </c>
      <c r="K1253" s="238" t="str">
        <f t="shared" si="58"/>
        <v xml:space="preserve"> </v>
      </c>
      <c r="L1253" s="87" t="str">
        <f t="shared" si="59"/>
        <v xml:space="preserve"> </v>
      </c>
    </row>
    <row r="1254" spans="1:12" x14ac:dyDescent="0.25">
      <c r="A1254" s="72"/>
      <c r="B1254" s="82"/>
      <c r="C1254" s="82"/>
      <c r="D1254" s="79"/>
      <c r="E1254" s="83"/>
      <c r="F1254" s="83"/>
      <c r="G1254" s="81"/>
      <c r="H1254" s="126"/>
      <c r="I1254" s="238" t="str">
        <f>IF(ISNUMBER(F1254),_xlfn.IFS(RIGHT(H1254,3)="(b)",IF(AND(G1254&gt;=DATE('1. Informace o projektu'!$C$3,1,1),G1254&lt;=WORKDAY(DATE('1. Informace o projektu'!$C$3+1,1,31)-1,1)),"OK","!!"),RIGHT(H1254,3)="(a)",IF(AND(G1254&gt;=DATE('1. Informace o projektu'!$C$3,1,1),G1254&lt;=WORKDAY(DATE('1. Informace o projektu'!$C$3,12,31)-1,1,'6. Data'!$C$76:$C$89)),"OK","!!"),ISBLANK(G1254),"!",ISBLANK(H1254),"!!!",H1254='6. Data'!$B$3,"vyberte druh nákladu")," ")</f>
        <v xml:space="preserve"> </v>
      </c>
      <c r="J1254" s="261" t="str">
        <f t="shared" si="57"/>
        <v xml:space="preserve"> </v>
      </c>
      <c r="K1254" s="238" t="str">
        <f t="shared" si="58"/>
        <v xml:space="preserve"> </v>
      </c>
      <c r="L1254" s="87" t="str">
        <f t="shared" si="59"/>
        <v xml:space="preserve"> </v>
      </c>
    </row>
    <row r="1255" spans="1:12" x14ac:dyDescent="0.25">
      <c r="A1255" s="72"/>
      <c r="B1255" s="82"/>
      <c r="C1255" s="82"/>
      <c r="D1255" s="79"/>
      <c r="E1255" s="83"/>
      <c r="F1255" s="83"/>
      <c r="G1255" s="81"/>
      <c r="H1255" s="126"/>
      <c r="I1255" s="238" t="str">
        <f>IF(ISNUMBER(F1255),_xlfn.IFS(RIGHT(H1255,3)="(b)",IF(AND(G1255&gt;=DATE('1. Informace o projektu'!$C$3,1,1),G1255&lt;=WORKDAY(DATE('1. Informace o projektu'!$C$3+1,1,31)-1,1)),"OK","!!"),RIGHT(H1255,3)="(a)",IF(AND(G1255&gt;=DATE('1. Informace o projektu'!$C$3,1,1),G1255&lt;=WORKDAY(DATE('1. Informace o projektu'!$C$3,12,31)-1,1,'6. Data'!$C$76:$C$89)),"OK","!!"),ISBLANK(G1255),"!",ISBLANK(H1255),"!!!",H1255='6. Data'!$B$3,"vyberte druh nákladu")," ")</f>
        <v xml:space="preserve"> </v>
      </c>
      <c r="J1255" s="261" t="str">
        <f t="shared" si="57"/>
        <v xml:space="preserve"> </v>
      </c>
      <c r="K1255" s="238" t="str">
        <f t="shared" si="58"/>
        <v xml:space="preserve"> </v>
      </c>
      <c r="L1255" s="87" t="str">
        <f t="shared" si="59"/>
        <v xml:space="preserve"> </v>
      </c>
    </row>
    <row r="1256" spans="1:12" x14ac:dyDescent="0.25">
      <c r="A1256" s="72"/>
      <c r="B1256" s="82"/>
      <c r="C1256" s="82"/>
      <c r="D1256" s="79"/>
      <c r="E1256" s="83"/>
      <c r="F1256" s="83"/>
      <c r="G1256" s="81"/>
      <c r="H1256" s="126"/>
      <c r="I1256" s="238" t="str">
        <f>IF(ISNUMBER(F1256),_xlfn.IFS(RIGHT(H1256,3)="(b)",IF(AND(G1256&gt;=DATE('1. Informace o projektu'!$C$3,1,1),G1256&lt;=WORKDAY(DATE('1. Informace o projektu'!$C$3+1,1,31)-1,1)),"OK","!!"),RIGHT(H1256,3)="(a)",IF(AND(G1256&gt;=DATE('1. Informace o projektu'!$C$3,1,1),G1256&lt;=WORKDAY(DATE('1. Informace o projektu'!$C$3,12,31)-1,1,'6. Data'!$C$76:$C$89)),"OK","!!"),ISBLANK(G1256),"!",ISBLANK(H1256),"!!!",H1256='6. Data'!$B$3,"vyberte druh nákladu")," ")</f>
        <v xml:space="preserve"> </v>
      </c>
      <c r="J1256" s="261" t="str">
        <f t="shared" si="57"/>
        <v xml:space="preserve"> </v>
      </c>
      <c r="K1256" s="238" t="str">
        <f t="shared" si="58"/>
        <v xml:space="preserve"> </v>
      </c>
      <c r="L1256" s="87" t="str">
        <f t="shared" si="59"/>
        <v xml:space="preserve"> </v>
      </c>
    </row>
    <row r="1257" spans="1:12" x14ac:dyDescent="0.25">
      <c r="A1257" s="72"/>
      <c r="B1257" s="82"/>
      <c r="C1257" s="82"/>
      <c r="D1257" s="79"/>
      <c r="E1257" s="83"/>
      <c r="F1257" s="83"/>
      <c r="G1257" s="81"/>
      <c r="H1257" s="126"/>
      <c r="I1257" s="238" t="str">
        <f>IF(ISNUMBER(F1257),_xlfn.IFS(RIGHT(H1257,3)="(b)",IF(AND(G1257&gt;=DATE('1. Informace o projektu'!$C$3,1,1),G1257&lt;=WORKDAY(DATE('1. Informace o projektu'!$C$3+1,1,31)-1,1)),"OK","!!"),RIGHT(H1257,3)="(a)",IF(AND(G1257&gt;=DATE('1. Informace o projektu'!$C$3,1,1),G1257&lt;=WORKDAY(DATE('1. Informace o projektu'!$C$3,12,31)-1,1,'6. Data'!$C$76:$C$89)),"OK","!!"),ISBLANK(G1257),"!",ISBLANK(H1257),"!!!",H1257='6. Data'!$B$3,"vyberte druh nákladu")," ")</f>
        <v xml:space="preserve"> </v>
      </c>
      <c r="J1257" s="261" t="str">
        <f t="shared" si="57"/>
        <v xml:space="preserve"> </v>
      </c>
      <c r="K1257" s="238" t="str">
        <f t="shared" si="58"/>
        <v xml:space="preserve"> </v>
      </c>
      <c r="L1257" s="87" t="str">
        <f t="shared" si="59"/>
        <v xml:space="preserve"> </v>
      </c>
    </row>
    <row r="1258" spans="1:12" x14ac:dyDescent="0.25">
      <c r="A1258" s="72"/>
      <c r="B1258" s="82"/>
      <c r="C1258" s="82"/>
      <c r="D1258" s="79"/>
      <c r="E1258" s="83"/>
      <c r="F1258" s="83"/>
      <c r="G1258" s="81"/>
      <c r="H1258" s="126"/>
      <c r="I1258" s="238" t="str">
        <f>IF(ISNUMBER(F1258),_xlfn.IFS(RIGHT(H1258,3)="(b)",IF(AND(G1258&gt;=DATE('1. Informace o projektu'!$C$3,1,1),G1258&lt;=WORKDAY(DATE('1. Informace o projektu'!$C$3+1,1,31)-1,1)),"OK","!!"),RIGHT(H1258,3)="(a)",IF(AND(G1258&gt;=DATE('1. Informace o projektu'!$C$3,1,1),G1258&lt;=WORKDAY(DATE('1. Informace o projektu'!$C$3,12,31)-1,1,'6. Data'!$C$76:$C$89)),"OK","!!"),ISBLANK(G1258),"!",ISBLANK(H1258),"!!!",H1258='6. Data'!$B$3,"vyberte druh nákladu")," ")</f>
        <v xml:space="preserve"> </v>
      </c>
      <c r="J1258" s="261" t="str">
        <f t="shared" si="57"/>
        <v xml:space="preserve"> </v>
      </c>
      <c r="K1258" s="238" t="str">
        <f t="shared" si="58"/>
        <v xml:space="preserve"> </v>
      </c>
      <c r="L1258" s="87" t="str">
        <f t="shared" si="59"/>
        <v xml:space="preserve"> </v>
      </c>
    </row>
    <row r="1259" spans="1:12" x14ac:dyDescent="0.25">
      <c r="A1259" s="72"/>
      <c r="B1259" s="82"/>
      <c r="C1259" s="82"/>
      <c r="D1259" s="79"/>
      <c r="E1259" s="83"/>
      <c r="F1259" s="83"/>
      <c r="G1259" s="81"/>
      <c r="H1259" s="126"/>
      <c r="I1259" s="238" t="str">
        <f>IF(ISNUMBER(F1259),_xlfn.IFS(RIGHT(H1259,3)="(b)",IF(AND(G1259&gt;=DATE('1. Informace o projektu'!$C$3,1,1),G1259&lt;=WORKDAY(DATE('1. Informace o projektu'!$C$3+1,1,31)-1,1)),"OK","!!"),RIGHT(H1259,3)="(a)",IF(AND(G1259&gt;=DATE('1. Informace o projektu'!$C$3,1,1),G1259&lt;=WORKDAY(DATE('1. Informace o projektu'!$C$3,12,31)-1,1,'6. Data'!$C$76:$C$89)),"OK","!!"),ISBLANK(G1259),"!",ISBLANK(H1259),"!!!",H1259='6. Data'!$B$3,"vyberte druh nákladu")," ")</f>
        <v xml:space="preserve"> </v>
      </c>
      <c r="J1259" s="261" t="str">
        <f t="shared" si="57"/>
        <v xml:space="preserve"> </v>
      </c>
      <c r="K1259" s="238" t="str">
        <f t="shared" si="58"/>
        <v xml:space="preserve"> </v>
      </c>
      <c r="L1259" s="87" t="str">
        <f t="shared" si="59"/>
        <v xml:space="preserve"> </v>
      </c>
    </row>
    <row r="1260" spans="1:12" x14ac:dyDescent="0.25">
      <c r="A1260" s="72"/>
      <c r="B1260" s="82"/>
      <c r="C1260" s="82"/>
      <c r="D1260" s="79"/>
      <c r="E1260" s="83"/>
      <c r="F1260" s="83"/>
      <c r="G1260" s="81"/>
      <c r="H1260" s="126"/>
      <c r="I1260" s="238" t="str">
        <f>IF(ISNUMBER(F1260),_xlfn.IFS(RIGHT(H1260,3)="(b)",IF(AND(G1260&gt;=DATE('1. Informace o projektu'!$C$3,1,1),G1260&lt;=WORKDAY(DATE('1. Informace o projektu'!$C$3+1,1,31)-1,1)),"OK","!!"),RIGHT(H1260,3)="(a)",IF(AND(G1260&gt;=DATE('1. Informace o projektu'!$C$3,1,1),G1260&lt;=WORKDAY(DATE('1. Informace o projektu'!$C$3,12,31)-1,1,'6. Data'!$C$76:$C$89)),"OK","!!"),ISBLANK(G1260),"!",ISBLANK(H1260),"!!!",H1260='6. Data'!$B$3,"vyberte druh nákladu")," ")</f>
        <v xml:space="preserve"> </v>
      </c>
      <c r="J1260" s="261" t="str">
        <f t="shared" si="57"/>
        <v xml:space="preserve"> </v>
      </c>
      <c r="K1260" s="238" t="str">
        <f t="shared" si="58"/>
        <v xml:space="preserve"> </v>
      </c>
      <c r="L1260" s="87" t="str">
        <f t="shared" si="59"/>
        <v xml:space="preserve"> </v>
      </c>
    </row>
    <row r="1261" spans="1:12" x14ac:dyDescent="0.25">
      <c r="A1261" s="72"/>
      <c r="B1261" s="82"/>
      <c r="C1261" s="82"/>
      <c r="D1261" s="79"/>
      <c r="E1261" s="83"/>
      <c r="F1261" s="83"/>
      <c r="G1261" s="81"/>
      <c r="H1261" s="126"/>
      <c r="I1261" s="238" t="str">
        <f>IF(ISNUMBER(F1261),_xlfn.IFS(RIGHT(H1261,3)="(b)",IF(AND(G1261&gt;=DATE('1. Informace o projektu'!$C$3,1,1),G1261&lt;=WORKDAY(DATE('1. Informace o projektu'!$C$3+1,1,31)-1,1)),"OK","!!"),RIGHT(H1261,3)="(a)",IF(AND(G1261&gt;=DATE('1. Informace o projektu'!$C$3,1,1),G1261&lt;=WORKDAY(DATE('1. Informace o projektu'!$C$3,12,31)-1,1,'6. Data'!$C$76:$C$89)),"OK","!!"),ISBLANK(G1261),"!",ISBLANK(H1261),"!!!",H1261='6. Data'!$B$3,"vyberte druh nákladu")," ")</f>
        <v xml:space="preserve"> </v>
      </c>
      <c r="J1261" s="261" t="str">
        <f t="shared" si="57"/>
        <v xml:space="preserve"> </v>
      </c>
      <c r="K1261" s="238" t="str">
        <f t="shared" si="58"/>
        <v xml:space="preserve"> </v>
      </c>
      <c r="L1261" s="87" t="str">
        <f t="shared" si="59"/>
        <v xml:space="preserve"> </v>
      </c>
    </row>
    <row r="1262" spans="1:12" x14ac:dyDescent="0.25">
      <c r="A1262" s="72"/>
      <c r="B1262" s="82"/>
      <c r="C1262" s="82"/>
      <c r="D1262" s="79"/>
      <c r="E1262" s="83"/>
      <c r="F1262" s="83"/>
      <c r="G1262" s="81"/>
      <c r="H1262" s="126"/>
      <c r="I1262" s="238" t="str">
        <f>IF(ISNUMBER(F1262),_xlfn.IFS(RIGHT(H1262,3)="(b)",IF(AND(G1262&gt;=DATE('1. Informace o projektu'!$C$3,1,1),G1262&lt;=WORKDAY(DATE('1. Informace o projektu'!$C$3+1,1,31)-1,1)),"OK","!!"),RIGHT(H1262,3)="(a)",IF(AND(G1262&gt;=DATE('1. Informace o projektu'!$C$3,1,1),G1262&lt;=WORKDAY(DATE('1. Informace o projektu'!$C$3,12,31)-1,1,'6. Data'!$C$76:$C$89)),"OK","!!"),ISBLANK(G1262),"!",ISBLANK(H1262),"!!!",H1262='6. Data'!$B$3,"vyberte druh nákladu")," ")</f>
        <v xml:space="preserve"> </v>
      </c>
      <c r="J1262" s="261" t="str">
        <f t="shared" si="57"/>
        <v xml:space="preserve"> </v>
      </c>
      <c r="K1262" s="238" t="str">
        <f t="shared" si="58"/>
        <v xml:space="preserve"> </v>
      </c>
      <c r="L1262" s="87" t="str">
        <f t="shared" si="59"/>
        <v xml:space="preserve"> </v>
      </c>
    </row>
    <row r="1263" spans="1:12" x14ac:dyDescent="0.25">
      <c r="A1263" s="72"/>
      <c r="B1263" s="82"/>
      <c r="C1263" s="82"/>
      <c r="D1263" s="79"/>
      <c r="E1263" s="83"/>
      <c r="F1263" s="83"/>
      <c r="G1263" s="81"/>
      <c r="H1263" s="126"/>
      <c r="I1263" s="238" t="str">
        <f>IF(ISNUMBER(F1263),_xlfn.IFS(RIGHT(H1263,3)="(b)",IF(AND(G1263&gt;=DATE('1. Informace o projektu'!$C$3,1,1),G1263&lt;=WORKDAY(DATE('1. Informace o projektu'!$C$3+1,1,31)-1,1)),"OK","!!"),RIGHT(H1263,3)="(a)",IF(AND(G1263&gt;=DATE('1. Informace o projektu'!$C$3,1,1),G1263&lt;=WORKDAY(DATE('1. Informace o projektu'!$C$3,12,31)-1,1,'6. Data'!$C$76:$C$89)),"OK","!!"),ISBLANK(G1263),"!",ISBLANK(H1263),"!!!",H1263='6. Data'!$B$3,"vyberte druh nákladu")," ")</f>
        <v xml:space="preserve"> </v>
      </c>
      <c r="J1263" s="261" t="str">
        <f t="shared" si="57"/>
        <v xml:space="preserve"> </v>
      </c>
      <c r="K1263" s="238" t="str">
        <f t="shared" si="58"/>
        <v xml:space="preserve"> </v>
      </c>
      <c r="L1263" s="87" t="str">
        <f t="shared" si="59"/>
        <v xml:space="preserve"> </v>
      </c>
    </row>
    <row r="1264" spans="1:12" x14ac:dyDescent="0.25">
      <c r="A1264" s="72"/>
      <c r="B1264" s="82"/>
      <c r="C1264" s="82"/>
      <c r="D1264" s="79"/>
      <c r="E1264" s="83"/>
      <c r="F1264" s="83"/>
      <c r="G1264" s="81"/>
      <c r="H1264" s="126"/>
      <c r="I1264" s="238" t="str">
        <f>IF(ISNUMBER(F1264),_xlfn.IFS(RIGHT(H1264,3)="(b)",IF(AND(G1264&gt;=DATE('1. Informace o projektu'!$C$3,1,1),G1264&lt;=WORKDAY(DATE('1. Informace o projektu'!$C$3+1,1,31)-1,1)),"OK","!!"),RIGHT(H1264,3)="(a)",IF(AND(G1264&gt;=DATE('1. Informace o projektu'!$C$3,1,1),G1264&lt;=WORKDAY(DATE('1. Informace o projektu'!$C$3,12,31)-1,1,'6. Data'!$C$76:$C$89)),"OK","!!"),ISBLANK(G1264),"!",ISBLANK(H1264),"!!!",H1264='6. Data'!$B$3,"vyberte druh nákladu")," ")</f>
        <v xml:space="preserve"> </v>
      </c>
      <c r="J1264" s="261" t="str">
        <f t="shared" si="57"/>
        <v xml:space="preserve"> </v>
      </c>
      <c r="K1264" s="238" t="str">
        <f t="shared" si="58"/>
        <v xml:space="preserve"> </v>
      </c>
      <c r="L1264" s="87" t="str">
        <f t="shared" si="59"/>
        <v xml:space="preserve"> </v>
      </c>
    </row>
    <row r="1265" spans="1:12" x14ac:dyDescent="0.25">
      <c r="A1265" s="72"/>
      <c r="B1265" s="82"/>
      <c r="C1265" s="82"/>
      <c r="D1265" s="79"/>
      <c r="E1265" s="83"/>
      <c r="F1265" s="83"/>
      <c r="G1265" s="81"/>
      <c r="H1265" s="126"/>
      <c r="I1265" s="238" t="str">
        <f>IF(ISNUMBER(F1265),_xlfn.IFS(RIGHT(H1265,3)="(b)",IF(AND(G1265&gt;=DATE('1. Informace o projektu'!$C$3,1,1),G1265&lt;=WORKDAY(DATE('1. Informace o projektu'!$C$3+1,1,31)-1,1)),"OK","!!"),RIGHT(H1265,3)="(a)",IF(AND(G1265&gt;=DATE('1. Informace o projektu'!$C$3,1,1),G1265&lt;=WORKDAY(DATE('1. Informace o projektu'!$C$3,12,31)-1,1,'6. Data'!$C$76:$C$89)),"OK","!!"),ISBLANK(G1265),"!",ISBLANK(H1265),"!!!",H1265='6. Data'!$B$3,"vyberte druh nákladu")," ")</f>
        <v xml:space="preserve"> </v>
      </c>
      <c r="J1265" s="261" t="str">
        <f t="shared" si="57"/>
        <v xml:space="preserve"> </v>
      </c>
      <c r="K1265" s="238" t="str">
        <f t="shared" si="58"/>
        <v xml:space="preserve"> </v>
      </c>
      <c r="L1265" s="87" t="str">
        <f t="shared" si="59"/>
        <v xml:space="preserve"> </v>
      </c>
    </row>
    <row r="1266" spans="1:12" x14ac:dyDescent="0.25">
      <c r="A1266" s="72"/>
      <c r="B1266" s="82"/>
      <c r="C1266" s="82"/>
      <c r="D1266" s="79"/>
      <c r="E1266" s="83"/>
      <c r="F1266" s="83"/>
      <c r="G1266" s="81"/>
      <c r="H1266" s="126"/>
      <c r="I1266" s="238" t="str">
        <f>IF(ISNUMBER(F1266),_xlfn.IFS(RIGHT(H1266,3)="(b)",IF(AND(G1266&gt;=DATE('1. Informace o projektu'!$C$3,1,1),G1266&lt;=WORKDAY(DATE('1. Informace o projektu'!$C$3+1,1,31)-1,1)),"OK","!!"),RIGHT(H1266,3)="(a)",IF(AND(G1266&gt;=DATE('1. Informace o projektu'!$C$3,1,1),G1266&lt;=WORKDAY(DATE('1. Informace o projektu'!$C$3,12,31)-1,1,'6. Data'!$C$76:$C$89)),"OK","!!"),ISBLANK(G1266),"!",ISBLANK(H1266),"!!!",H1266='6. Data'!$B$3,"vyberte druh nákladu")," ")</f>
        <v xml:space="preserve"> </v>
      </c>
      <c r="J1266" s="261" t="str">
        <f t="shared" si="57"/>
        <v xml:space="preserve"> </v>
      </c>
      <c r="K1266" s="238" t="str">
        <f t="shared" si="58"/>
        <v xml:space="preserve"> </v>
      </c>
      <c r="L1266" s="87" t="str">
        <f t="shared" si="59"/>
        <v xml:space="preserve"> </v>
      </c>
    </row>
    <row r="1267" spans="1:12" x14ac:dyDescent="0.25">
      <c r="A1267" s="72"/>
      <c r="B1267" s="82"/>
      <c r="C1267" s="82"/>
      <c r="D1267" s="79"/>
      <c r="E1267" s="83"/>
      <c r="F1267" s="83"/>
      <c r="G1267" s="81"/>
      <c r="H1267" s="126"/>
      <c r="I1267" s="238" t="str">
        <f>IF(ISNUMBER(F1267),_xlfn.IFS(RIGHT(H1267,3)="(b)",IF(AND(G1267&gt;=DATE('1. Informace o projektu'!$C$3,1,1),G1267&lt;=WORKDAY(DATE('1. Informace o projektu'!$C$3+1,1,31)-1,1)),"OK","!!"),RIGHT(H1267,3)="(a)",IF(AND(G1267&gt;=DATE('1. Informace o projektu'!$C$3,1,1),G1267&lt;=WORKDAY(DATE('1. Informace o projektu'!$C$3,12,31)-1,1,'6. Data'!$C$76:$C$89)),"OK","!!"),ISBLANK(G1267),"!",ISBLANK(H1267),"!!!",H1267='6. Data'!$B$3,"vyberte druh nákladu")," ")</f>
        <v xml:space="preserve"> </v>
      </c>
      <c r="J1267" s="261" t="str">
        <f t="shared" si="57"/>
        <v xml:space="preserve"> </v>
      </c>
      <c r="K1267" s="238" t="str">
        <f t="shared" si="58"/>
        <v xml:space="preserve"> </v>
      </c>
      <c r="L1267" s="87" t="str">
        <f t="shared" si="59"/>
        <v xml:space="preserve"> </v>
      </c>
    </row>
    <row r="1268" spans="1:12" x14ac:dyDescent="0.25">
      <c r="A1268" s="72"/>
      <c r="B1268" s="82"/>
      <c r="C1268" s="82"/>
      <c r="D1268" s="79"/>
      <c r="E1268" s="83"/>
      <c r="F1268" s="83"/>
      <c r="G1268" s="81"/>
      <c r="H1268" s="126"/>
      <c r="I1268" s="238" t="str">
        <f>IF(ISNUMBER(F1268),_xlfn.IFS(RIGHT(H1268,3)="(b)",IF(AND(G1268&gt;=DATE('1. Informace o projektu'!$C$3,1,1),G1268&lt;=WORKDAY(DATE('1. Informace o projektu'!$C$3+1,1,31)-1,1)),"OK","!!"),RIGHT(H1268,3)="(a)",IF(AND(G1268&gt;=DATE('1. Informace o projektu'!$C$3,1,1),G1268&lt;=WORKDAY(DATE('1. Informace o projektu'!$C$3,12,31)-1,1,'6. Data'!$C$76:$C$89)),"OK","!!"),ISBLANK(G1268),"!",ISBLANK(H1268),"!!!",H1268='6. Data'!$B$3,"vyberte druh nákladu")," ")</f>
        <v xml:space="preserve"> </v>
      </c>
      <c r="J1268" s="261" t="str">
        <f t="shared" si="57"/>
        <v xml:space="preserve"> </v>
      </c>
      <c r="K1268" s="238" t="str">
        <f t="shared" si="58"/>
        <v xml:space="preserve"> </v>
      </c>
      <c r="L1268" s="87" t="str">
        <f t="shared" si="59"/>
        <v xml:space="preserve"> </v>
      </c>
    </row>
    <row r="1269" spans="1:12" x14ac:dyDescent="0.25">
      <c r="A1269" s="72"/>
      <c r="B1269" s="82"/>
      <c r="C1269" s="82"/>
      <c r="D1269" s="79"/>
      <c r="E1269" s="83"/>
      <c r="F1269" s="83"/>
      <c r="G1269" s="81"/>
      <c r="H1269" s="126"/>
      <c r="I1269" s="238" t="str">
        <f>IF(ISNUMBER(F1269),_xlfn.IFS(RIGHT(H1269,3)="(b)",IF(AND(G1269&gt;=DATE('1. Informace o projektu'!$C$3,1,1),G1269&lt;=WORKDAY(DATE('1. Informace o projektu'!$C$3+1,1,31)-1,1)),"OK","!!"),RIGHT(H1269,3)="(a)",IF(AND(G1269&gt;=DATE('1. Informace o projektu'!$C$3,1,1),G1269&lt;=WORKDAY(DATE('1. Informace o projektu'!$C$3,12,31)-1,1,'6. Data'!$C$76:$C$89)),"OK","!!"),ISBLANK(G1269),"!",ISBLANK(H1269),"!!!",H1269='6. Data'!$B$3,"vyberte druh nákladu")," ")</f>
        <v xml:space="preserve"> </v>
      </c>
      <c r="J1269" s="261" t="str">
        <f t="shared" si="57"/>
        <v xml:space="preserve"> </v>
      </c>
      <c r="K1269" s="238" t="str">
        <f t="shared" si="58"/>
        <v xml:space="preserve"> </v>
      </c>
      <c r="L1269" s="87" t="str">
        <f t="shared" si="59"/>
        <v xml:space="preserve"> </v>
      </c>
    </row>
    <row r="1270" spans="1:12" x14ac:dyDescent="0.25">
      <c r="A1270" s="72"/>
      <c r="B1270" s="82"/>
      <c r="C1270" s="82"/>
      <c r="D1270" s="79"/>
      <c r="E1270" s="83"/>
      <c r="F1270" s="83"/>
      <c r="G1270" s="81"/>
      <c r="H1270" s="126"/>
      <c r="I1270" s="238" t="str">
        <f>IF(ISNUMBER(F1270),_xlfn.IFS(RIGHT(H1270,3)="(b)",IF(AND(G1270&gt;=DATE('1. Informace o projektu'!$C$3,1,1),G1270&lt;=WORKDAY(DATE('1. Informace o projektu'!$C$3+1,1,31)-1,1)),"OK","!!"),RIGHT(H1270,3)="(a)",IF(AND(G1270&gt;=DATE('1. Informace o projektu'!$C$3,1,1),G1270&lt;=WORKDAY(DATE('1. Informace o projektu'!$C$3,12,31)-1,1,'6. Data'!$C$76:$C$89)),"OK","!!"),ISBLANK(G1270),"!",ISBLANK(H1270),"!!!",H1270='6. Data'!$B$3,"vyberte druh nákladu")," ")</f>
        <v xml:space="preserve"> </v>
      </c>
      <c r="J1270" s="261" t="str">
        <f t="shared" si="57"/>
        <v xml:space="preserve"> </v>
      </c>
      <c r="K1270" s="238" t="str">
        <f t="shared" si="58"/>
        <v xml:space="preserve"> </v>
      </c>
      <c r="L1270" s="87" t="str">
        <f t="shared" si="59"/>
        <v xml:space="preserve"> </v>
      </c>
    </row>
    <row r="1271" spans="1:12" x14ac:dyDescent="0.25">
      <c r="A1271" s="72"/>
      <c r="B1271" s="82"/>
      <c r="C1271" s="82"/>
      <c r="D1271" s="79"/>
      <c r="E1271" s="83"/>
      <c r="F1271" s="83"/>
      <c r="G1271" s="81"/>
      <c r="H1271" s="126"/>
      <c r="I1271" s="238" t="str">
        <f>IF(ISNUMBER(F1271),_xlfn.IFS(RIGHT(H1271,3)="(b)",IF(AND(G1271&gt;=DATE('1. Informace o projektu'!$C$3,1,1),G1271&lt;=WORKDAY(DATE('1. Informace o projektu'!$C$3+1,1,31)-1,1)),"OK","!!"),RIGHT(H1271,3)="(a)",IF(AND(G1271&gt;=DATE('1. Informace o projektu'!$C$3,1,1),G1271&lt;=WORKDAY(DATE('1. Informace o projektu'!$C$3,12,31)-1,1,'6. Data'!$C$76:$C$89)),"OK","!!"),ISBLANK(G1271),"!",ISBLANK(H1271),"!!!",H1271='6. Data'!$B$3,"vyberte druh nákladu")," ")</f>
        <v xml:space="preserve"> </v>
      </c>
      <c r="J1271" s="261" t="str">
        <f t="shared" si="57"/>
        <v xml:space="preserve"> </v>
      </c>
      <c r="K1271" s="238" t="str">
        <f t="shared" si="58"/>
        <v xml:space="preserve"> </v>
      </c>
      <c r="L1271" s="87" t="str">
        <f t="shared" si="59"/>
        <v xml:space="preserve"> </v>
      </c>
    </row>
    <row r="1272" spans="1:12" x14ac:dyDescent="0.25">
      <c r="A1272" s="72"/>
      <c r="B1272" s="82"/>
      <c r="C1272" s="82"/>
      <c r="D1272" s="79"/>
      <c r="E1272" s="83"/>
      <c r="F1272" s="83"/>
      <c r="G1272" s="81"/>
      <c r="H1272" s="126"/>
      <c r="I1272" s="238" t="str">
        <f>IF(ISNUMBER(F1272),_xlfn.IFS(RIGHT(H1272,3)="(b)",IF(AND(G1272&gt;=DATE('1. Informace o projektu'!$C$3,1,1),G1272&lt;=WORKDAY(DATE('1. Informace o projektu'!$C$3+1,1,31)-1,1)),"OK","!!"),RIGHT(H1272,3)="(a)",IF(AND(G1272&gt;=DATE('1. Informace o projektu'!$C$3,1,1),G1272&lt;=WORKDAY(DATE('1. Informace o projektu'!$C$3,12,31)-1,1,'6. Data'!$C$76:$C$89)),"OK","!!"),ISBLANK(G1272),"!",ISBLANK(H1272),"!!!",H1272='6. Data'!$B$3,"vyberte druh nákladu")," ")</f>
        <v xml:space="preserve"> </v>
      </c>
      <c r="J1272" s="261" t="str">
        <f t="shared" si="57"/>
        <v xml:space="preserve"> </v>
      </c>
      <c r="K1272" s="238" t="str">
        <f t="shared" si="58"/>
        <v xml:space="preserve"> </v>
      </c>
      <c r="L1272" s="87" t="str">
        <f t="shared" si="59"/>
        <v xml:space="preserve"> </v>
      </c>
    </row>
    <row r="1273" spans="1:12" x14ac:dyDescent="0.25">
      <c r="A1273" s="72"/>
      <c r="B1273" s="82"/>
      <c r="C1273" s="82"/>
      <c r="D1273" s="79"/>
      <c r="E1273" s="83"/>
      <c r="F1273" s="83"/>
      <c r="G1273" s="81"/>
      <c r="H1273" s="126"/>
      <c r="I1273" s="238" t="str">
        <f>IF(ISNUMBER(F1273),_xlfn.IFS(RIGHT(H1273,3)="(b)",IF(AND(G1273&gt;=DATE('1. Informace o projektu'!$C$3,1,1),G1273&lt;=WORKDAY(DATE('1. Informace o projektu'!$C$3+1,1,31)-1,1)),"OK","!!"),RIGHT(H1273,3)="(a)",IF(AND(G1273&gt;=DATE('1. Informace o projektu'!$C$3,1,1),G1273&lt;=WORKDAY(DATE('1. Informace o projektu'!$C$3,12,31)-1,1,'6. Data'!$C$76:$C$89)),"OK","!!"),ISBLANK(G1273),"!",ISBLANK(H1273),"!!!",H1273='6. Data'!$B$3,"vyberte druh nákladu")," ")</f>
        <v xml:space="preserve"> </v>
      </c>
      <c r="J1273" s="261" t="str">
        <f t="shared" si="57"/>
        <v xml:space="preserve"> </v>
      </c>
      <c r="K1273" s="238" t="str">
        <f t="shared" si="58"/>
        <v xml:space="preserve"> </v>
      </c>
      <c r="L1273" s="87" t="str">
        <f t="shared" si="59"/>
        <v xml:space="preserve"> </v>
      </c>
    </row>
    <row r="1274" spans="1:12" x14ac:dyDescent="0.25">
      <c r="A1274" s="72"/>
      <c r="B1274" s="82"/>
      <c r="C1274" s="82"/>
      <c r="D1274" s="79"/>
      <c r="E1274" s="83"/>
      <c r="F1274" s="83"/>
      <c r="G1274" s="81"/>
      <c r="H1274" s="126"/>
      <c r="I1274" s="238" t="str">
        <f>IF(ISNUMBER(F1274),_xlfn.IFS(RIGHT(H1274,3)="(b)",IF(AND(G1274&gt;=DATE('1. Informace o projektu'!$C$3,1,1),G1274&lt;=WORKDAY(DATE('1. Informace o projektu'!$C$3+1,1,31)-1,1)),"OK","!!"),RIGHT(H1274,3)="(a)",IF(AND(G1274&gt;=DATE('1. Informace o projektu'!$C$3,1,1),G1274&lt;=WORKDAY(DATE('1. Informace o projektu'!$C$3,12,31)-1,1,'6. Data'!$C$76:$C$89)),"OK","!!"),ISBLANK(G1274),"!",ISBLANK(H1274),"!!!",H1274='6. Data'!$B$3,"vyberte druh nákladu")," ")</f>
        <v xml:space="preserve"> </v>
      </c>
      <c r="J1274" s="261" t="str">
        <f t="shared" si="57"/>
        <v xml:space="preserve"> </v>
      </c>
      <c r="K1274" s="238" t="str">
        <f t="shared" si="58"/>
        <v xml:space="preserve"> </v>
      </c>
      <c r="L1274" s="87" t="str">
        <f t="shared" si="59"/>
        <v xml:space="preserve"> </v>
      </c>
    </row>
    <row r="1275" spans="1:12" x14ac:dyDescent="0.25">
      <c r="A1275" s="72"/>
      <c r="B1275" s="82"/>
      <c r="C1275" s="82"/>
      <c r="D1275" s="79"/>
      <c r="E1275" s="83"/>
      <c r="F1275" s="83"/>
      <c r="G1275" s="81"/>
      <c r="H1275" s="126"/>
      <c r="I1275" s="238" t="str">
        <f>IF(ISNUMBER(F1275),_xlfn.IFS(RIGHT(H1275,3)="(b)",IF(AND(G1275&gt;=DATE('1. Informace o projektu'!$C$3,1,1),G1275&lt;=WORKDAY(DATE('1. Informace o projektu'!$C$3+1,1,31)-1,1)),"OK","!!"),RIGHT(H1275,3)="(a)",IF(AND(G1275&gt;=DATE('1. Informace o projektu'!$C$3,1,1),G1275&lt;=WORKDAY(DATE('1. Informace o projektu'!$C$3,12,31)-1,1,'6. Data'!$C$76:$C$89)),"OK","!!"),ISBLANK(G1275),"!",ISBLANK(H1275),"!!!",H1275='6. Data'!$B$3,"vyberte druh nákladu")," ")</f>
        <v xml:space="preserve"> </v>
      </c>
      <c r="J1275" s="261" t="str">
        <f t="shared" si="57"/>
        <v xml:space="preserve"> </v>
      </c>
      <c r="K1275" s="238" t="str">
        <f t="shared" si="58"/>
        <v xml:space="preserve"> </v>
      </c>
      <c r="L1275" s="87" t="str">
        <f t="shared" si="59"/>
        <v xml:space="preserve"> </v>
      </c>
    </row>
    <row r="1276" spans="1:12" x14ac:dyDescent="0.25">
      <c r="A1276" s="72"/>
      <c r="B1276" s="82"/>
      <c r="C1276" s="82"/>
      <c r="D1276" s="79"/>
      <c r="E1276" s="83"/>
      <c r="F1276" s="83"/>
      <c r="G1276" s="81"/>
      <c r="H1276" s="126"/>
      <c r="I1276" s="238" t="str">
        <f>IF(ISNUMBER(F1276),_xlfn.IFS(RIGHT(H1276,3)="(b)",IF(AND(G1276&gt;=DATE('1. Informace o projektu'!$C$3,1,1),G1276&lt;=WORKDAY(DATE('1. Informace o projektu'!$C$3+1,1,31)-1,1)),"OK","!!"),RIGHT(H1276,3)="(a)",IF(AND(G1276&gt;=DATE('1. Informace o projektu'!$C$3,1,1),G1276&lt;=WORKDAY(DATE('1. Informace o projektu'!$C$3,12,31)-1,1,'6. Data'!$C$76:$C$89)),"OK","!!"),ISBLANK(G1276),"!",ISBLANK(H1276),"!!!",H1276='6. Data'!$B$3,"vyberte druh nákladu")," ")</f>
        <v xml:space="preserve"> </v>
      </c>
      <c r="J1276" s="261" t="str">
        <f t="shared" si="57"/>
        <v xml:space="preserve"> </v>
      </c>
      <c r="K1276" s="238" t="str">
        <f t="shared" si="58"/>
        <v xml:space="preserve"> </v>
      </c>
      <c r="L1276" s="87" t="str">
        <f t="shared" si="59"/>
        <v xml:space="preserve"> </v>
      </c>
    </row>
    <row r="1277" spans="1:12" x14ac:dyDescent="0.25">
      <c r="A1277" s="72"/>
      <c r="B1277" s="82"/>
      <c r="C1277" s="82"/>
      <c r="D1277" s="79"/>
      <c r="E1277" s="83"/>
      <c r="F1277" s="83"/>
      <c r="G1277" s="81"/>
      <c r="H1277" s="126"/>
      <c r="I1277" s="238" t="str">
        <f>IF(ISNUMBER(F1277),_xlfn.IFS(RIGHT(H1277,3)="(b)",IF(AND(G1277&gt;=DATE('1. Informace o projektu'!$C$3,1,1),G1277&lt;=WORKDAY(DATE('1. Informace o projektu'!$C$3+1,1,31)-1,1)),"OK","!!"),RIGHT(H1277,3)="(a)",IF(AND(G1277&gt;=DATE('1. Informace o projektu'!$C$3,1,1),G1277&lt;=WORKDAY(DATE('1. Informace o projektu'!$C$3,12,31)-1,1,'6. Data'!$C$76:$C$89)),"OK","!!"),ISBLANK(G1277),"!",ISBLANK(H1277),"!!!",H1277='6. Data'!$B$3,"vyberte druh nákladu")," ")</f>
        <v xml:space="preserve"> </v>
      </c>
      <c r="J1277" s="261" t="str">
        <f t="shared" si="57"/>
        <v xml:space="preserve"> </v>
      </c>
      <c r="K1277" s="238" t="str">
        <f t="shared" si="58"/>
        <v xml:space="preserve"> </v>
      </c>
      <c r="L1277" s="87" t="str">
        <f t="shared" si="59"/>
        <v xml:space="preserve"> </v>
      </c>
    </row>
    <row r="1278" spans="1:12" x14ac:dyDescent="0.25">
      <c r="A1278" s="72"/>
      <c r="B1278" s="82"/>
      <c r="C1278" s="82"/>
      <c r="D1278" s="79"/>
      <c r="E1278" s="83"/>
      <c r="F1278" s="83"/>
      <c r="G1278" s="81"/>
      <c r="H1278" s="126"/>
      <c r="I1278" s="238" t="str">
        <f>IF(ISNUMBER(F1278),_xlfn.IFS(RIGHT(H1278,3)="(b)",IF(AND(G1278&gt;=DATE('1. Informace o projektu'!$C$3,1,1),G1278&lt;=WORKDAY(DATE('1. Informace o projektu'!$C$3+1,1,31)-1,1)),"OK","!!"),RIGHT(H1278,3)="(a)",IF(AND(G1278&gt;=DATE('1. Informace o projektu'!$C$3,1,1),G1278&lt;=WORKDAY(DATE('1. Informace o projektu'!$C$3,12,31)-1,1,'6. Data'!$C$76:$C$89)),"OK","!!"),ISBLANK(G1278),"!",ISBLANK(H1278),"!!!",H1278='6. Data'!$B$3,"vyberte druh nákladu")," ")</f>
        <v xml:space="preserve"> </v>
      </c>
      <c r="J1278" s="261" t="str">
        <f t="shared" si="57"/>
        <v xml:space="preserve"> </v>
      </c>
      <c r="K1278" s="238" t="str">
        <f t="shared" si="58"/>
        <v xml:space="preserve"> </v>
      </c>
      <c r="L1278" s="87" t="str">
        <f t="shared" si="59"/>
        <v xml:space="preserve"> </v>
      </c>
    </row>
    <row r="1279" spans="1:12" x14ac:dyDescent="0.25">
      <c r="A1279" s="72"/>
      <c r="B1279" s="82"/>
      <c r="C1279" s="82"/>
      <c r="D1279" s="79"/>
      <c r="E1279" s="83"/>
      <c r="F1279" s="83"/>
      <c r="G1279" s="81"/>
      <c r="H1279" s="126"/>
      <c r="I1279" s="238" t="str">
        <f>IF(ISNUMBER(F1279),_xlfn.IFS(RIGHT(H1279,3)="(b)",IF(AND(G1279&gt;=DATE('1. Informace o projektu'!$C$3,1,1),G1279&lt;=WORKDAY(DATE('1. Informace o projektu'!$C$3+1,1,31)-1,1)),"OK","!!"),RIGHT(H1279,3)="(a)",IF(AND(G1279&gt;=DATE('1. Informace o projektu'!$C$3,1,1),G1279&lt;=WORKDAY(DATE('1. Informace o projektu'!$C$3,12,31)-1,1,'6. Data'!$C$76:$C$89)),"OK","!!"),ISBLANK(G1279),"!",ISBLANK(H1279),"!!!",H1279='6. Data'!$B$3,"vyberte druh nákladu")," ")</f>
        <v xml:space="preserve"> </v>
      </c>
      <c r="J1279" s="261" t="str">
        <f t="shared" si="57"/>
        <v xml:space="preserve"> </v>
      </c>
      <c r="K1279" s="238" t="str">
        <f t="shared" si="58"/>
        <v xml:space="preserve"> </v>
      </c>
      <c r="L1279" s="87" t="str">
        <f t="shared" si="59"/>
        <v xml:space="preserve"> </v>
      </c>
    </row>
    <row r="1280" spans="1:12" x14ac:dyDescent="0.25">
      <c r="A1280" s="72"/>
      <c r="B1280" s="82"/>
      <c r="C1280" s="82"/>
      <c r="D1280" s="79"/>
      <c r="E1280" s="83"/>
      <c r="F1280" s="83"/>
      <c r="G1280" s="81"/>
      <c r="H1280" s="126"/>
      <c r="I1280" s="238" t="str">
        <f>IF(ISNUMBER(F1280),_xlfn.IFS(RIGHT(H1280,3)="(b)",IF(AND(G1280&gt;=DATE('1. Informace o projektu'!$C$3,1,1),G1280&lt;=WORKDAY(DATE('1. Informace o projektu'!$C$3+1,1,31)-1,1)),"OK","!!"),RIGHT(H1280,3)="(a)",IF(AND(G1280&gt;=DATE('1. Informace o projektu'!$C$3,1,1),G1280&lt;=WORKDAY(DATE('1. Informace o projektu'!$C$3,12,31)-1,1,'6. Data'!$C$76:$C$89)),"OK","!!"),ISBLANK(G1280),"!",ISBLANK(H1280),"!!!",H1280='6. Data'!$B$3,"vyberte druh nákladu")," ")</f>
        <v xml:space="preserve"> </v>
      </c>
      <c r="J1280" s="261" t="str">
        <f t="shared" si="57"/>
        <v xml:space="preserve"> </v>
      </c>
      <c r="K1280" s="238" t="str">
        <f t="shared" si="58"/>
        <v xml:space="preserve"> </v>
      </c>
      <c r="L1280" s="87" t="str">
        <f t="shared" si="59"/>
        <v xml:space="preserve"> </v>
      </c>
    </row>
    <row r="1281" spans="1:12" x14ac:dyDescent="0.25">
      <c r="A1281" s="72"/>
      <c r="B1281" s="82"/>
      <c r="C1281" s="82"/>
      <c r="D1281" s="79"/>
      <c r="E1281" s="83"/>
      <c r="F1281" s="83"/>
      <c r="G1281" s="81"/>
      <c r="H1281" s="126"/>
      <c r="I1281" s="238" t="str">
        <f>IF(ISNUMBER(F1281),_xlfn.IFS(RIGHT(H1281,3)="(b)",IF(AND(G1281&gt;=DATE('1. Informace o projektu'!$C$3,1,1),G1281&lt;=WORKDAY(DATE('1. Informace o projektu'!$C$3+1,1,31)-1,1)),"OK","!!"),RIGHT(H1281,3)="(a)",IF(AND(G1281&gt;=DATE('1. Informace o projektu'!$C$3,1,1),G1281&lt;=WORKDAY(DATE('1. Informace o projektu'!$C$3,12,31)-1,1,'6. Data'!$C$76:$C$89)),"OK","!!"),ISBLANK(G1281),"!",ISBLANK(H1281),"!!!",H1281='6. Data'!$B$3,"vyberte druh nákladu")," ")</f>
        <v xml:space="preserve"> </v>
      </c>
      <c r="J1281" s="261" t="str">
        <f t="shared" si="57"/>
        <v xml:space="preserve"> </v>
      </c>
      <c r="K1281" s="238" t="str">
        <f t="shared" si="58"/>
        <v xml:space="preserve"> </v>
      </c>
      <c r="L1281" s="87" t="str">
        <f t="shared" si="59"/>
        <v xml:space="preserve"> </v>
      </c>
    </row>
    <row r="1282" spans="1:12" x14ac:dyDescent="0.25">
      <c r="A1282" s="72"/>
      <c r="B1282" s="82"/>
      <c r="C1282" s="82"/>
      <c r="D1282" s="79"/>
      <c r="E1282" s="83"/>
      <c r="F1282" s="83"/>
      <c r="G1282" s="81"/>
      <c r="H1282" s="126"/>
      <c r="I1282" s="238" t="str">
        <f>IF(ISNUMBER(F1282),_xlfn.IFS(RIGHT(H1282,3)="(b)",IF(AND(G1282&gt;=DATE('1. Informace o projektu'!$C$3,1,1),G1282&lt;=WORKDAY(DATE('1. Informace o projektu'!$C$3+1,1,31)-1,1)),"OK","!!"),RIGHT(H1282,3)="(a)",IF(AND(G1282&gt;=DATE('1. Informace o projektu'!$C$3,1,1),G1282&lt;=WORKDAY(DATE('1. Informace o projektu'!$C$3,12,31)-1,1,'6. Data'!$C$76:$C$89)),"OK","!!"),ISBLANK(G1282),"!",ISBLANK(H1282),"!!!",H1282='6. Data'!$B$3,"vyberte druh nákladu")," ")</f>
        <v xml:space="preserve"> </v>
      </c>
      <c r="J1282" s="261" t="str">
        <f t="shared" si="57"/>
        <v xml:space="preserve"> </v>
      </c>
      <c r="K1282" s="238" t="str">
        <f t="shared" si="58"/>
        <v xml:space="preserve"> </v>
      </c>
      <c r="L1282" s="87" t="str">
        <f t="shared" si="59"/>
        <v xml:space="preserve"> </v>
      </c>
    </row>
    <row r="1283" spans="1:12" x14ac:dyDescent="0.25">
      <c r="A1283" s="72"/>
      <c r="B1283" s="82"/>
      <c r="C1283" s="82"/>
      <c r="D1283" s="79"/>
      <c r="E1283" s="83"/>
      <c r="F1283" s="83"/>
      <c r="G1283" s="81"/>
      <c r="H1283" s="126"/>
      <c r="I1283" s="238" t="str">
        <f>IF(ISNUMBER(F1283),_xlfn.IFS(RIGHT(H1283,3)="(b)",IF(AND(G1283&gt;=DATE('1. Informace o projektu'!$C$3,1,1),G1283&lt;=WORKDAY(DATE('1. Informace o projektu'!$C$3+1,1,31)-1,1)),"OK","!!"),RIGHT(H1283,3)="(a)",IF(AND(G1283&gt;=DATE('1. Informace o projektu'!$C$3,1,1),G1283&lt;=WORKDAY(DATE('1. Informace o projektu'!$C$3,12,31)-1,1,'6. Data'!$C$76:$C$89)),"OK","!!"),ISBLANK(G1283),"!",ISBLANK(H1283),"!!!",H1283='6. Data'!$B$3,"vyberte druh nákladu")," ")</f>
        <v xml:space="preserve"> </v>
      </c>
      <c r="J1283" s="261" t="str">
        <f t="shared" si="57"/>
        <v xml:space="preserve"> </v>
      </c>
      <c r="K1283" s="238" t="str">
        <f t="shared" si="58"/>
        <v xml:space="preserve"> </v>
      </c>
      <c r="L1283" s="87" t="str">
        <f t="shared" si="59"/>
        <v xml:space="preserve"> </v>
      </c>
    </row>
    <row r="1284" spans="1:12" x14ac:dyDescent="0.25">
      <c r="A1284" s="72"/>
      <c r="B1284" s="82"/>
      <c r="C1284" s="82"/>
      <c r="D1284" s="79"/>
      <c r="E1284" s="83"/>
      <c r="F1284" s="83"/>
      <c r="G1284" s="81"/>
      <c r="H1284" s="126"/>
      <c r="I1284" s="238" t="str">
        <f>IF(ISNUMBER(F1284),_xlfn.IFS(RIGHT(H1284,3)="(b)",IF(AND(G1284&gt;=DATE('1. Informace o projektu'!$C$3,1,1),G1284&lt;=WORKDAY(DATE('1. Informace o projektu'!$C$3+1,1,31)-1,1)),"OK","!!"),RIGHT(H1284,3)="(a)",IF(AND(G1284&gt;=DATE('1. Informace o projektu'!$C$3,1,1),G1284&lt;=WORKDAY(DATE('1. Informace o projektu'!$C$3,12,31)-1,1,'6. Data'!$C$76:$C$89)),"OK","!!"),ISBLANK(G1284),"!",ISBLANK(H1284),"!!!",H1284='6. Data'!$B$3,"vyberte druh nákladu")," ")</f>
        <v xml:space="preserve"> </v>
      </c>
      <c r="J1284" s="261" t="str">
        <f t="shared" si="57"/>
        <v xml:space="preserve"> </v>
      </c>
      <c r="K1284" s="238" t="str">
        <f t="shared" si="58"/>
        <v xml:space="preserve"> </v>
      </c>
      <c r="L1284" s="87" t="str">
        <f t="shared" si="59"/>
        <v xml:space="preserve"> </v>
      </c>
    </row>
    <row r="1285" spans="1:12" x14ac:dyDescent="0.25">
      <c r="A1285" s="72"/>
      <c r="B1285" s="82"/>
      <c r="C1285" s="82"/>
      <c r="D1285" s="79"/>
      <c r="E1285" s="83"/>
      <c r="F1285" s="83"/>
      <c r="G1285" s="81"/>
      <c r="H1285" s="126"/>
      <c r="I1285" s="238" t="str">
        <f>IF(ISNUMBER(F1285),_xlfn.IFS(RIGHT(H1285,3)="(b)",IF(AND(G1285&gt;=DATE('1. Informace o projektu'!$C$3,1,1),G1285&lt;=WORKDAY(DATE('1. Informace o projektu'!$C$3+1,1,31)-1,1)),"OK","!!"),RIGHT(H1285,3)="(a)",IF(AND(G1285&gt;=DATE('1. Informace o projektu'!$C$3,1,1),G1285&lt;=WORKDAY(DATE('1. Informace o projektu'!$C$3,12,31)-1,1,'6. Data'!$C$76:$C$89)),"OK","!!"),ISBLANK(G1285),"!",ISBLANK(H1285),"!!!",H1285='6. Data'!$B$3,"vyberte druh nákladu")," ")</f>
        <v xml:space="preserve"> </v>
      </c>
      <c r="J1285" s="261" t="str">
        <f t="shared" si="57"/>
        <v xml:space="preserve"> </v>
      </c>
      <c r="K1285" s="238" t="str">
        <f t="shared" si="58"/>
        <v xml:space="preserve"> </v>
      </c>
      <c r="L1285" s="87" t="str">
        <f t="shared" si="59"/>
        <v xml:space="preserve"> </v>
      </c>
    </row>
    <row r="1286" spans="1:12" x14ac:dyDescent="0.25">
      <c r="A1286" s="72"/>
      <c r="B1286" s="82"/>
      <c r="C1286" s="82"/>
      <c r="D1286" s="79"/>
      <c r="E1286" s="83"/>
      <c r="F1286" s="83"/>
      <c r="G1286" s="81"/>
      <c r="H1286" s="126"/>
      <c r="I1286" s="238" t="str">
        <f>IF(ISNUMBER(F1286),_xlfn.IFS(RIGHT(H1286,3)="(b)",IF(AND(G1286&gt;=DATE('1. Informace o projektu'!$C$3,1,1),G1286&lt;=WORKDAY(DATE('1. Informace o projektu'!$C$3+1,1,31)-1,1)),"OK","!!"),RIGHT(H1286,3)="(a)",IF(AND(G1286&gt;=DATE('1. Informace o projektu'!$C$3,1,1),G1286&lt;=WORKDAY(DATE('1. Informace o projektu'!$C$3,12,31)-1,1,'6. Data'!$C$76:$C$89)),"OK","!!"),ISBLANK(G1286),"!",ISBLANK(H1286),"!!!",H1286='6. Data'!$B$3,"vyberte druh nákladu")," ")</f>
        <v xml:space="preserve"> </v>
      </c>
      <c r="J1286" s="261" t="str">
        <f t="shared" si="57"/>
        <v xml:space="preserve"> </v>
      </c>
      <c r="K1286" s="238" t="str">
        <f t="shared" si="58"/>
        <v xml:space="preserve"> </v>
      </c>
      <c r="L1286" s="87" t="str">
        <f t="shared" si="59"/>
        <v xml:space="preserve"> </v>
      </c>
    </row>
    <row r="1287" spans="1:12" x14ac:dyDescent="0.25">
      <c r="A1287" s="72"/>
      <c r="B1287" s="82"/>
      <c r="C1287" s="82"/>
      <c r="D1287" s="79"/>
      <c r="E1287" s="83"/>
      <c r="F1287" s="83"/>
      <c r="G1287" s="81"/>
      <c r="H1287" s="126"/>
      <c r="I1287" s="238" t="str">
        <f>IF(ISNUMBER(F1287),_xlfn.IFS(RIGHT(H1287,3)="(b)",IF(AND(G1287&gt;=DATE('1. Informace o projektu'!$C$3,1,1),G1287&lt;=WORKDAY(DATE('1. Informace o projektu'!$C$3+1,1,31)-1,1)),"OK","!!"),RIGHT(H1287,3)="(a)",IF(AND(G1287&gt;=DATE('1. Informace o projektu'!$C$3,1,1),G1287&lt;=WORKDAY(DATE('1. Informace o projektu'!$C$3,12,31)-1,1,'6. Data'!$C$76:$C$89)),"OK","!!"),ISBLANK(G1287),"!",ISBLANK(H1287),"!!!",H1287='6. Data'!$B$3,"vyberte druh nákladu")," ")</f>
        <v xml:space="preserve"> </v>
      </c>
      <c r="J1287" s="261" t="str">
        <f t="shared" ref="J1287:J1350" si="60">_xlfn.IFS(I1287="!","Zapište datum úhrady",I1287="ok"," ",I1287=" "," ",I1287="!!!","vyberte druh nákladu",I1287="!!","nepovolené datum úhrady",I1287="vyberte druh nákladu","vyberte druh nákladu")</f>
        <v xml:space="preserve"> </v>
      </c>
      <c r="K1287" s="238" t="str">
        <f t="shared" ref="K1287:K1350" si="61">IF(ISNUMBER(F1287),IF(E1287&gt;=F1287,"OK","!")," ")</f>
        <v xml:space="preserve"> </v>
      </c>
      <c r="L1287" s="87" t="str">
        <f t="shared" ref="L1287:L1350" si="62">_xlfn.IFS(K1287="!","Hrazeno z dotace je vyšší než fakturovaná částka",K1287="ok"," ",K1287=" "," ")</f>
        <v xml:space="preserve"> </v>
      </c>
    </row>
    <row r="1288" spans="1:12" x14ac:dyDescent="0.25">
      <c r="A1288" s="72"/>
      <c r="B1288" s="82"/>
      <c r="C1288" s="82"/>
      <c r="D1288" s="79"/>
      <c r="E1288" s="83"/>
      <c r="F1288" s="83"/>
      <c r="G1288" s="81"/>
      <c r="H1288" s="126"/>
      <c r="I1288" s="238" t="str">
        <f>IF(ISNUMBER(F1288),_xlfn.IFS(RIGHT(H1288,3)="(b)",IF(AND(G1288&gt;=DATE('1. Informace o projektu'!$C$3,1,1),G1288&lt;=WORKDAY(DATE('1. Informace o projektu'!$C$3+1,1,31)-1,1)),"OK","!!"),RIGHT(H1288,3)="(a)",IF(AND(G1288&gt;=DATE('1. Informace o projektu'!$C$3,1,1),G1288&lt;=WORKDAY(DATE('1. Informace o projektu'!$C$3,12,31)-1,1,'6. Data'!$C$76:$C$89)),"OK","!!"),ISBLANK(G1288),"!",ISBLANK(H1288),"!!!",H1288='6. Data'!$B$3,"vyberte druh nákladu")," ")</f>
        <v xml:space="preserve"> </v>
      </c>
      <c r="J1288" s="261" t="str">
        <f t="shared" si="60"/>
        <v xml:space="preserve"> </v>
      </c>
      <c r="K1288" s="238" t="str">
        <f t="shared" si="61"/>
        <v xml:space="preserve"> </v>
      </c>
      <c r="L1288" s="87" t="str">
        <f t="shared" si="62"/>
        <v xml:space="preserve"> </v>
      </c>
    </row>
    <row r="1289" spans="1:12" x14ac:dyDescent="0.25">
      <c r="A1289" s="72"/>
      <c r="B1289" s="82"/>
      <c r="C1289" s="82"/>
      <c r="D1289" s="79"/>
      <c r="E1289" s="83"/>
      <c r="F1289" s="83"/>
      <c r="G1289" s="81"/>
      <c r="H1289" s="126"/>
      <c r="I1289" s="238" t="str">
        <f>IF(ISNUMBER(F1289),_xlfn.IFS(RIGHT(H1289,3)="(b)",IF(AND(G1289&gt;=DATE('1. Informace o projektu'!$C$3,1,1),G1289&lt;=WORKDAY(DATE('1. Informace o projektu'!$C$3+1,1,31)-1,1)),"OK","!!"),RIGHT(H1289,3)="(a)",IF(AND(G1289&gt;=DATE('1. Informace o projektu'!$C$3,1,1),G1289&lt;=WORKDAY(DATE('1. Informace o projektu'!$C$3,12,31)-1,1,'6. Data'!$C$76:$C$89)),"OK","!!"),ISBLANK(G1289),"!",ISBLANK(H1289),"!!!",H1289='6. Data'!$B$3,"vyberte druh nákladu")," ")</f>
        <v xml:space="preserve"> </v>
      </c>
      <c r="J1289" s="261" t="str">
        <f t="shared" si="60"/>
        <v xml:space="preserve"> </v>
      </c>
      <c r="K1289" s="238" t="str">
        <f t="shared" si="61"/>
        <v xml:space="preserve"> </v>
      </c>
      <c r="L1289" s="87" t="str">
        <f t="shared" si="62"/>
        <v xml:space="preserve"> </v>
      </c>
    </row>
    <row r="1290" spans="1:12" x14ac:dyDescent="0.25">
      <c r="A1290" s="72"/>
      <c r="B1290" s="82"/>
      <c r="C1290" s="82"/>
      <c r="D1290" s="79"/>
      <c r="E1290" s="83"/>
      <c r="F1290" s="83"/>
      <c r="G1290" s="81"/>
      <c r="H1290" s="126"/>
      <c r="I1290" s="238" t="str">
        <f>IF(ISNUMBER(F1290),_xlfn.IFS(RIGHT(H1290,3)="(b)",IF(AND(G1290&gt;=DATE('1. Informace o projektu'!$C$3,1,1),G1290&lt;=WORKDAY(DATE('1. Informace o projektu'!$C$3+1,1,31)-1,1)),"OK","!!"),RIGHT(H1290,3)="(a)",IF(AND(G1290&gt;=DATE('1. Informace o projektu'!$C$3,1,1),G1290&lt;=WORKDAY(DATE('1. Informace o projektu'!$C$3,12,31)-1,1,'6. Data'!$C$76:$C$89)),"OK","!!"),ISBLANK(G1290),"!",ISBLANK(H1290),"!!!",H1290='6. Data'!$B$3,"vyberte druh nákladu")," ")</f>
        <v xml:space="preserve"> </v>
      </c>
      <c r="J1290" s="261" t="str">
        <f t="shared" si="60"/>
        <v xml:space="preserve"> </v>
      </c>
      <c r="K1290" s="238" t="str">
        <f t="shared" si="61"/>
        <v xml:space="preserve"> </v>
      </c>
      <c r="L1290" s="87" t="str">
        <f t="shared" si="62"/>
        <v xml:space="preserve"> </v>
      </c>
    </row>
    <row r="1291" spans="1:12" x14ac:dyDescent="0.25">
      <c r="A1291" s="72"/>
      <c r="B1291" s="82"/>
      <c r="C1291" s="82"/>
      <c r="D1291" s="79"/>
      <c r="E1291" s="83"/>
      <c r="F1291" s="83"/>
      <c r="G1291" s="81"/>
      <c r="H1291" s="126"/>
      <c r="I1291" s="238" t="str">
        <f>IF(ISNUMBER(F1291),_xlfn.IFS(RIGHT(H1291,3)="(b)",IF(AND(G1291&gt;=DATE('1. Informace o projektu'!$C$3,1,1),G1291&lt;=WORKDAY(DATE('1. Informace o projektu'!$C$3+1,1,31)-1,1)),"OK","!!"),RIGHT(H1291,3)="(a)",IF(AND(G1291&gt;=DATE('1. Informace o projektu'!$C$3,1,1),G1291&lt;=WORKDAY(DATE('1. Informace o projektu'!$C$3,12,31)-1,1,'6. Data'!$C$76:$C$89)),"OK","!!"),ISBLANK(G1291),"!",ISBLANK(H1291),"!!!",H1291='6. Data'!$B$3,"vyberte druh nákladu")," ")</f>
        <v xml:space="preserve"> </v>
      </c>
      <c r="J1291" s="261" t="str">
        <f t="shared" si="60"/>
        <v xml:space="preserve"> </v>
      </c>
      <c r="K1291" s="238" t="str">
        <f t="shared" si="61"/>
        <v xml:space="preserve"> </v>
      </c>
      <c r="L1291" s="87" t="str">
        <f t="shared" si="62"/>
        <v xml:space="preserve"> </v>
      </c>
    </row>
    <row r="1292" spans="1:12" x14ac:dyDescent="0.25">
      <c r="A1292" s="72"/>
      <c r="B1292" s="82"/>
      <c r="C1292" s="82"/>
      <c r="D1292" s="79"/>
      <c r="E1292" s="83"/>
      <c r="F1292" s="83"/>
      <c r="G1292" s="81"/>
      <c r="H1292" s="126"/>
      <c r="I1292" s="238" t="str">
        <f>IF(ISNUMBER(F1292),_xlfn.IFS(RIGHT(H1292,3)="(b)",IF(AND(G1292&gt;=DATE('1. Informace o projektu'!$C$3,1,1),G1292&lt;=WORKDAY(DATE('1. Informace o projektu'!$C$3+1,1,31)-1,1)),"OK","!!"),RIGHT(H1292,3)="(a)",IF(AND(G1292&gt;=DATE('1. Informace o projektu'!$C$3,1,1),G1292&lt;=WORKDAY(DATE('1. Informace o projektu'!$C$3,12,31)-1,1,'6. Data'!$C$76:$C$89)),"OK","!!"),ISBLANK(G1292),"!",ISBLANK(H1292),"!!!",H1292='6. Data'!$B$3,"vyberte druh nákladu")," ")</f>
        <v xml:space="preserve"> </v>
      </c>
      <c r="J1292" s="261" t="str">
        <f t="shared" si="60"/>
        <v xml:space="preserve"> </v>
      </c>
      <c r="K1292" s="238" t="str">
        <f t="shared" si="61"/>
        <v xml:space="preserve"> </v>
      </c>
      <c r="L1292" s="87" t="str">
        <f t="shared" si="62"/>
        <v xml:space="preserve"> </v>
      </c>
    </row>
    <row r="1293" spans="1:12" x14ac:dyDescent="0.25">
      <c r="A1293" s="72"/>
      <c r="B1293" s="82"/>
      <c r="C1293" s="82"/>
      <c r="D1293" s="79"/>
      <c r="E1293" s="83"/>
      <c r="F1293" s="83"/>
      <c r="G1293" s="81"/>
      <c r="H1293" s="126"/>
      <c r="I1293" s="238" t="str">
        <f>IF(ISNUMBER(F1293),_xlfn.IFS(RIGHT(H1293,3)="(b)",IF(AND(G1293&gt;=DATE('1. Informace o projektu'!$C$3,1,1),G1293&lt;=WORKDAY(DATE('1. Informace o projektu'!$C$3+1,1,31)-1,1)),"OK","!!"),RIGHT(H1293,3)="(a)",IF(AND(G1293&gt;=DATE('1. Informace o projektu'!$C$3,1,1),G1293&lt;=WORKDAY(DATE('1. Informace o projektu'!$C$3,12,31)-1,1,'6. Data'!$C$76:$C$89)),"OK","!!"),ISBLANK(G1293),"!",ISBLANK(H1293),"!!!",H1293='6. Data'!$B$3,"vyberte druh nákladu")," ")</f>
        <v xml:space="preserve"> </v>
      </c>
      <c r="J1293" s="261" t="str">
        <f t="shared" si="60"/>
        <v xml:space="preserve"> </v>
      </c>
      <c r="K1293" s="238" t="str">
        <f t="shared" si="61"/>
        <v xml:space="preserve"> </v>
      </c>
      <c r="L1293" s="87" t="str">
        <f t="shared" si="62"/>
        <v xml:space="preserve"> </v>
      </c>
    </row>
    <row r="1294" spans="1:12" x14ac:dyDescent="0.25">
      <c r="A1294" s="72"/>
      <c r="B1294" s="82"/>
      <c r="C1294" s="82"/>
      <c r="D1294" s="79"/>
      <c r="E1294" s="83"/>
      <c r="F1294" s="83"/>
      <c r="G1294" s="81"/>
      <c r="H1294" s="126"/>
      <c r="I1294" s="238" t="str">
        <f>IF(ISNUMBER(F1294),_xlfn.IFS(RIGHT(H1294,3)="(b)",IF(AND(G1294&gt;=DATE('1. Informace o projektu'!$C$3,1,1),G1294&lt;=WORKDAY(DATE('1. Informace o projektu'!$C$3+1,1,31)-1,1)),"OK","!!"),RIGHT(H1294,3)="(a)",IF(AND(G1294&gt;=DATE('1. Informace o projektu'!$C$3,1,1),G1294&lt;=WORKDAY(DATE('1. Informace o projektu'!$C$3,12,31)-1,1,'6. Data'!$C$76:$C$89)),"OK","!!"),ISBLANK(G1294),"!",ISBLANK(H1294),"!!!",H1294='6. Data'!$B$3,"vyberte druh nákladu")," ")</f>
        <v xml:space="preserve"> </v>
      </c>
      <c r="J1294" s="261" t="str">
        <f t="shared" si="60"/>
        <v xml:space="preserve"> </v>
      </c>
      <c r="K1294" s="238" t="str">
        <f t="shared" si="61"/>
        <v xml:space="preserve"> </v>
      </c>
      <c r="L1294" s="87" t="str">
        <f t="shared" si="62"/>
        <v xml:space="preserve"> </v>
      </c>
    </row>
    <row r="1295" spans="1:12" x14ac:dyDescent="0.25">
      <c r="A1295" s="72"/>
      <c r="B1295" s="82"/>
      <c r="C1295" s="82"/>
      <c r="D1295" s="79"/>
      <c r="E1295" s="83"/>
      <c r="F1295" s="83"/>
      <c r="G1295" s="81"/>
      <c r="H1295" s="126"/>
      <c r="I1295" s="238" t="str">
        <f>IF(ISNUMBER(F1295),_xlfn.IFS(RIGHT(H1295,3)="(b)",IF(AND(G1295&gt;=DATE('1. Informace o projektu'!$C$3,1,1),G1295&lt;=WORKDAY(DATE('1. Informace o projektu'!$C$3+1,1,31)-1,1)),"OK","!!"),RIGHT(H1295,3)="(a)",IF(AND(G1295&gt;=DATE('1. Informace o projektu'!$C$3,1,1),G1295&lt;=WORKDAY(DATE('1. Informace o projektu'!$C$3,12,31)-1,1,'6. Data'!$C$76:$C$89)),"OK","!!"),ISBLANK(G1295),"!",ISBLANK(H1295),"!!!",H1295='6. Data'!$B$3,"vyberte druh nákladu")," ")</f>
        <v xml:space="preserve"> </v>
      </c>
      <c r="J1295" s="261" t="str">
        <f t="shared" si="60"/>
        <v xml:space="preserve"> </v>
      </c>
      <c r="K1295" s="238" t="str">
        <f t="shared" si="61"/>
        <v xml:space="preserve"> </v>
      </c>
      <c r="L1295" s="87" t="str">
        <f t="shared" si="62"/>
        <v xml:space="preserve"> </v>
      </c>
    </row>
    <row r="1296" spans="1:12" x14ac:dyDescent="0.25">
      <c r="A1296" s="72"/>
      <c r="B1296" s="82"/>
      <c r="C1296" s="82"/>
      <c r="D1296" s="79"/>
      <c r="E1296" s="83"/>
      <c r="F1296" s="83"/>
      <c r="G1296" s="81"/>
      <c r="H1296" s="126"/>
      <c r="I1296" s="238" t="str">
        <f>IF(ISNUMBER(F1296),_xlfn.IFS(RIGHT(H1296,3)="(b)",IF(AND(G1296&gt;=DATE('1. Informace o projektu'!$C$3,1,1),G1296&lt;=WORKDAY(DATE('1. Informace o projektu'!$C$3+1,1,31)-1,1)),"OK","!!"),RIGHT(H1296,3)="(a)",IF(AND(G1296&gt;=DATE('1. Informace o projektu'!$C$3,1,1),G1296&lt;=WORKDAY(DATE('1. Informace o projektu'!$C$3,12,31)-1,1,'6. Data'!$C$76:$C$89)),"OK","!!"),ISBLANK(G1296),"!",ISBLANK(H1296),"!!!",H1296='6. Data'!$B$3,"vyberte druh nákladu")," ")</f>
        <v xml:space="preserve"> </v>
      </c>
      <c r="J1296" s="261" t="str">
        <f t="shared" si="60"/>
        <v xml:space="preserve"> </v>
      </c>
      <c r="K1296" s="238" t="str">
        <f t="shared" si="61"/>
        <v xml:space="preserve"> </v>
      </c>
      <c r="L1296" s="87" t="str">
        <f t="shared" si="62"/>
        <v xml:space="preserve"> </v>
      </c>
    </row>
    <row r="1297" spans="1:12" x14ac:dyDescent="0.25">
      <c r="A1297" s="72"/>
      <c r="B1297" s="82"/>
      <c r="C1297" s="82"/>
      <c r="D1297" s="79"/>
      <c r="E1297" s="83"/>
      <c r="F1297" s="83"/>
      <c r="G1297" s="81"/>
      <c r="H1297" s="126"/>
      <c r="I1297" s="238" t="str">
        <f>IF(ISNUMBER(F1297),_xlfn.IFS(RIGHT(H1297,3)="(b)",IF(AND(G1297&gt;=DATE('1. Informace o projektu'!$C$3,1,1),G1297&lt;=WORKDAY(DATE('1. Informace o projektu'!$C$3+1,1,31)-1,1)),"OK","!!"),RIGHT(H1297,3)="(a)",IF(AND(G1297&gt;=DATE('1. Informace o projektu'!$C$3,1,1),G1297&lt;=WORKDAY(DATE('1. Informace o projektu'!$C$3,12,31)-1,1,'6. Data'!$C$76:$C$89)),"OK","!!"),ISBLANK(G1297),"!",ISBLANK(H1297),"!!!",H1297='6. Data'!$B$3,"vyberte druh nákladu")," ")</f>
        <v xml:space="preserve"> </v>
      </c>
      <c r="J1297" s="261" t="str">
        <f t="shared" si="60"/>
        <v xml:space="preserve"> </v>
      </c>
      <c r="K1297" s="238" t="str">
        <f t="shared" si="61"/>
        <v xml:space="preserve"> </v>
      </c>
      <c r="L1297" s="87" t="str">
        <f t="shared" si="62"/>
        <v xml:space="preserve"> </v>
      </c>
    </row>
    <row r="1298" spans="1:12" x14ac:dyDescent="0.25">
      <c r="A1298" s="72"/>
      <c r="B1298" s="82"/>
      <c r="C1298" s="82"/>
      <c r="D1298" s="79"/>
      <c r="E1298" s="83"/>
      <c r="F1298" s="83"/>
      <c r="G1298" s="81"/>
      <c r="H1298" s="126"/>
      <c r="I1298" s="238" t="str">
        <f>IF(ISNUMBER(F1298),_xlfn.IFS(RIGHT(H1298,3)="(b)",IF(AND(G1298&gt;=DATE('1. Informace o projektu'!$C$3,1,1),G1298&lt;=WORKDAY(DATE('1. Informace o projektu'!$C$3+1,1,31)-1,1)),"OK","!!"),RIGHT(H1298,3)="(a)",IF(AND(G1298&gt;=DATE('1. Informace o projektu'!$C$3,1,1),G1298&lt;=WORKDAY(DATE('1. Informace o projektu'!$C$3,12,31)-1,1,'6. Data'!$C$76:$C$89)),"OK","!!"),ISBLANK(G1298),"!",ISBLANK(H1298),"!!!",H1298='6. Data'!$B$3,"vyberte druh nákladu")," ")</f>
        <v xml:space="preserve"> </v>
      </c>
      <c r="J1298" s="261" t="str">
        <f t="shared" si="60"/>
        <v xml:space="preserve"> </v>
      </c>
      <c r="K1298" s="238" t="str">
        <f t="shared" si="61"/>
        <v xml:space="preserve"> </v>
      </c>
      <c r="L1298" s="87" t="str">
        <f t="shared" si="62"/>
        <v xml:space="preserve"> </v>
      </c>
    </row>
    <row r="1299" spans="1:12" x14ac:dyDescent="0.25">
      <c r="A1299" s="72"/>
      <c r="B1299" s="82"/>
      <c r="C1299" s="82"/>
      <c r="D1299" s="79"/>
      <c r="E1299" s="83"/>
      <c r="F1299" s="83"/>
      <c r="G1299" s="81"/>
      <c r="H1299" s="126"/>
      <c r="I1299" s="238" t="str">
        <f>IF(ISNUMBER(F1299),_xlfn.IFS(RIGHT(H1299,3)="(b)",IF(AND(G1299&gt;=DATE('1. Informace o projektu'!$C$3,1,1),G1299&lt;=WORKDAY(DATE('1. Informace o projektu'!$C$3+1,1,31)-1,1)),"OK","!!"),RIGHT(H1299,3)="(a)",IF(AND(G1299&gt;=DATE('1. Informace o projektu'!$C$3,1,1),G1299&lt;=WORKDAY(DATE('1. Informace o projektu'!$C$3,12,31)-1,1,'6. Data'!$C$76:$C$89)),"OK","!!"),ISBLANK(G1299),"!",ISBLANK(H1299),"!!!",H1299='6. Data'!$B$3,"vyberte druh nákladu")," ")</f>
        <v xml:space="preserve"> </v>
      </c>
      <c r="J1299" s="261" t="str">
        <f t="shared" si="60"/>
        <v xml:space="preserve"> </v>
      </c>
      <c r="K1299" s="238" t="str">
        <f t="shared" si="61"/>
        <v xml:space="preserve"> </v>
      </c>
      <c r="L1299" s="87" t="str">
        <f t="shared" si="62"/>
        <v xml:space="preserve"> </v>
      </c>
    </row>
    <row r="1300" spans="1:12" x14ac:dyDescent="0.25">
      <c r="A1300" s="72"/>
      <c r="B1300" s="82"/>
      <c r="C1300" s="82"/>
      <c r="D1300" s="79"/>
      <c r="E1300" s="83"/>
      <c r="F1300" s="83"/>
      <c r="G1300" s="81"/>
      <c r="H1300" s="126"/>
      <c r="I1300" s="238" t="str">
        <f>IF(ISNUMBER(F1300),_xlfn.IFS(RIGHT(H1300,3)="(b)",IF(AND(G1300&gt;=DATE('1. Informace o projektu'!$C$3,1,1),G1300&lt;=WORKDAY(DATE('1. Informace o projektu'!$C$3+1,1,31)-1,1)),"OK","!!"),RIGHT(H1300,3)="(a)",IF(AND(G1300&gt;=DATE('1. Informace o projektu'!$C$3,1,1),G1300&lt;=WORKDAY(DATE('1. Informace o projektu'!$C$3,12,31)-1,1,'6. Data'!$C$76:$C$89)),"OK","!!"),ISBLANK(G1300),"!",ISBLANK(H1300),"!!!",H1300='6. Data'!$B$3,"vyberte druh nákladu")," ")</f>
        <v xml:space="preserve"> </v>
      </c>
      <c r="J1300" s="261" t="str">
        <f t="shared" si="60"/>
        <v xml:space="preserve"> </v>
      </c>
      <c r="K1300" s="238" t="str">
        <f t="shared" si="61"/>
        <v xml:space="preserve"> </v>
      </c>
      <c r="L1300" s="87" t="str">
        <f t="shared" si="62"/>
        <v xml:space="preserve"> </v>
      </c>
    </row>
    <row r="1301" spans="1:12" x14ac:dyDescent="0.25">
      <c r="A1301" s="72"/>
      <c r="B1301" s="82"/>
      <c r="C1301" s="82"/>
      <c r="D1301" s="79"/>
      <c r="E1301" s="83"/>
      <c r="F1301" s="83"/>
      <c r="G1301" s="81"/>
      <c r="H1301" s="126"/>
      <c r="I1301" s="238" t="str">
        <f>IF(ISNUMBER(F1301),_xlfn.IFS(RIGHT(H1301,3)="(b)",IF(AND(G1301&gt;=DATE('1. Informace o projektu'!$C$3,1,1),G1301&lt;=WORKDAY(DATE('1. Informace o projektu'!$C$3+1,1,31)-1,1)),"OK","!!"),RIGHT(H1301,3)="(a)",IF(AND(G1301&gt;=DATE('1. Informace o projektu'!$C$3,1,1),G1301&lt;=WORKDAY(DATE('1. Informace o projektu'!$C$3,12,31)-1,1,'6. Data'!$C$76:$C$89)),"OK","!!"),ISBLANK(G1301),"!",ISBLANK(H1301),"!!!",H1301='6. Data'!$B$3,"vyberte druh nákladu")," ")</f>
        <v xml:space="preserve"> </v>
      </c>
      <c r="J1301" s="261" t="str">
        <f t="shared" si="60"/>
        <v xml:space="preserve"> </v>
      </c>
      <c r="K1301" s="238" t="str">
        <f t="shared" si="61"/>
        <v xml:space="preserve"> </v>
      </c>
      <c r="L1301" s="87" t="str">
        <f t="shared" si="62"/>
        <v xml:space="preserve"> </v>
      </c>
    </row>
    <row r="1302" spans="1:12" x14ac:dyDescent="0.25">
      <c r="A1302" s="72"/>
      <c r="B1302" s="82"/>
      <c r="C1302" s="82"/>
      <c r="D1302" s="79"/>
      <c r="E1302" s="83"/>
      <c r="F1302" s="83"/>
      <c r="G1302" s="81"/>
      <c r="H1302" s="126"/>
      <c r="I1302" s="238" t="str">
        <f>IF(ISNUMBER(F1302),_xlfn.IFS(RIGHT(H1302,3)="(b)",IF(AND(G1302&gt;=DATE('1. Informace o projektu'!$C$3,1,1),G1302&lt;=WORKDAY(DATE('1. Informace o projektu'!$C$3+1,1,31)-1,1)),"OK","!!"),RIGHT(H1302,3)="(a)",IF(AND(G1302&gt;=DATE('1. Informace o projektu'!$C$3,1,1),G1302&lt;=WORKDAY(DATE('1. Informace o projektu'!$C$3,12,31)-1,1,'6. Data'!$C$76:$C$89)),"OK","!!"),ISBLANK(G1302),"!",ISBLANK(H1302),"!!!",H1302='6. Data'!$B$3,"vyberte druh nákladu")," ")</f>
        <v xml:space="preserve"> </v>
      </c>
      <c r="J1302" s="261" t="str">
        <f t="shared" si="60"/>
        <v xml:space="preserve"> </v>
      </c>
      <c r="K1302" s="238" t="str">
        <f t="shared" si="61"/>
        <v xml:space="preserve"> </v>
      </c>
      <c r="L1302" s="87" t="str">
        <f t="shared" si="62"/>
        <v xml:space="preserve"> </v>
      </c>
    </row>
    <row r="1303" spans="1:12" x14ac:dyDescent="0.25">
      <c r="A1303" s="72"/>
      <c r="B1303" s="82"/>
      <c r="C1303" s="82"/>
      <c r="D1303" s="79"/>
      <c r="E1303" s="83"/>
      <c r="F1303" s="83"/>
      <c r="G1303" s="81"/>
      <c r="H1303" s="126"/>
      <c r="I1303" s="238" t="str">
        <f>IF(ISNUMBER(F1303),_xlfn.IFS(RIGHT(H1303,3)="(b)",IF(AND(G1303&gt;=DATE('1. Informace o projektu'!$C$3,1,1),G1303&lt;=WORKDAY(DATE('1. Informace o projektu'!$C$3+1,1,31)-1,1)),"OK","!!"),RIGHT(H1303,3)="(a)",IF(AND(G1303&gt;=DATE('1. Informace o projektu'!$C$3,1,1),G1303&lt;=WORKDAY(DATE('1. Informace o projektu'!$C$3,12,31)-1,1,'6. Data'!$C$76:$C$89)),"OK","!!"),ISBLANK(G1303),"!",ISBLANK(H1303),"!!!",H1303='6. Data'!$B$3,"vyberte druh nákladu")," ")</f>
        <v xml:space="preserve"> </v>
      </c>
      <c r="J1303" s="261" t="str">
        <f t="shared" si="60"/>
        <v xml:space="preserve"> </v>
      </c>
      <c r="K1303" s="238" t="str">
        <f t="shared" si="61"/>
        <v xml:space="preserve"> </v>
      </c>
      <c r="L1303" s="87" t="str">
        <f t="shared" si="62"/>
        <v xml:space="preserve"> </v>
      </c>
    </row>
    <row r="1304" spans="1:12" x14ac:dyDescent="0.25">
      <c r="A1304" s="72"/>
      <c r="B1304" s="82"/>
      <c r="C1304" s="82"/>
      <c r="D1304" s="79"/>
      <c r="E1304" s="83"/>
      <c r="F1304" s="83"/>
      <c r="G1304" s="81"/>
      <c r="H1304" s="126"/>
      <c r="I1304" s="238" t="str">
        <f>IF(ISNUMBER(F1304),_xlfn.IFS(RIGHT(H1304,3)="(b)",IF(AND(G1304&gt;=DATE('1. Informace o projektu'!$C$3,1,1),G1304&lt;=WORKDAY(DATE('1. Informace o projektu'!$C$3+1,1,31)-1,1)),"OK","!!"),RIGHT(H1304,3)="(a)",IF(AND(G1304&gt;=DATE('1. Informace o projektu'!$C$3,1,1),G1304&lt;=WORKDAY(DATE('1. Informace o projektu'!$C$3,12,31)-1,1,'6. Data'!$C$76:$C$89)),"OK","!!"),ISBLANK(G1304),"!",ISBLANK(H1304),"!!!",H1304='6. Data'!$B$3,"vyberte druh nákladu")," ")</f>
        <v xml:space="preserve"> </v>
      </c>
      <c r="J1304" s="261" t="str">
        <f t="shared" si="60"/>
        <v xml:space="preserve"> </v>
      </c>
      <c r="K1304" s="238" t="str">
        <f t="shared" si="61"/>
        <v xml:space="preserve"> </v>
      </c>
      <c r="L1304" s="87" t="str">
        <f t="shared" si="62"/>
        <v xml:space="preserve"> </v>
      </c>
    </row>
    <row r="1305" spans="1:12" x14ac:dyDescent="0.25">
      <c r="A1305" s="72"/>
      <c r="B1305" s="82"/>
      <c r="C1305" s="82"/>
      <c r="D1305" s="79"/>
      <c r="E1305" s="83"/>
      <c r="F1305" s="83"/>
      <c r="G1305" s="81"/>
      <c r="H1305" s="126"/>
      <c r="I1305" s="238" t="str">
        <f>IF(ISNUMBER(F1305),_xlfn.IFS(RIGHT(H1305,3)="(b)",IF(AND(G1305&gt;=DATE('1. Informace o projektu'!$C$3,1,1),G1305&lt;=WORKDAY(DATE('1. Informace o projektu'!$C$3+1,1,31)-1,1)),"OK","!!"),RIGHT(H1305,3)="(a)",IF(AND(G1305&gt;=DATE('1. Informace o projektu'!$C$3,1,1),G1305&lt;=WORKDAY(DATE('1. Informace o projektu'!$C$3,12,31)-1,1,'6. Data'!$C$76:$C$89)),"OK","!!"),ISBLANK(G1305),"!",ISBLANK(H1305),"!!!",H1305='6. Data'!$B$3,"vyberte druh nákladu")," ")</f>
        <v xml:space="preserve"> </v>
      </c>
      <c r="J1305" s="261" t="str">
        <f t="shared" si="60"/>
        <v xml:space="preserve"> </v>
      </c>
      <c r="K1305" s="238" t="str">
        <f t="shared" si="61"/>
        <v xml:space="preserve"> </v>
      </c>
      <c r="L1305" s="87" t="str">
        <f t="shared" si="62"/>
        <v xml:space="preserve"> </v>
      </c>
    </row>
    <row r="1306" spans="1:12" x14ac:dyDescent="0.25">
      <c r="A1306" s="72"/>
      <c r="B1306" s="82"/>
      <c r="C1306" s="82"/>
      <c r="D1306" s="79"/>
      <c r="E1306" s="83"/>
      <c r="F1306" s="83"/>
      <c r="G1306" s="81"/>
      <c r="H1306" s="126"/>
      <c r="I1306" s="238" t="str">
        <f>IF(ISNUMBER(F1306),_xlfn.IFS(RIGHT(H1306,3)="(b)",IF(AND(G1306&gt;=DATE('1. Informace o projektu'!$C$3,1,1),G1306&lt;=WORKDAY(DATE('1. Informace o projektu'!$C$3+1,1,31)-1,1)),"OK","!!"),RIGHT(H1306,3)="(a)",IF(AND(G1306&gt;=DATE('1. Informace o projektu'!$C$3,1,1),G1306&lt;=WORKDAY(DATE('1. Informace o projektu'!$C$3,12,31)-1,1,'6. Data'!$C$76:$C$89)),"OK","!!"),ISBLANK(G1306),"!",ISBLANK(H1306),"!!!",H1306='6. Data'!$B$3,"vyberte druh nákladu")," ")</f>
        <v xml:space="preserve"> </v>
      </c>
      <c r="J1306" s="261" t="str">
        <f t="shared" si="60"/>
        <v xml:space="preserve"> </v>
      </c>
      <c r="K1306" s="238" t="str">
        <f t="shared" si="61"/>
        <v xml:space="preserve"> </v>
      </c>
      <c r="L1306" s="87" t="str">
        <f t="shared" si="62"/>
        <v xml:space="preserve"> </v>
      </c>
    </row>
    <row r="1307" spans="1:12" x14ac:dyDescent="0.25">
      <c r="A1307" s="72"/>
      <c r="B1307" s="82"/>
      <c r="C1307" s="82"/>
      <c r="D1307" s="79"/>
      <c r="E1307" s="83"/>
      <c r="F1307" s="83"/>
      <c r="G1307" s="81"/>
      <c r="H1307" s="126"/>
      <c r="I1307" s="238" t="str">
        <f>IF(ISNUMBER(F1307),_xlfn.IFS(RIGHT(H1307,3)="(b)",IF(AND(G1307&gt;=DATE('1. Informace o projektu'!$C$3,1,1),G1307&lt;=WORKDAY(DATE('1. Informace o projektu'!$C$3+1,1,31)-1,1)),"OK","!!"),RIGHT(H1307,3)="(a)",IF(AND(G1307&gt;=DATE('1. Informace o projektu'!$C$3,1,1),G1307&lt;=WORKDAY(DATE('1. Informace o projektu'!$C$3,12,31)-1,1,'6. Data'!$C$76:$C$89)),"OK","!!"),ISBLANK(G1307),"!",ISBLANK(H1307),"!!!",H1307='6. Data'!$B$3,"vyberte druh nákladu")," ")</f>
        <v xml:space="preserve"> </v>
      </c>
      <c r="J1307" s="261" t="str">
        <f t="shared" si="60"/>
        <v xml:space="preserve"> </v>
      </c>
      <c r="K1307" s="238" t="str">
        <f t="shared" si="61"/>
        <v xml:space="preserve"> </v>
      </c>
      <c r="L1307" s="87" t="str">
        <f t="shared" si="62"/>
        <v xml:space="preserve"> </v>
      </c>
    </row>
    <row r="1308" spans="1:12" x14ac:dyDescent="0.25">
      <c r="A1308" s="72"/>
      <c r="B1308" s="82"/>
      <c r="C1308" s="82"/>
      <c r="D1308" s="79"/>
      <c r="E1308" s="83"/>
      <c r="F1308" s="83"/>
      <c r="G1308" s="81"/>
      <c r="H1308" s="126"/>
      <c r="I1308" s="238" t="str">
        <f>IF(ISNUMBER(F1308),_xlfn.IFS(RIGHT(H1308,3)="(b)",IF(AND(G1308&gt;=DATE('1. Informace o projektu'!$C$3,1,1),G1308&lt;=WORKDAY(DATE('1. Informace o projektu'!$C$3+1,1,31)-1,1)),"OK","!!"),RIGHT(H1308,3)="(a)",IF(AND(G1308&gt;=DATE('1. Informace o projektu'!$C$3,1,1),G1308&lt;=WORKDAY(DATE('1. Informace o projektu'!$C$3,12,31)-1,1,'6. Data'!$C$76:$C$89)),"OK","!!"),ISBLANK(G1308),"!",ISBLANK(H1308),"!!!",H1308='6. Data'!$B$3,"vyberte druh nákladu")," ")</f>
        <v xml:space="preserve"> </v>
      </c>
      <c r="J1308" s="261" t="str">
        <f t="shared" si="60"/>
        <v xml:space="preserve"> </v>
      </c>
      <c r="K1308" s="238" t="str">
        <f t="shared" si="61"/>
        <v xml:space="preserve"> </v>
      </c>
      <c r="L1308" s="87" t="str">
        <f t="shared" si="62"/>
        <v xml:space="preserve"> </v>
      </c>
    </row>
    <row r="1309" spans="1:12" x14ac:dyDescent="0.25">
      <c r="A1309" s="72"/>
      <c r="B1309" s="82"/>
      <c r="C1309" s="82"/>
      <c r="D1309" s="79"/>
      <c r="E1309" s="83"/>
      <c r="F1309" s="83"/>
      <c r="G1309" s="81"/>
      <c r="H1309" s="126"/>
      <c r="I1309" s="238" t="str">
        <f>IF(ISNUMBER(F1309),_xlfn.IFS(RIGHT(H1309,3)="(b)",IF(AND(G1309&gt;=DATE('1. Informace o projektu'!$C$3,1,1),G1309&lt;=WORKDAY(DATE('1. Informace o projektu'!$C$3+1,1,31)-1,1)),"OK","!!"),RIGHT(H1309,3)="(a)",IF(AND(G1309&gt;=DATE('1. Informace o projektu'!$C$3,1,1),G1309&lt;=WORKDAY(DATE('1. Informace o projektu'!$C$3,12,31)-1,1,'6. Data'!$C$76:$C$89)),"OK","!!"),ISBLANK(G1309),"!",ISBLANK(H1309),"!!!",H1309='6. Data'!$B$3,"vyberte druh nákladu")," ")</f>
        <v xml:space="preserve"> </v>
      </c>
      <c r="J1309" s="261" t="str">
        <f t="shared" si="60"/>
        <v xml:space="preserve"> </v>
      </c>
      <c r="K1309" s="238" t="str">
        <f t="shared" si="61"/>
        <v xml:space="preserve"> </v>
      </c>
      <c r="L1309" s="87" t="str">
        <f t="shared" si="62"/>
        <v xml:space="preserve"> </v>
      </c>
    </row>
    <row r="1310" spans="1:12" x14ac:dyDescent="0.25">
      <c r="A1310" s="72"/>
      <c r="B1310" s="82"/>
      <c r="C1310" s="82"/>
      <c r="D1310" s="79"/>
      <c r="E1310" s="83"/>
      <c r="F1310" s="83"/>
      <c r="G1310" s="81"/>
      <c r="H1310" s="126"/>
      <c r="I1310" s="238" t="str">
        <f>IF(ISNUMBER(F1310),_xlfn.IFS(RIGHT(H1310,3)="(b)",IF(AND(G1310&gt;=DATE('1. Informace o projektu'!$C$3,1,1),G1310&lt;=WORKDAY(DATE('1. Informace o projektu'!$C$3+1,1,31)-1,1)),"OK","!!"),RIGHT(H1310,3)="(a)",IF(AND(G1310&gt;=DATE('1. Informace o projektu'!$C$3,1,1),G1310&lt;=WORKDAY(DATE('1. Informace o projektu'!$C$3,12,31)-1,1,'6. Data'!$C$76:$C$89)),"OK","!!"),ISBLANK(G1310),"!",ISBLANK(H1310),"!!!",H1310='6. Data'!$B$3,"vyberte druh nákladu")," ")</f>
        <v xml:space="preserve"> </v>
      </c>
      <c r="J1310" s="261" t="str">
        <f t="shared" si="60"/>
        <v xml:space="preserve"> </v>
      </c>
      <c r="K1310" s="238" t="str">
        <f t="shared" si="61"/>
        <v xml:space="preserve"> </v>
      </c>
      <c r="L1310" s="87" t="str">
        <f t="shared" si="62"/>
        <v xml:space="preserve"> </v>
      </c>
    </row>
    <row r="1311" spans="1:12" x14ac:dyDescent="0.25">
      <c r="A1311" s="72"/>
      <c r="B1311" s="82"/>
      <c r="C1311" s="82"/>
      <c r="D1311" s="79"/>
      <c r="E1311" s="83"/>
      <c r="F1311" s="83"/>
      <c r="G1311" s="81"/>
      <c r="H1311" s="126"/>
      <c r="I1311" s="238" t="str">
        <f>IF(ISNUMBER(F1311),_xlfn.IFS(RIGHT(H1311,3)="(b)",IF(AND(G1311&gt;=DATE('1. Informace o projektu'!$C$3,1,1),G1311&lt;=WORKDAY(DATE('1. Informace o projektu'!$C$3+1,1,31)-1,1)),"OK","!!"),RIGHT(H1311,3)="(a)",IF(AND(G1311&gt;=DATE('1. Informace o projektu'!$C$3,1,1),G1311&lt;=WORKDAY(DATE('1. Informace o projektu'!$C$3,12,31)-1,1,'6. Data'!$C$76:$C$89)),"OK","!!"),ISBLANK(G1311),"!",ISBLANK(H1311),"!!!",H1311='6. Data'!$B$3,"vyberte druh nákladu")," ")</f>
        <v xml:space="preserve"> </v>
      </c>
      <c r="J1311" s="261" t="str">
        <f t="shared" si="60"/>
        <v xml:space="preserve"> </v>
      </c>
      <c r="K1311" s="238" t="str">
        <f t="shared" si="61"/>
        <v xml:space="preserve"> </v>
      </c>
      <c r="L1311" s="87" t="str">
        <f t="shared" si="62"/>
        <v xml:space="preserve"> </v>
      </c>
    </row>
    <row r="1312" spans="1:12" x14ac:dyDescent="0.25">
      <c r="A1312" s="72"/>
      <c r="B1312" s="82"/>
      <c r="C1312" s="82"/>
      <c r="D1312" s="79"/>
      <c r="E1312" s="83"/>
      <c r="F1312" s="83"/>
      <c r="G1312" s="81"/>
      <c r="H1312" s="126"/>
      <c r="I1312" s="238" t="str">
        <f>IF(ISNUMBER(F1312),_xlfn.IFS(RIGHT(H1312,3)="(b)",IF(AND(G1312&gt;=DATE('1. Informace o projektu'!$C$3,1,1),G1312&lt;=WORKDAY(DATE('1. Informace o projektu'!$C$3+1,1,31)-1,1)),"OK","!!"),RIGHT(H1312,3)="(a)",IF(AND(G1312&gt;=DATE('1. Informace o projektu'!$C$3,1,1),G1312&lt;=WORKDAY(DATE('1. Informace o projektu'!$C$3,12,31)-1,1,'6. Data'!$C$76:$C$89)),"OK","!!"),ISBLANK(G1312),"!",ISBLANK(H1312),"!!!",H1312='6. Data'!$B$3,"vyberte druh nákladu")," ")</f>
        <v xml:space="preserve"> </v>
      </c>
      <c r="J1312" s="261" t="str">
        <f t="shared" si="60"/>
        <v xml:space="preserve"> </v>
      </c>
      <c r="K1312" s="238" t="str">
        <f t="shared" si="61"/>
        <v xml:space="preserve"> </v>
      </c>
      <c r="L1312" s="87" t="str">
        <f t="shared" si="62"/>
        <v xml:space="preserve"> </v>
      </c>
    </row>
    <row r="1313" spans="1:12" x14ac:dyDescent="0.25">
      <c r="A1313" s="72"/>
      <c r="B1313" s="82"/>
      <c r="C1313" s="82"/>
      <c r="D1313" s="79"/>
      <c r="E1313" s="83"/>
      <c r="F1313" s="83"/>
      <c r="G1313" s="81"/>
      <c r="H1313" s="126"/>
      <c r="I1313" s="238" t="str">
        <f>IF(ISNUMBER(F1313),_xlfn.IFS(RIGHT(H1313,3)="(b)",IF(AND(G1313&gt;=DATE('1. Informace o projektu'!$C$3,1,1),G1313&lt;=WORKDAY(DATE('1. Informace o projektu'!$C$3+1,1,31)-1,1)),"OK","!!"),RIGHT(H1313,3)="(a)",IF(AND(G1313&gt;=DATE('1. Informace o projektu'!$C$3,1,1),G1313&lt;=WORKDAY(DATE('1. Informace o projektu'!$C$3,12,31)-1,1,'6. Data'!$C$76:$C$89)),"OK","!!"),ISBLANK(G1313),"!",ISBLANK(H1313),"!!!",H1313='6. Data'!$B$3,"vyberte druh nákladu")," ")</f>
        <v xml:space="preserve"> </v>
      </c>
      <c r="J1313" s="261" t="str">
        <f t="shared" si="60"/>
        <v xml:space="preserve"> </v>
      </c>
      <c r="K1313" s="238" t="str">
        <f t="shared" si="61"/>
        <v xml:space="preserve"> </v>
      </c>
      <c r="L1313" s="87" t="str">
        <f t="shared" si="62"/>
        <v xml:space="preserve"> </v>
      </c>
    </row>
    <row r="1314" spans="1:12" x14ac:dyDescent="0.25">
      <c r="A1314" s="72"/>
      <c r="B1314" s="82"/>
      <c r="C1314" s="82"/>
      <c r="D1314" s="79"/>
      <c r="E1314" s="83"/>
      <c r="F1314" s="83"/>
      <c r="G1314" s="81"/>
      <c r="H1314" s="126"/>
      <c r="I1314" s="238" t="str">
        <f>IF(ISNUMBER(F1314),_xlfn.IFS(RIGHT(H1314,3)="(b)",IF(AND(G1314&gt;=DATE('1. Informace o projektu'!$C$3,1,1),G1314&lt;=WORKDAY(DATE('1. Informace o projektu'!$C$3+1,1,31)-1,1)),"OK","!!"),RIGHT(H1314,3)="(a)",IF(AND(G1314&gt;=DATE('1. Informace o projektu'!$C$3,1,1),G1314&lt;=WORKDAY(DATE('1. Informace o projektu'!$C$3,12,31)-1,1,'6. Data'!$C$76:$C$89)),"OK","!!"),ISBLANK(G1314),"!",ISBLANK(H1314),"!!!",H1314='6. Data'!$B$3,"vyberte druh nákladu")," ")</f>
        <v xml:space="preserve"> </v>
      </c>
      <c r="J1314" s="261" t="str">
        <f t="shared" si="60"/>
        <v xml:space="preserve"> </v>
      </c>
      <c r="K1314" s="238" t="str">
        <f t="shared" si="61"/>
        <v xml:space="preserve"> </v>
      </c>
      <c r="L1314" s="87" t="str">
        <f t="shared" si="62"/>
        <v xml:space="preserve"> </v>
      </c>
    </row>
    <row r="1315" spans="1:12" x14ac:dyDescent="0.25">
      <c r="A1315" s="72"/>
      <c r="B1315" s="82"/>
      <c r="C1315" s="82"/>
      <c r="D1315" s="79"/>
      <c r="E1315" s="83"/>
      <c r="F1315" s="83"/>
      <c r="G1315" s="81"/>
      <c r="H1315" s="126"/>
      <c r="I1315" s="238" t="str">
        <f>IF(ISNUMBER(F1315),_xlfn.IFS(RIGHT(H1315,3)="(b)",IF(AND(G1315&gt;=DATE('1. Informace o projektu'!$C$3,1,1),G1315&lt;=WORKDAY(DATE('1. Informace o projektu'!$C$3+1,1,31)-1,1)),"OK","!!"),RIGHT(H1315,3)="(a)",IF(AND(G1315&gt;=DATE('1. Informace o projektu'!$C$3,1,1),G1315&lt;=WORKDAY(DATE('1. Informace o projektu'!$C$3,12,31)-1,1,'6. Data'!$C$76:$C$89)),"OK","!!"),ISBLANK(G1315),"!",ISBLANK(H1315),"!!!",H1315='6. Data'!$B$3,"vyberte druh nákladu")," ")</f>
        <v xml:space="preserve"> </v>
      </c>
      <c r="J1315" s="261" t="str">
        <f t="shared" si="60"/>
        <v xml:space="preserve"> </v>
      </c>
      <c r="K1315" s="238" t="str">
        <f t="shared" si="61"/>
        <v xml:space="preserve"> </v>
      </c>
      <c r="L1315" s="87" t="str">
        <f t="shared" si="62"/>
        <v xml:space="preserve"> </v>
      </c>
    </row>
    <row r="1316" spans="1:12" x14ac:dyDescent="0.25">
      <c r="A1316" s="72"/>
      <c r="B1316" s="82"/>
      <c r="C1316" s="82"/>
      <c r="D1316" s="79"/>
      <c r="E1316" s="83"/>
      <c r="F1316" s="83"/>
      <c r="G1316" s="81"/>
      <c r="H1316" s="126"/>
      <c r="I1316" s="238" t="str">
        <f>IF(ISNUMBER(F1316),_xlfn.IFS(RIGHT(H1316,3)="(b)",IF(AND(G1316&gt;=DATE('1. Informace o projektu'!$C$3,1,1),G1316&lt;=WORKDAY(DATE('1. Informace o projektu'!$C$3+1,1,31)-1,1)),"OK","!!"),RIGHT(H1316,3)="(a)",IF(AND(G1316&gt;=DATE('1. Informace o projektu'!$C$3,1,1),G1316&lt;=WORKDAY(DATE('1. Informace o projektu'!$C$3,12,31)-1,1,'6. Data'!$C$76:$C$89)),"OK","!!"),ISBLANK(G1316),"!",ISBLANK(H1316),"!!!",H1316='6. Data'!$B$3,"vyberte druh nákladu")," ")</f>
        <v xml:space="preserve"> </v>
      </c>
      <c r="J1316" s="261" t="str">
        <f t="shared" si="60"/>
        <v xml:space="preserve"> </v>
      </c>
      <c r="K1316" s="238" t="str">
        <f t="shared" si="61"/>
        <v xml:space="preserve"> </v>
      </c>
      <c r="L1316" s="87" t="str">
        <f t="shared" si="62"/>
        <v xml:space="preserve"> </v>
      </c>
    </row>
    <row r="1317" spans="1:12" x14ac:dyDescent="0.25">
      <c r="A1317" s="72"/>
      <c r="B1317" s="82"/>
      <c r="C1317" s="82"/>
      <c r="D1317" s="79"/>
      <c r="E1317" s="83"/>
      <c r="F1317" s="83"/>
      <c r="G1317" s="81"/>
      <c r="H1317" s="126"/>
      <c r="I1317" s="238" t="str">
        <f>IF(ISNUMBER(F1317),_xlfn.IFS(RIGHT(H1317,3)="(b)",IF(AND(G1317&gt;=DATE('1. Informace o projektu'!$C$3,1,1),G1317&lt;=WORKDAY(DATE('1. Informace o projektu'!$C$3+1,1,31)-1,1)),"OK","!!"),RIGHT(H1317,3)="(a)",IF(AND(G1317&gt;=DATE('1. Informace o projektu'!$C$3,1,1),G1317&lt;=WORKDAY(DATE('1. Informace o projektu'!$C$3,12,31)-1,1,'6. Data'!$C$76:$C$89)),"OK","!!"),ISBLANK(G1317),"!",ISBLANK(H1317),"!!!",H1317='6. Data'!$B$3,"vyberte druh nákladu")," ")</f>
        <v xml:space="preserve"> </v>
      </c>
      <c r="J1317" s="261" t="str">
        <f t="shared" si="60"/>
        <v xml:space="preserve"> </v>
      </c>
      <c r="K1317" s="238" t="str">
        <f t="shared" si="61"/>
        <v xml:space="preserve"> </v>
      </c>
      <c r="L1317" s="87" t="str">
        <f t="shared" si="62"/>
        <v xml:space="preserve"> </v>
      </c>
    </row>
    <row r="1318" spans="1:12" x14ac:dyDescent="0.25">
      <c r="A1318" s="72"/>
      <c r="B1318" s="82"/>
      <c r="C1318" s="82"/>
      <c r="D1318" s="79"/>
      <c r="E1318" s="83"/>
      <c r="F1318" s="83"/>
      <c r="G1318" s="81"/>
      <c r="H1318" s="126"/>
      <c r="I1318" s="238" t="str">
        <f>IF(ISNUMBER(F1318),_xlfn.IFS(RIGHT(H1318,3)="(b)",IF(AND(G1318&gt;=DATE('1. Informace o projektu'!$C$3,1,1),G1318&lt;=WORKDAY(DATE('1. Informace o projektu'!$C$3+1,1,31)-1,1)),"OK","!!"),RIGHT(H1318,3)="(a)",IF(AND(G1318&gt;=DATE('1. Informace o projektu'!$C$3,1,1),G1318&lt;=WORKDAY(DATE('1. Informace o projektu'!$C$3,12,31)-1,1,'6. Data'!$C$76:$C$89)),"OK","!!"),ISBLANK(G1318),"!",ISBLANK(H1318),"!!!",H1318='6. Data'!$B$3,"vyberte druh nákladu")," ")</f>
        <v xml:space="preserve"> </v>
      </c>
      <c r="J1318" s="261" t="str">
        <f t="shared" si="60"/>
        <v xml:space="preserve"> </v>
      </c>
      <c r="K1318" s="238" t="str">
        <f t="shared" si="61"/>
        <v xml:space="preserve"> </v>
      </c>
      <c r="L1318" s="87" t="str">
        <f t="shared" si="62"/>
        <v xml:space="preserve"> </v>
      </c>
    </row>
    <row r="1319" spans="1:12" x14ac:dyDescent="0.25">
      <c r="A1319" s="72"/>
      <c r="B1319" s="82"/>
      <c r="C1319" s="82"/>
      <c r="D1319" s="79"/>
      <c r="E1319" s="83"/>
      <c r="F1319" s="83"/>
      <c r="G1319" s="81"/>
      <c r="H1319" s="126"/>
      <c r="I1319" s="238" t="str">
        <f>IF(ISNUMBER(F1319),_xlfn.IFS(RIGHT(H1319,3)="(b)",IF(AND(G1319&gt;=DATE('1. Informace o projektu'!$C$3,1,1),G1319&lt;=WORKDAY(DATE('1. Informace o projektu'!$C$3+1,1,31)-1,1)),"OK","!!"),RIGHT(H1319,3)="(a)",IF(AND(G1319&gt;=DATE('1. Informace o projektu'!$C$3,1,1),G1319&lt;=WORKDAY(DATE('1. Informace o projektu'!$C$3,12,31)-1,1,'6. Data'!$C$76:$C$89)),"OK","!!"),ISBLANK(G1319),"!",ISBLANK(H1319),"!!!",H1319='6. Data'!$B$3,"vyberte druh nákladu")," ")</f>
        <v xml:space="preserve"> </v>
      </c>
      <c r="J1319" s="261" t="str">
        <f t="shared" si="60"/>
        <v xml:space="preserve"> </v>
      </c>
      <c r="K1319" s="238" t="str">
        <f t="shared" si="61"/>
        <v xml:space="preserve"> </v>
      </c>
      <c r="L1319" s="87" t="str">
        <f t="shared" si="62"/>
        <v xml:space="preserve"> </v>
      </c>
    </row>
    <row r="1320" spans="1:12" x14ac:dyDescent="0.25">
      <c r="A1320" s="72"/>
      <c r="B1320" s="82"/>
      <c r="C1320" s="82"/>
      <c r="D1320" s="79"/>
      <c r="E1320" s="83"/>
      <c r="F1320" s="83"/>
      <c r="G1320" s="81"/>
      <c r="H1320" s="126"/>
      <c r="I1320" s="238" t="str">
        <f>IF(ISNUMBER(F1320),_xlfn.IFS(RIGHT(H1320,3)="(b)",IF(AND(G1320&gt;=DATE('1. Informace o projektu'!$C$3,1,1),G1320&lt;=WORKDAY(DATE('1. Informace o projektu'!$C$3+1,1,31)-1,1)),"OK","!!"),RIGHT(H1320,3)="(a)",IF(AND(G1320&gt;=DATE('1. Informace o projektu'!$C$3,1,1),G1320&lt;=WORKDAY(DATE('1. Informace o projektu'!$C$3,12,31)-1,1,'6. Data'!$C$76:$C$89)),"OK","!!"),ISBLANK(G1320),"!",ISBLANK(H1320),"!!!",H1320='6. Data'!$B$3,"vyberte druh nákladu")," ")</f>
        <v xml:space="preserve"> </v>
      </c>
      <c r="J1320" s="261" t="str">
        <f t="shared" si="60"/>
        <v xml:space="preserve"> </v>
      </c>
      <c r="K1320" s="238" t="str">
        <f t="shared" si="61"/>
        <v xml:space="preserve"> </v>
      </c>
      <c r="L1320" s="87" t="str">
        <f t="shared" si="62"/>
        <v xml:space="preserve"> </v>
      </c>
    </row>
    <row r="1321" spans="1:12" x14ac:dyDescent="0.25">
      <c r="A1321" s="72"/>
      <c r="B1321" s="82"/>
      <c r="C1321" s="82"/>
      <c r="D1321" s="79"/>
      <c r="E1321" s="83"/>
      <c r="F1321" s="83"/>
      <c r="G1321" s="81"/>
      <c r="H1321" s="126"/>
      <c r="I1321" s="238" t="str">
        <f>IF(ISNUMBER(F1321),_xlfn.IFS(RIGHT(H1321,3)="(b)",IF(AND(G1321&gt;=DATE('1. Informace o projektu'!$C$3,1,1),G1321&lt;=WORKDAY(DATE('1. Informace o projektu'!$C$3+1,1,31)-1,1)),"OK","!!"),RIGHT(H1321,3)="(a)",IF(AND(G1321&gt;=DATE('1. Informace o projektu'!$C$3,1,1),G1321&lt;=WORKDAY(DATE('1. Informace o projektu'!$C$3,12,31)-1,1,'6. Data'!$C$76:$C$89)),"OK","!!"),ISBLANK(G1321),"!",ISBLANK(H1321),"!!!",H1321='6. Data'!$B$3,"vyberte druh nákladu")," ")</f>
        <v xml:space="preserve"> </v>
      </c>
      <c r="J1321" s="261" t="str">
        <f t="shared" si="60"/>
        <v xml:space="preserve"> </v>
      </c>
      <c r="K1321" s="238" t="str">
        <f t="shared" si="61"/>
        <v xml:space="preserve"> </v>
      </c>
      <c r="L1321" s="87" t="str">
        <f t="shared" si="62"/>
        <v xml:space="preserve"> </v>
      </c>
    </row>
    <row r="1322" spans="1:12" x14ac:dyDescent="0.25">
      <c r="A1322" s="72"/>
      <c r="B1322" s="82"/>
      <c r="C1322" s="82"/>
      <c r="D1322" s="79"/>
      <c r="E1322" s="83"/>
      <c r="F1322" s="83"/>
      <c r="G1322" s="81"/>
      <c r="H1322" s="126"/>
      <c r="I1322" s="238" t="str">
        <f>IF(ISNUMBER(F1322),_xlfn.IFS(RIGHT(H1322,3)="(b)",IF(AND(G1322&gt;=DATE('1. Informace o projektu'!$C$3,1,1),G1322&lt;=WORKDAY(DATE('1. Informace o projektu'!$C$3+1,1,31)-1,1)),"OK","!!"),RIGHT(H1322,3)="(a)",IF(AND(G1322&gt;=DATE('1. Informace o projektu'!$C$3,1,1),G1322&lt;=WORKDAY(DATE('1. Informace o projektu'!$C$3,12,31)-1,1,'6. Data'!$C$76:$C$89)),"OK","!!"),ISBLANK(G1322),"!",ISBLANK(H1322),"!!!",H1322='6. Data'!$B$3,"vyberte druh nákladu")," ")</f>
        <v xml:space="preserve"> </v>
      </c>
      <c r="J1322" s="261" t="str">
        <f t="shared" si="60"/>
        <v xml:space="preserve"> </v>
      </c>
      <c r="K1322" s="238" t="str">
        <f t="shared" si="61"/>
        <v xml:space="preserve"> </v>
      </c>
      <c r="L1322" s="87" t="str">
        <f t="shared" si="62"/>
        <v xml:space="preserve"> </v>
      </c>
    </row>
    <row r="1323" spans="1:12" x14ac:dyDescent="0.25">
      <c r="A1323" s="72"/>
      <c r="B1323" s="82"/>
      <c r="C1323" s="82"/>
      <c r="D1323" s="79"/>
      <c r="E1323" s="83"/>
      <c r="F1323" s="83"/>
      <c r="G1323" s="81"/>
      <c r="H1323" s="126"/>
      <c r="I1323" s="238" t="str">
        <f>IF(ISNUMBER(F1323),_xlfn.IFS(RIGHT(H1323,3)="(b)",IF(AND(G1323&gt;=DATE('1. Informace o projektu'!$C$3,1,1),G1323&lt;=WORKDAY(DATE('1. Informace o projektu'!$C$3+1,1,31)-1,1)),"OK","!!"),RIGHT(H1323,3)="(a)",IF(AND(G1323&gt;=DATE('1. Informace o projektu'!$C$3,1,1),G1323&lt;=WORKDAY(DATE('1. Informace o projektu'!$C$3,12,31)-1,1,'6. Data'!$C$76:$C$89)),"OK","!!"),ISBLANK(G1323),"!",ISBLANK(H1323),"!!!",H1323='6. Data'!$B$3,"vyberte druh nákladu")," ")</f>
        <v xml:space="preserve"> </v>
      </c>
      <c r="J1323" s="261" t="str">
        <f t="shared" si="60"/>
        <v xml:space="preserve"> </v>
      </c>
      <c r="K1323" s="238" t="str">
        <f t="shared" si="61"/>
        <v xml:space="preserve"> </v>
      </c>
      <c r="L1323" s="87" t="str">
        <f t="shared" si="62"/>
        <v xml:space="preserve"> </v>
      </c>
    </row>
    <row r="1324" spans="1:12" x14ac:dyDescent="0.25">
      <c r="A1324" s="72"/>
      <c r="B1324" s="82"/>
      <c r="C1324" s="82"/>
      <c r="D1324" s="79"/>
      <c r="E1324" s="83"/>
      <c r="F1324" s="83"/>
      <c r="G1324" s="81"/>
      <c r="H1324" s="126"/>
      <c r="I1324" s="238" t="str">
        <f>IF(ISNUMBER(F1324),_xlfn.IFS(RIGHT(H1324,3)="(b)",IF(AND(G1324&gt;=DATE('1. Informace o projektu'!$C$3,1,1),G1324&lt;=WORKDAY(DATE('1. Informace o projektu'!$C$3+1,1,31)-1,1)),"OK","!!"),RIGHT(H1324,3)="(a)",IF(AND(G1324&gt;=DATE('1. Informace o projektu'!$C$3,1,1),G1324&lt;=WORKDAY(DATE('1. Informace o projektu'!$C$3,12,31)-1,1,'6. Data'!$C$76:$C$89)),"OK","!!"),ISBLANK(G1324),"!",ISBLANK(H1324),"!!!",H1324='6. Data'!$B$3,"vyberte druh nákladu")," ")</f>
        <v xml:space="preserve"> </v>
      </c>
      <c r="J1324" s="261" t="str">
        <f t="shared" si="60"/>
        <v xml:space="preserve"> </v>
      </c>
      <c r="K1324" s="238" t="str">
        <f t="shared" si="61"/>
        <v xml:space="preserve"> </v>
      </c>
      <c r="L1324" s="87" t="str">
        <f t="shared" si="62"/>
        <v xml:space="preserve"> </v>
      </c>
    </row>
    <row r="1325" spans="1:12" x14ac:dyDescent="0.25">
      <c r="A1325" s="72"/>
      <c r="B1325" s="82"/>
      <c r="C1325" s="82"/>
      <c r="D1325" s="79"/>
      <c r="E1325" s="83"/>
      <c r="F1325" s="83"/>
      <c r="G1325" s="81"/>
      <c r="H1325" s="126"/>
      <c r="I1325" s="238" t="str">
        <f>IF(ISNUMBER(F1325),_xlfn.IFS(RIGHT(H1325,3)="(b)",IF(AND(G1325&gt;=DATE('1. Informace o projektu'!$C$3,1,1),G1325&lt;=WORKDAY(DATE('1. Informace o projektu'!$C$3+1,1,31)-1,1)),"OK","!!"),RIGHT(H1325,3)="(a)",IF(AND(G1325&gt;=DATE('1. Informace o projektu'!$C$3,1,1),G1325&lt;=WORKDAY(DATE('1. Informace o projektu'!$C$3,12,31)-1,1,'6. Data'!$C$76:$C$89)),"OK","!!"),ISBLANK(G1325),"!",ISBLANK(H1325),"!!!",H1325='6. Data'!$B$3,"vyberte druh nákladu")," ")</f>
        <v xml:space="preserve"> </v>
      </c>
      <c r="J1325" s="261" t="str">
        <f t="shared" si="60"/>
        <v xml:space="preserve"> </v>
      </c>
      <c r="K1325" s="238" t="str">
        <f t="shared" si="61"/>
        <v xml:space="preserve"> </v>
      </c>
      <c r="L1325" s="87" t="str">
        <f t="shared" si="62"/>
        <v xml:space="preserve"> </v>
      </c>
    </row>
    <row r="1326" spans="1:12" x14ac:dyDescent="0.25">
      <c r="A1326" s="72"/>
      <c r="B1326" s="82"/>
      <c r="C1326" s="82"/>
      <c r="D1326" s="79"/>
      <c r="E1326" s="83"/>
      <c r="F1326" s="83"/>
      <c r="G1326" s="81"/>
      <c r="H1326" s="126"/>
      <c r="I1326" s="238" t="str">
        <f>IF(ISNUMBER(F1326),_xlfn.IFS(RIGHT(H1326,3)="(b)",IF(AND(G1326&gt;=DATE('1. Informace o projektu'!$C$3,1,1),G1326&lt;=WORKDAY(DATE('1. Informace o projektu'!$C$3+1,1,31)-1,1)),"OK","!!"),RIGHT(H1326,3)="(a)",IF(AND(G1326&gt;=DATE('1. Informace o projektu'!$C$3,1,1),G1326&lt;=WORKDAY(DATE('1. Informace o projektu'!$C$3,12,31)-1,1,'6. Data'!$C$76:$C$89)),"OK","!!"),ISBLANK(G1326),"!",ISBLANK(H1326),"!!!",H1326='6. Data'!$B$3,"vyberte druh nákladu")," ")</f>
        <v xml:space="preserve"> </v>
      </c>
      <c r="J1326" s="261" t="str">
        <f t="shared" si="60"/>
        <v xml:space="preserve"> </v>
      </c>
      <c r="K1326" s="238" t="str">
        <f t="shared" si="61"/>
        <v xml:space="preserve"> </v>
      </c>
      <c r="L1326" s="87" t="str">
        <f t="shared" si="62"/>
        <v xml:space="preserve"> </v>
      </c>
    </row>
    <row r="1327" spans="1:12" x14ac:dyDescent="0.25">
      <c r="A1327" s="72"/>
      <c r="B1327" s="82"/>
      <c r="C1327" s="82"/>
      <c r="D1327" s="79"/>
      <c r="E1327" s="83"/>
      <c r="F1327" s="83"/>
      <c r="G1327" s="81"/>
      <c r="H1327" s="126"/>
      <c r="I1327" s="238" t="str">
        <f>IF(ISNUMBER(F1327),_xlfn.IFS(RIGHT(H1327,3)="(b)",IF(AND(G1327&gt;=DATE('1. Informace o projektu'!$C$3,1,1),G1327&lt;=WORKDAY(DATE('1. Informace o projektu'!$C$3+1,1,31)-1,1)),"OK","!!"),RIGHT(H1327,3)="(a)",IF(AND(G1327&gt;=DATE('1. Informace o projektu'!$C$3,1,1),G1327&lt;=WORKDAY(DATE('1. Informace o projektu'!$C$3,12,31)-1,1,'6. Data'!$C$76:$C$89)),"OK","!!"),ISBLANK(G1327),"!",ISBLANK(H1327),"!!!",H1327='6. Data'!$B$3,"vyberte druh nákladu")," ")</f>
        <v xml:space="preserve"> </v>
      </c>
      <c r="J1327" s="261" t="str">
        <f t="shared" si="60"/>
        <v xml:space="preserve"> </v>
      </c>
      <c r="K1327" s="238" t="str">
        <f t="shared" si="61"/>
        <v xml:space="preserve"> </v>
      </c>
      <c r="L1327" s="87" t="str">
        <f t="shared" si="62"/>
        <v xml:space="preserve"> </v>
      </c>
    </row>
    <row r="1328" spans="1:12" x14ac:dyDescent="0.25">
      <c r="A1328" s="72"/>
      <c r="B1328" s="82"/>
      <c r="C1328" s="82"/>
      <c r="D1328" s="79"/>
      <c r="E1328" s="83"/>
      <c r="F1328" s="83"/>
      <c r="G1328" s="81"/>
      <c r="H1328" s="126"/>
      <c r="I1328" s="238" t="str">
        <f>IF(ISNUMBER(F1328),_xlfn.IFS(RIGHT(H1328,3)="(b)",IF(AND(G1328&gt;=DATE('1. Informace o projektu'!$C$3,1,1),G1328&lt;=WORKDAY(DATE('1. Informace o projektu'!$C$3+1,1,31)-1,1)),"OK","!!"),RIGHT(H1328,3)="(a)",IF(AND(G1328&gt;=DATE('1. Informace o projektu'!$C$3,1,1),G1328&lt;=WORKDAY(DATE('1. Informace o projektu'!$C$3,12,31)-1,1,'6. Data'!$C$76:$C$89)),"OK","!!"),ISBLANK(G1328),"!",ISBLANK(H1328),"!!!",H1328='6. Data'!$B$3,"vyberte druh nákladu")," ")</f>
        <v xml:space="preserve"> </v>
      </c>
      <c r="J1328" s="261" t="str">
        <f t="shared" si="60"/>
        <v xml:space="preserve"> </v>
      </c>
      <c r="K1328" s="238" t="str">
        <f t="shared" si="61"/>
        <v xml:space="preserve"> </v>
      </c>
      <c r="L1328" s="87" t="str">
        <f t="shared" si="62"/>
        <v xml:space="preserve"> </v>
      </c>
    </row>
    <row r="1329" spans="1:12" x14ac:dyDescent="0.25">
      <c r="A1329" s="72"/>
      <c r="B1329" s="82"/>
      <c r="C1329" s="82"/>
      <c r="D1329" s="79"/>
      <c r="E1329" s="83"/>
      <c r="F1329" s="83"/>
      <c r="G1329" s="81"/>
      <c r="H1329" s="126"/>
      <c r="I1329" s="238" t="str">
        <f>IF(ISNUMBER(F1329),_xlfn.IFS(RIGHT(H1329,3)="(b)",IF(AND(G1329&gt;=DATE('1. Informace o projektu'!$C$3,1,1),G1329&lt;=WORKDAY(DATE('1. Informace o projektu'!$C$3+1,1,31)-1,1)),"OK","!!"),RIGHT(H1329,3)="(a)",IF(AND(G1329&gt;=DATE('1. Informace o projektu'!$C$3,1,1),G1329&lt;=WORKDAY(DATE('1. Informace o projektu'!$C$3,12,31)-1,1,'6. Data'!$C$76:$C$89)),"OK","!!"),ISBLANK(G1329),"!",ISBLANK(H1329),"!!!",H1329='6. Data'!$B$3,"vyberte druh nákladu")," ")</f>
        <v xml:space="preserve"> </v>
      </c>
      <c r="J1329" s="261" t="str">
        <f t="shared" si="60"/>
        <v xml:space="preserve"> </v>
      </c>
      <c r="K1329" s="238" t="str">
        <f t="shared" si="61"/>
        <v xml:space="preserve"> </v>
      </c>
      <c r="L1329" s="87" t="str">
        <f t="shared" si="62"/>
        <v xml:space="preserve"> </v>
      </c>
    </row>
    <row r="1330" spans="1:12" x14ac:dyDescent="0.25">
      <c r="A1330" s="72"/>
      <c r="B1330" s="82"/>
      <c r="C1330" s="82"/>
      <c r="D1330" s="79"/>
      <c r="E1330" s="83"/>
      <c r="F1330" s="83"/>
      <c r="G1330" s="81"/>
      <c r="H1330" s="126"/>
      <c r="I1330" s="238" t="str">
        <f>IF(ISNUMBER(F1330),_xlfn.IFS(RIGHT(H1330,3)="(b)",IF(AND(G1330&gt;=DATE('1. Informace o projektu'!$C$3,1,1),G1330&lt;=WORKDAY(DATE('1. Informace o projektu'!$C$3+1,1,31)-1,1)),"OK","!!"),RIGHT(H1330,3)="(a)",IF(AND(G1330&gt;=DATE('1. Informace o projektu'!$C$3,1,1),G1330&lt;=WORKDAY(DATE('1. Informace o projektu'!$C$3,12,31)-1,1,'6. Data'!$C$76:$C$89)),"OK","!!"),ISBLANK(G1330),"!",ISBLANK(H1330),"!!!",H1330='6. Data'!$B$3,"vyberte druh nákladu")," ")</f>
        <v xml:space="preserve"> </v>
      </c>
      <c r="J1330" s="261" t="str">
        <f t="shared" si="60"/>
        <v xml:space="preserve"> </v>
      </c>
      <c r="K1330" s="238" t="str">
        <f t="shared" si="61"/>
        <v xml:space="preserve"> </v>
      </c>
      <c r="L1330" s="87" t="str">
        <f t="shared" si="62"/>
        <v xml:space="preserve"> </v>
      </c>
    </row>
    <row r="1331" spans="1:12" x14ac:dyDescent="0.25">
      <c r="A1331" s="72"/>
      <c r="B1331" s="82"/>
      <c r="C1331" s="82"/>
      <c r="D1331" s="79"/>
      <c r="E1331" s="83"/>
      <c r="F1331" s="83"/>
      <c r="G1331" s="81"/>
      <c r="H1331" s="126"/>
      <c r="I1331" s="238" t="str">
        <f>IF(ISNUMBER(F1331),_xlfn.IFS(RIGHT(H1331,3)="(b)",IF(AND(G1331&gt;=DATE('1. Informace o projektu'!$C$3,1,1),G1331&lt;=WORKDAY(DATE('1. Informace o projektu'!$C$3+1,1,31)-1,1)),"OK","!!"),RIGHT(H1331,3)="(a)",IF(AND(G1331&gt;=DATE('1. Informace o projektu'!$C$3,1,1),G1331&lt;=WORKDAY(DATE('1. Informace o projektu'!$C$3,12,31)-1,1,'6. Data'!$C$76:$C$89)),"OK","!!"),ISBLANK(G1331),"!",ISBLANK(H1331),"!!!",H1331='6. Data'!$B$3,"vyberte druh nákladu")," ")</f>
        <v xml:space="preserve"> </v>
      </c>
      <c r="J1331" s="261" t="str">
        <f t="shared" si="60"/>
        <v xml:space="preserve"> </v>
      </c>
      <c r="K1331" s="238" t="str">
        <f t="shared" si="61"/>
        <v xml:space="preserve"> </v>
      </c>
      <c r="L1331" s="87" t="str">
        <f t="shared" si="62"/>
        <v xml:space="preserve"> </v>
      </c>
    </row>
    <row r="1332" spans="1:12" x14ac:dyDescent="0.25">
      <c r="A1332" s="72"/>
      <c r="B1332" s="82"/>
      <c r="C1332" s="82"/>
      <c r="D1332" s="79"/>
      <c r="E1332" s="83"/>
      <c r="F1332" s="83"/>
      <c r="G1332" s="81"/>
      <c r="H1332" s="126"/>
      <c r="I1332" s="238" t="str">
        <f>IF(ISNUMBER(F1332),_xlfn.IFS(RIGHT(H1332,3)="(b)",IF(AND(G1332&gt;=DATE('1. Informace o projektu'!$C$3,1,1),G1332&lt;=WORKDAY(DATE('1. Informace o projektu'!$C$3+1,1,31)-1,1)),"OK","!!"),RIGHT(H1332,3)="(a)",IF(AND(G1332&gt;=DATE('1. Informace o projektu'!$C$3,1,1),G1332&lt;=WORKDAY(DATE('1. Informace o projektu'!$C$3,12,31)-1,1,'6. Data'!$C$76:$C$89)),"OK","!!"),ISBLANK(G1332),"!",ISBLANK(H1332),"!!!",H1332='6. Data'!$B$3,"vyberte druh nákladu")," ")</f>
        <v xml:space="preserve"> </v>
      </c>
      <c r="J1332" s="261" t="str">
        <f t="shared" si="60"/>
        <v xml:space="preserve"> </v>
      </c>
      <c r="K1332" s="238" t="str">
        <f t="shared" si="61"/>
        <v xml:space="preserve"> </v>
      </c>
      <c r="L1332" s="87" t="str">
        <f t="shared" si="62"/>
        <v xml:space="preserve"> </v>
      </c>
    </row>
    <row r="1333" spans="1:12" x14ac:dyDescent="0.25">
      <c r="A1333" s="72"/>
      <c r="B1333" s="82"/>
      <c r="C1333" s="82"/>
      <c r="D1333" s="79"/>
      <c r="E1333" s="83"/>
      <c r="F1333" s="83"/>
      <c r="G1333" s="81"/>
      <c r="H1333" s="126"/>
      <c r="I1333" s="238" t="str">
        <f>IF(ISNUMBER(F1333),_xlfn.IFS(RIGHT(H1333,3)="(b)",IF(AND(G1333&gt;=DATE('1. Informace o projektu'!$C$3,1,1),G1333&lt;=WORKDAY(DATE('1. Informace o projektu'!$C$3+1,1,31)-1,1)),"OK","!!"),RIGHT(H1333,3)="(a)",IF(AND(G1333&gt;=DATE('1. Informace o projektu'!$C$3,1,1),G1333&lt;=WORKDAY(DATE('1. Informace o projektu'!$C$3,12,31)-1,1,'6. Data'!$C$76:$C$89)),"OK","!!"),ISBLANK(G1333),"!",ISBLANK(H1333),"!!!",H1333='6. Data'!$B$3,"vyberte druh nákladu")," ")</f>
        <v xml:space="preserve"> </v>
      </c>
      <c r="J1333" s="261" t="str">
        <f t="shared" si="60"/>
        <v xml:space="preserve"> </v>
      </c>
      <c r="K1333" s="238" t="str">
        <f t="shared" si="61"/>
        <v xml:space="preserve"> </v>
      </c>
      <c r="L1333" s="87" t="str">
        <f t="shared" si="62"/>
        <v xml:space="preserve"> </v>
      </c>
    </row>
    <row r="1334" spans="1:12" x14ac:dyDescent="0.25">
      <c r="A1334" s="72"/>
      <c r="B1334" s="82"/>
      <c r="C1334" s="82"/>
      <c r="D1334" s="79"/>
      <c r="E1334" s="83"/>
      <c r="F1334" s="83"/>
      <c r="G1334" s="81"/>
      <c r="H1334" s="126"/>
      <c r="I1334" s="238" t="str">
        <f>IF(ISNUMBER(F1334),_xlfn.IFS(RIGHT(H1334,3)="(b)",IF(AND(G1334&gt;=DATE('1. Informace o projektu'!$C$3,1,1),G1334&lt;=WORKDAY(DATE('1. Informace o projektu'!$C$3+1,1,31)-1,1)),"OK","!!"),RIGHT(H1334,3)="(a)",IF(AND(G1334&gt;=DATE('1. Informace o projektu'!$C$3,1,1),G1334&lt;=WORKDAY(DATE('1. Informace o projektu'!$C$3,12,31)-1,1,'6. Data'!$C$76:$C$89)),"OK","!!"),ISBLANK(G1334),"!",ISBLANK(H1334),"!!!",H1334='6. Data'!$B$3,"vyberte druh nákladu")," ")</f>
        <v xml:space="preserve"> </v>
      </c>
      <c r="J1334" s="261" t="str">
        <f t="shared" si="60"/>
        <v xml:space="preserve"> </v>
      </c>
      <c r="K1334" s="238" t="str">
        <f t="shared" si="61"/>
        <v xml:space="preserve"> </v>
      </c>
      <c r="L1334" s="87" t="str">
        <f t="shared" si="62"/>
        <v xml:space="preserve"> </v>
      </c>
    </row>
    <row r="1335" spans="1:12" x14ac:dyDescent="0.25">
      <c r="A1335" s="72"/>
      <c r="B1335" s="82"/>
      <c r="C1335" s="82"/>
      <c r="D1335" s="79"/>
      <c r="E1335" s="83"/>
      <c r="F1335" s="83"/>
      <c r="G1335" s="81"/>
      <c r="H1335" s="126"/>
      <c r="I1335" s="238" t="str">
        <f>IF(ISNUMBER(F1335),_xlfn.IFS(RIGHT(H1335,3)="(b)",IF(AND(G1335&gt;=DATE('1. Informace o projektu'!$C$3,1,1),G1335&lt;=WORKDAY(DATE('1. Informace o projektu'!$C$3+1,1,31)-1,1)),"OK","!!"),RIGHT(H1335,3)="(a)",IF(AND(G1335&gt;=DATE('1. Informace o projektu'!$C$3,1,1),G1335&lt;=WORKDAY(DATE('1. Informace o projektu'!$C$3,12,31)-1,1,'6. Data'!$C$76:$C$89)),"OK","!!"),ISBLANK(G1335),"!",ISBLANK(H1335),"!!!",H1335='6. Data'!$B$3,"vyberte druh nákladu")," ")</f>
        <v xml:space="preserve"> </v>
      </c>
      <c r="J1335" s="261" t="str">
        <f t="shared" si="60"/>
        <v xml:space="preserve"> </v>
      </c>
      <c r="K1335" s="238" t="str">
        <f t="shared" si="61"/>
        <v xml:space="preserve"> </v>
      </c>
      <c r="L1335" s="87" t="str">
        <f t="shared" si="62"/>
        <v xml:space="preserve"> </v>
      </c>
    </row>
    <row r="1336" spans="1:12" x14ac:dyDescent="0.25">
      <c r="A1336" s="72"/>
      <c r="B1336" s="82"/>
      <c r="C1336" s="82"/>
      <c r="D1336" s="79"/>
      <c r="E1336" s="83"/>
      <c r="F1336" s="83"/>
      <c r="G1336" s="81"/>
      <c r="H1336" s="126"/>
      <c r="I1336" s="238" t="str">
        <f>IF(ISNUMBER(F1336),_xlfn.IFS(RIGHT(H1336,3)="(b)",IF(AND(G1336&gt;=DATE('1. Informace o projektu'!$C$3,1,1),G1336&lt;=WORKDAY(DATE('1. Informace o projektu'!$C$3+1,1,31)-1,1)),"OK","!!"),RIGHT(H1336,3)="(a)",IF(AND(G1336&gt;=DATE('1. Informace o projektu'!$C$3,1,1),G1336&lt;=WORKDAY(DATE('1. Informace o projektu'!$C$3,12,31)-1,1,'6. Data'!$C$76:$C$89)),"OK","!!"),ISBLANK(G1336),"!",ISBLANK(H1336),"!!!",H1336='6. Data'!$B$3,"vyberte druh nákladu")," ")</f>
        <v xml:space="preserve"> </v>
      </c>
      <c r="J1336" s="261" t="str">
        <f t="shared" si="60"/>
        <v xml:space="preserve"> </v>
      </c>
      <c r="K1336" s="238" t="str">
        <f t="shared" si="61"/>
        <v xml:space="preserve"> </v>
      </c>
      <c r="L1336" s="87" t="str">
        <f t="shared" si="62"/>
        <v xml:space="preserve"> </v>
      </c>
    </row>
    <row r="1337" spans="1:12" x14ac:dyDescent="0.25">
      <c r="A1337" s="72"/>
      <c r="B1337" s="82"/>
      <c r="C1337" s="82"/>
      <c r="D1337" s="79"/>
      <c r="E1337" s="83"/>
      <c r="F1337" s="83"/>
      <c r="G1337" s="81"/>
      <c r="H1337" s="126"/>
      <c r="I1337" s="238" t="str">
        <f>IF(ISNUMBER(F1337),_xlfn.IFS(RIGHT(H1337,3)="(b)",IF(AND(G1337&gt;=DATE('1. Informace o projektu'!$C$3,1,1),G1337&lt;=WORKDAY(DATE('1. Informace o projektu'!$C$3+1,1,31)-1,1)),"OK","!!"),RIGHT(H1337,3)="(a)",IF(AND(G1337&gt;=DATE('1. Informace o projektu'!$C$3,1,1),G1337&lt;=WORKDAY(DATE('1. Informace o projektu'!$C$3,12,31)-1,1,'6. Data'!$C$76:$C$89)),"OK","!!"),ISBLANK(G1337),"!",ISBLANK(H1337),"!!!",H1337='6. Data'!$B$3,"vyberte druh nákladu")," ")</f>
        <v xml:space="preserve"> </v>
      </c>
      <c r="J1337" s="261" t="str">
        <f t="shared" si="60"/>
        <v xml:space="preserve"> </v>
      </c>
      <c r="K1337" s="238" t="str">
        <f t="shared" si="61"/>
        <v xml:space="preserve"> </v>
      </c>
      <c r="L1337" s="87" t="str">
        <f t="shared" si="62"/>
        <v xml:space="preserve"> </v>
      </c>
    </row>
    <row r="1338" spans="1:12" x14ac:dyDescent="0.25">
      <c r="A1338" s="72"/>
      <c r="B1338" s="82"/>
      <c r="C1338" s="82"/>
      <c r="D1338" s="79"/>
      <c r="E1338" s="83"/>
      <c r="F1338" s="83"/>
      <c r="G1338" s="81"/>
      <c r="H1338" s="126"/>
      <c r="I1338" s="238" t="str">
        <f>IF(ISNUMBER(F1338),_xlfn.IFS(RIGHT(H1338,3)="(b)",IF(AND(G1338&gt;=DATE('1. Informace o projektu'!$C$3,1,1),G1338&lt;=WORKDAY(DATE('1. Informace o projektu'!$C$3+1,1,31)-1,1)),"OK","!!"),RIGHT(H1338,3)="(a)",IF(AND(G1338&gt;=DATE('1. Informace o projektu'!$C$3,1,1),G1338&lt;=WORKDAY(DATE('1. Informace o projektu'!$C$3,12,31)-1,1,'6. Data'!$C$76:$C$89)),"OK","!!"),ISBLANK(G1338),"!",ISBLANK(H1338),"!!!",H1338='6. Data'!$B$3,"vyberte druh nákladu")," ")</f>
        <v xml:space="preserve"> </v>
      </c>
      <c r="J1338" s="261" t="str">
        <f t="shared" si="60"/>
        <v xml:space="preserve"> </v>
      </c>
      <c r="K1338" s="238" t="str">
        <f t="shared" si="61"/>
        <v xml:space="preserve"> </v>
      </c>
      <c r="L1338" s="87" t="str">
        <f t="shared" si="62"/>
        <v xml:space="preserve"> </v>
      </c>
    </row>
    <row r="1339" spans="1:12" x14ac:dyDescent="0.25">
      <c r="A1339" s="72"/>
      <c r="B1339" s="82"/>
      <c r="C1339" s="82"/>
      <c r="D1339" s="79"/>
      <c r="E1339" s="83"/>
      <c r="F1339" s="83"/>
      <c r="G1339" s="81"/>
      <c r="H1339" s="126"/>
      <c r="I1339" s="238" t="str">
        <f>IF(ISNUMBER(F1339),_xlfn.IFS(RIGHT(H1339,3)="(b)",IF(AND(G1339&gt;=DATE('1. Informace o projektu'!$C$3,1,1),G1339&lt;=WORKDAY(DATE('1. Informace o projektu'!$C$3+1,1,31)-1,1)),"OK","!!"),RIGHT(H1339,3)="(a)",IF(AND(G1339&gt;=DATE('1. Informace o projektu'!$C$3,1,1),G1339&lt;=WORKDAY(DATE('1. Informace o projektu'!$C$3,12,31)-1,1,'6. Data'!$C$76:$C$89)),"OK","!!"),ISBLANK(G1339),"!",ISBLANK(H1339),"!!!",H1339='6. Data'!$B$3,"vyberte druh nákladu")," ")</f>
        <v xml:space="preserve"> </v>
      </c>
      <c r="J1339" s="261" t="str">
        <f t="shared" si="60"/>
        <v xml:space="preserve"> </v>
      </c>
      <c r="K1339" s="238" t="str">
        <f t="shared" si="61"/>
        <v xml:space="preserve"> </v>
      </c>
      <c r="L1339" s="87" t="str">
        <f t="shared" si="62"/>
        <v xml:space="preserve"> </v>
      </c>
    </row>
    <row r="1340" spans="1:12" x14ac:dyDescent="0.25">
      <c r="A1340" s="72"/>
      <c r="B1340" s="82"/>
      <c r="C1340" s="82"/>
      <c r="D1340" s="79"/>
      <c r="E1340" s="83"/>
      <c r="F1340" s="83"/>
      <c r="G1340" s="81"/>
      <c r="H1340" s="126"/>
      <c r="I1340" s="238" t="str">
        <f>IF(ISNUMBER(F1340),_xlfn.IFS(RIGHT(H1340,3)="(b)",IF(AND(G1340&gt;=DATE('1. Informace o projektu'!$C$3,1,1),G1340&lt;=WORKDAY(DATE('1. Informace o projektu'!$C$3+1,1,31)-1,1)),"OK","!!"),RIGHT(H1340,3)="(a)",IF(AND(G1340&gt;=DATE('1. Informace o projektu'!$C$3,1,1),G1340&lt;=WORKDAY(DATE('1. Informace o projektu'!$C$3,12,31)-1,1,'6. Data'!$C$76:$C$89)),"OK","!!"),ISBLANK(G1340),"!",ISBLANK(H1340),"!!!",H1340='6. Data'!$B$3,"vyberte druh nákladu")," ")</f>
        <v xml:space="preserve"> </v>
      </c>
      <c r="J1340" s="261" t="str">
        <f t="shared" si="60"/>
        <v xml:space="preserve"> </v>
      </c>
      <c r="K1340" s="238" t="str">
        <f t="shared" si="61"/>
        <v xml:space="preserve"> </v>
      </c>
      <c r="L1340" s="87" t="str">
        <f t="shared" si="62"/>
        <v xml:space="preserve"> </v>
      </c>
    </row>
    <row r="1341" spans="1:12" x14ac:dyDescent="0.25">
      <c r="A1341" s="72"/>
      <c r="B1341" s="82"/>
      <c r="C1341" s="82"/>
      <c r="D1341" s="79"/>
      <c r="E1341" s="83"/>
      <c r="F1341" s="83"/>
      <c r="G1341" s="81"/>
      <c r="H1341" s="126"/>
      <c r="I1341" s="238" t="str">
        <f>IF(ISNUMBER(F1341),_xlfn.IFS(RIGHT(H1341,3)="(b)",IF(AND(G1341&gt;=DATE('1. Informace o projektu'!$C$3,1,1),G1341&lt;=WORKDAY(DATE('1. Informace o projektu'!$C$3+1,1,31)-1,1)),"OK","!!"),RIGHT(H1341,3)="(a)",IF(AND(G1341&gt;=DATE('1. Informace o projektu'!$C$3,1,1),G1341&lt;=WORKDAY(DATE('1. Informace o projektu'!$C$3,12,31)-1,1,'6. Data'!$C$76:$C$89)),"OK","!!"),ISBLANK(G1341),"!",ISBLANK(H1341),"!!!",H1341='6. Data'!$B$3,"vyberte druh nákladu")," ")</f>
        <v xml:space="preserve"> </v>
      </c>
      <c r="J1341" s="261" t="str">
        <f t="shared" si="60"/>
        <v xml:space="preserve"> </v>
      </c>
      <c r="K1341" s="238" t="str">
        <f t="shared" si="61"/>
        <v xml:space="preserve"> </v>
      </c>
      <c r="L1341" s="87" t="str">
        <f t="shared" si="62"/>
        <v xml:space="preserve"> </v>
      </c>
    </row>
    <row r="1342" spans="1:12" x14ac:dyDescent="0.25">
      <c r="A1342" s="72"/>
      <c r="B1342" s="82"/>
      <c r="C1342" s="82"/>
      <c r="D1342" s="79"/>
      <c r="E1342" s="83"/>
      <c r="F1342" s="83"/>
      <c r="G1342" s="81"/>
      <c r="H1342" s="126"/>
      <c r="I1342" s="238" t="str">
        <f>IF(ISNUMBER(F1342),_xlfn.IFS(RIGHT(H1342,3)="(b)",IF(AND(G1342&gt;=DATE('1. Informace o projektu'!$C$3,1,1),G1342&lt;=WORKDAY(DATE('1. Informace o projektu'!$C$3+1,1,31)-1,1)),"OK","!!"),RIGHT(H1342,3)="(a)",IF(AND(G1342&gt;=DATE('1. Informace o projektu'!$C$3,1,1),G1342&lt;=WORKDAY(DATE('1. Informace o projektu'!$C$3,12,31)-1,1,'6. Data'!$C$76:$C$89)),"OK","!!"),ISBLANK(G1342),"!",ISBLANK(H1342),"!!!",H1342='6. Data'!$B$3,"vyberte druh nákladu")," ")</f>
        <v xml:space="preserve"> </v>
      </c>
      <c r="J1342" s="261" t="str">
        <f t="shared" si="60"/>
        <v xml:space="preserve"> </v>
      </c>
      <c r="K1342" s="238" t="str">
        <f t="shared" si="61"/>
        <v xml:space="preserve"> </v>
      </c>
      <c r="L1342" s="87" t="str">
        <f t="shared" si="62"/>
        <v xml:space="preserve"> </v>
      </c>
    </row>
    <row r="1343" spans="1:12" x14ac:dyDescent="0.25">
      <c r="A1343" s="72"/>
      <c r="B1343" s="82"/>
      <c r="C1343" s="82"/>
      <c r="D1343" s="79"/>
      <c r="E1343" s="83"/>
      <c r="F1343" s="83"/>
      <c r="G1343" s="81"/>
      <c r="H1343" s="126"/>
      <c r="I1343" s="238" t="str">
        <f>IF(ISNUMBER(F1343),_xlfn.IFS(RIGHT(H1343,3)="(b)",IF(AND(G1343&gt;=DATE('1. Informace o projektu'!$C$3,1,1),G1343&lt;=WORKDAY(DATE('1. Informace o projektu'!$C$3+1,1,31)-1,1)),"OK","!!"),RIGHT(H1343,3)="(a)",IF(AND(G1343&gt;=DATE('1. Informace o projektu'!$C$3,1,1),G1343&lt;=WORKDAY(DATE('1. Informace o projektu'!$C$3,12,31)-1,1,'6. Data'!$C$76:$C$89)),"OK","!!"),ISBLANK(G1343),"!",ISBLANK(H1343),"!!!",H1343='6. Data'!$B$3,"vyberte druh nákladu")," ")</f>
        <v xml:space="preserve"> </v>
      </c>
      <c r="J1343" s="261" t="str">
        <f t="shared" si="60"/>
        <v xml:space="preserve"> </v>
      </c>
      <c r="K1343" s="238" t="str">
        <f t="shared" si="61"/>
        <v xml:space="preserve"> </v>
      </c>
      <c r="L1343" s="87" t="str">
        <f t="shared" si="62"/>
        <v xml:space="preserve"> </v>
      </c>
    </row>
    <row r="1344" spans="1:12" x14ac:dyDescent="0.25">
      <c r="A1344" s="72"/>
      <c r="B1344" s="82"/>
      <c r="C1344" s="82"/>
      <c r="D1344" s="79"/>
      <c r="E1344" s="83"/>
      <c r="F1344" s="83"/>
      <c r="G1344" s="81"/>
      <c r="H1344" s="126"/>
      <c r="I1344" s="238" t="str">
        <f>IF(ISNUMBER(F1344),_xlfn.IFS(RIGHT(H1344,3)="(b)",IF(AND(G1344&gt;=DATE('1. Informace o projektu'!$C$3,1,1),G1344&lt;=WORKDAY(DATE('1. Informace o projektu'!$C$3+1,1,31)-1,1)),"OK","!!"),RIGHT(H1344,3)="(a)",IF(AND(G1344&gt;=DATE('1. Informace o projektu'!$C$3,1,1),G1344&lt;=WORKDAY(DATE('1. Informace o projektu'!$C$3,12,31)-1,1,'6. Data'!$C$76:$C$89)),"OK","!!"),ISBLANK(G1344),"!",ISBLANK(H1344),"!!!",H1344='6. Data'!$B$3,"vyberte druh nákladu")," ")</f>
        <v xml:space="preserve"> </v>
      </c>
      <c r="J1344" s="261" t="str">
        <f t="shared" si="60"/>
        <v xml:space="preserve"> </v>
      </c>
      <c r="K1344" s="238" t="str">
        <f t="shared" si="61"/>
        <v xml:space="preserve"> </v>
      </c>
      <c r="L1344" s="87" t="str">
        <f t="shared" si="62"/>
        <v xml:space="preserve"> </v>
      </c>
    </row>
    <row r="1345" spans="1:12" x14ac:dyDescent="0.25">
      <c r="A1345" s="72"/>
      <c r="B1345" s="82"/>
      <c r="C1345" s="82"/>
      <c r="D1345" s="79"/>
      <c r="E1345" s="83"/>
      <c r="F1345" s="83"/>
      <c r="G1345" s="81"/>
      <c r="H1345" s="126"/>
      <c r="I1345" s="238" t="str">
        <f>IF(ISNUMBER(F1345),_xlfn.IFS(RIGHT(H1345,3)="(b)",IF(AND(G1345&gt;=DATE('1. Informace o projektu'!$C$3,1,1),G1345&lt;=WORKDAY(DATE('1. Informace o projektu'!$C$3+1,1,31)-1,1)),"OK","!!"),RIGHT(H1345,3)="(a)",IF(AND(G1345&gt;=DATE('1. Informace o projektu'!$C$3,1,1),G1345&lt;=WORKDAY(DATE('1. Informace o projektu'!$C$3,12,31)-1,1,'6. Data'!$C$76:$C$89)),"OK","!!"),ISBLANK(G1345),"!",ISBLANK(H1345),"!!!",H1345='6. Data'!$B$3,"vyberte druh nákladu")," ")</f>
        <v xml:space="preserve"> </v>
      </c>
      <c r="J1345" s="261" t="str">
        <f t="shared" si="60"/>
        <v xml:space="preserve"> </v>
      </c>
      <c r="K1345" s="238" t="str">
        <f t="shared" si="61"/>
        <v xml:space="preserve"> </v>
      </c>
      <c r="L1345" s="87" t="str">
        <f t="shared" si="62"/>
        <v xml:space="preserve"> </v>
      </c>
    </row>
    <row r="1346" spans="1:12" x14ac:dyDescent="0.25">
      <c r="A1346" s="72"/>
      <c r="B1346" s="82"/>
      <c r="C1346" s="82"/>
      <c r="D1346" s="79"/>
      <c r="E1346" s="83"/>
      <c r="F1346" s="83"/>
      <c r="G1346" s="81"/>
      <c r="H1346" s="126"/>
      <c r="I1346" s="238" t="str">
        <f>IF(ISNUMBER(F1346),_xlfn.IFS(RIGHT(H1346,3)="(b)",IF(AND(G1346&gt;=DATE('1. Informace o projektu'!$C$3,1,1),G1346&lt;=WORKDAY(DATE('1. Informace o projektu'!$C$3+1,1,31)-1,1)),"OK","!!"),RIGHT(H1346,3)="(a)",IF(AND(G1346&gt;=DATE('1. Informace o projektu'!$C$3,1,1),G1346&lt;=WORKDAY(DATE('1. Informace o projektu'!$C$3,12,31)-1,1,'6. Data'!$C$76:$C$89)),"OK","!!"),ISBLANK(G1346),"!",ISBLANK(H1346),"!!!",H1346='6. Data'!$B$3,"vyberte druh nákladu")," ")</f>
        <v xml:space="preserve"> </v>
      </c>
      <c r="J1346" s="261" t="str">
        <f t="shared" si="60"/>
        <v xml:space="preserve"> </v>
      </c>
      <c r="K1346" s="238" t="str">
        <f t="shared" si="61"/>
        <v xml:space="preserve"> </v>
      </c>
      <c r="L1346" s="87" t="str">
        <f t="shared" si="62"/>
        <v xml:space="preserve"> </v>
      </c>
    </row>
    <row r="1347" spans="1:12" x14ac:dyDescent="0.25">
      <c r="A1347" s="72"/>
      <c r="B1347" s="82"/>
      <c r="C1347" s="82"/>
      <c r="D1347" s="79"/>
      <c r="E1347" s="83"/>
      <c r="F1347" s="83"/>
      <c r="G1347" s="81"/>
      <c r="H1347" s="126"/>
      <c r="I1347" s="238" t="str">
        <f>IF(ISNUMBER(F1347),_xlfn.IFS(RIGHT(H1347,3)="(b)",IF(AND(G1347&gt;=DATE('1. Informace o projektu'!$C$3,1,1),G1347&lt;=WORKDAY(DATE('1. Informace o projektu'!$C$3+1,1,31)-1,1)),"OK","!!"),RIGHT(H1347,3)="(a)",IF(AND(G1347&gt;=DATE('1. Informace o projektu'!$C$3,1,1),G1347&lt;=WORKDAY(DATE('1. Informace o projektu'!$C$3,12,31)-1,1,'6. Data'!$C$76:$C$89)),"OK","!!"),ISBLANK(G1347),"!",ISBLANK(H1347),"!!!",H1347='6. Data'!$B$3,"vyberte druh nákladu")," ")</f>
        <v xml:space="preserve"> </v>
      </c>
      <c r="J1347" s="261" t="str">
        <f t="shared" si="60"/>
        <v xml:space="preserve"> </v>
      </c>
      <c r="K1347" s="238" t="str">
        <f t="shared" si="61"/>
        <v xml:space="preserve"> </v>
      </c>
      <c r="L1347" s="87" t="str">
        <f t="shared" si="62"/>
        <v xml:space="preserve"> </v>
      </c>
    </row>
    <row r="1348" spans="1:12" x14ac:dyDescent="0.25">
      <c r="A1348" s="72"/>
      <c r="B1348" s="82"/>
      <c r="C1348" s="82"/>
      <c r="D1348" s="79"/>
      <c r="E1348" s="83"/>
      <c r="F1348" s="83"/>
      <c r="G1348" s="81"/>
      <c r="H1348" s="126"/>
      <c r="I1348" s="238" t="str">
        <f>IF(ISNUMBER(F1348),_xlfn.IFS(RIGHT(H1348,3)="(b)",IF(AND(G1348&gt;=DATE('1. Informace o projektu'!$C$3,1,1),G1348&lt;=WORKDAY(DATE('1. Informace o projektu'!$C$3+1,1,31)-1,1)),"OK","!!"),RIGHT(H1348,3)="(a)",IF(AND(G1348&gt;=DATE('1. Informace o projektu'!$C$3,1,1),G1348&lt;=WORKDAY(DATE('1. Informace o projektu'!$C$3,12,31)-1,1,'6. Data'!$C$76:$C$89)),"OK","!!"),ISBLANK(G1348),"!",ISBLANK(H1348),"!!!",H1348='6. Data'!$B$3,"vyberte druh nákladu")," ")</f>
        <v xml:space="preserve"> </v>
      </c>
      <c r="J1348" s="261" t="str">
        <f t="shared" si="60"/>
        <v xml:space="preserve"> </v>
      </c>
      <c r="K1348" s="238" t="str">
        <f t="shared" si="61"/>
        <v xml:space="preserve"> </v>
      </c>
      <c r="L1348" s="87" t="str">
        <f t="shared" si="62"/>
        <v xml:space="preserve"> </v>
      </c>
    </row>
    <row r="1349" spans="1:12" x14ac:dyDescent="0.25">
      <c r="A1349" s="72"/>
      <c r="B1349" s="82"/>
      <c r="C1349" s="82"/>
      <c r="D1349" s="79"/>
      <c r="E1349" s="83"/>
      <c r="F1349" s="83"/>
      <c r="G1349" s="81"/>
      <c r="H1349" s="126"/>
      <c r="I1349" s="238" t="str">
        <f>IF(ISNUMBER(F1349),_xlfn.IFS(RIGHT(H1349,3)="(b)",IF(AND(G1349&gt;=DATE('1. Informace o projektu'!$C$3,1,1),G1349&lt;=WORKDAY(DATE('1. Informace o projektu'!$C$3+1,1,31)-1,1)),"OK","!!"),RIGHT(H1349,3)="(a)",IF(AND(G1349&gt;=DATE('1. Informace o projektu'!$C$3,1,1),G1349&lt;=WORKDAY(DATE('1. Informace o projektu'!$C$3,12,31)-1,1,'6. Data'!$C$76:$C$89)),"OK","!!"),ISBLANK(G1349),"!",ISBLANK(H1349),"!!!",H1349='6. Data'!$B$3,"vyberte druh nákladu")," ")</f>
        <v xml:space="preserve"> </v>
      </c>
      <c r="J1349" s="261" t="str">
        <f t="shared" si="60"/>
        <v xml:space="preserve"> </v>
      </c>
      <c r="K1349" s="238" t="str">
        <f t="shared" si="61"/>
        <v xml:space="preserve"> </v>
      </c>
      <c r="L1349" s="87" t="str">
        <f t="shared" si="62"/>
        <v xml:space="preserve"> </v>
      </c>
    </row>
    <row r="1350" spans="1:12" x14ac:dyDescent="0.25">
      <c r="A1350" s="72"/>
      <c r="B1350" s="82"/>
      <c r="C1350" s="82"/>
      <c r="D1350" s="79"/>
      <c r="E1350" s="83"/>
      <c r="F1350" s="83"/>
      <c r="G1350" s="81"/>
      <c r="H1350" s="126"/>
      <c r="I1350" s="238" t="str">
        <f>IF(ISNUMBER(F1350),_xlfn.IFS(RIGHT(H1350,3)="(b)",IF(AND(G1350&gt;=DATE('1. Informace o projektu'!$C$3,1,1),G1350&lt;=WORKDAY(DATE('1. Informace o projektu'!$C$3+1,1,31)-1,1)),"OK","!!"),RIGHT(H1350,3)="(a)",IF(AND(G1350&gt;=DATE('1. Informace o projektu'!$C$3,1,1),G1350&lt;=WORKDAY(DATE('1. Informace o projektu'!$C$3,12,31)-1,1,'6. Data'!$C$76:$C$89)),"OK","!!"),ISBLANK(G1350),"!",ISBLANK(H1350),"!!!",H1350='6. Data'!$B$3,"vyberte druh nákladu")," ")</f>
        <v xml:space="preserve"> </v>
      </c>
      <c r="J1350" s="261" t="str">
        <f t="shared" si="60"/>
        <v xml:space="preserve"> </v>
      </c>
      <c r="K1350" s="238" t="str">
        <f t="shared" si="61"/>
        <v xml:space="preserve"> </v>
      </c>
      <c r="L1350" s="87" t="str">
        <f t="shared" si="62"/>
        <v xml:space="preserve"> </v>
      </c>
    </row>
    <row r="1351" spans="1:12" x14ac:dyDescent="0.25">
      <c r="A1351" s="72"/>
      <c r="B1351" s="82"/>
      <c r="C1351" s="82"/>
      <c r="D1351" s="79"/>
      <c r="E1351" s="83"/>
      <c r="F1351" s="83"/>
      <c r="G1351" s="81"/>
      <c r="H1351" s="126"/>
      <c r="I1351" s="238" t="str">
        <f>IF(ISNUMBER(F1351),_xlfn.IFS(RIGHT(H1351,3)="(b)",IF(AND(G1351&gt;=DATE('1. Informace o projektu'!$C$3,1,1),G1351&lt;=WORKDAY(DATE('1. Informace o projektu'!$C$3+1,1,31)-1,1)),"OK","!!"),RIGHT(H1351,3)="(a)",IF(AND(G1351&gt;=DATE('1. Informace o projektu'!$C$3,1,1),G1351&lt;=WORKDAY(DATE('1. Informace o projektu'!$C$3,12,31)-1,1,'6. Data'!$C$76:$C$89)),"OK","!!"),ISBLANK(G1351),"!",ISBLANK(H1351),"!!!",H1351='6. Data'!$B$3,"vyberte druh nákladu")," ")</f>
        <v xml:space="preserve"> </v>
      </c>
      <c r="J1351" s="261" t="str">
        <f t="shared" ref="J1351:J1414" si="63">_xlfn.IFS(I1351="!","Zapište datum úhrady",I1351="ok"," ",I1351=" "," ",I1351="!!!","vyberte druh nákladu",I1351="!!","nepovolené datum úhrady",I1351="vyberte druh nákladu","vyberte druh nákladu")</f>
        <v xml:space="preserve"> </v>
      </c>
      <c r="K1351" s="238" t="str">
        <f t="shared" ref="K1351:K1414" si="64">IF(ISNUMBER(F1351),IF(E1351&gt;=F1351,"OK","!")," ")</f>
        <v xml:space="preserve"> </v>
      </c>
      <c r="L1351" s="87" t="str">
        <f t="shared" ref="L1351:L1414" si="65">_xlfn.IFS(K1351="!","Hrazeno z dotace je vyšší než fakturovaná částka",K1351="ok"," ",K1351=" "," ")</f>
        <v xml:space="preserve"> </v>
      </c>
    </row>
    <row r="1352" spans="1:12" x14ac:dyDescent="0.25">
      <c r="A1352" s="72"/>
      <c r="B1352" s="82"/>
      <c r="C1352" s="82"/>
      <c r="D1352" s="79"/>
      <c r="E1352" s="83"/>
      <c r="F1352" s="83"/>
      <c r="G1352" s="81"/>
      <c r="H1352" s="126"/>
      <c r="I1352" s="238" t="str">
        <f>IF(ISNUMBER(F1352),_xlfn.IFS(RIGHT(H1352,3)="(b)",IF(AND(G1352&gt;=DATE('1. Informace o projektu'!$C$3,1,1),G1352&lt;=WORKDAY(DATE('1. Informace o projektu'!$C$3+1,1,31)-1,1)),"OK","!!"),RIGHT(H1352,3)="(a)",IF(AND(G1352&gt;=DATE('1. Informace o projektu'!$C$3,1,1),G1352&lt;=WORKDAY(DATE('1. Informace o projektu'!$C$3,12,31)-1,1,'6. Data'!$C$76:$C$89)),"OK","!!"),ISBLANK(G1352),"!",ISBLANK(H1352),"!!!",H1352='6. Data'!$B$3,"vyberte druh nákladu")," ")</f>
        <v xml:space="preserve"> </v>
      </c>
      <c r="J1352" s="261" t="str">
        <f t="shared" si="63"/>
        <v xml:space="preserve"> </v>
      </c>
      <c r="K1352" s="238" t="str">
        <f t="shared" si="64"/>
        <v xml:space="preserve"> </v>
      </c>
      <c r="L1352" s="87" t="str">
        <f t="shared" si="65"/>
        <v xml:space="preserve"> </v>
      </c>
    </row>
    <row r="1353" spans="1:12" x14ac:dyDescent="0.25">
      <c r="A1353" s="72"/>
      <c r="B1353" s="82"/>
      <c r="C1353" s="82"/>
      <c r="D1353" s="79"/>
      <c r="E1353" s="83"/>
      <c r="F1353" s="83"/>
      <c r="G1353" s="81"/>
      <c r="H1353" s="126"/>
      <c r="I1353" s="238" t="str">
        <f>IF(ISNUMBER(F1353),_xlfn.IFS(RIGHT(H1353,3)="(b)",IF(AND(G1353&gt;=DATE('1. Informace o projektu'!$C$3,1,1),G1353&lt;=WORKDAY(DATE('1. Informace o projektu'!$C$3+1,1,31)-1,1)),"OK","!!"),RIGHT(H1353,3)="(a)",IF(AND(G1353&gt;=DATE('1. Informace o projektu'!$C$3,1,1),G1353&lt;=WORKDAY(DATE('1. Informace o projektu'!$C$3,12,31)-1,1,'6. Data'!$C$76:$C$89)),"OK","!!"),ISBLANK(G1353),"!",ISBLANK(H1353),"!!!",H1353='6. Data'!$B$3,"vyberte druh nákladu")," ")</f>
        <v xml:space="preserve"> </v>
      </c>
      <c r="J1353" s="261" t="str">
        <f t="shared" si="63"/>
        <v xml:space="preserve"> </v>
      </c>
      <c r="K1353" s="238" t="str">
        <f t="shared" si="64"/>
        <v xml:space="preserve"> </v>
      </c>
      <c r="L1353" s="87" t="str">
        <f t="shared" si="65"/>
        <v xml:space="preserve"> </v>
      </c>
    </row>
    <row r="1354" spans="1:12" x14ac:dyDescent="0.25">
      <c r="A1354" s="72"/>
      <c r="B1354" s="82"/>
      <c r="C1354" s="82"/>
      <c r="D1354" s="79"/>
      <c r="E1354" s="83"/>
      <c r="F1354" s="83"/>
      <c r="G1354" s="81"/>
      <c r="H1354" s="126"/>
      <c r="I1354" s="238" t="str">
        <f>IF(ISNUMBER(F1354),_xlfn.IFS(RIGHT(H1354,3)="(b)",IF(AND(G1354&gt;=DATE('1. Informace o projektu'!$C$3,1,1),G1354&lt;=WORKDAY(DATE('1. Informace o projektu'!$C$3+1,1,31)-1,1)),"OK","!!"),RIGHT(H1354,3)="(a)",IF(AND(G1354&gt;=DATE('1. Informace o projektu'!$C$3,1,1),G1354&lt;=WORKDAY(DATE('1. Informace o projektu'!$C$3,12,31)-1,1,'6. Data'!$C$76:$C$89)),"OK","!!"),ISBLANK(G1354),"!",ISBLANK(H1354),"!!!",H1354='6. Data'!$B$3,"vyberte druh nákladu")," ")</f>
        <v xml:space="preserve"> </v>
      </c>
      <c r="J1354" s="261" t="str">
        <f t="shared" si="63"/>
        <v xml:space="preserve"> </v>
      </c>
      <c r="K1354" s="238" t="str">
        <f t="shared" si="64"/>
        <v xml:space="preserve"> </v>
      </c>
      <c r="L1354" s="87" t="str">
        <f t="shared" si="65"/>
        <v xml:space="preserve"> </v>
      </c>
    </row>
    <row r="1355" spans="1:12" x14ac:dyDescent="0.25">
      <c r="A1355" s="72"/>
      <c r="B1355" s="82"/>
      <c r="C1355" s="82"/>
      <c r="D1355" s="79"/>
      <c r="E1355" s="83"/>
      <c r="F1355" s="83"/>
      <c r="G1355" s="81"/>
      <c r="H1355" s="126"/>
      <c r="I1355" s="238" t="str">
        <f>IF(ISNUMBER(F1355),_xlfn.IFS(RIGHT(H1355,3)="(b)",IF(AND(G1355&gt;=DATE('1. Informace o projektu'!$C$3,1,1),G1355&lt;=WORKDAY(DATE('1. Informace o projektu'!$C$3+1,1,31)-1,1)),"OK","!!"),RIGHT(H1355,3)="(a)",IF(AND(G1355&gt;=DATE('1. Informace o projektu'!$C$3,1,1),G1355&lt;=WORKDAY(DATE('1. Informace o projektu'!$C$3,12,31)-1,1,'6. Data'!$C$76:$C$89)),"OK","!!"),ISBLANK(G1355),"!",ISBLANK(H1355),"!!!",H1355='6. Data'!$B$3,"vyberte druh nákladu")," ")</f>
        <v xml:space="preserve"> </v>
      </c>
      <c r="J1355" s="261" t="str">
        <f t="shared" si="63"/>
        <v xml:space="preserve"> </v>
      </c>
      <c r="K1355" s="238" t="str">
        <f t="shared" si="64"/>
        <v xml:space="preserve"> </v>
      </c>
      <c r="L1355" s="87" t="str">
        <f t="shared" si="65"/>
        <v xml:space="preserve"> </v>
      </c>
    </row>
    <row r="1356" spans="1:12" x14ac:dyDescent="0.25">
      <c r="A1356" s="72"/>
      <c r="B1356" s="82"/>
      <c r="C1356" s="82"/>
      <c r="D1356" s="79"/>
      <c r="E1356" s="83"/>
      <c r="F1356" s="83"/>
      <c r="G1356" s="81"/>
      <c r="H1356" s="126"/>
      <c r="I1356" s="238" t="str">
        <f>IF(ISNUMBER(F1356),_xlfn.IFS(RIGHT(H1356,3)="(b)",IF(AND(G1356&gt;=DATE('1. Informace o projektu'!$C$3,1,1),G1356&lt;=WORKDAY(DATE('1. Informace o projektu'!$C$3+1,1,31)-1,1)),"OK","!!"),RIGHT(H1356,3)="(a)",IF(AND(G1356&gt;=DATE('1. Informace o projektu'!$C$3,1,1),G1356&lt;=WORKDAY(DATE('1. Informace o projektu'!$C$3,12,31)-1,1,'6. Data'!$C$76:$C$89)),"OK","!!"),ISBLANK(G1356),"!",ISBLANK(H1356),"!!!",H1356='6. Data'!$B$3,"vyberte druh nákladu")," ")</f>
        <v xml:space="preserve"> </v>
      </c>
      <c r="J1356" s="261" t="str">
        <f t="shared" si="63"/>
        <v xml:space="preserve"> </v>
      </c>
      <c r="K1356" s="238" t="str">
        <f t="shared" si="64"/>
        <v xml:space="preserve"> </v>
      </c>
      <c r="L1356" s="87" t="str">
        <f t="shared" si="65"/>
        <v xml:space="preserve"> </v>
      </c>
    </row>
    <row r="1357" spans="1:12" x14ac:dyDescent="0.25">
      <c r="A1357" s="72"/>
      <c r="B1357" s="82"/>
      <c r="C1357" s="82"/>
      <c r="D1357" s="79"/>
      <c r="E1357" s="83"/>
      <c r="F1357" s="83"/>
      <c r="G1357" s="81"/>
      <c r="H1357" s="126"/>
      <c r="I1357" s="238" t="str">
        <f>IF(ISNUMBER(F1357),_xlfn.IFS(RIGHT(H1357,3)="(b)",IF(AND(G1357&gt;=DATE('1. Informace o projektu'!$C$3,1,1),G1357&lt;=WORKDAY(DATE('1. Informace o projektu'!$C$3+1,1,31)-1,1)),"OK","!!"),RIGHT(H1357,3)="(a)",IF(AND(G1357&gt;=DATE('1. Informace o projektu'!$C$3,1,1),G1357&lt;=WORKDAY(DATE('1. Informace o projektu'!$C$3,12,31)-1,1,'6. Data'!$C$76:$C$89)),"OK","!!"),ISBLANK(G1357),"!",ISBLANK(H1357),"!!!",H1357='6. Data'!$B$3,"vyberte druh nákladu")," ")</f>
        <v xml:space="preserve"> </v>
      </c>
      <c r="J1357" s="261" t="str">
        <f t="shared" si="63"/>
        <v xml:space="preserve"> </v>
      </c>
      <c r="K1357" s="238" t="str">
        <f t="shared" si="64"/>
        <v xml:space="preserve"> </v>
      </c>
      <c r="L1357" s="87" t="str">
        <f t="shared" si="65"/>
        <v xml:space="preserve"> </v>
      </c>
    </row>
    <row r="1358" spans="1:12" x14ac:dyDescent="0.25">
      <c r="A1358" s="72"/>
      <c r="B1358" s="82"/>
      <c r="C1358" s="82"/>
      <c r="D1358" s="79"/>
      <c r="E1358" s="83"/>
      <c r="F1358" s="83"/>
      <c r="G1358" s="81"/>
      <c r="H1358" s="126"/>
      <c r="I1358" s="238" t="str">
        <f>IF(ISNUMBER(F1358),_xlfn.IFS(RIGHT(H1358,3)="(b)",IF(AND(G1358&gt;=DATE('1. Informace o projektu'!$C$3,1,1),G1358&lt;=WORKDAY(DATE('1. Informace o projektu'!$C$3+1,1,31)-1,1)),"OK","!!"),RIGHT(H1358,3)="(a)",IF(AND(G1358&gt;=DATE('1. Informace o projektu'!$C$3,1,1),G1358&lt;=WORKDAY(DATE('1. Informace o projektu'!$C$3,12,31)-1,1,'6. Data'!$C$76:$C$89)),"OK","!!"),ISBLANK(G1358),"!",ISBLANK(H1358),"!!!",H1358='6. Data'!$B$3,"vyberte druh nákladu")," ")</f>
        <v xml:space="preserve"> </v>
      </c>
      <c r="J1358" s="261" t="str">
        <f t="shared" si="63"/>
        <v xml:space="preserve"> </v>
      </c>
      <c r="K1358" s="238" t="str">
        <f t="shared" si="64"/>
        <v xml:space="preserve"> </v>
      </c>
      <c r="L1358" s="87" t="str">
        <f t="shared" si="65"/>
        <v xml:space="preserve"> </v>
      </c>
    </row>
    <row r="1359" spans="1:12" x14ac:dyDescent="0.25">
      <c r="A1359" s="72"/>
      <c r="B1359" s="82"/>
      <c r="C1359" s="82"/>
      <c r="D1359" s="79"/>
      <c r="E1359" s="83"/>
      <c r="F1359" s="83"/>
      <c r="G1359" s="81"/>
      <c r="H1359" s="126"/>
      <c r="I1359" s="238" t="str">
        <f>IF(ISNUMBER(F1359),_xlfn.IFS(RIGHT(H1359,3)="(b)",IF(AND(G1359&gt;=DATE('1. Informace o projektu'!$C$3,1,1),G1359&lt;=WORKDAY(DATE('1. Informace o projektu'!$C$3+1,1,31)-1,1)),"OK","!!"),RIGHT(H1359,3)="(a)",IF(AND(G1359&gt;=DATE('1. Informace o projektu'!$C$3,1,1),G1359&lt;=WORKDAY(DATE('1. Informace o projektu'!$C$3,12,31)-1,1,'6. Data'!$C$76:$C$89)),"OK","!!"),ISBLANK(G1359),"!",ISBLANK(H1359),"!!!",H1359='6. Data'!$B$3,"vyberte druh nákladu")," ")</f>
        <v xml:space="preserve"> </v>
      </c>
      <c r="J1359" s="261" t="str">
        <f t="shared" si="63"/>
        <v xml:space="preserve"> </v>
      </c>
      <c r="K1359" s="238" t="str">
        <f t="shared" si="64"/>
        <v xml:space="preserve"> </v>
      </c>
      <c r="L1359" s="87" t="str">
        <f t="shared" si="65"/>
        <v xml:space="preserve"> </v>
      </c>
    </row>
    <row r="1360" spans="1:12" x14ac:dyDescent="0.25">
      <c r="A1360" s="72"/>
      <c r="B1360" s="82"/>
      <c r="C1360" s="82"/>
      <c r="D1360" s="79"/>
      <c r="E1360" s="83"/>
      <c r="F1360" s="83"/>
      <c r="G1360" s="81"/>
      <c r="H1360" s="126"/>
      <c r="I1360" s="238" t="str">
        <f>IF(ISNUMBER(F1360),_xlfn.IFS(RIGHT(H1360,3)="(b)",IF(AND(G1360&gt;=DATE('1. Informace o projektu'!$C$3,1,1),G1360&lt;=WORKDAY(DATE('1. Informace o projektu'!$C$3+1,1,31)-1,1)),"OK","!!"),RIGHT(H1360,3)="(a)",IF(AND(G1360&gt;=DATE('1. Informace o projektu'!$C$3,1,1),G1360&lt;=WORKDAY(DATE('1. Informace o projektu'!$C$3,12,31)-1,1,'6. Data'!$C$76:$C$89)),"OK","!!"),ISBLANK(G1360),"!",ISBLANK(H1360),"!!!",H1360='6. Data'!$B$3,"vyberte druh nákladu")," ")</f>
        <v xml:space="preserve"> </v>
      </c>
      <c r="J1360" s="261" t="str">
        <f t="shared" si="63"/>
        <v xml:space="preserve"> </v>
      </c>
      <c r="K1360" s="238" t="str">
        <f t="shared" si="64"/>
        <v xml:space="preserve"> </v>
      </c>
      <c r="L1360" s="87" t="str">
        <f t="shared" si="65"/>
        <v xml:space="preserve"> </v>
      </c>
    </row>
    <row r="1361" spans="1:12" x14ac:dyDescent="0.25">
      <c r="A1361" s="72"/>
      <c r="B1361" s="82"/>
      <c r="C1361" s="82"/>
      <c r="D1361" s="79"/>
      <c r="E1361" s="83"/>
      <c r="F1361" s="83"/>
      <c r="G1361" s="81"/>
      <c r="H1361" s="126"/>
      <c r="I1361" s="238" t="str">
        <f>IF(ISNUMBER(F1361),_xlfn.IFS(RIGHT(H1361,3)="(b)",IF(AND(G1361&gt;=DATE('1. Informace o projektu'!$C$3,1,1),G1361&lt;=WORKDAY(DATE('1. Informace o projektu'!$C$3+1,1,31)-1,1)),"OK","!!"),RIGHT(H1361,3)="(a)",IF(AND(G1361&gt;=DATE('1. Informace o projektu'!$C$3,1,1),G1361&lt;=WORKDAY(DATE('1. Informace o projektu'!$C$3,12,31)-1,1,'6. Data'!$C$76:$C$89)),"OK","!!"),ISBLANK(G1361),"!",ISBLANK(H1361),"!!!",H1361='6. Data'!$B$3,"vyberte druh nákladu")," ")</f>
        <v xml:space="preserve"> </v>
      </c>
      <c r="J1361" s="261" t="str">
        <f t="shared" si="63"/>
        <v xml:space="preserve"> </v>
      </c>
      <c r="K1361" s="238" t="str">
        <f t="shared" si="64"/>
        <v xml:space="preserve"> </v>
      </c>
      <c r="L1361" s="87" t="str">
        <f t="shared" si="65"/>
        <v xml:space="preserve"> </v>
      </c>
    </row>
    <row r="1362" spans="1:12" x14ac:dyDescent="0.25">
      <c r="A1362" s="72"/>
      <c r="B1362" s="82"/>
      <c r="C1362" s="82"/>
      <c r="D1362" s="79"/>
      <c r="E1362" s="83"/>
      <c r="F1362" s="83"/>
      <c r="G1362" s="81"/>
      <c r="H1362" s="126"/>
      <c r="I1362" s="238" t="str">
        <f>IF(ISNUMBER(F1362),_xlfn.IFS(RIGHT(H1362,3)="(b)",IF(AND(G1362&gt;=DATE('1. Informace o projektu'!$C$3,1,1),G1362&lt;=WORKDAY(DATE('1. Informace o projektu'!$C$3+1,1,31)-1,1)),"OK","!!"),RIGHT(H1362,3)="(a)",IF(AND(G1362&gt;=DATE('1. Informace o projektu'!$C$3,1,1),G1362&lt;=WORKDAY(DATE('1. Informace o projektu'!$C$3,12,31)-1,1,'6. Data'!$C$76:$C$89)),"OK","!!"),ISBLANK(G1362),"!",ISBLANK(H1362),"!!!",H1362='6. Data'!$B$3,"vyberte druh nákladu")," ")</f>
        <v xml:space="preserve"> </v>
      </c>
      <c r="J1362" s="261" t="str">
        <f t="shared" si="63"/>
        <v xml:space="preserve"> </v>
      </c>
      <c r="K1362" s="238" t="str">
        <f t="shared" si="64"/>
        <v xml:space="preserve"> </v>
      </c>
      <c r="L1362" s="87" t="str">
        <f t="shared" si="65"/>
        <v xml:space="preserve"> </v>
      </c>
    </row>
    <row r="1363" spans="1:12" x14ac:dyDescent="0.25">
      <c r="A1363" s="72"/>
      <c r="B1363" s="82"/>
      <c r="C1363" s="82"/>
      <c r="D1363" s="79"/>
      <c r="E1363" s="83"/>
      <c r="F1363" s="83"/>
      <c r="G1363" s="81"/>
      <c r="H1363" s="126"/>
      <c r="I1363" s="238" t="str">
        <f>IF(ISNUMBER(F1363),_xlfn.IFS(RIGHT(H1363,3)="(b)",IF(AND(G1363&gt;=DATE('1. Informace o projektu'!$C$3,1,1),G1363&lt;=WORKDAY(DATE('1. Informace o projektu'!$C$3+1,1,31)-1,1)),"OK","!!"),RIGHT(H1363,3)="(a)",IF(AND(G1363&gt;=DATE('1. Informace o projektu'!$C$3,1,1),G1363&lt;=WORKDAY(DATE('1. Informace o projektu'!$C$3,12,31)-1,1,'6. Data'!$C$76:$C$89)),"OK","!!"),ISBLANK(G1363),"!",ISBLANK(H1363),"!!!",H1363='6. Data'!$B$3,"vyberte druh nákladu")," ")</f>
        <v xml:space="preserve"> </v>
      </c>
      <c r="J1363" s="261" t="str">
        <f t="shared" si="63"/>
        <v xml:space="preserve"> </v>
      </c>
      <c r="K1363" s="238" t="str">
        <f t="shared" si="64"/>
        <v xml:space="preserve"> </v>
      </c>
      <c r="L1363" s="87" t="str">
        <f t="shared" si="65"/>
        <v xml:space="preserve"> </v>
      </c>
    </row>
    <row r="1364" spans="1:12" x14ac:dyDescent="0.25">
      <c r="A1364" s="72"/>
      <c r="B1364" s="82"/>
      <c r="C1364" s="82"/>
      <c r="D1364" s="79"/>
      <c r="E1364" s="83"/>
      <c r="F1364" s="83"/>
      <c r="G1364" s="81"/>
      <c r="H1364" s="126"/>
      <c r="I1364" s="238" t="str">
        <f>IF(ISNUMBER(F1364),_xlfn.IFS(RIGHT(H1364,3)="(b)",IF(AND(G1364&gt;=DATE('1. Informace o projektu'!$C$3,1,1),G1364&lt;=WORKDAY(DATE('1. Informace o projektu'!$C$3+1,1,31)-1,1)),"OK","!!"),RIGHT(H1364,3)="(a)",IF(AND(G1364&gt;=DATE('1. Informace o projektu'!$C$3,1,1),G1364&lt;=WORKDAY(DATE('1. Informace o projektu'!$C$3,12,31)-1,1,'6. Data'!$C$76:$C$89)),"OK","!!"),ISBLANK(G1364),"!",ISBLANK(H1364),"!!!",H1364='6. Data'!$B$3,"vyberte druh nákladu")," ")</f>
        <v xml:space="preserve"> </v>
      </c>
      <c r="J1364" s="261" t="str">
        <f t="shared" si="63"/>
        <v xml:space="preserve"> </v>
      </c>
      <c r="K1364" s="238" t="str">
        <f t="shared" si="64"/>
        <v xml:space="preserve"> </v>
      </c>
      <c r="L1364" s="87" t="str">
        <f t="shared" si="65"/>
        <v xml:space="preserve"> </v>
      </c>
    </row>
    <row r="1365" spans="1:12" x14ac:dyDescent="0.25">
      <c r="A1365" s="72"/>
      <c r="B1365" s="82"/>
      <c r="C1365" s="82"/>
      <c r="D1365" s="79"/>
      <c r="E1365" s="83"/>
      <c r="F1365" s="83"/>
      <c r="G1365" s="81"/>
      <c r="H1365" s="126"/>
      <c r="I1365" s="238" t="str">
        <f>IF(ISNUMBER(F1365),_xlfn.IFS(RIGHT(H1365,3)="(b)",IF(AND(G1365&gt;=DATE('1. Informace o projektu'!$C$3,1,1),G1365&lt;=WORKDAY(DATE('1. Informace o projektu'!$C$3+1,1,31)-1,1)),"OK","!!"),RIGHT(H1365,3)="(a)",IF(AND(G1365&gt;=DATE('1. Informace o projektu'!$C$3,1,1),G1365&lt;=WORKDAY(DATE('1. Informace o projektu'!$C$3,12,31)-1,1,'6. Data'!$C$76:$C$89)),"OK","!!"),ISBLANK(G1365),"!",ISBLANK(H1365),"!!!",H1365='6. Data'!$B$3,"vyberte druh nákladu")," ")</f>
        <v xml:space="preserve"> </v>
      </c>
      <c r="J1365" s="261" t="str">
        <f t="shared" si="63"/>
        <v xml:space="preserve"> </v>
      </c>
      <c r="K1365" s="238" t="str">
        <f t="shared" si="64"/>
        <v xml:space="preserve"> </v>
      </c>
      <c r="L1365" s="87" t="str">
        <f t="shared" si="65"/>
        <v xml:space="preserve"> </v>
      </c>
    </row>
    <row r="1366" spans="1:12" x14ac:dyDescent="0.25">
      <c r="A1366" s="72"/>
      <c r="B1366" s="82"/>
      <c r="C1366" s="82"/>
      <c r="D1366" s="79"/>
      <c r="E1366" s="83"/>
      <c r="F1366" s="83"/>
      <c r="G1366" s="81"/>
      <c r="H1366" s="126"/>
      <c r="I1366" s="238" t="str">
        <f>IF(ISNUMBER(F1366),_xlfn.IFS(RIGHT(H1366,3)="(b)",IF(AND(G1366&gt;=DATE('1. Informace o projektu'!$C$3,1,1),G1366&lt;=WORKDAY(DATE('1. Informace o projektu'!$C$3+1,1,31)-1,1)),"OK","!!"),RIGHT(H1366,3)="(a)",IF(AND(G1366&gt;=DATE('1. Informace o projektu'!$C$3,1,1),G1366&lt;=WORKDAY(DATE('1. Informace o projektu'!$C$3,12,31)-1,1,'6. Data'!$C$76:$C$89)),"OK","!!"),ISBLANK(G1366),"!",ISBLANK(H1366),"!!!",H1366='6. Data'!$B$3,"vyberte druh nákladu")," ")</f>
        <v xml:space="preserve"> </v>
      </c>
      <c r="J1366" s="261" t="str">
        <f t="shared" si="63"/>
        <v xml:space="preserve"> </v>
      </c>
      <c r="K1366" s="238" t="str">
        <f t="shared" si="64"/>
        <v xml:space="preserve"> </v>
      </c>
      <c r="L1366" s="87" t="str">
        <f t="shared" si="65"/>
        <v xml:space="preserve"> </v>
      </c>
    </row>
    <row r="1367" spans="1:12" x14ac:dyDescent="0.25">
      <c r="A1367" s="72"/>
      <c r="B1367" s="82"/>
      <c r="C1367" s="82"/>
      <c r="D1367" s="79"/>
      <c r="E1367" s="83"/>
      <c r="F1367" s="83"/>
      <c r="G1367" s="81"/>
      <c r="H1367" s="126"/>
      <c r="I1367" s="238" t="str">
        <f>IF(ISNUMBER(F1367),_xlfn.IFS(RIGHT(H1367,3)="(b)",IF(AND(G1367&gt;=DATE('1. Informace o projektu'!$C$3,1,1),G1367&lt;=WORKDAY(DATE('1. Informace o projektu'!$C$3+1,1,31)-1,1)),"OK","!!"),RIGHT(H1367,3)="(a)",IF(AND(G1367&gt;=DATE('1. Informace o projektu'!$C$3,1,1),G1367&lt;=WORKDAY(DATE('1. Informace o projektu'!$C$3,12,31)-1,1,'6. Data'!$C$76:$C$89)),"OK","!!"),ISBLANK(G1367),"!",ISBLANK(H1367),"!!!",H1367='6. Data'!$B$3,"vyberte druh nákladu")," ")</f>
        <v xml:space="preserve"> </v>
      </c>
      <c r="J1367" s="261" t="str">
        <f t="shared" si="63"/>
        <v xml:space="preserve"> </v>
      </c>
      <c r="K1367" s="238" t="str">
        <f t="shared" si="64"/>
        <v xml:space="preserve"> </v>
      </c>
      <c r="L1367" s="87" t="str">
        <f t="shared" si="65"/>
        <v xml:space="preserve"> </v>
      </c>
    </row>
    <row r="1368" spans="1:12" x14ac:dyDescent="0.25">
      <c r="A1368" s="72"/>
      <c r="B1368" s="82"/>
      <c r="C1368" s="82"/>
      <c r="D1368" s="79"/>
      <c r="E1368" s="83"/>
      <c r="F1368" s="83"/>
      <c r="G1368" s="81"/>
      <c r="H1368" s="126"/>
      <c r="I1368" s="238" t="str">
        <f>IF(ISNUMBER(F1368),_xlfn.IFS(RIGHT(H1368,3)="(b)",IF(AND(G1368&gt;=DATE('1. Informace o projektu'!$C$3,1,1),G1368&lt;=WORKDAY(DATE('1. Informace o projektu'!$C$3+1,1,31)-1,1)),"OK","!!"),RIGHT(H1368,3)="(a)",IF(AND(G1368&gt;=DATE('1. Informace o projektu'!$C$3,1,1),G1368&lt;=WORKDAY(DATE('1. Informace o projektu'!$C$3,12,31)-1,1,'6. Data'!$C$76:$C$89)),"OK","!!"),ISBLANK(G1368),"!",ISBLANK(H1368),"!!!",H1368='6. Data'!$B$3,"vyberte druh nákladu")," ")</f>
        <v xml:space="preserve"> </v>
      </c>
      <c r="J1368" s="261" t="str">
        <f t="shared" si="63"/>
        <v xml:space="preserve"> </v>
      </c>
      <c r="K1368" s="238" t="str">
        <f t="shared" si="64"/>
        <v xml:space="preserve"> </v>
      </c>
      <c r="L1368" s="87" t="str">
        <f t="shared" si="65"/>
        <v xml:space="preserve"> </v>
      </c>
    </row>
    <row r="1369" spans="1:12" x14ac:dyDescent="0.25">
      <c r="A1369" s="72"/>
      <c r="B1369" s="82"/>
      <c r="C1369" s="82"/>
      <c r="D1369" s="79"/>
      <c r="E1369" s="83"/>
      <c r="F1369" s="83"/>
      <c r="G1369" s="81"/>
      <c r="H1369" s="126"/>
      <c r="I1369" s="238" t="str">
        <f>IF(ISNUMBER(F1369),_xlfn.IFS(RIGHT(H1369,3)="(b)",IF(AND(G1369&gt;=DATE('1. Informace o projektu'!$C$3,1,1),G1369&lt;=WORKDAY(DATE('1. Informace o projektu'!$C$3+1,1,31)-1,1)),"OK","!!"),RIGHT(H1369,3)="(a)",IF(AND(G1369&gt;=DATE('1. Informace o projektu'!$C$3,1,1),G1369&lt;=WORKDAY(DATE('1. Informace o projektu'!$C$3,12,31)-1,1,'6. Data'!$C$76:$C$89)),"OK","!!"),ISBLANK(G1369),"!",ISBLANK(H1369),"!!!",H1369='6. Data'!$B$3,"vyberte druh nákladu")," ")</f>
        <v xml:space="preserve"> </v>
      </c>
      <c r="J1369" s="261" t="str">
        <f t="shared" si="63"/>
        <v xml:space="preserve"> </v>
      </c>
      <c r="K1369" s="238" t="str">
        <f t="shared" si="64"/>
        <v xml:space="preserve"> </v>
      </c>
      <c r="L1369" s="87" t="str">
        <f t="shared" si="65"/>
        <v xml:space="preserve"> </v>
      </c>
    </row>
    <row r="1370" spans="1:12" x14ac:dyDescent="0.25">
      <c r="A1370" s="72"/>
      <c r="B1370" s="82"/>
      <c r="C1370" s="82"/>
      <c r="D1370" s="79"/>
      <c r="E1370" s="83"/>
      <c r="F1370" s="83"/>
      <c r="G1370" s="81"/>
      <c r="H1370" s="126"/>
      <c r="I1370" s="238" t="str">
        <f>IF(ISNUMBER(F1370),_xlfn.IFS(RIGHT(H1370,3)="(b)",IF(AND(G1370&gt;=DATE('1. Informace o projektu'!$C$3,1,1),G1370&lt;=WORKDAY(DATE('1. Informace o projektu'!$C$3+1,1,31)-1,1)),"OK","!!"),RIGHT(H1370,3)="(a)",IF(AND(G1370&gt;=DATE('1. Informace o projektu'!$C$3,1,1),G1370&lt;=WORKDAY(DATE('1. Informace o projektu'!$C$3,12,31)-1,1,'6. Data'!$C$76:$C$89)),"OK","!!"),ISBLANK(G1370),"!",ISBLANK(H1370),"!!!",H1370='6. Data'!$B$3,"vyberte druh nákladu")," ")</f>
        <v xml:space="preserve"> </v>
      </c>
      <c r="J1370" s="261" t="str">
        <f t="shared" si="63"/>
        <v xml:space="preserve"> </v>
      </c>
      <c r="K1370" s="238" t="str">
        <f t="shared" si="64"/>
        <v xml:space="preserve"> </v>
      </c>
      <c r="L1370" s="87" t="str">
        <f t="shared" si="65"/>
        <v xml:space="preserve"> </v>
      </c>
    </row>
    <row r="1371" spans="1:12" x14ac:dyDescent="0.25">
      <c r="A1371" s="72"/>
      <c r="B1371" s="82"/>
      <c r="C1371" s="82"/>
      <c r="D1371" s="79"/>
      <c r="E1371" s="83"/>
      <c r="F1371" s="83"/>
      <c r="G1371" s="81"/>
      <c r="H1371" s="126"/>
      <c r="I1371" s="238" t="str">
        <f>IF(ISNUMBER(F1371),_xlfn.IFS(RIGHT(H1371,3)="(b)",IF(AND(G1371&gt;=DATE('1. Informace o projektu'!$C$3,1,1),G1371&lt;=WORKDAY(DATE('1. Informace o projektu'!$C$3+1,1,31)-1,1)),"OK","!!"),RIGHT(H1371,3)="(a)",IF(AND(G1371&gt;=DATE('1. Informace o projektu'!$C$3,1,1),G1371&lt;=WORKDAY(DATE('1. Informace o projektu'!$C$3,12,31)-1,1,'6. Data'!$C$76:$C$89)),"OK","!!"),ISBLANK(G1371),"!",ISBLANK(H1371),"!!!",H1371='6. Data'!$B$3,"vyberte druh nákladu")," ")</f>
        <v xml:space="preserve"> </v>
      </c>
      <c r="J1371" s="261" t="str">
        <f t="shared" si="63"/>
        <v xml:space="preserve"> </v>
      </c>
      <c r="K1371" s="238" t="str">
        <f t="shared" si="64"/>
        <v xml:space="preserve"> </v>
      </c>
      <c r="L1371" s="87" t="str">
        <f t="shared" si="65"/>
        <v xml:space="preserve"> </v>
      </c>
    </row>
    <row r="1372" spans="1:12" x14ac:dyDescent="0.25">
      <c r="A1372" s="72"/>
      <c r="B1372" s="82"/>
      <c r="C1372" s="82"/>
      <c r="D1372" s="79"/>
      <c r="E1372" s="83"/>
      <c r="F1372" s="83"/>
      <c r="G1372" s="81"/>
      <c r="H1372" s="126"/>
      <c r="I1372" s="238" t="str">
        <f>IF(ISNUMBER(F1372),_xlfn.IFS(RIGHT(H1372,3)="(b)",IF(AND(G1372&gt;=DATE('1. Informace o projektu'!$C$3,1,1),G1372&lt;=WORKDAY(DATE('1. Informace o projektu'!$C$3+1,1,31)-1,1)),"OK","!!"),RIGHT(H1372,3)="(a)",IF(AND(G1372&gt;=DATE('1. Informace o projektu'!$C$3,1,1),G1372&lt;=WORKDAY(DATE('1. Informace o projektu'!$C$3,12,31)-1,1,'6. Data'!$C$76:$C$89)),"OK","!!"),ISBLANK(G1372),"!",ISBLANK(H1372),"!!!",H1372='6. Data'!$B$3,"vyberte druh nákladu")," ")</f>
        <v xml:space="preserve"> </v>
      </c>
      <c r="J1372" s="261" t="str">
        <f t="shared" si="63"/>
        <v xml:space="preserve"> </v>
      </c>
      <c r="K1372" s="238" t="str">
        <f t="shared" si="64"/>
        <v xml:space="preserve"> </v>
      </c>
      <c r="L1372" s="87" t="str">
        <f t="shared" si="65"/>
        <v xml:space="preserve"> </v>
      </c>
    </row>
    <row r="1373" spans="1:12" x14ac:dyDescent="0.25">
      <c r="A1373" s="72"/>
      <c r="B1373" s="82"/>
      <c r="C1373" s="82"/>
      <c r="D1373" s="79"/>
      <c r="E1373" s="83"/>
      <c r="F1373" s="83"/>
      <c r="G1373" s="81"/>
      <c r="H1373" s="126"/>
      <c r="I1373" s="238" t="str">
        <f>IF(ISNUMBER(F1373),_xlfn.IFS(RIGHT(H1373,3)="(b)",IF(AND(G1373&gt;=DATE('1. Informace o projektu'!$C$3,1,1),G1373&lt;=WORKDAY(DATE('1. Informace o projektu'!$C$3+1,1,31)-1,1)),"OK","!!"),RIGHT(H1373,3)="(a)",IF(AND(G1373&gt;=DATE('1. Informace o projektu'!$C$3,1,1),G1373&lt;=WORKDAY(DATE('1. Informace o projektu'!$C$3,12,31)-1,1,'6. Data'!$C$76:$C$89)),"OK","!!"),ISBLANK(G1373),"!",ISBLANK(H1373),"!!!",H1373='6. Data'!$B$3,"vyberte druh nákladu")," ")</f>
        <v xml:space="preserve"> </v>
      </c>
      <c r="J1373" s="261" t="str">
        <f t="shared" si="63"/>
        <v xml:space="preserve"> </v>
      </c>
      <c r="K1373" s="238" t="str">
        <f t="shared" si="64"/>
        <v xml:space="preserve"> </v>
      </c>
      <c r="L1373" s="87" t="str">
        <f t="shared" si="65"/>
        <v xml:space="preserve"> </v>
      </c>
    </row>
    <row r="1374" spans="1:12" x14ac:dyDescent="0.25">
      <c r="A1374" s="72"/>
      <c r="B1374" s="82"/>
      <c r="C1374" s="82"/>
      <c r="D1374" s="79"/>
      <c r="E1374" s="83"/>
      <c r="F1374" s="83"/>
      <c r="G1374" s="81"/>
      <c r="H1374" s="126"/>
      <c r="I1374" s="238" t="str">
        <f>IF(ISNUMBER(F1374),_xlfn.IFS(RIGHT(H1374,3)="(b)",IF(AND(G1374&gt;=DATE('1. Informace o projektu'!$C$3,1,1),G1374&lt;=WORKDAY(DATE('1. Informace o projektu'!$C$3+1,1,31)-1,1)),"OK","!!"),RIGHT(H1374,3)="(a)",IF(AND(G1374&gt;=DATE('1. Informace o projektu'!$C$3,1,1),G1374&lt;=WORKDAY(DATE('1. Informace o projektu'!$C$3,12,31)-1,1,'6. Data'!$C$76:$C$89)),"OK","!!"),ISBLANK(G1374),"!",ISBLANK(H1374),"!!!",H1374='6. Data'!$B$3,"vyberte druh nákladu")," ")</f>
        <v xml:space="preserve"> </v>
      </c>
      <c r="J1374" s="261" t="str">
        <f t="shared" si="63"/>
        <v xml:space="preserve"> </v>
      </c>
      <c r="K1374" s="238" t="str">
        <f t="shared" si="64"/>
        <v xml:space="preserve"> </v>
      </c>
      <c r="L1374" s="87" t="str">
        <f t="shared" si="65"/>
        <v xml:space="preserve"> </v>
      </c>
    </row>
    <row r="1375" spans="1:12" x14ac:dyDescent="0.25">
      <c r="A1375" s="72"/>
      <c r="B1375" s="82"/>
      <c r="C1375" s="82"/>
      <c r="D1375" s="79"/>
      <c r="E1375" s="83"/>
      <c r="F1375" s="83"/>
      <c r="G1375" s="81"/>
      <c r="H1375" s="126"/>
      <c r="I1375" s="238" t="str">
        <f>IF(ISNUMBER(F1375),_xlfn.IFS(RIGHT(H1375,3)="(b)",IF(AND(G1375&gt;=DATE('1. Informace o projektu'!$C$3,1,1),G1375&lt;=WORKDAY(DATE('1. Informace o projektu'!$C$3+1,1,31)-1,1)),"OK","!!"),RIGHT(H1375,3)="(a)",IF(AND(G1375&gt;=DATE('1. Informace o projektu'!$C$3,1,1),G1375&lt;=WORKDAY(DATE('1. Informace o projektu'!$C$3,12,31)-1,1,'6. Data'!$C$76:$C$89)),"OK","!!"),ISBLANK(G1375),"!",ISBLANK(H1375),"!!!",H1375='6. Data'!$B$3,"vyberte druh nákladu")," ")</f>
        <v xml:space="preserve"> </v>
      </c>
      <c r="J1375" s="261" t="str">
        <f t="shared" si="63"/>
        <v xml:space="preserve"> </v>
      </c>
      <c r="K1375" s="238" t="str">
        <f t="shared" si="64"/>
        <v xml:space="preserve"> </v>
      </c>
      <c r="L1375" s="87" t="str">
        <f t="shared" si="65"/>
        <v xml:space="preserve"> </v>
      </c>
    </row>
    <row r="1376" spans="1:12" x14ac:dyDescent="0.25">
      <c r="A1376" s="72"/>
      <c r="B1376" s="82"/>
      <c r="C1376" s="82"/>
      <c r="D1376" s="79"/>
      <c r="E1376" s="83"/>
      <c r="F1376" s="83"/>
      <c r="G1376" s="81"/>
      <c r="H1376" s="126"/>
      <c r="I1376" s="238" t="str">
        <f>IF(ISNUMBER(F1376),_xlfn.IFS(RIGHT(H1376,3)="(b)",IF(AND(G1376&gt;=DATE('1. Informace o projektu'!$C$3,1,1),G1376&lt;=WORKDAY(DATE('1. Informace o projektu'!$C$3+1,1,31)-1,1)),"OK","!!"),RIGHT(H1376,3)="(a)",IF(AND(G1376&gt;=DATE('1. Informace o projektu'!$C$3,1,1),G1376&lt;=WORKDAY(DATE('1. Informace o projektu'!$C$3,12,31)-1,1,'6. Data'!$C$76:$C$89)),"OK","!!"),ISBLANK(G1376),"!",ISBLANK(H1376),"!!!",H1376='6. Data'!$B$3,"vyberte druh nákladu")," ")</f>
        <v xml:space="preserve"> </v>
      </c>
      <c r="J1376" s="261" t="str">
        <f t="shared" si="63"/>
        <v xml:space="preserve"> </v>
      </c>
      <c r="K1376" s="238" t="str">
        <f t="shared" si="64"/>
        <v xml:space="preserve"> </v>
      </c>
      <c r="L1376" s="87" t="str">
        <f t="shared" si="65"/>
        <v xml:space="preserve"> </v>
      </c>
    </row>
    <row r="1377" spans="1:12" x14ac:dyDescent="0.25">
      <c r="A1377" s="72"/>
      <c r="B1377" s="82"/>
      <c r="C1377" s="82"/>
      <c r="D1377" s="79"/>
      <c r="E1377" s="83"/>
      <c r="F1377" s="83"/>
      <c r="G1377" s="81"/>
      <c r="H1377" s="126"/>
      <c r="I1377" s="238" t="str">
        <f>IF(ISNUMBER(F1377),_xlfn.IFS(RIGHT(H1377,3)="(b)",IF(AND(G1377&gt;=DATE('1. Informace o projektu'!$C$3,1,1),G1377&lt;=WORKDAY(DATE('1. Informace o projektu'!$C$3+1,1,31)-1,1)),"OK","!!"),RIGHT(H1377,3)="(a)",IF(AND(G1377&gt;=DATE('1. Informace o projektu'!$C$3,1,1),G1377&lt;=WORKDAY(DATE('1. Informace o projektu'!$C$3,12,31)-1,1,'6. Data'!$C$76:$C$89)),"OK","!!"),ISBLANK(G1377),"!",ISBLANK(H1377),"!!!",H1377='6. Data'!$B$3,"vyberte druh nákladu")," ")</f>
        <v xml:space="preserve"> </v>
      </c>
      <c r="J1377" s="261" t="str">
        <f t="shared" si="63"/>
        <v xml:space="preserve"> </v>
      </c>
      <c r="K1377" s="238" t="str">
        <f t="shared" si="64"/>
        <v xml:space="preserve"> </v>
      </c>
      <c r="L1377" s="87" t="str">
        <f t="shared" si="65"/>
        <v xml:space="preserve"> </v>
      </c>
    </row>
    <row r="1378" spans="1:12" x14ac:dyDescent="0.25">
      <c r="A1378" s="72"/>
      <c r="B1378" s="82"/>
      <c r="C1378" s="82"/>
      <c r="D1378" s="79"/>
      <c r="E1378" s="83"/>
      <c r="F1378" s="83"/>
      <c r="G1378" s="81"/>
      <c r="H1378" s="126"/>
      <c r="I1378" s="238" t="str">
        <f>IF(ISNUMBER(F1378),_xlfn.IFS(RIGHT(H1378,3)="(b)",IF(AND(G1378&gt;=DATE('1. Informace o projektu'!$C$3,1,1),G1378&lt;=WORKDAY(DATE('1. Informace o projektu'!$C$3+1,1,31)-1,1)),"OK","!!"),RIGHT(H1378,3)="(a)",IF(AND(G1378&gt;=DATE('1. Informace o projektu'!$C$3,1,1),G1378&lt;=WORKDAY(DATE('1. Informace o projektu'!$C$3,12,31)-1,1,'6. Data'!$C$76:$C$89)),"OK","!!"),ISBLANK(G1378),"!",ISBLANK(H1378),"!!!",H1378='6. Data'!$B$3,"vyberte druh nákladu")," ")</f>
        <v xml:space="preserve"> </v>
      </c>
      <c r="J1378" s="261" t="str">
        <f t="shared" si="63"/>
        <v xml:space="preserve"> </v>
      </c>
      <c r="K1378" s="238" t="str">
        <f t="shared" si="64"/>
        <v xml:space="preserve"> </v>
      </c>
      <c r="L1378" s="87" t="str">
        <f t="shared" si="65"/>
        <v xml:space="preserve"> </v>
      </c>
    </row>
    <row r="1379" spans="1:12" x14ac:dyDescent="0.25">
      <c r="A1379" s="72"/>
      <c r="B1379" s="82"/>
      <c r="C1379" s="82"/>
      <c r="D1379" s="79"/>
      <c r="E1379" s="83"/>
      <c r="F1379" s="83"/>
      <c r="G1379" s="81"/>
      <c r="H1379" s="126"/>
      <c r="I1379" s="238" t="str">
        <f>IF(ISNUMBER(F1379),_xlfn.IFS(RIGHT(H1379,3)="(b)",IF(AND(G1379&gt;=DATE('1. Informace o projektu'!$C$3,1,1),G1379&lt;=WORKDAY(DATE('1. Informace o projektu'!$C$3+1,1,31)-1,1)),"OK","!!"),RIGHT(H1379,3)="(a)",IF(AND(G1379&gt;=DATE('1. Informace o projektu'!$C$3,1,1),G1379&lt;=WORKDAY(DATE('1. Informace o projektu'!$C$3,12,31)-1,1,'6. Data'!$C$76:$C$89)),"OK","!!"),ISBLANK(G1379),"!",ISBLANK(H1379),"!!!",H1379='6. Data'!$B$3,"vyberte druh nákladu")," ")</f>
        <v xml:space="preserve"> </v>
      </c>
      <c r="J1379" s="261" t="str">
        <f t="shared" si="63"/>
        <v xml:space="preserve"> </v>
      </c>
      <c r="K1379" s="238" t="str">
        <f t="shared" si="64"/>
        <v xml:space="preserve"> </v>
      </c>
      <c r="L1379" s="87" t="str">
        <f t="shared" si="65"/>
        <v xml:space="preserve"> </v>
      </c>
    </row>
    <row r="1380" spans="1:12" x14ac:dyDescent="0.25">
      <c r="A1380" s="72"/>
      <c r="B1380" s="82"/>
      <c r="C1380" s="82"/>
      <c r="D1380" s="79"/>
      <c r="E1380" s="83"/>
      <c r="F1380" s="83"/>
      <c r="G1380" s="81"/>
      <c r="H1380" s="126"/>
      <c r="I1380" s="238" t="str">
        <f>IF(ISNUMBER(F1380),_xlfn.IFS(RIGHT(H1380,3)="(b)",IF(AND(G1380&gt;=DATE('1. Informace o projektu'!$C$3,1,1),G1380&lt;=WORKDAY(DATE('1. Informace o projektu'!$C$3+1,1,31)-1,1)),"OK","!!"),RIGHT(H1380,3)="(a)",IF(AND(G1380&gt;=DATE('1. Informace o projektu'!$C$3,1,1),G1380&lt;=WORKDAY(DATE('1. Informace o projektu'!$C$3,12,31)-1,1,'6. Data'!$C$76:$C$89)),"OK","!!"),ISBLANK(G1380),"!",ISBLANK(H1380),"!!!",H1380='6. Data'!$B$3,"vyberte druh nákladu")," ")</f>
        <v xml:space="preserve"> </v>
      </c>
      <c r="J1380" s="261" t="str">
        <f t="shared" si="63"/>
        <v xml:space="preserve"> </v>
      </c>
      <c r="K1380" s="238" t="str">
        <f t="shared" si="64"/>
        <v xml:space="preserve"> </v>
      </c>
      <c r="L1380" s="87" t="str">
        <f t="shared" si="65"/>
        <v xml:space="preserve"> </v>
      </c>
    </row>
    <row r="1381" spans="1:12" x14ac:dyDescent="0.25">
      <c r="A1381" s="72"/>
      <c r="B1381" s="82"/>
      <c r="C1381" s="82"/>
      <c r="D1381" s="79"/>
      <c r="E1381" s="83"/>
      <c r="F1381" s="83"/>
      <c r="G1381" s="81"/>
      <c r="H1381" s="126"/>
      <c r="I1381" s="238" t="str">
        <f>IF(ISNUMBER(F1381),_xlfn.IFS(RIGHT(H1381,3)="(b)",IF(AND(G1381&gt;=DATE('1. Informace o projektu'!$C$3,1,1),G1381&lt;=WORKDAY(DATE('1. Informace o projektu'!$C$3+1,1,31)-1,1)),"OK","!!"),RIGHT(H1381,3)="(a)",IF(AND(G1381&gt;=DATE('1. Informace o projektu'!$C$3,1,1),G1381&lt;=WORKDAY(DATE('1. Informace o projektu'!$C$3,12,31)-1,1,'6. Data'!$C$76:$C$89)),"OK","!!"),ISBLANK(G1381),"!",ISBLANK(H1381),"!!!",H1381='6. Data'!$B$3,"vyberte druh nákladu")," ")</f>
        <v xml:space="preserve"> </v>
      </c>
      <c r="J1381" s="261" t="str">
        <f t="shared" si="63"/>
        <v xml:space="preserve"> </v>
      </c>
      <c r="K1381" s="238" t="str">
        <f t="shared" si="64"/>
        <v xml:space="preserve"> </v>
      </c>
      <c r="L1381" s="87" t="str">
        <f t="shared" si="65"/>
        <v xml:space="preserve"> </v>
      </c>
    </row>
    <row r="1382" spans="1:12" x14ac:dyDescent="0.25">
      <c r="A1382" s="72"/>
      <c r="B1382" s="82"/>
      <c r="C1382" s="82"/>
      <c r="D1382" s="79"/>
      <c r="E1382" s="83"/>
      <c r="F1382" s="83"/>
      <c r="G1382" s="81"/>
      <c r="H1382" s="126"/>
      <c r="I1382" s="238" t="str">
        <f>IF(ISNUMBER(F1382),_xlfn.IFS(RIGHT(H1382,3)="(b)",IF(AND(G1382&gt;=DATE('1. Informace o projektu'!$C$3,1,1),G1382&lt;=WORKDAY(DATE('1. Informace o projektu'!$C$3+1,1,31)-1,1)),"OK","!!"),RIGHT(H1382,3)="(a)",IF(AND(G1382&gt;=DATE('1. Informace o projektu'!$C$3,1,1),G1382&lt;=WORKDAY(DATE('1. Informace o projektu'!$C$3,12,31)-1,1,'6. Data'!$C$76:$C$89)),"OK","!!"),ISBLANK(G1382),"!",ISBLANK(H1382),"!!!",H1382='6. Data'!$B$3,"vyberte druh nákladu")," ")</f>
        <v xml:space="preserve"> </v>
      </c>
      <c r="J1382" s="261" t="str">
        <f t="shared" si="63"/>
        <v xml:space="preserve"> </v>
      </c>
      <c r="K1382" s="238" t="str">
        <f t="shared" si="64"/>
        <v xml:space="preserve"> </v>
      </c>
      <c r="L1382" s="87" t="str">
        <f t="shared" si="65"/>
        <v xml:space="preserve"> </v>
      </c>
    </row>
    <row r="1383" spans="1:12" x14ac:dyDescent="0.25">
      <c r="A1383" s="72"/>
      <c r="B1383" s="82"/>
      <c r="C1383" s="82"/>
      <c r="D1383" s="79"/>
      <c r="E1383" s="83"/>
      <c r="F1383" s="83"/>
      <c r="G1383" s="81"/>
      <c r="H1383" s="126"/>
      <c r="I1383" s="238" t="str">
        <f>IF(ISNUMBER(F1383),_xlfn.IFS(RIGHT(H1383,3)="(b)",IF(AND(G1383&gt;=DATE('1. Informace o projektu'!$C$3,1,1),G1383&lt;=WORKDAY(DATE('1. Informace o projektu'!$C$3+1,1,31)-1,1)),"OK","!!"),RIGHT(H1383,3)="(a)",IF(AND(G1383&gt;=DATE('1. Informace o projektu'!$C$3,1,1),G1383&lt;=WORKDAY(DATE('1. Informace o projektu'!$C$3,12,31)-1,1,'6. Data'!$C$76:$C$89)),"OK","!!"),ISBLANK(G1383),"!",ISBLANK(H1383),"!!!",H1383='6. Data'!$B$3,"vyberte druh nákladu")," ")</f>
        <v xml:space="preserve"> </v>
      </c>
      <c r="J1383" s="261" t="str">
        <f t="shared" si="63"/>
        <v xml:space="preserve"> </v>
      </c>
      <c r="K1383" s="238" t="str">
        <f t="shared" si="64"/>
        <v xml:space="preserve"> </v>
      </c>
      <c r="L1383" s="87" t="str">
        <f t="shared" si="65"/>
        <v xml:space="preserve"> </v>
      </c>
    </row>
    <row r="1384" spans="1:12" x14ac:dyDescent="0.25">
      <c r="A1384" s="72"/>
      <c r="B1384" s="82"/>
      <c r="C1384" s="82"/>
      <c r="D1384" s="79"/>
      <c r="E1384" s="83"/>
      <c r="F1384" s="83"/>
      <c r="G1384" s="81"/>
      <c r="H1384" s="126"/>
      <c r="I1384" s="238" t="str">
        <f>IF(ISNUMBER(F1384),_xlfn.IFS(RIGHT(H1384,3)="(b)",IF(AND(G1384&gt;=DATE('1. Informace o projektu'!$C$3,1,1),G1384&lt;=WORKDAY(DATE('1. Informace o projektu'!$C$3+1,1,31)-1,1)),"OK","!!"),RIGHT(H1384,3)="(a)",IF(AND(G1384&gt;=DATE('1. Informace o projektu'!$C$3,1,1),G1384&lt;=WORKDAY(DATE('1. Informace o projektu'!$C$3,12,31)-1,1,'6. Data'!$C$76:$C$89)),"OK","!!"),ISBLANK(G1384),"!",ISBLANK(H1384),"!!!",H1384='6. Data'!$B$3,"vyberte druh nákladu")," ")</f>
        <v xml:space="preserve"> </v>
      </c>
      <c r="J1384" s="261" t="str">
        <f t="shared" si="63"/>
        <v xml:space="preserve"> </v>
      </c>
      <c r="K1384" s="238" t="str">
        <f t="shared" si="64"/>
        <v xml:space="preserve"> </v>
      </c>
      <c r="L1384" s="87" t="str">
        <f t="shared" si="65"/>
        <v xml:space="preserve"> </v>
      </c>
    </row>
    <row r="1385" spans="1:12" x14ac:dyDescent="0.25">
      <c r="A1385" s="72"/>
      <c r="B1385" s="82"/>
      <c r="C1385" s="82"/>
      <c r="D1385" s="79"/>
      <c r="E1385" s="83"/>
      <c r="F1385" s="83"/>
      <c r="G1385" s="81"/>
      <c r="H1385" s="126"/>
      <c r="I1385" s="238" t="str">
        <f>IF(ISNUMBER(F1385),_xlfn.IFS(RIGHT(H1385,3)="(b)",IF(AND(G1385&gt;=DATE('1. Informace o projektu'!$C$3,1,1),G1385&lt;=WORKDAY(DATE('1. Informace o projektu'!$C$3+1,1,31)-1,1)),"OK","!!"),RIGHT(H1385,3)="(a)",IF(AND(G1385&gt;=DATE('1. Informace o projektu'!$C$3,1,1),G1385&lt;=WORKDAY(DATE('1. Informace o projektu'!$C$3,12,31)-1,1,'6. Data'!$C$76:$C$89)),"OK","!!"),ISBLANK(G1385),"!",ISBLANK(H1385),"!!!",H1385='6. Data'!$B$3,"vyberte druh nákladu")," ")</f>
        <v xml:space="preserve"> </v>
      </c>
      <c r="J1385" s="261" t="str">
        <f t="shared" si="63"/>
        <v xml:space="preserve"> </v>
      </c>
      <c r="K1385" s="238" t="str">
        <f t="shared" si="64"/>
        <v xml:space="preserve"> </v>
      </c>
      <c r="L1385" s="87" t="str">
        <f t="shared" si="65"/>
        <v xml:space="preserve"> </v>
      </c>
    </row>
    <row r="1386" spans="1:12" x14ac:dyDescent="0.25">
      <c r="A1386" s="72"/>
      <c r="B1386" s="82"/>
      <c r="C1386" s="82"/>
      <c r="D1386" s="79"/>
      <c r="E1386" s="83"/>
      <c r="F1386" s="83"/>
      <c r="G1386" s="81"/>
      <c r="H1386" s="126"/>
      <c r="I1386" s="238" t="str">
        <f>IF(ISNUMBER(F1386),_xlfn.IFS(RIGHT(H1386,3)="(b)",IF(AND(G1386&gt;=DATE('1. Informace o projektu'!$C$3,1,1),G1386&lt;=WORKDAY(DATE('1. Informace o projektu'!$C$3+1,1,31)-1,1)),"OK","!!"),RIGHT(H1386,3)="(a)",IF(AND(G1386&gt;=DATE('1. Informace o projektu'!$C$3,1,1),G1386&lt;=WORKDAY(DATE('1. Informace o projektu'!$C$3,12,31)-1,1,'6. Data'!$C$76:$C$89)),"OK","!!"),ISBLANK(G1386),"!",ISBLANK(H1386),"!!!",H1386='6. Data'!$B$3,"vyberte druh nákladu")," ")</f>
        <v xml:space="preserve"> </v>
      </c>
      <c r="J1386" s="261" t="str">
        <f t="shared" si="63"/>
        <v xml:space="preserve"> </v>
      </c>
      <c r="K1386" s="238" t="str">
        <f t="shared" si="64"/>
        <v xml:space="preserve"> </v>
      </c>
      <c r="L1386" s="87" t="str">
        <f t="shared" si="65"/>
        <v xml:space="preserve"> </v>
      </c>
    </row>
    <row r="1387" spans="1:12" x14ac:dyDescent="0.25">
      <c r="A1387" s="72"/>
      <c r="B1387" s="82"/>
      <c r="C1387" s="82"/>
      <c r="D1387" s="79"/>
      <c r="E1387" s="83"/>
      <c r="F1387" s="83"/>
      <c r="G1387" s="81"/>
      <c r="H1387" s="126"/>
      <c r="I1387" s="238" t="str">
        <f>IF(ISNUMBER(F1387),_xlfn.IFS(RIGHT(H1387,3)="(b)",IF(AND(G1387&gt;=DATE('1. Informace o projektu'!$C$3,1,1),G1387&lt;=WORKDAY(DATE('1. Informace o projektu'!$C$3+1,1,31)-1,1)),"OK","!!"),RIGHT(H1387,3)="(a)",IF(AND(G1387&gt;=DATE('1. Informace o projektu'!$C$3,1,1),G1387&lt;=WORKDAY(DATE('1. Informace o projektu'!$C$3,12,31)-1,1,'6. Data'!$C$76:$C$89)),"OK","!!"),ISBLANK(G1387),"!",ISBLANK(H1387),"!!!",H1387='6. Data'!$B$3,"vyberte druh nákladu")," ")</f>
        <v xml:space="preserve"> </v>
      </c>
      <c r="J1387" s="261" t="str">
        <f t="shared" si="63"/>
        <v xml:space="preserve"> </v>
      </c>
      <c r="K1387" s="238" t="str">
        <f t="shared" si="64"/>
        <v xml:space="preserve"> </v>
      </c>
      <c r="L1387" s="87" t="str">
        <f t="shared" si="65"/>
        <v xml:space="preserve"> </v>
      </c>
    </row>
    <row r="1388" spans="1:12" x14ac:dyDescent="0.25">
      <c r="A1388" s="72"/>
      <c r="B1388" s="82"/>
      <c r="C1388" s="82"/>
      <c r="D1388" s="79"/>
      <c r="E1388" s="83"/>
      <c r="F1388" s="83"/>
      <c r="G1388" s="81"/>
      <c r="H1388" s="126"/>
      <c r="I1388" s="238" t="str">
        <f>IF(ISNUMBER(F1388),_xlfn.IFS(RIGHT(H1388,3)="(b)",IF(AND(G1388&gt;=DATE('1. Informace o projektu'!$C$3,1,1),G1388&lt;=WORKDAY(DATE('1. Informace o projektu'!$C$3+1,1,31)-1,1)),"OK","!!"),RIGHT(H1388,3)="(a)",IF(AND(G1388&gt;=DATE('1. Informace o projektu'!$C$3,1,1),G1388&lt;=WORKDAY(DATE('1. Informace o projektu'!$C$3,12,31)-1,1,'6. Data'!$C$76:$C$89)),"OK","!!"),ISBLANK(G1388),"!",ISBLANK(H1388),"!!!",H1388='6. Data'!$B$3,"vyberte druh nákladu")," ")</f>
        <v xml:space="preserve"> </v>
      </c>
      <c r="J1388" s="261" t="str">
        <f t="shared" si="63"/>
        <v xml:space="preserve"> </v>
      </c>
      <c r="K1388" s="238" t="str">
        <f t="shared" si="64"/>
        <v xml:space="preserve"> </v>
      </c>
      <c r="L1388" s="87" t="str">
        <f t="shared" si="65"/>
        <v xml:space="preserve"> </v>
      </c>
    </row>
    <row r="1389" spans="1:12" x14ac:dyDescent="0.25">
      <c r="A1389" s="72"/>
      <c r="B1389" s="82"/>
      <c r="C1389" s="82"/>
      <c r="D1389" s="79"/>
      <c r="E1389" s="83"/>
      <c r="F1389" s="83"/>
      <c r="G1389" s="81"/>
      <c r="H1389" s="126"/>
      <c r="I1389" s="238" t="str">
        <f>IF(ISNUMBER(F1389),_xlfn.IFS(RIGHT(H1389,3)="(b)",IF(AND(G1389&gt;=DATE('1. Informace o projektu'!$C$3,1,1),G1389&lt;=WORKDAY(DATE('1. Informace o projektu'!$C$3+1,1,31)-1,1)),"OK","!!"),RIGHT(H1389,3)="(a)",IF(AND(G1389&gt;=DATE('1. Informace o projektu'!$C$3,1,1),G1389&lt;=WORKDAY(DATE('1. Informace o projektu'!$C$3,12,31)-1,1,'6. Data'!$C$76:$C$89)),"OK","!!"),ISBLANK(G1389),"!",ISBLANK(H1389),"!!!",H1389='6. Data'!$B$3,"vyberte druh nákladu")," ")</f>
        <v xml:space="preserve"> </v>
      </c>
      <c r="J1389" s="261" t="str">
        <f t="shared" si="63"/>
        <v xml:space="preserve"> </v>
      </c>
      <c r="K1389" s="238" t="str">
        <f t="shared" si="64"/>
        <v xml:space="preserve"> </v>
      </c>
      <c r="L1389" s="87" t="str">
        <f t="shared" si="65"/>
        <v xml:space="preserve"> </v>
      </c>
    </row>
    <row r="1390" spans="1:12" x14ac:dyDescent="0.25">
      <c r="A1390" s="72"/>
      <c r="B1390" s="82"/>
      <c r="C1390" s="82"/>
      <c r="D1390" s="79"/>
      <c r="E1390" s="83"/>
      <c r="F1390" s="83"/>
      <c r="G1390" s="81"/>
      <c r="H1390" s="126"/>
      <c r="I1390" s="238" t="str">
        <f>IF(ISNUMBER(F1390),_xlfn.IFS(RIGHT(H1390,3)="(b)",IF(AND(G1390&gt;=DATE('1. Informace o projektu'!$C$3,1,1),G1390&lt;=WORKDAY(DATE('1. Informace o projektu'!$C$3+1,1,31)-1,1)),"OK","!!"),RIGHT(H1390,3)="(a)",IF(AND(G1390&gt;=DATE('1. Informace o projektu'!$C$3,1,1),G1390&lt;=WORKDAY(DATE('1. Informace o projektu'!$C$3,12,31)-1,1,'6. Data'!$C$76:$C$89)),"OK","!!"),ISBLANK(G1390),"!",ISBLANK(H1390),"!!!",H1390='6. Data'!$B$3,"vyberte druh nákladu")," ")</f>
        <v xml:space="preserve"> </v>
      </c>
      <c r="J1390" s="261" t="str">
        <f t="shared" si="63"/>
        <v xml:space="preserve"> </v>
      </c>
      <c r="K1390" s="238" t="str">
        <f t="shared" si="64"/>
        <v xml:space="preserve"> </v>
      </c>
      <c r="L1390" s="87" t="str">
        <f t="shared" si="65"/>
        <v xml:space="preserve"> </v>
      </c>
    </row>
    <row r="1391" spans="1:12" x14ac:dyDescent="0.25">
      <c r="A1391" s="72"/>
      <c r="B1391" s="82"/>
      <c r="C1391" s="82"/>
      <c r="D1391" s="79"/>
      <c r="E1391" s="83"/>
      <c r="F1391" s="83"/>
      <c r="G1391" s="81"/>
      <c r="H1391" s="126"/>
      <c r="I1391" s="238" t="str">
        <f>IF(ISNUMBER(F1391),_xlfn.IFS(RIGHT(H1391,3)="(b)",IF(AND(G1391&gt;=DATE('1. Informace o projektu'!$C$3,1,1),G1391&lt;=WORKDAY(DATE('1. Informace o projektu'!$C$3+1,1,31)-1,1)),"OK","!!"),RIGHT(H1391,3)="(a)",IF(AND(G1391&gt;=DATE('1. Informace o projektu'!$C$3,1,1),G1391&lt;=WORKDAY(DATE('1. Informace o projektu'!$C$3,12,31)-1,1,'6. Data'!$C$76:$C$89)),"OK","!!"),ISBLANK(G1391),"!",ISBLANK(H1391),"!!!",H1391='6. Data'!$B$3,"vyberte druh nákladu")," ")</f>
        <v xml:space="preserve"> </v>
      </c>
      <c r="J1391" s="261" t="str">
        <f t="shared" si="63"/>
        <v xml:space="preserve"> </v>
      </c>
      <c r="K1391" s="238" t="str">
        <f t="shared" si="64"/>
        <v xml:space="preserve"> </v>
      </c>
      <c r="L1391" s="87" t="str">
        <f t="shared" si="65"/>
        <v xml:space="preserve"> </v>
      </c>
    </row>
    <row r="1392" spans="1:12" x14ac:dyDescent="0.25">
      <c r="A1392" s="72"/>
      <c r="B1392" s="82"/>
      <c r="C1392" s="82"/>
      <c r="D1392" s="79"/>
      <c r="E1392" s="83"/>
      <c r="F1392" s="83"/>
      <c r="G1392" s="81"/>
      <c r="H1392" s="126"/>
      <c r="I1392" s="238" t="str">
        <f>IF(ISNUMBER(F1392),_xlfn.IFS(RIGHT(H1392,3)="(b)",IF(AND(G1392&gt;=DATE('1. Informace o projektu'!$C$3,1,1),G1392&lt;=WORKDAY(DATE('1. Informace o projektu'!$C$3+1,1,31)-1,1)),"OK","!!"),RIGHT(H1392,3)="(a)",IF(AND(G1392&gt;=DATE('1. Informace o projektu'!$C$3,1,1),G1392&lt;=WORKDAY(DATE('1. Informace o projektu'!$C$3,12,31)-1,1,'6. Data'!$C$76:$C$89)),"OK","!!"),ISBLANK(G1392),"!",ISBLANK(H1392),"!!!",H1392='6. Data'!$B$3,"vyberte druh nákladu")," ")</f>
        <v xml:space="preserve"> </v>
      </c>
      <c r="J1392" s="261" t="str">
        <f t="shared" si="63"/>
        <v xml:space="preserve"> </v>
      </c>
      <c r="K1392" s="238" t="str">
        <f t="shared" si="64"/>
        <v xml:space="preserve"> </v>
      </c>
      <c r="L1392" s="87" t="str">
        <f t="shared" si="65"/>
        <v xml:space="preserve"> </v>
      </c>
    </row>
    <row r="1393" spans="1:12" x14ac:dyDescent="0.25">
      <c r="A1393" s="72"/>
      <c r="B1393" s="82"/>
      <c r="C1393" s="82"/>
      <c r="D1393" s="79"/>
      <c r="E1393" s="83"/>
      <c r="F1393" s="83"/>
      <c r="G1393" s="81"/>
      <c r="H1393" s="126"/>
      <c r="I1393" s="238" t="str">
        <f>IF(ISNUMBER(F1393),_xlfn.IFS(RIGHT(H1393,3)="(b)",IF(AND(G1393&gt;=DATE('1. Informace o projektu'!$C$3,1,1),G1393&lt;=WORKDAY(DATE('1. Informace o projektu'!$C$3+1,1,31)-1,1)),"OK","!!"),RIGHT(H1393,3)="(a)",IF(AND(G1393&gt;=DATE('1. Informace o projektu'!$C$3,1,1),G1393&lt;=WORKDAY(DATE('1. Informace o projektu'!$C$3,12,31)-1,1,'6. Data'!$C$76:$C$89)),"OK","!!"),ISBLANK(G1393),"!",ISBLANK(H1393),"!!!",H1393='6. Data'!$B$3,"vyberte druh nákladu")," ")</f>
        <v xml:space="preserve"> </v>
      </c>
      <c r="J1393" s="261" t="str">
        <f t="shared" si="63"/>
        <v xml:space="preserve"> </v>
      </c>
      <c r="K1393" s="238" t="str">
        <f t="shared" si="64"/>
        <v xml:space="preserve"> </v>
      </c>
      <c r="L1393" s="87" t="str">
        <f t="shared" si="65"/>
        <v xml:space="preserve"> </v>
      </c>
    </row>
    <row r="1394" spans="1:12" x14ac:dyDescent="0.25">
      <c r="A1394" s="72"/>
      <c r="B1394" s="82"/>
      <c r="C1394" s="82"/>
      <c r="D1394" s="79"/>
      <c r="E1394" s="83"/>
      <c r="F1394" s="83"/>
      <c r="G1394" s="81"/>
      <c r="H1394" s="126"/>
      <c r="I1394" s="238" t="str">
        <f>IF(ISNUMBER(F1394),_xlfn.IFS(RIGHT(H1394,3)="(b)",IF(AND(G1394&gt;=DATE('1. Informace o projektu'!$C$3,1,1),G1394&lt;=WORKDAY(DATE('1. Informace o projektu'!$C$3+1,1,31)-1,1)),"OK","!!"),RIGHT(H1394,3)="(a)",IF(AND(G1394&gt;=DATE('1. Informace o projektu'!$C$3,1,1),G1394&lt;=WORKDAY(DATE('1. Informace o projektu'!$C$3,12,31)-1,1,'6. Data'!$C$76:$C$89)),"OK","!!"),ISBLANK(G1394),"!",ISBLANK(H1394),"!!!",H1394='6. Data'!$B$3,"vyberte druh nákladu")," ")</f>
        <v xml:space="preserve"> </v>
      </c>
      <c r="J1394" s="261" t="str">
        <f t="shared" si="63"/>
        <v xml:space="preserve"> </v>
      </c>
      <c r="K1394" s="238" t="str">
        <f t="shared" si="64"/>
        <v xml:space="preserve"> </v>
      </c>
      <c r="L1394" s="87" t="str">
        <f t="shared" si="65"/>
        <v xml:space="preserve"> </v>
      </c>
    </row>
    <row r="1395" spans="1:12" x14ac:dyDescent="0.25">
      <c r="A1395" s="72"/>
      <c r="B1395" s="82"/>
      <c r="C1395" s="82"/>
      <c r="D1395" s="79"/>
      <c r="E1395" s="83"/>
      <c r="F1395" s="83"/>
      <c r="G1395" s="81"/>
      <c r="H1395" s="126"/>
      <c r="I1395" s="238" t="str">
        <f>IF(ISNUMBER(F1395),_xlfn.IFS(RIGHT(H1395,3)="(b)",IF(AND(G1395&gt;=DATE('1. Informace o projektu'!$C$3,1,1),G1395&lt;=WORKDAY(DATE('1. Informace o projektu'!$C$3+1,1,31)-1,1)),"OK","!!"),RIGHT(H1395,3)="(a)",IF(AND(G1395&gt;=DATE('1. Informace o projektu'!$C$3,1,1),G1395&lt;=WORKDAY(DATE('1. Informace o projektu'!$C$3,12,31)-1,1,'6. Data'!$C$76:$C$89)),"OK","!!"),ISBLANK(G1395),"!",ISBLANK(H1395),"!!!",H1395='6. Data'!$B$3,"vyberte druh nákladu")," ")</f>
        <v xml:space="preserve"> </v>
      </c>
      <c r="J1395" s="261" t="str">
        <f t="shared" si="63"/>
        <v xml:space="preserve"> </v>
      </c>
      <c r="K1395" s="238" t="str">
        <f t="shared" si="64"/>
        <v xml:space="preserve"> </v>
      </c>
      <c r="L1395" s="87" t="str">
        <f t="shared" si="65"/>
        <v xml:space="preserve"> </v>
      </c>
    </row>
    <row r="1396" spans="1:12" x14ac:dyDescent="0.25">
      <c r="A1396" s="72"/>
      <c r="B1396" s="82"/>
      <c r="C1396" s="82"/>
      <c r="D1396" s="79"/>
      <c r="E1396" s="83"/>
      <c r="F1396" s="83"/>
      <c r="G1396" s="81"/>
      <c r="H1396" s="126"/>
      <c r="I1396" s="238" t="str">
        <f>IF(ISNUMBER(F1396),_xlfn.IFS(RIGHT(H1396,3)="(b)",IF(AND(G1396&gt;=DATE('1. Informace o projektu'!$C$3,1,1),G1396&lt;=WORKDAY(DATE('1. Informace o projektu'!$C$3+1,1,31)-1,1)),"OK","!!"),RIGHT(H1396,3)="(a)",IF(AND(G1396&gt;=DATE('1. Informace o projektu'!$C$3,1,1),G1396&lt;=WORKDAY(DATE('1. Informace o projektu'!$C$3,12,31)-1,1,'6. Data'!$C$76:$C$89)),"OK","!!"),ISBLANK(G1396),"!",ISBLANK(H1396),"!!!",H1396='6. Data'!$B$3,"vyberte druh nákladu")," ")</f>
        <v xml:space="preserve"> </v>
      </c>
      <c r="J1396" s="261" t="str">
        <f t="shared" si="63"/>
        <v xml:space="preserve"> </v>
      </c>
      <c r="K1396" s="238" t="str">
        <f t="shared" si="64"/>
        <v xml:space="preserve"> </v>
      </c>
      <c r="L1396" s="87" t="str">
        <f t="shared" si="65"/>
        <v xml:space="preserve"> </v>
      </c>
    </row>
    <row r="1397" spans="1:12" x14ac:dyDescent="0.25">
      <c r="A1397" s="72"/>
      <c r="B1397" s="82"/>
      <c r="C1397" s="82"/>
      <c r="D1397" s="79"/>
      <c r="E1397" s="83"/>
      <c r="F1397" s="83"/>
      <c r="G1397" s="81"/>
      <c r="H1397" s="126"/>
      <c r="I1397" s="238" t="str">
        <f>IF(ISNUMBER(F1397),_xlfn.IFS(RIGHT(H1397,3)="(b)",IF(AND(G1397&gt;=DATE('1. Informace o projektu'!$C$3,1,1),G1397&lt;=WORKDAY(DATE('1. Informace o projektu'!$C$3+1,1,31)-1,1)),"OK","!!"),RIGHT(H1397,3)="(a)",IF(AND(G1397&gt;=DATE('1. Informace o projektu'!$C$3,1,1),G1397&lt;=WORKDAY(DATE('1. Informace o projektu'!$C$3,12,31)-1,1,'6. Data'!$C$76:$C$89)),"OK","!!"),ISBLANK(G1397),"!",ISBLANK(H1397),"!!!",H1397='6. Data'!$B$3,"vyberte druh nákladu")," ")</f>
        <v xml:space="preserve"> </v>
      </c>
      <c r="J1397" s="261" t="str">
        <f t="shared" si="63"/>
        <v xml:space="preserve"> </v>
      </c>
      <c r="K1397" s="238" t="str">
        <f t="shared" si="64"/>
        <v xml:space="preserve"> </v>
      </c>
      <c r="L1397" s="87" t="str">
        <f t="shared" si="65"/>
        <v xml:space="preserve"> </v>
      </c>
    </row>
    <row r="1398" spans="1:12" x14ac:dyDescent="0.25">
      <c r="A1398" s="72"/>
      <c r="B1398" s="82"/>
      <c r="C1398" s="82"/>
      <c r="D1398" s="79"/>
      <c r="E1398" s="83"/>
      <c r="F1398" s="83"/>
      <c r="G1398" s="81"/>
      <c r="H1398" s="126"/>
      <c r="I1398" s="238" t="str">
        <f>IF(ISNUMBER(F1398),_xlfn.IFS(RIGHT(H1398,3)="(b)",IF(AND(G1398&gt;=DATE('1. Informace o projektu'!$C$3,1,1),G1398&lt;=WORKDAY(DATE('1. Informace o projektu'!$C$3+1,1,31)-1,1)),"OK","!!"),RIGHT(H1398,3)="(a)",IF(AND(G1398&gt;=DATE('1. Informace o projektu'!$C$3,1,1),G1398&lt;=WORKDAY(DATE('1. Informace o projektu'!$C$3,12,31)-1,1,'6. Data'!$C$76:$C$89)),"OK","!!"),ISBLANK(G1398),"!",ISBLANK(H1398),"!!!",H1398='6. Data'!$B$3,"vyberte druh nákladu")," ")</f>
        <v xml:space="preserve"> </v>
      </c>
      <c r="J1398" s="261" t="str">
        <f t="shared" si="63"/>
        <v xml:space="preserve"> </v>
      </c>
      <c r="K1398" s="238" t="str">
        <f t="shared" si="64"/>
        <v xml:space="preserve"> </v>
      </c>
      <c r="L1398" s="87" t="str">
        <f t="shared" si="65"/>
        <v xml:space="preserve"> </v>
      </c>
    </row>
    <row r="1399" spans="1:12" x14ac:dyDescent="0.25">
      <c r="A1399" s="72"/>
      <c r="B1399" s="82"/>
      <c r="C1399" s="82"/>
      <c r="D1399" s="79"/>
      <c r="E1399" s="83"/>
      <c r="F1399" s="83"/>
      <c r="G1399" s="81"/>
      <c r="H1399" s="126"/>
      <c r="I1399" s="238" t="str">
        <f>IF(ISNUMBER(F1399),_xlfn.IFS(RIGHT(H1399,3)="(b)",IF(AND(G1399&gt;=DATE('1. Informace o projektu'!$C$3,1,1),G1399&lt;=WORKDAY(DATE('1. Informace o projektu'!$C$3+1,1,31)-1,1)),"OK","!!"),RIGHT(H1399,3)="(a)",IF(AND(G1399&gt;=DATE('1. Informace o projektu'!$C$3,1,1),G1399&lt;=WORKDAY(DATE('1. Informace o projektu'!$C$3,12,31)-1,1,'6. Data'!$C$76:$C$89)),"OK","!!"),ISBLANK(G1399),"!",ISBLANK(H1399),"!!!",H1399='6. Data'!$B$3,"vyberte druh nákladu")," ")</f>
        <v xml:space="preserve"> </v>
      </c>
      <c r="J1399" s="261" t="str">
        <f t="shared" si="63"/>
        <v xml:space="preserve"> </v>
      </c>
      <c r="K1399" s="238" t="str">
        <f t="shared" si="64"/>
        <v xml:space="preserve"> </v>
      </c>
      <c r="L1399" s="87" t="str">
        <f t="shared" si="65"/>
        <v xml:space="preserve"> </v>
      </c>
    </row>
    <row r="1400" spans="1:12" x14ac:dyDescent="0.25">
      <c r="A1400" s="72"/>
      <c r="B1400" s="82"/>
      <c r="C1400" s="82"/>
      <c r="D1400" s="79"/>
      <c r="E1400" s="83"/>
      <c r="F1400" s="83"/>
      <c r="G1400" s="81"/>
      <c r="H1400" s="126"/>
      <c r="I1400" s="238" t="str">
        <f>IF(ISNUMBER(F1400),_xlfn.IFS(RIGHT(H1400,3)="(b)",IF(AND(G1400&gt;=DATE('1. Informace o projektu'!$C$3,1,1),G1400&lt;=WORKDAY(DATE('1. Informace o projektu'!$C$3+1,1,31)-1,1)),"OK","!!"),RIGHT(H1400,3)="(a)",IF(AND(G1400&gt;=DATE('1. Informace o projektu'!$C$3,1,1),G1400&lt;=WORKDAY(DATE('1. Informace o projektu'!$C$3,12,31)-1,1,'6. Data'!$C$76:$C$89)),"OK","!!"),ISBLANK(G1400),"!",ISBLANK(H1400),"!!!",H1400='6. Data'!$B$3,"vyberte druh nákladu")," ")</f>
        <v xml:space="preserve"> </v>
      </c>
      <c r="J1400" s="261" t="str">
        <f t="shared" si="63"/>
        <v xml:space="preserve"> </v>
      </c>
      <c r="K1400" s="238" t="str">
        <f t="shared" si="64"/>
        <v xml:space="preserve"> </v>
      </c>
      <c r="L1400" s="87" t="str">
        <f t="shared" si="65"/>
        <v xml:space="preserve"> </v>
      </c>
    </row>
    <row r="1401" spans="1:12" x14ac:dyDescent="0.25">
      <c r="A1401" s="72"/>
      <c r="B1401" s="82"/>
      <c r="C1401" s="82"/>
      <c r="D1401" s="79"/>
      <c r="E1401" s="83"/>
      <c r="F1401" s="83"/>
      <c r="G1401" s="81"/>
      <c r="H1401" s="126"/>
      <c r="I1401" s="238" t="str">
        <f>IF(ISNUMBER(F1401),_xlfn.IFS(RIGHT(H1401,3)="(b)",IF(AND(G1401&gt;=DATE('1. Informace o projektu'!$C$3,1,1),G1401&lt;=WORKDAY(DATE('1. Informace o projektu'!$C$3+1,1,31)-1,1)),"OK","!!"),RIGHT(H1401,3)="(a)",IF(AND(G1401&gt;=DATE('1. Informace o projektu'!$C$3,1,1),G1401&lt;=WORKDAY(DATE('1. Informace o projektu'!$C$3,12,31)-1,1,'6. Data'!$C$76:$C$89)),"OK","!!"),ISBLANK(G1401),"!",ISBLANK(H1401),"!!!",H1401='6. Data'!$B$3,"vyberte druh nákladu")," ")</f>
        <v xml:space="preserve"> </v>
      </c>
      <c r="J1401" s="261" t="str">
        <f t="shared" si="63"/>
        <v xml:space="preserve"> </v>
      </c>
      <c r="K1401" s="238" t="str">
        <f t="shared" si="64"/>
        <v xml:space="preserve"> </v>
      </c>
      <c r="L1401" s="87" t="str">
        <f t="shared" si="65"/>
        <v xml:space="preserve"> </v>
      </c>
    </row>
    <row r="1402" spans="1:12" x14ac:dyDescent="0.25">
      <c r="A1402" s="72"/>
      <c r="B1402" s="82"/>
      <c r="C1402" s="82"/>
      <c r="D1402" s="79"/>
      <c r="E1402" s="83"/>
      <c r="F1402" s="83"/>
      <c r="G1402" s="81"/>
      <c r="H1402" s="126"/>
      <c r="I1402" s="238" t="str">
        <f>IF(ISNUMBER(F1402),_xlfn.IFS(RIGHT(H1402,3)="(b)",IF(AND(G1402&gt;=DATE('1. Informace o projektu'!$C$3,1,1),G1402&lt;=WORKDAY(DATE('1. Informace o projektu'!$C$3+1,1,31)-1,1)),"OK","!!"),RIGHT(H1402,3)="(a)",IF(AND(G1402&gt;=DATE('1. Informace o projektu'!$C$3,1,1),G1402&lt;=WORKDAY(DATE('1. Informace o projektu'!$C$3,12,31)-1,1,'6. Data'!$C$76:$C$89)),"OK","!!"),ISBLANK(G1402),"!",ISBLANK(H1402),"!!!",H1402='6. Data'!$B$3,"vyberte druh nákladu")," ")</f>
        <v xml:space="preserve"> </v>
      </c>
      <c r="J1402" s="261" t="str">
        <f t="shared" si="63"/>
        <v xml:space="preserve"> </v>
      </c>
      <c r="K1402" s="238" t="str">
        <f t="shared" si="64"/>
        <v xml:space="preserve"> </v>
      </c>
      <c r="L1402" s="87" t="str">
        <f t="shared" si="65"/>
        <v xml:space="preserve"> </v>
      </c>
    </row>
    <row r="1403" spans="1:12" x14ac:dyDescent="0.25">
      <c r="A1403" s="72"/>
      <c r="B1403" s="82"/>
      <c r="C1403" s="82"/>
      <c r="D1403" s="79"/>
      <c r="E1403" s="83"/>
      <c r="F1403" s="83"/>
      <c r="G1403" s="81"/>
      <c r="H1403" s="126"/>
      <c r="I1403" s="238" t="str">
        <f>IF(ISNUMBER(F1403),_xlfn.IFS(RIGHT(H1403,3)="(b)",IF(AND(G1403&gt;=DATE('1. Informace o projektu'!$C$3,1,1),G1403&lt;=WORKDAY(DATE('1. Informace o projektu'!$C$3+1,1,31)-1,1)),"OK","!!"),RIGHT(H1403,3)="(a)",IF(AND(G1403&gt;=DATE('1. Informace o projektu'!$C$3,1,1),G1403&lt;=WORKDAY(DATE('1. Informace o projektu'!$C$3,12,31)-1,1,'6. Data'!$C$76:$C$89)),"OK","!!"),ISBLANK(G1403),"!",ISBLANK(H1403),"!!!",H1403='6. Data'!$B$3,"vyberte druh nákladu")," ")</f>
        <v xml:space="preserve"> </v>
      </c>
      <c r="J1403" s="261" t="str">
        <f t="shared" si="63"/>
        <v xml:space="preserve"> </v>
      </c>
      <c r="K1403" s="238" t="str">
        <f t="shared" si="64"/>
        <v xml:space="preserve"> </v>
      </c>
      <c r="L1403" s="87" t="str">
        <f t="shared" si="65"/>
        <v xml:space="preserve"> </v>
      </c>
    </row>
    <row r="1404" spans="1:12" x14ac:dyDescent="0.25">
      <c r="A1404" s="72"/>
      <c r="B1404" s="82"/>
      <c r="C1404" s="82"/>
      <c r="D1404" s="79"/>
      <c r="E1404" s="83"/>
      <c r="F1404" s="83"/>
      <c r="G1404" s="81"/>
      <c r="H1404" s="126"/>
      <c r="I1404" s="238" t="str">
        <f>IF(ISNUMBER(F1404),_xlfn.IFS(RIGHT(H1404,3)="(b)",IF(AND(G1404&gt;=DATE('1. Informace o projektu'!$C$3,1,1),G1404&lt;=WORKDAY(DATE('1. Informace o projektu'!$C$3+1,1,31)-1,1)),"OK","!!"),RIGHT(H1404,3)="(a)",IF(AND(G1404&gt;=DATE('1. Informace o projektu'!$C$3,1,1),G1404&lt;=WORKDAY(DATE('1. Informace o projektu'!$C$3,12,31)-1,1,'6. Data'!$C$76:$C$89)),"OK","!!"),ISBLANK(G1404),"!",ISBLANK(H1404),"!!!",H1404='6. Data'!$B$3,"vyberte druh nákladu")," ")</f>
        <v xml:space="preserve"> </v>
      </c>
      <c r="J1404" s="261" t="str">
        <f t="shared" si="63"/>
        <v xml:space="preserve"> </v>
      </c>
      <c r="K1404" s="238" t="str">
        <f t="shared" si="64"/>
        <v xml:space="preserve"> </v>
      </c>
      <c r="L1404" s="87" t="str">
        <f t="shared" si="65"/>
        <v xml:space="preserve"> </v>
      </c>
    </row>
    <row r="1405" spans="1:12" x14ac:dyDescent="0.25">
      <c r="A1405" s="72"/>
      <c r="B1405" s="82"/>
      <c r="C1405" s="82"/>
      <c r="D1405" s="79"/>
      <c r="E1405" s="83"/>
      <c r="F1405" s="83"/>
      <c r="G1405" s="81"/>
      <c r="H1405" s="126"/>
      <c r="I1405" s="238" t="str">
        <f>IF(ISNUMBER(F1405),_xlfn.IFS(RIGHT(H1405,3)="(b)",IF(AND(G1405&gt;=DATE('1. Informace o projektu'!$C$3,1,1),G1405&lt;=WORKDAY(DATE('1. Informace o projektu'!$C$3+1,1,31)-1,1)),"OK","!!"),RIGHT(H1405,3)="(a)",IF(AND(G1405&gt;=DATE('1. Informace o projektu'!$C$3,1,1),G1405&lt;=WORKDAY(DATE('1. Informace o projektu'!$C$3,12,31)-1,1,'6. Data'!$C$76:$C$89)),"OK","!!"),ISBLANK(G1405),"!",ISBLANK(H1405),"!!!",H1405='6. Data'!$B$3,"vyberte druh nákladu")," ")</f>
        <v xml:space="preserve"> </v>
      </c>
      <c r="J1405" s="261" t="str">
        <f t="shared" si="63"/>
        <v xml:space="preserve"> </v>
      </c>
      <c r="K1405" s="238" t="str">
        <f t="shared" si="64"/>
        <v xml:space="preserve"> </v>
      </c>
      <c r="L1405" s="87" t="str">
        <f t="shared" si="65"/>
        <v xml:space="preserve"> </v>
      </c>
    </row>
    <row r="1406" spans="1:12" x14ac:dyDescent="0.25">
      <c r="A1406" s="72"/>
      <c r="B1406" s="82"/>
      <c r="C1406" s="82"/>
      <c r="D1406" s="79"/>
      <c r="E1406" s="83"/>
      <c r="F1406" s="83"/>
      <c r="G1406" s="81"/>
      <c r="H1406" s="126"/>
      <c r="I1406" s="238" t="str">
        <f>IF(ISNUMBER(F1406),_xlfn.IFS(RIGHT(H1406,3)="(b)",IF(AND(G1406&gt;=DATE('1. Informace o projektu'!$C$3,1,1),G1406&lt;=WORKDAY(DATE('1. Informace o projektu'!$C$3+1,1,31)-1,1)),"OK","!!"),RIGHT(H1406,3)="(a)",IF(AND(G1406&gt;=DATE('1. Informace o projektu'!$C$3,1,1),G1406&lt;=WORKDAY(DATE('1. Informace o projektu'!$C$3,12,31)-1,1,'6. Data'!$C$76:$C$89)),"OK","!!"),ISBLANK(G1406),"!",ISBLANK(H1406),"!!!",H1406='6. Data'!$B$3,"vyberte druh nákladu")," ")</f>
        <v xml:space="preserve"> </v>
      </c>
      <c r="J1406" s="261" t="str">
        <f t="shared" si="63"/>
        <v xml:space="preserve"> </v>
      </c>
      <c r="K1406" s="238" t="str">
        <f t="shared" si="64"/>
        <v xml:space="preserve"> </v>
      </c>
      <c r="L1406" s="87" t="str">
        <f t="shared" si="65"/>
        <v xml:space="preserve"> </v>
      </c>
    </row>
    <row r="1407" spans="1:12" x14ac:dyDescent="0.25">
      <c r="A1407" s="72"/>
      <c r="B1407" s="82"/>
      <c r="C1407" s="82"/>
      <c r="D1407" s="79"/>
      <c r="E1407" s="83"/>
      <c r="F1407" s="83"/>
      <c r="G1407" s="81"/>
      <c r="H1407" s="126"/>
      <c r="I1407" s="238" t="str">
        <f>IF(ISNUMBER(F1407),_xlfn.IFS(RIGHT(H1407,3)="(b)",IF(AND(G1407&gt;=DATE('1. Informace o projektu'!$C$3,1,1),G1407&lt;=WORKDAY(DATE('1. Informace o projektu'!$C$3+1,1,31)-1,1)),"OK","!!"),RIGHT(H1407,3)="(a)",IF(AND(G1407&gt;=DATE('1. Informace o projektu'!$C$3,1,1),G1407&lt;=WORKDAY(DATE('1. Informace o projektu'!$C$3,12,31)-1,1,'6. Data'!$C$76:$C$89)),"OK","!!"),ISBLANK(G1407),"!",ISBLANK(H1407),"!!!",H1407='6. Data'!$B$3,"vyberte druh nákladu")," ")</f>
        <v xml:space="preserve"> </v>
      </c>
      <c r="J1407" s="261" t="str">
        <f t="shared" si="63"/>
        <v xml:space="preserve"> </v>
      </c>
      <c r="K1407" s="238" t="str">
        <f t="shared" si="64"/>
        <v xml:space="preserve"> </v>
      </c>
      <c r="L1407" s="87" t="str">
        <f t="shared" si="65"/>
        <v xml:space="preserve"> </v>
      </c>
    </row>
    <row r="1408" spans="1:12" x14ac:dyDescent="0.25">
      <c r="A1408" s="72"/>
      <c r="B1408" s="82"/>
      <c r="C1408" s="82"/>
      <c r="D1408" s="79"/>
      <c r="E1408" s="83"/>
      <c r="F1408" s="83"/>
      <c r="G1408" s="81"/>
      <c r="H1408" s="126"/>
      <c r="I1408" s="238" t="str">
        <f>IF(ISNUMBER(F1408),_xlfn.IFS(RIGHT(H1408,3)="(b)",IF(AND(G1408&gt;=DATE('1. Informace o projektu'!$C$3,1,1),G1408&lt;=WORKDAY(DATE('1. Informace o projektu'!$C$3+1,1,31)-1,1)),"OK","!!"),RIGHT(H1408,3)="(a)",IF(AND(G1408&gt;=DATE('1. Informace o projektu'!$C$3,1,1),G1408&lt;=WORKDAY(DATE('1. Informace o projektu'!$C$3,12,31)-1,1,'6. Data'!$C$76:$C$89)),"OK","!!"),ISBLANK(G1408),"!",ISBLANK(H1408),"!!!",H1408='6. Data'!$B$3,"vyberte druh nákladu")," ")</f>
        <v xml:space="preserve"> </v>
      </c>
      <c r="J1408" s="261" t="str">
        <f t="shared" si="63"/>
        <v xml:space="preserve"> </v>
      </c>
      <c r="K1408" s="238" t="str">
        <f t="shared" si="64"/>
        <v xml:space="preserve"> </v>
      </c>
      <c r="L1408" s="87" t="str">
        <f t="shared" si="65"/>
        <v xml:space="preserve"> </v>
      </c>
    </row>
    <row r="1409" spans="1:12" x14ac:dyDescent="0.25">
      <c r="A1409" s="72"/>
      <c r="B1409" s="82"/>
      <c r="C1409" s="82"/>
      <c r="D1409" s="79"/>
      <c r="E1409" s="83"/>
      <c r="F1409" s="83"/>
      <c r="G1409" s="81"/>
      <c r="H1409" s="126"/>
      <c r="I1409" s="238" t="str">
        <f>IF(ISNUMBER(F1409),_xlfn.IFS(RIGHT(H1409,3)="(b)",IF(AND(G1409&gt;=DATE('1. Informace o projektu'!$C$3,1,1),G1409&lt;=WORKDAY(DATE('1. Informace o projektu'!$C$3+1,1,31)-1,1)),"OK","!!"),RIGHT(H1409,3)="(a)",IF(AND(G1409&gt;=DATE('1. Informace o projektu'!$C$3,1,1),G1409&lt;=WORKDAY(DATE('1. Informace o projektu'!$C$3,12,31)-1,1,'6. Data'!$C$76:$C$89)),"OK","!!"),ISBLANK(G1409),"!",ISBLANK(H1409),"!!!",H1409='6. Data'!$B$3,"vyberte druh nákladu")," ")</f>
        <v xml:space="preserve"> </v>
      </c>
      <c r="J1409" s="261" t="str">
        <f t="shared" si="63"/>
        <v xml:space="preserve"> </v>
      </c>
      <c r="K1409" s="238" t="str">
        <f t="shared" si="64"/>
        <v xml:space="preserve"> </v>
      </c>
      <c r="L1409" s="87" t="str">
        <f t="shared" si="65"/>
        <v xml:space="preserve"> </v>
      </c>
    </row>
    <row r="1410" spans="1:12" x14ac:dyDescent="0.25">
      <c r="A1410" s="72"/>
      <c r="B1410" s="82"/>
      <c r="C1410" s="82"/>
      <c r="D1410" s="79"/>
      <c r="E1410" s="83"/>
      <c r="F1410" s="83"/>
      <c r="G1410" s="81"/>
      <c r="H1410" s="126"/>
      <c r="I1410" s="238" t="str">
        <f>IF(ISNUMBER(F1410),_xlfn.IFS(RIGHT(H1410,3)="(b)",IF(AND(G1410&gt;=DATE('1. Informace o projektu'!$C$3,1,1),G1410&lt;=WORKDAY(DATE('1. Informace o projektu'!$C$3+1,1,31)-1,1)),"OK","!!"),RIGHT(H1410,3)="(a)",IF(AND(G1410&gt;=DATE('1. Informace o projektu'!$C$3,1,1),G1410&lt;=WORKDAY(DATE('1. Informace o projektu'!$C$3,12,31)-1,1,'6. Data'!$C$76:$C$89)),"OK","!!"),ISBLANK(G1410),"!",ISBLANK(H1410),"!!!",H1410='6. Data'!$B$3,"vyberte druh nákladu")," ")</f>
        <v xml:space="preserve"> </v>
      </c>
      <c r="J1410" s="261" t="str">
        <f t="shared" si="63"/>
        <v xml:space="preserve"> </v>
      </c>
      <c r="K1410" s="238" t="str">
        <f t="shared" si="64"/>
        <v xml:space="preserve"> </v>
      </c>
      <c r="L1410" s="87" t="str">
        <f t="shared" si="65"/>
        <v xml:space="preserve"> </v>
      </c>
    </row>
    <row r="1411" spans="1:12" x14ac:dyDescent="0.25">
      <c r="A1411" s="72"/>
      <c r="B1411" s="82"/>
      <c r="C1411" s="82"/>
      <c r="D1411" s="79"/>
      <c r="E1411" s="83"/>
      <c r="F1411" s="83"/>
      <c r="G1411" s="81"/>
      <c r="H1411" s="126"/>
      <c r="I1411" s="238" t="str">
        <f>IF(ISNUMBER(F1411),_xlfn.IFS(RIGHT(H1411,3)="(b)",IF(AND(G1411&gt;=DATE('1. Informace o projektu'!$C$3,1,1),G1411&lt;=WORKDAY(DATE('1. Informace o projektu'!$C$3+1,1,31)-1,1)),"OK","!!"),RIGHT(H1411,3)="(a)",IF(AND(G1411&gt;=DATE('1. Informace o projektu'!$C$3,1,1),G1411&lt;=WORKDAY(DATE('1. Informace o projektu'!$C$3,12,31)-1,1,'6. Data'!$C$76:$C$89)),"OK","!!"),ISBLANK(G1411),"!",ISBLANK(H1411),"!!!",H1411='6. Data'!$B$3,"vyberte druh nákladu")," ")</f>
        <v xml:space="preserve"> </v>
      </c>
      <c r="J1411" s="261" t="str">
        <f t="shared" si="63"/>
        <v xml:space="preserve"> </v>
      </c>
      <c r="K1411" s="238" t="str">
        <f t="shared" si="64"/>
        <v xml:space="preserve"> </v>
      </c>
      <c r="L1411" s="87" t="str">
        <f t="shared" si="65"/>
        <v xml:space="preserve"> </v>
      </c>
    </row>
    <row r="1412" spans="1:12" x14ac:dyDescent="0.25">
      <c r="A1412" s="72"/>
      <c r="B1412" s="82"/>
      <c r="C1412" s="82"/>
      <c r="D1412" s="79"/>
      <c r="E1412" s="83"/>
      <c r="F1412" s="83"/>
      <c r="G1412" s="81"/>
      <c r="H1412" s="126"/>
      <c r="I1412" s="238" t="str">
        <f>IF(ISNUMBER(F1412),_xlfn.IFS(RIGHT(H1412,3)="(b)",IF(AND(G1412&gt;=DATE('1. Informace o projektu'!$C$3,1,1),G1412&lt;=WORKDAY(DATE('1. Informace o projektu'!$C$3+1,1,31)-1,1)),"OK","!!"),RIGHT(H1412,3)="(a)",IF(AND(G1412&gt;=DATE('1. Informace o projektu'!$C$3,1,1),G1412&lt;=WORKDAY(DATE('1. Informace o projektu'!$C$3,12,31)-1,1,'6. Data'!$C$76:$C$89)),"OK","!!"),ISBLANK(G1412),"!",ISBLANK(H1412),"!!!",H1412='6. Data'!$B$3,"vyberte druh nákladu")," ")</f>
        <v xml:space="preserve"> </v>
      </c>
      <c r="J1412" s="261" t="str">
        <f t="shared" si="63"/>
        <v xml:space="preserve"> </v>
      </c>
      <c r="K1412" s="238" t="str">
        <f t="shared" si="64"/>
        <v xml:space="preserve"> </v>
      </c>
      <c r="L1412" s="87" t="str">
        <f t="shared" si="65"/>
        <v xml:space="preserve"> </v>
      </c>
    </row>
    <row r="1413" spans="1:12" x14ac:dyDescent="0.25">
      <c r="A1413" s="72"/>
      <c r="B1413" s="82"/>
      <c r="C1413" s="82"/>
      <c r="D1413" s="79"/>
      <c r="E1413" s="83"/>
      <c r="F1413" s="83"/>
      <c r="G1413" s="81"/>
      <c r="H1413" s="126"/>
      <c r="I1413" s="238" t="str">
        <f>IF(ISNUMBER(F1413),_xlfn.IFS(RIGHT(H1413,3)="(b)",IF(AND(G1413&gt;=DATE('1. Informace o projektu'!$C$3,1,1),G1413&lt;=WORKDAY(DATE('1. Informace o projektu'!$C$3+1,1,31)-1,1)),"OK","!!"),RIGHT(H1413,3)="(a)",IF(AND(G1413&gt;=DATE('1. Informace o projektu'!$C$3,1,1),G1413&lt;=WORKDAY(DATE('1. Informace o projektu'!$C$3,12,31)-1,1,'6. Data'!$C$76:$C$89)),"OK","!!"),ISBLANK(G1413),"!",ISBLANK(H1413),"!!!",H1413='6. Data'!$B$3,"vyberte druh nákladu")," ")</f>
        <v xml:space="preserve"> </v>
      </c>
      <c r="J1413" s="261" t="str">
        <f t="shared" si="63"/>
        <v xml:space="preserve"> </v>
      </c>
      <c r="K1413" s="238" t="str">
        <f t="shared" si="64"/>
        <v xml:space="preserve"> </v>
      </c>
      <c r="L1413" s="87" t="str">
        <f t="shared" si="65"/>
        <v xml:space="preserve"> </v>
      </c>
    </row>
    <row r="1414" spans="1:12" x14ac:dyDescent="0.25">
      <c r="A1414" s="72"/>
      <c r="B1414" s="82"/>
      <c r="C1414" s="82"/>
      <c r="D1414" s="79"/>
      <c r="E1414" s="83"/>
      <c r="F1414" s="83"/>
      <c r="G1414" s="81"/>
      <c r="H1414" s="126"/>
      <c r="I1414" s="238" t="str">
        <f>IF(ISNUMBER(F1414),_xlfn.IFS(RIGHT(H1414,3)="(b)",IF(AND(G1414&gt;=DATE('1. Informace o projektu'!$C$3,1,1),G1414&lt;=WORKDAY(DATE('1. Informace o projektu'!$C$3+1,1,31)-1,1)),"OK","!!"),RIGHT(H1414,3)="(a)",IF(AND(G1414&gt;=DATE('1. Informace o projektu'!$C$3,1,1),G1414&lt;=WORKDAY(DATE('1. Informace o projektu'!$C$3,12,31)-1,1,'6. Data'!$C$76:$C$89)),"OK","!!"),ISBLANK(G1414),"!",ISBLANK(H1414),"!!!",H1414='6. Data'!$B$3,"vyberte druh nákladu")," ")</f>
        <v xml:space="preserve"> </v>
      </c>
      <c r="J1414" s="261" t="str">
        <f t="shared" si="63"/>
        <v xml:space="preserve"> </v>
      </c>
      <c r="K1414" s="238" t="str">
        <f t="shared" si="64"/>
        <v xml:space="preserve"> </v>
      </c>
      <c r="L1414" s="87" t="str">
        <f t="shared" si="65"/>
        <v xml:space="preserve"> </v>
      </c>
    </row>
    <row r="1415" spans="1:12" x14ac:dyDescent="0.25">
      <c r="A1415" s="72"/>
      <c r="B1415" s="82"/>
      <c r="C1415" s="82"/>
      <c r="D1415" s="79"/>
      <c r="E1415" s="83"/>
      <c r="F1415" s="83"/>
      <c r="G1415" s="81"/>
      <c r="H1415" s="126"/>
      <c r="I1415" s="238" t="str">
        <f>IF(ISNUMBER(F1415),_xlfn.IFS(RIGHT(H1415,3)="(b)",IF(AND(G1415&gt;=DATE('1. Informace o projektu'!$C$3,1,1),G1415&lt;=WORKDAY(DATE('1. Informace o projektu'!$C$3+1,1,31)-1,1)),"OK","!!"),RIGHT(H1415,3)="(a)",IF(AND(G1415&gt;=DATE('1. Informace o projektu'!$C$3,1,1),G1415&lt;=WORKDAY(DATE('1. Informace o projektu'!$C$3,12,31)-1,1,'6. Data'!$C$76:$C$89)),"OK","!!"),ISBLANK(G1415),"!",ISBLANK(H1415),"!!!",H1415='6. Data'!$B$3,"vyberte druh nákladu")," ")</f>
        <v xml:space="preserve"> </v>
      </c>
      <c r="J1415" s="261" t="str">
        <f t="shared" ref="J1415:J1478" si="66">_xlfn.IFS(I1415="!","Zapište datum úhrady",I1415="ok"," ",I1415=" "," ",I1415="!!!","vyberte druh nákladu",I1415="!!","nepovolené datum úhrady",I1415="vyberte druh nákladu","vyberte druh nákladu")</f>
        <v xml:space="preserve"> </v>
      </c>
      <c r="K1415" s="238" t="str">
        <f t="shared" ref="K1415:K1478" si="67">IF(ISNUMBER(F1415),IF(E1415&gt;=F1415,"OK","!")," ")</f>
        <v xml:space="preserve"> </v>
      </c>
      <c r="L1415" s="87" t="str">
        <f t="shared" ref="L1415:L1478" si="68">_xlfn.IFS(K1415="!","Hrazeno z dotace je vyšší než fakturovaná částka",K1415="ok"," ",K1415=" "," ")</f>
        <v xml:space="preserve"> </v>
      </c>
    </row>
    <row r="1416" spans="1:12" x14ac:dyDescent="0.25">
      <c r="A1416" s="72"/>
      <c r="B1416" s="82"/>
      <c r="C1416" s="82"/>
      <c r="D1416" s="79"/>
      <c r="E1416" s="83"/>
      <c r="F1416" s="83"/>
      <c r="G1416" s="81"/>
      <c r="H1416" s="126"/>
      <c r="I1416" s="238" t="str">
        <f>IF(ISNUMBER(F1416),_xlfn.IFS(RIGHT(H1416,3)="(b)",IF(AND(G1416&gt;=DATE('1. Informace o projektu'!$C$3,1,1),G1416&lt;=WORKDAY(DATE('1. Informace o projektu'!$C$3+1,1,31)-1,1)),"OK","!!"),RIGHT(H1416,3)="(a)",IF(AND(G1416&gt;=DATE('1. Informace o projektu'!$C$3,1,1),G1416&lt;=WORKDAY(DATE('1. Informace o projektu'!$C$3,12,31)-1,1,'6. Data'!$C$76:$C$89)),"OK","!!"),ISBLANK(G1416),"!",ISBLANK(H1416),"!!!",H1416='6. Data'!$B$3,"vyberte druh nákladu")," ")</f>
        <v xml:space="preserve"> </v>
      </c>
      <c r="J1416" s="261" t="str">
        <f t="shared" si="66"/>
        <v xml:space="preserve"> </v>
      </c>
      <c r="K1416" s="238" t="str">
        <f t="shared" si="67"/>
        <v xml:space="preserve"> </v>
      </c>
      <c r="L1416" s="87" t="str">
        <f t="shared" si="68"/>
        <v xml:space="preserve"> </v>
      </c>
    </row>
    <row r="1417" spans="1:12" x14ac:dyDescent="0.25">
      <c r="A1417" s="72"/>
      <c r="B1417" s="82"/>
      <c r="C1417" s="82"/>
      <c r="D1417" s="79"/>
      <c r="E1417" s="83"/>
      <c r="F1417" s="83"/>
      <c r="G1417" s="81"/>
      <c r="H1417" s="126"/>
      <c r="I1417" s="238" t="str">
        <f>IF(ISNUMBER(F1417),_xlfn.IFS(RIGHT(H1417,3)="(b)",IF(AND(G1417&gt;=DATE('1. Informace o projektu'!$C$3,1,1),G1417&lt;=WORKDAY(DATE('1. Informace o projektu'!$C$3+1,1,31)-1,1)),"OK","!!"),RIGHT(H1417,3)="(a)",IF(AND(G1417&gt;=DATE('1. Informace o projektu'!$C$3,1,1),G1417&lt;=WORKDAY(DATE('1. Informace o projektu'!$C$3,12,31)-1,1,'6. Data'!$C$76:$C$89)),"OK","!!"),ISBLANK(G1417),"!",ISBLANK(H1417),"!!!",H1417='6. Data'!$B$3,"vyberte druh nákladu")," ")</f>
        <v xml:space="preserve"> </v>
      </c>
      <c r="J1417" s="261" t="str">
        <f t="shared" si="66"/>
        <v xml:space="preserve"> </v>
      </c>
      <c r="K1417" s="238" t="str">
        <f t="shared" si="67"/>
        <v xml:space="preserve"> </v>
      </c>
      <c r="L1417" s="87" t="str">
        <f t="shared" si="68"/>
        <v xml:space="preserve"> </v>
      </c>
    </row>
    <row r="1418" spans="1:12" x14ac:dyDescent="0.25">
      <c r="A1418" s="72"/>
      <c r="B1418" s="82"/>
      <c r="C1418" s="82"/>
      <c r="D1418" s="79"/>
      <c r="E1418" s="83"/>
      <c r="F1418" s="83"/>
      <c r="G1418" s="81"/>
      <c r="H1418" s="126"/>
      <c r="I1418" s="238" t="str">
        <f>IF(ISNUMBER(F1418),_xlfn.IFS(RIGHT(H1418,3)="(b)",IF(AND(G1418&gt;=DATE('1. Informace o projektu'!$C$3,1,1),G1418&lt;=WORKDAY(DATE('1. Informace o projektu'!$C$3+1,1,31)-1,1)),"OK","!!"),RIGHT(H1418,3)="(a)",IF(AND(G1418&gt;=DATE('1. Informace o projektu'!$C$3,1,1),G1418&lt;=WORKDAY(DATE('1. Informace o projektu'!$C$3,12,31)-1,1,'6. Data'!$C$76:$C$89)),"OK","!!"),ISBLANK(G1418),"!",ISBLANK(H1418),"!!!",H1418='6. Data'!$B$3,"vyberte druh nákladu")," ")</f>
        <v xml:space="preserve"> </v>
      </c>
      <c r="J1418" s="261" t="str">
        <f t="shared" si="66"/>
        <v xml:space="preserve"> </v>
      </c>
      <c r="K1418" s="238" t="str">
        <f t="shared" si="67"/>
        <v xml:space="preserve"> </v>
      </c>
      <c r="L1418" s="87" t="str">
        <f t="shared" si="68"/>
        <v xml:space="preserve"> </v>
      </c>
    </row>
    <row r="1419" spans="1:12" x14ac:dyDescent="0.25">
      <c r="A1419" s="72"/>
      <c r="B1419" s="82"/>
      <c r="C1419" s="82"/>
      <c r="D1419" s="79"/>
      <c r="E1419" s="83"/>
      <c r="F1419" s="83"/>
      <c r="G1419" s="81"/>
      <c r="H1419" s="126"/>
      <c r="I1419" s="238" t="str">
        <f>IF(ISNUMBER(F1419),_xlfn.IFS(RIGHT(H1419,3)="(b)",IF(AND(G1419&gt;=DATE('1. Informace o projektu'!$C$3,1,1),G1419&lt;=WORKDAY(DATE('1. Informace o projektu'!$C$3+1,1,31)-1,1)),"OK","!!"),RIGHT(H1419,3)="(a)",IF(AND(G1419&gt;=DATE('1. Informace o projektu'!$C$3,1,1),G1419&lt;=WORKDAY(DATE('1. Informace o projektu'!$C$3,12,31)-1,1,'6. Data'!$C$76:$C$89)),"OK","!!"),ISBLANK(G1419),"!",ISBLANK(H1419),"!!!",H1419='6. Data'!$B$3,"vyberte druh nákladu")," ")</f>
        <v xml:space="preserve"> </v>
      </c>
      <c r="J1419" s="261" t="str">
        <f t="shared" si="66"/>
        <v xml:space="preserve"> </v>
      </c>
      <c r="K1419" s="238" t="str">
        <f t="shared" si="67"/>
        <v xml:space="preserve"> </v>
      </c>
      <c r="L1419" s="87" t="str">
        <f t="shared" si="68"/>
        <v xml:space="preserve"> </v>
      </c>
    </row>
    <row r="1420" spans="1:12" x14ac:dyDescent="0.25">
      <c r="A1420" s="72"/>
      <c r="B1420" s="82"/>
      <c r="C1420" s="82"/>
      <c r="D1420" s="79"/>
      <c r="E1420" s="83"/>
      <c r="F1420" s="83"/>
      <c r="G1420" s="81"/>
      <c r="H1420" s="126"/>
      <c r="I1420" s="238" t="str">
        <f>IF(ISNUMBER(F1420),_xlfn.IFS(RIGHT(H1420,3)="(b)",IF(AND(G1420&gt;=DATE('1. Informace o projektu'!$C$3,1,1),G1420&lt;=WORKDAY(DATE('1. Informace o projektu'!$C$3+1,1,31)-1,1)),"OK","!!"),RIGHT(H1420,3)="(a)",IF(AND(G1420&gt;=DATE('1. Informace o projektu'!$C$3,1,1),G1420&lt;=WORKDAY(DATE('1. Informace o projektu'!$C$3,12,31)-1,1,'6. Data'!$C$76:$C$89)),"OK","!!"),ISBLANK(G1420),"!",ISBLANK(H1420),"!!!",H1420='6. Data'!$B$3,"vyberte druh nákladu")," ")</f>
        <v xml:space="preserve"> </v>
      </c>
      <c r="J1420" s="261" t="str">
        <f t="shared" si="66"/>
        <v xml:space="preserve"> </v>
      </c>
      <c r="K1420" s="238" t="str">
        <f t="shared" si="67"/>
        <v xml:space="preserve"> </v>
      </c>
      <c r="L1420" s="87" t="str">
        <f t="shared" si="68"/>
        <v xml:space="preserve"> </v>
      </c>
    </row>
    <row r="1421" spans="1:12" x14ac:dyDescent="0.25">
      <c r="A1421" s="72"/>
      <c r="B1421" s="82"/>
      <c r="C1421" s="82"/>
      <c r="D1421" s="79"/>
      <c r="E1421" s="83"/>
      <c r="F1421" s="83"/>
      <c r="G1421" s="81"/>
      <c r="H1421" s="126"/>
      <c r="I1421" s="238" t="str">
        <f>IF(ISNUMBER(F1421),_xlfn.IFS(RIGHT(H1421,3)="(b)",IF(AND(G1421&gt;=DATE('1. Informace o projektu'!$C$3,1,1),G1421&lt;=WORKDAY(DATE('1. Informace o projektu'!$C$3+1,1,31)-1,1)),"OK","!!"),RIGHT(H1421,3)="(a)",IF(AND(G1421&gt;=DATE('1. Informace o projektu'!$C$3,1,1),G1421&lt;=WORKDAY(DATE('1. Informace o projektu'!$C$3,12,31)-1,1,'6. Data'!$C$76:$C$89)),"OK","!!"),ISBLANK(G1421),"!",ISBLANK(H1421),"!!!",H1421='6. Data'!$B$3,"vyberte druh nákladu")," ")</f>
        <v xml:space="preserve"> </v>
      </c>
      <c r="J1421" s="261" t="str">
        <f t="shared" si="66"/>
        <v xml:space="preserve"> </v>
      </c>
      <c r="K1421" s="238" t="str">
        <f t="shared" si="67"/>
        <v xml:space="preserve"> </v>
      </c>
      <c r="L1421" s="87" t="str">
        <f t="shared" si="68"/>
        <v xml:space="preserve"> </v>
      </c>
    </row>
    <row r="1422" spans="1:12" x14ac:dyDescent="0.25">
      <c r="A1422" s="72"/>
      <c r="B1422" s="82"/>
      <c r="C1422" s="82"/>
      <c r="D1422" s="79"/>
      <c r="E1422" s="83"/>
      <c r="F1422" s="83"/>
      <c r="G1422" s="81"/>
      <c r="H1422" s="126"/>
      <c r="I1422" s="238" t="str">
        <f>IF(ISNUMBER(F1422),_xlfn.IFS(RIGHT(H1422,3)="(b)",IF(AND(G1422&gt;=DATE('1. Informace o projektu'!$C$3,1,1),G1422&lt;=WORKDAY(DATE('1. Informace o projektu'!$C$3+1,1,31)-1,1)),"OK","!!"),RIGHT(H1422,3)="(a)",IF(AND(G1422&gt;=DATE('1. Informace o projektu'!$C$3,1,1),G1422&lt;=WORKDAY(DATE('1. Informace o projektu'!$C$3,12,31)-1,1,'6. Data'!$C$76:$C$89)),"OK","!!"),ISBLANK(G1422),"!",ISBLANK(H1422),"!!!",H1422='6. Data'!$B$3,"vyberte druh nákladu")," ")</f>
        <v xml:space="preserve"> </v>
      </c>
      <c r="J1422" s="261" t="str">
        <f t="shared" si="66"/>
        <v xml:space="preserve"> </v>
      </c>
      <c r="K1422" s="238" t="str">
        <f t="shared" si="67"/>
        <v xml:space="preserve"> </v>
      </c>
      <c r="L1422" s="87" t="str">
        <f t="shared" si="68"/>
        <v xml:space="preserve"> </v>
      </c>
    </row>
    <row r="1423" spans="1:12" x14ac:dyDescent="0.25">
      <c r="A1423" s="72"/>
      <c r="B1423" s="82"/>
      <c r="C1423" s="82"/>
      <c r="D1423" s="79"/>
      <c r="E1423" s="83"/>
      <c r="F1423" s="83"/>
      <c r="G1423" s="81"/>
      <c r="H1423" s="126"/>
      <c r="I1423" s="238" t="str">
        <f>IF(ISNUMBER(F1423),_xlfn.IFS(RIGHT(H1423,3)="(b)",IF(AND(G1423&gt;=DATE('1. Informace o projektu'!$C$3,1,1),G1423&lt;=WORKDAY(DATE('1. Informace o projektu'!$C$3+1,1,31)-1,1)),"OK","!!"),RIGHT(H1423,3)="(a)",IF(AND(G1423&gt;=DATE('1. Informace o projektu'!$C$3,1,1),G1423&lt;=WORKDAY(DATE('1. Informace o projektu'!$C$3,12,31)-1,1,'6. Data'!$C$76:$C$89)),"OK","!!"),ISBLANK(G1423),"!",ISBLANK(H1423),"!!!",H1423='6. Data'!$B$3,"vyberte druh nákladu")," ")</f>
        <v xml:space="preserve"> </v>
      </c>
      <c r="J1423" s="261" t="str">
        <f t="shared" si="66"/>
        <v xml:space="preserve"> </v>
      </c>
      <c r="K1423" s="238" t="str">
        <f t="shared" si="67"/>
        <v xml:space="preserve"> </v>
      </c>
      <c r="L1423" s="87" t="str">
        <f t="shared" si="68"/>
        <v xml:space="preserve"> </v>
      </c>
    </row>
    <row r="1424" spans="1:12" x14ac:dyDescent="0.25">
      <c r="A1424" s="72"/>
      <c r="B1424" s="82"/>
      <c r="C1424" s="82"/>
      <c r="D1424" s="79"/>
      <c r="E1424" s="83"/>
      <c r="F1424" s="83"/>
      <c r="G1424" s="81"/>
      <c r="H1424" s="126"/>
      <c r="I1424" s="238" t="str">
        <f>IF(ISNUMBER(F1424),_xlfn.IFS(RIGHT(H1424,3)="(b)",IF(AND(G1424&gt;=DATE('1. Informace o projektu'!$C$3,1,1),G1424&lt;=WORKDAY(DATE('1. Informace o projektu'!$C$3+1,1,31)-1,1)),"OK","!!"),RIGHT(H1424,3)="(a)",IF(AND(G1424&gt;=DATE('1. Informace o projektu'!$C$3,1,1),G1424&lt;=WORKDAY(DATE('1. Informace o projektu'!$C$3,12,31)-1,1,'6. Data'!$C$76:$C$89)),"OK","!!"),ISBLANK(G1424),"!",ISBLANK(H1424),"!!!",H1424='6. Data'!$B$3,"vyberte druh nákladu")," ")</f>
        <v xml:space="preserve"> </v>
      </c>
      <c r="J1424" s="261" t="str">
        <f t="shared" si="66"/>
        <v xml:space="preserve"> </v>
      </c>
      <c r="K1424" s="238" t="str">
        <f t="shared" si="67"/>
        <v xml:space="preserve"> </v>
      </c>
      <c r="L1424" s="87" t="str">
        <f t="shared" si="68"/>
        <v xml:space="preserve"> </v>
      </c>
    </row>
    <row r="1425" spans="1:12" x14ac:dyDescent="0.25">
      <c r="A1425" s="72"/>
      <c r="B1425" s="82"/>
      <c r="C1425" s="82"/>
      <c r="D1425" s="79"/>
      <c r="E1425" s="83"/>
      <c r="F1425" s="83"/>
      <c r="G1425" s="81"/>
      <c r="H1425" s="126"/>
      <c r="I1425" s="238" t="str">
        <f>IF(ISNUMBER(F1425),_xlfn.IFS(RIGHT(H1425,3)="(b)",IF(AND(G1425&gt;=DATE('1. Informace o projektu'!$C$3,1,1),G1425&lt;=WORKDAY(DATE('1. Informace o projektu'!$C$3+1,1,31)-1,1)),"OK","!!"),RIGHT(H1425,3)="(a)",IF(AND(G1425&gt;=DATE('1. Informace o projektu'!$C$3,1,1),G1425&lt;=WORKDAY(DATE('1. Informace o projektu'!$C$3,12,31)-1,1,'6. Data'!$C$76:$C$89)),"OK","!!"),ISBLANK(G1425),"!",ISBLANK(H1425),"!!!",H1425='6. Data'!$B$3,"vyberte druh nákladu")," ")</f>
        <v xml:space="preserve"> </v>
      </c>
      <c r="J1425" s="261" t="str">
        <f t="shared" si="66"/>
        <v xml:space="preserve"> </v>
      </c>
      <c r="K1425" s="238" t="str">
        <f t="shared" si="67"/>
        <v xml:space="preserve"> </v>
      </c>
      <c r="L1425" s="87" t="str">
        <f t="shared" si="68"/>
        <v xml:space="preserve"> </v>
      </c>
    </row>
    <row r="1426" spans="1:12" x14ac:dyDescent="0.25">
      <c r="A1426" s="72"/>
      <c r="B1426" s="82"/>
      <c r="C1426" s="82"/>
      <c r="D1426" s="79"/>
      <c r="E1426" s="83"/>
      <c r="F1426" s="83"/>
      <c r="G1426" s="81"/>
      <c r="H1426" s="126"/>
      <c r="I1426" s="238" t="str">
        <f>IF(ISNUMBER(F1426),_xlfn.IFS(RIGHT(H1426,3)="(b)",IF(AND(G1426&gt;=DATE('1. Informace o projektu'!$C$3,1,1),G1426&lt;=WORKDAY(DATE('1. Informace o projektu'!$C$3+1,1,31)-1,1)),"OK","!!"),RIGHT(H1426,3)="(a)",IF(AND(G1426&gt;=DATE('1. Informace o projektu'!$C$3,1,1),G1426&lt;=WORKDAY(DATE('1. Informace o projektu'!$C$3,12,31)-1,1,'6. Data'!$C$76:$C$89)),"OK","!!"),ISBLANK(G1426),"!",ISBLANK(H1426),"!!!",H1426='6. Data'!$B$3,"vyberte druh nákladu")," ")</f>
        <v xml:space="preserve"> </v>
      </c>
      <c r="J1426" s="261" t="str">
        <f t="shared" si="66"/>
        <v xml:space="preserve"> </v>
      </c>
      <c r="K1426" s="238" t="str">
        <f t="shared" si="67"/>
        <v xml:space="preserve"> </v>
      </c>
      <c r="L1426" s="87" t="str">
        <f t="shared" si="68"/>
        <v xml:space="preserve"> </v>
      </c>
    </row>
    <row r="1427" spans="1:12" x14ac:dyDescent="0.25">
      <c r="A1427" s="72"/>
      <c r="B1427" s="82"/>
      <c r="C1427" s="82"/>
      <c r="D1427" s="79"/>
      <c r="E1427" s="83"/>
      <c r="F1427" s="83"/>
      <c r="G1427" s="81"/>
      <c r="H1427" s="126"/>
      <c r="I1427" s="238" t="str">
        <f>IF(ISNUMBER(F1427),_xlfn.IFS(RIGHT(H1427,3)="(b)",IF(AND(G1427&gt;=DATE('1. Informace o projektu'!$C$3,1,1),G1427&lt;=WORKDAY(DATE('1. Informace o projektu'!$C$3+1,1,31)-1,1)),"OK","!!"),RIGHT(H1427,3)="(a)",IF(AND(G1427&gt;=DATE('1. Informace o projektu'!$C$3,1,1),G1427&lt;=WORKDAY(DATE('1. Informace o projektu'!$C$3,12,31)-1,1,'6. Data'!$C$76:$C$89)),"OK","!!"),ISBLANK(G1427),"!",ISBLANK(H1427),"!!!",H1427='6. Data'!$B$3,"vyberte druh nákladu")," ")</f>
        <v xml:space="preserve"> </v>
      </c>
      <c r="J1427" s="261" t="str">
        <f t="shared" si="66"/>
        <v xml:space="preserve"> </v>
      </c>
      <c r="K1427" s="238" t="str">
        <f t="shared" si="67"/>
        <v xml:space="preserve"> </v>
      </c>
      <c r="L1427" s="87" t="str">
        <f t="shared" si="68"/>
        <v xml:space="preserve"> </v>
      </c>
    </row>
    <row r="1428" spans="1:12" x14ac:dyDescent="0.25">
      <c r="A1428" s="72"/>
      <c r="B1428" s="82"/>
      <c r="C1428" s="82"/>
      <c r="D1428" s="79"/>
      <c r="E1428" s="83"/>
      <c r="F1428" s="83"/>
      <c r="G1428" s="81"/>
      <c r="H1428" s="126"/>
      <c r="I1428" s="238" t="str">
        <f>IF(ISNUMBER(F1428),_xlfn.IFS(RIGHT(H1428,3)="(b)",IF(AND(G1428&gt;=DATE('1. Informace o projektu'!$C$3,1,1),G1428&lt;=WORKDAY(DATE('1. Informace o projektu'!$C$3+1,1,31)-1,1)),"OK","!!"),RIGHT(H1428,3)="(a)",IF(AND(G1428&gt;=DATE('1. Informace o projektu'!$C$3,1,1),G1428&lt;=WORKDAY(DATE('1. Informace o projektu'!$C$3,12,31)-1,1,'6. Data'!$C$76:$C$89)),"OK","!!"),ISBLANK(G1428),"!",ISBLANK(H1428),"!!!",H1428='6. Data'!$B$3,"vyberte druh nákladu")," ")</f>
        <v xml:space="preserve"> </v>
      </c>
      <c r="J1428" s="261" t="str">
        <f t="shared" si="66"/>
        <v xml:space="preserve"> </v>
      </c>
      <c r="K1428" s="238" t="str">
        <f t="shared" si="67"/>
        <v xml:space="preserve"> </v>
      </c>
      <c r="L1428" s="87" t="str">
        <f t="shared" si="68"/>
        <v xml:space="preserve"> </v>
      </c>
    </row>
    <row r="1429" spans="1:12" x14ac:dyDescent="0.25">
      <c r="A1429" s="72"/>
      <c r="B1429" s="82"/>
      <c r="C1429" s="82"/>
      <c r="D1429" s="79"/>
      <c r="E1429" s="83"/>
      <c r="F1429" s="83"/>
      <c r="G1429" s="81"/>
      <c r="H1429" s="126"/>
      <c r="I1429" s="238" t="str">
        <f>IF(ISNUMBER(F1429),_xlfn.IFS(RIGHT(H1429,3)="(b)",IF(AND(G1429&gt;=DATE('1. Informace o projektu'!$C$3,1,1),G1429&lt;=WORKDAY(DATE('1. Informace o projektu'!$C$3+1,1,31)-1,1)),"OK","!!"),RIGHT(H1429,3)="(a)",IF(AND(G1429&gt;=DATE('1. Informace o projektu'!$C$3,1,1),G1429&lt;=WORKDAY(DATE('1. Informace o projektu'!$C$3,12,31)-1,1,'6. Data'!$C$76:$C$89)),"OK","!!"),ISBLANK(G1429),"!",ISBLANK(H1429),"!!!",H1429='6. Data'!$B$3,"vyberte druh nákladu")," ")</f>
        <v xml:space="preserve"> </v>
      </c>
      <c r="J1429" s="261" t="str">
        <f t="shared" si="66"/>
        <v xml:space="preserve"> </v>
      </c>
      <c r="K1429" s="238" t="str">
        <f t="shared" si="67"/>
        <v xml:space="preserve"> </v>
      </c>
      <c r="L1429" s="87" t="str">
        <f t="shared" si="68"/>
        <v xml:space="preserve"> </v>
      </c>
    </row>
    <row r="1430" spans="1:12" x14ac:dyDescent="0.25">
      <c r="A1430" s="72"/>
      <c r="B1430" s="82"/>
      <c r="C1430" s="82"/>
      <c r="D1430" s="79"/>
      <c r="E1430" s="83"/>
      <c r="F1430" s="83"/>
      <c r="G1430" s="81"/>
      <c r="H1430" s="126"/>
      <c r="I1430" s="238" t="str">
        <f>IF(ISNUMBER(F1430),_xlfn.IFS(RIGHT(H1430,3)="(b)",IF(AND(G1430&gt;=DATE('1. Informace o projektu'!$C$3,1,1),G1430&lt;=WORKDAY(DATE('1. Informace o projektu'!$C$3+1,1,31)-1,1)),"OK","!!"),RIGHT(H1430,3)="(a)",IF(AND(G1430&gt;=DATE('1. Informace o projektu'!$C$3,1,1),G1430&lt;=WORKDAY(DATE('1. Informace o projektu'!$C$3,12,31)-1,1,'6. Data'!$C$76:$C$89)),"OK","!!"),ISBLANK(G1430),"!",ISBLANK(H1430),"!!!",H1430='6. Data'!$B$3,"vyberte druh nákladu")," ")</f>
        <v xml:space="preserve"> </v>
      </c>
      <c r="J1430" s="261" t="str">
        <f t="shared" si="66"/>
        <v xml:space="preserve"> </v>
      </c>
      <c r="K1430" s="238" t="str">
        <f t="shared" si="67"/>
        <v xml:space="preserve"> </v>
      </c>
      <c r="L1430" s="87" t="str">
        <f t="shared" si="68"/>
        <v xml:space="preserve"> </v>
      </c>
    </row>
    <row r="1431" spans="1:12" x14ac:dyDescent="0.25">
      <c r="A1431" s="72"/>
      <c r="B1431" s="82"/>
      <c r="C1431" s="82"/>
      <c r="D1431" s="79"/>
      <c r="E1431" s="83"/>
      <c r="F1431" s="83"/>
      <c r="G1431" s="81"/>
      <c r="H1431" s="126"/>
      <c r="I1431" s="238" t="str">
        <f>IF(ISNUMBER(F1431),_xlfn.IFS(RIGHT(H1431,3)="(b)",IF(AND(G1431&gt;=DATE('1. Informace o projektu'!$C$3,1,1),G1431&lt;=WORKDAY(DATE('1. Informace o projektu'!$C$3+1,1,31)-1,1)),"OK","!!"),RIGHT(H1431,3)="(a)",IF(AND(G1431&gt;=DATE('1. Informace o projektu'!$C$3,1,1),G1431&lt;=WORKDAY(DATE('1. Informace o projektu'!$C$3,12,31)-1,1,'6. Data'!$C$76:$C$89)),"OK","!!"),ISBLANK(G1431),"!",ISBLANK(H1431),"!!!",H1431='6. Data'!$B$3,"vyberte druh nákladu")," ")</f>
        <v xml:space="preserve"> </v>
      </c>
      <c r="J1431" s="261" t="str">
        <f t="shared" si="66"/>
        <v xml:space="preserve"> </v>
      </c>
      <c r="K1431" s="238" t="str">
        <f t="shared" si="67"/>
        <v xml:space="preserve"> </v>
      </c>
      <c r="L1431" s="87" t="str">
        <f t="shared" si="68"/>
        <v xml:space="preserve"> </v>
      </c>
    </row>
    <row r="1432" spans="1:12" x14ac:dyDescent="0.25">
      <c r="A1432" s="72"/>
      <c r="B1432" s="82"/>
      <c r="C1432" s="82"/>
      <c r="D1432" s="79"/>
      <c r="E1432" s="83"/>
      <c r="F1432" s="83"/>
      <c r="G1432" s="81"/>
      <c r="H1432" s="126"/>
      <c r="I1432" s="238" t="str">
        <f>IF(ISNUMBER(F1432),_xlfn.IFS(RIGHT(H1432,3)="(b)",IF(AND(G1432&gt;=DATE('1. Informace o projektu'!$C$3,1,1),G1432&lt;=WORKDAY(DATE('1. Informace o projektu'!$C$3+1,1,31)-1,1)),"OK","!!"),RIGHT(H1432,3)="(a)",IF(AND(G1432&gt;=DATE('1. Informace o projektu'!$C$3,1,1),G1432&lt;=WORKDAY(DATE('1. Informace o projektu'!$C$3,12,31)-1,1,'6. Data'!$C$76:$C$89)),"OK","!!"),ISBLANK(G1432),"!",ISBLANK(H1432),"!!!",H1432='6. Data'!$B$3,"vyberte druh nákladu")," ")</f>
        <v xml:space="preserve"> </v>
      </c>
      <c r="J1432" s="261" t="str">
        <f t="shared" si="66"/>
        <v xml:space="preserve"> </v>
      </c>
      <c r="K1432" s="238" t="str">
        <f t="shared" si="67"/>
        <v xml:space="preserve"> </v>
      </c>
      <c r="L1432" s="87" t="str">
        <f t="shared" si="68"/>
        <v xml:space="preserve"> </v>
      </c>
    </row>
    <row r="1433" spans="1:12" x14ac:dyDescent="0.25">
      <c r="A1433" s="72"/>
      <c r="B1433" s="82"/>
      <c r="C1433" s="82"/>
      <c r="D1433" s="79"/>
      <c r="E1433" s="83"/>
      <c r="F1433" s="83"/>
      <c r="G1433" s="81"/>
      <c r="H1433" s="126"/>
      <c r="I1433" s="238" t="str">
        <f>IF(ISNUMBER(F1433),_xlfn.IFS(RIGHT(H1433,3)="(b)",IF(AND(G1433&gt;=DATE('1. Informace o projektu'!$C$3,1,1),G1433&lt;=WORKDAY(DATE('1. Informace o projektu'!$C$3+1,1,31)-1,1)),"OK","!!"),RIGHT(H1433,3)="(a)",IF(AND(G1433&gt;=DATE('1. Informace o projektu'!$C$3,1,1),G1433&lt;=WORKDAY(DATE('1. Informace o projektu'!$C$3,12,31)-1,1,'6. Data'!$C$76:$C$89)),"OK","!!"),ISBLANK(G1433),"!",ISBLANK(H1433),"!!!",H1433='6. Data'!$B$3,"vyberte druh nákladu")," ")</f>
        <v xml:space="preserve"> </v>
      </c>
      <c r="J1433" s="261" t="str">
        <f t="shared" si="66"/>
        <v xml:space="preserve"> </v>
      </c>
      <c r="K1433" s="238" t="str">
        <f t="shared" si="67"/>
        <v xml:space="preserve"> </v>
      </c>
      <c r="L1433" s="87" t="str">
        <f t="shared" si="68"/>
        <v xml:space="preserve"> </v>
      </c>
    </row>
    <row r="1434" spans="1:12" x14ac:dyDescent="0.25">
      <c r="A1434" s="72"/>
      <c r="B1434" s="82"/>
      <c r="C1434" s="82"/>
      <c r="D1434" s="79"/>
      <c r="E1434" s="83"/>
      <c r="F1434" s="83"/>
      <c r="G1434" s="81"/>
      <c r="H1434" s="126"/>
      <c r="I1434" s="238" t="str">
        <f>IF(ISNUMBER(F1434),_xlfn.IFS(RIGHT(H1434,3)="(b)",IF(AND(G1434&gt;=DATE('1. Informace o projektu'!$C$3,1,1),G1434&lt;=WORKDAY(DATE('1. Informace o projektu'!$C$3+1,1,31)-1,1)),"OK","!!"),RIGHT(H1434,3)="(a)",IF(AND(G1434&gt;=DATE('1. Informace o projektu'!$C$3,1,1),G1434&lt;=WORKDAY(DATE('1. Informace o projektu'!$C$3,12,31)-1,1,'6. Data'!$C$76:$C$89)),"OK","!!"),ISBLANK(G1434),"!",ISBLANK(H1434),"!!!",H1434='6. Data'!$B$3,"vyberte druh nákladu")," ")</f>
        <v xml:space="preserve"> </v>
      </c>
      <c r="J1434" s="261" t="str">
        <f t="shared" si="66"/>
        <v xml:space="preserve"> </v>
      </c>
      <c r="K1434" s="238" t="str">
        <f t="shared" si="67"/>
        <v xml:space="preserve"> </v>
      </c>
      <c r="L1434" s="87" t="str">
        <f t="shared" si="68"/>
        <v xml:space="preserve"> </v>
      </c>
    </row>
    <row r="1435" spans="1:12" x14ac:dyDescent="0.25">
      <c r="A1435" s="72"/>
      <c r="B1435" s="82"/>
      <c r="C1435" s="82"/>
      <c r="D1435" s="79"/>
      <c r="E1435" s="83"/>
      <c r="F1435" s="83"/>
      <c r="G1435" s="81"/>
      <c r="H1435" s="126"/>
      <c r="I1435" s="238" t="str">
        <f>IF(ISNUMBER(F1435),_xlfn.IFS(RIGHT(H1435,3)="(b)",IF(AND(G1435&gt;=DATE('1. Informace o projektu'!$C$3,1,1),G1435&lt;=WORKDAY(DATE('1. Informace o projektu'!$C$3+1,1,31)-1,1)),"OK","!!"),RIGHT(H1435,3)="(a)",IF(AND(G1435&gt;=DATE('1. Informace o projektu'!$C$3,1,1),G1435&lt;=WORKDAY(DATE('1. Informace o projektu'!$C$3,12,31)-1,1,'6. Data'!$C$76:$C$89)),"OK","!!"),ISBLANK(G1435),"!",ISBLANK(H1435),"!!!",H1435='6. Data'!$B$3,"vyberte druh nákladu")," ")</f>
        <v xml:space="preserve"> </v>
      </c>
      <c r="J1435" s="261" t="str">
        <f t="shared" si="66"/>
        <v xml:space="preserve"> </v>
      </c>
      <c r="K1435" s="238" t="str">
        <f t="shared" si="67"/>
        <v xml:space="preserve"> </v>
      </c>
      <c r="L1435" s="87" t="str">
        <f t="shared" si="68"/>
        <v xml:space="preserve"> </v>
      </c>
    </row>
    <row r="1436" spans="1:12" x14ac:dyDescent="0.25">
      <c r="A1436" s="72"/>
      <c r="B1436" s="82"/>
      <c r="C1436" s="82"/>
      <c r="D1436" s="79"/>
      <c r="E1436" s="83"/>
      <c r="F1436" s="83"/>
      <c r="G1436" s="81"/>
      <c r="H1436" s="126"/>
      <c r="I1436" s="238" t="str">
        <f>IF(ISNUMBER(F1436),_xlfn.IFS(RIGHT(H1436,3)="(b)",IF(AND(G1436&gt;=DATE('1. Informace o projektu'!$C$3,1,1),G1436&lt;=WORKDAY(DATE('1. Informace o projektu'!$C$3+1,1,31)-1,1)),"OK","!!"),RIGHT(H1436,3)="(a)",IF(AND(G1436&gt;=DATE('1. Informace o projektu'!$C$3,1,1),G1436&lt;=WORKDAY(DATE('1. Informace o projektu'!$C$3,12,31)-1,1,'6. Data'!$C$76:$C$89)),"OK","!!"),ISBLANK(G1436),"!",ISBLANK(H1436),"!!!",H1436='6. Data'!$B$3,"vyberte druh nákladu")," ")</f>
        <v xml:space="preserve"> </v>
      </c>
      <c r="J1436" s="261" t="str">
        <f t="shared" si="66"/>
        <v xml:space="preserve"> </v>
      </c>
      <c r="K1436" s="238" t="str">
        <f t="shared" si="67"/>
        <v xml:space="preserve"> </v>
      </c>
      <c r="L1436" s="87" t="str">
        <f t="shared" si="68"/>
        <v xml:space="preserve"> </v>
      </c>
    </row>
    <row r="1437" spans="1:12" x14ac:dyDescent="0.25">
      <c r="A1437" s="72"/>
      <c r="B1437" s="82"/>
      <c r="C1437" s="82"/>
      <c r="D1437" s="79"/>
      <c r="E1437" s="83"/>
      <c r="F1437" s="83"/>
      <c r="G1437" s="81"/>
      <c r="H1437" s="126"/>
      <c r="I1437" s="238" t="str">
        <f>IF(ISNUMBER(F1437),_xlfn.IFS(RIGHT(H1437,3)="(b)",IF(AND(G1437&gt;=DATE('1. Informace o projektu'!$C$3,1,1),G1437&lt;=WORKDAY(DATE('1. Informace o projektu'!$C$3+1,1,31)-1,1)),"OK","!!"),RIGHT(H1437,3)="(a)",IF(AND(G1437&gt;=DATE('1. Informace o projektu'!$C$3,1,1),G1437&lt;=WORKDAY(DATE('1. Informace o projektu'!$C$3,12,31)-1,1,'6. Data'!$C$76:$C$89)),"OK","!!"),ISBLANK(G1437),"!",ISBLANK(H1437),"!!!",H1437='6. Data'!$B$3,"vyberte druh nákladu")," ")</f>
        <v xml:space="preserve"> </v>
      </c>
      <c r="J1437" s="261" t="str">
        <f t="shared" si="66"/>
        <v xml:space="preserve"> </v>
      </c>
      <c r="K1437" s="238" t="str">
        <f t="shared" si="67"/>
        <v xml:space="preserve"> </v>
      </c>
      <c r="L1437" s="87" t="str">
        <f t="shared" si="68"/>
        <v xml:space="preserve"> </v>
      </c>
    </row>
    <row r="1438" spans="1:12" x14ac:dyDescent="0.25">
      <c r="A1438" s="72"/>
      <c r="B1438" s="82"/>
      <c r="C1438" s="82"/>
      <c r="D1438" s="79"/>
      <c r="E1438" s="83"/>
      <c r="F1438" s="83"/>
      <c r="G1438" s="81"/>
      <c r="H1438" s="126"/>
      <c r="I1438" s="238" t="str">
        <f>IF(ISNUMBER(F1438),_xlfn.IFS(RIGHT(H1438,3)="(b)",IF(AND(G1438&gt;=DATE('1. Informace o projektu'!$C$3,1,1),G1438&lt;=WORKDAY(DATE('1. Informace o projektu'!$C$3+1,1,31)-1,1)),"OK","!!"),RIGHT(H1438,3)="(a)",IF(AND(G1438&gt;=DATE('1. Informace o projektu'!$C$3,1,1),G1438&lt;=WORKDAY(DATE('1. Informace o projektu'!$C$3,12,31)-1,1,'6. Data'!$C$76:$C$89)),"OK","!!"),ISBLANK(G1438),"!",ISBLANK(H1438),"!!!",H1438='6. Data'!$B$3,"vyberte druh nákladu")," ")</f>
        <v xml:space="preserve"> </v>
      </c>
      <c r="J1438" s="261" t="str">
        <f t="shared" si="66"/>
        <v xml:space="preserve"> </v>
      </c>
      <c r="K1438" s="238" t="str">
        <f t="shared" si="67"/>
        <v xml:space="preserve"> </v>
      </c>
      <c r="L1438" s="87" t="str">
        <f t="shared" si="68"/>
        <v xml:space="preserve"> </v>
      </c>
    </row>
    <row r="1439" spans="1:12" x14ac:dyDescent="0.25">
      <c r="A1439" s="72"/>
      <c r="B1439" s="82"/>
      <c r="C1439" s="82"/>
      <c r="D1439" s="79"/>
      <c r="E1439" s="83"/>
      <c r="F1439" s="83"/>
      <c r="G1439" s="81"/>
      <c r="H1439" s="126"/>
      <c r="I1439" s="238" t="str">
        <f>IF(ISNUMBER(F1439),_xlfn.IFS(RIGHT(H1439,3)="(b)",IF(AND(G1439&gt;=DATE('1. Informace o projektu'!$C$3,1,1),G1439&lt;=WORKDAY(DATE('1. Informace o projektu'!$C$3+1,1,31)-1,1)),"OK","!!"),RIGHT(H1439,3)="(a)",IF(AND(G1439&gt;=DATE('1. Informace o projektu'!$C$3,1,1),G1439&lt;=WORKDAY(DATE('1. Informace o projektu'!$C$3,12,31)-1,1,'6. Data'!$C$76:$C$89)),"OK","!!"),ISBLANK(G1439),"!",ISBLANK(H1439),"!!!",H1439='6. Data'!$B$3,"vyberte druh nákladu")," ")</f>
        <v xml:space="preserve"> </v>
      </c>
      <c r="J1439" s="261" t="str">
        <f t="shared" si="66"/>
        <v xml:space="preserve"> </v>
      </c>
      <c r="K1439" s="238" t="str">
        <f t="shared" si="67"/>
        <v xml:space="preserve"> </v>
      </c>
      <c r="L1439" s="87" t="str">
        <f t="shared" si="68"/>
        <v xml:space="preserve"> </v>
      </c>
    </row>
    <row r="1440" spans="1:12" x14ac:dyDescent="0.25">
      <c r="A1440" s="72"/>
      <c r="B1440" s="82"/>
      <c r="C1440" s="82"/>
      <c r="D1440" s="79"/>
      <c r="E1440" s="83"/>
      <c r="F1440" s="83"/>
      <c r="G1440" s="81"/>
      <c r="H1440" s="126"/>
      <c r="I1440" s="238" t="str">
        <f>IF(ISNUMBER(F1440),_xlfn.IFS(RIGHT(H1440,3)="(b)",IF(AND(G1440&gt;=DATE('1. Informace o projektu'!$C$3,1,1),G1440&lt;=WORKDAY(DATE('1. Informace o projektu'!$C$3+1,1,31)-1,1)),"OK","!!"),RIGHT(H1440,3)="(a)",IF(AND(G1440&gt;=DATE('1. Informace o projektu'!$C$3,1,1),G1440&lt;=WORKDAY(DATE('1. Informace o projektu'!$C$3,12,31)-1,1,'6. Data'!$C$76:$C$89)),"OK","!!"),ISBLANK(G1440),"!",ISBLANK(H1440),"!!!",H1440='6. Data'!$B$3,"vyberte druh nákladu")," ")</f>
        <v xml:space="preserve"> </v>
      </c>
      <c r="J1440" s="261" t="str">
        <f t="shared" si="66"/>
        <v xml:space="preserve"> </v>
      </c>
      <c r="K1440" s="238" t="str">
        <f t="shared" si="67"/>
        <v xml:space="preserve"> </v>
      </c>
      <c r="L1440" s="87" t="str">
        <f t="shared" si="68"/>
        <v xml:space="preserve"> </v>
      </c>
    </row>
    <row r="1441" spans="1:12" x14ac:dyDescent="0.25">
      <c r="A1441" s="72"/>
      <c r="B1441" s="82"/>
      <c r="C1441" s="82"/>
      <c r="D1441" s="79"/>
      <c r="E1441" s="83"/>
      <c r="F1441" s="83"/>
      <c r="G1441" s="81"/>
      <c r="H1441" s="126"/>
      <c r="I1441" s="238" t="str">
        <f>IF(ISNUMBER(F1441),_xlfn.IFS(RIGHT(H1441,3)="(b)",IF(AND(G1441&gt;=DATE('1. Informace o projektu'!$C$3,1,1),G1441&lt;=WORKDAY(DATE('1. Informace o projektu'!$C$3+1,1,31)-1,1)),"OK","!!"),RIGHT(H1441,3)="(a)",IF(AND(G1441&gt;=DATE('1. Informace o projektu'!$C$3,1,1),G1441&lt;=WORKDAY(DATE('1. Informace o projektu'!$C$3,12,31)-1,1,'6. Data'!$C$76:$C$89)),"OK","!!"),ISBLANK(G1441),"!",ISBLANK(H1441),"!!!",H1441='6. Data'!$B$3,"vyberte druh nákladu")," ")</f>
        <v xml:space="preserve"> </v>
      </c>
      <c r="J1441" s="261" t="str">
        <f t="shared" si="66"/>
        <v xml:space="preserve"> </v>
      </c>
      <c r="K1441" s="238" t="str">
        <f t="shared" si="67"/>
        <v xml:space="preserve"> </v>
      </c>
      <c r="L1441" s="87" t="str">
        <f t="shared" si="68"/>
        <v xml:space="preserve"> </v>
      </c>
    </row>
    <row r="1442" spans="1:12" x14ac:dyDescent="0.25">
      <c r="A1442" s="72"/>
      <c r="B1442" s="82"/>
      <c r="C1442" s="82"/>
      <c r="D1442" s="79"/>
      <c r="E1442" s="83"/>
      <c r="F1442" s="83"/>
      <c r="G1442" s="81"/>
      <c r="H1442" s="126"/>
      <c r="I1442" s="238" t="str">
        <f>IF(ISNUMBER(F1442),_xlfn.IFS(RIGHT(H1442,3)="(b)",IF(AND(G1442&gt;=DATE('1. Informace o projektu'!$C$3,1,1),G1442&lt;=WORKDAY(DATE('1. Informace o projektu'!$C$3+1,1,31)-1,1)),"OK","!!"),RIGHT(H1442,3)="(a)",IF(AND(G1442&gt;=DATE('1. Informace o projektu'!$C$3,1,1),G1442&lt;=WORKDAY(DATE('1. Informace o projektu'!$C$3,12,31)-1,1,'6. Data'!$C$76:$C$89)),"OK","!!"),ISBLANK(G1442),"!",ISBLANK(H1442),"!!!",H1442='6. Data'!$B$3,"vyberte druh nákladu")," ")</f>
        <v xml:space="preserve"> </v>
      </c>
      <c r="J1442" s="261" t="str">
        <f t="shared" si="66"/>
        <v xml:space="preserve"> </v>
      </c>
      <c r="K1442" s="238" t="str">
        <f t="shared" si="67"/>
        <v xml:space="preserve"> </v>
      </c>
      <c r="L1442" s="87" t="str">
        <f t="shared" si="68"/>
        <v xml:space="preserve"> </v>
      </c>
    </row>
    <row r="1443" spans="1:12" x14ac:dyDescent="0.25">
      <c r="A1443" s="72"/>
      <c r="B1443" s="82"/>
      <c r="C1443" s="82"/>
      <c r="D1443" s="79"/>
      <c r="E1443" s="83"/>
      <c r="F1443" s="83"/>
      <c r="G1443" s="81"/>
      <c r="H1443" s="126"/>
      <c r="I1443" s="238" t="str">
        <f>IF(ISNUMBER(F1443),_xlfn.IFS(RIGHT(H1443,3)="(b)",IF(AND(G1443&gt;=DATE('1. Informace o projektu'!$C$3,1,1),G1443&lt;=WORKDAY(DATE('1. Informace o projektu'!$C$3+1,1,31)-1,1)),"OK","!!"),RIGHT(H1443,3)="(a)",IF(AND(G1443&gt;=DATE('1. Informace o projektu'!$C$3,1,1),G1443&lt;=WORKDAY(DATE('1. Informace o projektu'!$C$3,12,31)-1,1,'6. Data'!$C$76:$C$89)),"OK","!!"),ISBLANK(G1443),"!",ISBLANK(H1443),"!!!",H1443='6. Data'!$B$3,"vyberte druh nákladu")," ")</f>
        <v xml:space="preserve"> </v>
      </c>
      <c r="J1443" s="261" t="str">
        <f t="shared" si="66"/>
        <v xml:space="preserve"> </v>
      </c>
      <c r="K1443" s="238" t="str">
        <f t="shared" si="67"/>
        <v xml:space="preserve"> </v>
      </c>
      <c r="L1443" s="87" t="str">
        <f t="shared" si="68"/>
        <v xml:space="preserve"> </v>
      </c>
    </row>
    <row r="1444" spans="1:12" x14ac:dyDescent="0.25">
      <c r="A1444" s="72"/>
      <c r="B1444" s="82"/>
      <c r="C1444" s="82"/>
      <c r="D1444" s="79"/>
      <c r="E1444" s="83"/>
      <c r="F1444" s="83"/>
      <c r="G1444" s="81"/>
      <c r="H1444" s="126"/>
      <c r="I1444" s="238" t="str">
        <f>IF(ISNUMBER(F1444),_xlfn.IFS(RIGHT(H1444,3)="(b)",IF(AND(G1444&gt;=DATE('1. Informace o projektu'!$C$3,1,1),G1444&lt;=WORKDAY(DATE('1. Informace o projektu'!$C$3+1,1,31)-1,1)),"OK","!!"),RIGHT(H1444,3)="(a)",IF(AND(G1444&gt;=DATE('1. Informace o projektu'!$C$3,1,1),G1444&lt;=WORKDAY(DATE('1. Informace o projektu'!$C$3,12,31)-1,1,'6. Data'!$C$76:$C$89)),"OK","!!"),ISBLANK(G1444),"!",ISBLANK(H1444),"!!!",H1444='6. Data'!$B$3,"vyberte druh nákladu")," ")</f>
        <v xml:space="preserve"> </v>
      </c>
      <c r="J1444" s="261" t="str">
        <f t="shared" si="66"/>
        <v xml:space="preserve"> </v>
      </c>
      <c r="K1444" s="238" t="str">
        <f t="shared" si="67"/>
        <v xml:space="preserve"> </v>
      </c>
      <c r="L1444" s="87" t="str">
        <f t="shared" si="68"/>
        <v xml:space="preserve"> </v>
      </c>
    </row>
    <row r="1445" spans="1:12" x14ac:dyDescent="0.25">
      <c r="A1445" s="72"/>
      <c r="B1445" s="82"/>
      <c r="C1445" s="82"/>
      <c r="D1445" s="79"/>
      <c r="E1445" s="83"/>
      <c r="F1445" s="83"/>
      <c r="G1445" s="81"/>
      <c r="H1445" s="126"/>
      <c r="I1445" s="238" t="str">
        <f>IF(ISNUMBER(F1445),_xlfn.IFS(RIGHT(H1445,3)="(b)",IF(AND(G1445&gt;=DATE('1. Informace o projektu'!$C$3,1,1),G1445&lt;=WORKDAY(DATE('1. Informace o projektu'!$C$3+1,1,31)-1,1)),"OK","!!"),RIGHT(H1445,3)="(a)",IF(AND(G1445&gt;=DATE('1. Informace o projektu'!$C$3,1,1),G1445&lt;=WORKDAY(DATE('1. Informace o projektu'!$C$3,12,31)-1,1,'6. Data'!$C$76:$C$89)),"OK","!!"),ISBLANK(G1445),"!",ISBLANK(H1445),"!!!",H1445='6. Data'!$B$3,"vyberte druh nákladu")," ")</f>
        <v xml:space="preserve"> </v>
      </c>
      <c r="J1445" s="261" t="str">
        <f t="shared" si="66"/>
        <v xml:space="preserve"> </v>
      </c>
      <c r="K1445" s="238" t="str">
        <f t="shared" si="67"/>
        <v xml:space="preserve"> </v>
      </c>
      <c r="L1445" s="87" t="str">
        <f t="shared" si="68"/>
        <v xml:space="preserve"> </v>
      </c>
    </row>
    <row r="1446" spans="1:12" x14ac:dyDescent="0.25">
      <c r="A1446" s="72"/>
      <c r="B1446" s="82"/>
      <c r="C1446" s="82"/>
      <c r="D1446" s="79"/>
      <c r="E1446" s="83"/>
      <c r="F1446" s="83"/>
      <c r="G1446" s="81"/>
      <c r="H1446" s="126"/>
      <c r="I1446" s="238" t="str">
        <f>IF(ISNUMBER(F1446),_xlfn.IFS(RIGHT(H1446,3)="(b)",IF(AND(G1446&gt;=DATE('1. Informace o projektu'!$C$3,1,1),G1446&lt;=WORKDAY(DATE('1. Informace o projektu'!$C$3+1,1,31)-1,1)),"OK","!!"),RIGHT(H1446,3)="(a)",IF(AND(G1446&gt;=DATE('1. Informace o projektu'!$C$3,1,1),G1446&lt;=WORKDAY(DATE('1. Informace o projektu'!$C$3,12,31)-1,1,'6. Data'!$C$76:$C$89)),"OK","!!"),ISBLANK(G1446),"!",ISBLANK(H1446),"!!!",H1446='6. Data'!$B$3,"vyberte druh nákladu")," ")</f>
        <v xml:space="preserve"> </v>
      </c>
      <c r="J1446" s="261" t="str">
        <f t="shared" si="66"/>
        <v xml:space="preserve"> </v>
      </c>
      <c r="K1446" s="238" t="str">
        <f t="shared" si="67"/>
        <v xml:space="preserve"> </v>
      </c>
      <c r="L1446" s="87" t="str">
        <f t="shared" si="68"/>
        <v xml:space="preserve"> </v>
      </c>
    </row>
    <row r="1447" spans="1:12" x14ac:dyDescent="0.25">
      <c r="A1447" s="72"/>
      <c r="B1447" s="82"/>
      <c r="C1447" s="82"/>
      <c r="D1447" s="79"/>
      <c r="E1447" s="83"/>
      <c r="F1447" s="83"/>
      <c r="G1447" s="81"/>
      <c r="H1447" s="126"/>
      <c r="I1447" s="238" t="str">
        <f>IF(ISNUMBER(F1447),_xlfn.IFS(RIGHT(H1447,3)="(b)",IF(AND(G1447&gt;=DATE('1. Informace o projektu'!$C$3,1,1),G1447&lt;=WORKDAY(DATE('1. Informace o projektu'!$C$3+1,1,31)-1,1)),"OK","!!"),RIGHT(H1447,3)="(a)",IF(AND(G1447&gt;=DATE('1. Informace o projektu'!$C$3,1,1),G1447&lt;=WORKDAY(DATE('1. Informace o projektu'!$C$3,12,31)-1,1,'6. Data'!$C$76:$C$89)),"OK","!!"),ISBLANK(G1447),"!",ISBLANK(H1447),"!!!",H1447='6. Data'!$B$3,"vyberte druh nákladu")," ")</f>
        <v xml:space="preserve"> </v>
      </c>
      <c r="J1447" s="261" t="str">
        <f t="shared" si="66"/>
        <v xml:space="preserve"> </v>
      </c>
      <c r="K1447" s="238" t="str">
        <f t="shared" si="67"/>
        <v xml:space="preserve"> </v>
      </c>
      <c r="L1447" s="87" t="str">
        <f t="shared" si="68"/>
        <v xml:space="preserve"> </v>
      </c>
    </row>
    <row r="1448" spans="1:12" x14ac:dyDescent="0.25">
      <c r="A1448" s="72"/>
      <c r="B1448" s="82"/>
      <c r="C1448" s="82"/>
      <c r="D1448" s="79"/>
      <c r="E1448" s="83"/>
      <c r="F1448" s="83"/>
      <c r="G1448" s="81"/>
      <c r="H1448" s="126"/>
      <c r="I1448" s="238" t="str">
        <f>IF(ISNUMBER(F1448),_xlfn.IFS(RIGHT(H1448,3)="(b)",IF(AND(G1448&gt;=DATE('1. Informace o projektu'!$C$3,1,1),G1448&lt;=WORKDAY(DATE('1. Informace o projektu'!$C$3+1,1,31)-1,1)),"OK","!!"),RIGHT(H1448,3)="(a)",IF(AND(G1448&gt;=DATE('1. Informace o projektu'!$C$3,1,1),G1448&lt;=WORKDAY(DATE('1. Informace o projektu'!$C$3,12,31)-1,1,'6. Data'!$C$76:$C$89)),"OK","!!"),ISBLANK(G1448),"!",ISBLANK(H1448),"!!!",H1448='6. Data'!$B$3,"vyberte druh nákladu")," ")</f>
        <v xml:space="preserve"> </v>
      </c>
      <c r="J1448" s="261" t="str">
        <f t="shared" si="66"/>
        <v xml:space="preserve"> </v>
      </c>
      <c r="K1448" s="238" t="str">
        <f t="shared" si="67"/>
        <v xml:space="preserve"> </v>
      </c>
      <c r="L1448" s="87" t="str">
        <f t="shared" si="68"/>
        <v xml:space="preserve"> </v>
      </c>
    </row>
    <row r="1449" spans="1:12" x14ac:dyDescent="0.25">
      <c r="A1449" s="72"/>
      <c r="B1449" s="82"/>
      <c r="C1449" s="82"/>
      <c r="D1449" s="79"/>
      <c r="E1449" s="83"/>
      <c r="F1449" s="83"/>
      <c r="G1449" s="81"/>
      <c r="H1449" s="126"/>
      <c r="I1449" s="238" t="str">
        <f>IF(ISNUMBER(F1449),_xlfn.IFS(RIGHT(H1449,3)="(b)",IF(AND(G1449&gt;=DATE('1. Informace o projektu'!$C$3,1,1),G1449&lt;=WORKDAY(DATE('1. Informace o projektu'!$C$3+1,1,31)-1,1)),"OK","!!"),RIGHT(H1449,3)="(a)",IF(AND(G1449&gt;=DATE('1. Informace o projektu'!$C$3,1,1),G1449&lt;=WORKDAY(DATE('1. Informace o projektu'!$C$3,12,31)-1,1,'6. Data'!$C$76:$C$89)),"OK","!!"),ISBLANK(G1449),"!",ISBLANK(H1449),"!!!",H1449='6. Data'!$B$3,"vyberte druh nákladu")," ")</f>
        <v xml:space="preserve"> </v>
      </c>
      <c r="J1449" s="261" t="str">
        <f t="shared" si="66"/>
        <v xml:space="preserve"> </v>
      </c>
      <c r="K1449" s="238" t="str">
        <f t="shared" si="67"/>
        <v xml:space="preserve"> </v>
      </c>
      <c r="L1449" s="87" t="str">
        <f t="shared" si="68"/>
        <v xml:space="preserve"> </v>
      </c>
    </row>
    <row r="1450" spans="1:12" x14ac:dyDescent="0.25">
      <c r="A1450" s="72"/>
      <c r="B1450" s="82"/>
      <c r="C1450" s="82"/>
      <c r="D1450" s="79"/>
      <c r="E1450" s="83"/>
      <c r="F1450" s="83"/>
      <c r="G1450" s="81"/>
      <c r="H1450" s="126"/>
      <c r="I1450" s="238" t="str">
        <f>IF(ISNUMBER(F1450),_xlfn.IFS(RIGHT(H1450,3)="(b)",IF(AND(G1450&gt;=DATE('1. Informace o projektu'!$C$3,1,1),G1450&lt;=WORKDAY(DATE('1. Informace o projektu'!$C$3+1,1,31)-1,1)),"OK","!!"),RIGHT(H1450,3)="(a)",IF(AND(G1450&gt;=DATE('1. Informace o projektu'!$C$3,1,1),G1450&lt;=WORKDAY(DATE('1. Informace o projektu'!$C$3,12,31)-1,1,'6. Data'!$C$76:$C$89)),"OK","!!"),ISBLANK(G1450),"!",ISBLANK(H1450),"!!!",H1450='6. Data'!$B$3,"vyberte druh nákladu")," ")</f>
        <v xml:space="preserve"> </v>
      </c>
      <c r="J1450" s="261" t="str">
        <f t="shared" si="66"/>
        <v xml:space="preserve"> </v>
      </c>
      <c r="K1450" s="238" t="str">
        <f t="shared" si="67"/>
        <v xml:space="preserve"> </v>
      </c>
      <c r="L1450" s="87" t="str">
        <f t="shared" si="68"/>
        <v xml:space="preserve"> </v>
      </c>
    </row>
    <row r="1451" spans="1:12" x14ac:dyDescent="0.25">
      <c r="A1451" s="72"/>
      <c r="B1451" s="82"/>
      <c r="C1451" s="82"/>
      <c r="D1451" s="79"/>
      <c r="E1451" s="83"/>
      <c r="F1451" s="83"/>
      <c r="G1451" s="81"/>
      <c r="H1451" s="126"/>
      <c r="I1451" s="238" t="str">
        <f>IF(ISNUMBER(F1451),_xlfn.IFS(RIGHT(H1451,3)="(b)",IF(AND(G1451&gt;=DATE('1. Informace o projektu'!$C$3,1,1),G1451&lt;=WORKDAY(DATE('1. Informace o projektu'!$C$3+1,1,31)-1,1)),"OK","!!"),RIGHT(H1451,3)="(a)",IF(AND(G1451&gt;=DATE('1. Informace o projektu'!$C$3,1,1),G1451&lt;=WORKDAY(DATE('1. Informace o projektu'!$C$3,12,31)-1,1,'6. Data'!$C$76:$C$89)),"OK","!!"),ISBLANK(G1451),"!",ISBLANK(H1451),"!!!",H1451='6. Data'!$B$3,"vyberte druh nákladu")," ")</f>
        <v xml:space="preserve"> </v>
      </c>
      <c r="J1451" s="261" t="str">
        <f t="shared" si="66"/>
        <v xml:space="preserve"> </v>
      </c>
      <c r="K1451" s="238" t="str">
        <f t="shared" si="67"/>
        <v xml:space="preserve"> </v>
      </c>
      <c r="L1451" s="87" t="str">
        <f t="shared" si="68"/>
        <v xml:space="preserve"> </v>
      </c>
    </row>
    <row r="1452" spans="1:12" x14ac:dyDescent="0.25">
      <c r="A1452" s="72"/>
      <c r="B1452" s="82"/>
      <c r="C1452" s="82"/>
      <c r="D1452" s="79"/>
      <c r="E1452" s="83"/>
      <c r="F1452" s="83"/>
      <c r="G1452" s="81"/>
      <c r="H1452" s="126"/>
      <c r="I1452" s="238" t="str">
        <f>IF(ISNUMBER(F1452),_xlfn.IFS(RIGHT(H1452,3)="(b)",IF(AND(G1452&gt;=DATE('1. Informace o projektu'!$C$3,1,1),G1452&lt;=WORKDAY(DATE('1. Informace o projektu'!$C$3+1,1,31)-1,1)),"OK","!!"),RIGHT(H1452,3)="(a)",IF(AND(G1452&gt;=DATE('1. Informace o projektu'!$C$3,1,1),G1452&lt;=WORKDAY(DATE('1. Informace o projektu'!$C$3,12,31)-1,1,'6. Data'!$C$76:$C$89)),"OK","!!"),ISBLANK(G1452),"!",ISBLANK(H1452),"!!!",H1452='6. Data'!$B$3,"vyberte druh nákladu")," ")</f>
        <v xml:space="preserve"> </v>
      </c>
      <c r="J1452" s="261" t="str">
        <f t="shared" si="66"/>
        <v xml:space="preserve"> </v>
      </c>
      <c r="K1452" s="238" t="str">
        <f t="shared" si="67"/>
        <v xml:space="preserve"> </v>
      </c>
      <c r="L1452" s="87" t="str">
        <f t="shared" si="68"/>
        <v xml:space="preserve"> </v>
      </c>
    </row>
    <row r="1453" spans="1:12" x14ac:dyDescent="0.25">
      <c r="A1453" s="72"/>
      <c r="B1453" s="82"/>
      <c r="C1453" s="82"/>
      <c r="D1453" s="79"/>
      <c r="E1453" s="83"/>
      <c r="F1453" s="83"/>
      <c r="G1453" s="81"/>
      <c r="H1453" s="126"/>
      <c r="I1453" s="238" t="str">
        <f>IF(ISNUMBER(F1453),_xlfn.IFS(RIGHT(H1453,3)="(b)",IF(AND(G1453&gt;=DATE('1. Informace o projektu'!$C$3,1,1),G1453&lt;=WORKDAY(DATE('1. Informace o projektu'!$C$3+1,1,31)-1,1)),"OK","!!"),RIGHT(H1453,3)="(a)",IF(AND(G1453&gt;=DATE('1. Informace o projektu'!$C$3,1,1),G1453&lt;=WORKDAY(DATE('1. Informace o projektu'!$C$3,12,31)-1,1,'6. Data'!$C$76:$C$89)),"OK","!!"),ISBLANK(G1453),"!",ISBLANK(H1453),"!!!",H1453='6. Data'!$B$3,"vyberte druh nákladu")," ")</f>
        <v xml:space="preserve"> </v>
      </c>
      <c r="J1453" s="261" t="str">
        <f t="shared" si="66"/>
        <v xml:space="preserve"> </v>
      </c>
      <c r="K1453" s="238" t="str">
        <f t="shared" si="67"/>
        <v xml:space="preserve"> </v>
      </c>
      <c r="L1453" s="87" t="str">
        <f t="shared" si="68"/>
        <v xml:space="preserve"> </v>
      </c>
    </row>
    <row r="1454" spans="1:12" x14ac:dyDescent="0.25">
      <c r="A1454" s="72"/>
      <c r="B1454" s="82"/>
      <c r="C1454" s="82"/>
      <c r="D1454" s="79"/>
      <c r="E1454" s="83"/>
      <c r="F1454" s="83"/>
      <c r="G1454" s="81"/>
      <c r="H1454" s="126"/>
      <c r="I1454" s="238" t="str">
        <f>IF(ISNUMBER(F1454),_xlfn.IFS(RIGHT(H1454,3)="(b)",IF(AND(G1454&gt;=DATE('1. Informace o projektu'!$C$3,1,1),G1454&lt;=WORKDAY(DATE('1. Informace o projektu'!$C$3+1,1,31)-1,1)),"OK","!!"),RIGHT(H1454,3)="(a)",IF(AND(G1454&gt;=DATE('1. Informace o projektu'!$C$3,1,1),G1454&lt;=WORKDAY(DATE('1. Informace o projektu'!$C$3,12,31)-1,1,'6. Data'!$C$76:$C$89)),"OK","!!"),ISBLANK(G1454),"!",ISBLANK(H1454),"!!!",H1454='6. Data'!$B$3,"vyberte druh nákladu")," ")</f>
        <v xml:space="preserve"> </v>
      </c>
      <c r="J1454" s="261" t="str">
        <f t="shared" si="66"/>
        <v xml:space="preserve"> </v>
      </c>
      <c r="K1454" s="238" t="str">
        <f t="shared" si="67"/>
        <v xml:space="preserve"> </v>
      </c>
      <c r="L1454" s="87" t="str">
        <f t="shared" si="68"/>
        <v xml:space="preserve"> </v>
      </c>
    </row>
    <row r="1455" spans="1:12" x14ac:dyDescent="0.25">
      <c r="A1455" s="72"/>
      <c r="B1455" s="82"/>
      <c r="C1455" s="82"/>
      <c r="D1455" s="79"/>
      <c r="E1455" s="83"/>
      <c r="F1455" s="83"/>
      <c r="G1455" s="81"/>
      <c r="H1455" s="126"/>
      <c r="I1455" s="238" t="str">
        <f>IF(ISNUMBER(F1455),_xlfn.IFS(RIGHT(H1455,3)="(b)",IF(AND(G1455&gt;=DATE('1. Informace o projektu'!$C$3,1,1),G1455&lt;=WORKDAY(DATE('1. Informace o projektu'!$C$3+1,1,31)-1,1)),"OK","!!"),RIGHT(H1455,3)="(a)",IF(AND(G1455&gt;=DATE('1. Informace o projektu'!$C$3,1,1),G1455&lt;=WORKDAY(DATE('1. Informace o projektu'!$C$3,12,31)-1,1,'6. Data'!$C$76:$C$89)),"OK","!!"),ISBLANK(G1455),"!",ISBLANK(H1455),"!!!",H1455='6. Data'!$B$3,"vyberte druh nákladu")," ")</f>
        <v xml:space="preserve"> </v>
      </c>
      <c r="J1455" s="261" t="str">
        <f t="shared" si="66"/>
        <v xml:space="preserve"> </v>
      </c>
      <c r="K1455" s="238" t="str">
        <f t="shared" si="67"/>
        <v xml:space="preserve"> </v>
      </c>
      <c r="L1455" s="87" t="str">
        <f t="shared" si="68"/>
        <v xml:space="preserve"> </v>
      </c>
    </row>
    <row r="1456" spans="1:12" x14ac:dyDescent="0.25">
      <c r="A1456" s="72"/>
      <c r="B1456" s="82"/>
      <c r="C1456" s="82"/>
      <c r="D1456" s="79"/>
      <c r="E1456" s="83"/>
      <c r="F1456" s="83"/>
      <c r="G1456" s="81"/>
      <c r="H1456" s="126"/>
      <c r="I1456" s="238" t="str">
        <f>IF(ISNUMBER(F1456),_xlfn.IFS(RIGHT(H1456,3)="(b)",IF(AND(G1456&gt;=DATE('1. Informace o projektu'!$C$3,1,1),G1456&lt;=WORKDAY(DATE('1. Informace o projektu'!$C$3+1,1,31)-1,1)),"OK","!!"),RIGHT(H1456,3)="(a)",IF(AND(G1456&gt;=DATE('1. Informace o projektu'!$C$3,1,1),G1456&lt;=WORKDAY(DATE('1. Informace o projektu'!$C$3,12,31)-1,1,'6. Data'!$C$76:$C$89)),"OK","!!"),ISBLANK(G1456),"!",ISBLANK(H1456),"!!!",H1456='6. Data'!$B$3,"vyberte druh nákladu")," ")</f>
        <v xml:space="preserve"> </v>
      </c>
      <c r="J1456" s="261" t="str">
        <f t="shared" si="66"/>
        <v xml:space="preserve"> </v>
      </c>
      <c r="K1456" s="238" t="str">
        <f t="shared" si="67"/>
        <v xml:space="preserve"> </v>
      </c>
      <c r="L1456" s="87" t="str">
        <f t="shared" si="68"/>
        <v xml:space="preserve"> </v>
      </c>
    </row>
    <row r="1457" spans="1:12" x14ac:dyDescent="0.25">
      <c r="A1457" s="72"/>
      <c r="B1457" s="82"/>
      <c r="C1457" s="82"/>
      <c r="D1457" s="79"/>
      <c r="E1457" s="83"/>
      <c r="F1457" s="83"/>
      <c r="G1457" s="81"/>
      <c r="H1457" s="126"/>
      <c r="I1457" s="238" t="str">
        <f>IF(ISNUMBER(F1457),_xlfn.IFS(RIGHT(H1457,3)="(b)",IF(AND(G1457&gt;=DATE('1. Informace o projektu'!$C$3,1,1),G1457&lt;=WORKDAY(DATE('1. Informace o projektu'!$C$3+1,1,31)-1,1)),"OK","!!"),RIGHT(H1457,3)="(a)",IF(AND(G1457&gt;=DATE('1. Informace o projektu'!$C$3,1,1),G1457&lt;=WORKDAY(DATE('1. Informace o projektu'!$C$3,12,31)-1,1,'6. Data'!$C$76:$C$89)),"OK","!!"),ISBLANK(G1457),"!",ISBLANK(H1457),"!!!",H1457='6. Data'!$B$3,"vyberte druh nákladu")," ")</f>
        <v xml:space="preserve"> </v>
      </c>
      <c r="J1457" s="261" t="str">
        <f t="shared" si="66"/>
        <v xml:space="preserve"> </v>
      </c>
      <c r="K1457" s="238" t="str">
        <f t="shared" si="67"/>
        <v xml:space="preserve"> </v>
      </c>
      <c r="L1457" s="87" t="str">
        <f t="shared" si="68"/>
        <v xml:space="preserve"> </v>
      </c>
    </row>
    <row r="1458" spans="1:12" x14ac:dyDescent="0.25">
      <c r="A1458" s="72"/>
      <c r="B1458" s="82"/>
      <c r="C1458" s="82"/>
      <c r="D1458" s="79"/>
      <c r="E1458" s="83"/>
      <c r="F1458" s="83"/>
      <c r="G1458" s="81"/>
      <c r="H1458" s="126"/>
      <c r="I1458" s="238" t="str">
        <f>IF(ISNUMBER(F1458),_xlfn.IFS(RIGHT(H1458,3)="(b)",IF(AND(G1458&gt;=DATE('1. Informace o projektu'!$C$3,1,1),G1458&lt;=WORKDAY(DATE('1. Informace o projektu'!$C$3+1,1,31)-1,1)),"OK","!!"),RIGHT(H1458,3)="(a)",IF(AND(G1458&gt;=DATE('1. Informace o projektu'!$C$3,1,1),G1458&lt;=WORKDAY(DATE('1. Informace o projektu'!$C$3,12,31)-1,1,'6. Data'!$C$76:$C$89)),"OK","!!"),ISBLANK(G1458),"!",ISBLANK(H1458),"!!!",H1458='6. Data'!$B$3,"vyberte druh nákladu")," ")</f>
        <v xml:space="preserve"> </v>
      </c>
      <c r="J1458" s="261" t="str">
        <f t="shared" si="66"/>
        <v xml:space="preserve"> </v>
      </c>
      <c r="K1458" s="238" t="str">
        <f t="shared" si="67"/>
        <v xml:space="preserve"> </v>
      </c>
      <c r="L1458" s="87" t="str">
        <f t="shared" si="68"/>
        <v xml:space="preserve"> </v>
      </c>
    </row>
    <row r="1459" spans="1:12" x14ac:dyDescent="0.25">
      <c r="A1459" s="72"/>
      <c r="B1459" s="82"/>
      <c r="C1459" s="82"/>
      <c r="D1459" s="79"/>
      <c r="E1459" s="83"/>
      <c r="F1459" s="83"/>
      <c r="G1459" s="81"/>
      <c r="H1459" s="126"/>
      <c r="I1459" s="238" t="str">
        <f>IF(ISNUMBER(F1459),_xlfn.IFS(RIGHT(H1459,3)="(b)",IF(AND(G1459&gt;=DATE('1. Informace o projektu'!$C$3,1,1),G1459&lt;=WORKDAY(DATE('1. Informace o projektu'!$C$3+1,1,31)-1,1)),"OK","!!"),RIGHT(H1459,3)="(a)",IF(AND(G1459&gt;=DATE('1. Informace o projektu'!$C$3,1,1),G1459&lt;=WORKDAY(DATE('1. Informace o projektu'!$C$3,12,31)-1,1,'6. Data'!$C$76:$C$89)),"OK","!!"),ISBLANK(G1459),"!",ISBLANK(H1459),"!!!",H1459='6. Data'!$B$3,"vyberte druh nákladu")," ")</f>
        <v xml:space="preserve"> </v>
      </c>
      <c r="J1459" s="261" t="str">
        <f t="shared" si="66"/>
        <v xml:space="preserve"> </v>
      </c>
      <c r="K1459" s="238" t="str">
        <f t="shared" si="67"/>
        <v xml:space="preserve"> </v>
      </c>
      <c r="L1459" s="87" t="str">
        <f t="shared" si="68"/>
        <v xml:space="preserve"> </v>
      </c>
    </row>
    <row r="1460" spans="1:12" x14ac:dyDescent="0.25">
      <c r="A1460" s="72"/>
      <c r="B1460" s="82"/>
      <c r="C1460" s="82"/>
      <c r="D1460" s="79"/>
      <c r="E1460" s="83"/>
      <c r="F1460" s="83"/>
      <c r="G1460" s="81"/>
      <c r="H1460" s="126"/>
      <c r="I1460" s="238" t="str">
        <f>IF(ISNUMBER(F1460),_xlfn.IFS(RIGHT(H1460,3)="(b)",IF(AND(G1460&gt;=DATE('1. Informace o projektu'!$C$3,1,1),G1460&lt;=WORKDAY(DATE('1. Informace o projektu'!$C$3+1,1,31)-1,1)),"OK","!!"),RIGHT(H1460,3)="(a)",IF(AND(G1460&gt;=DATE('1. Informace o projektu'!$C$3,1,1),G1460&lt;=WORKDAY(DATE('1. Informace o projektu'!$C$3,12,31)-1,1,'6. Data'!$C$76:$C$89)),"OK","!!"),ISBLANK(G1460),"!",ISBLANK(H1460),"!!!",H1460='6. Data'!$B$3,"vyberte druh nákladu")," ")</f>
        <v xml:space="preserve"> </v>
      </c>
      <c r="J1460" s="261" t="str">
        <f t="shared" si="66"/>
        <v xml:space="preserve"> </v>
      </c>
      <c r="K1460" s="238" t="str">
        <f t="shared" si="67"/>
        <v xml:space="preserve"> </v>
      </c>
      <c r="L1460" s="87" t="str">
        <f t="shared" si="68"/>
        <v xml:space="preserve"> </v>
      </c>
    </row>
    <row r="1461" spans="1:12" x14ac:dyDescent="0.25">
      <c r="A1461" s="72"/>
      <c r="B1461" s="82"/>
      <c r="C1461" s="82"/>
      <c r="D1461" s="79"/>
      <c r="E1461" s="83"/>
      <c r="F1461" s="83"/>
      <c r="G1461" s="81"/>
      <c r="H1461" s="126"/>
      <c r="I1461" s="238" t="str">
        <f>IF(ISNUMBER(F1461),_xlfn.IFS(RIGHT(H1461,3)="(b)",IF(AND(G1461&gt;=DATE('1. Informace o projektu'!$C$3,1,1),G1461&lt;=WORKDAY(DATE('1. Informace o projektu'!$C$3+1,1,31)-1,1)),"OK","!!"),RIGHT(H1461,3)="(a)",IF(AND(G1461&gt;=DATE('1. Informace o projektu'!$C$3,1,1),G1461&lt;=WORKDAY(DATE('1. Informace o projektu'!$C$3,12,31)-1,1,'6. Data'!$C$76:$C$89)),"OK","!!"),ISBLANK(G1461),"!",ISBLANK(H1461),"!!!",H1461='6. Data'!$B$3,"vyberte druh nákladu")," ")</f>
        <v xml:space="preserve"> </v>
      </c>
      <c r="J1461" s="261" t="str">
        <f t="shared" si="66"/>
        <v xml:space="preserve"> </v>
      </c>
      <c r="K1461" s="238" t="str">
        <f t="shared" si="67"/>
        <v xml:space="preserve"> </v>
      </c>
      <c r="L1461" s="87" t="str">
        <f t="shared" si="68"/>
        <v xml:space="preserve"> </v>
      </c>
    </row>
    <row r="1462" spans="1:12" x14ac:dyDescent="0.25">
      <c r="A1462" s="72"/>
      <c r="B1462" s="82"/>
      <c r="C1462" s="82"/>
      <c r="D1462" s="79"/>
      <c r="E1462" s="83"/>
      <c r="F1462" s="83"/>
      <c r="G1462" s="81"/>
      <c r="H1462" s="126"/>
      <c r="I1462" s="238" t="str">
        <f>IF(ISNUMBER(F1462),_xlfn.IFS(RIGHT(H1462,3)="(b)",IF(AND(G1462&gt;=DATE('1. Informace o projektu'!$C$3,1,1),G1462&lt;=WORKDAY(DATE('1. Informace o projektu'!$C$3+1,1,31)-1,1)),"OK","!!"),RIGHT(H1462,3)="(a)",IF(AND(G1462&gt;=DATE('1. Informace o projektu'!$C$3,1,1),G1462&lt;=WORKDAY(DATE('1. Informace o projektu'!$C$3,12,31)-1,1,'6. Data'!$C$76:$C$89)),"OK","!!"),ISBLANK(G1462),"!",ISBLANK(H1462),"!!!",H1462='6. Data'!$B$3,"vyberte druh nákladu")," ")</f>
        <v xml:space="preserve"> </v>
      </c>
      <c r="J1462" s="261" t="str">
        <f t="shared" si="66"/>
        <v xml:space="preserve"> </v>
      </c>
      <c r="K1462" s="238" t="str">
        <f t="shared" si="67"/>
        <v xml:space="preserve"> </v>
      </c>
      <c r="L1462" s="87" t="str">
        <f t="shared" si="68"/>
        <v xml:space="preserve"> </v>
      </c>
    </row>
    <row r="1463" spans="1:12" x14ac:dyDescent="0.25">
      <c r="A1463" s="72"/>
      <c r="B1463" s="82"/>
      <c r="C1463" s="82"/>
      <c r="D1463" s="79"/>
      <c r="E1463" s="83"/>
      <c r="F1463" s="83"/>
      <c r="G1463" s="81"/>
      <c r="H1463" s="126"/>
      <c r="I1463" s="238" t="str">
        <f>IF(ISNUMBER(F1463),_xlfn.IFS(RIGHT(H1463,3)="(b)",IF(AND(G1463&gt;=DATE('1. Informace o projektu'!$C$3,1,1),G1463&lt;=WORKDAY(DATE('1. Informace o projektu'!$C$3+1,1,31)-1,1)),"OK","!!"),RIGHT(H1463,3)="(a)",IF(AND(G1463&gt;=DATE('1. Informace o projektu'!$C$3,1,1),G1463&lt;=WORKDAY(DATE('1. Informace o projektu'!$C$3,12,31)-1,1,'6. Data'!$C$76:$C$89)),"OK","!!"),ISBLANK(G1463),"!",ISBLANK(H1463),"!!!",H1463='6. Data'!$B$3,"vyberte druh nákladu")," ")</f>
        <v xml:space="preserve"> </v>
      </c>
      <c r="J1463" s="261" t="str">
        <f t="shared" si="66"/>
        <v xml:space="preserve"> </v>
      </c>
      <c r="K1463" s="238" t="str">
        <f t="shared" si="67"/>
        <v xml:space="preserve"> </v>
      </c>
      <c r="L1463" s="87" t="str">
        <f t="shared" si="68"/>
        <v xml:space="preserve"> </v>
      </c>
    </row>
    <row r="1464" spans="1:12" x14ac:dyDescent="0.25">
      <c r="A1464" s="72"/>
      <c r="B1464" s="82"/>
      <c r="C1464" s="82"/>
      <c r="D1464" s="79"/>
      <c r="E1464" s="83"/>
      <c r="F1464" s="83"/>
      <c r="G1464" s="81"/>
      <c r="H1464" s="126"/>
      <c r="I1464" s="238" t="str">
        <f>IF(ISNUMBER(F1464),_xlfn.IFS(RIGHT(H1464,3)="(b)",IF(AND(G1464&gt;=DATE('1. Informace o projektu'!$C$3,1,1),G1464&lt;=WORKDAY(DATE('1. Informace o projektu'!$C$3+1,1,31)-1,1)),"OK","!!"),RIGHT(H1464,3)="(a)",IF(AND(G1464&gt;=DATE('1. Informace o projektu'!$C$3,1,1),G1464&lt;=WORKDAY(DATE('1. Informace o projektu'!$C$3,12,31)-1,1,'6. Data'!$C$76:$C$89)),"OK","!!"),ISBLANK(G1464),"!",ISBLANK(H1464),"!!!",H1464='6. Data'!$B$3,"vyberte druh nákladu")," ")</f>
        <v xml:space="preserve"> </v>
      </c>
      <c r="J1464" s="261" t="str">
        <f t="shared" si="66"/>
        <v xml:space="preserve"> </v>
      </c>
      <c r="K1464" s="238" t="str">
        <f t="shared" si="67"/>
        <v xml:space="preserve"> </v>
      </c>
      <c r="L1464" s="87" t="str">
        <f t="shared" si="68"/>
        <v xml:space="preserve"> </v>
      </c>
    </row>
    <row r="1465" spans="1:12" x14ac:dyDescent="0.25">
      <c r="A1465" s="72"/>
      <c r="B1465" s="82"/>
      <c r="C1465" s="82"/>
      <c r="D1465" s="79"/>
      <c r="E1465" s="83"/>
      <c r="F1465" s="83"/>
      <c r="G1465" s="81"/>
      <c r="H1465" s="126"/>
      <c r="I1465" s="238" t="str">
        <f>IF(ISNUMBER(F1465),_xlfn.IFS(RIGHT(H1465,3)="(b)",IF(AND(G1465&gt;=DATE('1. Informace o projektu'!$C$3,1,1),G1465&lt;=WORKDAY(DATE('1. Informace o projektu'!$C$3+1,1,31)-1,1)),"OK","!!"),RIGHT(H1465,3)="(a)",IF(AND(G1465&gt;=DATE('1. Informace o projektu'!$C$3,1,1),G1465&lt;=WORKDAY(DATE('1. Informace o projektu'!$C$3,12,31)-1,1,'6. Data'!$C$76:$C$89)),"OK","!!"),ISBLANK(G1465),"!",ISBLANK(H1465),"!!!",H1465='6. Data'!$B$3,"vyberte druh nákladu")," ")</f>
        <v xml:space="preserve"> </v>
      </c>
      <c r="J1465" s="261" t="str">
        <f t="shared" si="66"/>
        <v xml:space="preserve"> </v>
      </c>
      <c r="K1465" s="238" t="str">
        <f t="shared" si="67"/>
        <v xml:space="preserve"> </v>
      </c>
      <c r="L1465" s="87" t="str">
        <f t="shared" si="68"/>
        <v xml:space="preserve"> </v>
      </c>
    </row>
    <row r="1466" spans="1:12" x14ac:dyDescent="0.25">
      <c r="A1466" s="72"/>
      <c r="B1466" s="82"/>
      <c r="C1466" s="82"/>
      <c r="D1466" s="79"/>
      <c r="E1466" s="83"/>
      <c r="F1466" s="83"/>
      <c r="G1466" s="81"/>
      <c r="H1466" s="126"/>
      <c r="I1466" s="238" t="str">
        <f>IF(ISNUMBER(F1466),_xlfn.IFS(RIGHT(H1466,3)="(b)",IF(AND(G1466&gt;=DATE('1. Informace o projektu'!$C$3,1,1),G1466&lt;=WORKDAY(DATE('1. Informace o projektu'!$C$3+1,1,31)-1,1)),"OK","!!"),RIGHT(H1466,3)="(a)",IF(AND(G1466&gt;=DATE('1. Informace o projektu'!$C$3,1,1),G1466&lt;=WORKDAY(DATE('1. Informace o projektu'!$C$3,12,31)-1,1,'6. Data'!$C$76:$C$89)),"OK","!!"),ISBLANK(G1466),"!",ISBLANK(H1466),"!!!",H1466='6. Data'!$B$3,"vyberte druh nákladu")," ")</f>
        <v xml:space="preserve"> </v>
      </c>
      <c r="J1466" s="261" t="str">
        <f t="shared" si="66"/>
        <v xml:space="preserve"> </v>
      </c>
      <c r="K1466" s="238" t="str">
        <f t="shared" si="67"/>
        <v xml:space="preserve"> </v>
      </c>
      <c r="L1466" s="87" t="str">
        <f t="shared" si="68"/>
        <v xml:space="preserve"> </v>
      </c>
    </row>
    <row r="1467" spans="1:12" x14ac:dyDescent="0.25">
      <c r="A1467" s="72"/>
      <c r="B1467" s="82"/>
      <c r="C1467" s="82"/>
      <c r="D1467" s="79"/>
      <c r="E1467" s="83"/>
      <c r="F1467" s="83"/>
      <c r="G1467" s="81"/>
      <c r="H1467" s="126"/>
      <c r="I1467" s="238" t="str">
        <f>IF(ISNUMBER(F1467),_xlfn.IFS(RIGHT(H1467,3)="(b)",IF(AND(G1467&gt;=DATE('1. Informace o projektu'!$C$3,1,1),G1467&lt;=WORKDAY(DATE('1. Informace o projektu'!$C$3+1,1,31)-1,1)),"OK","!!"),RIGHT(H1467,3)="(a)",IF(AND(G1467&gt;=DATE('1. Informace o projektu'!$C$3,1,1),G1467&lt;=WORKDAY(DATE('1. Informace o projektu'!$C$3,12,31)-1,1,'6. Data'!$C$76:$C$89)),"OK","!!"),ISBLANK(G1467),"!",ISBLANK(H1467),"!!!",H1467='6. Data'!$B$3,"vyberte druh nákladu")," ")</f>
        <v xml:space="preserve"> </v>
      </c>
      <c r="J1467" s="261" t="str">
        <f t="shared" si="66"/>
        <v xml:space="preserve"> </v>
      </c>
      <c r="K1467" s="238" t="str">
        <f t="shared" si="67"/>
        <v xml:space="preserve"> </v>
      </c>
      <c r="L1467" s="87" t="str">
        <f t="shared" si="68"/>
        <v xml:space="preserve"> </v>
      </c>
    </row>
    <row r="1468" spans="1:12" x14ac:dyDescent="0.25">
      <c r="A1468" s="72"/>
      <c r="B1468" s="82"/>
      <c r="C1468" s="82"/>
      <c r="D1468" s="79"/>
      <c r="E1468" s="83"/>
      <c r="F1468" s="83"/>
      <c r="G1468" s="81"/>
      <c r="H1468" s="126"/>
      <c r="I1468" s="238" t="str">
        <f>IF(ISNUMBER(F1468),_xlfn.IFS(RIGHT(H1468,3)="(b)",IF(AND(G1468&gt;=DATE('1. Informace o projektu'!$C$3,1,1),G1468&lt;=WORKDAY(DATE('1. Informace o projektu'!$C$3+1,1,31)-1,1)),"OK","!!"),RIGHT(H1468,3)="(a)",IF(AND(G1468&gt;=DATE('1. Informace o projektu'!$C$3,1,1),G1468&lt;=WORKDAY(DATE('1. Informace o projektu'!$C$3,12,31)-1,1,'6. Data'!$C$76:$C$89)),"OK","!!"),ISBLANK(G1468),"!",ISBLANK(H1468),"!!!",H1468='6. Data'!$B$3,"vyberte druh nákladu")," ")</f>
        <v xml:space="preserve"> </v>
      </c>
      <c r="J1468" s="261" t="str">
        <f t="shared" si="66"/>
        <v xml:space="preserve"> </v>
      </c>
      <c r="K1468" s="238" t="str">
        <f t="shared" si="67"/>
        <v xml:space="preserve"> </v>
      </c>
      <c r="L1468" s="87" t="str">
        <f t="shared" si="68"/>
        <v xml:space="preserve"> </v>
      </c>
    </row>
    <row r="1469" spans="1:12" x14ac:dyDescent="0.25">
      <c r="A1469" s="72"/>
      <c r="B1469" s="82"/>
      <c r="C1469" s="82"/>
      <c r="D1469" s="79"/>
      <c r="E1469" s="83"/>
      <c r="F1469" s="83"/>
      <c r="G1469" s="81"/>
      <c r="H1469" s="126"/>
      <c r="I1469" s="238" t="str">
        <f>IF(ISNUMBER(F1469),_xlfn.IFS(RIGHT(H1469,3)="(b)",IF(AND(G1469&gt;=DATE('1. Informace o projektu'!$C$3,1,1),G1469&lt;=WORKDAY(DATE('1. Informace o projektu'!$C$3+1,1,31)-1,1)),"OK","!!"),RIGHT(H1469,3)="(a)",IF(AND(G1469&gt;=DATE('1. Informace o projektu'!$C$3,1,1),G1469&lt;=WORKDAY(DATE('1. Informace o projektu'!$C$3,12,31)-1,1,'6. Data'!$C$76:$C$89)),"OK","!!"),ISBLANK(G1469),"!",ISBLANK(H1469),"!!!",H1469='6. Data'!$B$3,"vyberte druh nákladu")," ")</f>
        <v xml:space="preserve"> </v>
      </c>
      <c r="J1469" s="261" t="str">
        <f t="shared" si="66"/>
        <v xml:space="preserve"> </v>
      </c>
      <c r="K1469" s="238" t="str">
        <f t="shared" si="67"/>
        <v xml:space="preserve"> </v>
      </c>
      <c r="L1469" s="87" t="str">
        <f t="shared" si="68"/>
        <v xml:space="preserve"> </v>
      </c>
    </row>
    <row r="1470" spans="1:12" x14ac:dyDescent="0.25">
      <c r="A1470" s="72"/>
      <c r="B1470" s="82"/>
      <c r="C1470" s="82"/>
      <c r="D1470" s="79"/>
      <c r="E1470" s="83"/>
      <c r="F1470" s="83"/>
      <c r="G1470" s="81"/>
      <c r="H1470" s="126"/>
      <c r="I1470" s="238" t="str">
        <f>IF(ISNUMBER(F1470),_xlfn.IFS(RIGHT(H1470,3)="(b)",IF(AND(G1470&gt;=DATE('1. Informace o projektu'!$C$3,1,1),G1470&lt;=WORKDAY(DATE('1. Informace o projektu'!$C$3+1,1,31)-1,1)),"OK","!!"),RIGHT(H1470,3)="(a)",IF(AND(G1470&gt;=DATE('1. Informace o projektu'!$C$3,1,1),G1470&lt;=WORKDAY(DATE('1. Informace o projektu'!$C$3,12,31)-1,1,'6. Data'!$C$76:$C$89)),"OK","!!"),ISBLANK(G1470),"!",ISBLANK(H1470),"!!!",H1470='6. Data'!$B$3,"vyberte druh nákladu")," ")</f>
        <v xml:space="preserve"> </v>
      </c>
      <c r="J1470" s="261" t="str">
        <f t="shared" si="66"/>
        <v xml:space="preserve"> </v>
      </c>
      <c r="K1470" s="238" t="str">
        <f t="shared" si="67"/>
        <v xml:space="preserve"> </v>
      </c>
      <c r="L1470" s="87" t="str">
        <f t="shared" si="68"/>
        <v xml:space="preserve"> </v>
      </c>
    </row>
    <row r="1471" spans="1:12" x14ac:dyDescent="0.25">
      <c r="A1471" s="72"/>
      <c r="B1471" s="82"/>
      <c r="C1471" s="82"/>
      <c r="D1471" s="79"/>
      <c r="E1471" s="83"/>
      <c r="F1471" s="83"/>
      <c r="G1471" s="81"/>
      <c r="H1471" s="126"/>
      <c r="I1471" s="238" t="str">
        <f>IF(ISNUMBER(F1471),_xlfn.IFS(RIGHT(H1471,3)="(b)",IF(AND(G1471&gt;=DATE('1. Informace o projektu'!$C$3,1,1),G1471&lt;=WORKDAY(DATE('1. Informace o projektu'!$C$3+1,1,31)-1,1)),"OK","!!"),RIGHT(H1471,3)="(a)",IF(AND(G1471&gt;=DATE('1. Informace o projektu'!$C$3,1,1),G1471&lt;=WORKDAY(DATE('1. Informace o projektu'!$C$3,12,31)-1,1,'6. Data'!$C$76:$C$89)),"OK","!!"),ISBLANK(G1471),"!",ISBLANK(H1471),"!!!",H1471='6. Data'!$B$3,"vyberte druh nákladu")," ")</f>
        <v xml:space="preserve"> </v>
      </c>
      <c r="J1471" s="261" t="str">
        <f t="shared" si="66"/>
        <v xml:space="preserve"> </v>
      </c>
      <c r="K1471" s="238" t="str">
        <f t="shared" si="67"/>
        <v xml:space="preserve"> </v>
      </c>
      <c r="L1471" s="87" t="str">
        <f t="shared" si="68"/>
        <v xml:space="preserve"> </v>
      </c>
    </row>
    <row r="1472" spans="1:12" x14ac:dyDescent="0.25">
      <c r="A1472" s="72"/>
      <c r="B1472" s="82"/>
      <c r="C1472" s="82"/>
      <c r="D1472" s="79"/>
      <c r="E1472" s="83"/>
      <c r="F1472" s="83"/>
      <c r="G1472" s="81"/>
      <c r="H1472" s="126"/>
      <c r="I1472" s="238" t="str">
        <f>IF(ISNUMBER(F1472),_xlfn.IFS(RIGHT(H1472,3)="(b)",IF(AND(G1472&gt;=DATE('1. Informace o projektu'!$C$3,1,1),G1472&lt;=WORKDAY(DATE('1. Informace o projektu'!$C$3+1,1,31)-1,1)),"OK","!!"),RIGHT(H1472,3)="(a)",IF(AND(G1472&gt;=DATE('1. Informace o projektu'!$C$3,1,1),G1472&lt;=WORKDAY(DATE('1. Informace o projektu'!$C$3,12,31)-1,1,'6. Data'!$C$76:$C$89)),"OK","!!"),ISBLANK(G1472),"!",ISBLANK(H1472),"!!!",H1472='6. Data'!$B$3,"vyberte druh nákladu")," ")</f>
        <v xml:space="preserve"> </v>
      </c>
      <c r="J1472" s="261" t="str">
        <f t="shared" si="66"/>
        <v xml:space="preserve"> </v>
      </c>
      <c r="K1472" s="238" t="str">
        <f t="shared" si="67"/>
        <v xml:space="preserve"> </v>
      </c>
      <c r="L1472" s="87" t="str">
        <f t="shared" si="68"/>
        <v xml:space="preserve"> </v>
      </c>
    </row>
    <row r="1473" spans="1:12" x14ac:dyDescent="0.25">
      <c r="A1473" s="72"/>
      <c r="B1473" s="82"/>
      <c r="C1473" s="82"/>
      <c r="D1473" s="79"/>
      <c r="E1473" s="83"/>
      <c r="F1473" s="83"/>
      <c r="G1473" s="81"/>
      <c r="H1473" s="126"/>
      <c r="I1473" s="238" t="str">
        <f>IF(ISNUMBER(F1473),_xlfn.IFS(RIGHT(H1473,3)="(b)",IF(AND(G1473&gt;=DATE('1. Informace o projektu'!$C$3,1,1),G1473&lt;=WORKDAY(DATE('1. Informace o projektu'!$C$3+1,1,31)-1,1)),"OK","!!"),RIGHT(H1473,3)="(a)",IF(AND(G1473&gt;=DATE('1. Informace o projektu'!$C$3,1,1),G1473&lt;=WORKDAY(DATE('1. Informace o projektu'!$C$3,12,31)-1,1,'6. Data'!$C$76:$C$89)),"OK","!!"),ISBLANK(G1473),"!",ISBLANK(H1473),"!!!",H1473='6. Data'!$B$3,"vyberte druh nákladu")," ")</f>
        <v xml:space="preserve"> </v>
      </c>
      <c r="J1473" s="261" t="str">
        <f t="shared" si="66"/>
        <v xml:space="preserve"> </v>
      </c>
      <c r="K1473" s="238" t="str">
        <f t="shared" si="67"/>
        <v xml:space="preserve"> </v>
      </c>
      <c r="L1473" s="87" t="str">
        <f t="shared" si="68"/>
        <v xml:space="preserve"> </v>
      </c>
    </row>
    <row r="1474" spans="1:12" x14ac:dyDescent="0.25">
      <c r="A1474" s="72"/>
      <c r="B1474" s="82"/>
      <c r="C1474" s="82"/>
      <c r="D1474" s="79"/>
      <c r="E1474" s="83"/>
      <c r="F1474" s="83"/>
      <c r="G1474" s="81"/>
      <c r="H1474" s="126"/>
      <c r="I1474" s="238" t="str">
        <f>IF(ISNUMBER(F1474),_xlfn.IFS(RIGHT(H1474,3)="(b)",IF(AND(G1474&gt;=DATE('1. Informace o projektu'!$C$3,1,1),G1474&lt;=WORKDAY(DATE('1. Informace o projektu'!$C$3+1,1,31)-1,1)),"OK","!!"),RIGHT(H1474,3)="(a)",IF(AND(G1474&gt;=DATE('1. Informace o projektu'!$C$3,1,1),G1474&lt;=WORKDAY(DATE('1. Informace o projektu'!$C$3,12,31)-1,1,'6. Data'!$C$76:$C$89)),"OK","!!"),ISBLANK(G1474),"!",ISBLANK(H1474),"!!!",H1474='6. Data'!$B$3,"vyberte druh nákladu")," ")</f>
        <v xml:space="preserve"> </v>
      </c>
      <c r="J1474" s="261" t="str">
        <f t="shared" si="66"/>
        <v xml:space="preserve"> </v>
      </c>
      <c r="K1474" s="238" t="str">
        <f t="shared" si="67"/>
        <v xml:space="preserve"> </v>
      </c>
      <c r="L1474" s="87" t="str">
        <f t="shared" si="68"/>
        <v xml:space="preserve"> </v>
      </c>
    </row>
    <row r="1475" spans="1:12" x14ac:dyDescent="0.25">
      <c r="A1475" s="72"/>
      <c r="B1475" s="82"/>
      <c r="C1475" s="82"/>
      <c r="D1475" s="79"/>
      <c r="E1475" s="83"/>
      <c r="F1475" s="83"/>
      <c r="G1475" s="81"/>
      <c r="H1475" s="126"/>
      <c r="I1475" s="238" t="str">
        <f>IF(ISNUMBER(F1475),_xlfn.IFS(RIGHT(H1475,3)="(b)",IF(AND(G1475&gt;=DATE('1. Informace o projektu'!$C$3,1,1),G1475&lt;=WORKDAY(DATE('1. Informace o projektu'!$C$3+1,1,31)-1,1)),"OK","!!"),RIGHT(H1475,3)="(a)",IF(AND(G1475&gt;=DATE('1. Informace o projektu'!$C$3,1,1),G1475&lt;=WORKDAY(DATE('1. Informace o projektu'!$C$3,12,31)-1,1,'6. Data'!$C$76:$C$89)),"OK","!!"),ISBLANK(G1475),"!",ISBLANK(H1475),"!!!",H1475='6. Data'!$B$3,"vyberte druh nákladu")," ")</f>
        <v xml:space="preserve"> </v>
      </c>
      <c r="J1475" s="261" t="str">
        <f t="shared" si="66"/>
        <v xml:space="preserve"> </v>
      </c>
      <c r="K1475" s="238" t="str">
        <f t="shared" si="67"/>
        <v xml:space="preserve"> </v>
      </c>
      <c r="L1475" s="87" t="str">
        <f t="shared" si="68"/>
        <v xml:space="preserve"> </v>
      </c>
    </row>
    <row r="1476" spans="1:12" x14ac:dyDescent="0.25">
      <c r="A1476" s="72"/>
      <c r="B1476" s="82"/>
      <c r="C1476" s="82"/>
      <c r="D1476" s="79"/>
      <c r="E1476" s="83"/>
      <c r="F1476" s="83"/>
      <c r="G1476" s="81"/>
      <c r="H1476" s="126"/>
      <c r="I1476" s="238" t="str">
        <f>IF(ISNUMBER(F1476),_xlfn.IFS(RIGHT(H1476,3)="(b)",IF(AND(G1476&gt;=DATE('1. Informace o projektu'!$C$3,1,1),G1476&lt;=WORKDAY(DATE('1. Informace o projektu'!$C$3+1,1,31)-1,1)),"OK","!!"),RIGHT(H1476,3)="(a)",IF(AND(G1476&gt;=DATE('1. Informace o projektu'!$C$3,1,1),G1476&lt;=WORKDAY(DATE('1. Informace o projektu'!$C$3,12,31)-1,1,'6. Data'!$C$76:$C$89)),"OK","!!"),ISBLANK(G1476),"!",ISBLANK(H1476),"!!!",H1476='6. Data'!$B$3,"vyberte druh nákladu")," ")</f>
        <v xml:space="preserve"> </v>
      </c>
      <c r="J1476" s="261" t="str">
        <f t="shared" si="66"/>
        <v xml:space="preserve"> </v>
      </c>
      <c r="K1476" s="238" t="str">
        <f t="shared" si="67"/>
        <v xml:space="preserve"> </v>
      </c>
      <c r="L1476" s="87" t="str">
        <f t="shared" si="68"/>
        <v xml:space="preserve"> </v>
      </c>
    </row>
    <row r="1477" spans="1:12" x14ac:dyDescent="0.25">
      <c r="A1477" s="72"/>
      <c r="B1477" s="82"/>
      <c r="C1477" s="82"/>
      <c r="D1477" s="79"/>
      <c r="E1477" s="83"/>
      <c r="F1477" s="83"/>
      <c r="G1477" s="81"/>
      <c r="H1477" s="126"/>
      <c r="I1477" s="238" t="str">
        <f>IF(ISNUMBER(F1477),_xlfn.IFS(RIGHT(H1477,3)="(b)",IF(AND(G1477&gt;=DATE('1. Informace o projektu'!$C$3,1,1),G1477&lt;=WORKDAY(DATE('1. Informace o projektu'!$C$3+1,1,31)-1,1)),"OK","!!"),RIGHT(H1477,3)="(a)",IF(AND(G1477&gt;=DATE('1. Informace o projektu'!$C$3,1,1),G1477&lt;=WORKDAY(DATE('1. Informace o projektu'!$C$3,12,31)-1,1,'6. Data'!$C$76:$C$89)),"OK","!!"),ISBLANK(G1477),"!",ISBLANK(H1477),"!!!",H1477='6. Data'!$B$3,"vyberte druh nákladu")," ")</f>
        <v xml:space="preserve"> </v>
      </c>
      <c r="J1477" s="261" t="str">
        <f t="shared" si="66"/>
        <v xml:space="preserve"> </v>
      </c>
      <c r="K1477" s="238" t="str">
        <f t="shared" si="67"/>
        <v xml:space="preserve"> </v>
      </c>
      <c r="L1477" s="87" t="str">
        <f t="shared" si="68"/>
        <v xml:space="preserve"> </v>
      </c>
    </row>
    <row r="1478" spans="1:12" x14ac:dyDescent="0.25">
      <c r="A1478" s="72"/>
      <c r="B1478" s="82"/>
      <c r="C1478" s="82"/>
      <c r="D1478" s="79"/>
      <c r="E1478" s="83"/>
      <c r="F1478" s="83"/>
      <c r="G1478" s="81"/>
      <c r="H1478" s="126"/>
      <c r="I1478" s="238" t="str">
        <f>IF(ISNUMBER(F1478),_xlfn.IFS(RIGHT(H1478,3)="(b)",IF(AND(G1478&gt;=DATE('1. Informace o projektu'!$C$3,1,1),G1478&lt;=WORKDAY(DATE('1. Informace o projektu'!$C$3+1,1,31)-1,1)),"OK","!!"),RIGHT(H1478,3)="(a)",IF(AND(G1478&gt;=DATE('1. Informace o projektu'!$C$3,1,1),G1478&lt;=WORKDAY(DATE('1. Informace o projektu'!$C$3,12,31)-1,1,'6. Data'!$C$76:$C$89)),"OK","!!"),ISBLANK(G1478),"!",ISBLANK(H1478),"!!!",H1478='6. Data'!$B$3,"vyberte druh nákladu")," ")</f>
        <v xml:space="preserve"> </v>
      </c>
      <c r="J1478" s="261" t="str">
        <f t="shared" si="66"/>
        <v xml:space="preserve"> </v>
      </c>
      <c r="K1478" s="238" t="str">
        <f t="shared" si="67"/>
        <v xml:space="preserve"> </v>
      </c>
      <c r="L1478" s="87" t="str">
        <f t="shared" si="68"/>
        <v xml:space="preserve"> </v>
      </c>
    </row>
    <row r="1479" spans="1:12" x14ac:dyDescent="0.25">
      <c r="A1479" s="72"/>
      <c r="B1479" s="82"/>
      <c r="C1479" s="82"/>
      <c r="D1479" s="79"/>
      <c r="E1479" s="83"/>
      <c r="F1479" s="83"/>
      <c r="G1479" s="81"/>
      <c r="H1479" s="126"/>
      <c r="I1479" s="238" t="str">
        <f>IF(ISNUMBER(F1479),_xlfn.IFS(RIGHT(H1479,3)="(b)",IF(AND(G1479&gt;=DATE('1. Informace o projektu'!$C$3,1,1),G1479&lt;=WORKDAY(DATE('1. Informace o projektu'!$C$3+1,1,31)-1,1)),"OK","!!"),RIGHT(H1479,3)="(a)",IF(AND(G1479&gt;=DATE('1. Informace o projektu'!$C$3,1,1),G1479&lt;=WORKDAY(DATE('1. Informace o projektu'!$C$3,12,31)-1,1,'6. Data'!$C$76:$C$89)),"OK","!!"),ISBLANK(G1479),"!",ISBLANK(H1479),"!!!",H1479='6. Data'!$B$3,"vyberte druh nákladu")," ")</f>
        <v xml:space="preserve"> </v>
      </c>
      <c r="J1479" s="261" t="str">
        <f t="shared" ref="J1479:J1498" si="69">_xlfn.IFS(I1479="!","Zapište datum úhrady",I1479="ok"," ",I1479=" "," ",I1479="!!!","vyberte druh nákladu",I1479="!!","nepovolené datum úhrady",I1479="vyberte druh nákladu","vyberte druh nákladu")</f>
        <v xml:space="preserve"> </v>
      </c>
      <c r="K1479" s="238" t="str">
        <f t="shared" ref="K1479:K1498" si="70">IF(ISNUMBER(F1479),IF(E1479&gt;=F1479,"OK","!")," ")</f>
        <v xml:space="preserve"> </v>
      </c>
      <c r="L1479" s="87" t="str">
        <f t="shared" ref="L1479:L1498" si="71">_xlfn.IFS(K1479="!","Hrazeno z dotace je vyšší než fakturovaná částka",K1479="ok"," ",K1479=" "," ")</f>
        <v xml:space="preserve"> </v>
      </c>
    </row>
    <row r="1480" spans="1:12" x14ac:dyDescent="0.25">
      <c r="A1480" s="72"/>
      <c r="B1480" s="82"/>
      <c r="C1480" s="82"/>
      <c r="D1480" s="79"/>
      <c r="E1480" s="83"/>
      <c r="F1480" s="83"/>
      <c r="G1480" s="81"/>
      <c r="H1480" s="126"/>
      <c r="I1480" s="238" t="str">
        <f>IF(ISNUMBER(F1480),_xlfn.IFS(RIGHT(H1480,3)="(b)",IF(AND(G1480&gt;=DATE('1. Informace o projektu'!$C$3,1,1),G1480&lt;=WORKDAY(DATE('1. Informace o projektu'!$C$3+1,1,31)-1,1)),"OK","!!"),RIGHT(H1480,3)="(a)",IF(AND(G1480&gt;=DATE('1. Informace o projektu'!$C$3,1,1),G1480&lt;=WORKDAY(DATE('1. Informace o projektu'!$C$3,12,31)-1,1,'6. Data'!$C$76:$C$89)),"OK","!!"),ISBLANK(G1480),"!",ISBLANK(H1480),"!!!",H1480='6. Data'!$B$3,"vyberte druh nákladu")," ")</f>
        <v xml:space="preserve"> </v>
      </c>
      <c r="J1480" s="261" t="str">
        <f t="shared" si="69"/>
        <v xml:space="preserve"> </v>
      </c>
      <c r="K1480" s="238" t="str">
        <f t="shared" si="70"/>
        <v xml:space="preserve"> </v>
      </c>
      <c r="L1480" s="87" t="str">
        <f t="shared" si="71"/>
        <v xml:space="preserve"> </v>
      </c>
    </row>
    <row r="1481" spans="1:12" x14ac:dyDescent="0.25">
      <c r="A1481" s="72"/>
      <c r="B1481" s="82"/>
      <c r="C1481" s="82"/>
      <c r="D1481" s="79"/>
      <c r="E1481" s="83"/>
      <c r="F1481" s="83"/>
      <c r="G1481" s="81"/>
      <c r="H1481" s="126"/>
      <c r="I1481" s="238" t="str">
        <f>IF(ISNUMBER(F1481),_xlfn.IFS(RIGHT(H1481,3)="(b)",IF(AND(G1481&gt;=DATE('1. Informace o projektu'!$C$3,1,1),G1481&lt;=WORKDAY(DATE('1. Informace o projektu'!$C$3+1,1,31)-1,1)),"OK","!!"),RIGHT(H1481,3)="(a)",IF(AND(G1481&gt;=DATE('1. Informace o projektu'!$C$3,1,1),G1481&lt;=WORKDAY(DATE('1. Informace o projektu'!$C$3,12,31)-1,1,'6. Data'!$C$76:$C$89)),"OK","!!"),ISBLANK(G1481),"!",ISBLANK(H1481),"!!!",H1481='6. Data'!$B$3,"vyberte druh nákladu")," ")</f>
        <v xml:space="preserve"> </v>
      </c>
      <c r="J1481" s="261" t="str">
        <f t="shared" si="69"/>
        <v xml:space="preserve"> </v>
      </c>
      <c r="K1481" s="238" t="str">
        <f t="shared" si="70"/>
        <v xml:space="preserve"> </v>
      </c>
      <c r="L1481" s="87" t="str">
        <f t="shared" si="71"/>
        <v xml:space="preserve"> </v>
      </c>
    </row>
    <row r="1482" spans="1:12" x14ac:dyDescent="0.25">
      <c r="A1482" s="72"/>
      <c r="B1482" s="82"/>
      <c r="C1482" s="82"/>
      <c r="D1482" s="79"/>
      <c r="E1482" s="83"/>
      <c r="F1482" s="83"/>
      <c r="G1482" s="81"/>
      <c r="H1482" s="126"/>
      <c r="I1482" s="238" t="str">
        <f>IF(ISNUMBER(F1482),_xlfn.IFS(RIGHT(H1482,3)="(b)",IF(AND(G1482&gt;=DATE('1. Informace o projektu'!$C$3,1,1),G1482&lt;=WORKDAY(DATE('1. Informace o projektu'!$C$3+1,1,31)-1,1)),"OK","!!"),RIGHT(H1482,3)="(a)",IF(AND(G1482&gt;=DATE('1. Informace o projektu'!$C$3,1,1),G1482&lt;=WORKDAY(DATE('1. Informace o projektu'!$C$3,12,31)-1,1,'6. Data'!$C$76:$C$89)),"OK","!!"),ISBLANK(G1482),"!",ISBLANK(H1482),"!!!",H1482='6. Data'!$B$3,"vyberte druh nákladu")," ")</f>
        <v xml:space="preserve"> </v>
      </c>
      <c r="J1482" s="261" t="str">
        <f t="shared" si="69"/>
        <v xml:space="preserve"> </v>
      </c>
      <c r="K1482" s="238" t="str">
        <f t="shared" si="70"/>
        <v xml:space="preserve"> </v>
      </c>
      <c r="L1482" s="87" t="str">
        <f t="shared" si="71"/>
        <v xml:space="preserve"> </v>
      </c>
    </row>
    <row r="1483" spans="1:12" x14ac:dyDescent="0.25">
      <c r="A1483" s="72"/>
      <c r="B1483" s="82"/>
      <c r="C1483" s="82"/>
      <c r="D1483" s="79"/>
      <c r="E1483" s="83"/>
      <c r="F1483" s="83"/>
      <c r="G1483" s="81"/>
      <c r="H1483" s="126"/>
      <c r="I1483" s="238" t="str">
        <f>IF(ISNUMBER(F1483),_xlfn.IFS(RIGHT(H1483,3)="(b)",IF(AND(G1483&gt;=DATE('1. Informace o projektu'!$C$3,1,1),G1483&lt;=WORKDAY(DATE('1. Informace o projektu'!$C$3+1,1,31)-1,1)),"OK","!!"),RIGHT(H1483,3)="(a)",IF(AND(G1483&gt;=DATE('1. Informace o projektu'!$C$3,1,1),G1483&lt;=WORKDAY(DATE('1. Informace o projektu'!$C$3,12,31)-1,1,'6. Data'!$C$76:$C$89)),"OK","!!"),ISBLANK(G1483),"!",ISBLANK(H1483),"!!!",H1483='6. Data'!$B$3,"vyberte druh nákladu")," ")</f>
        <v xml:space="preserve"> </v>
      </c>
      <c r="J1483" s="261" t="str">
        <f t="shared" si="69"/>
        <v xml:space="preserve"> </v>
      </c>
      <c r="K1483" s="238" t="str">
        <f t="shared" si="70"/>
        <v xml:space="preserve"> </v>
      </c>
      <c r="L1483" s="87" t="str">
        <f t="shared" si="71"/>
        <v xml:space="preserve"> </v>
      </c>
    </row>
    <row r="1484" spans="1:12" x14ac:dyDescent="0.25">
      <c r="A1484" s="72"/>
      <c r="B1484" s="82"/>
      <c r="C1484" s="82"/>
      <c r="D1484" s="79"/>
      <c r="E1484" s="83"/>
      <c r="F1484" s="83"/>
      <c r="G1484" s="81"/>
      <c r="H1484" s="126"/>
      <c r="I1484" s="238" t="str">
        <f>IF(ISNUMBER(F1484),_xlfn.IFS(RIGHT(H1484,3)="(b)",IF(AND(G1484&gt;=DATE('1. Informace o projektu'!$C$3,1,1),G1484&lt;=WORKDAY(DATE('1. Informace o projektu'!$C$3+1,1,31)-1,1)),"OK","!!"),RIGHT(H1484,3)="(a)",IF(AND(G1484&gt;=DATE('1. Informace o projektu'!$C$3,1,1),G1484&lt;=WORKDAY(DATE('1. Informace o projektu'!$C$3,12,31)-1,1,'6. Data'!$C$76:$C$89)),"OK","!!"),ISBLANK(G1484),"!",ISBLANK(H1484),"!!!",H1484='6. Data'!$B$3,"vyberte druh nákladu")," ")</f>
        <v xml:space="preserve"> </v>
      </c>
      <c r="J1484" s="261" t="str">
        <f t="shared" si="69"/>
        <v xml:space="preserve"> </v>
      </c>
      <c r="K1484" s="238" t="str">
        <f t="shared" si="70"/>
        <v xml:space="preserve"> </v>
      </c>
      <c r="L1484" s="87" t="str">
        <f t="shared" si="71"/>
        <v xml:space="preserve"> </v>
      </c>
    </row>
    <row r="1485" spans="1:12" x14ac:dyDescent="0.25">
      <c r="A1485" s="72"/>
      <c r="B1485" s="82"/>
      <c r="C1485" s="82"/>
      <c r="D1485" s="79"/>
      <c r="E1485" s="83"/>
      <c r="F1485" s="83"/>
      <c r="G1485" s="81"/>
      <c r="H1485" s="126"/>
      <c r="I1485" s="238" t="str">
        <f>IF(ISNUMBER(F1485),_xlfn.IFS(RIGHT(H1485,3)="(b)",IF(AND(G1485&gt;=DATE('1. Informace o projektu'!$C$3,1,1),G1485&lt;=WORKDAY(DATE('1. Informace o projektu'!$C$3+1,1,31)-1,1)),"OK","!!"),RIGHT(H1485,3)="(a)",IF(AND(G1485&gt;=DATE('1. Informace o projektu'!$C$3,1,1),G1485&lt;=WORKDAY(DATE('1. Informace o projektu'!$C$3,12,31)-1,1,'6. Data'!$C$76:$C$89)),"OK","!!"),ISBLANK(G1485),"!",ISBLANK(H1485),"!!!",H1485='6. Data'!$B$3,"vyberte druh nákladu")," ")</f>
        <v xml:space="preserve"> </v>
      </c>
      <c r="J1485" s="261" t="str">
        <f t="shared" si="69"/>
        <v xml:space="preserve"> </v>
      </c>
      <c r="K1485" s="238" t="str">
        <f t="shared" si="70"/>
        <v xml:space="preserve"> </v>
      </c>
      <c r="L1485" s="87" t="str">
        <f t="shared" si="71"/>
        <v xml:space="preserve"> </v>
      </c>
    </row>
    <row r="1486" spans="1:12" x14ac:dyDescent="0.25">
      <c r="A1486" s="72"/>
      <c r="B1486" s="82"/>
      <c r="C1486" s="82"/>
      <c r="D1486" s="79"/>
      <c r="E1486" s="83"/>
      <c r="F1486" s="83"/>
      <c r="G1486" s="81"/>
      <c r="H1486" s="126"/>
      <c r="I1486" s="238" t="str">
        <f>IF(ISNUMBER(F1486),_xlfn.IFS(RIGHT(H1486,3)="(b)",IF(AND(G1486&gt;=DATE('1. Informace o projektu'!$C$3,1,1),G1486&lt;=WORKDAY(DATE('1. Informace o projektu'!$C$3+1,1,31)-1,1)),"OK","!!"),RIGHT(H1486,3)="(a)",IF(AND(G1486&gt;=DATE('1. Informace o projektu'!$C$3,1,1),G1486&lt;=WORKDAY(DATE('1. Informace o projektu'!$C$3,12,31)-1,1,'6. Data'!$C$76:$C$89)),"OK","!!"),ISBLANK(G1486),"!",ISBLANK(H1486),"!!!",H1486='6. Data'!$B$3,"vyberte druh nákladu")," ")</f>
        <v xml:space="preserve"> </v>
      </c>
      <c r="J1486" s="261" t="str">
        <f t="shared" si="69"/>
        <v xml:space="preserve"> </v>
      </c>
      <c r="K1486" s="238" t="str">
        <f t="shared" si="70"/>
        <v xml:space="preserve"> </v>
      </c>
      <c r="L1486" s="87" t="str">
        <f t="shared" si="71"/>
        <v xml:space="preserve"> </v>
      </c>
    </row>
    <row r="1487" spans="1:12" x14ac:dyDescent="0.25">
      <c r="A1487" s="72"/>
      <c r="B1487" s="82"/>
      <c r="C1487" s="82"/>
      <c r="D1487" s="79"/>
      <c r="E1487" s="83"/>
      <c r="F1487" s="83"/>
      <c r="G1487" s="81"/>
      <c r="H1487" s="126"/>
      <c r="I1487" s="238" t="str">
        <f>IF(ISNUMBER(F1487),_xlfn.IFS(RIGHT(H1487,3)="(b)",IF(AND(G1487&gt;=DATE('1. Informace o projektu'!$C$3,1,1),G1487&lt;=WORKDAY(DATE('1. Informace o projektu'!$C$3+1,1,31)-1,1)),"OK","!!"),RIGHT(H1487,3)="(a)",IF(AND(G1487&gt;=DATE('1. Informace o projektu'!$C$3,1,1),G1487&lt;=WORKDAY(DATE('1. Informace o projektu'!$C$3,12,31)-1,1,'6. Data'!$C$76:$C$89)),"OK","!!"),ISBLANK(G1487),"!",ISBLANK(H1487),"!!!",H1487='6. Data'!$B$3,"vyberte druh nákladu")," ")</f>
        <v xml:space="preserve"> </v>
      </c>
      <c r="J1487" s="261" t="str">
        <f t="shared" si="69"/>
        <v xml:space="preserve"> </v>
      </c>
      <c r="K1487" s="238" t="str">
        <f t="shared" si="70"/>
        <v xml:space="preserve"> </v>
      </c>
      <c r="L1487" s="87" t="str">
        <f t="shared" si="71"/>
        <v xml:space="preserve"> </v>
      </c>
    </row>
    <row r="1488" spans="1:12" x14ac:dyDescent="0.25">
      <c r="A1488" s="72"/>
      <c r="B1488" s="82"/>
      <c r="C1488" s="82"/>
      <c r="D1488" s="79"/>
      <c r="E1488" s="83"/>
      <c r="F1488" s="83"/>
      <c r="G1488" s="81"/>
      <c r="H1488" s="126"/>
      <c r="I1488" s="238" t="str">
        <f>IF(ISNUMBER(F1488),_xlfn.IFS(RIGHT(H1488,3)="(b)",IF(AND(G1488&gt;=DATE('1. Informace o projektu'!$C$3,1,1),G1488&lt;=WORKDAY(DATE('1. Informace o projektu'!$C$3+1,1,31)-1,1)),"OK","!!"),RIGHT(H1488,3)="(a)",IF(AND(G1488&gt;=DATE('1. Informace o projektu'!$C$3,1,1),G1488&lt;=WORKDAY(DATE('1. Informace o projektu'!$C$3,12,31)-1,1,'6. Data'!$C$76:$C$89)),"OK","!!"),ISBLANK(G1488),"!",ISBLANK(H1488),"!!!",H1488='6. Data'!$B$3,"vyberte druh nákladu")," ")</f>
        <v xml:space="preserve"> </v>
      </c>
      <c r="J1488" s="261" t="str">
        <f t="shared" si="69"/>
        <v xml:space="preserve"> </v>
      </c>
      <c r="K1488" s="238" t="str">
        <f t="shared" si="70"/>
        <v xml:space="preserve"> </v>
      </c>
      <c r="L1488" s="87" t="str">
        <f t="shared" si="71"/>
        <v xml:space="preserve"> </v>
      </c>
    </row>
    <row r="1489" spans="1:12" x14ac:dyDescent="0.25">
      <c r="A1489" s="72"/>
      <c r="B1489" s="82"/>
      <c r="C1489" s="82"/>
      <c r="D1489" s="79"/>
      <c r="E1489" s="83"/>
      <c r="F1489" s="83"/>
      <c r="G1489" s="81"/>
      <c r="H1489" s="126"/>
      <c r="I1489" s="238" t="str">
        <f>IF(ISNUMBER(F1489),_xlfn.IFS(RIGHT(H1489,3)="(b)",IF(AND(G1489&gt;=DATE('1. Informace o projektu'!$C$3,1,1),G1489&lt;=WORKDAY(DATE('1. Informace o projektu'!$C$3+1,1,31)-1,1)),"OK","!!"),RIGHT(H1489,3)="(a)",IF(AND(G1489&gt;=DATE('1. Informace o projektu'!$C$3,1,1),G1489&lt;=WORKDAY(DATE('1. Informace o projektu'!$C$3,12,31)-1,1,'6. Data'!$C$76:$C$89)),"OK","!!"),ISBLANK(G1489),"!",ISBLANK(H1489),"!!!",H1489='6. Data'!$B$3,"vyberte druh nákladu")," ")</f>
        <v xml:space="preserve"> </v>
      </c>
      <c r="J1489" s="261" t="str">
        <f t="shared" si="69"/>
        <v xml:space="preserve"> </v>
      </c>
      <c r="K1489" s="238" t="str">
        <f t="shared" si="70"/>
        <v xml:space="preserve"> </v>
      </c>
      <c r="L1489" s="87" t="str">
        <f t="shared" si="71"/>
        <v xml:space="preserve"> </v>
      </c>
    </row>
    <row r="1490" spans="1:12" x14ac:dyDescent="0.25">
      <c r="A1490" s="72"/>
      <c r="B1490" s="82"/>
      <c r="C1490" s="82"/>
      <c r="D1490" s="79"/>
      <c r="E1490" s="83"/>
      <c r="F1490" s="83"/>
      <c r="G1490" s="81"/>
      <c r="H1490" s="126"/>
      <c r="I1490" s="238" t="str">
        <f>IF(ISNUMBER(F1490),_xlfn.IFS(RIGHT(H1490,3)="(b)",IF(AND(G1490&gt;=DATE('1. Informace o projektu'!$C$3,1,1),G1490&lt;=WORKDAY(DATE('1. Informace o projektu'!$C$3+1,1,31)-1,1)),"OK","!!"),RIGHT(H1490,3)="(a)",IF(AND(G1490&gt;=DATE('1. Informace o projektu'!$C$3,1,1),G1490&lt;=WORKDAY(DATE('1. Informace o projektu'!$C$3,12,31)-1,1,'6. Data'!$C$76:$C$89)),"OK","!!"),ISBLANK(G1490),"!",ISBLANK(H1490),"!!!",H1490='6. Data'!$B$3,"vyberte druh nákladu")," ")</f>
        <v xml:space="preserve"> </v>
      </c>
      <c r="J1490" s="261" t="str">
        <f t="shared" si="69"/>
        <v xml:space="preserve"> </v>
      </c>
      <c r="K1490" s="238" t="str">
        <f t="shared" si="70"/>
        <v xml:space="preserve"> </v>
      </c>
      <c r="L1490" s="87" t="str">
        <f t="shared" si="71"/>
        <v xml:space="preserve"> </v>
      </c>
    </row>
    <row r="1491" spans="1:12" x14ac:dyDescent="0.25">
      <c r="A1491" s="72"/>
      <c r="B1491" s="82"/>
      <c r="C1491" s="82"/>
      <c r="D1491" s="79"/>
      <c r="E1491" s="83"/>
      <c r="F1491" s="83"/>
      <c r="G1491" s="81"/>
      <c r="H1491" s="126"/>
      <c r="I1491" s="238" t="str">
        <f>IF(ISNUMBER(F1491),_xlfn.IFS(RIGHT(H1491,3)="(b)",IF(AND(G1491&gt;=DATE('1. Informace o projektu'!$C$3,1,1),G1491&lt;=WORKDAY(DATE('1. Informace o projektu'!$C$3+1,1,31)-1,1)),"OK","!!"),RIGHT(H1491,3)="(a)",IF(AND(G1491&gt;=DATE('1. Informace o projektu'!$C$3,1,1),G1491&lt;=WORKDAY(DATE('1. Informace o projektu'!$C$3,12,31)-1,1,'6. Data'!$C$76:$C$89)),"OK","!!"),ISBLANK(G1491),"!",ISBLANK(H1491),"!!!",H1491='6. Data'!$B$3,"vyberte druh nákladu")," ")</f>
        <v xml:space="preserve"> </v>
      </c>
      <c r="J1491" s="261" t="str">
        <f t="shared" si="69"/>
        <v xml:space="preserve"> </v>
      </c>
      <c r="K1491" s="238" t="str">
        <f t="shared" si="70"/>
        <v xml:space="preserve"> </v>
      </c>
      <c r="L1491" s="87" t="str">
        <f t="shared" si="71"/>
        <v xml:space="preserve"> </v>
      </c>
    </row>
    <row r="1492" spans="1:12" x14ac:dyDescent="0.25">
      <c r="A1492" s="72"/>
      <c r="B1492" s="82"/>
      <c r="C1492" s="82"/>
      <c r="D1492" s="79"/>
      <c r="E1492" s="83"/>
      <c r="F1492" s="83"/>
      <c r="G1492" s="81"/>
      <c r="H1492" s="126"/>
      <c r="I1492" s="238" t="str">
        <f>IF(ISNUMBER(F1492),_xlfn.IFS(RIGHT(H1492,3)="(b)",IF(AND(G1492&gt;=DATE('1. Informace o projektu'!$C$3,1,1),G1492&lt;=WORKDAY(DATE('1. Informace o projektu'!$C$3+1,1,31)-1,1)),"OK","!!"),RIGHT(H1492,3)="(a)",IF(AND(G1492&gt;=DATE('1. Informace o projektu'!$C$3,1,1),G1492&lt;=WORKDAY(DATE('1. Informace o projektu'!$C$3,12,31)-1,1,'6. Data'!$C$76:$C$89)),"OK","!!"),ISBLANK(G1492),"!",ISBLANK(H1492),"!!!",H1492='6. Data'!$B$3,"vyberte druh nákladu")," ")</f>
        <v xml:space="preserve"> </v>
      </c>
      <c r="J1492" s="261" t="str">
        <f t="shared" si="69"/>
        <v xml:space="preserve"> </v>
      </c>
      <c r="K1492" s="238" t="str">
        <f t="shared" si="70"/>
        <v xml:space="preserve"> </v>
      </c>
      <c r="L1492" s="87" t="str">
        <f t="shared" si="71"/>
        <v xml:space="preserve"> </v>
      </c>
    </row>
    <row r="1493" spans="1:12" x14ac:dyDescent="0.25">
      <c r="A1493" s="72"/>
      <c r="B1493" s="82"/>
      <c r="C1493" s="82"/>
      <c r="D1493" s="79"/>
      <c r="E1493" s="83"/>
      <c r="F1493" s="83"/>
      <c r="G1493" s="81"/>
      <c r="H1493" s="126"/>
      <c r="I1493" s="238" t="str">
        <f>IF(ISNUMBER(F1493),_xlfn.IFS(RIGHT(H1493,3)="(b)",IF(AND(G1493&gt;=DATE('1. Informace o projektu'!$C$3,1,1),G1493&lt;=WORKDAY(DATE('1. Informace o projektu'!$C$3+1,1,31)-1,1)),"OK","!!"),RIGHT(H1493,3)="(a)",IF(AND(G1493&gt;=DATE('1. Informace o projektu'!$C$3,1,1),G1493&lt;=WORKDAY(DATE('1. Informace o projektu'!$C$3,12,31)-1,1,'6. Data'!$C$76:$C$89)),"OK","!!"),ISBLANK(G1493),"!",ISBLANK(H1493),"!!!",H1493='6. Data'!$B$3,"vyberte druh nákladu")," ")</f>
        <v xml:space="preserve"> </v>
      </c>
      <c r="J1493" s="261" t="str">
        <f t="shared" si="69"/>
        <v xml:space="preserve"> </v>
      </c>
      <c r="K1493" s="238" t="str">
        <f t="shared" si="70"/>
        <v xml:space="preserve"> </v>
      </c>
      <c r="L1493" s="87" t="str">
        <f t="shared" si="71"/>
        <v xml:space="preserve"> </v>
      </c>
    </row>
    <row r="1494" spans="1:12" x14ac:dyDescent="0.25">
      <c r="A1494" s="72"/>
      <c r="B1494" s="82"/>
      <c r="C1494" s="82"/>
      <c r="D1494" s="79"/>
      <c r="E1494" s="83"/>
      <c r="F1494" s="83"/>
      <c r="G1494" s="81"/>
      <c r="H1494" s="126"/>
      <c r="I1494" s="238" t="str">
        <f>IF(ISNUMBER(F1494),_xlfn.IFS(RIGHT(H1494,3)="(b)",IF(AND(G1494&gt;=DATE('1. Informace o projektu'!$C$3,1,1),G1494&lt;=WORKDAY(DATE('1. Informace o projektu'!$C$3+1,1,31)-1,1)),"OK","!!"),RIGHT(H1494,3)="(a)",IF(AND(G1494&gt;=DATE('1. Informace o projektu'!$C$3,1,1),G1494&lt;=WORKDAY(DATE('1. Informace o projektu'!$C$3,12,31)-1,1,'6. Data'!$C$76:$C$89)),"OK","!!"),ISBLANK(G1494),"!",ISBLANK(H1494),"!!!",H1494='6. Data'!$B$3,"vyberte druh nákladu")," ")</f>
        <v xml:space="preserve"> </v>
      </c>
      <c r="J1494" s="261" t="str">
        <f t="shared" si="69"/>
        <v xml:space="preserve"> </v>
      </c>
      <c r="K1494" s="238" t="str">
        <f t="shared" si="70"/>
        <v xml:space="preserve"> </v>
      </c>
      <c r="L1494" s="87" t="str">
        <f t="shared" si="71"/>
        <v xml:space="preserve"> </v>
      </c>
    </row>
    <row r="1495" spans="1:12" x14ac:dyDescent="0.25">
      <c r="A1495" s="72"/>
      <c r="B1495" s="82"/>
      <c r="C1495" s="82"/>
      <c r="D1495" s="79"/>
      <c r="E1495" s="83"/>
      <c r="F1495" s="83"/>
      <c r="G1495" s="81"/>
      <c r="H1495" s="126"/>
      <c r="I1495" s="238" t="str">
        <f>IF(ISNUMBER(F1495),_xlfn.IFS(RIGHT(H1495,3)="(b)",IF(AND(G1495&gt;=DATE('1. Informace o projektu'!$C$3,1,1),G1495&lt;=WORKDAY(DATE('1. Informace o projektu'!$C$3+1,1,31)-1,1)),"OK","!!"),RIGHT(H1495,3)="(a)",IF(AND(G1495&gt;=DATE('1. Informace o projektu'!$C$3,1,1),G1495&lt;=WORKDAY(DATE('1. Informace o projektu'!$C$3,12,31)-1,1,'6. Data'!$C$76:$C$89)),"OK","!!"),ISBLANK(G1495),"!",ISBLANK(H1495),"!!!",H1495='6. Data'!$B$3,"vyberte druh nákladu")," ")</f>
        <v xml:space="preserve"> </v>
      </c>
      <c r="J1495" s="261" t="str">
        <f t="shared" si="69"/>
        <v xml:space="preserve"> </v>
      </c>
      <c r="K1495" s="238" t="str">
        <f t="shared" si="70"/>
        <v xml:space="preserve"> </v>
      </c>
      <c r="L1495" s="87" t="str">
        <f t="shared" si="71"/>
        <v xml:space="preserve"> </v>
      </c>
    </row>
    <row r="1496" spans="1:12" x14ac:dyDescent="0.25">
      <c r="A1496" s="72"/>
      <c r="B1496" s="82"/>
      <c r="C1496" s="82"/>
      <c r="D1496" s="79"/>
      <c r="E1496" s="83"/>
      <c r="F1496" s="83"/>
      <c r="G1496" s="81"/>
      <c r="H1496" s="126"/>
      <c r="I1496" s="238" t="str">
        <f>IF(ISNUMBER(F1496),_xlfn.IFS(RIGHT(H1496,3)="(b)",IF(AND(G1496&gt;=DATE('1. Informace o projektu'!$C$3,1,1),G1496&lt;=WORKDAY(DATE('1. Informace o projektu'!$C$3+1,1,31)-1,1)),"OK","!!"),RIGHT(H1496,3)="(a)",IF(AND(G1496&gt;=DATE('1. Informace o projektu'!$C$3,1,1),G1496&lt;=WORKDAY(DATE('1. Informace o projektu'!$C$3,12,31)-1,1,'6. Data'!$C$76:$C$89)),"OK","!!"),ISBLANK(G1496),"!",ISBLANK(H1496),"!!!",H1496='6. Data'!$B$3,"vyberte druh nákladu")," ")</f>
        <v xml:space="preserve"> </v>
      </c>
      <c r="J1496" s="261" t="str">
        <f t="shared" si="69"/>
        <v xml:space="preserve"> </v>
      </c>
      <c r="K1496" s="238" t="str">
        <f t="shared" si="70"/>
        <v xml:space="preserve"> </v>
      </c>
      <c r="L1496" s="87" t="str">
        <f t="shared" si="71"/>
        <v xml:space="preserve"> </v>
      </c>
    </row>
    <row r="1497" spans="1:12" x14ac:dyDescent="0.25">
      <c r="A1497" s="72"/>
      <c r="B1497" s="82"/>
      <c r="C1497" s="82"/>
      <c r="D1497" s="79"/>
      <c r="E1497" s="83"/>
      <c r="F1497" s="83"/>
      <c r="G1497" s="81"/>
      <c r="H1497" s="126"/>
      <c r="I1497" s="238" t="str">
        <f>IF(ISNUMBER(F1497),_xlfn.IFS(RIGHT(H1497,3)="(b)",IF(AND(G1497&gt;=DATE('1. Informace o projektu'!$C$3,1,1),G1497&lt;=WORKDAY(DATE('1. Informace o projektu'!$C$3+1,1,31)-1,1)),"OK","!!"),RIGHT(H1497,3)="(a)",IF(AND(G1497&gt;=DATE('1. Informace o projektu'!$C$3,1,1),G1497&lt;=WORKDAY(DATE('1. Informace o projektu'!$C$3,12,31)-1,1,'6. Data'!$C$76:$C$89)),"OK","!!"),ISBLANK(G1497),"!",ISBLANK(H1497),"!!!",H1497='6. Data'!$B$3,"vyberte druh nákladu")," ")</f>
        <v xml:space="preserve"> </v>
      </c>
      <c r="J1497" s="261" t="str">
        <f t="shared" si="69"/>
        <v xml:space="preserve"> </v>
      </c>
      <c r="K1497" s="238" t="str">
        <f t="shared" si="70"/>
        <v xml:space="preserve"> </v>
      </c>
      <c r="L1497" s="87" t="str">
        <f t="shared" si="71"/>
        <v xml:space="preserve"> </v>
      </c>
    </row>
    <row r="1498" spans="1:12" ht="15.75" thickBot="1" x14ac:dyDescent="0.3">
      <c r="A1498" s="89"/>
      <c r="B1498" s="90"/>
      <c r="C1498" s="90"/>
      <c r="D1498" s="90"/>
      <c r="E1498" s="121"/>
      <c r="F1498" s="90"/>
      <c r="G1498" s="239"/>
      <c r="H1498" s="240"/>
      <c r="I1498" s="238" t="str">
        <f>IF(ISNUMBER(F1498),_xlfn.IFS(RIGHT(H1498,3)="(b)",IF(AND(G1498&gt;=DATE('1. Informace o projektu'!$C$3,1,1),G1498&lt;=WORKDAY(DATE('1. Informace o projektu'!$C$3+1,1,31)-1,1)),"OK","!!"),RIGHT(H1498,3)="(a)",IF(AND(G1498&gt;=DATE('1. Informace o projektu'!$C$3,1,1),G1498&lt;=WORKDAY(DATE('1. Informace o projektu'!$C$3,12,31)-1,1,'6. Data'!$C$76:$C$89)),"OK","!!"),ISBLANK(G1498),"!",ISBLANK(H1498),"!!!",H1498='6. Data'!$B$3,"vyberte druh nákladu")," ")</f>
        <v xml:space="preserve"> </v>
      </c>
      <c r="J1498" s="261" t="str">
        <f t="shared" si="69"/>
        <v xml:space="preserve"> </v>
      </c>
      <c r="K1498" s="238" t="str">
        <f t="shared" si="70"/>
        <v xml:space="preserve"> </v>
      </c>
      <c r="L1498" s="87" t="str">
        <f t="shared" si="71"/>
        <v xml:space="preserve"> </v>
      </c>
    </row>
    <row r="1499" spans="1:12" ht="16.5" thickBot="1" x14ac:dyDescent="0.3">
      <c r="A1499" s="374" t="s">
        <v>324</v>
      </c>
      <c r="B1499" s="375"/>
      <c r="C1499" s="375"/>
      <c r="D1499" s="376"/>
      <c r="E1499" s="85">
        <f>SUM(E6:E1498)</f>
        <v>0</v>
      </c>
      <c r="F1499" s="85">
        <f>SUM(F6:F1498)</f>
        <v>0</v>
      </c>
      <c r="G1499" s="208"/>
      <c r="H1499" s="85">
        <f>SUM(H6:H1498)</f>
        <v>0</v>
      </c>
    </row>
  </sheetData>
  <sheetProtection sheet="1" selectLockedCells="1"/>
  <mergeCells count="5">
    <mergeCell ref="J2:L2"/>
    <mergeCell ref="J1:L1"/>
    <mergeCell ref="A1499:D1499"/>
    <mergeCell ref="A3:D3"/>
    <mergeCell ref="C4:D4"/>
  </mergeCells>
  <conditionalFormatting sqref="K6:L1498">
    <cfRule type="cellIs" dxfId="27" priority="8" operator="equal">
      <formula>"ok"</formula>
    </cfRule>
  </conditionalFormatting>
  <conditionalFormatting sqref="I6:I1498">
    <cfRule type="cellIs" dxfId="26" priority="3" operator="equal">
      <formula>"ok"</formula>
    </cfRule>
  </conditionalFormatting>
  <conditionalFormatting sqref="I6:I1498">
    <cfRule type="cellIs" dxfId="25" priority="2" operator="equal">
      <formula>"ok"</formula>
    </cfRule>
  </conditionalFormatting>
  <conditionalFormatting sqref="J6:J1498">
    <cfRule type="cellIs" dxfId="24" priority="1" operator="equal">
      <formula>"ok"</formula>
    </cfRule>
  </conditionalFormatting>
  <printOptions horizontalCentered="1"/>
  <pageMargins left="0.11811023622047245" right="0.11811023622047245" top="0.78740157480314965" bottom="0.78740157480314965" header="0.31496062992125984" footer="0.31496062992125984"/>
  <pageSetup paperSize="9" scale="59" fitToHeight="7" orientation="portrait" r:id="rId1"/>
  <headerFooter>
    <oddFooter>&amp;CSeznam dokladů hrazených z dotace&amp;Rstrana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CD23EA5-E83A-42E1-8520-3AAFE265ACFF}">
          <x14:formula1>
            <xm:f>'6. Data'!$B$3:$B$6</xm:f>
          </x14:formula1>
          <xm:sqref>H6:H1497</xm:sqref>
        </x14:dataValidation>
        <x14:dataValidation type="list" allowBlank="1" showInputMessage="1" showErrorMessage="1" xr:uid="{B0BB9160-81F8-42E3-AA41-8B342830771F}">
          <x14:formula1>
            <xm:f>'6. Data'!$B$2:$B$6</xm:f>
          </x14:formula1>
          <xm:sqref>H1498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21C42-DAF2-4B02-BB2B-7411F55E08F8}">
  <sheetPr>
    <pageSetUpPr fitToPage="1"/>
  </sheetPr>
  <dimension ref="A1:P1499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12.5703125" style="71" customWidth="1"/>
    <col min="2" max="2" width="11.5703125" style="71" customWidth="1"/>
    <col min="3" max="3" width="16.140625" style="71" customWidth="1"/>
    <col min="4" max="4" width="26.7109375" style="71" customWidth="1"/>
    <col min="5" max="5" width="15" style="71" customWidth="1"/>
    <col min="6" max="6" width="16" style="71" customWidth="1"/>
    <col min="7" max="7" width="12.42578125" style="71" customWidth="1"/>
    <col min="8" max="8" width="72.7109375" style="71" customWidth="1"/>
    <col min="9" max="9" width="5.28515625" style="71" customWidth="1"/>
    <col min="10" max="10" width="19" style="71" customWidth="1"/>
    <col min="11" max="11" width="5.28515625" style="71" customWidth="1"/>
    <col min="12" max="12" width="42.7109375" style="71" customWidth="1"/>
    <col min="13" max="16" width="9.140625" style="71"/>
    <col min="17" max="17" width="6" style="71" customWidth="1"/>
    <col min="18" max="16384" width="9.140625" style="71"/>
  </cols>
  <sheetData>
    <row r="1" spans="1:16" ht="18.75" thickBot="1" x14ac:dyDescent="0.3">
      <c r="A1" s="146" t="s">
        <v>308</v>
      </c>
      <c r="B1" s="146"/>
      <c r="C1" s="146"/>
      <c r="F1" s="199"/>
      <c r="G1" s="209" t="str">
        <f ca="1">MID(CELL("filename",G1),FIND("]",CELL("filename",G1))+1,LEN(CELL("filename",G1))-FIND("]",CELL("filename",G1)))</f>
        <v>3.2 Doklady II.2. Produkce...</v>
      </c>
      <c r="H1" s="200"/>
      <c r="J1" s="371" t="s">
        <v>330</v>
      </c>
      <c r="K1" s="372"/>
      <c r="L1" s="373"/>
    </row>
    <row r="2" spans="1:16" ht="16.5" thickBot="1" x14ac:dyDescent="0.3">
      <c r="A2" s="147"/>
      <c r="B2" s="146"/>
      <c r="C2" s="146"/>
      <c r="G2" s="139"/>
      <c r="H2" s="139"/>
      <c r="J2" s="368" t="s">
        <v>358</v>
      </c>
      <c r="K2" s="369"/>
      <c r="L2" s="370"/>
    </row>
    <row r="3" spans="1:16" ht="15.75" customHeight="1" thickBot="1" x14ac:dyDescent="0.3">
      <c r="A3" s="377" t="s">
        <v>324</v>
      </c>
      <c r="B3" s="378"/>
      <c r="C3" s="378"/>
      <c r="D3" s="379"/>
      <c r="E3" s="86">
        <f>SUM(E6:E1498)</f>
        <v>0</v>
      </c>
      <c r="F3" s="86">
        <f>SUM(F6:F1498)</f>
        <v>0</v>
      </c>
      <c r="H3" s="139"/>
    </row>
    <row r="4" spans="1:16" ht="45.75" customHeight="1" thickBot="1" x14ac:dyDescent="0.3">
      <c r="A4" s="201" t="s">
        <v>309</v>
      </c>
      <c r="B4" s="201" t="s">
        <v>310</v>
      </c>
      <c r="C4" s="380" t="s">
        <v>311</v>
      </c>
      <c r="D4" s="381"/>
      <c r="E4" s="202" t="s">
        <v>312</v>
      </c>
      <c r="F4" s="202" t="s">
        <v>313</v>
      </c>
      <c r="G4" s="201" t="s">
        <v>314</v>
      </c>
      <c r="H4" s="202" t="s">
        <v>311</v>
      </c>
    </row>
    <row r="5" spans="1:16" ht="39.75" customHeight="1" thickBot="1" x14ac:dyDescent="0.3">
      <c r="A5" s="203" t="s">
        <v>315</v>
      </c>
      <c r="B5" s="203" t="s">
        <v>316</v>
      </c>
      <c r="C5" s="203" t="s">
        <v>317</v>
      </c>
      <c r="D5" s="203" t="s">
        <v>318</v>
      </c>
      <c r="E5" s="203" t="s">
        <v>319</v>
      </c>
      <c r="F5" s="203" t="s">
        <v>320</v>
      </c>
      <c r="G5" s="203" t="s">
        <v>321</v>
      </c>
      <c r="H5" s="203" t="s">
        <v>329</v>
      </c>
      <c r="I5" s="263"/>
      <c r="J5" s="206" t="s">
        <v>322</v>
      </c>
      <c r="K5" s="207"/>
      <c r="L5" s="206" t="s">
        <v>323</v>
      </c>
    </row>
    <row r="6" spans="1:16" x14ac:dyDescent="0.25">
      <c r="A6" s="77"/>
      <c r="B6" s="78"/>
      <c r="C6" s="78"/>
      <c r="D6" s="79"/>
      <c r="E6" s="80"/>
      <c r="F6" s="80"/>
      <c r="G6" s="81"/>
      <c r="H6" s="264"/>
      <c r="I6" s="238" t="str">
        <f>IF(ISNUMBER(F6),_xlfn.IFS(RIGHT(H6,3)="(b)",IF(AND(G6&gt;=DATE('1. Informace o projektu'!$C$3,1,1),G6&lt;=WORKDAY(DATE('1. Informace o projektu'!$C$3+1,1,31)-1,1)),"OK","!!"),RIGHT(H6,3)="(a)",IF(AND(G6&gt;=DATE('1. Informace o projektu'!$C$3,1,1),G6&lt;=WORKDAY(DATE('1. Informace o projektu'!$C$3,12,31)-1,1,'6. Data'!$C$76:$C$89)),"OK","!!"),ISBLANK(G6),"!",ISBLANK(H6),"!!!",H6='6. Data'!$B$3,"vyberte druh nákladu")," ")</f>
        <v xml:space="preserve"> </v>
      </c>
      <c r="J6" s="261" t="str">
        <f>_xlfn.IFS(I6="!","Zapište datum úhrady",I6="ok"," ",I6=" "," ",I6="!!!","vyberte druh nákladu",I6="!!","nepovolené datum úhrady",I6="vyberte druh nákladu","vyberte druh nákladu")</f>
        <v xml:space="preserve"> </v>
      </c>
      <c r="K6" s="238" t="str">
        <f>IF(ISNUMBER(F6),IF(E6&gt;=F6,"OK","!")," ")</f>
        <v xml:space="preserve"> </v>
      </c>
      <c r="L6" s="87" t="str">
        <f>_xlfn.IFS(K6="!","Hrazeno z dotace je vyšší než fakturovaná částka",K6="ok"," ",K6=" "," ")</f>
        <v xml:space="preserve"> </v>
      </c>
    </row>
    <row r="7" spans="1:16" x14ac:dyDescent="0.25">
      <c r="A7" s="72"/>
      <c r="B7" s="82"/>
      <c r="C7" s="82"/>
      <c r="D7" s="79"/>
      <c r="E7" s="83"/>
      <c r="F7" s="83"/>
      <c r="G7" s="81"/>
      <c r="H7" s="262"/>
      <c r="I7" s="238" t="str">
        <f>IF(ISNUMBER(F7),_xlfn.IFS(RIGHT(H7,3)="(b)",IF(AND(G7&gt;=DATE('1. Informace o projektu'!$C$3,1,1),G7&lt;=WORKDAY(DATE('1. Informace o projektu'!$C$3+1,1,31)-1,1)),"OK","!!"),RIGHT(H7,3)="(a)",IF(AND(G7&gt;=DATE('1. Informace o projektu'!$C$3,1,1),G7&lt;=WORKDAY(DATE('1. Informace o projektu'!$C$3,12,31)-1,1,'6. Data'!$C$76:$C$89)),"OK","!!"),ISBLANK(G7),"!",ISBLANK(H7),"!!!",H7='6. Data'!$B$3,"vyberte druh nákladu")," ")</f>
        <v xml:space="preserve"> </v>
      </c>
      <c r="J7" s="261" t="str">
        <f t="shared" ref="J7:J70" si="0">_xlfn.IFS(I7="!","Zapište datum úhrady",I7="ok"," ",I7=" "," ",I7="!!!","vyberte druh nákladu",I7="!!","nepovolené datum úhrady",I7="vyberte druh nákladu","vyberte druh nákladu")</f>
        <v xml:space="preserve"> </v>
      </c>
      <c r="K7" s="238" t="str">
        <f t="shared" ref="K7:K70" si="1">IF(ISNUMBER(F7),IF(E7&gt;=F7,"OK","!")," ")</f>
        <v xml:space="preserve"> </v>
      </c>
      <c r="L7" s="87" t="str">
        <f t="shared" ref="L7:L70" si="2">_xlfn.IFS(K7="!","Hrazeno z dotace je vyšší než fakturovaná částka",K7="ok"," ",K7=" "," ")</f>
        <v xml:space="preserve"> </v>
      </c>
    </row>
    <row r="8" spans="1:16" ht="15.75" x14ac:dyDescent="0.3">
      <c r="A8" s="72"/>
      <c r="B8" s="82"/>
      <c r="C8" s="82"/>
      <c r="D8" s="79"/>
      <c r="E8" s="83"/>
      <c r="F8" s="83"/>
      <c r="G8" s="81"/>
      <c r="H8" s="262"/>
      <c r="I8" s="238" t="str">
        <f>IF(ISNUMBER(F8),_xlfn.IFS(RIGHT(H8,3)="(b)",IF(AND(G8&gt;=DATE('1. Informace o projektu'!$C$3,1,1),G8&lt;=WORKDAY(DATE('1. Informace o projektu'!$C$3+1,1,31)-1,1)),"OK","!!"),RIGHT(H8,3)="(a)",IF(AND(G8&gt;=DATE('1. Informace o projektu'!$C$3,1,1),G8&lt;=WORKDAY(DATE('1. Informace o projektu'!$C$3,12,31)-1,1,'6. Data'!$C$76:$C$89)),"OK","!!"),ISBLANK(G8),"!",ISBLANK(H8),"!!!",H8='6. Data'!$B$3,"vyberte druh nákladu")," ")</f>
        <v xml:space="preserve"> </v>
      </c>
      <c r="J8" s="261" t="str">
        <f t="shared" si="0"/>
        <v xml:space="preserve"> </v>
      </c>
      <c r="K8" s="238" t="str">
        <f t="shared" si="1"/>
        <v xml:space="preserve"> </v>
      </c>
      <c r="L8" s="87" t="str">
        <f t="shared" si="2"/>
        <v xml:space="preserve"> </v>
      </c>
      <c r="M8" s="88"/>
    </row>
    <row r="9" spans="1:16" x14ac:dyDescent="0.25">
      <c r="A9" s="72"/>
      <c r="B9" s="82"/>
      <c r="C9" s="82"/>
      <c r="D9" s="79"/>
      <c r="E9" s="83"/>
      <c r="F9" s="83"/>
      <c r="G9" s="81"/>
      <c r="H9" s="262"/>
      <c r="I9" s="238" t="str">
        <f>IF(ISNUMBER(F9),_xlfn.IFS(RIGHT(H9,3)="(b)",IF(AND(G9&gt;=DATE('1. Informace o projektu'!$C$3,1,1),G9&lt;=WORKDAY(DATE('1. Informace o projektu'!$C$3+1,1,31)-1,1)),"OK","!!"),RIGHT(H9,3)="(a)",IF(AND(G9&gt;=DATE('1. Informace o projektu'!$C$3,1,1),G9&lt;=WORKDAY(DATE('1. Informace o projektu'!$C$3,12,31)-1,1,'6. Data'!$C$76:$C$89)),"OK","!!"),ISBLANK(G9),"!",ISBLANK(H9),"!!!",H9='6. Data'!$B$3,"vyberte druh nákladu")," ")</f>
        <v xml:space="preserve"> </v>
      </c>
      <c r="J9" s="261" t="str">
        <f t="shared" si="0"/>
        <v xml:space="preserve"> </v>
      </c>
      <c r="K9" s="238" t="str">
        <f t="shared" si="1"/>
        <v xml:space="preserve"> </v>
      </c>
      <c r="L9" s="87" t="str">
        <f t="shared" si="2"/>
        <v xml:space="preserve"> </v>
      </c>
    </row>
    <row r="10" spans="1:16" x14ac:dyDescent="0.25">
      <c r="A10" s="72"/>
      <c r="B10" s="82"/>
      <c r="C10" s="82"/>
      <c r="D10" s="79"/>
      <c r="E10" s="83"/>
      <c r="F10" s="83"/>
      <c r="G10" s="81"/>
      <c r="H10" s="262"/>
      <c r="I10" s="238" t="str">
        <f>IF(ISNUMBER(F10),_xlfn.IFS(RIGHT(H10,3)="(b)",IF(AND(G10&gt;=DATE('1. Informace o projektu'!$C$3,1,1),G10&lt;=WORKDAY(DATE('1. Informace o projektu'!$C$3+1,1,31)-1,1)),"OK","!!"),RIGHT(H10,3)="(a)",IF(AND(G10&gt;=DATE('1. Informace o projektu'!$C$3,1,1),G10&lt;=WORKDAY(DATE('1. Informace o projektu'!$C$3,12,31)-1,1,'6. Data'!$C$76:$C$89)),"OK","!!"),ISBLANK(G10),"!",ISBLANK(H10),"!!!",H10='6. Data'!$B$3,"vyberte druh nákladu")," ")</f>
        <v xml:space="preserve"> </v>
      </c>
      <c r="J10" s="261" t="str">
        <f t="shared" si="0"/>
        <v xml:space="preserve"> </v>
      </c>
      <c r="K10" s="238" t="str">
        <f t="shared" si="1"/>
        <v xml:space="preserve"> </v>
      </c>
      <c r="L10" s="87" t="str">
        <f t="shared" si="2"/>
        <v xml:space="preserve"> </v>
      </c>
    </row>
    <row r="11" spans="1:16" x14ac:dyDescent="0.25">
      <c r="A11" s="72"/>
      <c r="B11" s="82"/>
      <c r="C11" s="82"/>
      <c r="D11" s="79"/>
      <c r="E11" s="83"/>
      <c r="F11" s="83"/>
      <c r="G11" s="81"/>
      <c r="H11" s="262"/>
      <c r="I11" s="238" t="str">
        <f>IF(ISNUMBER(F11),_xlfn.IFS(RIGHT(H11,3)="(b)",IF(AND(G11&gt;=DATE('1. Informace o projektu'!$C$3,1,1),G11&lt;=WORKDAY(DATE('1. Informace o projektu'!$C$3+1,1,31)-1,1)),"OK","!!"),RIGHT(H11,3)="(a)",IF(AND(G11&gt;=DATE('1. Informace o projektu'!$C$3,1,1),G11&lt;=WORKDAY(DATE('1. Informace o projektu'!$C$3,12,31)-1,1,'6. Data'!$C$76:$C$89)),"OK","!!"),ISBLANK(G11),"!",ISBLANK(H11),"!!!",H11='6. Data'!$B$3,"vyberte druh nákladu")," ")</f>
        <v xml:space="preserve"> </v>
      </c>
      <c r="J11" s="261" t="str">
        <f t="shared" si="0"/>
        <v xml:space="preserve"> </v>
      </c>
      <c r="K11" s="238" t="str">
        <f t="shared" si="1"/>
        <v xml:space="preserve"> </v>
      </c>
      <c r="L11" s="87" t="str">
        <f t="shared" si="2"/>
        <v xml:space="preserve"> </v>
      </c>
    </row>
    <row r="12" spans="1:16" x14ac:dyDescent="0.25">
      <c r="A12" s="72"/>
      <c r="B12" s="82"/>
      <c r="C12" s="82"/>
      <c r="D12" s="79"/>
      <c r="E12" s="83"/>
      <c r="F12" s="83"/>
      <c r="G12" s="81"/>
      <c r="H12" s="262"/>
      <c r="I12" s="238" t="str">
        <f>IF(ISNUMBER(F12),_xlfn.IFS(RIGHT(H12,3)="(b)",IF(AND(G12&gt;=DATE('1. Informace o projektu'!$C$3,1,1),G12&lt;=WORKDAY(DATE('1. Informace o projektu'!$C$3+1,1,31)-1,1)),"OK","!!"),RIGHT(H12,3)="(a)",IF(AND(G12&gt;=DATE('1. Informace o projektu'!$C$3,1,1),G12&lt;=WORKDAY(DATE('1. Informace o projektu'!$C$3,12,31)-1,1,'6. Data'!$C$76:$C$89)),"OK","!!"),ISBLANK(G12),"!",ISBLANK(H12),"!!!",H12='6. Data'!$B$3,"vyberte druh nákladu")," ")</f>
        <v xml:space="preserve"> </v>
      </c>
      <c r="J12" s="261" t="str">
        <f t="shared" si="0"/>
        <v xml:space="preserve"> </v>
      </c>
      <c r="K12" s="238" t="str">
        <f t="shared" si="1"/>
        <v xml:space="preserve"> </v>
      </c>
      <c r="L12" s="87" t="str">
        <f t="shared" si="2"/>
        <v xml:space="preserve"> </v>
      </c>
    </row>
    <row r="13" spans="1:16" x14ac:dyDescent="0.25">
      <c r="A13" s="72"/>
      <c r="B13" s="82"/>
      <c r="C13" s="82"/>
      <c r="D13" s="79"/>
      <c r="E13" s="83"/>
      <c r="F13" s="83"/>
      <c r="G13" s="81"/>
      <c r="H13" s="262"/>
      <c r="I13" s="238" t="str">
        <f>IF(ISNUMBER(F13),_xlfn.IFS(RIGHT(H13,3)="(b)",IF(AND(G13&gt;=DATE('1. Informace o projektu'!$C$3,1,1),G13&lt;=WORKDAY(DATE('1. Informace o projektu'!$C$3+1,1,31)-1,1)),"OK","!!"),RIGHT(H13,3)="(a)",IF(AND(G13&gt;=DATE('1. Informace o projektu'!$C$3,1,1),G13&lt;=WORKDAY(DATE('1. Informace o projektu'!$C$3,12,31)-1,1,'6. Data'!$C$76:$C$89)),"OK","!!"),ISBLANK(G13),"!",ISBLANK(H13),"!!!",H13='6. Data'!$B$3,"vyberte druh nákladu")," ")</f>
        <v xml:space="preserve"> </v>
      </c>
      <c r="J13" s="261" t="str">
        <f t="shared" si="0"/>
        <v xml:space="preserve"> </v>
      </c>
      <c r="K13" s="238" t="str">
        <f t="shared" si="1"/>
        <v xml:space="preserve"> </v>
      </c>
      <c r="L13" s="87" t="str">
        <f t="shared" si="2"/>
        <v xml:space="preserve"> </v>
      </c>
      <c r="O13" s="84"/>
      <c r="P13" s="84"/>
    </row>
    <row r="14" spans="1:16" x14ac:dyDescent="0.25">
      <c r="A14" s="72"/>
      <c r="B14" s="82"/>
      <c r="C14" s="82"/>
      <c r="D14" s="79"/>
      <c r="E14" s="83"/>
      <c r="F14" s="83"/>
      <c r="G14" s="81"/>
      <c r="H14" s="262"/>
      <c r="I14" s="238" t="str">
        <f>IF(ISNUMBER(F14),_xlfn.IFS(RIGHT(H14,3)="(b)",IF(AND(G14&gt;=DATE('1. Informace o projektu'!$C$3,1,1),G14&lt;=WORKDAY(DATE('1. Informace o projektu'!$C$3+1,1,31)-1,1)),"OK","!!"),RIGHT(H14,3)="(a)",IF(AND(G14&gt;=DATE('1. Informace o projektu'!$C$3,1,1),G14&lt;=WORKDAY(DATE('1. Informace o projektu'!$C$3,12,31)-1,1,'6. Data'!$C$76:$C$89)),"OK","!!"),ISBLANK(G14),"!",ISBLANK(H14),"!!!",H14='6. Data'!$B$3,"vyberte druh nákladu")," ")</f>
        <v xml:space="preserve"> </v>
      </c>
      <c r="J14" s="261" t="str">
        <f t="shared" si="0"/>
        <v xml:space="preserve"> </v>
      </c>
      <c r="K14" s="238" t="str">
        <f t="shared" si="1"/>
        <v xml:space="preserve"> </v>
      </c>
      <c r="L14" s="87" t="str">
        <f t="shared" si="2"/>
        <v xml:space="preserve"> </v>
      </c>
    </row>
    <row r="15" spans="1:16" x14ac:dyDescent="0.25">
      <c r="A15" s="72"/>
      <c r="B15" s="82"/>
      <c r="C15" s="82"/>
      <c r="D15" s="79"/>
      <c r="E15" s="83"/>
      <c r="F15" s="83"/>
      <c r="G15" s="81"/>
      <c r="H15" s="262"/>
      <c r="I15" s="238" t="str">
        <f>IF(ISNUMBER(F15),_xlfn.IFS(RIGHT(H15,3)="(b)",IF(AND(G15&gt;=DATE('1. Informace o projektu'!$C$3,1,1),G15&lt;=WORKDAY(DATE('1. Informace o projektu'!$C$3+1,1,31)-1,1)),"OK","!!"),RIGHT(H15,3)="(a)",IF(AND(G15&gt;=DATE('1. Informace o projektu'!$C$3,1,1),G15&lt;=WORKDAY(DATE('1. Informace o projektu'!$C$3,12,31)-1,1,'6. Data'!$C$76:$C$89)),"OK","!!"),ISBLANK(G15),"!",ISBLANK(H15),"!!!",H15='6. Data'!$B$3,"vyberte druh nákladu")," ")</f>
        <v xml:space="preserve"> </v>
      </c>
      <c r="J15" s="261" t="str">
        <f t="shared" si="0"/>
        <v xml:space="preserve"> </v>
      </c>
      <c r="K15" s="238" t="str">
        <f t="shared" si="1"/>
        <v xml:space="preserve"> </v>
      </c>
      <c r="L15" s="87" t="str">
        <f t="shared" si="2"/>
        <v xml:space="preserve"> </v>
      </c>
    </row>
    <row r="16" spans="1:16" x14ac:dyDescent="0.25">
      <c r="A16" s="72"/>
      <c r="B16" s="82"/>
      <c r="C16" s="82"/>
      <c r="D16" s="79"/>
      <c r="E16" s="83"/>
      <c r="F16" s="83"/>
      <c r="G16" s="81"/>
      <c r="H16" s="262"/>
      <c r="I16" s="238" t="str">
        <f>IF(ISNUMBER(F16),_xlfn.IFS(RIGHT(H16,3)="(b)",IF(AND(G16&gt;=DATE('1. Informace o projektu'!$C$3,1,1),G16&lt;=WORKDAY(DATE('1. Informace o projektu'!$C$3+1,1,31)-1,1)),"OK","!!"),RIGHT(H16,3)="(a)",IF(AND(G16&gt;=DATE('1. Informace o projektu'!$C$3,1,1),G16&lt;=WORKDAY(DATE('1. Informace o projektu'!$C$3,12,31)-1,1,'6. Data'!$C$76:$C$89)),"OK","!!"),ISBLANK(G16),"!",ISBLANK(H16),"!!!",H16='6. Data'!$B$3,"vyberte druh nákladu")," ")</f>
        <v xml:space="preserve"> </v>
      </c>
      <c r="J16" s="261" t="str">
        <f t="shared" si="0"/>
        <v xml:space="preserve"> </v>
      </c>
      <c r="K16" s="238" t="str">
        <f t="shared" si="1"/>
        <v xml:space="preserve"> </v>
      </c>
      <c r="L16" s="87" t="str">
        <f t="shared" si="2"/>
        <v xml:space="preserve"> </v>
      </c>
    </row>
    <row r="17" spans="1:12" x14ac:dyDescent="0.25">
      <c r="A17" s="72"/>
      <c r="B17" s="82"/>
      <c r="C17" s="82"/>
      <c r="D17" s="79"/>
      <c r="E17" s="83"/>
      <c r="F17" s="83"/>
      <c r="G17" s="81"/>
      <c r="H17" s="262"/>
      <c r="I17" s="238" t="str">
        <f>IF(ISNUMBER(F17),_xlfn.IFS(RIGHT(H17,3)="(b)",IF(AND(G17&gt;=DATE('1. Informace o projektu'!$C$3,1,1),G17&lt;=WORKDAY(DATE('1. Informace o projektu'!$C$3+1,1,31)-1,1)),"OK","!!"),RIGHT(H17,3)="(a)",IF(AND(G17&gt;=DATE('1. Informace o projektu'!$C$3,1,1),G17&lt;=WORKDAY(DATE('1. Informace o projektu'!$C$3,12,31)-1,1,'6. Data'!$C$76:$C$89)),"OK","!!"),ISBLANK(G17),"!",ISBLANK(H17),"!!!",H17='6. Data'!$B$3,"vyberte druh nákladu")," ")</f>
        <v xml:space="preserve"> </v>
      </c>
      <c r="J17" s="261" t="str">
        <f t="shared" si="0"/>
        <v xml:space="preserve"> </v>
      </c>
      <c r="K17" s="238" t="str">
        <f t="shared" si="1"/>
        <v xml:space="preserve"> </v>
      </c>
      <c r="L17" s="87" t="str">
        <f t="shared" si="2"/>
        <v xml:space="preserve"> </v>
      </c>
    </row>
    <row r="18" spans="1:12" x14ac:dyDescent="0.25">
      <c r="A18" s="72"/>
      <c r="B18" s="82"/>
      <c r="C18" s="82"/>
      <c r="D18" s="79"/>
      <c r="E18" s="83"/>
      <c r="F18" s="83"/>
      <c r="G18" s="81"/>
      <c r="H18" s="123"/>
      <c r="I18" s="238" t="str">
        <f>IF(ISNUMBER(F18),_xlfn.IFS(RIGHT(H18,3)="(b)",IF(AND(G18&gt;=DATE('1. Informace o projektu'!$C$3,1,1),G18&lt;=WORKDAY(DATE('1. Informace o projektu'!$C$3+1,1,31)-1,1)),"OK","!!"),RIGHT(H18,3)="(a)",IF(AND(G18&gt;=DATE('1. Informace o projektu'!$C$3,1,1),G18&lt;=WORKDAY(DATE('1. Informace o projektu'!$C$3,12,31)-1,1,'6. Data'!$C$76:$C$89)),"OK","!!"),ISBLANK(G18),"!",ISBLANK(H18),"!!!",H18='6. Data'!$B$3,"vyberte druh nákladu")," ")</f>
        <v xml:space="preserve"> </v>
      </c>
      <c r="J18" s="261" t="str">
        <f t="shared" si="0"/>
        <v xml:space="preserve"> </v>
      </c>
      <c r="K18" s="238" t="str">
        <f t="shared" si="1"/>
        <v xml:space="preserve"> </v>
      </c>
      <c r="L18" s="87" t="str">
        <f t="shared" si="2"/>
        <v xml:space="preserve"> </v>
      </c>
    </row>
    <row r="19" spans="1:12" x14ac:dyDescent="0.25">
      <c r="A19" s="72"/>
      <c r="B19" s="82"/>
      <c r="C19" s="82"/>
      <c r="D19" s="79"/>
      <c r="E19" s="83"/>
      <c r="F19" s="83"/>
      <c r="G19" s="81"/>
      <c r="H19" s="123"/>
      <c r="I19" s="238" t="str">
        <f>IF(ISNUMBER(F19),_xlfn.IFS(RIGHT(H19,3)="(b)",IF(AND(G19&gt;=DATE('1. Informace o projektu'!$C$3,1,1),G19&lt;=WORKDAY(DATE('1. Informace o projektu'!$C$3+1,1,31)-1,1)),"OK","!!"),RIGHT(H19,3)="(a)",IF(AND(G19&gt;=DATE('1. Informace o projektu'!$C$3,1,1),G19&lt;=WORKDAY(DATE('1. Informace o projektu'!$C$3,12,31)-1,1,'6. Data'!$C$76:$C$89)),"OK","!!"),ISBLANK(G19),"!",ISBLANK(H19),"!!!",H19='6. Data'!$B$3,"vyberte druh nákladu")," ")</f>
        <v xml:space="preserve"> </v>
      </c>
      <c r="J19" s="261" t="str">
        <f t="shared" si="0"/>
        <v xml:space="preserve"> </v>
      </c>
      <c r="K19" s="238" t="str">
        <f t="shared" si="1"/>
        <v xml:space="preserve"> </v>
      </c>
      <c r="L19" s="87" t="str">
        <f t="shared" si="2"/>
        <v xml:space="preserve"> </v>
      </c>
    </row>
    <row r="20" spans="1:12" x14ac:dyDescent="0.25">
      <c r="A20" s="72"/>
      <c r="B20" s="82"/>
      <c r="C20" s="82"/>
      <c r="D20" s="79"/>
      <c r="E20" s="83"/>
      <c r="F20" s="83"/>
      <c r="G20" s="81"/>
      <c r="H20" s="123"/>
      <c r="I20" s="238" t="str">
        <f>IF(ISNUMBER(F20),_xlfn.IFS(RIGHT(H20,3)="(b)",IF(AND(G20&gt;=DATE('1. Informace o projektu'!$C$3,1,1),G20&lt;=WORKDAY(DATE('1. Informace o projektu'!$C$3+1,1,31)-1,1)),"OK","!!"),RIGHT(H20,3)="(a)",IF(AND(G20&gt;=DATE('1. Informace o projektu'!$C$3,1,1),G20&lt;=WORKDAY(DATE('1. Informace o projektu'!$C$3,12,31)-1,1,'6. Data'!$C$76:$C$89)),"OK","!!"),ISBLANK(G20),"!",ISBLANK(H20),"!!!",H20='6. Data'!$B$3,"vyberte druh nákladu")," ")</f>
        <v xml:space="preserve"> </v>
      </c>
      <c r="J20" s="261" t="str">
        <f t="shared" si="0"/>
        <v xml:space="preserve"> </v>
      </c>
      <c r="K20" s="238" t="str">
        <f t="shared" si="1"/>
        <v xml:space="preserve"> </v>
      </c>
      <c r="L20" s="87" t="str">
        <f t="shared" si="2"/>
        <v xml:space="preserve"> </v>
      </c>
    </row>
    <row r="21" spans="1:12" x14ac:dyDescent="0.25">
      <c r="A21" s="72"/>
      <c r="B21" s="82"/>
      <c r="C21" s="82"/>
      <c r="D21" s="79"/>
      <c r="E21" s="83"/>
      <c r="F21" s="83"/>
      <c r="G21" s="81"/>
      <c r="H21" s="123"/>
      <c r="I21" s="238" t="str">
        <f>IF(ISNUMBER(F21),_xlfn.IFS(RIGHT(H21,3)="(b)",IF(AND(G21&gt;=DATE('1. Informace o projektu'!$C$3,1,1),G21&lt;=WORKDAY(DATE('1. Informace o projektu'!$C$3+1,1,31)-1,1)),"OK","!!"),RIGHT(H21,3)="(a)",IF(AND(G21&gt;=DATE('1. Informace o projektu'!$C$3,1,1),G21&lt;=WORKDAY(DATE('1. Informace o projektu'!$C$3,12,31)-1,1,'6. Data'!$C$76:$C$89)),"OK","!!"),ISBLANK(G21),"!",ISBLANK(H21),"!!!",H21='6. Data'!$B$3,"vyberte druh nákladu")," ")</f>
        <v xml:space="preserve"> </v>
      </c>
      <c r="J21" s="261" t="str">
        <f t="shared" si="0"/>
        <v xml:space="preserve"> </v>
      </c>
      <c r="K21" s="238" t="str">
        <f t="shared" si="1"/>
        <v xml:space="preserve"> </v>
      </c>
      <c r="L21" s="87" t="str">
        <f t="shared" si="2"/>
        <v xml:space="preserve"> </v>
      </c>
    </row>
    <row r="22" spans="1:12" x14ac:dyDescent="0.25">
      <c r="A22" s="72"/>
      <c r="B22" s="82"/>
      <c r="C22" s="82"/>
      <c r="D22" s="79"/>
      <c r="E22" s="83"/>
      <c r="F22" s="83"/>
      <c r="G22" s="81"/>
      <c r="H22" s="123"/>
      <c r="I22" s="238" t="str">
        <f>IF(ISNUMBER(F22),_xlfn.IFS(RIGHT(H22,3)="(b)",IF(AND(G22&gt;=DATE('1. Informace o projektu'!$C$3,1,1),G22&lt;=WORKDAY(DATE('1. Informace o projektu'!$C$3+1,1,31)-1,1)),"OK","!!"),RIGHT(H22,3)="(a)",IF(AND(G22&gt;=DATE('1. Informace o projektu'!$C$3,1,1),G22&lt;=WORKDAY(DATE('1. Informace o projektu'!$C$3,12,31)-1,1,'6. Data'!$C$76:$C$89)),"OK","!!"),ISBLANK(G22),"!",ISBLANK(H22),"!!!",H22='6. Data'!$B$3,"vyberte druh nákladu")," ")</f>
        <v xml:space="preserve"> </v>
      </c>
      <c r="J22" s="261" t="str">
        <f t="shared" si="0"/>
        <v xml:space="preserve"> </v>
      </c>
      <c r="K22" s="238" t="str">
        <f t="shared" si="1"/>
        <v xml:space="preserve"> </v>
      </c>
      <c r="L22" s="87" t="str">
        <f t="shared" si="2"/>
        <v xml:space="preserve"> </v>
      </c>
    </row>
    <row r="23" spans="1:12" x14ac:dyDescent="0.25">
      <c r="A23" s="72"/>
      <c r="B23" s="82"/>
      <c r="C23" s="82"/>
      <c r="D23" s="79"/>
      <c r="E23" s="83"/>
      <c r="F23" s="83"/>
      <c r="G23" s="81"/>
      <c r="H23" s="123"/>
      <c r="I23" s="238" t="str">
        <f>IF(ISNUMBER(F23),_xlfn.IFS(RIGHT(H23,3)="(b)",IF(AND(G23&gt;=DATE('1. Informace o projektu'!$C$3,1,1),G23&lt;=WORKDAY(DATE('1. Informace o projektu'!$C$3+1,1,31)-1,1)),"OK","!!"),RIGHT(H23,3)="(a)",IF(AND(G23&gt;=DATE('1. Informace o projektu'!$C$3,1,1),G23&lt;=WORKDAY(DATE('1. Informace o projektu'!$C$3,12,31)-1,1,'6. Data'!$C$76:$C$89)),"OK","!!"),ISBLANK(G23),"!",ISBLANK(H23),"!!!",H23='6. Data'!$B$3,"vyberte druh nákladu")," ")</f>
        <v xml:space="preserve"> </v>
      </c>
      <c r="J23" s="261" t="str">
        <f t="shared" si="0"/>
        <v xml:space="preserve"> </v>
      </c>
      <c r="K23" s="238" t="str">
        <f t="shared" si="1"/>
        <v xml:space="preserve"> </v>
      </c>
      <c r="L23" s="87" t="str">
        <f t="shared" si="2"/>
        <v xml:space="preserve"> </v>
      </c>
    </row>
    <row r="24" spans="1:12" x14ac:dyDescent="0.25">
      <c r="A24" s="72"/>
      <c r="B24" s="82"/>
      <c r="C24" s="82"/>
      <c r="D24" s="79"/>
      <c r="E24" s="83"/>
      <c r="F24" s="83"/>
      <c r="G24" s="81"/>
      <c r="H24" s="123"/>
      <c r="I24" s="238" t="str">
        <f>IF(ISNUMBER(F24),_xlfn.IFS(RIGHT(H24,3)="(b)",IF(AND(G24&gt;=DATE('1. Informace o projektu'!$C$3,1,1),G24&lt;=WORKDAY(DATE('1. Informace o projektu'!$C$3+1,1,31)-1,1)),"OK","!!"),RIGHT(H24,3)="(a)",IF(AND(G24&gt;=DATE('1. Informace o projektu'!$C$3,1,1),G24&lt;=WORKDAY(DATE('1. Informace o projektu'!$C$3,12,31)-1,1,'6. Data'!$C$76:$C$89)),"OK","!!"),ISBLANK(G24),"!",ISBLANK(H24),"!!!",H24='6. Data'!$B$3,"vyberte druh nákladu")," ")</f>
        <v xml:space="preserve"> </v>
      </c>
      <c r="J24" s="261" t="str">
        <f t="shared" si="0"/>
        <v xml:space="preserve"> </v>
      </c>
      <c r="K24" s="238" t="str">
        <f t="shared" si="1"/>
        <v xml:space="preserve"> </v>
      </c>
      <c r="L24" s="87" t="str">
        <f t="shared" si="2"/>
        <v xml:space="preserve"> </v>
      </c>
    </row>
    <row r="25" spans="1:12" x14ac:dyDescent="0.25">
      <c r="A25" s="72"/>
      <c r="B25" s="82"/>
      <c r="C25" s="82"/>
      <c r="D25" s="79"/>
      <c r="E25" s="83"/>
      <c r="F25" s="83"/>
      <c r="G25" s="81"/>
      <c r="H25" s="123"/>
      <c r="I25" s="238" t="str">
        <f>IF(ISNUMBER(F25),_xlfn.IFS(RIGHT(H25,3)="(b)",IF(AND(G25&gt;=DATE('1. Informace o projektu'!$C$3,1,1),G25&lt;=WORKDAY(DATE('1. Informace o projektu'!$C$3+1,1,31)-1,1)),"OK","!!"),RIGHT(H25,3)="(a)",IF(AND(G25&gt;=DATE('1. Informace o projektu'!$C$3,1,1),G25&lt;=WORKDAY(DATE('1. Informace o projektu'!$C$3,12,31)-1,1,'6. Data'!$C$76:$C$89)),"OK","!!"),ISBLANK(G25),"!",ISBLANK(H25),"!!!",H25='6. Data'!$B$3,"vyberte druh nákladu")," ")</f>
        <v xml:space="preserve"> </v>
      </c>
      <c r="J25" s="261" t="str">
        <f t="shared" si="0"/>
        <v xml:space="preserve"> </v>
      </c>
      <c r="K25" s="238" t="str">
        <f t="shared" si="1"/>
        <v xml:space="preserve"> </v>
      </c>
      <c r="L25" s="87" t="str">
        <f t="shared" si="2"/>
        <v xml:space="preserve"> </v>
      </c>
    </row>
    <row r="26" spans="1:12" x14ac:dyDescent="0.25">
      <c r="A26" s="72"/>
      <c r="B26" s="82"/>
      <c r="C26" s="82"/>
      <c r="D26" s="79"/>
      <c r="E26" s="83"/>
      <c r="F26" s="83"/>
      <c r="G26" s="81"/>
      <c r="H26" s="123"/>
      <c r="I26" s="238" t="str">
        <f>IF(ISNUMBER(F26),_xlfn.IFS(RIGHT(H26,3)="(b)",IF(AND(G26&gt;=DATE('1. Informace o projektu'!$C$3,1,1),G26&lt;=WORKDAY(DATE('1. Informace o projektu'!$C$3+1,1,31)-1,1)),"OK","!!"),RIGHT(H26,3)="(a)",IF(AND(G26&gt;=DATE('1. Informace o projektu'!$C$3,1,1),G26&lt;=WORKDAY(DATE('1. Informace o projektu'!$C$3,12,31)-1,1,'6. Data'!$C$76:$C$89)),"OK","!!"),ISBLANK(G26),"!",ISBLANK(H26),"!!!",H26='6. Data'!$B$3,"vyberte druh nákladu")," ")</f>
        <v xml:space="preserve"> </v>
      </c>
      <c r="J26" s="261" t="str">
        <f t="shared" si="0"/>
        <v xml:space="preserve"> </v>
      </c>
      <c r="K26" s="238" t="str">
        <f t="shared" si="1"/>
        <v xml:space="preserve"> </v>
      </c>
      <c r="L26" s="87" t="str">
        <f t="shared" si="2"/>
        <v xml:space="preserve"> </v>
      </c>
    </row>
    <row r="27" spans="1:12" x14ac:dyDescent="0.25">
      <c r="A27" s="72"/>
      <c r="B27" s="82"/>
      <c r="C27" s="82"/>
      <c r="D27" s="79"/>
      <c r="E27" s="83"/>
      <c r="F27" s="83"/>
      <c r="G27" s="81"/>
      <c r="H27" s="123"/>
      <c r="I27" s="238" t="str">
        <f>IF(ISNUMBER(F27),_xlfn.IFS(RIGHT(H27,3)="(b)",IF(AND(G27&gt;=DATE('1. Informace o projektu'!$C$3,1,1),G27&lt;=WORKDAY(DATE('1. Informace o projektu'!$C$3+1,1,31)-1,1)),"OK","!!"),RIGHT(H27,3)="(a)",IF(AND(G27&gt;=DATE('1. Informace o projektu'!$C$3,1,1),G27&lt;=WORKDAY(DATE('1. Informace o projektu'!$C$3,12,31)-1,1,'6. Data'!$C$76:$C$89)),"OK","!!"),ISBLANK(G27),"!",ISBLANK(H27),"!!!",H27='6. Data'!$B$3,"vyberte druh nákladu")," ")</f>
        <v xml:space="preserve"> </v>
      </c>
      <c r="J27" s="261" t="str">
        <f t="shared" si="0"/>
        <v xml:space="preserve"> </v>
      </c>
      <c r="K27" s="238" t="str">
        <f t="shared" si="1"/>
        <v xml:space="preserve"> </v>
      </c>
      <c r="L27" s="87" t="str">
        <f t="shared" si="2"/>
        <v xml:space="preserve"> </v>
      </c>
    </row>
    <row r="28" spans="1:12" x14ac:dyDescent="0.25">
      <c r="A28" s="72"/>
      <c r="B28" s="82"/>
      <c r="C28" s="82"/>
      <c r="D28" s="79"/>
      <c r="E28" s="83"/>
      <c r="F28" s="83"/>
      <c r="G28" s="81"/>
      <c r="H28" s="123"/>
      <c r="I28" s="238" t="str">
        <f>IF(ISNUMBER(F28),_xlfn.IFS(RIGHT(H28,3)="(b)",IF(AND(G28&gt;=DATE('1. Informace o projektu'!$C$3,1,1),G28&lt;=WORKDAY(DATE('1. Informace o projektu'!$C$3+1,1,31)-1,1)),"OK","!!"),RIGHT(H28,3)="(a)",IF(AND(G28&gt;=DATE('1. Informace o projektu'!$C$3,1,1),G28&lt;=WORKDAY(DATE('1. Informace o projektu'!$C$3,12,31)-1,1,'6. Data'!$C$76:$C$89)),"OK","!!"),ISBLANK(G28),"!",ISBLANK(H28),"!!!",H28='6. Data'!$B$3,"vyberte druh nákladu")," ")</f>
        <v xml:space="preserve"> </v>
      </c>
      <c r="J28" s="261" t="str">
        <f t="shared" si="0"/>
        <v xml:space="preserve"> </v>
      </c>
      <c r="K28" s="238" t="str">
        <f t="shared" si="1"/>
        <v xml:space="preserve"> </v>
      </c>
      <c r="L28" s="87" t="str">
        <f t="shared" si="2"/>
        <v xml:space="preserve"> </v>
      </c>
    </row>
    <row r="29" spans="1:12" x14ac:dyDescent="0.25">
      <c r="A29" s="72"/>
      <c r="B29" s="82"/>
      <c r="C29" s="82"/>
      <c r="D29" s="79"/>
      <c r="E29" s="83"/>
      <c r="F29" s="83"/>
      <c r="G29" s="81"/>
      <c r="H29" s="123"/>
      <c r="I29" s="238" t="str">
        <f>IF(ISNUMBER(F29),_xlfn.IFS(RIGHT(H29,3)="(b)",IF(AND(G29&gt;=DATE('1. Informace o projektu'!$C$3,1,1),G29&lt;=WORKDAY(DATE('1. Informace o projektu'!$C$3+1,1,31)-1,1)),"OK","!!"),RIGHT(H29,3)="(a)",IF(AND(G29&gt;=DATE('1. Informace o projektu'!$C$3,1,1),G29&lt;=WORKDAY(DATE('1. Informace o projektu'!$C$3,12,31)-1,1,'6. Data'!$C$76:$C$89)),"OK","!!"),ISBLANK(G29),"!",ISBLANK(H29),"!!!",H29='6. Data'!$B$3,"vyberte druh nákladu")," ")</f>
        <v xml:space="preserve"> </v>
      </c>
      <c r="J29" s="261" t="str">
        <f t="shared" si="0"/>
        <v xml:space="preserve"> </v>
      </c>
      <c r="K29" s="238" t="str">
        <f t="shared" si="1"/>
        <v xml:space="preserve"> </v>
      </c>
      <c r="L29" s="87" t="str">
        <f t="shared" si="2"/>
        <v xml:space="preserve"> </v>
      </c>
    </row>
    <row r="30" spans="1:12" x14ac:dyDescent="0.25">
      <c r="A30" s="72"/>
      <c r="B30" s="82"/>
      <c r="C30" s="82"/>
      <c r="D30" s="79"/>
      <c r="E30" s="83"/>
      <c r="F30" s="83"/>
      <c r="G30" s="81"/>
      <c r="H30" s="123"/>
      <c r="I30" s="238" t="str">
        <f>IF(ISNUMBER(F30),_xlfn.IFS(RIGHT(H30,3)="(b)",IF(AND(G30&gt;=DATE('1. Informace o projektu'!$C$3,1,1),G30&lt;=WORKDAY(DATE('1. Informace o projektu'!$C$3+1,1,31)-1,1)),"OK","!!"),RIGHT(H30,3)="(a)",IF(AND(G30&gt;=DATE('1. Informace o projektu'!$C$3,1,1),G30&lt;=WORKDAY(DATE('1. Informace o projektu'!$C$3,12,31)-1,1,'6. Data'!$C$76:$C$89)),"OK","!!"),ISBLANK(G30),"!",ISBLANK(H30),"!!!",H30='6. Data'!$B$3,"vyberte druh nákladu")," ")</f>
        <v xml:space="preserve"> </v>
      </c>
      <c r="J30" s="261" t="str">
        <f t="shared" si="0"/>
        <v xml:space="preserve"> </v>
      </c>
      <c r="K30" s="238" t="str">
        <f t="shared" si="1"/>
        <v xml:space="preserve"> </v>
      </c>
      <c r="L30" s="87" t="str">
        <f t="shared" si="2"/>
        <v xml:space="preserve"> </v>
      </c>
    </row>
    <row r="31" spans="1:12" x14ac:dyDescent="0.25">
      <c r="A31" s="72"/>
      <c r="B31" s="82"/>
      <c r="C31" s="82"/>
      <c r="D31" s="79"/>
      <c r="E31" s="83"/>
      <c r="F31" s="83"/>
      <c r="G31" s="81"/>
      <c r="H31" s="123"/>
      <c r="I31" s="238" t="str">
        <f>IF(ISNUMBER(F31),_xlfn.IFS(RIGHT(H31,3)="(b)",IF(AND(G31&gt;=DATE('1. Informace o projektu'!$C$3,1,1),G31&lt;=WORKDAY(DATE('1. Informace o projektu'!$C$3+1,1,31)-1,1)),"OK","!!"),RIGHT(H31,3)="(a)",IF(AND(G31&gt;=DATE('1. Informace o projektu'!$C$3,1,1),G31&lt;=WORKDAY(DATE('1. Informace o projektu'!$C$3,12,31)-1,1,'6. Data'!$C$76:$C$89)),"OK","!!"),ISBLANK(G31),"!",ISBLANK(H31),"!!!",H31='6. Data'!$B$3,"vyberte druh nákladu")," ")</f>
        <v xml:space="preserve"> </v>
      </c>
      <c r="J31" s="261" t="str">
        <f t="shared" si="0"/>
        <v xml:space="preserve"> </v>
      </c>
      <c r="K31" s="238" t="str">
        <f t="shared" si="1"/>
        <v xml:space="preserve"> </v>
      </c>
      <c r="L31" s="87" t="str">
        <f t="shared" si="2"/>
        <v xml:space="preserve"> </v>
      </c>
    </row>
    <row r="32" spans="1:12" x14ac:dyDescent="0.25">
      <c r="A32" s="72"/>
      <c r="B32" s="82"/>
      <c r="C32" s="82"/>
      <c r="D32" s="79"/>
      <c r="E32" s="83"/>
      <c r="F32" s="83"/>
      <c r="G32" s="81"/>
      <c r="H32" s="123"/>
      <c r="I32" s="238" t="str">
        <f>IF(ISNUMBER(F32),_xlfn.IFS(RIGHT(H32,3)="(b)",IF(AND(G32&gt;=DATE('1. Informace o projektu'!$C$3,1,1),G32&lt;=WORKDAY(DATE('1. Informace o projektu'!$C$3+1,1,31)-1,1)),"OK","!!"),RIGHT(H32,3)="(a)",IF(AND(G32&gt;=DATE('1. Informace o projektu'!$C$3,1,1),G32&lt;=WORKDAY(DATE('1. Informace o projektu'!$C$3,12,31)-1,1,'6. Data'!$C$76:$C$89)),"OK","!!"),ISBLANK(G32),"!",ISBLANK(H32),"!!!",H32='6. Data'!$B$3,"vyberte druh nákladu")," ")</f>
        <v xml:space="preserve"> </v>
      </c>
      <c r="J32" s="261" t="str">
        <f t="shared" si="0"/>
        <v xml:space="preserve"> </v>
      </c>
      <c r="K32" s="238" t="str">
        <f t="shared" si="1"/>
        <v xml:space="preserve"> </v>
      </c>
      <c r="L32" s="87" t="str">
        <f t="shared" si="2"/>
        <v xml:space="preserve"> </v>
      </c>
    </row>
    <row r="33" spans="1:12" x14ac:dyDescent="0.25">
      <c r="A33" s="72"/>
      <c r="B33" s="82"/>
      <c r="C33" s="82"/>
      <c r="D33" s="79"/>
      <c r="E33" s="83"/>
      <c r="F33" s="83"/>
      <c r="G33" s="81"/>
      <c r="H33" s="123"/>
      <c r="I33" s="238" t="str">
        <f>IF(ISNUMBER(F33),_xlfn.IFS(RIGHT(H33,3)="(b)",IF(AND(G33&gt;=DATE('1. Informace o projektu'!$C$3,1,1),G33&lt;=WORKDAY(DATE('1. Informace o projektu'!$C$3+1,1,31)-1,1)),"OK","!!"),RIGHT(H33,3)="(a)",IF(AND(G33&gt;=DATE('1. Informace o projektu'!$C$3,1,1),G33&lt;=WORKDAY(DATE('1. Informace o projektu'!$C$3,12,31)-1,1,'6. Data'!$C$76:$C$89)),"OK","!!"),ISBLANK(G33),"!",ISBLANK(H33),"!!!",H33='6. Data'!$B$3,"vyberte druh nákladu")," ")</f>
        <v xml:space="preserve"> </v>
      </c>
      <c r="J33" s="261" t="str">
        <f t="shared" si="0"/>
        <v xml:space="preserve"> </v>
      </c>
      <c r="K33" s="238" t="str">
        <f t="shared" si="1"/>
        <v xml:space="preserve"> </v>
      </c>
      <c r="L33" s="87" t="str">
        <f t="shared" si="2"/>
        <v xml:space="preserve"> </v>
      </c>
    </row>
    <row r="34" spans="1:12" x14ac:dyDescent="0.25">
      <c r="A34" s="72"/>
      <c r="B34" s="82"/>
      <c r="C34" s="82"/>
      <c r="D34" s="79"/>
      <c r="E34" s="83"/>
      <c r="F34" s="83"/>
      <c r="G34" s="81"/>
      <c r="H34" s="123"/>
      <c r="I34" s="238" t="str">
        <f>IF(ISNUMBER(F34),_xlfn.IFS(RIGHT(H34,3)="(b)",IF(AND(G34&gt;=DATE('1. Informace o projektu'!$C$3,1,1),G34&lt;=WORKDAY(DATE('1. Informace o projektu'!$C$3+1,1,31)-1,1)),"OK","!!"),RIGHT(H34,3)="(a)",IF(AND(G34&gt;=DATE('1. Informace o projektu'!$C$3,1,1),G34&lt;=WORKDAY(DATE('1. Informace o projektu'!$C$3,12,31)-1,1,'6. Data'!$C$76:$C$89)),"OK","!!"),ISBLANK(G34),"!",ISBLANK(H34),"!!!",H34='6. Data'!$B$3,"vyberte druh nákladu")," ")</f>
        <v xml:space="preserve"> </v>
      </c>
      <c r="J34" s="261" t="str">
        <f t="shared" si="0"/>
        <v xml:space="preserve"> </v>
      </c>
      <c r="K34" s="238" t="str">
        <f t="shared" si="1"/>
        <v xml:space="preserve"> </v>
      </c>
      <c r="L34" s="87" t="str">
        <f t="shared" si="2"/>
        <v xml:space="preserve"> </v>
      </c>
    </row>
    <row r="35" spans="1:12" x14ac:dyDescent="0.25">
      <c r="A35" s="72"/>
      <c r="B35" s="82"/>
      <c r="C35" s="82"/>
      <c r="D35" s="79"/>
      <c r="E35" s="83"/>
      <c r="F35" s="83"/>
      <c r="G35" s="81"/>
      <c r="H35" s="123"/>
      <c r="I35" s="238" t="str">
        <f>IF(ISNUMBER(F35),_xlfn.IFS(RIGHT(H35,3)="(b)",IF(AND(G35&gt;=DATE('1. Informace o projektu'!$C$3,1,1),G35&lt;=WORKDAY(DATE('1. Informace o projektu'!$C$3+1,1,31)-1,1)),"OK","!!"),RIGHT(H35,3)="(a)",IF(AND(G35&gt;=DATE('1. Informace o projektu'!$C$3,1,1),G35&lt;=WORKDAY(DATE('1. Informace o projektu'!$C$3,12,31)-1,1,'6. Data'!$C$76:$C$89)),"OK","!!"),ISBLANK(G35),"!",ISBLANK(H35),"!!!",H35='6. Data'!$B$3,"vyberte druh nákladu")," ")</f>
        <v xml:space="preserve"> </v>
      </c>
      <c r="J35" s="261" t="str">
        <f t="shared" si="0"/>
        <v xml:space="preserve"> </v>
      </c>
      <c r="K35" s="238" t="str">
        <f t="shared" si="1"/>
        <v xml:space="preserve"> </v>
      </c>
      <c r="L35" s="87" t="str">
        <f t="shared" si="2"/>
        <v xml:space="preserve"> </v>
      </c>
    </row>
    <row r="36" spans="1:12" x14ac:dyDescent="0.25">
      <c r="A36" s="72"/>
      <c r="B36" s="82"/>
      <c r="C36" s="82"/>
      <c r="D36" s="79"/>
      <c r="E36" s="83"/>
      <c r="F36" s="83"/>
      <c r="G36" s="81"/>
      <c r="H36" s="123"/>
      <c r="I36" s="238" t="str">
        <f>IF(ISNUMBER(F36),_xlfn.IFS(RIGHT(H36,3)="(b)",IF(AND(G36&gt;=DATE('1. Informace o projektu'!$C$3,1,1),G36&lt;=WORKDAY(DATE('1. Informace o projektu'!$C$3+1,1,31)-1,1)),"OK","!!"),RIGHT(H36,3)="(a)",IF(AND(G36&gt;=DATE('1. Informace o projektu'!$C$3,1,1),G36&lt;=WORKDAY(DATE('1. Informace o projektu'!$C$3,12,31)-1,1,'6. Data'!$C$76:$C$89)),"OK","!!"),ISBLANK(G36),"!",ISBLANK(H36),"!!!",H36='6. Data'!$B$3,"vyberte druh nákladu")," ")</f>
        <v xml:space="preserve"> </v>
      </c>
      <c r="J36" s="261" t="str">
        <f t="shared" si="0"/>
        <v xml:space="preserve"> </v>
      </c>
      <c r="K36" s="238" t="str">
        <f t="shared" si="1"/>
        <v xml:space="preserve"> </v>
      </c>
      <c r="L36" s="87" t="str">
        <f t="shared" si="2"/>
        <v xml:space="preserve"> </v>
      </c>
    </row>
    <row r="37" spans="1:12" x14ac:dyDescent="0.25">
      <c r="A37" s="72"/>
      <c r="B37" s="82"/>
      <c r="C37" s="82"/>
      <c r="D37" s="79"/>
      <c r="E37" s="83"/>
      <c r="F37" s="83"/>
      <c r="G37" s="81"/>
      <c r="H37" s="123"/>
      <c r="I37" s="238" t="str">
        <f>IF(ISNUMBER(F37),_xlfn.IFS(RIGHT(H37,3)="(b)",IF(AND(G37&gt;=DATE('1. Informace o projektu'!$C$3,1,1),G37&lt;=WORKDAY(DATE('1. Informace o projektu'!$C$3+1,1,31)-1,1)),"OK","!!"),RIGHT(H37,3)="(a)",IF(AND(G37&gt;=DATE('1. Informace o projektu'!$C$3,1,1),G37&lt;=WORKDAY(DATE('1. Informace o projektu'!$C$3,12,31)-1,1,'6. Data'!$C$76:$C$89)),"OK","!!"),ISBLANK(G37),"!",ISBLANK(H37),"!!!",H37='6. Data'!$B$3,"vyberte druh nákladu")," ")</f>
        <v xml:space="preserve"> </v>
      </c>
      <c r="J37" s="261" t="str">
        <f t="shared" si="0"/>
        <v xml:space="preserve"> </v>
      </c>
      <c r="K37" s="238" t="str">
        <f t="shared" si="1"/>
        <v xml:space="preserve"> </v>
      </c>
      <c r="L37" s="87" t="str">
        <f t="shared" si="2"/>
        <v xml:space="preserve"> </v>
      </c>
    </row>
    <row r="38" spans="1:12" x14ac:dyDescent="0.25">
      <c r="A38" s="72"/>
      <c r="B38" s="82"/>
      <c r="C38" s="82"/>
      <c r="D38" s="79"/>
      <c r="E38" s="83"/>
      <c r="F38" s="83"/>
      <c r="G38" s="81"/>
      <c r="H38" s="123"/>
      <c r="I38" s="238" t="str">
        <f>IF(ISNUMBER(F38),_xlfn.IFS(RIGHT(H38,3)="(b)",IF(AND(G38&gt;=DATE('1. Informace o projektu'!$C$3,1,1),G38&lt;=WORKDAY(DATE('1. Informace o projektu'!$C$3+1,1,31)-1,1)),"OK","!!"),RIGHT(H38,3)="(a)",IF(AND(G38&gt;=DATE('1. Informace o projektu'!$C$3,1,1),G38&lt;=WORKDAY(DATE('1. Informace o projektu'!$C$3,12,31)-1,1,'6. Data'!$C$76:$C$89)),"OK","!!"),ISBLANK(G38),"!",ISBLANK(H38),"!!!",H38='6. Data'!$B$3,"vyberte druh nákladu")," ")</f>
        <v xml:space="preserve"> </v>
      </c>
      <c r="J38" s="261" t="str">
        <f t="shared" si="0"/>
        <v xml:space="preserve"> </v>
      </c>
      <c r="K38" s="238" t="str">
        <f t="shared" si="1"/>
        <v xml:space="preserve"> </v>
      </c>
      <c r="L38" s="87" t="str">
        <f t="shared" si="2"/>
        <v xml:space="preserve"> </v>
      </c>
    </row>
    <row r="39" spans="1:12" x14ac:dyDescent="0.25">
      <c r="A39" s="72"/>
      <c r="B39" s="82"/>
      <c r="C39" s="82"/>
      <c r="D39" s="79"/>
      <c r="E39" s="83"/>
      <c r="F39" s="83"/>
      <c r="G39" s="81"/>
      <c r="H39" s="123"/>
      <c r="I39" s="238" t="str">
        <f>IF(ISNUMBER(F39),_xlfn.IFS(RIGHT(H39,3)="(b)",IF(AND(G39&gt;=DATE('1. Informace o projektu'!$C$3,1,1),G39&lt;=WORKDAY(DATE('1. Informace o projektu'!$C$3+1,1,31)-1,1)),"OK","!!"),RIGHT(H39,3)="(a)",IF(AND(G39&gt;=DATE('1. Informace o projektu'!$C$3,1,1),G39&lt;=WORKDAY(DATE('1. Informace o projektu'!$C$3,12,31)-1,1,'6. Data'!$C$76:$C$89)),"OK","!!"),ISBLANK(G39),"!",ISBLANK(H39),"!!!",H39='6. Data'!$B$3,"vyberte druh nákladu")," ")</f>
        <v xml:space="preserve"> </v>
      </c>
      <c r="J39" s="261" t="str">
        <f t="shared" si="0"/>
        <v xml:space="preserve"> </v>
      </c>
      <c r="K39" s="238" t="str">
        <f t="shared" si="1"/>
        <v xml:space="preserve"> </v>
      </c>
      <c r="L39" s="87" t="str">
        <f t="shared" si="2"/>
        <v xml:space="preserve"> </v>
      </c>
    </row>
    <row r="40" spans="1:12" x14ac:dyDescent="0.25">
      <c r="A40" s="72"/>
      <c r="B40" s="82"/>
      <c r="C40" s="82"/>
      <c r="D40" s="79"/>
      <c r="E40" s="83"/>
      <c r="F40" s="83"/>
      <c r="G40" s="81"/>
      <c r="H40" s="123"/>
      <c r="I40" s="238" t="str">
        <f>IF(ISNUMBER(F40),_xlfn.IFS(RIGHT(H40,3)="(b)",IF(AND(G40&gt;=DATE('1. Informace o projektu'!$C$3,1,1),G40&lt;=WORKDAY(DATE('1. Informace o projektu'!$C$3+1,1,31)-1,1)),"OK","!!"),RIGHT(H40,3)="(a)",IF(AND(G40&gt;=DATE('1. Informace o projektu'!$C$3,1,1),G40&lt;=WORKDAY(DATE('1. Informace o projektu'!$C$3,12,31)-1,1,'6. Data'!$C$76:$C$89)),"OK","!!"),ISBLANK(G40),"!",ISBLANK(H40),"!!!",H40='6. Data'!$B$3,"vyberte druh nákladu")," ")</f>
        <v xml:space="preserve"> </v>
      </c>
      <c r="J40" s="261" t="str">
        <f t="shared" si="0"/>
        <v xml:space="preserve"> </v>
      </c>
      <c r="K40" s="238" t="str">
        <f t="shared" si="1"/>
        <v xml:space="preserve"> </v>
      </c>
      <c r="L40" s="87" t="str">
        <f t="shared" si="2"/>
        <v xml:space="preserve"> </v>
      </c>
    </row>
    <row r="41" spans="1:12" x14ac:dyDescent="0.25">
      <c r="A41" s="72"/>
      <c r="B41" s="82"/>
      <c r="C41" s="82"/>
      <c r="D41" s="79"/>
      <c r="E41" s="83"/>
      <c r="F41" s="83"/>
      <c r="G41" s="81"/>
      <c r="H41" s="123"/>
      <c r="I41" s="238" t="str">
        <f>IF(ISNUMBER(F41),_xlfn.IFS(RIGHT(H41,3)="(b)",IF(AND(G41&gt;=DATE('1. Informace o projektu'!$C$3,1,1),G41&lt;=WORKDAY(DATE('1. Informace o projektu'!$C$3+1,1,31)-1,1)),"OK","!!"),RIGHT(H41,3)="(a)",IF(AND(G41&gt;=DATE('1. Informace o projektu'!$C$3,1,1),G41&lt;=WORKDAY(DATE('1. Informace o projektu'!$C$3,12,31)-1,1,'6. Data'!$C$76:$C$89)),"OK","!!"),ISBLANK(G41),"!",ISBLANK(H41),"!!!",H41='6. Data'!$B$3,"vyberte druh nákladu")," ")</f>
        <v xml:space="preserve"> </v>
      </c>
      <c r="J41" s="261" t="str">
        <f t="shared" si="0"/>
        <v xml:space="preserve"> </v>
      </c>
      <c r="K41" s="238" t="str">
        <f t="shared" si="1"/>
        <v xml:space="preserve"> </v>
      </c>
      <c r="L41" s="87" t="str">
        <f t="shared" si="2"/>
        <v xml:space="preserve"> </v>
      </c>
    </row>
    <row r="42" spans="1:12" x14ac:dyDescent="0.25">
      <c r="A42" s="72"/>
      <c r="B42" s="82"/>
      <c r="C42" s="82"/>
      <c r="D42" s="79"/>
      <c r="E42" s="83"/>
      <c r="F42" s="83"/>
      <c r="G42" s="81"/>
      <c r="H42" s="123"/>
      <c r="I42" s="238" t="str">
        <f>IF(ISNUMBER(F42),_xlfn.IFS(RIGHT(H42,3)="(b)",IF(AND(G42&gt;=DATE('1. Informace o projektu'!$C$3,1,1),G42&lt;=WORKDAY(DATE('1. Informace o projektu'!$C$3+1,1,31)-1,1)),"OK","!!"),RIGHT(H42,3)="(a)",IF(AND(G42&gt;=DATE('1. Informace o projektu'!$C$3,1,1),G42&lt;=WORKDAY(DATE('1. Informace o projektu'!$C$3,12,31)-1,1,'6. Data'!$C$76:$C$89)),"OK","!!"),ISBLANK(G42),"!",ISBLANK(H42),"!!!",H42='6. Data'!$B$3,"vyberte druh nákladu")," ")</f>
        <v xml:space="preserve"> </v>
      </c>
      <c r="J42" s="261" t="str">
        <f t="shared" si="0"/>
        <v xml:space="preserve"> </v>
      </c>
      <c r="K42" s="238" t="str">
        <f t="shared" si="1"/>
        <v xml:space="preserve"> </v>
      </c>
      <c r="L42" s="87" t="str">
        <f t="shared" si="2"/>
        <v xml:space="preserve"> </v>
      </c>
    </row>
    <row r="43" spans="1:12" x14ac:dyDescent="0.25">
      <c r="A43" s="72"/>
      <c r="B43" s="82"/>
      <c r="C43" s="82"/>
      <c r="D43" s="79"/>
      <c r="E43" s="83"/>
      <c r="F43" s="83"/>
      <c r="G43" s="81"/>
      <c r="H43" s="123"/>
      <c r="I43" s="238" t="str">
        <f>IF(ISNUMBER(F43),_xlfn.IFS(RIGHT(H43,3)="(b)",IF(AND(G43&gt;=DATE('1. Informace o projektu'!$C$3,1,1),G43&lt;=WORKDAY(DATE('1. Informace o projektu'!$C$3+1,1,31)-1,1)),"OK","!!"),RIGHT(H43,3)="(a)",IF(AND(G43&gt;=DATE('1. Informace o projektu'!$C$3,1,1),G43&lt;=WORKDAY(DATE('1. Informace o projektu'!$C$3,12,31)-1,1,'6. Data'!$C$76:$C$89)),"OK","!!"),ISBLANK(G43),"!",ISBLANK(H43),"!!!",H43='6. Data'!$B$3,"vyberte druh nákladu")," ")</f>
        <v xml:space="preserve"> </v>
      </c>
      <c r="J43" s="261" t="str">
        <f t="shared" si="0"/>
        <v xml:space="preserve"> </v>
      </c>
      <c r="K43" s="238" t="str">
        <f t="shared" si="1"/>
        <v xml:space="preserve"> </v>
      </c>
      <c r="L43" s="87" t="str">
        <f t="shared" si="2"/>
        <v xml:space="preserve"> </v>
      </c>
    </row>
    <row r="44" spans="1:12" x14ac:dyDescent="0.25">
      <c r="A44" s="72"/>
      <c r="B44" s="82"/>
      <c r="C44" s="82"/>
      <c r="D44" s="79"/>
      <c r="E44" s="83"/>
      <c r="F44" s="83"/>
      <c r="G44" s="81"/>
      <c r="H44" s="123"/>
      <c r="I44" s="238" t="str">
        <f>IF(ISNUMBER(F44),_xlfn.IFS(RIGHT(H44,3)="(b)",IF(AND(G44&gt;=DATE('1. Informace o projektu'!$C$3,1,1),G44&lt;=WORKDAY(DATE('1. Informace o projektu'!$C$3+1,1,31)-1,1)),"OK","!!"),RIGHT(H44,3)="(a)",IF(AND(G44&gt;=DATE('1. Informace o projektu'!$C$3,1,1),G44&lt;=WORKDAY(DATE('1. Informace o projektu'!$C$3,12,31)-1,1,'6. Data'!$C$76:$C$89)),"OK","!!"),ISBLANK(G44),"!",ISBLANK(H44),"!!!",H44='6. Data'!$B$3,"vyberte druh nákladu")," ")</f>
        <v xml:space="preserve"> </v>
      </c>
      <c r="J44" s="261" t="str">
        <f t="shared" si="0"/>
        <v xml:space="preserve"> </v>
      </c>
      <c r="K44" s="238" t="str">
        <f t="shared" si="1"/>
        <v xml:space="preserve"> </v>
      </c>
      <c r="L44" s="87" t="str">
        <f t="shared" si="2"/>
        <v xml:space="preserve"> </v>
      </c>
    </row>
    <row r="45" spans="1:12" x14ac:dyDescent="0.25">
      <c r="A45" s="72"/>
      <c r="B45" s="82"/>
      <c r="C45" s="82"/>
      <c r="D45" s="79"/>
      <c r="E45" s="83"/>
      <c r="F45" s="83"/>
      <c r="G45" s="81"/>
      <c r="H45" s="123"/>
      <c r="I45" s="238" t="str">
        <f>IF(ISNUMBER(F45),_xlfn.IFS(RIGHT(H45,3)="(b)",IF(AND(G45&gt;=DATE('1. Informace o projektu'!$C$3,1,1),G45&lt;=WORKDAY(DATE('1. Informace o projektu'!$C$3+1,1,31)-1,1)),"OK","!!"),RIGHT(H45,3)="(a)",IF(AND(G45&gt;=DATE('1. Informace o projektu'!$C$3,1,1),G45&lt;=WORKDAY(DATE('1. Informace o projektu'!$C$3,12,31)-1,1,'6. Data'!$C$76:$C$89)),"OK","!!"),ISBLANK(G45),"!",ISBLANK(H45),"!!!",H45='6. Data'!$B$3,"vyberte druh nákladu")," ")</f>
        <v xml:space="preserve"> </v>
      </c>
      <c r="J45" s="261" t="str">
        <f t="shared" si="0"/>
        <v xml:space="preserve"> </v>
      </c>
      <c r="K45" s="238" t="str">
        <f t="shared" si="1"/>
        <v xml:space="preserve"> </v>
      </c>
      <c r="L45" s="87" t="str">
        <f t="shared" si="2"/>
        <v xml:space="preserve"> </v>
      </c>
    </row>
    <row r="46" spans="1:12" x14ac:dyDescent="0.25">
      <c r="A46" s="72"/>
      <c r="B46" s="82"/>
      <c r="C46" s="82"/>
      <c r="D46" s="79"/>
      <c r="E46" s="83"/>
      <c r="F46" s="83"/>
      <c r="G46" s="81"/>
      <c r="H46" s="123"/>
      <c r="I46" s="238" t="str">
        <f>IF(ISNUMBER(F46),_xlfn.IFS(RIGHT(H46,3)="(b)",IF(AND(G46&gt;=DATE('1. Informace o projektu'!$C$3,1,1),G46&lt;=WORKDAY(DATE('1. Informace o projektu'!$C$3+1,1,31)-1,1)),"OK","!!"),RIGHT(H46,3)="(a)",IF(AND(G46&gt;=DATE('1. Informace o projektu'!$C$3,1,1),G46&lt;=WORKDAY(DATE('1. Informace o projektu'!$C$3,12,31)-1,1,'6. Data'!$C$76:$C$89)),"OK","!!"),ISBLANK(G46),"!",ISBLANK(H46),"!!!",H46='6. Data'!$B$3,"vyberte druh nákladu")," ")</f>
        <v xml:space="preserve"> </v>
      </c>
      <c r="J46" s="261" t="str">
        <f t="shared" si="0"/>
        <v xml:space="preserve"> </v>
      </c>
      <c r="K46" s="238" t="str">
        <f t="shared" si="1"/>
        <v xml:space="preserve"> </v>
      </c>
      <c r="L46" s="87" t="str">
        <f t="shared" si="2"/>
        <v xml:space="preserve"> </v>
      </c>
    </row>
    <row r="47" spans="1:12" x14ac:dyDescent="0.25">
      <c r="A47" s="72"/>
      <c r="B47" s="82"/>
      <c r="C47" s="82"/>
      <c r="D47" s="79"/>
      <c r="E47" s="83"/>
      <c r="F47" s="83"/>
      <c r="G47" s="81"/>
      <c r="H47" s="123"/>
      <c r="I47" s="238" t="str">
        <f>IF(ISNUMBER(F47),_xlfn.IFS(RIGHT(H47,3)="(b)",IF(AND(G47&gt;=DATE('1. Informace o projektu'!$C$3,1,1),G47&lt;=WORKDAY(DATE('1. Informace o projektu'!$C$3+1,1,31)-1,1)),"OK","!!"),RIGHT(H47,3)="(a)",IF(AND(G47&gt;=DATE('1. Informace o projektu'!$C$3,1,1),G47&lt;=WORKDAY(DATE('1. Informace o projektu'!$C$3,12,31)-1,1,'6. Data'!$C$76:$C$89)),"OK","!!"),ISBLANK(G47),"!",ISBLANK(H47),"!!!",H47='6. Data'!$B$3,"vyberte druh nákladu")," ")</f>
        <v xml:space="preserve"> </v>
      </c>
      <c r="J47" s="261" t="str">
        <f t="shared" si="0"/>
        <v xml:space="preserve"> </v>
      </c>
      <c r="K47" s="238" t="str">
        <f t="shared" si="1"/>
        <v xml:space="preserve"> </v>
      </c>
      <c r="L47" s="87" t="str">
        <f t="shared" si="2"/>
        <v xml:space="preserve"> </v>
      </c>
    </row>
    <row r="48" spans="1:12" x14ac:dyDescent="0.25">
      <c r="A48" s="72"/>
      <c r="B48" s="82"/>
      <c r="C48" s="82"/>
      <c r="D48" s="79"/>
      <c r="E48" s="83"/>
      <c r="F48" s="83"/>
      <c r="G48" s="81"/>
      <c r="H48" s="123"/>
      <c r="I48" s="238" t="str">
        <f>IF(ISNUMBER(F48),_xlfn.IFS(RIGHT(H48,3)="(b)",IF(AND(G48&gt;=DATE('1. Informace o projektu'!$C$3,1,1),G48&lt;=WORKDAY(DATE('1. Informace o projektu'!$C$3+1,1,31)-1,1)),"OK","!!"),RIGHT(H48,3)="(a)",IF(AND(G48&gt;=DATE('1. Informace o projektu'!$C$3,1,1),G48&lt;=WORKDAY(DATE('1. Informace o projektu'!$C$3,12,31)-1,1,'6. Data'!$C$76:$C$89)),"OK","!!"),ISBLANK(G48),"!",ISBLANK(H48),"!!!",H48='6. Data'!$B$3,"vyberte druh nákladu")," ")</f>
        <v xml:space="preserve"> </v>
      </c>
      <c r="J48" s="261" t="str">
        <f t="shared" si="0"/>
        <v xml:space="preserve"> </v>
      </c>
      <c r="K48" s="238" t="str">
        <f t="shared" si="1"/>
        <v xml:space="preserve"> </v>
      </c>
      <c r="L48" s="87" t="str">
        <f t="shared" si="2"/>
        <v xml:space="preserve"> </v>
      </c>
    </row>
    <row r="49" spans="1:12" x14ac:dyDescent="0.25">
      <c r="A49" s="72"/>
      <c r="B49" s="82"/>
      <c r="C49" s="82"/>
      <c r="D49" s="79"/>
      <c r="E49" s="83"/>
      <c r="F49" s="83"/>
      <c r="G49" s="81"/>
      <c r="H49" s="123"/>
      <c r="I49" s="238" t="str">
        <f>IF(ISNUMBER(F49),_xlfn.IFS(RIGHT(H49,3)="(b)",IF(AND(G49&gt;=DATE('1. Informace o projektu'!$C$3,1,1),G49&lt;=WORKDAY(DATE('1. Informace o projektu'!$C$3+1,1,31)-1,1)),"OK","!!"),RIGHT(H49,3)="(a)",IF(AND(G49&gt;=DATE('1. Informace o projektu'!$C$3,1,1),G49&lt;=WORKDAY(DATE('1. Informace o projektu'!$C$3,12,31)-1,1,'6. Data'!$C$76:$C$89)),"OK","!!"),ISBLANK(G49),"!",ISBLANK(H49),"!!!",H49='6. Data'!$B$3,"vyberte druh nákladu")," ")</f>
        <v xml:space="preserve"> </v>
      </c>
      <c r="J49" s="261" t="str">
        <f t="shared" si="0"/>
        <v xml:space="preserve"> </v>
      </c>
      <c r="K49" s="238" t="str">
        <f t="shared" si="1"/>
        <v xml:space="preserve"> </v>
      </c>
      <c r="L49" s="87" t="str">
        <f t="shared" si="2"/>
        <v xml:space="preserve"> </v>
      </c>
    </row>
    <row r="50" spans="1:12" x14ac:dyDescent="0.25">
      <c r="A50" s="72"/>
      <c r="B50" s="82"/>
      <c r="C50" s="82"/>
      <c r="D50" s="79"/>
      <c r="E50" s="83"/>
      <c r="F50" s="83"/>
      <c r="G50" s="81"/>
      <c r="H50" s="123"/>
      <c r="I50" s="238" t="str">
        <f>IF(ISNUMBER(F50),_xlfn.IFS(RIGHT(H50,3)="(b)",IF(AND(G50&gt;=DATE('1. Informace o projektu'!$C$3,1,1),G50&lt;=WORKDAY(DATE('1. Informace o projektu'!$C$3+1,1,31)-1,1)),"OK","!!"),RIGHT(H50,3)="(a)",IF(AND(G50&gt;=DATE('1. Informace o projektu'!$C$3,1,1),G50&lt;=WORKDAY(DATE('1. Informace o projektu'!$C$3,12,31)-1,1,'6. Data'!$C$76:$C$89)),"OK","!!"),ISBLANK(G50),"!",ISBLANK(H50),"!!!",H50='6. Data'!$B$3,"vyberte druh nákladu")," ")</f>
        <v xml:space="preserve"> </v>
      </c>
      <c r="J50" s="261" t="str">
        <f t="shared" si="0"/>
        <v xml:space="preserve"> </v>
      </c>
      <c r="K50" s="238" t="str">
        <f t="shared" si="1"/>
        <v xml:space="preserve"> </v>
      </c>
      <c r="L50" s="87" t="str">
        <f t="shared" si="2"/>
        <v xml:space="preserve"> </v>
      </c>
    </row>
    <row r="51" spans="1:12" x14ac:dyDescent="0.25">
      <c r="A51" s="72"/>
      <c r="B51" s="82"/>
      <c r="C51" s="82"/>
      <c r="D51" s="79"/>
      <c r="E51" s="83"/>
      <c r="F51" s="83"/>
      <c r="G51" s="81"/>
      <c r="H51" s="123"/>
      <c r="I51" s="238" t="str">
        <f>IF(ISNUMBER(F51),_xlfn.IFS(RIGHT(H51,3)="(b)",IF(AND(G51&gt;=DATE('1. Informace o projektu'!$C$3,1,1),G51&lt;=WORKDAY(DATE('1. Informace o projektu'!$C$3+1,1,31)-1,1)),"OK","!!"),RIGHT(H51,3)="(a)",IF(AND(G51&gt;=DATE('1. Informace o projektu'!$C$3,1,1),G51&lt;=WORKDAY(DATE('1. Informace o projektu'!$C$3,12,31)-1,1,'6. Data'!$C$76:$C$89)),"OK","!!"),ISBLANK(G51),"!",ISBLANK(H51),"!!!",H51='6. Data'!$B$3,"vyberte druh nákladu")," ")</f>
        <v xml:space="preserve"> </v>
      </c>
      <c r="J51" s="261" t="str">
        <f t="shared" si="0"/>
        <v xml:space="preserve"> </v>
      </c>
      <c r="K51" s="238" t="str">
        <f t="shared" si="1"/>
        <v xml:space="preserve"> </v>
      </c>
      <c r="L51" s="87" t="str">
        <f t="shared" si="2"/>
        <v xml:space="preserve"> </v>
      </c>
    </row>
    <row r="52" spans="1:12" x14ac:dyDescent="0.25">
      <c r="A52" s="72"/>
      <c r="B52" s="82"/>
      <c r="C52" s="82"/>
      <c r="D52" s="79"/>
      <c r="E52" s="83"/>
      <c r="F52" s="83"/>
      <c r="G52" s="81"/>
      <c r="H52" s="123"/>
      <c r="I52" s="238" t="str">
        <f>IF(ISNUMBER(F52),_xlfn.IFS(RIGHT(H52,3)="(b)",IF(AND(G52&gt;=DATE('1. Informace o projektu'!$C$3,1,1),G52&lt;=WORKDAY(DATE('1. Informace o projektu'!$C$3+1,1,31)-1,1)),"OK","!!"),RIGHT(H52,3)="(a)",IF(AND(G52&gt;=DATE('1. Informace o projektu'!$C$3,1,1),G52&lt;=WORKDAY(DATE('1. Informace o projektu'!$C$3,12,31)-1,1,'6. Data'!$C$76:$C$89)),"OK","!!"),ISBLANK(G52),"!",ISBLANK(H52),"!!!",H52='6. Data'!$B$3,"vyberte druh nákladu")," ")</f>
        <v xml:space="preserve"> </v>
      </c>
      <c r="J52" s="261" t="str">
        <f t="shared" si="0"/>
        <v xml:space="preserve"> </v>
      </c>
      <c r="K52" s="238" t="str">
        <f t="shared" si="1"/>
        <v xml:space="preserve"> </v>
      </c>
      <c r="L52" s="87" t="str">
        <f t="shared" si="2"/>
        <v xml:space="preserve"> </v>
      </c>
    </row>
    <row r="53" spans="1:12" x14ac:dyDescent="0.25">
      <c r="A53" s="72"/>
      <c r="B53" s="82"/>
      <c r="C53" s="82"/>
      <c r="D53" s="79"/>
      <c r="E53" s="83"/>
      <c r="F53" s="83"/>
      <c r="G53" s="81"/>
      <c r="H53" s="123"/>
      <c r="I53" s="238" t="str">
        <f>IF(ISNUMBER(F53),_xlfn.IFS(RIGHT(H53,3)="(b)",IF(AND(G53&gt;=DATE('1. Informace o projektu'!$C$3,1,1),G53&lt;=WORKDAY(DATE('1. Informace o projektu'!$C$3+1,1,31)-1,1)),"OK","!!"),RIGHT(H53,3)="(a)",IF(AND(G53&gt;=DATE('1. Informace o projektu'!$C$3,1,1),G53&lt;=WORKDAY(DATE('1. Informace o projektu'!$C$3,12,31)-1,1,'6. Data'!$C$76:$C$89)),"OK","!!"),ISBLANK(G53),"!",ISBLANK(H53),"!!!",H53='6. Data'!$B$3,"vyberte druh nákladu")," ")</f>
        <v xml:space="preserve"> </v>
      </c>
      <c r="J53" s="261" t="str">
        <f t="shared" si="0"/>
        <v xml:space="preserve"> </v>
      </c>
      <c r="K53" s="238" t="str">
        <f t="shared" si="1"/>
        <v xml:space="preserve"> </v>
      </c>
      <c r="L53" s="87" t="str">
        <f t="shared" si="2"/>
        <v xml:space="preserve"> </v>
      </c>
    </row>
    <row r="54" spans="1:12" x14ac:dyDescent="0.25">
      <c r="A54" s="72"/>
      <c r="B54" s="82"/>
      <c r="C54" s="82"/>
      <c r="D54" s="79"/>
      <c r="E54" s="83"/>
      <c r="F54" s="83"/>
      <c r="G54" s="81"/>
      <c r="H54" s="123"/>
      <c r="I54" s="238" t="str">
        <f>IF(ISNUMBER(F54),_xlfn.IFS(RIGHT(H54,3)="(b)",IF(AND(G54&gt;=DATE('1. Informace o projektu'!$C$3,1,1),G54&lt;=WORKDAY(DATE('1. Informace o projektu'!$C$3+1,1,31)-1,1)),"OK","!!"),RIGHT(H54,3)="(a)",IF(AND(G54&gt;=DATE('1. Informace o projektu'!$C$3,1,1),G54&lt;=WORKDAY(DATE('1. Informace o projektu'!$C$3,12,31)-1,1,'6. Data'!$C$76:$C$89)),"OK","!!"),ISBLANK(G54),"!",ISBLANK(H54),"!!!",H54='6. Data'!$B$3,"vyberte druh nákladu")," ")</f>
        <v xml:space="preserve"> </v>
      </c>
      <c r="J54" s="261" t="str">
        <f t="shared" si="0"/>
        <v xml:space="preserve"> </v>
      </c>
      <c r="K54" s="238" t="str">
        <f t="shared" si="1"/>
        <v xml:space="preserve"> </v>
      </c>
      <c r="L54" s="87" t="str">
        <f t="shared" si="2"/>
        <v xml:space="preserve"> </v>
      </c>
    </row>
    <row r="55" spans="1:12" x14ac:dyDescent="0.25">
      <c r="A55" s="72"/>
      <c r="B55" s="82"/>
      <c r="C55" s="82"/>
      <c r="D55" s="79"/>
      <c r="E55" s="83"/>
      <c r="F55" s="83"/>
      <c r="G55" s="81"/>
      <c r="H55" s="123"/>
      <c r="I55" s="238" t="str">
        <f>IF(ISNUMBER(F55),_xlfn.IFS(RIGHT(H55,3)="(b)",IF(AND(G55&gt;=DATE('1. Informace o projektu'!$C$3,1,1),G55&lt;=WORKDAY(DATE('1. Informace o projektu'!$C$3+1,1,31)-1,1)),"OK","!!"),RIGHT(H55,3)="(a)",IF(AND(G55&gt;=DATE('1. Informace o projektu'!$C$3,1,1),G55&lt;=WORKDAY(DATE('1. Informace o projektu'!$C$3,12,31)-1,1,'6. Data'!$C$76:$C$89)),"OK","!!"),ISBLANK(G55),"!",ISBLANK(H55),"!!!",H55='6. Data'!$B$3,"vyberte druh nákladu")," ")</f>
        <v xml:space="preserve"> </v>
      </c>
      <c r="J55" s="261" t="str">
        <f t="shared" si="0"/>
        <v xml:space="preserve"> </v>
      </c>
      <c r="K55" s="238" t="str">
        <f t="shared" si="1"/>
        <v xml:space="preserve"> </v>
      </c>
      <c r="L55" s="87" t="str">
        <f t="shared" si="2"/>
        <v xml:space="preserve"> </v>
      </c>
    </row>
    <row r="56" spans="1:12" x14ac:dyDescent="0.25">
      <c r="A56" s="72"/>
      <c r="B56" s="82"/>
      <c r="C56" s="82"/>
      <c r="D56" s="79"/>
      <c r="E56" s="83"/>
      <c r="F56" s="83"/>
      <c r="G56" s="81"/>
      <c r="H56" s="123"/>
      <c r="I56" s="238" t="str">
        <f>IF(ISNUMBER(F56),_xlfn.IFS(RIGHT(H56,3)="(b)",IF(AND(G56&gt;=DATE('1. Informace o projektu'!$C$3,1,1),G56&lt;=WORKDAY(DATE('1. Informace o projektu'!$C$3+1,1,31)-1,1)),"OK","!!"),RIGHT(H56,3)="(a)",IF(AND(G56&gt;=DATE('1. Informace o projektu'!$C$3,1,1),G56&lt;=WORKDAY(DATE('1. Informace o projektu'!$C$3,12,31)-1,1,'6. Data'!$C$76:$C$89)),"OK","!!"),ISBLANK(G56),"!",ISBLANK(H56),"!!!",H56='6. Data'!$B$3,"vyberte druh nákladu")," ")</f>
        <v xml:space="preserve"> </v>
      </c>
      <c r="J56" s="261" t="str">
        <f t="shared" si="0"/>
        <v xml:space="preserve"> </v>
      </c>
      <c r="K56" s="238" t="str">
        <f t="shared" si="1"/>
        <v xml:space="preserve"> </v>
      </c>
      <c r="L56" s="87" t="str">
        <f t="shared" si="2"/>
        <v xml:space="preserve"> </v>
      </c>
    </row>
    <row r="57" spans="1:12" x14ac:dyDescent="0.25">
      <c r="A57" s="72"/>
      <c r="B57" s="82"/>
      <c r="C57" s="82"/>
      <c r="D57" s="79"/>
      <c r="E57" s="83"/>
      <c r="F57" s="83"/>
      <c r="G57" s="81"/>
      <c r="H57" s="123"/>
      <c r="I57" s="238" t="str">
        <f>IF(ISNUMBER(F57),_xlfn.IFS(RIGHT(H57,3)="(b)",IF(AND(G57&gt;=DATE('1. Informace o projektu'!$C$3,1,1),G57&lt;=WORKDAY(DATE('1. Informace o projektu'!$C$3+1,1,31)-1,1)),"OK","!!"),RIGHT(H57,3)="(a)",IF(AND(G57&gt;=DATE('1. Informace o projektu'!$C$3,1,1),G57&lt;=WORKDAY(DATE('1. Informace o projektu'!$C$3,12,31)-1,1,'6. Data'!$C$76:$C$89)),"OK","!!"),ISBLANK(G57),"!",ISBLANK(H57),"!!!",H57='6. Data'!$B$3,"vyberte druh nákladu")," ")</f>
        <v xml:space="preserve"> </v>
      </c>
      <c r="J57" s="261" t="str">
        <f t="shared" si="0"/>
        <v xml:space="preserve"> </v>
      </c>
      <c r="K57" s="238" t="str">
        <f t="shared" si="1"/>
        <v xml:space="preserve"> </v>
      </c>
      <c r="L57" s="87" t="str">
        <f t="shared" si="2"/>
        <v xml:space="preserve"> </v>
      </c>
    </row>
    <row r="58" spans="1:12" x14ac:dyDescent="0.25">
      <c r="A58" s="72"/>
      <c r="B58" s="82"/>
      <c r="C58" s="82"/>
      <c r="D58" s="79"/>
      <c r="E58" s="83"/>
      <c r="F58" s="83"/>
      <c r="G58" s="81"/>
      <c r="H58" s="123"/>
      <c r="I58" s="238" t="str">
        <f>IF(ISNUMBER(F58),_xlfn.IFS(RIGHT(H58,3)="(b)",IF(AND(G58&gt;=DATE('1. Informace o projektu'!$C$3,1,1),G58&lt;=WORKDAY(DATE('1. Informace o projektu'!$C$3+1,1,31)-1,1)),"OK","!!"),RIGHT(H58,3)="(a)",IF(AND(G58&gt;=DATE('1. Informace o projektu'!$C$3,1,1),G58&lt;=WORKDAY(DATE('1. Informace o projektu'!$C$3,12,31)-1,1,'6. Data'!$C$76:$C$89)),"OK","!!"),ISBLANK(G58),"!",ISBLANK(H58),"!!!",H58='6. Data'!$B$3,"vyberte druh nákladu")," ")</f>
        <v xml:space="preserve"> </v>
      </c>
      <c r="J58" s="261" t="str">
        <f t="shared" si="0"/>
        <v xml:space="preserve"> </v>
      </c>
      <c r="K58" s="238" t="str">
        <f t="shared" si="1"/>
        <v xml:space="preserve"> </v>
      </c>
      <c r="L58" s="87" t="str">
        <f t="shared" si="2"/>
        <v xml:space="preserve"> </v>
      </c>
    </row>
    <row r="59" spans="1:12" x14ac:dyDescent="0.25">
      <c r="A59" s="72"/>
      <c r="B59" s="82"/>
      <c r="C59" s="82"/>
      <c r="D59" s="79"/>
      <c r="E59" s="83"/>
      <c r="F59" s="83"/>
      <c r="G59" s="81"/>
      <c r="H59" s="123"/>
      <c r="I59" s="238" t="str">
        <f>IF(ISNUMBER(F59),_xlfn.IFS(RIGHT(H59,3)="(b)",IF(AND(G59&gt;=DATE('1. Informace o projektu'!$C$3,1,1),G59&lt;=WORKDAY(DATE('1. Informace o projektu'!$C$3+1,1,31)-1,1)),"OK","!!"),RIGHT(H59,3)="(a)",IF(AND(G59&gt;=DATE('1. Informace o projektu'!$C$3,1,1),G59&lt;=WORKDAY(DATE('1. Informace o projektu'!$C$3,12,31)-1,1,'6. Data'!$C$76:$C$89)),"OK","!!"),ISBLANK(G59),"!",ISBLANK(H59),"!!!",H59='6. Data'!$B$3,"vyberte druh nákladu")," ")</f>
        <v xml:space="preserve"> </v>
      </c>
      <c r="J59" s="261" t="str">
        <f t="shared" si="0"/>
        <v xml:space="preserve"> </v>
      </c>
      <c r="K59" s="238" t="str">
        <f t="shared" si="1"/>
        <v xml:space="preserve"> </v>
      </c>
      <c r="L59" s="87" t="str">
        <f t="shared" si="2"/>
        <v xml:space="preserve"> </v>
      </c>
    </row>
    <row r="60" spans="1:12" x14ac:dyDescent="0.25">
      <c r="A60" s="72"/>
      <c r="B60" s="82"/>
      <c r="C60" s="82"/>
      <c r="D60" s="79"/>
      <c r="E60" s="83"/>
      <c r="F60" s="83"/>
      <c r="G60" s="81"/>
      <c r="H60" s="123"/>
      <c r="I60" s="238" t="str">
        <f>IF(ISNUMBER(F60),_xlfn.IFS(RIGHT(H60,3)="(b)",IF(AND(G60&gt;=DATE('1. Informace o projektu'!$C$3,1,1),G60&lt;=WORKDAY(DATE('1. Informace o projektu'!$C$3+1,1,31)-1,1)),"OK","!!"),RIGHT(H60,3)="(a)",IF(AND(G60&gt;=DATE('1. Informace o projektu'!$C$3,1,1),G60&lt;=WORKDAY(DATE('1. Informace o projektu'!$C$3,12,31)-1,1,'6. Data'!$C$76:$C$89)),"OK","!!"),ISBLANK(G60),"!",ISBLANK(H60),"!!!",H60='6. Data'!$B$3,"vyberte druh nákladu")," ")</f>
        <v xml:space="preserve"> </v>
      </c>
      <c r="J60" s="261" t="str">
        <f t="shared" si="0"/>
        <v xml:space="preserve"> </v>
      </c>
      <c r="K60" s="238" t="str">
        <f t="shared" si="1"/>
        <v xml:space="preserve"> </v>
      </c>
      <c r="L60" s="87" t="str">
        <f t="shared" si="2"/>
        <v xml:space="preserve"> </v>
      </c>
    </row>
    <row r="61" spans="1:12" x14ac:dyDescent="0.25">
      <c r="A61" s="72"/>
      <c r="B61" s="82"/>
      <c r="C61" s="82"/>
      <c r="D61" s="79"/>
      <c r="E61" s="83"/>
      <c r="F61" s="83"/>
      <c r="G61" s="81"/>
      <c r="H61" s="123"/>
      <c r="I61" s="238" t="str">
        <f>IF(ISNUMBER(F61),_xlfn.IFS(RIGHT(H61,3)="(b)",IF(AND(G61&gt;=DATE('1. Informace o projektu'!$C$3,1,1),G61&lt;=WORKDAY(DATE('1. Informace o projektu'!$C$3+1,1,31)-1,1)),"OK","!!"),RIGHT(H61,3)="(a)",IF(AND(G61&gt;=DATE('1. Informace o projektu'!$C$3,1,1),G61&lt;=WORKDAY(DATE('1. Informace o projektu'!$C$3,12,31)-1,1,'6. Data'!$C$76:$C$89)),"OK","!!"),ISBLANK(G61),"!",ISBLANK(H61),"!!!",H61='6. Data'!$B$3,"vyberte druh nákladu")," ")</f>
        <v xml:space="preserve"> </v>
      </c>
      <c r="J61" s="261" t="str">
        <f t="shared" si="0"/>
        <v xml:space="preserve"> </v>
      </c>
      <c r="K61" s="238" t="str">
        <f t="shared" si="1"/>
        <v xml:space="preserve"> </v>
      </c>
      <c r="L61" s="87" t="str">
        <f t="shared" si="2"/>
        <v xml:space="preserve"> </v>
      </c>
    </row>
    <row r="62" spans="1:12" x14ac:dyDescent="0.25">
      <c r="A62" s="72"/>
      <c r="B62" s="82"/>
      <c r="C62" s="82"/>
      <c r="D62" s="79"/>
      <c r="E62" s="83"/>
      <c r="F62" s="83"/>
      <c r="G62" s="81"/>
      <c r="H62" s="123"/>
      <c r="I62" s="238" t="str">
        <f>IF(ISNUMBER(F62),_xlfn.IFS(RIGHT(H62,3)="(b)",IF(AND(G62&gt;=DATE('1. Informace o projektu'!$C$3,1,1),G62&lt;=WORKDAY(DATE('1. Informace o projektu'!$C$3+1,1,31)-1,1)),"OK","!!"),RIGHT(H62,3)="(a)",IF(AND(G62&gt;=DATE('1. Informace o projektu'!$C$3,1,1),G62&lt;=WORKDAY(DATE('1. Informace o projektu'!$C$3,12,31)-1,1,'6. Data'!$C$76:$C$89)),"OK","!!"),ISBLANK(G62),"!",ISBLANK(H62),"!!!",H62='6. Data'!$B$3,"vyberte druh nákladu")," ")</f>
        <v xml:space="preserve"> </v>
      </c>
      <c r="J62" s="261" t="str">
        <f t="shared" si="0"/>
        <v xml:space="preserve"> </v>
      </c>
      <c r="K62" s="238" t="str">
        <f t="shared" si="1"/>
        <v xml:space="preserve"> </v>
      </c>
      <c r="L62" s="87" t="str">
        <f t="shared" si="2"/>
        <v xml:space="preserve"> </v>
      </c>
    </row>
    <row r="63" spans="1:12" x14ac:dyDescent="0.25">
      <c r="A63" s="72"/>
      <c r="B63" s="82"/>
      <c r="C63" s="82"/>
      <c r="D63" s="79"/>
      <c r="E63" s="83"/>
      <c r="F63" s="83"/>
      <c r="G63" s="81"/>
      <c r="H63" s="123"/>
      <c r="I63" s="238" t="str">
        <f>IF(ISNUMBER(F63),_xlfn.IFS(RIGHT(H63,3)="(b)",IF(AND(G63&gt;=DATE('1. Informace o projektu'!$C$3,1,1),G63&lt;=WORKDAY(DATE('1. Informace o projektu'!$C$3+1,1,31)-1,1)),"OK","!!"),RIGHT(H63,3)="(a)",IF(AND(G63&gt;=DATE('1. Informace o projektu'!$C$3,1,1),G63&lt;=WORKDAY(DATE('1. Informace o projektu'!$C$3,12,31)-1,1,'6. Data'!$C$76:$C$89)),"OK","!!"),ISBLANK(G63),"!",ISBLANK(H63),"!!!",H63='6. Data'!$B$3,"vyberte druh nákladu")," ")</f>
        <v xml:space="preserve"> </v>
      </c>
      <c r="J63" s="261" t="str">
        <f t="shared" si="0"/>
        <v xml:space="preserve"> </v>
      </c>
      <c r="K63" s="238" t="str">
        <f t="shared" si="1"/>
        <v xml:space="preserve"> </v>
      </c>
      <c r="L63" s="87" t="str">
        <f t="shared" si="2"/>
        <v xml:space="preserve"> </v>
      </c>
    </row>
    <row r="64" spans="1:12" x14ac:dyDescent="0.25">
      <c r="A64" s="72"/>
      <c r="B64" s="82"/>
      <c r="C64" s="82"/>
      <c r="D64" s="79"/>
      <c r="E64" s="83"/>
      <c r="F64" s="83"/>
      <c r="G64" s="81"/>
      <c r="H64" s="123"/>
      <c r="I64" s="238" t="str">
        <f>IF(ISNUMBER(F64),_xlfn.IFS(RIGHT(H64,3)="(b)",IF(AND(G64&gt;=DATE('1. Informace o projektu'!$C$3,1,1),G64&lt;=WORKDAY(DATE('1. Informace o projektu'!$C$3+1,1,31)-1,1)),"OK","!!"),RIGHT(H64,3)="(a)",IF(AND(G64&gt;=DATE('1. Informace o projektu'!$C$3,1,1),G64&lt;=WORKDAY(DATE('1. Informace o projektu'!$C$3,12,31)-1,1,'6. Data'!$C$76:$C$89)),"OK","!!"),ISBLANK(G64),"!",ISBLANK(H64),"!!!",H64='6. Data'!$B$3,"vyberte druh nákladu")," ")</f>
        <v xml:space="preserve"> </v>
      </c>
      <c r="J64" s="261" t="str">
        <f t="shared" si="0"/>
        <v xml:space="preserve"> </v>
      </c>
      <c r="K64" s="238" t="str">
        <f t="shared" si="1"/>
        <v xml:space="preserve"> </v>
      </c>
      <c r="L64" s="87" t="str">
        <f t="shared" si="2"/>
        <v xml:space="preserve"> </v>
      </c>
    </row>
    <row r="65" spans="1:12" x14ac:dyDescent="0.25">
      <c r="A65" s="72"/>
      <c r="B65" s="82"/>
      <c r="C65" s="82"/>
      <c r="D65" s="79"/>
      <c r="E65" s="83"/>
      <c r="F65" s="83"/>
      <c r="G65" s="81"/>
      <c r="H65" s="123"/>
      <c r="I65" s="238" t="str">
        <f>IF(ISNUMBER(F65),_xlfn.IFS(RIGHT(H65,3)="(b)",IF(AND(G65&gt;=DATE('1. Informace o projektu'!$C$3,1,1),G65&lt;=WORKDAY(DATE('1. Informace o projektu'!$C$3+1,1,31)-1,1)),"OK","!!"),RIGHT(H65,3)="(a)",IF(AND(G65&gt;=DATE('1. Informace o projektu'!$C$3,1,1),G65&lt;=WORKDAY(DATE('1. Informace o projektu'!$C$3,12,31)-1,1,'6. Data'!$C$76:$C$89)),"OK","!!"),ISBLANK(G65),"!",ISBLANK(H65),"!!!",H65='6. Data'!$B$3,"vyberte druh nákladu")," ")</f>
        <v xml:space="preserve"> </v>
      </c>
      <c r="J65" s="261" t="str">
        <f t="shared" si="0"/>
        <v xml:space="preserve"> </v>
      </c>
      <c r="K65" s="238" t="str">
        <f t="shared" si="1"/>
        <v xml:space="preserve"> </v>
      </c>
      <c r="L65" s="87" t="str">
        <f t="shared" si="2"/>
        <v xml:space="preserve"> </v>
      </c>
    </row>
    <row r="66" spans="1:12" x14ac:dyDescent="0.25">
      <c r="A66" s="72"/>
      <c r="B66" s="82"/>
      <c r="C66" s="82"/>
      <c r="D66" s="79"/>
      <c r="E66" s="83"/>
      <c r="F66" s="83"/>
      <c r="G66" s="81"/>
      <c r="H66" s="123"/>
      <c r="I66" s="238" t="str">
        <f>IF(ISNUMBER(F66),_xlfn.IFS(RIGHT(H66,3)="(b)",IF(AND(G66&gt;=DATE('1. Informace o projektu'!$C$3,1,1),G66&lt;=WORKDAY(DATE('1. Informace o projektu'!$C$3+1,1,31)-1,1)),"OK","!!"),RIGHT(H66,3)="(a)",IF(AND(G66&gt;=DATE('1. Informace o projektu'!$C$3,1,1),G66&lt;=WORKDAY(DATE('1. Informace o projektu'!$C$3,12,31)-1,1,'6. Data'!$C$76:$C$89)),"OK","!!"),ISBLANK(G66),"!",ISBLANK(H66),"!!!",H66='6. Data'!$B$3,"vyberte druh nákladu")," ")</f>
        <v xml:space="preserve"> </v>
      </c>
      <c r="J66" s="261" t="str">
        <f t="shared" si="0"/>
        <v xml:space="preserve"> </v>
      </c>
      <c r="K66" s="238" t="str">
        <f t="shared" si="1"/>
        <v xml:space="preserve"> </v>
      </c>
      <c r="L66" s="87" t="str">
        <f t="shared" si="2"/>
        <v xml:space="preserve"> </v>
      </c>
    </row>
    <row r="67" spans="1:12" x14ac:dyDescent="0.25">
      <c r="A67" s="72"/>
      <c r="B67" s="82"/>
      <c r="C67" s="82"/>
      <c r="D67" s="79"/>
      <c r="E67" s="83"/>
      <c r="F67" s="83"/>
      <c r="G67" s="81"/>
      <c r="H67" s="123"/>
      <c r="I67" s="238" t="str">
        <f>IF(ISNUMBER(F67),_xlfn.IFS(RIGHT(H67,3)="(b)",IF(AND(G67&gt;=DATE('1. Informace o projektu'!$C$3,1,1),G67&lt;=WORKDAY(DATE('1. Informace o projektu'!$C$3+1,1,31)-1,1)),"OK","!!"),RIGHT(H67,3)="(a)",IF(AND(G67&gt;=DATE('1. Informace o projektu'!$C$3,1,1),G67&lt;=WORKDAY(DATE('1. Informace o projektu'!$C$3,12,31)-1,1,'6. Data'!$C$76:$C$89)),"OK","!!"),ISBLANK(G67),"!",ISBLANK(H67),"!!!",H67='6. Data'!$B$3,"vyberte druh nákladu")," ")</f>
        <v xml:space="preserve"> </v>
      </c>
      <c r="J67" s="261" t="str">
        <f t="shared" si="0"/>
        <v xml:space="preserve"> </v>
      </c>
      <c r="K67" s="238" t="str">
        <f t="shared" si="1"/>
        <v xml:space="preserve"> </v>
      </c>
      <c r="L67" s="87" t="str">
        <f t="shared" si="2"/>
        <v xml:space="preserve"> </v>
      </c>
    </row>
    <row r="68" spans="1:12" x14ac:dyDescent="0.25">
      <c r="A68" s="72"/>
      <c r="B68" s="82"/>
      <c r="C68" s="82"/>
      <c r="D68" s="79"/>
      <c r="E68" s="83"/>
      <c r="F68" s="83"/>
      <c r="G68" s="81"/>
      <c r="H68" s="123"/>
      <c r="I68" s="238" t="str">
        <f>IF(ISNUMBER(F68),_xlfn.IFS(RIGHT(H68,3)="(b)",IF(AND(G68&gt;=DATE('1. Informace o projektu'!$C$3,1,1),G68&lt;=WORKDAY(DATE('1. Informace o projektu'!$C$3+1,1,31)-1,1)),"OK","!!"),RIGHT(H68,3)="(a)",IF(AND(G68&gt;=DATE('1. Informace o projektu'!$C$3,1,1),G68&lt;=WORKDAY(DATE('1. Informace o projektu'!$C$3,12,31)-1,1,'6. Data'!$C$76:$C$89)),"OK","!!"),ISBLANK(G68),"!",ISBLANK(H68),"!!!",H68='6. Data'!$B$3,"vyberte druh nákladu")," ")</f>
        <v xml:space="preserve"> </v>
      </c>
      <c r="J68" s="261" t="str">
        <f t="shared" si="0"/>
        <v xml:space="preserve"> </v>
      </c>
      <c r="K68" s="238" t="str">
        <f t="shared" si="1"/>
        <v xml:space="preserve"> </v>
      </c>
      <c r="L68" s="87" t="str">
        <f t="shared" si="2"/>
        <v xml:space="preserve"> </v>
      </c>
    </row>
    <row r="69" spans="1:12" x14ac:dyDescent="0.25">
      <c r="A69" s="72"/>
      <c r="B69" s="82"/>
      <c r="C69" s="82"/>
      <c r="D69" s="79"/>
      <c r="E69" s="83"/>
      <c r="F69" s="83"/>
      <c r="G69" s="81"/>
      <c r="H69" s="123"/>
      <c r="I69" s="238" t="str">
        <f>IF(ISNUMBER(F69),_xlfn.IFS(RIGHT(H69,3)="(b)",IF(AND(G69&gt;=DATE('1. Informace o projektu'!$C$3,1,1),G69&lt;=WORKDAY(DATE('1. Informace o projektu'!$C$3+1,1,31)-1,1)),"OK","!!"),RIGHT(H69,3)="(a)",IF(AND(G69&gt;=DATE('1. Informace o projektu'!$C$3,1,1),G69&lt;=WORKDAY(DATE('1. Informace o projektu'!$C$3,12,31)-1,1,'6. Data'!$C$76:$C$89)),"OK","!!"),ISBLANK(G69),"!",ISBLANK(H69),"!!!",H69='6. Data'!$B$3,"vyberte druh nákladu")," ")</f>
        <v xml:space="preserve"> </v>
      </c>
      <c r="J69" s="261" t="str">
        <f t="shared" si="0"/>
        <v xml:space="preserve"> </v>
      </c>
      <c r="K69" s="238" t="str">
        <f t="shared" si="1"/>
        <v xml:space="preserve"> </v>
      </c>
      <c r="L69" s="87" t="str">
        <f t="shared" si="2"/>
        <v xml:space="preserve"> </v>
      </c>
    </row>
    <row r="70" spans="1:12" x14ac:dyDescent="0.25">
      <c r="A70" s="72"/>
      <c r="B70" s="82"/>
      <c r="C70" s="82"/>
      <c r="D70" s="79"/>
      <c r="E70" s="83"/>
      <c r="F70" s="83"/>
      <c r="G70" s="81"/>
      <c r="H70" s="123"/>
      <c r="I70" s="238" t="str">
        <f>IF(ISNUMBER(F70),_xlfn.IFS(RIGHT(H70,3)="(b)",IF(AND(G70&gt;=DATE('1. Informace o projektu'!$C$3,1,1),G70&lt;=WORKDAY(DATE('1. Informace o projektu'!$C$3+1,1,31)-1,1)),"OK","!!"),RIGHT(H70,3)="(a)",IF(AND(G70&gt;=DATE('1. Informace o projektu'!$C$3,1,1),G70&lt;=WORKDAY(DATE('1. Informace o projektu'!$C$3,12,31)-1,1,'6. Data'!$C$76:$C$89)),"OK","!!"),ISBLANK(G70),"!",ISBLANK(H70),"!!!",H70='6. Data'!$B$3,"vyberte druh nákladu")," ")</f>
        <v xml:space="preserve"> </v>
      </c>
      <c r="J70" s="261" t="str">
        <f t="shared" si="0"/>
        <v xml:space="preserve"> </v>
      </c>
      <c r="K70" s="238" t="str">
        <f t="shared" si="1"/>
        <v xml:space="preserve"> </v>
      </c>
      <c r="L70" s="87" t="str">
        <f t="shared" si="2"/>
        <v xml:space="preserve"> </v>
      </c>
    </row>
    <row r="71" spans="1:12" x14ac:dyDescent="0.25">
      <c r="A71" s="72"/>
      <c r="B71" s="82"/>
      <c r="C71" s="82"/>
      <c r="D71" s="79"/>
      <c r="E71" s="83"/>
      <c r="F71" s="83"/>
      <c r="G71" s="81"/>
      <c r="H71" s="123"/>
      <c r="I71" s="238" t="str">
        <f>IF(ISNUMBER(F71),_xlfn.IFS(RIGHT(H71,3)="(b)",IF(AND(G71&gt;=DATE('1. Informace o projektu'!$C$3,1,1),G71&lt;=WORKDAY(DATE('1. Informace o projektu'!$C$3+1,1,31)-1,1)),"OK","!!"),RIGHT(H71,3)="(a)",IF(AND(G71&gt;=DATE('1. Informace o projektu'!$C$3,1,1),G71&lt;=WORKDAY(DATE('1. Informace o projektu'!$C$3,12,31)-1,1,'6. Data'!$C$76:$C$89)),"OK","!!"),ISBLANK(G71),"!",ISBLANK(H71),"!!!",H71='6. Data'!$B$3,"vyberte druh nákladu")," ")</f>
        <v xml:space="preserve"> </v>
      </c>
      <c r="J71" s="261" t="str">
        <f t="shared" ref="J71:J134" si="3">_xlfn.IFS(I71="!","Zapište datum úhrady",I71="ok"," ",I71=" "," ",I71="!!!","vyberte druh nákladu",I71="!!","nepovolené datum úhrady",I71="vyberte druh nákladu","vyberte druh nákladu")</f>
        <v xml:space="preserve"> </v>
      </c>
      <c r="K71" s="238" t="str">
        <f t="shared" ref="K71:K134" si="4">IF(ISNUMBER(F71),IF(E71&gt;=F71,"OK","!")," ")</f>
        <v xml:space="preserve"> </v>
      </c>
      <c r="L71" s="87" t="str">
        <f t="shared" ref="L71:L134" si="5">_xlfn.IFS(K71="!","Hrazeno z dotace je vyšší než fakturovaná částka",K71="ok"," ",K71=" "," ")</f>
        <v xml:space="preserve"> </v>
      </c>
    </row>
    <row r="72" spans="1:12" x14ac:dyDescent="0.25">
      <c r="A72" s="72"/>
      <c r="B72" s="82"/>
      <c r="C72" s="82"/>
      <c r="D72" s="79"/>
      <c r="E72" s="83"/>
      <c r="F72" s="83"/>
      <c r="G72" s="81"/>
      <c r="H72" s="123"/>
      <c r="I72" s="238" t="str">
        <f>IF(ISNUMBER(F72),_xlfn.IFS(RIGHT(H72,3)="(b)",IF(AND(G72&gt;=DATE('1. Informace o projektu'!$C$3,1,1),G72&lt;=WORKDAY(DATE('1. Informace o projektu'!$C$3+1,1,31)-1,1)),"OK","!!"),RIGHT(H72,3)="(a)",IF(AND(G72&gt;=DATE('1. Informace o projektu'!$C$3,1,1),G72&lt;=WORKDAY(DATE('1. Informace o projektu'!$C$3,12,31)-1,1,'6. Data'!$C$76:$C$89)),"OK","!!"),ISBLANK(G72),"!",ISBLANK(H72),"!!!",H72='6. Data'!$B$3,"vyberte druh nákladu")," ")</f>
        <v xml:space="preserve"> </v>
      </c>
      <c r="J72" s="261" t="str">
        <f t="shared" si="3"/>
        <v xml:space="preserve"> </v>
      </c>
      <c r="K72" s="238" t="str">
        <f t="shared" si="4"/>
        <v xml:space="preserve"> </v>
      </c>
      <c r="L72" s="87" t="str">
        <f t="shared" si="5"/>
        <v xml:space="preserve"> </v>
      </c>
    </row>
    <row r="73" spans="1:12" x14ac:dyDescent="0.25">
      <c r="A73" s="72"/>
      <c r="B73" s="82"/>
      <c r="C73" s="82"/>
      <c r="D73" s="79"/>
      <c r="E73" s="83"/>
      <c r="F73" s="83"/>
      <c r="G73" s="81"/>
      <c r="H73" s="123"/>
      <c r="I73" s="238" t="str">
        <f>IF(ISNUMBER(F73),_xlfn.IFS(RIGHT(H73,3)="(b)",IF(AND(G73&gt;=DATE('1. Informace o projektu'!$C$3,1,1),G73&lt;=WORKDAY(DATE('1. Informace o projektu'!$C$3+1,1,31)-1,1)),"OK","!!"),RIGHT(H73,3)="(a)",IF(AND(G73&gt;=DATE('1. Informace o projektu'!$C$3,1,1),G73&lt;=WORKDAY(DATE('1. Informace o projektu'!$C$3,12,31)-1,1,'6. Data'!$C$76:$C$89)),"OK","!!"),ISBLANK(G73),"!",ISBLANK(H73),"!!!",H73='6. Data'!$B$3,"vyberte druh nákladu")," ")</f>
        <v xml:space="preserve"> </v>
      </c>
      <c r="J73" s="261" t="str">
        <f t="shared" si="3"/>
        <v xml:space="preserve"> </v>
      </c>
      <c r="K73" s="238" t="str">
        <f t="shared" si="4"/>
        <v xml:space="preserve"> </v>
      </c>
      <c r="L73" s="87" t="str">
        <f t="shared" si="5"/>
        <v xml:space="preserve"> </v>
      </c>
    </row>
    <row r="74" spans="1:12" x14ac:dyDescent="0.25">
      <c r="A74" s="72"/>
      <c r="B74" s="82"/>
      <c r="C74" s="82"/>
      <c r="D74" s="79"/>
      <c r="E74" s="83"/>
      <c r="F74" s="83"/>
      <c r="G74" s="81"/>
      <c r="H74" s="123"/>
      <c r="I74" s="238" t="str">
        <f>IF(ISNUMBER(F74),_xlfn.IFS(RIGHT(H74,3)="(b)",IF(AND(G74&gt;=DATE('1. Informace o projektu'!$C$3,1,1),G74&lt;=WORKDAY(DATE('1. Informace o projektu'!$C$3+1,1,31)-1,1)),"OK","!!"),RIGHT(H74,3)="(a)",IF(AND(G74&gt;=DATE('1. Informace o projektu'!$C$3,1,1),G74&lt;=WORKDAY(DATE('1. Informace o projektu'!$C$3,12,31)-1,1,'6. Data'!$C$76:$C$89)),"OK","!!"),ISBLANK(G74),"!",ISBLANK(H74),"!!!",H74='6. Data'!$B$3,"vyberte druh nákladu")," ")</f>
        <v xml:space="preserve"> </v>
      </c>
      <c r="J74" s="261" t="str">
        <f t="shared" si="3"/>
        <v xml:space="preserve"> </v>
      </c>
      <c r="K74" s="238" t="str">
        <f t="shared" si="4"/>
        <v xml:space="preserve"> </v>
      </c>
      <c r="L74" s="87" t="str">
        <f t="shared" si="5"/>
        <v xml:space="preserve"> </v>
      </c>
    </row>
    <row r="75" spans="1:12" x14ac:dyDescent="0.25">
      <c r="A75" s="72"/>
      <c r="B75" s="82"/>
      <c r="C75" s="82"/>
      <c r="D75" s="79"/>
      <c r="E75" s="83"/>
      <c r="F75" s="83"/>
      <c r="G75" s="81"/>
      <c r="H75" s="123"/>
      <c r="I75" s="238" t="str">
        <f>IF(ISNUMBER(F75),_xlfn.IFS(RIGHT(H75,3)="(b)",IF(AND(G75&gt;=DATE('1. Informace o projektu'!$C$3,1,1),G75&lt;=WORKDAY(DATE('1. Informace o projektu'!$C$3+1,1,31)-1,1)),"OK","!!"),RIGHT(H75,3)="(a)",IF(AND(G75&gt;=DATE('1. Informace o projektu'!$C$3,1,1),G75&lt;=WORKDAY(DATE('1. Informace o projektu'!$C$3,12,31)-1,1,'6. Data'!$C$76:$C$89)),"OK","!!"),ISBLANK(G75),"!",ISBLANK(H75),"!!!",H75='6. Data'!$B$3,"vyberte druh nákladu")," ")</f>
        <v xml:space="preserve"> </v>
      </c>
      <c r="J75" s="261" t="str">
        <f t="shared" si="3"/>
        <v xml:space="preserve"> </v>
      </c>
      <c r="K75" s="238" t="str">
        <f t="shared" si="4"/>
        <v xml:space="preserve"> </v>
      </c>
      <c r="L75" s="87" t="str">
        <f t="shared" si="5"/>
        <v xml:space="preserve"> </v>
      </c>
    </row>
    <row r="76" spans="1:12" x14ac:dyDescent="0.25">
      <c r="A76" s="72"/>
      <c r="B76" s="82"/>
      <c r="C76" s="82"/>
      <c r="D76" s="79"/>
      <c r="E76" s="83"/>
      <c r="F76" s="83"/>
      <c r="G76" s="81"/>
      <c r="H76" s="123"/>
      <c r="I76" s="238" t="str">
        <f>IF(ISNUMBER(F76),_xlfn.IFS(RIGHT(H76,3)="(b)",IF(AND(G76&gt;=DATE('1. Informace o projektu'!$C$3,1,1),G76&lt;=WORKDAY(DATE('1. Informace o projektu'!$C$3+1,1,31)-1,1)),"OK","!!"),RIGHT(H76,3)="(a)",IF(AND(G76&gt;=DATE('1. Informace o projektu'!$C$3,1,1),G76&lt;=WORKDAY(DATE('1. Informace o projektu'!$C$3,12,31)-1,1,'6. Data'!$C$76:$C$89)),"OK","!!"),ISBLANK(G76),"!",ISBLANK(H76),"!!!",H76='6. Data'!$B$3,"vyberte druh nákladu")," ")</f>
        <v xml:space="preserve"> </v>
      </c>
      <c r="J76" s="261" t="str">
        <f t="shared" si="3"/>
        <v xml:space="preserve"> </v>
      </c>
      <c r="K76" s="238" t="str">
        <f t="shared" si="4"/>
        <v xml:space="preserve"> </v>
      </c>
      <c r="L76" s="87" t="str">
        <f t="shared" si="5"/>
        <v xml:space="preserve"> </v>
      </c>
    </row>
    <row r="77" spans="1:12" x14ac:dyDescent="0.25">
      <c r="A77" s="72"/>
      <c r="B77" s="82"/>
      <c r="C77" s="82"/>
      <c r="D77" s="79"/>
      <c r="E77" s="83"/>
      <c r="F77" s="83"/>
      <c r="G77" s="81"/>
      <c r="H77" s="123"/>
      <c r="I77" s="238" t="str">
        <f>IF(ISNUMBER(F77),_xlfn.IFS(RIGHT(H77,3)="(b)",IF(AND(G77&gt;=DATE('1. Informace o projektu'!$C$3,1,1),G77&lt;=WORKDAY(DATE('1. Informace o projektu'!$C$3+1,1,31)-1,1)),"OK","!!"),RIGHT(H77,3)="(a)",IF(AND(G77&gt;=DATE('1. Informace o projektu'!$C$3,1,1),G77&lt;=WORKDAY(DATE('1. Informace o projektu'!$C$3,12,31)-1,1,'6. Data'!$C$76:$C$89)),"OK","!!"),ISBLANK(G77),"!",ISBLANK(H77),"!!!",H77='6. Data'!$B$3,"vyberte druh nákladu")," ")</f>
        <v xml:space="preserve"> </v>
      </c>
      <c r="J77" s="261" t="str">
        <f t="shared" si="3"/>
        <v xml:space="preserve"> </v>
      </c>
      <c r="K77" s="238" t="str">
        <f t="shared" si="4"/>
        <v xml:space="preserve"> </v>
      </c>
      <c r="L77" s="87" t="str">
        <f t="shared" si="5"/>
        <v xml:space="preserve"> </v>
      </c>
    </row>
    <row r="78" spans="1:12" x14ac:dyDescent="0.25">
      <c r="A78" s="72"/>
      <c r="B78" s="82"/>
      <c r="C78" s="82"/>
      <c r="D78" s="79"/>
      <c r="E78" s="83"/>
      <c r="F78" s="83"/>
      <c r="G78" s="81"/>
      <c r="H78" s="123"/>
      <c r="I78" s="238" t="str">
        <f>IF(ISNUMBER(F78),_xlfn.IFS(RIGHT(H78,3)="(b)",IF(AND(G78&gt;=DATE('1. Informace o projektu'!$C$3,1,1),G78&lt;=WORKDAY(DATE('1. Informace o projektu'!$C$3+1,1,31)-1,1)),"OK","!!"),RIGHT(H78,3)="(a)",IF(AND(G78&gt;=DATE('1. Informace o projektu'!$C$3,1,1),G78&lt;=WORKDAY(DATE('1. Informace o projektu'!$C$3,12,31)-1,1,'6. Data'!$C$76:$C$89)),"OK","!!"),ISBLANK(G78),"!",ISBLANK(H78),"!!!",H78='6. Data'!$B$3,"vyberte druh nákladu")," ")</f>
        <v xml:space="preserve"> </v>
      </c>
      <c r="J78" s="261" t="str">
        <f t="shared" si="3"/>
        <v xml:space="preserve"> </v>
      </c>
      <c r="K78" s="238" t="str">
        <f t="shared" si="4"/>
        <v xml:space="preserve"> </v>
      </c>
      <c r="L78" s="87" t="str">
        <f t="shared" si="5"/>
        <v xml:space="preserve"> </v>
      </c>
    </row>
    <row r="79" spans="1:12" x14ac:dyDescent="0.25">
      <c r="A79" s="72"/>
      <c r="B79" s="82"/>
      <c r="C79" s="82"/>
      <c r="D79" s="79"/>
      <c r="E79" s="83"/>
      <c r="F79" s="83"/>
      <c r="G79" s="81"/>
      <c r="H79" s="123"/>
      <c r="I79" s="238" t="str">
        <f>IF(ISNUMBER(F79),_xlfn.IFS(RIGHT(H79,3)="(b)",IF(AND(G79&gt;=DATE('1. Informace o projektu'!$C$3,1,1),G79&lt;=WORKDAY(DATE('1. Informace o projektu'!$C$3+1,1,31)-1,1)),"OK","!!"),RIGHT(H79,3)="(a)",IF(AND(G79&gt;=DATE('1. Informace o projektu'!$C$3,1,1),G79&lt;=WORKDAY(DATE('1. Informace o projektu'!$C$3,12,31)-1,1,'6. Data'!$C$76:$C$89)),"OK","!!"),ISBLANK(G79),"!",ISBLANK(H79),"!!!",H79='6. Data'!$B$3,"vyberte druh nákladu")," ")</f>
        <v xml:space="preserve"> </v>
      </c>
      <c r="J79" s="261" t="str">
        <f t="shared" si="3"/>
        <v xml:space="preserve"> </v>
      </c>
      <c r="K79" s="238" t="str">
        <f t="shared" si="4"/>
        <v xml:space="preserve"> </v>
      </c>
      <c r="L79" s="87" t="str">
        <f t="shared" si="5"/>
        <v xml:space="preserve"> </v>
      </c>
    </row>
    <row r="80" spans="1:12" x14ac:dyDescent="0.25">
      <c r="A80" s="72"/>
      <c r="B80" s="82"/>
      <c r="C80" s="82"/>
      <c r="D80" s="79"/>
      <c r="E80" s="83"/>
      <c r="F80" s="83"/>
      <c r="G80" s="81"/>
      <c r="H80" s="123"/>
      <c r="I80" s="238" t="str">
        <f>IF(ISNUMBER(F80),_xlfn.IFS(RIGHT(H80,3)="(b)",IF(AND(G80&gt;=DATE('1. Informace o projektu'!$C$3,1,1),G80&lt;=WORKDAY(DATE('1. Informace o projektu'!$C$3+1,1,31)-1,1)),"OK","!!"),RIGHT(H80,3)="(a)",IF(AND(G80&gt;=DATE('1. Informace o projektu'!$C$3,1,1),G80&lt;=WORKDAY(DATE('1. Informace o projektu'!$C$3,12,31)-1,1,'6. Data'!$C$76:$C$89)),"OK","!!"),ISBLANK(G80),"!",ISBLANK(H80),"!!!",H80='6. Data'!$B$3,"vyberte druh nákladu")," ")</f>
        <v xml:space="preserve"> </v>
      </c>
      <c r="J80" s="261" t="str">
        <f t="shared" si="3"/>
        <v xml:space="preserve"> </v>
      </c>
      <c r="K80" s="238" t="str">
        <f t="shared" si="4"/>
        <v xml:space="preserve"> </v>
      </c>
      <c r="L80" s="87" t="str">
        <f t="shared" si="5"/>
        <v xml:space="preserve"> </v>
      </c>
    </row>
    <row r="81" spans="1:12" x14ac:dyDescent="0.25">
      <c r="A81" s="72"/>
      <c r="B81" s="82"/>
      <c r="C81" s="82"/>
      <c r="D81" s="79"/>
      <c r="E81" s="83"/>
      <c r="F81" s="83"/>
      <c r="G81" s="81"/>
      <c r="H81" s="123"/>
      <c r="I81" s="238" t="str">
        <f>IF(ISNUMBER(F81),_xlfn.IFS(RIGHT(H81,3)="(b)",IF(AND(G81&gt;=DATE('1. Informace o projektu'!$C$3,1,1),G81&lt;=WORKDAY(DATE('1. Informace o projektu'!$C$3+1,1,31)-1,1)),"OK","!!"),RIGHT(H81,3)="(a)",IF(AND(G81&gt;=DATE('1. Informace o projektu'!$C$3,1,1),G81&lt;=WORKDAY(DATE('1. Informace o projektu'!$C$3,12,31)-1,1,'6. Data'!$C$76:$C$89)),"OK","!!"),ISBLANK(G81),"!",ISBLANK(H81),"!!!",H81='6. Data'!$B$3,"vyberte druh nákladu")," ")</f>
        <v xml:space="preserve"> </v>
      </c>
      <c r="J81" s="261" t="str">
        <f t="shared" si="3"/>
        <v xml:space="preserve"> </v>
      </c>
      <c r="K81" s="238" t="str">
        <f t="shared" si="4"/>
        <v xml:space="preserve"> </v>
      </c>
      <c r="L81" s="87" t="str">
        <f t="shared" si="5"/>
        <v xml:space="preserve"> </v>
      </c>
    </row>
    <row r="82" spans="1:12" x14ac:dyDescent="0.25">
      <c r="A82" s="72"/>
      <c r="B82" s="82"/>
      <c r="C82" s="82"/>
      <c r="D82" s="79"/>
      <c r="E82" s="83"/>
      <c r="F82" s="83"/>
      <c r="G82" s="81"/>
      <c r="H82" s="123"/>
      <c r="I82" s="238" t="str">
        <f>IF(ISNUMBER(F82),_xlfn.IFS(RIGHT(H82,3)="(b)",IF(AND(G82&gt;=DATE('1. Informace o projektu'!$C$3,1,1),G82&lt;=WORKDAY(DATE('1. Informace o projektu'!$C$3+1,1,31)-1,1)),"OK","!!"),RIGHT(H82,3)="(a)",IF(AND(G82&gt;=DATE('1. Informace o projektu'!$C$3,1,1),G82&lt;=WORKDAY(DATE('1. Informace o projektu'!$C$3,12,31)-1,1,'6. Data'!$C$76:$C$89)),"OK","!!"),ISBLANK(G82),"!",ISBLANK(H82),"!!!",H82='6. Data'!$B$3,"vyberte druh nákladu")," ")</f>
        <v xml:space="preserve"> </v>
      </c>
      <c r="J82" s="261" t="str">
        <f t="shared" si="3"/>
        <v xml:space="preserve"> </v>
      </c>
      <c r="K82" s="238" t="str">
        <f t="shared" si="4"/>
        <v xml:space="preserve"> </v>
      </c>
      <c r="L82" s="87" t="str">
        <f t="shared" si="5"/>
        <v xml:space="preserve"> </v>
      </c>
    </row>
    <row r="83" spans="1:12" x14ac:dyDescent="0.25">
      <c r="A83" s="72"/>
      <c r="B83" s="82"/>
      <c r="C83" s="82"/>
      <c r="D83" s="79"/>
      <c r="E83" s="83"/>
      <c r="F83" s="83"/>
      <c r="G83" s="81"/>
      <c r="H83" s="123"/>
      <c r="I83" s="238" t="str">
        <f>IF(ISNUMBER(F83),_xlfn.IFS(RIGHT(H83,3)="(b)",IF(AND(G83&gt;=DATE('1. Informace o projektu'!$C$3,1,1),G83&lt;=WORKDAY(DATE('1. Informace o projektu'!$C$3+1,1,31)-1,1)),"OK","!!"),RIGHT(H83,3)="(a)",IF(AND(G83&gt;=DATE('1. Informace o projektu'!$C$3,1,1),G83&lt;=WORKDAY(DATE('1. Informace o projektu'!$C$3,12,31)-1,1,'6. Data'!$C$76:$C$89)),"OK","!!"),ISBLANK(G83),"!",ISBLANK(H83),"!!!",H83='6. Data'!$B$3,"vyberte druh nákladu")," ")</f>
        <v xml:space="preserve"> </v>
      </c>
      <c r="J83" s="261" t="str">
        <f t="shared" si="3"/>
        <v xml:space="preserve"> </v>
      </c>
      <c r="K83" s="238" t="str">
        <f t="shared" si="4"/>
        <v xml:space="preserve"> </v>
      </c>
      <c r="L83" s="87" t="str">
        <f t="shared" si="5"/>
        <v xml:space="preserve"> </v>
      </c>
    </row>
    <row r="84" spans="1:12" x14ac:dyDescent="0.25">
      <c r="A84" s="72"/>
      <c r="B84" s="82"/>
      <c r="C84" s="82"/>
      <c r="D84" s="79"/>
      <c r="E84" s="83"/>
      <c r="F84" s="83"/>
      <c r="G84" s="81"/>
      <c r="H84" s="123"/>
      <c r="I84" s="238" t="str">
        <f>IF(ISNUMBER(F84),_xlfn.IFS(RIGHT(H84,3)="(b)",IF(AND(G84&gt;=DATE('1. Informace o projektu'!$C$3,1,1),G84&lt;=WORKDAY(DATE('1. Informace o projektu'!$C$3+1,1,31)-1,1)),"OK","!!"),RIGHT(H84,3)="(a)",IF(AND(G84&gt;=DATE('1. Informace o projektu'!$C$3,1,1),G84&lt;=WORKDAY(DATE('1. Informace o projektu'!$C$3,12,31)-1,1,'6. Data'!$C$76:$C$89)),"OK","!!"),ISBLANK(G84),"!",ISBLANK(H84),"!!!",H84='6. Data'!$B$3,"vyberte druh nákladu")," ")</f>
        <v xml:space="preserve"> </v>
      </c>
      <c r="J84" s="261" t="str">
        <f t="shared" si="3"/>
        <v xml:space="preserve"> </v>
      </c>
      <c r="K84" s="238" t="str">
        <f t="shared" si="4"/>
        <v xml:space="preserve"> </v>
      </c>
      <c r="L84" s="87" t="str">
        <f t="shared" si="5"/>
        <v xml:space="preserve"> </v>
      </c>
    </row>
    <row r="85" spans="1:12" x14ac:dyDescent="0.25">
      <c r="A85" s="72"/>
      <c r="B85" s="82"/>
      <c r="C85" s="82"/>
      <c r="D85" s="79"/>
      <c r="E85" s="83"/>
      <c r="F85" s="83"/>
      <c r="G85" s="81"/>
      <c r="H85" s="123"/>
      <c r="I85" s="238" t="str">
        <f>IF(ISNUMBER(F85),_xlfn.IFS(RIGHT(H85,3)="(b)",IF(AND(G85&gt;=DATE('1. Informace o projektu'!$C$3,1,1),G85&lt;=WORKDAY(DATE('1. Informace o projektu'!$C$3+1,1,31)-1,1)),"OK","!!"),RIGHT(H85,3)="(a)",IF(AND(G85&gt;=DATE('1. Informace o projektu'!$C$3,1,1),G85&lt;=WORKDAY(DATE('1. Informace o projektu'!$C$3,12,31)-1,1,'6. Data'!$C$76:$C$89)),"OK","!!"),ISBLANK(G85),"!",ISBLANK(H85),"!!!",H85='6. Data'!$B$3,"vyberte druh nákladu")," ")</f>
        <v xml:space="preserve"> </v>
      </c>
      <c r="J85" s="261" t="str">
        <f t="shared" si="3"/>
        <v xml:space="preserve"> </v>
      </c>
      <c r="K85" s="238" t="str">
        <f t="shared" si="4"/>
        <v xml:space="preserve"> </v>
      </c>
      <c r="L85" s="87" t="str">
        <f t="shared" si="5"/>
        <v xml:space="preserve"> </v>
      </c>
    </row>
    <row r="86" spans="1:12" x14ac:dyDescent="0.25">
      <c r="A86" s="72"/>
      <c r="B86" s="82"/>
      <c r="C86" s="82"/>
      <c r="D86" s="79"/>
      <c r="E86" s="83"/>
      <c r="F86" s="83"/>
      <c r="G86" s="81"/>
      <c r="H86" s="123"/>
      <c r="I86" s="238" t="str">
        <f>IF(ISNUMBER(F86),_xlfn.IFS(RIGHT(H86,3)="(b)",IF(AND(G86&gt;=DATE('1. Informace o projektu'!$C$3,1,1),G86&lt;=WORKDAY(DATE('1. Informace o projektu'!$C$3+1,1,31)-1,1)),"OK","!!"),RIGHT(H86,3)="(a)",IF(AND(G86&gt;=DATE('1. Informace o projektu'!$C$3,1,1),G86&lt;=WORKDAY(DATE('1. Informace o projektu'!$C$3,12,31)-1,1,'6. Data'!$C$76:$C$89)),"OK","!!"),ISBLANK(G86),"!",ISBLANK(H86),"!!!",H86='6. Data'!$B$3,"vyberte druh nákladu")," ")</f>
        <v xml:space="preserve"> </v>
      </c>
      <c r="J86" s="261" t="str">
        <f t="shared" si="3"/>
        <v xml:space="preserve"> </v>
      </c>
      <c r="K86" s="238" t="str">
        <f t="shared" si="4"/>
        <v xml:space="preserve"> </v>
      </c>
      <c r="L86" s="87" t="str">
        <f t="shared" si="5"/>
        <v xml:space="preserve"> </v>
      </c>
    </row>
    <row r="87" spans="1:12" x14ac:dyDescent="0.25">
      <c r="A87" s="72"/>
      <c r="B87" s="82"/>
      <c r="C87" s="82"/>
      <c r="D87" s="79"/>
      <c r="E87" s="83"/>
      <c r="F87" s="83"/>
      <c r="G87" s="81"/>
      <c r="H87" s="123"/>
      <c r="I87" s="238" t="str">
        <f>IF(ISNUMBER(F87),_xlfn.IFS(RIGHT(H87,3)="(b)",IF(AND(G87&gt;=DATE('1. Informace o projektu'!$C$3,1,1),G87&lt;=WORKDAY(DATE('1. Informace o projektu'!$C$3+1,1,31)-1,1)),"OK","!!"),RIGHT(H87,3)="(a)",IF(AND(G87&gt;=DATE('1. Informace o projektu'!$C$3,1,1),G87&lt;=WORKDAY(DATE('1. Informace o projektu'!$C$3,12,31)-1,1,'6. Data'!$C$76:$C$89)),"OK","!!"),ISBLANK(G87),"!",ISBLANK(H87),"!!!",H87='6. Data'!$B$3,"vyberte druh nákladu")," ")</f>
        <v xml:space="preserve"> </v>
      </c>
      <c r="J87" s="261" t="str">
        <f t="shared" si="3"/>
        <v xml:space="preserve"> </v>
      </c>
      <c r="K87" s="238" t="str">
        <f t="shared" si="4"/>
        <v xml:space="preserve"> </v>
      </c>
      <c r="L87" s="87" t="str">
        <f t="shared" si="5"/>
        <v xml:space="preserve"> </v>
      </c>
    </row>
    <row r="88" spans="1:12" x14ac:dyDescent="0.25">
      <c r="A88" s="72"/>
      <c r="B88" s="82"/>
      <c r="C88" s="82"/>
      <c r="D88" s="79"/>
      <c r="E88" s="83"/>
      <c r="F88" s="83"/>
      <c r="G88" s="81"/>
      <c r="H88" s="123"/>
      <c r="I88" s="238" t="str">
        <f>IF(ISNUMBER(F88),_xlfn.IFS(RIGHT(H88,3)="(b)",IF(AND(G88&gt;=DATE('1. Informace o projektu'!$C$3,1,1),G88&lt;=WORKDAY(DATE('1. Informace o projektu'!$C$3+1,1,31)-1,1)),"OK","!!"),RIGHT(H88,3)="(a)",IF(AND(G88&gt;=DATE('1. Informace o projektu'!$C$3,1,1),G88&lt;=WORKDAY(DATE('1. Informace o projektu'!$C$3,12,31)-1,1,'6. Data'!$C$76:$C$89)),"OK","!!"),ISBLANK(G88),"!",ISBLANK(H88),"!!!",H88='6. Data'!$B$3,"vyberte druh nákladu")," ")</f>
        <v xml:space="preserve"> </v>
      </c>
      <c r="J88" s="261" t="str">
        <f t="shared" si="3"/>
        <v xml:space="preserve"> </v>
      </c>
      <c r="K88" s="238" t="str">
        <f t="shared" si="4"/>
        <v xml:space="preserve"> </v>
      </c>
      <c r="L88" s="87" t="str">
        <f t="shared" si="5"/>
        <v xml:space="preserve"> </v>
      </c>
    </row>
    <row r="89" spans="1:12" x14ac:dyDescent="0.25">
      <c r="A89" s="72"/>
      <c r="B89" s="82"/>
      <c r="C89" s="82"/>
      <c r="D89" s="79"/>
      <c r="E89" s="83"/>
      <c r="F89" s="83"/>
      <c r="G89" s="81"/>
      <c r="H89" s="123"/>
      <c r="I89" s="238" t="str">
        <f>IF(ISNUMBER(F89),_xlfn.IFS(RIGHT(H89,3)="(b)",IF(AND(G89&gt;=DATE('1. Informace o projektu'!$C$3,1,1),G89&lt;=WORKDAY(DATE('1. Informace o projektu'!$C$3+1,1,31)-1,1)),"OK","!!"),RIGHT(H89,3)="(a)",IF(AND(G89&gt;=DATE('1. Informace o projektu'!$C$3,1,1),G89&lt;=WORKDAY(DATE('1. Informace o projektu'!$C$3,12,31)-1,1,'6. Data'!$C$76:$C$89)),"OK","!!"),ISBLANK(G89),"!",ISBLANK(H89),"!!!",H89='6. Data'!$B$3,"vyberte druh nákladu")," ")</f>
        <v xml:space="preserve"> </v>
      </c>
      <c r="J89" s="261" t="str">
        <f t="shared" si="3"/>
        <v xml:space="preserve"> </v>
      </c>
      <c r="K89" s="238" t="str">
        <f t="shared" si="4"/>
        <v xml:space="preserve"> </v>
      </c>
      <c r="L89" s="87" t="str">
        <f t="shared" si="5"/>
        <v xml:space="preserve"> </v>
      </c>
    </row>
    <row r="90" spans="1:12" x14ac:dyDescent="0.25">
      <c r="A90" s="72"/>
      <c r="B90" s="82"/>
      <c r="C90" s="82"/>
      <c r="D90" s="79"/>
      <c r="E90" s="83"/>
      <c r="F90" s="83"/>
      <c r="G90" s="81"/>
      <c r="H90" s="123"/>
      <c r="I90" s="238" t="str">
        <f>IF(ISNUMBER(F90),_xlfn.IFS(RIGHT(H90,3)="(b)",IF(AND(G90&gt;=DATE('1. Informace o projektu'!$C$3,1,1),G90&lt;=WORKDAY(DATE('1. Informace o projektu'!$C$3+1,1,31)-1,1)),"OK","!!"),RIGHT(H90,3)="(a)",IF(AND(G90&gt;=DATE('1. Informace o projektu'!$C$3,1,1),G90&lt;=WORKDAY(DATE('1. Informace o projektu'!$C$3,12,31)-1,1,'6. Data'!$C$76:$C$89)),"OK","!!"),ISBLANK(G90),"!",ISBLANK(H90),"!!!",H90='6. Data'!$B$3,"vyberte druh nákladu")," ")</f>
        <v xml:space="preserve"> </v>
      </c>
      <c r="J90" s="261" t="str">
        <f t="shared" si="3"/>
        <v xml:space="preserve"> </v>
      </c>
      <c r="K90" s="238" t="str">
        <f t="shared" si="4"/>
        <v xml:space="preserve"> </v>
      </c>
      <c r="L90" s="87" t="str">
        <f t="shared" si="5"/>
        <v xml:space="preserve"> </v>
      </c>
    </row>
    <row r="91" spans="1:12" x14ac:dyDescent="0.25">
      <c r="A91" s="72"/>
      <c r="B91" s="82"/>
      <c r="C91" s="82"/>
      <c r="D91" s="79"/>
      <c r="E91" s="83"/>
      <c r="F91" s="83"/>
      <c r="G91" s="81"/>
      <c r="H91" s="123"/>
      <c r="I91" s="238" t="str">
        <f>IF(ISNUMBER(F91),_xlfn.IFS(RIGHT(H91,3)="(b)",IF(AND(G91&gt;=DATE('1. Informace o projektu'!$C$3,1,1),G91&lt;=WORKDAY(DATE('1. Informace o projektu'!$C$3+1,1,31)-1,1)),"OK","!!"),RIGHT(H91,3)="(a)",IF(AND(G91&gt;=DATE('1. Informace o projektu'!$C$3,1,1),G91&lt;=WORKDAY(DATE('1. Informace o projektu'!$C$3,12,31)-1,1,'6. Data'!$C$76:$C$89)),"OK","!!"),ISBLANK(G91),"!",ISBLANK(H91),"!!!",H91='6. Data'!$B$3,"vyberte druh nákladu")," ")</f>
        <v xml:space="preserve"> </v>
      </c>
      <c r="J91" s="261" t="str">
        <f t="shared" si="3"/>
        <v xml:space="preserve"> </v>
      </c>
      <c r="K91" s="238" t="str">
        <f t="shared" si="4"/>
        <v xml:space="preserve"> </v>
      </c>
      <c r="L91" s="87" t="str">
        <f t="shared" si="5"/>
        <v xml:space="preserve"> </v>
      </c>
    </row>
    <row r="92" spans="1:12" x14ac:dyDescent="0.25">
      <c r="A92" s="72"/>
      <c r="B92" s="82"/>
      <c r="C92" s="82"/>
      <c r="D92" s="79"/>
      <c r="E92" s="83"/>
      <c r="F92" s="83"/>
      <c r="G92" s="81"/>
      <c r="H92" s="123"/>
      <c r="I92" s="238" t="str">
        <f>IF(ISNUMBER(F92),_xlfn.IFS(RIGHT(H92,3)="(b)",IF(AND(G92&gt;=DATE('1. Informace o projektu'!$C$3,1,1),G92&lt;=WORKDAY(DATE('1. Informace o projektu'!$C$3+1,1,31)-1,1)),"OK","!!"),RIGHT(H92,3)="(a)",IF(AND(G92&gt;=DATE('1. Informace o projektu'!$C$3,1,1),G92&lt;=WORKDAY(DATE('1. Informace o projektu'!$C$3,12,31)-1,1,'6. Data'!$C$76:$C$89)),"OK","!!"),ISBLANK(G92),"!",ISBLANK(H92),"!!!",H92='6. Data'!$B$3,"vyberte druh nákladu")," ")</f>
        <v xml:space="preserve"> </v>
      </c>
      <c r="J92" s="261" t="str">
        <f t="shared" si="3"/>
        <v xml:space="preserve"> </v>
      </c>
      <c r="K92" s="238" t="str">
        <f t="shared" si="4"/>
        <v xml:space="preserve"> </v>
      </c>
      <c r="L92" s="87" t="str">
        <f t="shared" si="5"/>
        <v xml:space="preserve"> </v>
      </c>
    </row>
    <row r="93" spans="1:12" x14ac:dyDescent="0.25">
      <c r="A93" s="72"/>
      <c r="B93" s="82"/>
      <c r="C93" s="82"/>
      <c r="D93" s="79"/>
      <c r="E93" s="83"/>
      <c r="F93" s="83"/>
      <c r="G93" s="81"/>
      <c r="H93" s="123"/>
      <c r="I93" s="238" t="str">
        <f>IF(ISNUMBER(F93),_xlfn.IFS(RIGHT(H93,3)="(b)",IF(AND(G93&gt;=DATE('1. Informace o projektu'!$C$3,1,1),G93&lt;=WORKDAY(DATE('1. Informace o projektu'!$C$3+1,1,31)-1,1)),"OK","!!"),RIGHT(H93,3)="(a)",IF(AND(G93&gt;=DATE('1. Informace o projektu'!$C$3,1,1),G93&lt;=WORKDAY(DATE('1. Informace o projektu'!$C$3,12,31)-1,1,'6. Data'!$C$76:$C$89)),"OK","!!"),ISBLANK(G93),"!",ISBLANK(H93),"!!!",H93='6. Data'!$B$3,"vyberte druh nákladu")," ")</f>
        <v xml:space="preserve"> </v>
      </c>
      <c r="J93" s="261" t="str">
        <f t="shared" si="3"/>
        <v xml:space="preserve"> </v>
      </c>
      <c r="K93" s="238" t="str">
        <f t="shared" si="4"/>
        <v xml:space="preserve"> </v>
      </c>
      <c r="L93" s="87" t="str">
        <f t="shared" si="5"/>
        <v xml:space="preserve"> </v>
      </c>
    </row>
    <row r="94" spans="1:12" x14ac:dyDescent="0.25">
      <c r="A94" s="72"/>
      <c r="B94" s="82"/>
      <c r="C94" s="82"/>
      <c r="D94" s="79"/>
      <c r="E94" s="83"/>
      <c r="F94" s="83"/>
      <c r="G94" s="81"/>
      <c r="H94" s="123"/>
      <c r="I94" s="238" t="str">
        <f>IF(ISNUMBER(F94),_xlfn.IFS(RIGHT(H94,3)="(b)",IF(AND(G94&gt;=DATE('1. Informace o projektu'!$C$3,1,1),G94&lt;=WORKDAY(DATE('1. Informace o projektu'!$C$3+1,1,31)-1,1)),"OK","!!"),RIGHT(H94,3)="(a)",IF(AND(G94&gt;=DATE('1. Informace o projektu'!$C$3,1,1),G94&lt;=WORKDAY(DATE('1. Informace o projektu'!$C$3,12,31)-1,1,'6. Data'!$C$76:$C$89)),"OK","!!"),ISBLANK(G94),"!",ISBLANK(H94),"!!!",H94='6. Data'!$B$3,"vyberte druh nákladu")," ")</f>
        <v xml:space="preserve"> </v>
      </c>
      <c r="J94" s="261" t="str">
        <f t="shared" si="3"/>
        <v xml:space="preserve"> </v>
      </c>
      <c r="K94" s="238" t="str">
        <f t="shared" si="4"/>
        <v xml:space="preserve"> </v>
      </c>
      <c r="L94" s="87" t="str">
        <f t="shared" si="5"/>
        <v xml:space="preserve"> </v>
      </c>
    </row>
    <row r="95" spans="1:12" x14ac:dyDescent="0.25">
      <c r="A95" s="72"/>
      <c r="B95" s="82"/>
      <c r="C95" s="82"/>
      <c r="D95" s="79"/>
      <c r="E95" s="83"/>
      <c r="F95" s="83"/>
      <c r="G95" s="81"/>
      <c r="H95" s="123"/>
      <c r="I95" s="238" t="str">
        <f>IF(ISNUMBER(F95),_xlfn.IFS(RIGHT(H95,3)="(b)",IF(AND(G95&gt;=DATE('1. Informace o projektu'!$C$3,1,1),G95&lt;=WORKDAY(DATE('1. Informace o projektu'!$C$3+1,1,31)-1,1)),"OK","!!"),RIGHT(H95,3)="(a)",IF(AND(G95&gt;=DATE('1. Informace o projektu'!$C$3,1,1),G95&lt;=WORKDAY(DATE('1. Informace o projektu'!$C$3,12,31)-1,1,'6. Data'!$C$76:$C$89)),"OK","!!"),ISBLANK(G95),"!",ISBLANK(H95),"!!!",H95='6. Data'!$B$3,"vyberte druh nákladu")," ")</f>
        <v xml:space="preserve"> </v>
      </c>
      <c r="J95" s="261" t="str">
        <f t="shared" si="3"/>
        <v xml:space="preserve"> </v>
      </c>
      <c r="K95" s="238" t="str">
        <f t="shared" si="4"/>
        <v xml:space="preserve"> </v>
      </c>
      <c r="L95" s="87" t="str">
        <f t="shared" si="5"/>
        <v xml:space="preserve"> </v>
      </c>
    </row>
    <row r="96" spans="1:12" x14ac:dyDescent="0.25">
      <c r="A96" s="72"/>
      <c r="B96" s="82"/>
      <c r="C96" s="82"/>
      <c r="D96" s="79"/>
      <c r="E96" s="83"/>
      <c r="F96" s="83"/>
      <c r="G96" s="81"/>
      <c r="H96" s="123"/>
      <c r="I96" s="238" t="str">
        <f>IF(ISNUMBER(F96),_xlfn.IFS(RIGHT(H96,3)="(b)",IF(AND(G96&gt;=DATE('1. Informace o projektu'!$C$3,1,1),G96&lt;=WORKDAY(DATE('1. Informace o projektu'!$C$3+1,1,31)-1,1)),"OK","!!"),RIGHT(H96,3)="(a)",IF(AND(G96&gt;=DATE('1. Informace o projektu'!$C$3,1,1),G96&lt;=WORKDAY(DATE('1. Informace o projektu'!$C$3,12,31)-1,1,'6. Data'!$C$76:$C$89)),"OK","!!"),ISBLANK(G96),"!",ISBLANK(H96),"!!!",H96='6. Data'!$B$3,"vyberte druh nákladu")," ")</f>
        <v xml:space="preserve"> </v>
      </c>
      <c r="J96" s="261" t="str">
        <f t="shared" si="3"/>
        <v xml:space="preserve"> </v>
      </c>
      <c r="K96" s="238" t="str">
        <f t="shared" si="4"/>
        <v xml:space="preserve"> </v>
      </c>
      <c r="L96" s="87" t="str">
        <f t="shared" si="5"/>
        <v xml:space="preserve"> </v>
      </c>
    </row>
    <row r="97" spans="1:12" x14ac:dyDescent="0.25">
      <c r="A97" s="72"/>
      <c r="B97" s="82"/>
      <c r="C97" s="82"/>
      <c r="D97" s="79"/>
      <c r="E97" s="83"/>
      <c r="F97" s="83"/>
      <c r="G97" s="81"/>
      <c r="H97" s="123"/>
      <c r="I97" s="238" t="str">
        <f>IF(ISNUMBER(F97),_xlfn.IFS(RIGHT(H97,3)="(b)",IF(AND(G97&gt;=DATE('1. Informace o projektu'!$C$3,1,1),G97&lt;=WORKDAY(DATE('1. Informace o projektu'!$C$3+1,1,31)-1,1)),"OK","!!"),RIGHT(H97,3)="(a)",IF(AND(G97&gt;=DATE('1. Informace o projektu'!$C$3,1,1),G97&lt;=WORKDAY(DATE('1. Informace o projektu'!$C$3,12,31)-1,1,'6. Data'!$C$76:$C$89)),"OK","!!"),ISBLANK(G97),"!",ISBLANK(H97),"!!!",H97='6. Data'!$B$3,"vyberte druh nákladu")," ")</f>
        <v xml:space="preserve"> </v>
      </c>
      <c r="J97" s="261" t="str">
        <f t="shared" si="3"/>
        <v xml:space="preserve"> </v>
      </c>
      <c r="K97" s="238" t="str">
        <f t="shared" si="4"/>
        <v xml:space="preserve"> </v>
      </c>
      <c r="L97" s="87" t="str">
        <f t="shared" si="5"/>
        <v xml:space="preserve"> </v>
      </c>
    </row>
    <row r="98" spans="1:12" x14ac:dyDescent="0.25">
      <c r="A98" s="72"/>
      <c r="B98" s="82"/>
      <c r="C98" s="82"/>
      <c r="D98" s="79"/>
      <c r="E98" s="83"/>
      <c r="F98" s="83"/>
      <c r="G98" s="81"/>
      <c r="H98" s="123"/>
      <c r="I98" s="238" t="str">
        <f>IF(ISNUMBER(F98),_xlfn.IFS(RIGHT(H98,3)="(b)",IF(AND(G98&gt;=DATE('1. Informace o projektu'!$C$3,1,1),G98&lt;=WORKDAY(DATE('1. Informace o projektu'!$C$3+1,1,31)-1,1)),"OK","!!"),RIGHT(H98,3)="(a)",IF(AND(G98&gt;=DATE('1. Informace o projektu'!$C$3,1,1),G98&lt;=WORKDAY(DATE('1. Informace o projektu'!$C$3,12,31)-1,1,'6. Data'!$C$76:$C$89)),"OK","!!"),ISBLANK(G98),"!",ISBLANK(H98),"!!!",H98='6. Data'!$B$3,"vyberte druh nákladu")," ")</f>
        <v xml:space="preserve"> </v>
      </c>
      <c r="J98" s="261" t="str">
        <f t="shared" si="3"/>
        <v xml:space="preserve"> </v>
      </c>
      <c r="K98" s="238" t="str">
        <f t="shared" si="4"/>
        <v xml:space="preserve"> </v>
      </c>
      <c r="L98" s="87" t="str">
        <f t="shared" si="5"/>
        <v xml:space="preserve"> </v>
      </c>
    </row>
    <row r="99" spans="1:12" x14ac:dyDescent="0.25">
      <c r="A99" s="72"/>
      <c r="B99" s="82"/>
      <c r="C99" s="82"/>
      <c r="D99" s="79"/>
      <c r="E99" s="83"/>
      <c r="F99" s="83"/>
      <c r="G99" s="81"/>
      <c r="H99" s="123"/>
      <c r="I99" s="238" t="str">
        <f>IF(ISNUMBER(F99),_xlfn.IFS(RIGHT(H99,3)="(b)",IF(AND(G99&gt;=DATE('1. Informace o projektu'!$C$3,1,1),G99&lt;=WORKDAY(DATE('1. Informace o projektu'!$C$3+1,1,31)-1,1)),"OK","!!"),RIGHT(H99,3)="(a)",IF(AND(G99&gt;=DATE('1. Informace o projektu'!$C$3,1,1),G99&lt;=WORKDAY(DATE('1. Informace o projektu'!$C$3,12,31)-1,1,'6. Data'!$C$76:$C$89)),"OK","!!"),ISBLANK(G99),"!",ISBLANK(H99),"!!!",H99='6. Data'!$B$3,"vyberte druh nákladu")," ")</f>
        <v xml:space="preserve"> </v>
      </c>
      <c r="J99" s="261" t="str">
        <f t="shared" si="3"/>
        <v xml:space="preserve"> </v>
      </c>
      <c r="K99" s="238" t="str">
        <f t="shared" si="4"/>
        <v xml:space="preserve"> </v>
      </c>
      <c r="L99" s="87" t="str">
        <f t="shared" si="5"/>
        <v xml:space="preserve"> </v>
      </c>
    </row>
    <row r="100" spans="1:12" x14ac:dyDescent="0.25">
      <c r="A100" s="72"/>
      <c r="B100" s="82"/>
      <c r="C100" s="82"/>
      <c r="D100" s="79"/>
      <c r="E100" s="83"/>
      <c r="F100" s="83"/>
      <c r="G100" s="81"/>
      <c r="H100" s="123"/>
      <c r="I100" s="238" t="str">
        <f>IF(ISNUMBER(F100),_xlfn.IFS(RIGHT(H100,3)="(b)",IF(AND(G100&gt;=DATE('1. Informace o projektu'!$C$3,1,1),G100&lt;=WORKDAY(DATE('1. Informace o projektu'!$C$3+1,1,31)-1,1)),"OK","!!"),RIGHT(H100,3)="(a)",IF(AND(G100&gt;=DATE('1. Informace o projektu'!$C$3,1,1),G100&lt;=WORKDAY(DATE('1. Informace o projektu'!$C$3,12,31)-1,1,'6. Data'!$C$76:$C$89)),"OK","!!"),ISBLANK(G100),"!",ISBLANK(H100),"!!!",H100='6. Data'!$B$3,"vyberte druh nákladu")," ")</f>
        <v xml:space="preserve"> </v>
      </c>
      <c r="J100" s="261" t="str">
        <f t="shared" si="3"/>
        <v xml:space="preserve"> </v>
      </c>
      <c r="K100" s="238" t="str">
        <f t="shared" si="4"/>
        <v xml:space="preserve"> </v>
      </c>
      <c r="L100" s="87" t="str">
        <f t="shared" si="5"/>
        <v xml:space="preserve"> </v>
      </c>
    </row>
    <row r="101" spans="1:12" x14ac:dyDescent="0.25">
      <c r="A101" s="72"/>
      <c r="B101" s="82"/>
      <c r="C101" s="82"/>
      <c r="D101" s="79"/>
      <c r="E101" s="83"/>
      <c r="F101" s="83"/>
      <c r="G101" s="81"/>
      <c r="H101" s="123"/>
      <c r="I101" s="238" t="str">
        <f>IF(ISNUMBER(F101),_xlfn.IFS(RIGHT(H101,3)="(b)",IF(AND(G101&gt;=DATE('1. Informace o projektu'!$C$3,1,1),G101&lt;=WORKDAY(DATE('1. Informace o projektu'!$C$3+1,1,31)-1,1)),"OK","!!"),RIGHT(H101,3)="(a)",IF(AND(G101&gt;=DATE('1. Informace o projektu'!$C$3,1,1),G101&lt;=WORKDAY(DATE('1. Informace o projektu'!$C$3,12,31)-1,1,'6. Data'!$C$76:$C$89)),"OK","!!"),ISBLANK(G101),"!",ISBLANK(H101),"!!!",H101='6. Data'!$B$3,"vyberte druh nákladu")," ")</f>
        <v xml:space="preserve"> </v>
      </c>
      <c r="J101" s="261" t="str">
        <f t="shared" si="3"/>
        <v xml:space="preserve"> </v>
      </c>
      <c r="K101" s="238" t="str">
        <f t="shared" si="4"/>
        <v xml:space="preserve"> </v>
      </c>
      <c r="L101" s="87" t="str">
        <f t="shared" si="5"/>
        <v xml:space="preserve"> </v>
      </c>
    </row>
    <row r="102" spans="1:12" x14ac:dyDescent="0.25">
      <c r="A102" s="72"/>
      <c r="B102" s="82"/>
      <c r="C102" s="82"/>
      <c r="D102" s="79"/>
      <c r="E102" s="83"/>
      <c r="F102" s="83"/>
      <c r="G102" s="81"/>
      <c r="H102" s="123"/>
      <c r="I102" s="238" t="str">
        <f>IF(ISNUMBER(F102),_xlfn.IFS(RIGHT(H102,3)="(b)",IF(AND(G102&gt;=DATE('1. Informace o projektu'!$C$3,1,1),G102&lt;=WORKDAY(DATE('1. Informace o projektu'!$C$3+1,1,31)-1,1)),"OK","!!"),RIGHT(H102,3)="(a)",IF(AND(G102&gt;=DATE('1. Informace o projektu'!$C$3,1,1),G102&lt;=WORKDAY(DATE('1. Informace o projektu'!$C$3,12,31)-1,1,'6. Data'!$C$76:$C$89)),"OK","!!"),ISBLANK(G102),"!",ISBLANK(H102),"!!!",H102='6. Data'!$B$3,"vyberte druh nákladu")," ")</f>
        <v xml:space="preserve"> </v>
      </c>
      <c r="J102" s="261" t="str">
        <f t="shared" si="3"/>
        <v xml:space="preserve"> </v>
      </c>
      <c r="K102" s="238" t="str">
        <f t="shared" si="4"/>
        <v xml:space="preserve"> </v>
      </c>
      <c r="L102" s="87" t="str">
        <f t="shared" si="5"/>
        <v xml:space="preserve"> </v>
      </c>
    </row>
    <row r="103" spans="1:12" x14ac:dyDescent="0.25">
      <c r="A103" s="72"/>
      <c r="B103" s="82"/>
      <c r="C103" s="82"/>
      <c r="D103" s="79"/>
      <c r="E103" s="83"/>
      <c r="F103" s="83"/>
      <c r="G103" s="81"/>
      <c r="H103" s="123"/>
      <c r="I103" s="238" t="str">
        <f>IF(ISNUMBER(F103),_xlfn.IFS(RIGHT(H103,3)="(b)",IF(AND(G103&gt;=DATE('1. Informace o projektu'!$C$3,1,1),G103&lt;=WORKDAY(DATE('1. Informace o projektu'!$C$3+1,1,31)-1,1)),"OK","!!"),RIGHT(H103,3)="(a)",IF(AND(G103&gt;=DATE('1. Informace o projektu'!$C$3,1,1),G103&lt;=WORKDAY(DATE('1. Informace o projektu'!$C$3,12,31)-1,1,'6. Data'!$C$76:$C$89)),"OK","!!"),ISBLANK(G103),"!",ISBLANK(H103),"!!!",H103='6. Data'!$B$3,"vyberte druh nákladu")," ")</f>
        <v xml:space="preserve"> </v>
      </c>
      <c r="J103" s="261" t="str">
        <f t="shared" si="3"/>
        <v xml:space="preserve"> </v>
      </c>
      <c r="K103" s="238" t="str">
        <f t="shared" si="4"/>
        <v xml:space="preserve"> </v>
      </c>
      <c r="L103" s="87" t="str">
        <f t="shared" si="5"/>
        <v xml:space="preserve"> </v>
      </c>
    </row>
    <row r="104" spans="1:12" x14ac:dyDescent="0.25">
      <c r="A104" s="72"/>
      <c r="B104" s="82"/>
      <c r="C104" s="82"/>
      <c r="D104" s="79"/>
      <c r="E104" s="83"/>
      <c r="F104" s="83"/>
      <c r="G104" s="81"/>
      <c r="H104" s="123"/>
      <c r="I104" s="238" t="str">
        <f>IF(ISNUMBER(F104),_xlfn.IFS(RIGHT(H104,3)="(b)",IF(AND(G104&gt;=DATE('1. Informace o projektu'!$C$3,1,1),G104&lt;=WORKDAY(DATE('1. Informace o projektu'!$C$3+1,1,31)-1,1)),"OK","!!"),RIGHT(H104,3)="(a)",IF(AND(G104&gt;=DATE('1. Informace o projektu'!$C$3,1,1),G104&lt;=WORKDAY(DATE('1. Informace o projektu'!$C$3,12,31)-1,1,'6. Data'!$C$76:$C$89)),"OK","!!"),ISBLANK(G104),"!",ISBLANK(H104),"!!!",H104='6. Data'!$B$3,"vyberte druh nákladu")," ")</f>
        <v xml:space="preserve"> </v>
      </c>
      <c r="J104" s="261" t="str">
        <f t="shared" si="3"/>
        <v xml:space="preserve"> </v>
      </c>
      <c r="K104" s="238" t="str">
        <f t="shared" si="4"/>
        <v xml:space="preserve"> </v>
      </c>
      <c r="L104" s="87" t="str">
        <f t="shared" si="5"/>
        <v xml:space="preserve"> </v>
      </c>
    </row>
    <row r="105" spans="1:12" x14ac:dyDescent="0.25">
      <c r="A105" s="72"/>
      <c r="B105" s="82"/>
      <c r="C105" s="82"/>
      <c r="D105" s="79"/>
      <c r="E105" s="83"/>
      <c r="F105" s="83"/>
      <c r="G105" s="81"/>
      <c r="H105" s="123"/>
      <c r="I105" s="238" t="str">
        <f>IF(ISNUMBER(F105),_xlfn.IFS(RIGHT(H105,3)="(b)",IF(AND(G105&gt;=DATE('1. Informace o projektu'!$C$3,1,1),G105&lt;=WORKDAY(DATE('1. Informace o projektu'!$C$3+1,1,31)-1,1)),"OK","!!"),RIGHT(H105,3)="(a)",IF(AND(G105&gt;=DATE('1. Informace o projektu'!$C$3,1,1),G105&lt;=WORKDAY(DATE('1. Informace o projektu'!$C$3,12,31)-1,1,'6. Data'!$C$76:$C$89)),"OK","!!"),ISBLANK(G105),"!",ISBLANK(H105),"!!!",H105='6. Data'!$B$3,"vyberte druh nákladu")," ")</f>
        <v xml:space="preserve"> </v>
      </c>
      <c r="J105" s="261" t="str">
        <f t="shared" si="3"/>
        <v xml:space="preserve"> </v>
      </c>
      <c r="K105" s="238" t="str">
        <f t="shared" si="4"/>
        <v xml:space="preserve"> </v>
      </c>
      <c r="L105" s="87" t="str">
        <f t="shared" si="5"/>
        <v xml:space="preserve"> </v>
      </c>
    </row>
    <row r="106" spans="1:12" x14ac:dyDescent="0.25">
      <c r="A106" s="72"/>
      <c r="B106" s="82"/>
      <c r="C106" s="82"/>
      <c r="D106" s="79"/>
      <c r="E106" s="83"/>
      <c r="F106" s="83"/>
      <c r="G106" s="81"/>
      <c r="H106" s="123"/>
      <c r="I106" s="238" t="str">
        <f>IF(ISNUMBER(F106),_xlfn.IFS(RIGHT(H106,3)="(b)",IF(AND(G106&gt;=DATE('1. Informace o projektu'!$C$3,1,1),G106&lt;=WORKDAY(DATE('1. Informace o projektu'!$C$3+1,1,31)-1,1)),"OK","!!"),RIGHT(H106,3)="(a)",IF(AND(G106&gt;=DATE('1. Informace o projektu'!$C$3,1,1),G106&lt;=WORKDAY(DATE('1. Informace o projektu'!$C$3,12,31)-1,1,'6. Data'!$C$76:$C$89)),"OK","!!"),ISBLANK(G106),"!",ISBLANK(H106),"!!!",H106='6. Data'!$B$3,"vyberte druh nákladu")," ")</f>
        <v xml:space="preserve"> </v>
      </c>
      <c r="J106" s="261" t="str">
        <f t="shared" si="3"/>
        <v xml:space="preserve"> </v>
      </c>
      <c r="K106" s="238" t="str">
        <f t="shared" si="4"/>
        <v xml:space="preserve"> </v>
      </c>
      <c r="L106" s="87" t="str">
        <f t="shared" si="5"/>
        <v xml:space="preserve"> </v>
      </c>
    </row>
    <row r="107" spans="1:12" x14ac:dyDescent="0.25">
      <c r="A107" s="72"/>
      <c r="B107" s="82"/>
      <c r="C107" s="82"/>
      <c r="D107" s="79"/>
      <c r="E107" s="83"/>
      <c r="F107" s="83"/>
      <c r="G107" s="81"/>
      <c r="H107" s="123"/>
      <c r="I107" s="238" t="str">
        <f>IF(ISNUMBER(F107),_xlfn.IFS(RIGHT(H107,3)="(b)",IF(AND(G107&gt;=DATE('1. Informace o projektu'!$C$3,1,1),G107&lt;=WORKDAY(DATE('1. Informace o projektu'!$C$3+1,1,31)-1,1)),"OK","!!"),RIGHT(H107,3)="(a)",IF(AND(G107&gt;=DATE('1. Informace o projektu'!$C$3,1,1),G107&lt;=WORKDAY(DATE('1. Informace o projektu'!$C$3,12,31)-1,1,'6. Data'!$C$76:$C$89)),"OK","!!"),ISBLANK(G107),"!",ISBLANK(H107),"!!!",H107='6. Data'!$B$3,"vyberte druh nákladu")," ")</f>
        <v xml:space="preserve"> </v>
      </c>
      <c r="J107" s="261" t="str">
        <f t="shared" si="3"/>
        <v xml:space="preserve"> </v>
      </c>
      <c r="K107" s="238" t="str">
        <f t="shared" si="4"/>
        <v xml:space="preserve"> </v>
      </c>
      <c r="L107" s="87" t="str">
        <f t="shared" si="5"/>
        <v xml:space="preserve"> </v>
      </c>
    </row>
    <row r="108" spans="1:12" x14ac:dyDescent="0.25">
      <c r="A108" s="72"/>
      <c r="B108" s="82"/>
      <c r="C108" s="82"/>
      <c r="D108" s="79"/>
      <c r="E108" s="83"/>
      <c r="F108" s="83"/>
      <c r="G108" s="81"/>
      <c r="H108" s="123"/>
      <c r="I108" s="238" t="str">
        <f>IF(ISNUMBER(F108),_xlfn.IFS(RIGHT(H108,3)="(b)",IF(AND(G108&gt;=DATE('1. Informace o projektu'!$C$3,1,1),G108&lt;=WORKDAY(DATE('1. Informace o projektu'!$C$3+1,1,31)-1,1)),"OK","!!"),RIGHT(H108,3)="(a)",IF(AND(G108&gt;=DATE('1. Informace o projektu'!$C$3,1,1),G108&lt;=WORKDAY(DATE('1. Informace o projektu'!$C$3,12,31)-1,1,'6. Data'!$C$76:$C$89)),"OK","!!"),ISBLANK(G108),"!",ISBLANK(H108),"!!!",H108='6. Data'!$B$3,"vyberte druh nákladu")," ")</f>
        <v xml:space="preserve"> </v>
      </c>
      <c r="J108" s="261" t="str">
        <f t="shared" si="3"/>
        <v xml:space="preserve"> </v>
      </c>
      <c r="K108" s="238" t="str">
        <f t="shared" si="4"/>
        <v xml:space="preserve"> </v>
      </c>
      <c r="L108" s="87" t="str">
        <f t="shared" si="5"/>
        <v xml:space="preserve"> </v>
      </c>
    </row>
    <row r="109" spans="1:12" x14ac:dyDescent="0.25">
      <c r="A109" s="72"/>
      <c r="B109" s="82"/>
      <c r="C109" s="82"/>
      <c r="D109" s="79"/>
      <c r="E109" s="83"/>
      <c r="F109" s="83"/>
      <c r="G109" s="81"/>
      <c r="H109" s="123"/>
      <c r="I109" s="238" t="str">
        <f>IF(ISNUMBER(F109),_xlfn.IFS(RIGHT(H109,3)="(b)",IF(AND(G109&gt;=DATE('1. Informace o projektu'!$C$3,1,1),G109&lt;=WORKDAY(DATE('1. Informace o projektu'!$C$3+1,1,31)-1,1)),"OK","!!"),RIGHT(H109,3)="(a)",IF(AND(G109&gt;=DATE('1. Informace o projektu'!$C$3,1,1),G109&lt;=WORKDAY(DATE('1. Informace o projektu'!$C$3,12,31)-1,1,'6. Data'!$C$76:$C$89)),"OK","!!"),ISBLANK(G109),"!",ISBLANK(H109),"!!!",H109='6. Data'!$B$3,"vyberte druh nákladu")," ")</f>
        <v xml:space="preserve"> </v>
      </c>
      <c r="J109" s="261" t="str">
        <f t="shared" si="3"/>
        <v xml:space="preserve"> </v>
      </c>
      <c r="K109" s="238" t="str">
        <f t="shared" si="4"/>
        <v xml:space="preserve"> </v>
      </c>
      <c r="L109" s="87" t="str">
        <f t="shared" si="5"/>
        <v xml:space="preserve"> </v>
      </c>
    </row>
    <row r="110" spans="1:12" x14ac:dyDescent="0.25">
      <c r="A110" s="72"/>
      <c r="B110" s="82"/>
      <c r="C110" s="82"/>
      <c r="D110" s="79"/>
      <c r="E110" s="83"/>
      <c r="F110" s="83"/>
      <c r="G110" s="81"/>
      <c r="H110" s="123"/>
      <c r="I110" s="238" t="str">
        <f>IF(ISNUMBER(F110),_xlfn.IFS(RIGHT(H110,3)="(b)",IF(AND(G110&gt;=DATE('1. Informace o projektu'!$C$3,1,1),G110&lt;=WORKDAY(DATE('1. Informace o projektu'!$C$3+1,1,31)-1,1)),"OK","!!"),RIGHT(H110,3)="(a)",IF(AND(G110&gt;=DATE('1. Informace o projektu'!$C$3,1,1),G110&lt;=WORKDAY(DATE('1. Informace o projektu'!$C$3,12,31)-1,1,'6. Data'!$C$76:$C$89)),"OK","!!"),ISBLANK(G110),"!",ISBLANK(H110),"!!!",H110='6. Data'!$B$3,"vyberte druh nákladu")," ")</f>
        <v xml:space="preserve"> </v>
      </c>
      <c r="J110" s="261" t="str">
        <f t="shared" si="3"/>
        <v xml:space="preserve"> </v>
      </c>
      <c r="K110" s="238" t="str">
        <f t="shared" si="4"/>
        <v xml:space="preserve"> </v>
      </c>
      <c r="L110" s="87" t="str">
        <f t="shared" si="5"/>
        <v xml:space="preserve"> </v>
      </c>
    </row>
    <row r="111" spans="1:12" x14ac:dyDescent="0.25">
      <c r="A111" s="72"/>
      <c r="B111" s="82"/>
      <c r="C111" s="82"/>
      <c r="D111" s="79"/>
      <c r="E111" s="83"/>
      <c r="F111" s="83"/>
      <c r="G111" s="81"/>
      <c r="H111" s="123"/>
      <c r="I111" s="238" t="str">
        <f>IF(ISNUMBER(F111),_xlfn.IFS(RIGHT(H111,3)="(b)",IF(AND(G111&gt;=DATE('1. Informace o projektu'!$C$3,1,1),G111&lt;=WORKDAY(DATE('1. Informace o projektu'!$C$3+1,1,31)-1,1)),"OK","!!"),RIGHT(H111,3)="(a)",IF(AND(G111&gt;=DATE('1. Informace o projektu'!$C$3,1,1),G111&lt;=WORKDAY(DATE('1. Informace o projektu'!$C$3,12,31)-1,1,'6. Data'!$C$76:$C$89)),"OK","!!"),ISBLANK(G111),"!",ISBLANK(H111),"!!!",H111='6. Data'!$B$3,"vyberte druh nákladu")," ")</f>
        <v xml:space="preserve"> </v>
      </c>
      <c r="J111" s="261" t="str">
        <f t="shared" si="3"/>
        <v xml:space="preserve"> </v>
      </c>
      <c r="K111" s="238" t="str">
        <f t="shared" si="4"/>
        <v xml:space="preserve"> </v>
      </c>
      <c r="L111" s="87" t="str">
        <f t="shared" si="5"/>
        <v xml:space="preserve"> </v>
      </c>
    </row>
    <row r="112" spans="1:12" x14ac:dyDescent="0.25">
      <c r="A112" s="72"/>
      <c r="B112" s="82"/>
      <c r="C112" s="82"/>
      <c r="D112" s="79"/>
      <c r="E112" s="83"/>
      <c r="F112" s="83"/>
      <c r="G112" s="81"/>
      <c r="H112" s="123"/>
      <c r="I112" s="238" t="str">
        <f>IF(ISNUMBER(F112),_xlfn.IFS(RIGHT(H112,3)="(b)",IF(AND(G112&gt;=DATE('1. Informace o projektu'!$C$3,1,1),G112&lt;=WORKDAY(DATE('1. Informace o projektu'!$C$3+1,1,31)-1,1)),"OK","!!"),RIGHT(H112,3)="(a)",IF(AND(G112&gt;=DATE('1. Informace o projektu'!$C$3,1,1),G112&lt;=WORKDAY(DATE('1. Informace o projektu'!$C$3,12,31)-1,1,'6. Data'!$C$76:$C$89)),"OK","!!"),ISBLANK(G112),"!",ISBLANK(H112),"!!!",H112='6. Data'!$B$3,"vyberte druh nákladu")," ")</f>
        <v xml:space="preserve"> </v>
      </c>
      <c r="J112" s="261" t="str">
        <f t="shared" si="3"/>
        <v xml:space="preserve"> </v>
      </c>
      <c r="K112" s="238" t="str">
        <f t="shared" si="4"/>
        <v xml:space="preserve"> </v>
      </c>
      <c r="L112" s="87" t="str">
        <f t="shared" si="5"/>
        <v xml:space="preserve"> </v>
      </c>
    </row>
    <row r="113" spans="1:12" x14ac:dyDescent="0.25">
      <c r="A113" s="72"/>
      <c r="B113" s="82"/>
      <c r="C113" s="82"/>
      <c r="D113" s="79"/>
      <c r="E113" s="83"/>
      <c r="F113" s="83"/>
      <c r="G113" s="81"/>
      <c r="H113" s="123"/>
      <c r="I113" s="238" t="str">
        <f>IF(ISNUMBER(F113),_xlfn.IFS(RIGHT(H113,3)="(b)",IF(AND(G113&gt;=DATE('1. Informace o projektu'!$C$3,1,1),G113&lt;=WORKDAY(DATE('1. Informace o projektu'!$C$3+1,1,31)-1,1)),"OK","!!"),RIGHT(H113,3)="(a)",IF(AND(G113&gt;=DATE('1. Informace o projektu'!$C$3,1,1),G113&lt;=WORKDAY(DATE('1. Informace o projektu'!$C$3,12,31)-1,1,'6. Data'!$C$76:$C$89)),"OK","!!"),ISBLANK(G113),"!",ISBLANK(H113),"!!!",H113='6. Data'!$B$3,"vyberte druh nákladu")," ")</f>
        <v xml:space="preserve"> </v>
      </c>
      <c r="J113" s="261" t="str">
        <f t="shared" si="3"/>
        <v xml:space="preserve"> </v>
      </c>
      <c r="K113" s="238" t="str">
        <f t="shared" si="4"/>
        <v xml:space="preserve"> </v>
      </c>
      <c r="L113" s="87" t="str">
        <f t="shared" si="5"/>
        <v xml:space="preserve"> </v>
      </c>
    </row>
    <row r="114" spans="1:12" x14ac:dyDescent="0.25">
      <c r="A114" s="72"/>
      <c r="B114" s="82"/>
      <c r="C114" s="82"/>
      <c r="D114" s="79"/>
      <c r="E114" s="83"/>
      <c r="F114" s="83"/>
      <c r="G114" s="81"/>
      <c r="H114" s="123"/>
      <c r="I114" s="238" t="str">
        <f>IF(ISNUMBER(F114),_xlfn.IFS(RIGHT(H114,3)="(b)",IF(AND(G114&gt;=DATE('1. Informace o projektu'!$C$3,1,1),G114&lt;=WORKDAY(DATE('1. Informace o projektu'!$C$3+1,1,31)-1,1)),"OK","!!"),RIGHT(H114,3)="(a)",IF(AND(G114&gt;=DATE('1. Informace o projektu'!$C$3,1,1),G114&lt;=WORKDAY(DATE('1. Informace o projektu'!$C$3,12,31)-1,1,'6. Data'!$C$76:$C$89)),"OK","!!"),ISBLANK(G114),"!",ISBLANK(H114),"!!!",H114='6. Data'!$B$3,"vyberte druh nákladu")," ")</f>
        <v xml:space="preserve"> </v>
      </c>
      <c r="J114" s="261" t="str">
        <f t="shared" si="3"/>
        <v xml:space="preserve"> </v>
      </c>
      <c r="K114" s="238" t="str">
        <f t="shared" si="4"/>
        <v xml:space="preserve"> </v>
      </c>
      <c r="L114" s="87" t="str">
        <f t="shared" si="5"/>
        <v xml:space="preserve"> </v>
      </c>
    </row>
    <row r="115" spans="1:12" x14ac:dyDescent="0.25">
      <c r="A115" s="72"/>
      <c r="B115" s="82"/>
      <c r="C115" s="82"/>
      <c r="D115" s="79"/>
      <c r="E115" s="83"/>
      <c r="F115" s="83"/>
      <c r="G115" s="81"/>
      <c r="H115" s="123"/>
      <c r="I115" s="238" t="str">
        <f>IF(ISNUMBER(F115),_xlfn.IFS(RIGHT(H115,3)="(b)",IF(AND(G115&gt;=DATE('1. Informace o projektu'!$C$3,1,1),G115&lt;=WORKDAY(DATE('1. Informace o projektu'!$C$3+1,1,31)-1,1)),"OK","!!"),RIGHT(H115,3)="(a)",IF(AND(G115&gt;=DATE('1. Informace o projektu'!$C$3,1,1),G115&lt;=WORKDAY(DATE('1. Informace o projektu'!$C$3,12,31)-1,1,'6. Data'!$C$76:$C$89)),"OK","!!"),ISBLANK(G115),"!",ISBLANK(H115),"!!!",H115='6. Data'!$B$3,"vyberte druh nákladu")," ")</f>
        <v xml:space="preserve"> </v>
      </c>
      <c r="J115" s="261" t="str">
        <f t="shared" si="3"/>
        <v xml:space="preserve"> </v>
      </c>
      <c r="K115" s="238" t="str">
        <f t="shared" si="4"/>
        <v xml:space="preserve"> </v>
      </c>
      <c r="L115" s="87" t="str">
        <f t="shared" si="5"/>
        <v xml:space="preserve"> </v>
      </c>
    </row>
    <row r="116" spans="1:12" x14ac:dyDescent="0.25">
      <c r="A116" s="72"/>
      <c r="B116" s="82"/>
      <c r="C116" s="82"/>
      <c r="D116" s="79"/>
      <c r="E116" s="83"/>
      <c r="F116" s="83"/>
      <c r="G116" s="81"/>
      <c r="H116" s="123"/>
      <c r="I116" s="238" t="str">
        <f>IF(ISNUMBER(F116),_xlfn.IFS(RIGHT(H116,3)="(b)",IF(AND(G116&gt;=DATE('1. Informace o projektu'!$C$3,1,1),G116&lt;=WORKDAY(DATE('1. Informace o projektu'!$C$3+1,1,31)-1,1)),"OK","!!"),RIGHT(H116,3)="(a)",IF(AND(G116&gt;=DATE('1. Informace o projektu'!$C$3,1,1),G116&lt;=WORKDAY(DATE('1. Informace o projektu'!$C$3,12,31)-1,1,'6. Data'!$C$76:$C$89)),"OK","!!"),ISBLANK(G116),"!",ISBLANK(H116),"!!!",H116='6. Data'!$B$3,"vyberte druh nákladu")," ")</f>
        <v xml:space="preserve"> </v>
      </c>
      <c r="J116" s="261" t="str">
        <f t="shared" si="3"/>
        <v xml:space="preserve"> </v>
      </c>
      <c r="K116" s="238" t="str">
        <f t="shared" si="4"/>
        <v xml:space="preserve"> </v>
      </c>
      <c r="L116" s="87" t="str">
        <f t="shared" si="5"/>
        <v xml:space="preserve"> </v>
      </c>
    </row>
    <row r="117" spans="1:12" x14ac:dyDescent="0.25">
      <c r="A117" s="72"/>
      <c r="B117" s="82"/>
      <c r="C117" s="82"/>
      <c r="D117" s="79"/>
      <c r="E117" s="83"/>
      <c r="F117" s="83"/>
      <c r="G117" s="81"/>
      <c r="H117" s="123"/>
      <c r="I117" s="238" t="str">
        <f>IF(ISNUMBER(F117),_xlfn.IFS(RIGHT(H117,3)="(b)",IF(AND(G117&gt;=DATE('1. Informace o projektu'!$C$3,1,1),G117&lt;=WORKDAY(DATE('1. Informace o projektu'!$C$3+1,1,31)-1,1)),"OK","!!"),RIGHT(H117,3)="(a)",IF(AND(G117&gt;=DATE('1. Informace o projektu'!$C$3,1,1),G117&lt;=WORKDAY(DATE('1. Informace o projektu'!$C$3,12,31)-1,1,'6. Data'!$C$76:$C$89)),"OK","!!"),ISBLANK(G117),"!",ISBLANK(H117),"!!!",H117='6. Data'!$B$3,"vyberte druh nákladu")," ")</f>
        <v xml:space="preserve"> </v>
      </c>
      <c r="J117" s="261" t="str">
        <f t="shared" si="3"/>
        <v xml:space="preserve"> </v>
      </c>
      <c r="K117" s="238" t="str">
        <f t="shared" si="4"/>
        <v xml:space="preserve"> </v>
      </c>
      <c r="L117" s="87" t="str">
        <f t="shared" si="5"/>
        <v xml:space="preserve"> </v>
      </c>
    </row>
    <row r="118" spans="1:12" x14ac:dyDescent="0.25">
      <c r="A118" s="72"/>
      <c r="B118" s="82"/>
      <c r="C118" s="82"/>
      <c r="D118" s="79"/>
      <c r="E118" s="83"/>
      <c r="F118" s="83"/>
      <c r="G118" s="81"/>
      <c r="H118" s="123"/>
      <c r="I118" s="238" t="str">
        <f>IF(ISNUMBER(F118),_xlfn.IFS(RIGHT(H118,3)="(b)",IF(AND(G118&gt;=DATE('1. Informace o projektu'!$C$3,1,1),G118&lt;=WORKDAY(DATE('1. Informace o projektu'!$C$3+1,1,31)-1,1)),"OK","!!"),RIGHT(H118,3)="(a)",IF(AND(G118&gt;=DATE('1. Informace o projektu'!$C$3,1,1),G118&lt;=WORKDAY(DATE('1. Informace o projektu'!$C$3,12,31)-1,1,'6. Data'!$C$76:$C$89)),"OK","!!"),ISBLANK(G118),"!",ISBLANK(H118),"!!!",H118='6. Data'!$B$3,"vyberte druh nákladu")," ")</f>
        <v xml:space="preserve"> </v>
      </c>
      <c r="J118" s="261" t="str">
        <f t="shared" si="3"/>
        <v xml:space="preserve"> </v>
      </c>
      <c r="K118" s="238" t="str">
        <f t="shared" si="4"/>
        <v xml:space="preserve"> </v>
      </c>
      <c r="L118" s="87" t="str">
        <f t="shared" si="5"/>
        <v xml:space="preserve"> </v>
      </c>
    </row>
    <row r="119" spans="1:12" x14ac:dyDescent="0.25">
      <c r="A119" s="72"/>
      <c r="B119" s="82"/>
      <c r="C119" s="82"/>
      <c r="D119" s="79"/>
      <c r="E119" s="83"/>
      <c r="F119" s="83"/>
      <c r="G119" s="81"/>
      <c r="H119" s="123"/>
      <c r="I119" s="238" t="str">
        <f>IF(ISNUMBER(F119),_xlfn.IFS(RIGHT(H119,3)="(b)",IF(AND(G119&gt;=DATE('1. Informace o projektu'!$C$3,1,1),G119&lt;=WORKDAY(DATE('1. Informace o projektu'!$C$3+1,1,31)-1,1)),"OK","!!"),RIGHT(H119,3)="(a)",IF(AND(G119&gt;=DATE('1. Informace o projektu'!$C$3,1,1),G119&lt;=WORKDAY(DATE('1. Informace o projektu'!$C$3,12,31)-1,1,'6. Data'!$C$76:$C$89)),"OK","!!"),ISBLANK(G119),"!",ISBLANK(H119),"!!!",H119='6. Data'!$B$3,"vyberte druh nákladu")," ")</f>
        <v xml:space="preserve"> </v>
      </c>
      <c r="J119" s="261" t="str">
        <f t="shared" si="3"/>
        <v xml:space="preserve"> </v>
      </c>
      <c r="K119" s="238" t="str">
        <f t="shared" si="4"/>
        <v xml:space="preserve"> </v>
      </c>
      <c r="L119" s="87" t="str">
        <f t="shared" si="5"/>
        <v xml:space="preserve"> </v>
      </c>
    </row>
    <row r="120" spans="1:12" x14ac:dyDescent="0.25">
      <c r="A120" s="72"/>
      <c r="B120" s="82"/>
      <c r="C120" s="82"/>
      <c r="D120" s="79"/>
      <c r="E120" s="83"/>
      <c r="F120" s="83"/>
      <c r="G120" s="81"/>
      <c r="H120" s="123"/>
      <c r="I120" s="238" t="str">
        <f>IF(ISNUMBER(F120),_xlfn.IFS(RIGHT(H120,3)="(b)",IF(AND(G120&gt;=DATE('1. Informace o projektu'!$C$3,1,1),G120&lt;=WORKDAY(DATE('1. Informace o projektu'!$C$3+1,1,31)-1,1)),"OK","!!"),RIGHT(H120,3)="(a)",IF(AND(G120&gt;=DATE('1. Informace o projektu'!$C$3,1,1),G120&lt;=WORKDAY(DATE('1. Informace o projektu'!$C$3,12,31)-1,1,'6. Data'!$C$76:$C$89)),"OK","!!"),ISBLANK(G120),"!",ISBLANK(H120),"!!!",H120='6. Data'!$B$3,"vyberte druh nákladu")," ")</f>
        <v xml:space="preserve"> </v>
      </c>
      <c r="J120" s="261" t="str">
        <f t="shared" si="3"/>
        <v xml:space="preserve"> </v>
      </c>
      <c r="K120" s="238" t="str">
        <f t="shared" si="4"/>
        <v xml:space="preserve"> </v>
      </c>
      <c r="L120" s="87" t="str">
        <f t="shared" si="5"/>
        <v xml:space="preserve"> </v>
      </c>
    </row>
    <row r="121" spans="1:12" x14ac:dyDescent="0.25">
      <c r="A121" s="72"/>
      <c r="B121" s="82"/>
      <c r="C121" s="82"/>
      <c r="D121" s="79"/>
      <c r="E121" s="83"/>
      <c r="F121" s="83"/>
      <c r="G121" s="81"/>
      <c r="H121" s="123"/>
      <c r="I121" s="238" t="str">
        <f>IF(ISNUMBER(F121),_xlfn.IFS(RIGHT(H121,3)="(b)",IF(AND(G121&gt;=DATE('1. Informace o projektu'!$C$3,1,1),G121&lt;=WORKDAY(DATE('1. Informace o projektu'!$C$3+1,1,31)-1,1)),"OK","!!"),RIGHT(H121,3)="(a)",IF(AND(G121&gt;=DATE('1. Informace o projektu'!$C$3,1,1),G121&lt;=WORKDAY(DATE('1. Informace o projektu'!$C$3,12,31)-1,1,'6. Data'!$C$76:$C$89)),"OK","!!"),ISBLANK(G121),"!",ISBLANK(H121),"!!!",H121='6. Data'!$B$3,"vyberte druh nákladu")," ")</f>
        <v xml:space="preserve"> </v>
      </c>
      <c r="J121" s="261" t="str">
        <f t="shared" si="3"/>
        <v xml:space="preserve"> </v>
      </c>
      <c r="K121" s="238" t="str">
        <f t="shared" si="4"/>
        <v xml:space="preserve"> </v>
      </c>
      <c r="L121" s="87" t="str">
        <f t="shared" si="5"/>
        <v xml:space="preserve"> </v>
      </c>
    </row>
    <row r="122" spans="1:12" x14ac:dyDescent="0.25">
      <c r="A122" s="72"/>
      <c r="B122" s="82"/>
      <c r="C122" s="82"/>
      <c r="D122" s="79"/>
      <c r="E122" s="83"/>
      <c r="F122" s="83"/>
      <c r="G122" s="81"/>
      <c r="H122" s="123"/>
      <c r="I122" s="238" t="str">
        <f>IF(ISNUMBER(F122),_xlfn.IFS(RIGHT(H122,3)="(b)",IF(AND(G122&gt;=DATE('1. Informace o projektu'!$C$3,1,1),G122&lt;=WORKDAY(DATE('1. Informace o projektu'!$C$3+1,1,31)-1,1)),"OK","!!"),RIGHT(H122,3)="(a)",IF(AND(G122&gt;=DATE('1. Informace o projektu'!$C$3,1,1),G122&lt;=WORKDAY(DATE('1. Informace o projektu'!$C$3,12,31)-1,1,'6. Data'!$C$76:$C$89)),"OK","!!"),ISBLANK(G122),"!",ISBLANK(H122),"!!!",H122='6. Data'!$B$3,"vyberte druh nákladu")," ")</f>
        <v xml:space="preserve"> </v>
      </c>
      <c r="J122" s="261" t="str">
        <f t="shared" si="3"/>
        <v xml:space="preserve"> </v>
      </c>
      <c r="K122" s="238" t="str">
        <f t="shared" si="4"/>
        <v xml:space="preserve"> </v>
      </c>
      <c r="L122" s="87" t="str">
        <f t="shared" si="5"/>
        <v xml:space="preserve"> </v>
      </c>
    </row>
    <row r="123" spans="1:12" x14ac:dyDescent="0.25">
      <c r="A123" s="72"/>
      <c r="B123" s="82"/>
      <c r="C123" s="82"/>
      <c r="D123" s="79"/>
      <c r="E123" s="83"/>
      <c r="F123" s="83"/>
      <c r="G123" s="81"/>
      <c r="H123" s="123"/>
      <c r="I123" s="238" t="str">
        <f>IF(ISNUMBER(F123),_xlfn.IFS(RIGHT(H123,3)="(b)",IF(AND(G123&gt;=DATE('1. Informace o projektu'!$C$3,1,1),G123&lt;=WORKDAY(DATE('1. Informace o projektu'!$C$3+1,1,31)-1,1)),"OK","!!"),RIGHT(H123,3)="(a)",IF(AND(G123&gt;=DATE('1. Informace o projektu'!$C$3,1,1),G123&lt;=WORKDAY(DATE('1. Informace o projektu'!$C$3,12,31)-1,1,'6. Data'!$C$76:$C$89)),"OK","!!"),ISBLANK(G123),"!",ISBLANK(H123),"!!!",H123='6. Data'!$B$3,"vyberte druh nákladu")," ")</f>
        <v xml:space="preserve"> </v>
      </c>
      <c r="J123" s="261" t="str">
        <f t="shared" si="3"/>
        <v xml:space="preserve"> </v>
      </c>
      <c r="K123" s="238" t="str">
        <f t="shared" si="4"/>
        <v xml:space="preserve"> </v>
      </c>
      <c r="L123" s="87" t="str">
        <f t="shared" si="5"/>
        <v xml:space="preserve"> </v>
      </c>
    </row>
    <row r="124" spans="1:12" x14ac:dyDescent="0.25">
      <c r="A124" s="72"/>
      <c r="B124" s="82"/>
      <c r="C124" s="82"/>
      <c r="D124" s="79"/>
      <c r="E124" s="83"/>
      <c r="F124" s="83"/>
      <c r="G124" s="81"/>
      <c r="H124" s="123"/>
      <c r="I124" s="238" t="str">
        <f>IF(ISNUMBER(F124),_xlfn.IFS(RIGHT(H124,3)="(b)",IF(AND(G124&gt;=DATE('1. Informace o projektu'!$C$3,1,1),G124&lt;=WORKDAY(DATE('1. Informace o projektu'!$C$3+1,1,31)-1,1)),"OK","!!"),RIGHT(H124,3)="(a)",IF(AND(G124&gt;=DATE('1. Informace o projektu'!$C$3,1,1),G124&lt;=WORKDAY(DATE('1. Informace o projektu'!$C$3,12,31)-1,1,'6. Data'!$C$76:$C$89)),"OK","!!"),ISBLANK(G124),"!",ISBLANK(H124),"!!!",H124='6. Data'!$B$3,"vyberte druh nákladu")," ")</f>
        <v xml:space="preserve"> </v>
      </c>
      <c r="J124" s="261" t="str">
        <f t="shared" si="3"/>
        <v xml:space="preserve"> </v>
      </c>
      <c r="K124" s="238" t="str">
        <f t="shared" si="4"/>
        <v xml:space="preserve"> </v>
      </c>
      <c r="L124" s="87" t="str">
        <f t="shared" si="5"/>
        <v xml:space="preserve"> </v>
      </c>
    </row>
    <row r="125" spans="1:12" x14ac:dyDescent="0.25">
      <c r="A125" s="72"/>
      <c r="B125" s="82"/>
      <c r="C125" s="82"/>
      <c r="D125" s="79"/>
      <c r="E125" s="83"/>
      <c r="F125" s="83"/>
      <c r="G125" s="81"/>
      <c r="H125" s="123"/>
      <c r="I125" s="238" t="str">
        <f>IF(ISNUMBER(F125),_xlfn.IFS(RIGHT(H125,3)="(b)",IF(AND(G125&gt;=DATE('1. Informace o projektu'!$C$3,1,1),G125&lt;=WORKDAY(DATE('1. Informace o projektu'!$C$3+1,1,31)-1,1)),"OK","!!"),RIGHT(H125,3)="(a)",IF(AND(G125&gt;=DATE('1. Informace o projektu'!$C$3,1,1),G125&lt;=WORKDAY(DATE('1. Informace o projektu'!$C$3,12,31)-1,1,'6. Data'!$C$76:$C$89)),"OK","!!"),ISBLANK(G125),"!",ISBLANK(H125),"!!!",H125='6. Data'!$B$3,"vyberte druh nákladu")," ")</f>
        <v xml:space="preserve"> </v>
      </c>
      <c r="J125" s="261" t="str">
        <f t="shared" si="3"/>
        <v xml:space="preserve"> </v>
      </c>
      <c r="K125" s="238" t="str">
        <f t="shared" si="4"/>
        <v xml:space="preserve"> </v>
      </c>
      <c r="L125" s="87" t="str">
        <f t="shared" si="5"/>
        <v xml:space="preserve"> </v>
      </c>
    </row>
    <row r="126" spans="1:12" x14ac:dyDescent="0.25">
      <c r="A126" s="72"/>
      <c r="B126" s="82"/>
      <c r="C126" s="82"/>
      <c r="D126" s="79"/>
      <c r="E126" s="83"/>
      <c r="F126" s="83"/>
      <c r="G126" s="81"/>
      <c r="H126" s="123"/>
      <c r="I126" s="238" t="str">
        <f>IF(ISNUMBER(F126),_xlfn.IFS(RIGHT(H126,3)="(b)",IF(AND(G126&gt;=DATE('1. Informace o projektu'!$C$3,1,1),G126&lt;=WORKDAY(DATE('1. Informace o projektu'!$C$3+1,1,31)-1,1)),"OK","!!"),RIGHT(H126,3)="(a)",IF(AND(G126&gt;=DATE('1. Informace o projektu'!$C$3,1,1),G126&lt;=WORKDAY(DATE('1. Informace o projektu'!$C$3,12,31)-1,1,'6. Data'!$C$76:$C$89)),"OK","!!"),ISBLANK(G126),"!",ISBLANK(H126),"!!!",H126='6. Data'!$B$3,"vyberte druh nákladu")," ")</f>
        <v xml:space="preserve"> </v>
      </c>
      <c r="J126" s="261" t="str">
        <f t="shared" si="3"/>
        <v xml:space="preserve"> </v>
      </c>
      <c r="K126" s="238" t="str">
        <f t="shared" si="4"/>
        <v xml:space="preserve"> </v>
      </c>
      <c r="L126" s="87" t="str">
        <f t="shared" si="5"/>
        <v xml:space="preserve"> </v>
      </c>
    </row>
    <row r="127" spans="1:12" x14ac:dyDescent="0.25">
      <c r="A127" s="72"/>
      <c r="B127" s="82"/>
      <c r="C127" s="82"/>
      <c r="D127" s="79"/>
      <c r="E127" s="83"/>
      <c r="F127" s="83"/>
      <c r="G127" s="81"/>
      <c r="H127" s="123"/>
      <c r="I127" s="238" t="str">
        <f>IF(ISNUMBER(F127),_xlfn.IFS(RIGHT(H127,3)="(b)",IF(AND(G127&gt;=DATE('1. Informace o projektu'!$C$3,1,1),G127&lt;=WORKDAY(DATE('1. Informace o projektu'!$C$3+1,1,31)-1,1)),"OK","!!"),RIGHT(H127,3)="(a)",IF(AND(G127&gt;=DATE('1. Informace o projektu'!$C$3,1,1),G127&lt;=WORKDAY(DATE('1. Informace o projektu'!$C$3,12,31)-1,1,'6. Data'!$C$76:$C$89)),"OK","!!"),ISBLANK(G127),"!",ISBLANK(H127),"!!!",H127='6. Data'!$B$3,"vyberte druh nákladu")," ")</f>
        <v xml:space="preserve"> </v>
      </c>
      <c r="J127" s="261" t="str">
        <f t="shared" si="3"/>
        <v xml:space="preserve"> </v>
      </c>
      <c r="K127" s="238" t="str">
        <f t="shared" si="4"/>
        <v xml:space="preserve"> </v>
      </c>
      <c r="L127" s="87" t="str">
        <f t="shared" si="5"/>
        <v xml:space="preserve"> </v>
      </c>
    </row>
    <row r="128" spans="1:12" x14ac:dyDescent="0.25">
      <c r="A128" s="72"/>
      <c r="B128" s="82"/>
      <c r="C128" s="82"/>
      <c r="D128" s="79"/>
      <c r="E128" s="83"/>
      <c r="F128" s="83"/>
      <c r="G128" s="81"/>
      <c r="H128" s="123"/>
      <c r="I128" s="238" t="str">
        <f>IF(ISNUMBER(F128),_xlfn.IFS(RIGHT(H128,3)="(b)",IF(AND(G128&gt;=DATE('1. Informace o projektu'!$C$3,1,1),G128&lt;=WORKDAY(DATE('1. Informace o projektu'!$C$3+1,1,31)-1,1)),"OK","!!"),RIGHT(H128,3)="(a)",IF(AND(G128&gt;=DATE('1. Informace o projektu'!$C$3,1,1),G128&lt;=WORKDAY(DATE('1. Informace o projektu'!$C$3,12,31)-1,1,'6. Data'!$C$76:$C$89)),"OK","!!"),ISBLANK(G128),"!",ISBLANK(H128),"!!!",H128='6. Data'!$B$3,"vyberte druh nákladu")," ")</f>
        <v xml:space="preserve"> </v>
      </c>
      <c r="J128" s="261" t="str">
        <f t="shared" si="3"/>
        <v xml:space="preserve"> </v>
      </c>
      <c r="K128" s="238" t="str">
        <f t="shared" si="4"/>
        <v xml:space="preserve"> </v>
      </c>
      <c r="L128" s="87" t="str">
        <f t="shared" si="5"/>
        <v xml:space="preserve"> </v>
      </c>
    </row>
    <row r="129" spans="1:12" x14ac:dyDescent="0.25">
      <c r="A129" s="72"/>
      <c r="B129" s="82"/>
      <c r="C129" s="82"/>
      <c r="D129" s="79"/>
      <c r="E129" s="83"/>
      <c r="F129" s="83"/>
      <c r="G129" s="81"/>
      <c r="H129" s="123"/>
      <c r="I129" s="238" t="str">
        <f>IF(ISNUMBER(F129),_xlfn.IFS(RIGHT(H129,3)="(b)",IF(AND(G129&gt;=DATE('1. Informace o projektu'!$C$3,1,1),G129&lt;=WORKDAY(DATE('1. Informace o projektu'!$C$3+1,1,31)-1,1)),"OK","!!"),RIGHT(H129,3)="(a)",IF(AND(G129&gt;=DATE('1. Informace o projektu'!$C$3,1,1),G129&lt;=WORKDAY(DATE('1. Informace o projektu'!$C$3,12,31)-1,1,'6. Data'!$C$76:$C$89)),"OK","!!"),ISBLANK(G129),"!",ISBLANK(H129),"!!!",H129='6. Data'!$B$3,"vyberte druh nákladu")," ")</f>
        <v xml:space="preserve"> </v>
      </c>
      <c r="J129" s="261" t="str">
        <f t="shared" si="3"/>
        <v xml:space="preserve"> </v>
      </c>
      <c r="K129" s="238" t="str">
        <f t="shared" si="4"/>
        <v xml:space="preserve"> </v>
      </c>
      <c r="L129" s="87" t="str">
        <f t="shared" si="5"/>
        <v xml:space="preserve"> </v>
      </c>
    </row>
    <row r="130" spans="1:12" x14ac:dyDescent="0.25">
      <c r="A130" s="72"/>
      <c r="B130" s="82"/>
      <c r="C130" s="82"/>
      <c r="D130" s="79"/>
      <c r="E130" s="83"/>
      <c r="F130" s="83"/>
      <c r="G130" s="81"/>
      <c r="H130" s="123"/>
      <c r="I130" s="238" t="str">
        <f>IF(ISNUMBER(F130),_xlfn.IFS(RIGHT(H130,3)="(b)",IF(AND(G130&gt;=DATE('1. Informace o projektu'!$C$3,1,1),G130&lt;=WORKDAY(DATE('1. Informace o projektu'!$C$3+1,1,31)-1,1)),"OK","!!"),RIGHT(H130,3)="(a)",IF(AND(G130&gt;=DATE('1. Informace o projektu'!$C$3,1,1),G130&lt;=WORKDAY(DATE('1. Informace o projektu'!$C$3,12,31)-1,1,'6. Data'!$C$76:$C$89)),"OK","!!"),ISBLANK(G130),"!",ISBLANK(H130),"!!!",H130='6. Data'!$B$3,"vyberte druh nákladu")," ")</f>
        <v xml:space="preserve"> </v>
      </c>
      <c r="J130" s="261" t="str">
        <f t="shared" si="3"/>
        <v xml:space="preserve"> </v>
      </c>
      <c r="K130" s="238" t="str">
        <f t="shared" si="4"/>
        <v xml:space="preserve"> </v>
      </c>
      <c r="L130" s="87" t="str">
        <f t="shared" si="5"/>
        <v xml:space="preserve"> </v>
      </c>
    </row>
    <row r="131" spans="1:12" x14ac:dyDescent="0.25">
      <c r="A131" s="72"/>
      <c r="B131" s="82"/>
      <c r="C131" s="82"/>
      <c r="D131" s="79"/>
      <c r="E131" s="83"/>
      <c r="F131" s="83"/>
      <c r="G131" s="81"/>
      <c r="H131" s="123"/>
      <c r="I131" s="238" t="str">
        <f>IF(ISNUMBER(F131),_xlfn.IFS(RIGHT(H131,3)="(b)",IF(AND(G131&gt;=DATE('1. Informace o projektu'!$C$3,1,1),G131&lt;=WORKDAY(DATE('1. Informace o projektu'!$C$3+1,1,31)-1,1)),"OK","!!"),RIGHT(H131,3)="(a)",IF(AND(G131&gt;=DATE('1. Informace o projektu'!$C$3,1,1),G131&lt;=WORKDAY(DATE('1. Informace o projektu'!$C$3,12,31)-1,1,'6. Data'!$C$76:$C$89)),"OK","!!"),ISBLANK(G131),"!",ISBLANK(H131),"!!!",H131='6. Data'!$B$3,"vyberte druh nákladu")," ")</f>
        <v xml:space="preserve"> </v>
      </c>
      <c r="J131" s="261" t="str">
        <f t="shared" si="3"/>
        <v xml:space="preserve"> </v>
      </c>
      <c r="K131" s="238" t="str">
        <f t="shared" si="4"/>
        <v xml:space="preserve"> </v>
      </c>
      <c r="L131" s="87" t="str">
        <f t="shared" si="5"/>
        <v xml:space="preserve"> </v>
      </c>
    </row>
    <row r="132" spans="1:12" x14ac:dyDescent="0.25">
      <c r="A132" s="72"/>
      <c r="B132" s="82"/>
      <c r="C132" s="82"/>
      <c r="D132" s="79"/>
      <c r="E132" s="83"/>
      <c r="F132" s="83"/>
      <c r="G132" s="81"/>
      <c r="H132" s="123"/>
      <c r="I132" s="238" t="str">
        <f>IF(ISNUMBER(F132),_xlfn.IFS(RIGHT(H132,3)="(b)",IF(AND(G132&gt;=DATE('1. Informace o projektu'!$C$3,1,1),G132&lt;=WORKDAY(DATE('1. Informace o projektu'!$C$3+1,1,31)-1,1)),"OK","!!"),RIGHT(H132,3)="(a)",IF(AND(G132&gt;=DATE('1. Informace o projektu'!$C$3,1,1),G132&lt;=WORKDAY(DATE('1. Informace o projektu'!$C$3,12,31)-1,1,'6. Data'!$C$76:$C$89)),"OK","!!"),ISBLANK(G132),"!",ISBLANK(H132),"!!!",H132='6. Data'!$B$3,"vyberte druh nákladu")," ")</f>
        <v xml:space="preserve"> </v>
      </c>
      <c r="J132" s="261" t="str">
        <f t="shared" si="3"/>
        <v xml:space="preserve"> </v>
      </c>
      <c r="K132" s="238" t="str">
        <f t="shared" si="4"/>
        <v xml:space="preserve"> </v>
      </c>
      <c r="L132" s="87" t="str">
        <f t="shared" si="5"/>
        <v xml:space="preserve"> </v>
      </c>
    </row>
    <row r="133" spans="1:12" x14ac:dyDescent="0.25">
      <c r="A133" s="72"/>
      <c r="B133" s="82"/>
      <c r="C133" s="82"/>
      <c r="D133" s="79"/>
      <c r="E133" s="83"/>
      <c r="F133" s="83"/>
      <c r="G133" s="81"/>
      <c r="H133" s="123"/>
      <c r="I133" s="238" t="str">
        <f>IF(ISNUMBER(F133),_xlfn.IFS(RIGHT(H133,3)="(b)",IF(AND(G133&gt;=DATE('1. Informace o projektu'!$C$3,1,1),G133&lt;=WORKDAY(DATE('1. Informace o projektu'!$C$3+1,1,31)-1,1)),"OK","!!"),RIGHT(H133,3)="(a)",IF(AND(G133&gt;=DATE('1. Informace o projektu'!$C$3,1,1),G133&lt;=WORKDAY(DATE('1. Informace o projektu'!$C$3,12,31)-1,1,'6. Data'!$C$76:$C$89)),"OK","!!"),ISBLANK(G133),"!",ISBLANK(H133),"!!!",H133='6. Data'!$B$3,"vyberte druh nákladu")," ")</f>
        <v xml:space="preserve"> </v>
      </c>
      <c r="J133" s="261" t="str">
        <f t="shared" si="3"/>
        <v xml:space="preserve"> </v>
      </c>
      <c r="K133" s="238" t="str">
        <f t="shared" si="4"/>
        <v xml:space="preserve"> </v>
      </c>
      <c r="L133" s="87" t="str">
        <f t="shared" si="5"/>
        <v xml:space="preserve"> </v>
      </c>
    </row>
    <row r="134" spans="1:12" x14ac:dyDescent="0.25">
      <c r="A134" s="72"/>
      <c r="B134" s="82"/>
      <c r="C134" s="82"/>
      <c r="D134" s="79"/>
      <c r="E134" s="83"/>
      <c r="F134" s="83"/>
      <c r="G134" s="81"/>
      <c r="H134" s="123"/>
      <c r="I134" s="238" t="str">
        <f>IF(ISNUMBER(F134),_xlfn.IFS(RIGHT(H134,3)="(b)",IF(AND(G134&gt;=DATE('1. Informace o projektu'!$C$3,1,1),G134&lt;=WORKDAY(DATE('1. Informace o projektu'!$C$3+1,1,31)-1,1)),"OK","!!"),RIGHT(H134,3)="(a)",IF(AND(G134&gt;=DATE('1. Informace o projektu'!$C$3,1,1),G134&lt;=WORKDAY(DATE('1. Informace o projektu'!$C$3,12,31)-1,1,'6. Data'!$C$76:$C$89)),"OK","!!"),ISBLANK(G134),"!",ISBLANK(H134),"!!!",H134='6. Data'!$B$3,"vyberte druh nákladu")," ")</f>
        <v xml:space="preserve"> </v>
      </c>
      <c r="J134" s="261" t="str">
        <f t="shared" si="3"/>
        <v xml:space="preserve"> </v>
      </c>
      <c r="K134" s="238" t="str">
        <f t="shared" si="4"/>
        <v xml:space="preserve"> </v>
      </c>
      <c r="L134" s="87" t="str">
        <f t="shared" si="5"/>
        <v xml:space="preserve"> </v>
      </c>
    </row>
    <row r="135" spans="1:12" x14ac:dyDescent="0.25">
      <c r="A135" s="72"/>
      <c r="B135" s="82"/>
      <c r="C135" s="82"/>
      <c r="D135" s="79"/>
      <c r="E135" s="83"/>
      <c r="F135" s="83"/>
      <c r="G135" s="81"/>
      <c r="H135" s="123"/>
      <c r="I135" s="238" t="str">
        <f>IF(ISNUMBER(F135),_xlfn.IFS(RIGHT(H135,3)="(b)",IF(AND(G135&gt;=DATE('1. Informace o projektu'!$C$3,1,1),G135&lt;=WORKDAY(DATE('1. Informace o projektu'!$C$3+1,1,31)-1,1)),"OK","!!"),RIGHT(H135,3)="(a)",IF(AND(G135&gt;=DATE('1. Informace o projektu'!$C$3,1,1),G135&lt;=WORKDAY(DATE('1. Informace o projektu'!$C$3,12,31)-1,1,'6. Data'!$C$76:$C$89)),"OK","!!"),ISBLANK(G135),"!",ISBLANK(H135),"!!!",H135='6. Data'!$B$3,"vyberte druh nákladu")," ")</f>
        <v xml:space="preserve"> </v>
      </c>
      <c r="J135" s="261" t="str">
        <f t="shared" ref="J135:J198" si="6">_xlfn.IFS(I135="!","Zapište datum úhrady",I135="ok"," ",I135=" "," ",I135="!!!","vyberte druh nákladu",I135="!!","nepovolené datum úhrady",I135="vyberte druh nákladu","vyberte druh nákladu")</f>
        <v xml:space="preserve"> </v>
      </c>
      <c r="K135" s="238" t="str">
        <f t="shared" ref="K135:K198" si="7">IF(ISNUMBER(F135),IF(E135&gt;=F135,"OK","!")," ")</f>
        <v xml:space="preserve"> </v>
      </c>
      <c r="L135" s="87" t="str">
        <f t="shared" ref="L135:L198" si="8">_xlfn.IFS(K135="!","Hrazeno z dotace je vyšší než fakturovaná částka",K135="ok"," ",K135=" "," ")</f>
        <v xml:space="preserve"> </v>
      </c>
    </row>
    <row r="136" spans="1:12" x14ac:dyDescent="0.25">
      <c r="A136" s="72"/>
      <c r="B136" s="82"/>
      <c r="C136" s="82"/>
      <c r="D136" s="79"/>
      <c r="E136" s="83"/>
      <c r="F136" s="83"/>
      <c r="G136" s="81"/>
      <c r="H136" s="123"/>
      <c r="I136" s="238" t="str">
        <f>IF(ISNUMBER(F136),_xlfn.IFS(RIGHT(H136,3)="(b)",IF(AND(G136&gt;=DATE('1. Informace o projektu'!$C$3,1,1),G136&lt;=WORKDAY(DATE('1. Informace o projektu'!$C$3+1,1,31)-1,1)),"OK","!!"),RIGHT(H136,3)="(a)",IF(AND(G136&gt;=DATE('1. Informace o projektu'!$C$3,1,1),G136&lt;=WORKDAY(DATE('1. Informace o projektu'!$C$3,12,31)-1,1,'6. Data'!$C$76:$C$89)),"OK","!!"),ISBLANK(G136),"!",ISBLANK(H136),"!!!",H136='6. Data'!$B$3,"vyberte druh nákladu")," ")</f>
        <v xml:space="preserve"> </v>
      </c>
      <c r="J136" s="261" t="str">
        <f t="shared" si="6"/>
        <v xml:space="preserve"> </v>
      </c>
      <c r="K136" s="238" t="str">
        <f t="shared" si="7"/>
        <v xml:space="preserve"> </v>
      </c>
      <c r="L136" s="87" t="str">
        <f t="shared" si="8"/>
        <v xml:space="preserve"> </v>
      </c>
    </row>
    <row r="137" spans="1:12" x14ac:dyDescent="0.25">
      <c r="A137" s="72"/>
      <c r="B137" s="82"/>
      <c r="C137" s="82"/>
      <c r="D137" s="79"/>
      <c r="E137" s="83"/>
      <c r="F137" s="83"/>
      <c r="G137" s="81"/>
      <c r="H137" s="123"/>
      <c r="I137" s="238" t="str">
        <f>IF(ISNUMBER(F137),_xlfn.IFS(RIGHT(H137,3)="(b)",IF(AND(G137&gt;=DATE('1. Informace o projektu'!$C$3,1,1),G137&lt;=WORKDAY(DATE('1. Informace o projektu'!$C$3+1,1,31)-1,1)),"OK","!!"),RIGHT(H137,3)="(a)",IF(AND(G137&gt;=DATE('1. Informace o projektu'!$C$3,1,1),G137&lt;=WORKDAY(DATE('1. Informace o projektu'!$C$3,12,31)-1,1,'6. Data'!$C$76:$C$89)),"OK","!!"),ISBLANK(G137),"!",ISBLANK(H137),"!!!",H137='6. Data'!$B$3,"vyberte druh nákladu")," ")</f>
        <v xml:space="preserve"> </v>
      </c>
      <c r="J137" s="261" t="str">
        <f t="shared" si="6"/>
        <v xml:space="preserve"> </v>
      </c>
      <c r="K137" s="238" t="str">
        <f t="shared" si="7"/>
        <v xml:space="preserve"> </v>
      </c>
      <c r="L137" s="87" t="str">
        <f t="shared" si="8"/>
        <v xml:space="preserve"> </v>
      </c>
    </row>
    <row r="138" spans="1:12" x14ac:dyDescent="0.25">
      <c r="A138" s="72"/>
      <c r="B138" s="82"/>
      <c r="C138" s="82"/>
      <c r="D138" s="79"/>
      <c r="E138" s="83"/>
      <c r="F138" s="83"/>
      <c r="G138" s="81"/>
      <c r="H138" s="123"/>
      <c r="I138" s="238" t="str">
        <f>IF(ISNUMBER(F138),_xlfn.IFS(RIGHT(H138,3)="(b)",IF(AND(G138&gt;=DATE('1. Informace o projektu'!$C$3,1,1),G138&lt;=WORKDAY(DATE('1. Informace o projektu'!$C$3+1,1,31)-1,1)),"OK","!!"),RIGHT(H138,3)="(a)",IF(AND(G138&gt;=DATE('1. Informace o projektu'!$C$3,1,1),G138&lt;=WORKDAY(DATE('1. Informace o projektu'!$C$3,12,31)-1,1,'6. Data'!$C$76:$C$89)),"OK","!!"),ISBLANK(G138),"!",ISBLANK(H138),"!!!",H138='6. Data'!$B$3,"vyberte druh nákladu")," ")</f>
        <v xml:space="preserve"> </v>
      </c>
      <c r="J138" s="261" t="str">
        <f t="shared" si="6"/>
        <v xml:space="preserve"> </v>
      </c>
      <c r="K138" s="238" t="str">
        <f t="shared" si="7"/>
        <v xml:space="preserve"> </v>
      </c>
      <c r="L138" s="87" t="str">
        <f t="shared" si="8"/>
        <v xml:space="preserve"> </v>
      </c>
    </row>
    <row r="139" spans="1:12" x14ac:dyDescent="0.25">
      <c r="A139" s="72"/>
      <c r="B139" s="82"/>
      <c r="C139" s="82"/>
      <c r="D139" s="79"/>
      <c r="E139" s="83"/>
      <c r="F139" s="83"/>
      <c r="G139" s="81"/>
      <c r="H139" s="123"/>
      <c r="I139" s="238" t="str">
        <f>IF(ISNUMBER(F139),_xlfn.IFS(RIGHT(H139,3)="(b)",IF(AND(G139&gt;=DATE('1. Informace o projektu'!$C$3,1,1),G139&lt;=WORKDAY(DATE('1. Informace o projektu'!$C$3+1,1,31)-1,1)),"OK","!!"),RIGHT(H139,3)="(a)",IF(AND(G139&gt;=DATE('1. Informace o projektu'!$C$3,1,1),G139&lt;=WORKDAY(DATE('1. Informace o projektu'!$C$3,12,31)-1,1,'6. Data'!$C$76:$C$89)),"OK","!!"),ISBLANK(G139),"!",ISBLANK(H139),"!!!",H139='6. Data'!$B$3,"vyberte druh nákladu")," ")</f>
        <v xml:space="preserve"> </v>
      </c>
      <c r="J139" s="261" t="str">
        <f t="shared" si="6"/>
        <v xml:space="preserve"> </v>
      </c>
      <c r="K139" s="238" t="str">
        <f t="shared" si="7"/>
        <v xml:space="preserve"> </v>
      </c>
      <c r="L139" s="87" t="str">
        <f t="shared" si="8"/>
        <v xml:space="preserve"> </v>
      </c>
    </row>
    <row r="140" spans="1:12" x14ac:dyDescent="0.25">
      <c r="A140" s="72"/>
      <c r="B140" s="82"/>
      <c r="C140" s="82"/>
      <c r="D140" s="79"/>
      <c r="E140" s="83"/>
      <c r="F140" s="83"/>
      <c r="G140" s="81"/>
      <c r="H140" s="123"/>
      <c r="I140" s="238" t="str">
        <f>IF(ISNUMBER(F140),_xlfn.IFS(RIGHT(H140,3)="(b)",IF(AND(G140&gt;=DATE('1. Informace o projektu'!$C$3,1,1),G140&lt;=WORKDAY(DATE('1. Informace o projektu'!$C$3+1,1,31)-1,1)),"OK","!!"),RIGHT(H140,3)="(a)",IF(AND(G140&gt;=DATE('1. Informace o projektu'!$C$3,1,1),G140&lt;=WORKDAY(DATE('1. Informace o projektu'!$C$3,12,31)-1,1,'6. Data'!$C$76:$C$89)),"OK","!!"),ISBLANK(G140),"!",ISBLANK(H140),"!!!",H140='6. Data'!$B$3,"vyberte druh nákladu")," ")</f>
        <v xml:space="preserve"> </v>
      </c>
      <c r="J140" s="261" t="str">
        <f t="shared" si="6"/>
        <v xml:space="preserve"> </v>
      </c>
      <c r="K140" s="238" t="str">
        <f t="shared" si="7"/>
        <v xml:space="preserve"> </v>
      </c>
      <c r="L140" s="87" t="str">
        <f t="shared" si="8"/>
        <v xml:space="preserve"> </v>
      </c>
    </row>
    <row r="141" spans="1:12" x14ac:dyDescent="0.25">
      <c r="A141" s="72"/>
      <c r="B141" s="82"/>
      <c r="C141" s="82"/>
      <c r="D141" s="79"/>
      <c r="E141" s="83"/>
      <c r="F141" s="83"/>
      <c r="G141" s="81"/>
      <c r="H141" s="123"/>
      <c r="I141" s="238" t="str">
        <f>IF(ISNUMBER(F141),_xlfn.IFS(RIGHT(H141,3)="(b)",IF(AND(G141&gt;=DATE('1. Informace o projektu'!$C$3,1,1),G141&lt;=WORKDAY(DATE('1. Informace o projektu'!$C$3+1,1,31)-1,1)),"OK","!!"),RIGHT(H141,3)="(a)",IF(AND(G141&gt;=DATE('1. Informace o projektu'!$C$3,1,1),G141&lt;=WORKDAY(DATE('1. Informace o projektu'!$C$3,12,31)-1,1,'6. Data'!$C$76:$C$89)),"OK","!!"),ISBLANK(G141),"!",ISBLANK(H141),"!!!",H141='6. Data'!$B$3,"vyberte druh nákladu")," ")</f>
        <v xml:space="preserve"> </v>
      </c>
      <c r="J141" s="261" t="str">
        <f t="shared" si="6"/>
        <v xml:space="preserve"> </v>
      </c>
      <c r="K141" s="238" t="str">
        <f t="shared" si="7"/>
        <v xml:space="preserve"> </v>
      </c>
      <c r="L141" s="87" t="str">
        <f t="shared" si="8"/>
        <v xml:space="preserve"> </v>
      </c>
    </row>
    <row r="142" spans="1:12" x14ac:dyDescent="0.25">
      <c r="A142" s="72"/>
      <c r="B142" s="82"/>
      <c r="C142" s="82"/>
      <c r="D142" s="79"/>
      <c r="E142" s="83"/>
      <c r="F142" s="83"/>
      <c r="G142" s="81"/>
      <c r="H142" s="123"/>
      <c r="I142" s="238" t="str">
        <f>IF(ISNUMBER(F142),_xlfn.IFS(RIGHT(H142,3)="(b)",IF(AND(G142&gt;=DATE('1. Informace o projektu'!$C$3,1,1),G142&lt;=WORKDAY(DATE('1. Informace o projektu'!$C$3+1,1,31)-1,1)),"OK","!!"),RIGHT(H142,3)="(a)",IF(AND(G142&gt;=DATE('1. Informace o projektu'!$C$3,1,1),G142&lt;=WORKDAY(DATE('1. Informace o projektu'!$C$3,12,31)-1,1,'6. Data'!$C$76:$C$89)),"OK","!!"),ISBLANK(G142),"!",ISBLANK(H142),"!!!",H142='6. Data'!$B$3,"vyberte druh nákladu")," ")</f>
        <v xml:space="preserve"> </v>
      </c>
      <c r="J142" s="261" t="str">
        <f t="shared" si="6"/>
        <v xml:space="preserve"> </v>
      </c>
      <c r="K142" s="238" t="str">
        <f t="shared" si="7"/>
        <v xml:space="preserve"> </v>
      </c>
      <c r="L142" s="87" t="str">
        <f t="shared" si="8"/>
        <v xml:space="preserve"> </v>
      </c>
    </row>
    <row r="143" spans="1:12" x14ac:dyDescent="0.25">
      <c r="A143" s="72"/>
      <c r="B143" s="82"/>
      <c r="C143" s="82"/>
      <c r="D143" s="79"/>
      <c r="E143" s="83"/>
      <c r="F143" s="83"/>
      <c r="G143" s="81"/>
      <c r="H143" s="123"/>
      <c r="I143" s="238" t="str">
        <f>IF(ISNUMBER(F143),_xlfn.IFS(RIGHT(H143,3)="(b)",IF(AND(G143&gt;=DATE('1. Informace o projektu'!$C$3,1,1),G143&lt;=WORKDAY(DATE('1. Informace o projektu'!$C$3+1,1,31)-1,1)),"OK","!!"),RIGHT(H143,3)="(a)",IF(AND(G143&gt;=DATE('1. Informace o projektu'!$C$3,1,1),G143&lt;=WORKDAY(DATE('1. Informace o projektu'!$C$3,12,31)-1,1,'6. Data'!$C$76:$C$89)),"OK","!!"),ISBLANK(G143),"!",ISBLANK(H143),"!!!",H143='6. Data'!$B$3,"vyberte druh nákladu")," ")</f>
        <v xml:space="preserve"> </v>
      </c>
      <c r="J143" s="261" t="str">
        <f t="shared" si="6"/>
        <v xml:space="preserve"> </v>
      </c>
      <c r="K143" s="238" t="str">
        <f t="shared" si="7"/>
        <v xml:space="preserve"> </v>
      </c>
      <c r="L143" s="87" t="str">
        <f t="shared" si="8"/>
        <v xml:space="preserve"> </v>
      </c>
    </row>
    <row r="144" spans="1:12" x14ac:dyDescent="0.25">
      <c r="A144" s="72"/>
      <c r="B144" s="82"/>
      <c r="C144" s="82"/>
      <c r="D144" s="79"/>
      <c r="E144" s="83"/>
      <c r="F144" s="83"/>
      <c r="G144" s="81"/>
      <c r="H144" s="123"/>
      <c r="I144" s="238" t="str">
        <f>IF(ISNUMBER(F144),_xlfn.IFS(RIGHT(H144,3)="(b)",IF(AND(G144&gt;=DATE('1. Informace o projektu'!$C$3,1,1),G144&lt;=WORKDAY(DATE('1. Informace o projektu'!$C$3+1,1,31)-1,1)),"OK","!!"),RIGHT(H144,3)="(a)",IF(AND(G144&gt;=DATE('1. Informace o projektu'!$C$3,1,1),G144&lt;=WORKDAY(DATE('1. Informace o projektu'!$C$3,12,31)-1,1,'6. Data'!$C$76:$C$89)),"OK","!!"),ISBLANK(G144),"!",ISBLANK(H144),"!!!",H144='6. Data'!$B$3,"vyberte druh nákladu")," ")</f>
        <v xml:space="preserve"> </v>
      </c>
      <c r="J144" s="261" t="str">
        <f t="shared" si="6"/>
        <v xml:space="preserve"> </v>
      </c>
      <c r="K144" s="238" t="str">
        <f t="shared" si="7"/>
        <v xml:space="preserve"> </v>
      </c>
      <c r="L144" s="87" t="str">
        <f t="shared" si="8"/>
        <v xml:space="preserve"> </v>
      </c>
    </row>
    <row r="145" spans="1:12" x14ac:dyDescent="0.25">
      <c r="A145" s="72"/>
      <c r="B145" s="82"/>
      <c r="C145" s="82"/>
      <c r="D145" s="79"/>
      <c r="E145" s="83"/>
      <c r="F145" s="83"/>
      <c r="G145" s="81"/>
      <c r="H145" s="123"/>
      <c r="I145" s="238" t="str">
        <f>IF(ISNUMBER(F145),_xlfn.IFS(RIGHT(H145,3)="(b)",IF(AND(G145&gt;=DATE('1. Informace o projektu'!$C$3,1,1),G145&lt;=WORKDAY(DATE('1. Informace o projektu'!$C$3+1,1,31)-1,1)),"OK","!!"),RIGHT(H145,3)="(a)",IF(AND(G145&gt;=DATE('1. Informace o projektu'!$C$3,1,1),G145&lt;=WORKDAY(DATE('1. Informace o projektu'!$C$3,12,31)-1,1,'6. Data'!$C$76:$C$89)),"OK","!!"),ISBLANK(G145),"!",ISBLANK(H145),"!!!",H145='6. Data'!$B$3,"vyberte druh nákladu")," ")</f>
        <v xml:space="preserve"> </v>
      </c>
      <c r="J145" s="261" t="str">
        <f t="shared" si="6"/>
        <v xml:space="preserve"> </v>
      </c>
      <c r="K145" s="238" t="str">
        <f t="shared" si="7"/>
        <v xml:space="preserve"> </v>
      </c>
      <c r="L145" s="87" t="str">
        <f t="shared" si="8"/>
        <v xml:space="preserve"> </v>
      </c>
    </row>
    <row r="146" spans="1:12" x14ac:dyDescent="0.25">
      <c r="A146" s="72"/>
      <c r="B146" s="82"/>
      <c r="C146" s="82"/>
      <c r="D146" s="79"/>
      <c r="E146" s="83"/>
      <c r="F146" s="83"/>
      <c r="G146" s="81"/>
      <c r="H146" s="123"/>
      <c r="I146" s="238" t="str">
        <f>IF(ISNUMBER(F146),_xlfn.IFS(RIGHT(H146,3)="(b)",IF(AND(G146&gt;=DATE('1. Informace o projektu'!$C$3,1,1),G146&lt;=WORKDAY(DATE('1. Informace o projektu'!$C$3+1,1,31)-1,1)),"OK","!!"),RIGHT(H146,3)="(a)",IF(AND(G146&gt;=DATE('1. Informace o projektu'!$C$3,1,1),G146&lt;=WORKDAY(DATE('1. Informace o projektu'!$C$3,12,31)-1,1,'6. Data'!$C$76:$C$89)),"OK","!!"),ISBLANK(G146),"!",ISBLANK(H146),"!!!",H146='6. Data'!$B$3,"vyberte druh nákladu")," ")</f>
        <v xml:space="preserve"> </v>
      </c>
      <c r="J146" s="261" t="str">
        <f t="shared" si="6"/>
        <v xml:space="preserve"> </v>
      </c>
      <c r="K146" s="238" t="str">
        <f t="shared" si="7"/>
        <v xml:space="preserve"> </v>
      </c>
      <c r="L146" s="87" t="str">
        <f t="shared" si="8"/>
        <v xml:space="preserve"> </v>
      </c>
    </row>
    <row r="147" spans="1:12" x14ac:dyDescent="0.25">
      <c r="A147" s="72"/>
      <c r="B147" s="82"/>
      <c r="C147" s="82"/>
      <c r="D147" s="79"/>
      <c r="E147" s="83"/>
      <c r="F147" s="83"/>
      <c r="G147" s="81"/>
      <c r="H147" s="123"/>
      <c r="I147" s="238" t="str">
        <f>IF(ISNUMBER(F147),_xlfn.IFS(RIGHT(H147,3)="(b)",IF(AND(G147&gt;=DATE('1. Informace o projektu'!$C$3,1,1),G147&lt;=WORKDAY(DATE('1. Informace o projektu'!$C$3+1,1,31)-1,1)),"OK","!!"),RIGHT(H147,3)="(a)",IF(AND(G147&gt;=DATE('1. Informace o projektu'!$C$3,1,1),G147&lt;=WORKDAY(DATE('1. Informace o projektu'!$C$3,12,31)-1,1,'6. Data'!$C$76:$C$89)),"OK","!!"),ISBLANK(G147),"!",ISBLANK(H147),"!!!",H147='6. Data'!$B$3,"vyberte druh nákladu")," ")</f>
        <v xml:space="preserve"> </v>
      </c>
      <c r="J147" s="261" t="str">
        <f t="shared" si="6"/>
        <v xml:space="preserve"> </v>
      </c>
      <c r="K147" s="238" t="str">
        <f t="shared" si="7"/>
        <v xml:space="preserve"> </v>
      </c>
      <c r="L147" s="87" t="str">
        <f t="shared" si="8"/>
        <v xml:space="preserve"> </v>
      </c>
    </row>
    <row r="148" spans="1:12" x14ac:dyDescent="0.25">
      <c r="A148" s="72"/>
      <c r="B148" s="82"/>
      <c r="C148" s="82"/>
      <c r="D148" s="79"/>
      <c r="E148" s="83"/>
      <c r="F148" s="83"/>
      <c r="G148" s="81"/>
      <c r="H148" s="123"/>
      <c r="I148" s="238" t="str">
        <f>IF(ISNUMBER(F148),_xlfn.IFS(RIGHT(H148,3)="(b)",IF(AND(G148&gt;=DATE('1. Informace o projektu'!$C$3,1,1),G148&lt;=WORKDAY(DATE('1. Informace o projektu'!$C$3+1,1,31)-1,1)),"OK","!!"),RIGHT(H148,3)="(a)",IF(AND(G148&gt;=DATE('1. Informace o projektu'!$C$3,1,1),G148&lt;=WORKDAY(DATE('1. Informace o projektu'!$C$3,12,31)-1,1,'6. Data'!$C$76:$C$89)),"OK","!!"),ISBLANK(G148),"!",ISBLANK(H148),"!!!",H148='6. Data'!$B$3,"vyberte druh nákladu")," ")</f>
        <v xml:space="preserve"> </v>
      </c>
      <c r="J148" s="261" t="str">
        <f t="shared" si="6"/>
        <v xml:space="preserve"> </v>
      </c>
      <c r="K148" s="238" t="str">
        <f t="shared" si="7"/>
        <v xml:space="preserve"> </v>
      </c>
      <c r="L148" s="87" t="str">
        <f t="shared" si="8"/>
        <v xml:space="preserve"> </v>
      </c>
    </row>
    <row r="149" spans="1:12" x14ac:dyDescent="0.25">
      <c r="A149" s="72"/>
      <c r="B149" s="82"/>
      <c r="C149" s="82"/>
      <c r="D149" s="79"/>
      <c r="E149" s="83"/>
      <c r="F149" s="83"/>
      <c r="G149" s="81"/>
      <c r="H149" s="123"/>
      <c r="I149" s="238" t="str">
        <f>IF(ISNUMBER(F149),_xlfn.IFS(RIGHT(H149,3)="(b)",IF(AND(G149&gt;=DATE('1. Informace o projektu'!$C$3,1,1),G149&lt;=WORKDAY(DATE('1. Informace o projektu'!$C$3+1,1,31)-1,1)),"OK","!!"),RIGHT(H149,3)="(a)",IF(AND(G149&gt;=DATE('1. Informace o projektu'!$C$3,1,1),G149&lt;=WORKDAY(DATE('1. Informace o projektu'!$C$3,12,31)-1,1,'6. Data'!$C$76:$C$89)),"OK","!!"),ISBLANK(G149),"!",ISBLANK(H149),"!!!",H149='6. Data'!$B$3,"vyberte druh nákladu")," ")</f>
        <v xml:space="preserve"> </v>
      </c>
      <c r="J149" s="261" t="str">
        <f t="shared" si="6"/>
        <v xml:space="preserve"> </v>
      </c>
      <c r="K149" s="238" t="str">
        <f t="shared" si="7"/>
        <v xml:space="preserve"> </v>
      </c>
      <c r="L149" s="87" t="str">
        <f t="shared" si="8"/>
        <v xml:space="preserve"> </v>
      </c>
    </row>
    <row r="150" spans="1:12" x14ac:dyDescent="0.25">
      <c r="A150" s="72"/>
      <c r="B150" s="82"/>
      <c r="C150" s="82"/>
      <c r="D150" s="79"/>
      <c r="E150" s="83"/>
      <c r="F150" s="83"/>
      <c r="G150" s="81"/>
      <c r="H150" s="123"/>
      <c r="I150" s="238" t="str">
        <f>IF(ISNUMBER(F150),_xlfn.IFS(RIGHT(H150,3)="(b)",IF(AND(G150&gt;=DATE('1. Informace o projektu'!$C$3,1,1),G150&lt;=WORKDAY(DATE('1. Informace o projektu'!$C$3+1,1,31)-1,1)),"OK","!!"),RIGHT(H150,3)="(a)",IF(AND(G150&gt;=DATE('1. Informace o projektu'!$C$3,1,1),G150&lt;=WORKDAY(DATE('1. Informace o projektu'!$C$3,12,31)-1,1,'6. Data'!$C$76:$C$89)),"OK","!!"),ISBLANK(G150),"!",ISBLANK(H150),"!!!",H150='6. Data'!$B$3,"vyberte druh nákladu")," ")</f>
        <v xml:space="preserve"> </v>
      </c>
      <c r="J150" s="261" t="str">
        <f t="shared" si="6"/>
        <v xml:space="preserve"> </v>
      </c>
      <c r="K150" s="238" t="str">
        <f t="shared" si="7"/>
        <v xml:space="preserve"> </v>
      </c>
      <c r="L150" s="87" t="str">
        <f t="shared" si="8"/>
        <v xml:space="preserve"> </v>
      </c>
    </row>
    <row r="151" spans="1:12" x14ac:dyDescent="0.25">
      <c r="A151" s="72"/>
      <c r="B151" s="82"/>
      <c r="C151" s="82"/>
      <c r="D151" s="79"/>
      <c r="E151" s="83"/>
      <c r="F151" s="83"/>
      <c r="G151" s="81"/>
      <c r="H151" s="123"/>
      <c r="I151" s="238" t="str">
        <f>IF(ISNUMBER(F151),_xlfn.IFS(RIGHT(H151,3)="(b)",IF(AND(G151&gt;=DATE('1. Informace o projektu'!$C$3,1,1),G151&lt;=WORKDAY(DATE('1. Informace o projektu'!$C$3+1,1,31)-1,1)),"OK","!!"),RIGHT(H151,3)="(a)",IF(AND(G151&gt;=DATE('1. Informace o projektu'!$C$3,1,1),G151&lt;=WORKDAY(DATE('1. Informace o projektu'!$C$3,12,31)-1,1,'6. Data'!$C$76:$C$89)),"OK","!!"),ISBLANK(G151),"!",ISBLANK(H151),"!!!",H151='6. Data'!$B$3,"vyberte druh nákladu")," ")</f>
        <v xml:space="preserve"> </v>
      </c>
      <c r="J151" s="261" t="str">
        <f t="shared" si="6"/>
        <v xml:space="preserve"> </v>
      </c>
      <c r="K151" s="238" t="str">
        <f t="shared" si="7"/>
        <v xml:space="preserve"> </v>
      </c>
      <c r="L151" s="87" t="str">
        <f t="shared" si="8"/>
        <v xml:space="preserve"> </v>
      </c>
    </row>
    <row r="152" spans="1:12" x14ac:dyDescent="0.25">
      <c r="A152" s="72"/>
      <c r="B152" s="82"/>
      <c r="C152" s="82"/>
      <c r="D152" s="79"/>
      <c r="E152" s="83"/>
      <c r="F152" s="83"/>
      <c r="G152" s="81"/>
      <c r="H152" s="123"/>
      <c r="I152" s="238" t="str">
        <f>IF(ISNUMBER(F152),_xlfn.IFS(RIGHT(H152,3)="(b)",IF(AND(G152&gt;=DATE('1. Informace o projektu'!$C$3,1,1),G152&lt;=WORKDAY(DATE('1. Informace o projektu'!$C$3+1,1,31)-1,1)),"OK","!!"),RIGHT(H152,3)="(a)",IF(AND(G152&gt;=DATE('1. Informace o projektu'!$C$3,1,1),G152&lt;=WORKDAY(DATE('1. Informace o projektu'!$C$3,12,31)-1,1,'6. Data'!$C$76:$C$89)),"OK","!!"),ISBLANK(G152),"!",ISBLANK(H152),"!!!",H152='6. Data'!$B$3,"vyberte druh nákladu")," ")</f>
        <v xml:space="preserve"> </v>
      </c>
      <c r="J152" s="261" t="str">
        <f t="shared" si="6"/>
        <v xml:space="preserve"> </v>
      </c>
      <c r="K152" s="238" t="str">
        <f t="shared" si="7"/>
        <v xml:space="preserve"> </v>
      </c>
      <c r="L152" s="87" t="str">
        <f t="shared" si="8"/>
        <v xml:space="preserve"> </v>
      </c>
    </row>
    <row r="153" spans="1:12" x14ac:dyDescent="0.25">
      <c r="A153" s="72"/>
      <c r="B153" s="82"/>
      <c r="C153" s="82"/>
      <c r="D153" s="79"/>
      <c r="E153" s="83"/>
      <c r="F153" s="83"/>
      <c r="G153" s="81"/>
      <c r="H153" s="123"/>
      <c r="I153" s="238" t="str">
        <f>IF(ISNUMBER(F153),_xlfn.IFS(RIGHT(H153,3)="(b)",IF(AND(G153&gt;=DATE('1. Informace o projektu'!$C$3,1,1),G153&lt;=WORKDAY(DATE('1. Informace o projektu'!$C$3+1,1,31)-1,1)),"OK","!!"),RIGHT(H153,3)="(a)",IF(AND(G153&gt;=DATE('1. Informace o projektu'!$C$3,1,1),G153&lt;=WORKDAY(DATE('1. Informace o projektu'!$C$3,12,31)-1,1,'6. Data'!$C$76:$C$89)),"OK","!!"),ISBLANK(G153),"!",ISBLANK(H153),"!!!",H153='6. Data'!$B$3,"vyberte druh nákladu")," ")</f>
        <v xml:space="preserve"> </v>
      </c>
      <c r="J153" s="261" t="str">
        <f t="shared" si="6"/>
        <v xml:space="preserve"> </v>
      </c>
      <c r="K153" s="238" t="str">
        <f t="shared" si="7"/>
        <v xml:space="preserve"> </v>
      </c>
      <c r="L153" s="87" t="str">
        <f t="shared" si="8"/>
        <v xml:space="preserve"> </v>
      </c>
    </row>
    <row r="154" spans="1:12" x14ac:dyDescent="0.25">
      <c r="A154" s="72"/>
      <c r="B154" s="82"/>
      <c r="C154" s="82"/>
      <c r="D154" s="79"/>
      <c r="E154" s="83"/>
      <c r="F154" s="83"/>
      <c r="G154" s="81"/>
      <c r="H154" s="123"/>
      <c r="I154" s="238" t="str">
        <f>IF(ISNUMBER(F154),_xlfn.IFS(RIGHT(H154,3)="(b)",IF(AND(G154&gt;=DATE('1. Informace o projektu'!$C$3,1,1),G154&lt;=WORKDAY(DATE('1. Informace o projektu'!$C$3+1,1,31)-1,1)),"OK","!!"),RIGHT(H154,3)="(a)",IF(AND(G154&gt;=DATE('1. Informace o projektu'!$C$3,1,1),G154&lt;=WORKDAY(DATE('1. Informace o projektu'!$C$3,12,31)-1,1,'6. Data'!$C$76:$C$89)),"OK","!!"),ISBLANK(G154),"!",ISBLANK(H154),"!!!",H154='6. Data'!$B$3,"vyberte druh nákladu")," ")</f>
        <v xml:space="preserve"> </v>
      </c>
      <c r="J154" s="261" t="str">
        <f t="shared" si="6"/>
        <v xml:space="preserve"> </v>
      </c>
      <c r="K154" s="238" t="str">
        <f t="shared" si="7"/>
        <v xml:space="preserve"> </v>
      </c>
      <c r="L154" s="87" t="str">
        <f t="shared" si="8"/>
        <v xml:space="preserve"> </v>
      </c>
    </row>
    <row r="155" spans="1:12" x14ac:dyDescent="0.25">
      <c r="A155" s="72"/>
      <c r="B155" s="82"/>
      <c r="C155" s="82"/>
      <c r="D155" s="79"/>
      <c r="E155" s="83"/>
      <c r="F155" s="83"/>
      <c r="G155" s="81"/>
      <c r="H155" s="123"/>
      <c r="I155" s="238" t="str">
        <f>IF(ISNUMBER(F155),_xlfn.IFS(RIGHT(H155,3)="(b)",IF(AND(G155&gt;=DATE('1. Informace o projektu'!$C$3,1,1),G155&lt;=WORKDAY(DATE('1. Informace o projektu'!$C$3+1,1,31)-1,1)),"OK","!!"),RIGHT(H155,3)="(a)",IF(AND(G155&gt;=DATE('1. Informace o projektu'!$C$3,1,1),G155&lt;=WORKDAY(DATE('1. Informace o projektu'!$C$3,12,31)-1,1,'6. Data'!$C$76:$C$89)),"OK","!!"),ISBLANK(G155),"!",ISBLANK(H155),"!!!",H155='6. Data'!$B$3,"vyberte druh nákladu")," ")</f>
        <v xml:space="preserve"> </v>
      </c>
      <c r="J155" s="261" t="str">
        <f t="shared" si="6"/>
        <v xml:space="preserve"> </v>
      </c>
      <c r="K155" s="238" t="str">
        <f t="shared" si="7"/>
        <v xml:space="preserve"> </v>
      </c>
      <c r="L155" s="87" t="str">
        <f t="shared" si="8"/>
        <v xml:space="preserve"> </v>
      </c>
    </row>
    <row r="156" spans="1:12" x14ac:dyDescent="0.25">
      <c r="A156" s="72"/>
      <c r="B156" s="82"/>
      <c r="C156" s="82"/>
      <c r="D156" s="79"/>
      <c r="E156" s="83"/>
      <c r="F156" s="83"/>
      <c r="G156" s="81"/>
      <c r="H156" s="123"/>
      <c r="I156" s="238" t="str">
        <f>IF(ISNUMBER(F156),_xlfn.IFS(RIGHT(H156,3)="(b)",IF(AND(G156&gt;=DATE('1. Informace o projektu'!$C$3,1,1),G156&lt;=WORKDAY(DATE('1. Informace o projektu'!$C$3+1,1,31)-1,1)),"OK","!!"),RIGHT(H156,3)="(a)",IF(AND(G156&gt;=DATE('1. Informace o projektu'!$C$3,1,1),G156&lt;=WORKDAY(DATE('1. Informace o projektu'!$C$3,12,31)-1,1,'6. Data'!$C$76:$C$89)),"OK","!!"),ISBLANK(G156),"!",ISBLANK(H156),"!!!",H156='6. Data'!$B$3,"vyberte druh nákladu")," ")</f>
        <v xml:space="preserve"> </v>
      </c>
      <c r="J156" s="261" t="str">
        <f t="shared" si="6"/>
        <v xml:space="preserve"> </v>
      </c>
      <c r="K156" s="238" t="str">
        <f t="shared" si="7"/>
        <v xml:space="preserve"> </v>
      </c>
      <c r="L156" s="87" t="str">
        <f t="shared" si="8"/>
        <v xml:space="preserve"> </v>
      </c>
    </row>
    <row r="157" spans="1:12" x14ac:dyDescent="0.25">
      <c r="A157" s="72"/>
      <c r="B157" s="82"/>
      <c r="C157" s="82"/>
      <c r="D157" s="79"/>
      <c r="E157" s="83"/>
      <c r="F157" s="83"/>
      <c r="G157" s="81"/>
      <c r="H157" s="123"/>
      <c r="I157" s="238" t="str">
        <f>IF(ISNUMBER(F157),_xlfn.IFS(RIGHT(H157,3)="(b)",IF(AND(G157&gt;=DATE('1. Informace o projektu'!$C$3,1,1),G157&lt;=WORKDAY(DATE('1. Informace o projektu'!$C$3+1,1,31)-1,1)),"OK","!!"),RIGHT(H157,3)="(a)",IF(AND(G157&gt;=DATE('1. Informace o projektu'!$C$3,1,1),G157&lt;=WORKDAY(DATE('1. Informace o projektu'!$C$3,12,31)-1,1,'6. Data'!$C$76:$C$89)),"OK","!!"),ISBLANK(G157),"!",ISBLANK(H157),"!!!",H157='6. Data'!$B$3,"vyberte druh nákladu")," ")</f>
        <v xml:space="preserve"> </v>
      </c>
      <c r="J157" s="261" t="str">
        <f t="shared" si="6"/>
        <v xml:space="preserve"> </v>
      </c>
      <c r="K157" s="238" t="str">
        <f t="shared" si="7"/>
        <v xml:space="preserve"> </v>
      </c>
      <c r="L157" s="87" t="str">
        <f t="shared" si="8"/>
        <v xml:space="preserve"> </v>
      </c>
    </row>
    <row r="158" spans="1:12" x14ac:dyDescent="0.25">
      <c r="A158" s="72"/>
      <c r="B158" s="82"/>
      <c r="C158" s="82"/>
      <c r="D158" s="79"/>
      <c r="E158" s="83"/>
      <c r="F158" s="83"/>
      <c r="G158" s="81"/>
      <c r="H158" s="123"/>
      <c r="I158" s="238" t="str">
        <f>IF(ISNUMBER(F158),_xlfn.IFS(RIGHT(H158,3)="(b)",IF(AND(G158&gt;=DATE('1. Informace o projektu'!$C$3,1,1),G158&lt;=WORKDAY(DATE('1. Informace o projektu'!$C$3+1,1,31)-1,1)),"OK","!!"),RIGHT(H158,3)="(a)",IF(AND(G158&gt;=DATE('1. Informace o projektu'!$C$3,1,1),G158&lt;=WORKDAY(DATE('1. Informace o projektu'!$C$3,12,31)-1,1,'6. Data'!$C$76:$C$89)),"OK","!!"),ISBLANK(G158),"!",ISBLANK(H158),"!!!",H158='6. Data'!$B$3,"vyberte druh nákladu")," ")</f>
        <v xml:space="preserve"> </v>
      </c>
      <c r="J158" s="261" t="str">
        <f t="shared" si="6"/>
        <v xml:space="preserve"> </v>
      </c>
      <c r="K158" s="238" t="str">
        <f t="shared" si="7"/>
        <v xml:space="preserve"> </v>
      </c>
      <c r="L158" s="87" t="str">
        <f t="shared" si="8"/>
        <v xml:space="preserve"> </v>
      </c>
    </row>
    <row r="159" spans="1:12" x14ac:dyDescent="0.25">
      <c r="A159" s="72"/>
      <c r="B159" s="82"/>
      <c r="C159" s="82"/>
      <c r="D159" s="79"/>
      <c r="E159" s="83"/>
      <c r="F159" s="83"/>
      <c r="G159" s="81"/>
      <c r="H159" s="123"/>
      <c r="I159" s="238" t="str">
        <f>IF(ISNUMBER(F159),_xlfn.IFS(RIGHT(H159,3)="(b)",IF(AND(G159&gt;=DATE('1. Informace o projektu'!$C$3,1,1),G159&lt;=WORKDAY(DATE('1. Informace o projektu'!$C$3+1,1,31)-1,1)),"OK","!!"),RIGHT(H159,3)="(a)",IF(AND(G159&gt;=DATE('1. Informace o projektu'!$C$3,1,1),G159&lt;=WORKDAY(DATE('1. Informace o projektu'!$C$3,12,31)-1,1,'6. Data'!$C$76:$C$89)),"OK","!!"),ISBLANK(G159),"!",ISBLANK(H159),"!!!",H159='6. Data'!$B$3,"vyberte druh nákladu")," ")</f>
        <v xml:space="preserve"> </v>
      </c>
      <c r="J159" s="261" t="str">
        <f t="shared" si="6"/>
        <v xml:space="preserve"> </v>
      </c>
      <c r="K159" s="238" t="str">
        <f t="shared" si="7"/>
        <v xml:space="preserve"> </v>
      </c>
      <c r="L159" s="87" t="str">
        <f t="shared" si="8"/>
        <v xml:space="preserve"> </v>
      </c>
    </row>
    <row r="160" spans="1:12" x14ac:dyDescent="0.25">
      <c r="A160" s="72"/>
      <c r="B160" s="82"/>
      <c r="C160" s="82"/>
      <c r="D160" s="79"/>
      <c r="E160" s="83"/>
      <c r="F160" s="83"/>
      <c r="G160" s="81"/>
      <c r="H160" s="123"/>
      <c r="I160" s="238" t="str">
        <f>IF(ISNUMBER(F160),_xlfn.IFS(RIGHT(H160,3)="(b)",IF(AND(G160&gt;=DATE('1. Informace o projektu'!$C$3,1,1),G160&lt;=WORKDAY(DATE('1. Informace o projektu'!$C$3+1,1,31)-1,1)),"OK","!!"),RIGHT(H160,3)="(a)",IF(AND(G160&gt;=DATE('1. Informace o projektu'!$C$3,1,1),G160&lt;=WORKDAY(DATE('1. Informace o projektu'!$C$3,12,31)-1,1,'6. Data'!$C$76:$C$89)),"OK","!!"),ISBLANK(G160),"!",ISBLANK(H160),"!!!",H160='6. Data'!$B$3,"vyberte druh nákladu")," ")</f>
        <v xml:space="preserve"> </v>
      </c>
      <c r="J160" s="261" t="str">
        <f t="shared" si="6"/>
        <v xml:space="preserve"> </v>
      </c>
      <c r="K160" s="238" t="str">
        <f t="shared" si="7"/>
        <v xml:space="preserve"> </v>
      </c>
      <c r="L160" s="87" t="str">
        <f t="shared" si="8"/>
        <v xml:space="preserve"> </v>
      </c>
    </row>
    <row r="161" spans="1:12" x14ac:dyDescent="0.25">
      <c r="A161" s="72"/>
      <c r="B161" s="82"/>
      <c r="C161" s="82"/>
      <c r="D161" s="79"/>
      <c r="E161" s="83"/>
      <c r="F161" s="83"/>
      <c r="G161" s="81"/>
      <c r="H161" s="123"/>
      <c r="I161" s="238" t="str">
        <f>IF(ISNUMBER(F161),_xlfn.IFS(RIGHT(H161,3)="(b)",IF(AND(G161&gt;=DATE('1. Informace o projektu'!$C$3,1,1),G161&lt;=WORKDAY(DATE('1. Informace o projektu'!$C$3+1,1,31)-1,1)),"OK","!!"),RIGHT(H161,3)="(a)",IF(AND(G161&gt;=DATE('1. Informace o projektu'!$C$3,1,1),G161&lt;=WORKDAY(DATE('1. Informace o projektu'!$C$3,12,31)-1,1,'6. Data'!$C$76:$C$89)),"OK","!!"),ISBLANK(G161),"!",ISBLANK(H161),"!!!",H161='6. Data'!$B$3,"vyberte druh nákladu")," ")</f>
        <v xml:space="preserve"> </v>
      </c>
      <c r="J161" s="261" t="str">
        <f t="shared" si="6"/>
        <v xml:space="preserve"> </v>
      </c>
      <c r="K161" s="238" t="str">
        <f t="shared" si="7"/>
        <v xml:space="preserve"> </v>
      </c>
      <c r="L161" s="87" t="str">
        <f t="shared" si="8"/>
        <v xml:space="preserve"> </v>
      </c>
    </row>
    <row r="162" spans="1:12" x14ac:dyDescent="0.25">
      <c r="A162" s="72"/>
      <c r="B162" s="82"/>
      <c r="C162" s="82"/>
      <c r="D162" s="79"/>
      <c r="E162" s="83"/>
      <c r="F162" s="83"/>
      <c r="G162" s="81"/>
      <c r="H162" s="123"/>
      <c r="I162" s="238" t="str">
        <f>IF(ISNUMBER(F162),_xlfn.IFS(RIGHT(H162,3)="(b)",IF(AND(G162&gt;=DATE('1. Informace o projektu'!$C$3,1,1),G162&lt;=WORKDAY(DATE('1. Informace o projektu'!$C$3+1,1,31)-1,1)),"OK","!!"),RIGHT(H162,3)="(a)",IF(AND(G162&gt;=DATE('1. Informace o projektu'!$C$3,1,1),G162&lt;=WORKDAY(DATE('1. Informace o projektu'!$C$3,12,31)-1,1,'6. Data'!$C$76:$C$89)),"OK","!!"),ISBLANK(G162),"!",ISBLANK(H162),"!!!",H162='6. Data'!$B$3,"vyberte druh nákladu")," ")</f>
        <v xml:space="preserve"> </v>
      </c>
      <c r="J162" s="261" t="str">
        <f t="shared" si="6"/>
        <v xml:space="preserve"> </v>
      </c>
      <c r="K162" s="238" t="str">
        <f t="shared" si="7"/>
        <v xml:space="preserve"> </v>
      </c>
      <c r="L162" s="87" t="str">
        <f t="shared" si="8"/>
        <v xml:space="preserve"> </v>
      </c>
    </row>
    <row r="163" spans="1:12" x14ac:dyDescent="0.25">
      <c r="A163" s="72"/>
      <c r="B163" s="82"/>
      <c r="C163" s="82"/>
      <c r="D163" s="79"/>
      <c r="E163" s="83"/>
      <c r="F163" s="83"/>
      <c r="G163" s="81"/>
      <c r="H163" s="123"/>
      <c r="I163" s="238" t="str">
        <f>IF(ISNUMBER(F163),_xlfn.IFS(RIGHT(H163,3)="(b)",IF(AND(G163&gt;=DATE('1. Informace o projektu'!$C$3,1,1),G163&lt;=WORKDAY(DATE('1. Informace o projektu'!$C$3+1,1,31)-1,1)),"OK","!!"),RIGHT(H163,3)="(a)",IF(AND(G163&gt;=DATE('1. Informace o projektu'!$C$3,1,1),G163&lt;=WORKDAY(DATE('1. Informace o projektu'!$C$3,12,31)-1,1,'6. Data'!$C$76:$C$89)),"OK","!!"),ISBLANK(G163),"!",ISBLANK(H163),"!!!",H163='6. Data'!$B$3,"vyberte druh nákladu")," ")</f>
        <v xml:space="preserve"> </v>
      </c>
      <c r="J163" s="261" t="str">
        <f t="shared" si="6"/>
        <v xml:space="preserve"> </v>
      </c>
      <c r="K163" s="238" t="str">
        <f t="shared" si="7"/>
        <v xml:space="preserve"> </v>
      </c>
      <c r="L163" s="87" t="str">
        <f t="shared" si="8"/>
        <v xml:space="preserve"> </v>
      </c>
    </row>
    <row r="164" spans="1:12" x14ac:dyDescent="0.25">
      <c r="A164" s="72"/>
      <c r="B164" s="82"/>
      <c r="C164" s="82"/>
      <c r="D164" s="79"/>
      <c r="E164" s="83"/>
      <c r="F164" s="83"/>
      <c r="G164" s="81"/>
      <c r="H164" s="123"/>
      <c r="I164" s="238" t="str">
        <f>IF(ISNUMBER(F164),_xlfn.IFS(RIGHT(H164,3)="(b)",IF(AND(G164&gt;=DATE('1. Informace o projektu'!$C$3,1,1),G164&lt;=WORKDAY(DATE('1. Informace o projektu'!$C$3+1,1,31)-1,1)),"OK","!!"),RIGHT(H164,3)="(a)",IF(AND(G164&gt;=DATE('1. Informace o projektu'!$C$3,1,1),G164&lt;=WORKDAY(DATE('1. Informace o projektu'!$C$3,12,31)-1,1,'6. Data'!$C$76:$C$89)),"OK","!!"),ISBLANK(G164),"!",ISBLANK(H164),"!!!",H164='6. Data'!$B$3,"vyberte druh nákladu")," ")</f>
        <v xml:space="preserve"> </v>
      </c>
      <c r="J164" s="261" t="str">
        <f t="shared" si="6"/>
        <v xml:space="preserve"> </v>
      </c>
      <c r="K164" s="238" t="str">
        <f t="shared" si="7"/>
        <v xml:space="preserve"> </v>
      </c>
      <c r="L164" s="87" t="str">
        <f t="shared" si="8"/>
        <v xml:space="preserve"> </v>
      </c>
    </row>
    <row r="165" spans="1:12" x14ac:dyDescent="0.25">
      <c r="A165" s="72"/>
      <c r="B165" s="82"/>
      <c r="C165" s="82"/>
      <c r="D165" s="79"/>
      <c r="E165" s="83"/>
      <c r="F165" s="83"/>
      <c r="G165" s="81"/>
      <c r="H165" s="123"/>
      <c r="I165" s="238" t="str">
        <f>IF(ISNUMBER(F165),_xlfn.IFS(RIGHT(H165,3)="(b)",IF(AND(G165&gt;=DATE('1. Informace o projektu'!$C$3,1,1),G165&lt;=WORKDAY(DATE('1. Informace o projektu'!$C$3+1,1,31)-1,1)),"OK","!!"),RIGHT(H165,3)="(a)",IF(AND(G165&gt;=DATE('1. Informace o projektu'!$C$3,1,1),G165&lt;=WORKDAY(DATE('1. Informace o projektu'!$C$3,12,31)-1,1,'6. Data'!$C$76:$C$89)),"OK","!!"),ISBLANK(G165),"!",ISBLANK(H165),"!!!",H165='6. Data'!$B$3,"vyberte druh nákladu")," ")</f>
        <v xml:space="preserve"> </v>
      </c>
      <c r="J165" s="261" t="str">
        <f t="shared" si="6"/>
        <v xml:space="preserve"> </v>
      </c>
      <c r="K165" s="238" t="str">
        <f t="shared" si="7"/>
        <v xml:space="preserve"> </v>
      </c>
      <c r="L165" s="87" t="str">
        <f t="shared" si="8"/>
        <v xml:space="preserve"> </v>
      </c>
    </row>
    <row r="166" spans="1:12" x14ac:dyDescent="0.25">
      <c r="A166" s="72"/>
      <c r="B166" s="82"/>
      <c r="C166" s="82"/>
      <c r="D166" s="79"/>
      <c r="E166" s="83"/>
      <c r="F166" s="83"/>
      <c r="G166" s="81"/>
      <c r="H166" s="123"/>
      <c r="I166" s="238" t="str">
        <f>IF(ISNUMBER(F166),_xlfn.IFS(RIGHT(H166,3)="(b)",IF(AND(G166&gt;=DATE('1. Informace o projektu'!$C$3,1,1),G166&lt;=WORKDAY(DATE('1. Informace o projektu'!$C$3+1,1,31)-1,1)),"OK","!!"),RIGHT(H166,3)="(a)",IF(AND(G166&gt;=DATE('1. Informace o projektu'!$C$3,1,1),G166&lt;=WORKDAY(DATE('1. Informace o projektu'!$C$3,12,31)-1,1,'6. Data'!$C$76:$C$89)),"OK","!!"),ISBLANK(G166),"!",ISBLANK(H166),"!!!",H166='6. Data'!$B$3,"vyberte druh nákladu")," ")</f>
        <v xml:space="preserve"> </v>
      </c>
      <c r="J166" s="261" t="str">
        <f t="shared" si="6"/>
        <v xml:space="preserve"> </v>
      </c>
      <c r="K166" s="238" t="str">
        <f t="shared" si="7"/>
        <v xml:space="preserve"> </v>
      </c>
      <c r="L166" s="87" t="str">
        <f t="shared" si="8"/>
        <v xml:space="preserve"> </v>
      </c>
    </row>
    <row r="167" spans="1:12" x14ac:dyDescent="0.25">
      <c r="A167" s="72"/>
      <c r="B167" s="82"/>
      <c r="C167" s="82"/>
      <c r="D167" s="79"/>
      <c r="E167" s="83"/>
      <c r="F167" s="83"/>
      <c r="G167" s="81"/>
      <c r="H167" s="123"/>
      <c r="I167" s="238" t="str">
        <f>IF(ISNUMBER(F167),_xlfn.IFS(RIGHT(H167,3)="(b)",IF(AND(G167&gt;=DATE('1. Informace o projektu'!$C$3,1,1),G167&lt;=WORKDAY(DATE('1. Informace o projektu'!$C$3+1,1,31)-1,1)),"OK","!!"),RIGHT(H167,3)="(a)",IF(AND(G167&gt;=DATE('1. Informace o projektu'!$C$3,1,1),G167&lt;=WORKDAY(DATE('1. Informace o projektu'!$C$3,12,31)-1,1,'6. Data'!$C$76:$C$89)),"OK","!!"),ISBLANK(G167),"!",ISBLANK(H167),"!!!",H167='6. Data'!$B$3,"vyberte druh nákladu")," ")</f>
        <v xml:space="preserve"> </v>
      </c>
      <c r="J167" s="261" t="str">
        <f t="shared" si="6"/>
        <v xml:space="preserve"> </v>
      </c>
      <c r="K167" s="238" t="str">
        <f t="shared" si="7"/>
        <v xml:space="preserve"> </v>
      </c>
      <c r="L167" s="87" t="str">
        <f t="shared" si="8"/>
        <v xml:space="preserve"> </v>
      </c>
    </row>
    <row r="168" spans="1:12" x14ac:dyDescent="0.25">
      <c r="A168" s="72"/>
      <c r="B168" s="82"/>
      <c r="C168" s="82"/>
      <c r="D168" s="79"/>
      <c r="E168" s="83"/>
      <c r="F168" s="83"/>
      <c r="G168" s="81"/>
      <c r="H168" s="123"/>
      <c r="I168" s="238" t="str">
        <f>IF(ISNUMBER(F168),_xlfn.IFS(RIGHT(H168,3)="(b)",IF(AND(G168&gt;=DATE('1. Informace o projektu'!$C$3,1,1),G168&lt;=WORKDAY(DATE('1. Informace o projektu'!$C$3+1,1,31)-1,1)),"OK","!!"),RIGHT(H168,3)="(a)",IF(AND(G168&gt;=DATE('1. Informace o projektu'!$C$3,1,1),G168&lt;=WORKDAY(DATE('1. Informace o projektu'!$C$3,12,31)-1,1,'6. Data'!$C$76:$C$89)),"OK","!!"),ISBLANK(G168),"!",ISBLANK(H168),"!!!",H168='6. Data'!$B$3,"vyberte druh nákladu")," ")</f>
        <v xml:space="preserve"> </v>
      </c>
      <c r="J168" s="261" t="str">
        <f t="shared" si="6"/>
        <v xml:space="preserve"> </v>
      </c>
      <c r="K168" s="238" t="str">
        <f t="shared" si="7"/>
        <v xml:space="preserve"> </v>
      </c>
      <c r="L168" s="87" t="str">
        <f t="shared" si="8"/>
        <v xml:space="preserve"> </v>
      </c>
    </row>
    <row r="169" spans="1:12" x14ac:dyDescent="0.25">
      <c r="A169" s="72"/>
      <c r="B169" s="82"/>
      <c r="C169" s="82"/>
      <c r="D169" s="79"/>
      <c r="E169" s="83"/>
      <c r="F169" s="83"/>
      <c r="G169" s="81"/>
      <c r="H169" s="123"/>
      <c r="I169" s="238" t="str">
        <f>IF(ISNUMBER(F169),_xlfn.IFS(RIGHT(H169,3)="(b)",IF(AND(G169&gt;=DATE('1. Informace o projektu'!$C$3,1,1),G169&lt;=WORKDAY(DATE('1. Informace o projektu'!$C$3+1,1,31)-1,1)),"OK","!!"),RIGHT(H169,3)="(a)",IF(AND(G169&gt;=DATE('1. Informace o projektu'!$C$3,1,1),G169&lt;=WORKDAY(DATE('1. Informace o projektu'!$C$3,12,31)-1,1,'6. Data'!$C$76:$C$89)),"OK","!!"),ISBLANK(G169),"!",ISBLANK(H169),"!!!",H169='6. Data'!$B$3,"vyberte druh nákladu")," ")</f>
        <v xml:space="preserve"> </v>
      </c>
      <c r="J169" s="261" t="str">
        <f t="shared" si="6"/>
        <v xml:space="preserve"> </v>
      </c>
      <c r="K169" s="238" t="str">
        <f t="shared" si="7"/>
        <v xml:space="preserve"> </v>
      </c>
      <c r="L169" s="87" t="str">
        <f t="shared" si="8"/>
        <v xml:space="preserve"> </v>
      </c>
    </row>
    <row r="170" spans="1:12" x14ac:dyDescent="0.25">
      <c r="A170" s="72"/>
      <c r="B170" s="82"/>
      <c r="C170" s="82"/>
      <c r="D170" s="79"/>
      <c r="E170" s="83"/>
      <c r="F170" s="83"/>
      <c r="G170" s="81"/>
      <c r="H170" s="123"/>
      <c r="I170" s="238" t="str">
        <f>IF(ISNUMBER(F170),_xlfn.IFS(RIGHT(H170,3)="(b)",IF(AND(G170&gt;=DATE('1. Informace o projektu'!$C$3,1,1),G170&lt;=WORKDAY(DATE('1. Informace o projektu'!$C$3+1,1,31)-1,1)),"OK","!!"),RIGHT(H170,3)="(a)",IF(AND(G170&gt;=DATE('1. Informace o projektu'!$C$3,1,1),G170&lt;=WORKDAY(DATE('1. Informace o projektu'!$C$3,12,31)-1,1,'6. Data'!$C$76:$C$89)),"OK","!!"),ISBLANK(G170),"!",ISBLANK(H170),"!!!",H170='6. Data'!$B$3,"vyberte druh nákladu")," ")</f>
        <v xml:space="preserve"> </v>
      </c>
      <c r="J170" s="261" t="str">
        <f t="shared" si="6"/>
        <v xml:space="preserve"> </v>
      </c>
      <c r="K170" s="238" t="str">
        <f t="shared" si="7"/>
        <v xml:space="preserve"> </v>
      </c>
      <c r="L170" s="87" t="str">
        <f t="shared" si="8"/>
        <v xml:space="preserve"> </v>
      </c>
    </row>
    <row r="171" spans="1:12" x14ac:dyDescent="0.25">
      <c r="A171" s="72"/>
      <c r="B171" s="82"/>
      <c r="C171" s="82"/>
      <c r="D171" s="79"/>
      <c r="E171" s="83"/>
      <c r="F171" s="83"/>
      <c r="G171" s="81"/>
      <c r="H171" s="123"/>
      <c r="I171" s="238" t="str">
        <f>IF(ISNUMBER(F171),_xlfn.IFS(RIGHT(H171,3)="(b)",IF(AND(G171&gt;=DATE('1. Informace o projektu'!$C$3,1,1),G171&lt;=WORKDAY(DATE('1. Informace o projektu'!$C$3+1,1,31)-1,1)),"OK","!!"),RIGHT(H171,3)="(a)",IF(AND(G171&gt;=DATE('1. Informace o projektu'!$C$3,1,1),G171&lt;=WORKDAY(DATE('1. Informace o projektu'!$C$3,12,31)-1,1,'6. Data'!$C$76:$C$89)),"OK","!!"),ISBLANK(G171),"!",ISBLANK(H171),"!!!",H171='6. Data'!$B$3,"vyberte druh nákladu")," ")</f>
        <v xml:space="preserve"> </v>
      </c>
      <c r="J171" s="261" t="str">
        <f t="shared" si="6"/>
        <v xml:space="preserve"> </v>
      </c>
      <c r="K171" s="238" t="str">
        <f t="shared" si="7"/>
        <v xml:space="preserve"> </v>
      </c>
      <c r="L171" s="87" t="str">
        <f t="shared" si="8"/>
        <v xml:space="preserve"> </v>
      </c>
    </row>
    <row r="172" spans="1:12" x14ac:dyDescent="0.25">
      <c r="A172" s="72"/>
      <c r="B172" s="82"/>
      <c r="C172" s="82"/>
      <c r="D172" s="79"/>
      <c r="E172" s="83"/>
      <c r="F172" s="83"/>
      <c r="G172" s="81"/>
      <c r="H172" s="123"/>
      <c r="I172" s="238" t="str">
        <f>IF(ISNUMBER(F172),_xlfn.IFS(RIGHT(H172,3)="(b)",IF(AND(G172&gt;=DATE('1. Informace o projektu'!$C$3,1,1),G172&lt;=WORKDAY(DATE('1. Informace o projektu'!$C$3+1,1,31)-1,1)),"OK","!!"),RIGHT(H172,3)="(a)",IF(AND(G172&gt;=DATE('1. Informace o projektu'!$C$3,1,1),G172&lt;=WORKDAY(DATE('1. Informace o projektu'!$C$3,12,31)-1,1,'6. Data'!$C$76:$C$89)),"OK","!!"),ISBLANK(G172),"!",ISBLANK(H172),"!!!",H172='6. Data'!$B$3,"vyberte druh nákladu")," ")</f>
        <v xml:space="preserve"> </v>
      </c>
      <c r="J172" s="261" t="str">
        <f t="shared" si="6"/>
        <v xml:space="preserve"> </v>
      </c>
      <c r="K172" s="238" t="str">
        <f t="shared" si="7"/>
        <v xml:space="preserve"> </v>
      </c>
      <c r="L172" s="87" t="str">
        <f t="shared" si="8"/>
        <v xml:space="preserve"> </v>
      </c>
    </row>
    <row r="173" spans="1:12" x14ac:dyDescent="0.25">
      <c r="A173" s="72"/>
      <c r="B173" s="82"/>
      <c r="C173" s="82"/>
      <c r="D173" s="79"/>
      <c r="E173" s="83"/>
      <c r="F173" s="83"/>
      <c r="G173" s="81"/>
      <c r="H173" s="123"/>
      <c r="I173" s="238" t="str">
        <f>IF(ISNUMBER(F173),_xlfn.IFS(RIGHT(H173,3)="(b)",IF(AND(G173&gt;=DATE('1. Informace o projektu'!$C$3,1,1),G173&lt;=WORKDAY(DATE('1. Informace o projektu'!$C$3+1,1,31)-1,1)),"OK","!!"),RIGHT(H173,3)="(a)",IF(AND(G173&gt;=DATE('1. Informace o projektu'!$C$3,1,1),G173&lt;=WORKDAY(DATE('1. Informace o projektu'!$C$3,12,31)-1,1,'6. Data'!$C$76:$C$89)),"OK","!!"),ISBLANK(G173),"!",ISBLANK(H173),"!!!",H173='6. Data'!$B$3,"vyberte druh nákladu")," ")</f>
        <v xml:space="preserve"> </v>
      </c>
      <c r="J173" s="261" t="str">
        <f t="shared" si="6"/>
        <v xml:space="preserve"> </v>
      </c>
      <c r="K173" s="238" t="str">
        <f t="shared" si="7"/>
        <v xml:space="preserve"> </v>
      </c>
      <c r="L173" s="87" t="str">
        <f t="shared" si="8"/>
        <v xml:space="preserve"> </v>
      </c>
    </row>
    <row r="174" spans="1:12" x14ac:dyDescent="0.25">
      <c r="A174" s="72"/>
      <c r="B174" s="82"/>
      <c r="C174" s="82"/>
      <c r="D174" s="79"/>
      <c r="E174" s="83"/>
      <c r="F174" s="83"/>
      <c r="G174" s="81"/>
      <c r="H174" s="123"/>
      <c r="I174" s="238" t="str">
        <f>IF(ISNUMBER(F174),_xlfn.IFS(RIGHT(H174,3)="(b)",IF(AND(G174&gt;=DATE('1. Informace o projektu'!$C$3,1,1),G174&lt;=WORKDAY(DATE('1. Informace o projektu'!$C$3+1,1,31)-1,1)),"OK","!!"),RIGHT(H174,3)="(a)",IF(AND(G174&gt;=DATE('1. Informace o projektu'!$C$3,1,1),G174&lt;=WORKDAY(DATE('1. Informace o projektu'!$C$3,12,31)-1,1,'6. Data'!$C$76:$C$89)),"OK","!!"),ISBLANK(G174),"!",ISBLANK(H174),"!!!",H174='6. Data'!$B$3,"vyberte druh nákladu")," ")</f>
        <v xml:space="preserve"> </v>
      </c>
      <c r="J174" s="261" t="str">
        <f t="shared" si="6"/>
        <v xml:space="preserve"> </v>
      </c>
      <c r="K174" s="238" t="str">
        <f t="shared" si="7"/>
        <v xml:space="preserve"> </v>
      </c>
      <c r="L174" s="87" t="str">
        <f t="shared" si="8"/>
        <v xml:space="preserve"> </v>
      </c>
    </row>
    <row r="175" spans="1:12" x14ac:dyDescent="0.25">
      <c r="A175" s="72"/>
      <c r="B175" s="82"/>
      <c r="C175" s="82"/>
      <c r="D175" s="79"/>
      <c r="E175" s="83"/>
      <c r="F175" s="83"/>
      <c r="G175" s="81"/>
      <c r="H175" s="123"/>
      <c r="I175" s="238" t="str">
        <f>IF(ISNUMBER(F175),_xlfn.IFS(RIGHT(H175,3)="(b)",IF(AND(G175&gt;=DATE('1. Informace o projektu'!$C$3,1,1),G175&lt;=WORKDAY(DATE('1. Informace o projektu'!$C$3+1,1,31)-1,1)),"OK","!!"),RIGHT(H175,3)="(a)",IF(AND(G175&gt;=DATE('1. Informace o projektu'!$C$3,1,1),G175&lt;=WORKDAY(DATE('1. Informace o projektu'!$C$3,12,31)-1,1,'6. Data'!$C$76:$C$89)),"OK","!!"),ISBLANK(G175),"!",ISBLANK(H175),"!!!",H175='6. Data'!$B$3,"vyberte druh nákladu")," ")</f>
        <v xml:space="preserve"> </v>
      </c>
      <c r="J175" s="261" t="str">
        <f t="shared" si="6"/>
        <v xml:space="preserve"> </v>
      </c>
      <c r="K175" s="238" t="str">
        <f t="shared" si="7"/>
        <v xml:space="preserve"> </v>
      </c>
      <c r="L175" s="87" t="str">
        <f t="shared" si="8"/>
        <v xml:space="preserve"> </v>
      </c>
    </row>
    <row r="176" spans="1:12" x14ac:dyDescent="0.25">
      <c r="A176" s="72"/>
      <c r="B176" s="82"/>
      <c r="C176" s="82"/>
      <c r="D176" s="79"/>
      <c r="E176" s="83"/>
      <c r="F176" s="83"/>
      <c r="G176" s="81"/>
      <c r="H176" s="123"/>
      <c r="I176" s="238" t="str">
        <f>IF(ISNUMBER(F176),_xlfn.IFS(RIGHT(H176,3)="(b)",IF(AND(G176&gt;=DATE('1. Informace o projektu'!$C$3,1,1),G176&lt;=WORKDAY(DATE('1. Informace o projektu'!$C$3+1,1,31)-1,1)),"OK","!!"),RIGHT(H176,3)="(a)",IF(AND(G176&gt;=DATE('1. Informace o projektu'!$C$3,1,1),G176&lt;=WORKDAY(DATE('1. Informace o projektu'!$C$3,12,31)-1,1,'6. Data'!$C$76:$C$89)),"OK","!!"),ISBLANK(G176),"!",ISBLANK(H176),"!!!",H176='6. Data'!$B$3,"vyberte druh nákladu")," ")</f>
        <v xml:space="preserve"> </v>
      </c>
      <c r="J176" s="261" t="str">
        <f t="shared" si="6"/>
        <v xml:space="preserve"> </v>
      </c>
      <c r="K176" s="238" t="str">
        <f t="shared" si="7"/>
        <v xml:space="preserve"> </v>
      </c>
      <c r="L176" s="87" t="str">
        <f t="shared" si="8"/>
        <v xml:space="preserve"> </v>
      </c>
    </row>
    <row r="177" spans="1:12" x14ac:dyDescent="0.25">
      <c r="A177" s="72"/>
      <c r="B177" s="82"/>
      <c r="C177" s="82"/>
      <c r="D177" s="79"/>
      <c r="E177" s="83"/>
      <c r="F177" s="83"/>
      <c r="G177" s="81"/>
      <c r="H177" s="123"/>
      <c r="I177" s="238" t="str">
        <f>IF(ISNUMBER(F177),_xlfn.IFS(RIGHT(H177,3)="(b)",IF(AND(G177&gt;=DATE('1. Informace o projektu'!$C$3,1,1),G177&lt;=WORKDAY(DATE('1. Informace o projektu'!$C$3+1,1,31)-1,1)),"OK","!!"),RIGHT(H177,3)="(a)",IF(AND(G177&gt;=DATE('1. Informace o projektu'!$C$3,1,1),G177&lt;=WORKDAY(DATE('1. Informace o projektu'!$C$3,12,31)-1,1,'6. Data'!$C$76:$C$89)),"OK","!!"),ISBLANK(G177),"!",ISBLANK(H177),"!!!",H177='6. Data'!$B$3,"vyberte druh nákladu")," ")</f>
        <v xml:space="preserve"> </v>
      </c>
      <c r="J177" s="261" t="str">
        <f t="shared" si="6"/>
        <v xml:space="preserve"> </v>
      </c>
      <c r="K177" s="238" t="str">
        <f t="shared" si="7"/>
        <v xml:space="preserve"> </v>
      </c>
      <c r="L177" s="87" t="str">
        <f t="shared" si="8"/>
        <v xml:space="preserve"> </v>
      </c>
    </row>
    <row r="178" spans="1:12" x14ac:dyDescent="0.25">
      <c r="A178" s="72"/>
      <c r="B178" s="82"/>
      <c r="C178" s="82"/>
      <c r="D178" s="79"/>
      <c r="E178" s="83"/>
      <c r="F178" s="83"/>
      <c r="G178" s="81"/>
      <c r="H178" s="123"/>
      <c r="I178" s="238" t="str">
        <f>IF(ISNUMBER(F178),_xlfn.IFS(RIGHT(H178,3)="(b)",IF(AND(G178&gt;=DATE('1. Informace o projektu'!$C$3,1,1),G178&lt;=WORKDAY(DATE('1. Informace o projektu'!$C$3+1,1,31)-1,1)),"OK","!!"),RIGHT(H178,3)="(a)",IF(AND(G178&gt;=DATE('1. Informace o projektu'!$C$3,1,1),G178&lt;=WORKDAY(DATE('1. Informace o projektu'!$C$3,12,31)-1,1,'6. Data'!$C$76:$C$89)),"OK","!!"),ISBLANK(G178),"!",ISBLANK(H178),"!!!",H178='6. Data'!$B$3,"vyberte druh nákladu")," ")</f>
        <v xml:space="preserve"> </v>
      </c>
      <c r="J178" s="261" t="str">
        <f t="shared" si="6"/>
        <v xml:space="preserve"> </v>
      </c>
      <c r="K178" s="238" t="str">
        <f t="shared" si="7"/>
        <v xml:space="preserve"> </v>
      </c>
      <c r="L178" s="87" t="str">
        <f t="shared" si="8"/>
        <v xml:space="preserve"> </v>
      </c>
    </row>
    <row r="179" spans="1:12" x14ac:dyDescent="0.25">
      <c r="A179" s="72"/>
      <c r="B179" s="82"/>
      <c r="C179" s="82"/>
      <c r="D179" s="79"/>
      <c r="E179" s="83"/>
      <c r="F179" s="83"/>
      <c r="G179" s="81"/>
      <c r="H179" s="123"/>
      <c r="I179" s="238" t="str">
        <f>IF(ISNUMBER(F179),_xlfn.IFS(RIGHT(H179,3)="(b)",IF(AND(G179&gt;=DATE('1. Informace o projektu'!$C$3,1,1),G179&lt;=WORKDAY(DATE('1. Informace o projektu'!$C$3+1,1,31)-1,1)),"OK","!!"),RIGHT(H179,3)="(a)",IF(AND(G179&gt;=DATE('1. Informace o projektu'!$C$3,1,1),G179&lt;=WORKDAY(DATE('1. Informace o projektu'!$C$3,12,31)-1,1,'6. Data'!$C$76:$C$89)),"OK","!!"),ISBLANK(G179),"!",ISBLANK(H179),"!!!",H179='6. Data'!$B$3,"vyberte druh nákladu")," ")</f>
        <v xml:space="preserve"> </v>
      </c>
      <c r="J179" s="261" t="str">
        <f t="shared" si="6"/>
        <v xml:space="preserve"> </v>
      </c>
      <c r="K179" s="238" t="str">
        <f t="shared" si="7"/>
        <v xml:space="preserve"> </v>
      </c>
      <c r="L179" s="87" t="str">
        <f t="shared" si="8"/>
        <v xml:space="preserve"> </v>
      </c>
    </row>
    <row r="180" spans="1:12" x14ac:dyDescent="0.25">
      <c r="A180" s="72"/>
      <c r="B180" s="82"/>
      <c r="C180" s="82"/>
      <c r="D180" s="79"/>
      <c r="E180" s="83"/>
      <c r="F180" s="83"/>
      <c r="G180" s="81"/>
      <c r="H180" s="123"/>
      <c r="I180" s="238" t="str">
        <f>IF(ISNUMBER(F180),_xlfn.IFS(RIGHT(H180,3)="(b)",IF(AND(G180&gt;=DATE('1. Informace o projektu'!$C$3,1,1),G180&lt;=WORKDAY(DATE('1. Informace o projektu'!$C$3+1,1,31)-1,1)),"OK","!!"),RIGHT(H180,3)="(a)",IF(AND(G180&gt;=DATE('1. Informace o projektu'!$C$3,1,1),G180&lt;=WORKDAY(DATE('1. Informace o projektu'!$C$3,12,31)-1,1,'6. Data'!$C$76:$C$89)),"OK","!!"),ISBLANK(G180),"!",ISBLANK(H180),"!!!",H180='6. Data'!$B$3,"vyberte druh nákladu")," ")</f>
        <v xml:space="preserve"> </v>
      </c>
      <c r="J180" s="261" t="str">
        <f t="shared" si="6"/>
        <v xml:space="preserve"> </v>
      </c>
      <c r="K180" s="238" t="str">
        <f t="shared" si="7"/>
        <v xml:space="preserve"> </v>
      </c>
      <c r="L180" s="87" t="str">
        <f t="shared" si="8"/>
        <v xml:space="preserve"> </v>
      </c>
    </row>
    <row r="181" spans="1:12" x14ac:dyDescent="0.25">
      <c r="A181" s="72"/>
      <c r="B181" s="82"/>
      <c r="C181" s="82"/>
      <c r="D181" s="79"/>
      <c r="E181" s="83"/>
      <c r="F181" s="83"/>
      <c r="G181" s="81"/>
      <c r="H181" s="123"/>
      <c r="I181" s="238" t="str">
        <f>IF(ISNUMBER(F181),_xlfn.IFS(RIGHT(H181,3)="(b)",IF(AND(G181&gt;=DATE('1. Informace o projektu'!$C$3,1,1),G181&lt;=WORKDAY(DATE('1. Informace o projektu'!$C$3+1,1,31)-1,1)),"OK","!!"),RIGHT(H181,3)="(a)",IF(AND(G181&gt;=DATE('1. Informace o projektu'!$C$3,1,1),G181&lt;=WORKDAY(DATE('1. Informace o projektu'!$C$3,12,31)-1,1,'6. Data'!$C$76:$C$89)),"OK","!!"),ISBLANK(G181),"!",ISBLANK(H181),"!!!",H181='6. Data'!$B$3,"vyberte druh nákladu")," ")</f>
        <v xml:space="preserve"> </v>
      </c>
      <c r="J181" s="261" t="str">
        <f t="shared" si="6"/>
        <v xml:space="preserve"> </v>
      </c>
      <c r="K181" s="238" t="str">
        <f t="shared" si="7"/>
        <v xml:space="preserve"> </v>
      </c>
      <c r="L181" s="87" t="str">
        <f t="shared" si="8"/>
        <v xml:space="preserve"> </v>
      </c>
    </row>
    <row r="182" spans="1:12" x14ac:dyDescent="0.25">
      <c r="A182" s="72"/>
      <c r="B182" s="82"/>
      <c r="C182" s="82"/>
      <c r="D182" s="79"/>
      <c r="E182" s="83"/>
      <c r="F182" s="83"/>
      <c r="G182" s="81"/>
      <c r="H182" s="123"/>
      <c r="I182" s="238" t="str">
        <f>IF(ISNUMBER(F182),_xlfn.IFS(RIGHT(H182,3)="(b)",IF(AND(G182&gt;=DATE('1. Informace o projektu'!$C$3,1,1),G182&lt;=WORKDAY(DATE('1. Informace o projektu'!$C$3+1,1,31)-1,1)),"OK","!!"),RIGHT(H182,3)="(a)",IF(AND(G182&gt;=DATE('1. Informace o projektu'!$C$3,1,1),G182&lt;=WORKDAY(DATE('1. Informace o projektu'!$C$3,12,31)-1,1,'6. Data'!$C$76:$C$89)),"OK","!!"),ISBLANK(G182),"!",ISBLANK(H182),"!!!",H182='6. Data'!$B$3,"vyberte druh nákladu")," ")</f>
        <v xml:space="preserve"> </v>
      </c>
      <c r="J182" s="261" t="str">
        <f t="shared" si="6"/>
        <v xml:space="preserve"> </v>
      </c>
      <c r="K182" s="238" t="str">
        <f t="shared" si="7"/>
        <v xml:space="preserve"> </v>
      </c>
      <c r="L182" s="87" t="str">
        <f t="shared" si="8"/>
        <v xml:space="preserve"> </v>
      </c>
    </row>
    <row r="183" spans="1:12" x14ac:dyDescent="0.25">
      <c r="A183" s="72"/>
      <c r="B183" s="82"/>
      <c r="C183" s="82"/>
      <c r="D183" s="79"/>
      <c r="E183" s="83"/>
      <c r="F183" s="83"/>
      <c r="G183" s="81"/>
      <c r="H183" s="123"/>
      <c r="I183" s="238" t="str">
        <f>IF(ISNUMBER(F183),_xlfn.IFS(RIGHT(H183,3)="(b)",IF(AND(G183&gt;=DATE('1. Informace o projektu'!$C$3,1,1),G183&lt;=WORKDAY(DATE('1. Informace o projektu'!$C$3+1,1,31)-1,1)),"OK","!!"),RIGHT(H183,3)="(a)",IF(AND(G183&gt;=DATE('1. Informace o projektu'!$C$3,1,1),G183&lt;=WORKDAY(DATE('1. Informace o projektu'!$C$3,12,31)-1,1,'6. Data'!$C$76:$C$89)),"OK","!!"),ISBLANK(G183),"!",ISBLANK(H183),"!!!",H183='6. Data'!$B$3,"vyberte druh nákladu")," ")</f>
        <v xml:space="preserve"> </v>
      </c>
      <c r="J183" s="261" t="str">
        <f t="shared" si="6"/>
        <v xml:space="preserve"> </v>
      </c>
      <c r="K183" s="238" t="str">
        <f t="shared" si="7"/>
        <v xml:space="preserve"> </v>
      </c>
      <c r="L183" s="87" t="str">
        <f t="shared" si="8"/>
        <v xml:space="preserve"> </v>
      </c>
    </row>
    <row r="184" spans="1:12" x14ac:dyDescent="0.25">
      <c r="A184" s="72"/>
      <c r="B184" s="82"/>
      <c r="C184" s="82"/>
      <c r="D184" s="79"/>
      <c r="E184" s="83"/>
      <c r="F184" s="83"/>
      <c r="G184" s="81"/>
      <c r="H184" s="123"/>
      <c r="I184" s="238" t="str">
        <f>IF(ISNUMBER(F184),_xlfn.IFS(RIGHT(H184,3)="(b)",IF(AND(G184&gt;=DATE('1. Informace o projektu'!$C$3,1,1),G184&lt;=WORKDAY(DATE('1. Informace o projektu'!$C$3+1,1,31)-1,1)),"OK","!!"),RIGHT(H184,3)="(a)",IF(AND(G184&gt;=DATE('1. Informace o projektu'!$C$3,1,1),G184&lt;=WORKDAY(DATE('1. Informace o projektu'!$C$3,12,31)-1,1,'6. Data'!$C$76:$C$89)),"OK","!!"),ISBLANK(G184),"!",ISBLANK(H184),"!!!",H184='6. Data'!$B$3,"vyberte druh nákladu")," ")</f>
        <v xml:space="preserve"> </v>
      </c>
      <c r="J184" s="261" t="str">
        <f t="shared" si="6"/>
        <v xml:space="preserve"> </v>
      </c>
      <c r="K184" s="238" t="str">
        <f t="shared" si="7"/>
        <v xml:space="preserve"> </v>
      </c>
      <c r="L184" s="87" t="str">
        <f t="shared" si="8"/>
        <v xml:space="preserve"> </v>
      </c>
    </row>
    <row r="185" spans="1:12" x14ac:dyDescent="0.25">
      <c r="A185" s="72"/>
      <c r="B185" s="82"/>
      <c r="C185" s="82"/>
      <c r="D185" s="79"/>
      <c r="E185" s="83"/>
      <c r="F185" s="83"/>
      <c r="G185" s="81"/>
      <c r="H185" s="123"/>
      <c r="I185" s="238" t="str">
        <f>IF(ISNUMBER(F185),_xlfn.IFS(RIGHT(H185,3)="(b)",IF(AND(G185&gt;=DATE('1. Informace o projektu'!$C$3,1,1),G185&lt;=WORKDAY(DATE('1. Informace o projektu'!$C$3+1,1,31)-1,1)),"OK","!!"),RIGHT(H185,3)="(a)",IF(AND(G185&gt;=DATE('1. Informace o projektu'!$C$3,1,1),G185&lt;=WORKDAY(DATE('1. Informace o projektu'!$C$3,12,31)-1,1,'6. Data'!$C$76:$C$89)),"OK","!!"),ISBLANK(G185),"!",ISBLANK(H185),"!!!",H185='6. Data'!$B$3,"vyberte druh nákladu")," ")</f>
        <v xml:space="preserve"> </v>
      </c>
      <c r="J185" s="261" t="str">
        <f t="shared" si="6"/>
        <v xml:space="preserve"> </v>
      </c>
      <c r="K185" s="238" t="str">
        <f t="shared" si="7"/>
        <v xml:space="preserve"> </v>
      </c>
      <c r="L185" s="87" t="str">
        <f t="shared" si="8"/>
        <v xml:space="preserve"> </v>
      </c>
    </row>
    <row r="186" spans="1:12" x14ac:dyDescent="0.25">
      <c r="A186" s="72"/>
      <c r="B186" s="82"/>
      <c r="C186" s="82"/>
      <c r="D186" s="79"/>
      <c r="E186" s="83"/>
      <c r="F186" s="83"/>
      <c r="G186" s="81"/>
      <c r="H186" s="123"/>
      <c r="I186" s="238" t="str">
        <f>IF(ISNUMBER(F186),_xlfn.IFS(RIGHT(H186,3)="(b)",IF(AND(G186&gt;=DATE('1. Informace o projektu'!$C$3,1,1),G186&lt;=WORKDAY(DATE('1. Informace o projektu'!$C$3+1,1,31)-1,1)),"OK","!!"),RIGHT(H186,3)="(a)",IF(AND(G186&gt;=DATE('1. Informace o projektu'!$C$3,1,1),G186&lt;=WORKDAY(DATE('1. Informace o projektu'!$C$3,12,31)-1,1,'6. Data'!$C$76:$C$89)),"OK","!!"),ISBLANK(G186),"!",ISBLANK(H186),"!!!",H186='6. Data'!$B$3,"vyberte druh nákladu")," ")</f>
        <v xml:space="preserve"> </v>
      </c>
      <c r="J186" s="261" t="str">
        <f t="shared" si="6"/>
        <v xml:space="preserve"> </v>
      </c>
      <c r="K186" s="238" t="str">
        <f t="shared" si="7"/>
        <v xml:space="preserve"> </v>
      </c>
      <c r="L186" s="87" t="str">
        <f t="shared" si="8"/>
        <v xml:space="preserve"> </v>
      </c>
    </row>
    <row r="187" spans="1:12" x14ac:dyDescent="0.25">
      <c r="A187" s="72"/>
      <c r="B187" s="82"/>
      <c r="C187" s="82"/>
      <c r="D187" s="79"/>
      <c r="E187" s="83"/>
      <c r="F187" s="83"/>
      <c r="G187" s="81"/>
      <c r="H187" s="123"/>
      <c r="I187" s="238" t="str">
        <f>IF(ISNUMBER(F187),_xlfn.IFS(RIGHT(H187,3)="(b)",IF(AND(G187&gt;=DATE('1. Informace o projektu'!$C$3,1,1),G187&lt;=WORKDAY(DATE('1. Informace o projektu'!$C$3+1,1,31)-1,1)),"OK","!!"),RIGHT(H187,3)="(a)",IF(AND(G187&gt;=DATE('1. Informace o projektu'!$C$3,1,1),G187&lt;=WORKDAY(DATE('1. Informace o projektu'!$C$3,12,31)-1,1,'6. Data'!$C$76:$C$89)),"OK","!!"),ISBLANK(G187),"!",ISBLANK(H187),"!!!",H187='6. Data'!$B$3,"vyberte druh nákladu")," ")</f>
        <v xml:space="preserve"> </v>
      </c>
      <c r="J187" s="261" t="str">
        <f t="shared" si="6"/>
        <v xml:space="preserve"> </v>
      </c>
      <c r="K187" s="238" t="str">
        <f t="shared" si="7"/>
        <v xml:space="preserve"> </v>
      </c>
      <c r="L187" s="87" t="str">
        <f t="shared" si="8"/>
        <v xml:space="preserve"> </v>
      </c>
    </row>
    <row r="188" spans="1:12" x14ac:dyDescent="0.25">
      <c r="A188" s="72"/>
      <c r="B188" s="82"/>
      <c r="C188" s="82"/>
      <c r="D188" s="79"/>
      <c r="E188" s="83"/>
      <c r="F188" s="83"/>
      <c r="G188" s="81"/>
      <c r="H188" s="123"/>
      <c r="I188" s="238" t="str">
        <f>IF(ISNUMBER(F188),_xlfn.IFS(RIGHT(H188,3)="(b)",IF(AND(G188&gt;=DATE('1. Informace o projektu'!$C$3,1,1),G188&lt;=WORKDAY(DATE('1. Informace o projektu'!$C$3+1,1,31)-1,1)),"OK","!!"),RIGHT(H188,3)="(a)",IF(AND(G188&gt;=DATE('1. Informace o projektu'!$C$3,1,1),G188&lt;=WORKDAY(DATE('1. Informace o projektu'!$C$3,12,31)-1,1,'6. Data'!$C$76:$C$89)),"OK","!!"),ISBLANK(G188),"!",ISBLANK(H188),"!!!",H188='6. Data'!$B$3,"vyberte druh nákladu")," ")</f>
        <v xml:space="preserve"> </v>
      </c>
      <c r="J188" s="261" t="str">
        <f t="shared" si="6"/>
        <v xml:space="preserve"> </v>
      </c>
      <c r="K188" s="238" t="str">
        <f t="shared" si="7"/>
        <v xml:space="preserve"> </v>
      </c>
      <c r="L188" s="87" t="str">
        <f t="shared" si="8"/>
        <v xml:space="preserve"> </v>
      </c>
    </row>
    <row r="189" spans="1:12" x14ac:dyDescent="0.25">
      <c r="A189" s="72"/>
      <c r="B189" s="82"/>
      <c r="C189" s="82"/>
      <c r="D189" s="79"/>
      <c r="E189" s="83"/>
      <c r="F189" s="83"/>
      <c r="G189" s="81"/>
      <c r="H189" s="123"/>
      <c r="I189" s="238" t="str">
        <f>IF(ISNUMBER(F189),_xlfn.IFS(RIGHT(H189,3)="(b)",IF(AND(G189&gt;=DATE('1. Informace o projektu'!$C$3,1,1),G189&lt;=WORKDAY(DATE('1. Informace o projektu'!$C$3+1,1,31)-1,1)),"OK","!!"),RIGHT(H189,3)="(a)",IF(AND(G189&gt;=DATE('1. Informace o projektu'!$C$3,1,1),G189&lt;=WORKDAY(DATE('1. Informace o projektu'!$C$3,12,31)-1,1,'6. Data'!$C$76:$C$89)),"OK","!!"),ISBLANK(G189),"!",ISBLANK(H189),"!!!",H189='6. Data'!$B$3,"vyberte druh nákladu")," ")</f>
        <v xml:space="preserve"> </v>
      </c>
      <c r="J189" s="261" t="str">
        <f t="shared" si="6"/>
        <v xml:space="preserve"> </v>
      </c>
      <c r="K189" s="238" t="str">
        <f t="shared" si="7"/>
        <v xml:space="preserve"> </v>
      </c>
      <c r="L189" s="87" t="str">
        <f t="shared" si="8"/>
        <v xml:space="preserve"> </v>
      </c>
    </row>
    <row r="190" spans="1:12" x14ac:dyDescent="0.25">
      <c r="A190" s="72"/>
      <c r="B190" s="82"/>
      <c r="C190" s="82"/>
      <c r="D190" s="79"/>
      <c r="E190" s="83"/>
      <c r="F190" s="83"/>
      <c r="G190" s="81"/>
      <c r="H190" s="123"/>
      <c r="I190" s="238" t="str">
        <f>IF(ISNUMBER(F190),_xlfn.IFS(RIGHT(H190,3)="(b)",IF(AND(G190&gt;=DATE('1. Informace o projektu'!$C$3,1,1),G190&lt;=WORKDAY(DATE('1. Informace o projektu'!$C$3+1,1,31)-1,1)),"OK","!!"),RIGHT(H190,3)="(a)",IF(AND(G190&gt;=DATE('1. Informace o projektu'!$C$3,1,1),G190&lt;=WORKDAY(DATE('1. Informace o projektu'!$C$3,12,31)-1,1,'6. Data'!$C$76:$C$89)),"OK","!!"),ISBLANK(G190),"!",ISBLANK(H190),"!!!",H190='6. Data'!$B$3,"vyberte druh nákladu")," ")</f>
        <v xml:space="preserve"> </v>
      </c>
      <c r="J190" s="261" t="str">
        <f t="shared" si="6"/>
        <v xml:space="preserve"> </v>
      </c>
      <c r="K190" s="238" t="str">
        <f t="shared" si="7"/>
        <v xml:space="preserve"> </v>
      </c>
      <c r="L190" s="87" t="str">
        <f t="shared" si="8"/>
        <v xml:space="preserve"> </v>
      </c>
    </row>
    <row r="191" spans="1:12" x14ac:dyDescent="0.25">
      <c r="A191" s="72"/>
      <c r="B191" s="82"/>
      <c r="C191" s="82"/>
      <c r="D191" s="79"/>
      <c r="E191" s="83"/>
      <c r="F191" s="83"/>
      <c r="G191" s="81"/>
      <c r="H191" s="123"/>
      <c r="I191" s="238" t="str">
        <f>IF(ISNUMBER(F191),_xlfn.IFS(RIGHT(H191,3)="(b)",IF(AND(G191&gt;=DATE('1. Informace o projektu'!$C$3,1,1),G191&lt;=WORKDAY(DATE('1. Informace o projektu'!$C$3+1,1,31)-1,1)),"OK","!!"),RIGHT(H191,3)="(a)",IF(AND(G191&gt;=DATE('1. Informace o projektu'!$C$3,1,1),G191&lt;=WORKDAY(DATE('1. Informace o projektu'!$C$3,12,31)-1,1,'6. Data'!$C$76:$C$89)),"OK","!!"),ISBLANK(G191),"!",ISBLANK(H191),"!!!",H191='6. Data'!$B$3,"vyberte druh nákladu")," ")</f>
        <v xml:space="preserve"> </v>
      </c>
      <c r="J191" s="261" t="str">
        <f t="shared" si="6"/>
        <v xml:space="preserve"> </v>
      </c>
      <c r="K191" s="238" t="str">
        <f t="shared" si="7"/>
        <v xml:space="preserve"> </v>
      </c>
      <c r="L191" s="87" t="str">
        <f t="shared" si="8"/>
        <v xml:space="preserve"> </v>
      </c>
    </row>
    <row r="192" spans="1:12" x14ac:dyDescent="0.25">
      <c r="A192" s="72"/>
      <c r="B192" s="82"/>
      <c r="C192" s="82"/>
      <c r="D192" s="79"/>
      <c r="E192" s="83"/>
      <c r="F192" s="83"/>
      <c r="G192" s="81"/>
      <c r="H192" s="123"/>
      <c r="I192" s="238" t="str">
        <f>IF(ISNUMBER(F192),_xlfn.IFS(RIGHT(H192,3)="(b)",IF(AND(G192&gt;=DATE('1. Informace o projektu'!$C$3,1,1),G192&lt;=WORKDAY(DATE('1. Informace o projektu'!$C$3+1,1,31)-1,1)),"OK","!!"),RIGHT(H192,3)="(a)",IF(AND(G192&gt;=DATE('1. Informace o projektu'!$C$3,1,1),G192&lt;=WORKDAY(DATE('1. Informace o projektu'!$C$3,12,31)-1,1,'6. Data'!$C$76:$C$89)),"OK","!!"),ISBLANK(G192),"!",ISBLANK(H192),"!!!",H192='6. Data'!$B$3,"vyberte druh nákladu")," ")</f>
        <v xml:space="preserve"> </v>
      </c>
      <c r="J192" s="261" t="str">
        <f t="shared" si="6"/>
        <v xml:space="preserve"> </v>
      </c>
      <c r="K192" s="238" t="str">
        <f t="shared" si="7"/>
        <v xml:space="preserve"> </v>
      </c>
      <c r="L192" s="87" t="str">
        <f t="shared" si="8"/>
        <v xml:space="preserve"> </v>
      </c>
    </row>
    <row r="193" spans="1:12" x14ac:dyDescent="0.25">
      <c r="A193" s="72"/>
      <c r="B193" s="82"/>
      <c r="C193" s="82"/>
      <c r="D193" s="79"/>
      <c r="E193" s="83"/>
      <c r="F193" s="83"/>
      <c r="G193" s="81"/>
      <c r="H193" s="123"/>
      <c r="I193" s="238" t="str">
        <f>IF(ISNUMBER(F193),_xlfn.IFS(RIGHT(H193,3)="(b)",IF(AND(G193&gt;=DATE('1. Informace o projektu'!$C$3,1,1),G193&lt;=WORKDAY(DATE('1. Informace o projektu'!$C$3+1,1,31)-1,1)),"OK","!!"),RIGHT(H193,3)="(a)",IF(AND(G193&gt;=DATE('1. Informace o projektu'!$C$3,1,1),G193&lt;=WORKDAY(DATE('1. Informace o projektu'!$C$3,12,31)-1,1,'6. Data'!$C$76:$C$89)),"OK","!!"),ISBLANK(G193),"!",ISBLANK(H193),"!!!",H193='6. Data'!$B$3,"vyberte druh nákladu")," ")</f>
        <v xml:space="preserve"> </v>
      </c>
      <c r="J193" s="261" t="str">
        <f t="shared" si="6"/>
        <v xml:space="preserve"> </v>
      </c>
      <c r="K193" s="238" t="str">
        <f t="shared" si="7"/>
        <v xml:space="preserve"> </v>
      </c>
      <c r="L193" s="87" t="str">
        <f t="shared" si="8"/>
        <v xml:space="preserve"> </v>
      </c>
    </row>
    <row r="194" spans="1:12" x14ac:dyDescent="0.25">
      <c r="A194" s="72"/>
      <c r="B194" s="82"/>
      <c r="C194" s="82"/>
      <c r="D194" s="79"/>
      <c r="E194" s="83"/>
      <c r="F194" s="83"/>
      <c r="G194" s="81"/>
      <c r="H194" s="123"/>
      <c r="I194" s="238" t="str">
        <f>IF(ISNUMBER(F194),_xlfn.IFS(RIGHT(H194,3)="(b)",IF(AND(G194&gt;=DATE('1. Informace o projektu'!$C$3,1,1),G194&lt;=WORKDAY(DATE('1. Informace o projektu'!$C$3+1,1,31)-1,1)),"OK","!!"),RIGHT(H194,3)="(a)",IF(AND(G194&gt;=DATE('1. Informace o projektu'!$C$3,1,1),G194&lt;=WORKDAY(DATE('1. Informace o projektu'!$C$3,12,31)-1,1,'6. Data'!$C$76:$C$89)),"OK","!!"),ISBLANK(G194),"!",ISBLANK(H194),"!!!",H194='6. Data'!$B$3,"vyberte druh nákladu")," ")</f>
        <v xml:space="preserve"> </v>
      </c>
      <c r="J194" s="261" t="str">
        <f t="shared" si="6"/>
        <v xml:space="preserve"> </v>
      </c>
      <c r="K194" s="238" t="str">
        <f t="shared" si="7"/>
        <v xml:space="preserve"> </v>
      </c>
      <c r="L194" s="87" t="str">
        <f t="shared" si="8"/>
        <v xml:space="preserve"> </v>
      </c>
    </row>
    <row r="195" spans="1:12" x14ac:dyDescent="0.25">
      <c r="A195" s="72"/>
      <c r="B195" s="82"/>
      <c r="C195" s="82"/>
      <c r="D195" s="79"/>
      <c r="E195" s="83"/>
      <c r="F195" s="83"/>
      <c r="G195" s="81"/>
      <c r="H195" s="123"/>
      <c r="I195" s="238" t="str">
        <f>IF(ISNUMBER(F195),_xlfn.IFS(RIGHT(H195,3)="(b)",IF(AND(G195&gt;=DATE('1. Informace o projektu'!$C$3,1,1),G195&lt;=WORKDAY(DATE('1. Informace o projektu'!$C$3+1,1,31)-1,1)),"OK","!!"),RIGHT(H195,3)="(a)",IF(AND(G195&gt;=DATE('1. Informace o projektu'!$C$3,1,1),G195&lt;=WORKDAY(DATE('1. Informace o projektu'!$C$3,12,31)-1,1,'6. Data'!$C$76:$C$89)),"OK","!!"),ISBLANK(G195),"!",ISBLANK(H195),"!!!",H195='6. Data'!$B$3,"vyberte druh nákladu")," ")</f>
        <v xml:space="preserve"> </v>
      </c>
      <c r="J195" s="261" t="str">
        <f t="shared" si="6"/>
        <v xml:space="preserve"> </v>
      </c>
      <c r="K195" s="238" t="str">
        <f t="shared" si="7"/>
        <v xml:space="preserve"> </v>
      </c>
      <c r="L195" s="87" t="str">
        <f t="shared" si="8"/>
        <v xml:space="preserve"> </v>
      </c>
    </row>
    <row r="196" spans="1:12" x14ac:dyDescent="0.25">
      <c r="A196" s="72"/>
      <c r="B196" s="82"/>
      <c r="C196" s="82"/>
      <c r="D196" s="79"/>
      <c r="E196" s="83"/>
      <c r="F196" s="83"/>
      <c r="G196" s="81"/>
      <c r="H196" s="123"/>
      <c r="I196" s="238" t="str">
        <f>IF(ISNUMBER(F196),_xlfn.IFS(RIGHT(H196,3)="(b)",IF(AND(G196&gt;=DATE('1. Informace o projektu'!$C$3,1,1),G196&lt;=WORKDAY(DATE('1. Informace o projektu'!$C$3+1,1,31)-1,1)),"OK","!!"),RIGHT(H196,3)="(a)",IF(AND(G196&gt;=DATE('1. Informace o projektu'!$C$3,1,1),G196&lt;=WORKDAY(DATE('1. Informace o projektu'!$C$3,12,31)-1,1,'6. Data'!$C$76:$C$89)),"OK","!!"),ISBLANK(G196),"!",ISBLANK(H196),"!!!",H196='6. Data'!$B$3,"vyberte druh nákladu")," ")</f>
        <v xml:space="preserve"> </v>
      </c>
      <c r="J196" s="261" t="str">
        <f t="shared" si="6"/>
        <v xml:space="preserve"> </v>
      </c>
      <c r="K196" s="238" t="str">
        <f t="shared" si="7"/>
        <v xml:space="preserve"> </v>
      </c>
      <c r="L196" s="87" t="str">
        <f t="shared" si="8"/>
        <v xml:space="preserve"> </v>
      </c>
    </row>
    <row r="197" spans="1:12" x14ac:dyDescent="0.25">
      <c r="A197" s="72"/>
      <c r="B197" s="82"/>
      <c r="C197" s="82"/>
      <c r="D197" s="79"/>
      <c r="E197" s="83"/>
      <c r="F197" s="83"/>
      <c r="G197" s="81"/>
      <c r="H197" s="123"/>
      <c r="I197" s="238" t="str">
        <f>IF(ISNUMBER(F197),_xlfn.IFS(RIGHT(H197,3)="(b)",IF(AND(G197&gt;=DATE('1. Informace o projektu'!$C$3,1,1),G197&lt;=WORKDAY(DATE('1. Informace o projektu'!$C$3+1,1,31)-1,1)),"OK","!!"),RIGHT(H197,3)="(a)",IF(AND(G197&gt;=DATE('1. Informace o projektu'!$C$3,1,1),G197&lt;=WORKDAY(DATE('1. Informace o projektu'!$C$3,12,31)-1,1,'6. Data'!$C$76:$C$89)),"OK","!!"),ISBLANK(G197),"!",ISBLANK(H197),"!!!",H197='6. Data'!$B$3,"vyberte druh nákladu")," ")</f>
        <v xml:space="preserve"> </v>
      </c>
      <c r="J197" s="261" t="str">
        <f t="shared" si="6"/>
        <v xml:space="preserve"> </v>
      </c>
      <c r="K197" s="238" t="str">
        <f t="shared" si="7"/>
        <v xml:space="preserve"> </v>
      </c>
      <c r="L197" s="87" t="str">
        <f t="shared" si="8"/>
        <v xml:space="preserve"> </v>
      </c>
    </row>
    <row r="198" spans="1:12" x14ac:dyDescent="0.25">
      <c r="A198" s="72"/>
      <c r="B198" s="82"/>
      <c r="C198" s="82"/>
      <c r="D198" s="79"/>
      <c r="E198" s="83"/>
      <c r="F198" s="83"/>
      <c r="G198" s="81"/>
      <c r="H198" s="123"/>
      <c r="I198" s="238" t="str">
        <f>IF(ISNUMBER(F198),_xlfn.IFS(RIGHT(H198,3)="(b)",IF(AND(G198&gt;=DATE('1. Informace o projektu'!$C$3,1,1),G198&lt;=WORKDAY(DATE('1. Informace o projektu'!$C$3+1,1,31)-1,1)),"OK","!!"),RIGHT(H198,3)="(a)",IF(AND(G198&gt;=DATE('1. Informace o projektu'!$C$3,1,1),G198&lt;=WORKDAY(DATE('1. Informace o projektu'!$C$3,12,31)-1,1,'6. Data'!$C$76:$C$89)),"OK","!!"),ISBLANK(G198),"!",ISBLANK(H198),"!!!",H198='6. Data'!$B$3,"vyberte druh nákladu")," ")</f>
        <v xml:space="preserve"> </v>
      </c>
      <c r="J198" s="261" t="str">
        <f t="shared" si="6"/>
        <v xml:space="preserve"> </v>
      </c>
      <c r="K198" s="238" t="str">
        <f t="shared" si="7"/>
        <v xml:space="preserve"> </v>
      </c>
      <c r="L198" s="87" t="str">
        <f t="shared" si="8"/>
        <v xml:space="preserve"> </v>
      </c>
    </row>
    <row r="199" spans="1:12" x14ac:dyDescent="0.25">
      <c r="A199" s="72"/>
      <c r="B199" s="82"/>
      <c r="C199" s="82"/>
      <c r="D199" s="79"/>
      <c r="E199" s="83"/>
      <c r="F199" s="83"/>
      <c r="G199" s="81"/>
      <c r="H199" s="123"/>
      <c r="I199" s="238" t="str">
        <f>IF(ISNUMBER(F199),_xlfn.IFS(RIGHT(H199,3)="(b)",IF(AND(G199&gt;=DATE('1. Informace o projektu'!$C$3,1,1),G199&lt;=WORKDAY(DATE('1. Informace o projektu'!$C$3+1,1,31)-1,1)),"OK","!!"),RIGHT(H199,3)="(a)",IF(AND(G199&gt;=DATE('1. Informace o projektu'!$C$3,1,1),G199&lt;=WORKDAY(DATE('1. Informace o projektu'!$C$3,12,31)-1,1,'6. Data'!$C$76:$C$89)),"OK","!!"),ISBLANK(G199),"!",ISBLANK(H199),"!!!",H199='6. Data'!$B$3,"vyberte druh nákladu")," ")</f>
        <v xml:space="preserve"> </v>
      </c>
      <c r="J199" s="261" t="str">
        <f t="shared" ref="J199:J262" si="9">_xlfn.IFS(I199="!","Zapište datum úhrady",I199="ok"," ",I199=" "," ",I199="!!!","vyberte druh nákladu",I199="!!","nepovolené datum úhrady",I199="vyberte druh nákladu","vyberte druh nákladu")</f>
        <v xml:space="preserve"> </v>
      </c>
      <c r="K199" s="238" t="str">
        <f t="shared" ref="K199:K262" si="10">IF(ISNUMBER(F199),IF(E199&gt;=F199,"OK","!")," ")</f>
        <v xml:space="preserve"> </v>
      </c>
      <c r="L199" s="87" t="str">
        <f t="shared" ref="L199:L262" si="11">_xlfn.IFS(K199="!","Hrazeno z dotace je vyšší než fakturovaná částka",K199="ok"," ",K199=" "," ")</f>
        <v xml:space="preserve"> </v>
      </c>
    </row>
    <row r="200" spans="1:12" x14ac:dyDescent="0.25">
      <c r="A200" s="72"/>
      <c r="B200" s="82"/>
      <c r="C200" s="82"/>
      <c r="D200" s="79"/>
      <c r="E200" s="83"/>
      <c r="F200" s="83"/>
      <c r="G200" s="81"/>
      <c r="H200" s="123"/>
      <c r="I200" s="238" t="str">
        <f>IF(ISNUMBER(F200),_xlfn.IFS(RIGHT(H200,3)="(b)",IF(AND(G200&gt;=DATE('1. Informace o projektu'!$C$3,1,1),G200&lt;=WORKDAY(DATE('1. Informace o projektu'!$C$3+1,1,31)-1,1)),"OK","!!"),RIGHT(H200,3)="(a)",IF(AND(G200&gt;=DATE('1. Informace o projektu'!$C$3,1,1),G200&lt;=WORKDAY(DATE('1. Informace o projektu'!$C$3,12,31)-1,1,'6. Data'!$C$76:$C$89)),"OK","!!"),ISBLANK(G200),"!",ISBLANK(H200),"!!!",H200='6. Data'!$B$3,"vyberte druh nákladu")," ")</f>
        <v xml:space="preserve"> </v>
      </c>
      <c r="J200" s="261" t="str">
        <f t="shared" si="9"/>
        <v xml:space="preserve"> </v>
      </c>
      <c r="K200" s="238" t="str">
        <f t="shared" si="10"/>
        <v xml:space="preserve"> </v>
      </c>
      <c r="L200" s="87" t="str">
        <f t="shared" si="11"/>
        <v xml:space="preserve"> </v>
      </c>
    </row>
    <row r="201" spans="1:12" x14ac:dyDescent="0.25">
      <c r="A201" s="72"/>
      <c r="B201" s="82"/>
      <c r="C201" s="82"/>
      <c r="D201" s="79"/>
      <c r="E201" s="83"/>
      <c r="F201" s="83"/>
      <c r="G201" s="81"/>
      <c r="H201" s="123"/>
      <c r="I201" s="238" t="str">
        <f>IF(ISNUMBER(F201),_xlfn.IFS(RIGHT(H201,3)="(b)",IF(AND(G201&gt;=DATE('1. Informace o projektu'!$C$3,1,1),G201&lt;=WORKDAY(DATE('1. Informace o projektu'!$C$3+1,1,31)-1,1)),"OK","!!"),RIGHT(H201,3)="(a)",IF(AND(G201&gt;=DATE('1. Informace o projektu'!$C$3,1,1),G201&lt;=WORKDAY(DATE('1. Informace o projektu'!$C$3,12,31)-1,1,'6. Data'!$C$76:$C$89)),"OK","!!"),ISBLANK(G201),"!",ISBLANK(H201),"!!!",H201='6. Data'!$B$3,"vyberte druh nákladu")," ")</f>
        <v xml:space="preserve"> </v>
      </c>
      <c r="J201" s="261" t="str">
        <f t="shared" si="9"/>
        <v xml:space="preserve"> </v>
      </c>
      <c r="K201" s="238" t="str">
        <f t="shared" si="10"/>
        <v xml:space="preserve"> </v>
      </c>
      <c r="L201" s="87" t="str">
        <f t="shared" si="11"/>
        <v xml:space="preserve"> </v>
      </c>
    </row>
    <row r="202" spans="1:12" x14ac:dyDescent="0.25">
      <c r="A202" s="72"/>
      <c r="B202" s="82"/>
      <c r="C202" s="82"/>
      <c r="D202" s="79"/>
      <c r="E202" s="83"/>
      <c r="F202" s="83"/>
      <c r="G202" s="81"/>
      <c r="H202" s="123"/>
      <c r="I202" s="238" t="str">
        <f>IF(ISNUMBER(F202),_xlfn.IFS(RIGHT(H202,3)="(b)",IF(AND(G202&gt;=DATE('1. Informace o projektu'!$C$3,1,1),G202&lt;=WORKDAY(DATE('1. Informace o projektu'!$C$3+1,1,31)-1,1)),"OK","!!"),RIGHT(H202,3)="(a)",IF(AND(G202&gt;=DATE('1. Informace o projektu'!$C$3,1,1),G202&lt;=WORKDAY(DATE('1. Informace o projektu'!$C$3,12,31)-1,1,'6. Data'!$C$76:$C$89)),"OK","!!"),ISBLANK(G202),"!",ISBLANK(H202),"!!!",H202='6. Data'!$B$3,"vyberte druh nákladu")," ")</f>
        <v xml:space="preserve"> </v>
      </c>
      <c r="J202" s="261" t="str">
        <f t="shared" si="9"/>
        <v xml:space="preserve"> </v>
      </c>
      <c r="K202" s="238" t="str">
        <f t="shared" si="10"/>
        <v xml:space="preserve"> </v>
      </c>
      <c r="L202" s="87" t="str">
        <f t="shared" si="11"/>
        <v xml:space="preserve"> </v>
      </c>
    </row>
    <row r="203" spans="1:12" x14ac:dyDescent="0.25">
      <c r="A203" s="72"/>
      <c r="B203" s="82"/>
      <c r="C203" s="82"/>
      <c r="D203" s="79"/>
      <c r="E203" s="83"/>
      <c r="F203" s="83"/>
      <c r="G203" s="81"/>
      <c r="H203" s="123"/>
      <c r="I203" s="238" t="str">
        <f>IF(ISNUMBER(F203),_xlfn.IFS(RIGHT(H203,3)="(b)",IF(AND(G203&gt;=DATE('1. Informace o projektu'!$C$3,1,1),G203&lt;=WORKDAY(DATE('1. Informace o projektu'!$C$3+1,1,31)-1,1)),"OK","!!"),RIGHT(H203,3)="(a)",IF(AND(G203&gt;=DATE('1. Informace o projektu'!$C$3,1,1),G203&lt;=WORKDAY(DATE('1. Informace o projektu'!$C$3,12,31)-1,1,'6. Data'!$C$76:$C$89)),"OK","!!"),ISBLANK(G203),"!",ISBLANK(H203),"!!!",H203='6. Data'!$B$3,"vyberte druh nákladu")," ")</f>
        <v xml:space="preserve"> </v>
      </c>
      <c r="J203" s="261" t="str">
        <f t="shared" si="9"/>
        <v xml:space="preserve"> </v>
      </c>
      <c r="K203" s="238" t="str">
        <f t="shared" si="10"/>
        <v xml:space="preserve"> </v>
      </c>
      <c r="L203" s="87" t="str">
        <f t="shared" si="11"/>
        <v xml:space="preserve"> </v>
      </c>
    </row>
    <row r="204" spans="1:12" x14ac:dyDescent="0.25">
      <c r="A204" s="72"/>
      <c r="B204" s="82"/>
      <c r="C204" s="82"/>
      <c r="D204" s="79"/>
      <c r="E204" s="83"/>
      <c r="F204" s="83"/>
      <c r="G204" s="81"/>
      <c r="H204" s="123"/>
      <c r="I204" s="238" t="str">
        <f>IF(ISNUMBER(F204),_xlfn.IFS(RIGHT(H204,3)="(b)",IF(AND(G204&gt;=DATE('1. Informace o projektu'!$C$3,1,1),G204&lt;=WORKDAY(DATE('1. Informace o projektu'!$C$3+1,1,31)-1,1)),"OK","!!"),RIGHT(H204,3)="(a)",IF(AND(G204&gt;=DATE('1. Informace o projektu'!$C$3,1,1),G204&lt;=WORKDAY(DATE('1. Informace o projektu'!$C$3,12,31)-1,1,'6. Data'!$C$76:$C$89)),"OK","!!"),ISBLANK(G204),"!",ISBLANK(H204),"!!!",H204='6. Data'!$B$3,"vyberte druh nákladu")," ")</f>
        <v xml:space="preserve"> </v>
      </c>
      <c r="J204" s="261" t="str">
        <f t="shared" si="9"/>
        <v xml:space="preserve"> </v>
      </c>
      <c r="K204" s="238" t="str">
        <f t="shared" si="10"/>
        <v xml:space="preserve"> </v>
      </c>
      <c r="L204" s="87" t="str">
        <f t="shared" si="11"/>
        <v xml:space="preserve"> </v>
      </c>
    </row>
    <row r="205" spans="1:12" x14ac:dyDescent="0.25">
      <c r="A205" s="72"/>
      <c r="B205" s="82"/>
      <c r="C205" s="82"/>
      <c r="D205" s="79"/>
      <c r="E205" s="83"/>
      <c r="F205" s="83"/>
      <c r="G205" s="81"/>
      <c r="H205" s="123"/>
      <c r="I205" s="238" t="str">
        <f>IF(ISNUMBER(F205),_xlfn.IFS(RIGHT(H205,3)="(b)",IF(AND(G205&gt;=DATE('1. Informace o projektu'!$C$3,1,1),G205&lt;=WORKDAY(DATE('1. Informace o projektu'!$C$3+1,1,31)-1,1)),"OK","!!"),RIGHT(H205,3)="(a)",IF(AND(G205&gt;=DATE('1. Informace o projektu'!$C$3,1,1),G205&lt;=WORKDAY(DATE('1. Informace o projektu'!$C$3,12,31)-1,1,'6. Data'!$C$76:$C$89)),"OK","!!"),ISBLANK(G205),"!",ISBLANK(H205),"!!!",H205='6. Data'!$B$3,"vyberte druh nákladu")," ")</f>
        <v xml:space="preserve"> </v>
      </c>
      <c r="J205" s="261" t="str">
        <f t="shared" si="9"/>
        <v xml:space="preserve"> </v>
      </c>
      <c r="K205" s="238" t="str">
        <f t="shared" si="10"/>
        <v xml:space="preserve"> </v>
      </c>
      <c r="L205" s="87" t="str">
        <f t="shared" si="11"/>
        <v xml:space="preserve"> </v>
      </c>
    </row>
    <row r="206" spans="1:12" x14ac:dyDescent="0.25">
      <c r="A206" s="72"/>
      <c r="B206" s="82"/>
      <c r="C206" s="82"/>
      <c r="D206" s="79"/>
      <c r="E206" s="83"/>
      <c r="F206" s="83"/>
      <c r="G206" s="81"/>
      <c r="H206" s="123"/>
      <c r="I206" s="238" t="str">
        <f>IF(ISNUMBER(F206),_xlfn.IFS(RIGHT(H206,3)="(b)",IF(AND(G206&gt;=DATE('1. Informace o projektu'!$C$3,1,1),G206&lt;=WORKDAY(DATE('1. Informace o projektu'!$C$3+1,1,31)-1,1)),"OK","!!"),RIGHT(H206,3)="(a)",IF(AND(G206&gt;=DATE('1. Informace o projektu'!$C$3,1,1),G206&lt;=WORKDAY(DATE('1. Informace o projektu'!$C$3,12,31)-1,1,'6. Data'!$C$76:$C$89)),"OK","!!"),ISBLANK(G206),"!",ISBLANK(H206),"!!!",H206='6. Data'!$B$3,"vyberte druh nákladu")," ")</f>
        <v xml:space="preserve"> </v>
      </c>
      <c r="J206" s="261" t="str">
        <f t="shared" si="9"/>
        <v xml:space="preserve"> </v>
      </c>
      <c r="K206" s="238" t="str">
        <f t="shared" si="10"/>
        <v xml:space="preserve"> </v>
      </c>
      <c r="L206" s="87" t="str">
        <f t="shared" si="11"/>
        <v xml:space="preserve"> </v>
      </c>
    </row>
    <row r="207" spans="1:12" x14ac:dyDescent="0.25">
      <c r="A207" s="72"/>
      <c r="B207" s="82"/>
      <c r="C207" s="82"/>
      <c r="D207" s="79"/>
      <c r="E207" s="83"/>
      <c r="F207" s="83"/>
      <c r="G207" s="81"/>
      <c r="H207" s="123"/>
      <c r="I207" s="238" t="str">
        <f>IF(ISNUMBER(F207),_xlfn.IFS(RIGHT(H207,3)="(b)",IF(AND(G207&gt;=DATE('1. Informace o projektu'!$C$3,1,1),G207&lt;=WORKDAY(DATE('1. Informace o projektu'!$C$3+1,1,31)-1,1)),"OK","!!"),RIGHT(H207,3)="(a)",IF(AND(G207&gt;=DATE('1. Informace o projektu'!$C$3,1,1),G207&lt;=WORKDAY(DATE('1. Informace o projektu'!$C$3,12,31)-1,1,'6. Data'!$C$76:$C$89)),"OK","!!"),ISBLANK(G207),"!",ISBLANK(H207),"!!!",H207='6. Data'!$B$3,"vyberte druh nákladu")," ")</f>
        <v xml:space="preserve"> </v>
      </c>
      <c r="J207" s="261" t="str">
        <f t="shared" si="9"/>
        <v xml:space="preserve"> </v>
      </c>
      <c r="K207" s="238" t="str">
        <f t="shared" si="10"/>
        <v xml:space="preserve"> </v>
      </c>
      <c r="L207" s="87" t="str">
        <f t="shared" si="11"/>
        <v xml:space="preserve"> </v>
      </c>
    </row>
    <row r="208" spans="1:12" x14ac:dyDescent="0.25">
      <c r="A208" s="72"/>
      <c r="B208" s="82"/>
      <c r="C208" s="82"/>
      <c r="D208" s="79"/>
      <c r="E208" s="83"/>
      <c r="F208" s="83"/>
      <c r="G208" s="81"/>
      <c r="H208" s="123"/>
      <c r="I208" s="238" t="str">
        <f>IF(ISNUMBER(F208),_xlfn.IFS(RIGHT(H208,3)="(b)",IF(AND(G208&gt;=DATE('1. Informace o projektu'!$C$3,1,1),G208&lt;=WORKDAY(DATE('1. Informace o projektu'!$C$3+1,1,31)-1,1)),"OK","!!"),RIGHT(H208,3)="(a)",IF(AND(G208&gt;=DATE('1. Informace o projektu'!$C$3,1,1),G208&lt;=WORKDAY(DATE('1. Informace o projektu'!$C$3,12,31)-1,1,'6. Data'!$C$76:$C$89)),"OK","!!"),ISBLANK(G208),"!",ISBLANK(H208),"!!!",H208='6. Data'!$B$3,"vyberte druh nákladu")," ")</f>
        <v xml:space="preserve"> </v>
      </c>
      <c r="J208" s="261" t="str">
        <f t="shared" si="9"/>
        <v xml:space="preserve"> </v>
      </c>
      <c r="K208" s="238" t="str">
        <f t="shared" si="10"/>
        <v xml:space="preserve"> </v>
      </c>
      <c r="L208" s="87" t="str">
        <f t="shared" si="11"/>
        <v xml:space="preserve"> </v>
      </c>
    </row>
    <row r="209" spans="1:12" x14ac:dyDescent="0.25">
      <c r="A209" s="72"/>
      <c r="B209" s="82"/>
      <c r="C209" s="82"/>
      <c r="D209" s="79"/>
      <c r="E209" s="83"/>
      <c r="F209" s="83"/>
      <c r="G209" s="81"/>
      <c r="H209" s="123"/>
      <c r="I209" s="238" t="str">
        <f>IF(ISNUMBER(F209),_xlfn.IFS(RIGHT(H209,3)="(b)",IF(AND(G209&gt;=DATE('1. Informace o projektu'!$C$3,1,1),G209&lt;=WORKDAY(DATE('1. Informace o projektu'!$C$3+1,1,31)-1,1)),"OK","!!"),RIGHT(H209,3)="(a)",IF(AND(G209&gt;=DATE('1. Informace o projektu'!$C$3,1,1),G209&lt;=WORKDAY(DATE('1. Informace o projektu'!$C$3,12,31)-1,1,'6. Data'!$C$76:$C$89)),"OK","!!"),ISBLANK(G209),"!",ISBLANK(H209),"!!!",H209='6. Data'!$B$3,"vyberte druh nákladu")," ")</f>
        <v xml:space="preserve"> </v>
      </c>
      <c r="J209" s="261" t="str">
        <f t="shared" si="9"/>
        <v xml:space="preserve"> </v>
      </c>
      <c r="K209" s="238" t="str">
        <f t="shared" si="10"/>
        <v xml:space="preserve"> </v>
      </c>
      <c r="L209" s="87" t="str">
        <f t="shared" si="11"/>
        <v xml:space="preserve"> </v>
      </c>
    </row>
    <row r="210" spans="1:12" x14ac:dyDescent="0.25">
      <c r="A210" s="72"/>
      <c r="B210" s="82"/>
      <c r="C210" s="82"/>
      <c r="D210" s="79"/>
      <c r="E210" s="83"/>
      <c r="F210" s="83"/>
      <c r="G210" s="81"/>
      <c r="H210" s="123"/>
      <c r="I210" s="238" t="str">
        <f>IF(ISNUMBER(F210),_xlfn.IFS(RIGHT(H210,3)="(b)",IF(AND(G210&gt;=DATE('1. Informace o projektu'!$C$3,1,1),G210&lt;=WORKDAY(DATE('1. Informace o projektu'!$C$3+1,1,31)-1,1)),"OK","!!"),RIGHT(H210,3)="(a)",IF(AND(G210&gt;=DATE('1. Informace o projektu'!$C$3,1,1),G210&lt;=WORKDAY(DATE('1. Informace o projektu'!$C$3,12,31)-1,1,'6. Data'!$C$76:$C$89)),"OK","!!"),ISBLANK(G210),"!",ISBLANK(H210),"!!!",H210='6. Data'!$B$3,"vyberte druh nákladu")," ")</f>
        <v xml:space="preserve"> </v>
      </c>
      <c r="J210" s="261" t="str">
        <f t="shared" si="9"/>
        <v xml:space="preserve"> </v>
      </c>
      <c r="K210" s="238" t="str">
        <f t="shared" si="10"/>
        <v xml:space="preserve"> </v>
      </c>
      <c r="L210" s="87" t="str">
        <f t="shared" si="11"/>
        <v xml:space="preserve"> </v>
      </c>
    </row>
    <row r="211" spans="1:12" x14ac:dyDescent="0.25">
      <c r="A211" s="72"/>
      <c r="B211" s="82"/>
      <c r="C211" s="82"/>
      <c r="D211" s="79"/>
      <c r="E211" s="83"/>
      <c r="F211" s="83"/>
      <c r="G211" s="81"/>
      <c r="H211" s="123"/>
      <c r="I211" s="238" t="str">
        <f>IF(ISNUMBER(F211),_xlfn.IFS(RIGHT(H211,3)="(b)",IF(AND(G211&gt;=DATE('1. Informace o projektu'!$C$3,1,1),G211&lt;=WORKDAY(DATE('1. Informace o projektu'!$C$3+1,1,31)-1,1)),"OK","!!"),RIGHT(H211,3)="(a)",IF(AND(G211&gt;=DATE('1. Informace o projektu'!$C$3,1,1),G211&lt;=WORKDAY(DATE('1. Informace o projektu'!$C$3,12,31)-1,1,'6. Data'!$C$76:$C$89)),"OK","!!"),ISBLANK(G211),"!",ISBLANK(H211),"!!!",H211='6. Data'!$B$3,"vyberte druh nákladu")," ")</f>
        <v xml:space="preserve"> </v>
      </c>
      <c r="J211" s="261" t="str">
        <f t="shared" si="9"/>
        <v xml:space="preserve"> </v>
      </c>
      <c r="K211" s="238" t="str">
        <f t="shared" si="10"/>
        <v xml:space="preserve"> </v>
      </c>
      <c r="L211" s="87" t="str">
        <f t="shared" si="11"/>
        <v xml:space="preserve"> </v>
      </c>
    </row>
    <row r="212" spans="1:12" x14ac:dyDescent="0.25">
      <c r="A212" s="72"/>
      <c r="B212" s="82"/>
      <c r="C212" s="82"/>
      <c r="D212" s="79"/>
      <c r="E212" s="83"/>
      <c r="F212" s="83"/>
      <c r="G212" s="81"/>
      <c r="H212" s="123"/>
      <c r="I212" s="238" t="str">
        <f>IF(ISNUMBER(F212),_xlfn.IFS(RIGHT(H212,3)="(b)",IF(AND(G212&gt;=DATE('1. Informace o projektu'!$C$3,1,1),G212&lt;=WORKDAY(DATE('1. Informace o projektu'!$C$3+1,1,31)-1,1)),"OK","!!"),RIGHT(H212,3)="(a)",IF(AND(G212&gt;=DATE('1. Informace o projektu'!$C$3,1,1),G212&lt;=WORKDAY(DATE('1. Informace o projektu'!$C$3,12,31)-1,1,'6. Data'!$C$76:$C$89)),"OK","!!"),ISBLANK(G212),"!",ISBLANK(H212),"!!!",H212='6. Data'!$B$3,"vyberte druh nákladu")," ")</f>
        <v xml:space="preserve"> </v>
      </c>
      <c r="J212" s="261" t="str">
        <f t="shared" si="9"/>
        <v xml:space="preserve"> </v>
      </c>
      <c r="K212" s="238" t="str">
        <f t="shared" si="10"/>
        <v xml:space="preserve"> </v>
      </c>
      <c r="L212" s="87" t="str">
        <f t="shared" si="11"/>
        <v xml:space="preserve"> </v>
      </c>
    </row>
    <row r="213" spans="1:12" x14ac:dyDescent="0.25">
      <c r="A213" s="72"/>
      <c r="B213" s="82"/>
      <c r="C213" s="82"/>
      <c r="D213" s="79"/>
      <c r="E213" s="83"/>
      <c r="F213" s="83"/>
      <c r="G213" s="81"/>
      <c r="H213" s="123"/>
      <c r="I213" s="238" t="str">
        <f>IF(ISNUMBER(F213),_xlfn.IFS(RIGHT(H213,3)="(b)",IF(AND(G213&gt;=DATE('1. Informace o projektu'!$C$3,1,1),G213&lt;=WORKDAY(DATE('1. Informace o projektu'!$C$3+1,1,31)-1,1)),"OK","!!"),RIGHT(H213,3)="(a)",IF(AND(G213&gt;=DATE('1. Informace o projektu'!$C$3,1,1),G213&lt;=WORKDAY(DATE('1. Informace o projektu'!$C$3,12,31)-1,1,'6. Data'!$C$76:$C$89)),"OK","!!"),ISBLANK(G213),"!",ISBLANK(H213),"!!!",H213='6. Data'!$B$3,"vyberte druh nákladu")," ")</f>
        <v xml:space="preserve"> </v>
      </c>
      <c r="J213" s="261" t="str">
        <f t="shared" si="9"/>
        <v xml:space="preserve"> </v>
      </c>
      <c r="K213" s="238" t="str">
        <f t="shared" si="10"/>
        <v xml:space="preserve"> </v>
      </c>
      <c r="L213" s="87" t="str">
        <f t="shared" si="11"/>
        <v xml:space="preserve"> </v>
      </c>
    </row>
    <row r="214" spans="1:12" x14ac:dyDescent="0.25">
      <c r="A214" s="72"/>
      <c r="B214" s="82"/>
      <c r="C214" s="82"/>
      <c r="D214" s="79"/>
      <c r="E214" s="83"/>
      <c r="F214" s="83"/>
      <c r="G214" s="81"/>
      <c r="H214" s="123"/>
      <c r="I214" s="238" t="str">
        <f>IF(ISNUMBER(F214),_xlfn.IFS(RIGHT(H214,3)="(b)",IF(AND(G214&gt;=DATE('1. Informace o projektu'!$C$3,1,1),G214&lt;=WORKDAY(DATE('1. Informace o projektu'!$C$3+1,1,31)-1,1)),"OK","!!"),RIGHT(H214,3)="(a)",IF(AND(G214&gt;=DATE('1. Informace o projektu'!$C$3,1,1),G214&lt;=WORKDAY(DATE('1. Informace o projektu'!$C$3,12,31)-1,1,'6. Data'!$C$76:$C$89)),"OK","!!"),ISBLANK(G214),"!",ISBLANK(H214),"!!!",H214='6. Data'!$B$3,"vyberte druh nákladu")," ")</f>
        <v xml:space="preserve"> </v>
      </c>
      <c r="J214" s="261" t="str">
        <f t="shared" si="9"/>
        <v xml:space="preserve"> </v>
      </c>
      <c r="K214" s="238" t="str">
        <f t="shared" si="10"/>
        <v xml:space="preserve"> </v>
      </c>
      <c r="L214" s="87" t="str">
        <f t="shared" si="11"/>
        <v xml:space="preserve"> </v>
      </c>
    </row>
    <row r="215" spans="1:12" x14ac:dyDescent="0.25">
      <c r="A215" s="72"/>
      <c r="B215" s="82"/>
      <c r="C215" s="82"/>
      <c r="D215" s="79"/>
      <c r="E215" s="83"/>
      <c r="F215" s="83"/>
      <c r="G215" s="81"/>
      <c r="H215" s="123"/>
      <c r="I215" s="238" t="str">
        <f>IF(ISNUMBER(F215),_xlfn.IFS(RIGHT(H215,3)="(b)",IF(AND(G215&gt;=DATE('1. Informace o projektu'!$C$3,1,1),G215&lt;=WORKDAY(DATE('1. Informace o projektu'!$C$3+1,1,31)-1,1)),"OK","!!"),RIGHT(H215,3)="(a)",IF(AND(G215&gt;=DATE('1. Informace o projektu'!$C$3,1,1),G215&lt;=WORKDAY(DATE('1. Informace o projektu'!$C$3,12,31)-1,1,'6. Data'!$C$76:$C$89)),"OK","!!"),ISBLANK(G215),"!",ISBLANK(H215),"!!!",H215='6. Data'!$B$3,"vyberte druh nákladu")," ")</f>
        <v xml:space="preserve"> </v>
      </c>
      <c r="J215" s="261" t="str">
        <f t="shared" si="9"/>
        <v xml:space="preserve"> </v>
      </c>
      <c r="K215" s="238" t="str">
        <f t="shared" si="10"/>
        <v xml:space="preserve"> </v>
      </c>
      <c r="L215" s="87" t="str">
        <f t="shared" si="11"/>
        <v xml:space="preserve"> </v>
      </c>
    </row>
    <row r="216" spans="1:12" x14ac:dyDescent="0.25">
      <c r="A216" s="72"/>
      <c r="B216" s="82"/>
      <c r="C216" s="82"/>
      <c r="D216" s="79"/>
      <c r="E216" s="83"/>
      <c r="F216" s="83"/>
      <c r="G216" s="81"/>
      <c r="H216" s="123"/>
      <c r="I216" s="238" t="str">
        <f>IF(ISNUMBER(F216),_xlfn.IFS(RIGHT(H216,3)="(b)",IF(AND(G216&gt;=DATE('1. Informace o projektu'!$C$3,1,1),G216&lt;=WORKDAY(DATE('1. Informace o projektu'!$C$3+1,1,31)-1,1)),"OK","!!"),RIGHT(H216,3)="(a)",IF(AND(G216&gt;=DATE('1. Informace o projektu'!$C$3,1,1),G216&lt;=WORKDAY(DATE('1. Informace o projektu'!$C$3,12,31)-1,1,'6. Data'!$C$76:$C$89)),"OK","!!"),ISBLANK(G216),"!",ISBLANK(H216),"!!!",H216='6. Data'!$B$3,"vyberte druh nákladu")," ")</f>
        <v xml:space="preserve"> </v>
      </c>
      <c r="J216" s="261" t="str">
        <f t="shared" si="9"/>
        <v xml:space="preserve"> </v>
      </c>
      <c r="K216" s="238" t="str">
        <f t="shared" si="10"/>
        <v xml:space="preserve"> </v>
      </c>
      <c r="L216" s="87" t="str">
        <f t="shared" si="11"/>
        <v xml:space="preserve"> </v>
      </c>
    </row>
    <row r="217" spans="1:12" x14ac:dyDescent="0.25">
      <c r="A217" s="72"/>
      <c r="B217" s="82"/>
      <c r="C217" s="82"/>
      <c r="D217" s="79"/>
      <c r="E217" s="83"/>
      <c r="F217" s="83"/>
      <c r="G217" s="81"/>
      <c r="H217" s="123"/>
      <c r="I217" s="238" t="str">
        <f>IF(ISNUMBER(F217),_xlfn.IFS(RIGHT(H217,3)="(b)",IF(AND(G217&gt;=DATE('1. Informace o projektu'!$C$3,1,1),G217&lt;=WORKDAY(DATE('1. Informace o projektu'!$C$3+1,1,31)-1,1)),"OK","!!"),RIGHT(H217,3)="(a)",IF(AND(G217&gt;=DATE('1. Informace o projektu'!$C$3,1,1),G217&lt;=WORKDAY(DATE('1. Informace o projektu'!$C$3,12,31)-1,1,'6. Data'!$C$76:$C$89)),"OK","!!"),ISBLANK(G217),"!",ISBLANK(H217),"!!!",H217='6. Data'!$B$3,"vyberte druh nákladu")," ")</f>
        <v xml:space="preserve"> </v>
      </c>
      <c r="J217" s="261" t="str">
        <f t="shared" si="9"/>
        <v xml:space="preserve"> </v>
      </c>
      <c r="K217" s="238" t="str">
        <f t="shared" si="10"/>
        <v xml:space="preserve"> </v>
      </c>
      <c r="L217" s="87" t="str">
        <f t="shared" si="11"/>
        <v xml:space="preserve"> </v>
      </c>
    </row>
    <row r="218" spans="1:12" x14ac:dyDescent="0.25">
      <c r="A218" s="72"/>
      <c r="B218" s="82"/>
      <c r="C218" s="82"/>
      <c r="D218" s="79"/>
      <c r="E218" s="83"/>
      <c r="F218" s="83"/>
      <c r="G218" s="81"/>
      <c r="H218" s="123"/>
      <c r="I218" s="238" t="str">
        <f>IF(ISNUMBER(F218),_xlfn.IFS(RIGHT(H218,3)="(b)",IF(AND(G218&gt;=DATE('1. Informace o projektu'!$C$3,1,1),G218&lt;=WORKDAY(DATE('1. Informace o projektu'!$C$3+1,1,31)-1,1)),"OK","!!"),RIGHT(H218,3)="(a)",IF(AND(G218&gt;=DATE('1. Informace o projektu'!$C$3,1,1),G218&lt;=WORKDAY(DATE('1. Informace o projektu'!$C$3,12,31)-1,1,'6. Data'!$C$76:$C$89)),"OK","!!"),ISBLANK(G218),"!",ISBLANK(H218),"!!!",H218='6. Data'!$B$3,"vyberte druh nákladu")," ")</f>
        <v xml:space="preserve"> </v>
      </c>
      <c r="J218" s="261" t="str">
        <f t="shared" si="9"/>
        <v xml:space="preserve"> </v>
      </c>
      <c r="K218" s="238" t="str">
        <f t="shared" si="10"/>
        <v xml:space="preserve"> </v>
      </c>
      <c r="L218" s="87" t="str">
        <f t="shared" si="11"/>
        <v xml:space="preserve"> </v>
      </c>
    </row>
    <row r="219" spans="1:12" x14ac:dyDescent="0.25">
      <c r="A219" s="72"/>
      <c r="B219" s="82"/>
      <c r="C219" s="82"/>
      <c r="D219" s="79"/>
      <c r="E219" s="83"/>
      <c r="F219" s="83"/>
      <c r="G219" s="81"/>
      <c r="H219" s="123"/>
      <c r="I219" s="238" t="str">
        <f>IF(ISNUMBER(F219),_xlfn.IFS(RIGHT(H219,3)="(b)",IF(AND(G219&gt;=DATE('1. Informace o projektu'!$C$3,1,1),G219&lt;=WORKDAY(DATE('1. Informace o projektu'!$C$3+1,1,31)-1,1)),"OK","!!"),RIGHT(H219,3)="(a)",IF(AND(G219&gt;=DATE('1. Informace o projektu'!$C$3,1,1),G219&lt;=WORKDAY(DATE('1. Informace o projektu'!$C$3,12,31)-1,1,'6. Data'!$C$76:$C$89)),"OK","!!"),ISBLANK(G219),"!",ISBLANK(H219),"!!!",H219='6. Data'!$B$3,"vyberte druh nákladu")," ")</f>
        <v xml:space="preserve"> </v>
      </c>
      <c r="J219" s="261" t="str">
        <f t="shared" si="9"/>
        <v xml:space="preserve"> </v>
      </c>
      <c r="K219" s="238" t="str">
        <f t="shared" si="10"/>
        <v xml:space="preserve"> </v>
      </c>
      <c r="L219" s="87" t="str">
        <f t="shared" si="11"/>
        <v xml:space="preserve"> </v>
      </c>
    </row>
    <row r="220" spans="1:12" x14ac:dyDescent="0.25">
      <c r="A220" s="72"/>
      <c r="B220" s="82"/>
      <c r="C220" s="82"/>
      <c r="D220" s="79"/>
      <c r="E220" s="83"/>
      <c r="F220" s="83"/>
      <c r="G220" s="81"/>
      <c r="H220" s="123"/>
      <c r="I220" s="238" t="str">
        <f>IF(ISNUMBER(F220),_xlfn.IFS(RIGHT(H220,3)="(b)",IF(AND(G220&gt;=DATE('1. Informace o projektu'!$C$3,1,1),G220&lt;=WORKDAY(DATE('1. Informace o projektu'!$C$3+1,1,31)-1,1)),"OK","!!"),RIGHT(H220,3)="(a)",IF(AND(G220&gt;=DATE('1. Informace o projektu'!$C$3,1,1),G220&lt;=WORKDAY(DATE('1. Informace o projektu'!$C$3,12,31)-1,1,'6. Data'!$C$76:$C$89)),"OK","!!"),ISBLANK(G220),"!",ISBLANK(H220),"!!!",H220='6. Data'!$B$3,"vyberte druh nákladu")," ")</f>
        <v xml:space="preserve"> </v>
      </c>
      <c r="J220" s="261" t="str">
        <f t="shared" si="9"/>
        <v xml:space="preserve"> </v>
      </c>
      <c r="K220" s="238" t="str">
        <f t="shared" si="10"/>
        <v xml:space="preserve"> </v>
      </c>
      <c r="L220" s="87" t="str">
        <f t="shared" si="11"/>
        <v xml:space="preserve"> </v>
      </c>
    </row>
    <row r="221" spans="1:12" x14ac:dyDescent="0.25">
      <c r="A221" s="72"/>
      <c r="B221" s="82"/>
      <c r="C221" s="82"/>
      <c r="D221" s="79"/>
      <c r="E221" s="83"/>
      <c r="F221" s="83"/>
      <c r="G221" s="81"/>
      <c r="H221" s="123"/>
      <c r="I221" s="238" t="str">
        <f>IF(ISNUMBER(F221),_xlfn.IFS(RIGHT(H221,3)="(b)",IF(AND(G221&gt;=DATE('1. Informace o projektu'!$C$3,1,1),G221&lt;=WORKDAY(DATE('1. Informace o projektu'!$C$3+1,1,31)-1,1)),"OK","!!"),RIGHT(H221,3)="(a)",IF(AND(G221&gt;=DATE('1. Informace o projektu'!$C$3,1,1),G221&lt;=WORKDAY(DATE('1. Informace o projektu'!$C$3,12,31)-1,1,'6. Data'!$C$76:$C$89)),"OK","!!"),ISBLANK(G221),"!",ISBLANK(H221),"!!!",H221='6. Data'!$B$3,"vyberte druh nákladu")," ")</f>
        <v xml:space="preserve"> </v>
      </c>
      <c r="J221" s="261" t="str">
        <f t="shared" si="9"/>
        <v xml:space="preserve"> </v>
      </c>
      <c r="K221" s="238" t="str">
        <f t="shared" si="10"/>
        <v xml:space="preserve"> </v>
      </c>
      <c r="L221" s="87" t="str">
        <f t="shared" si="11"/>
        <v xml:space="preserve"> </v>
      </c>
    </row>
    <row r="222" spans="1:12" x14ac:dyDescent="0.25">
      <c r="A222" s="72"/>
      <c r="B222" s="82"/>
      <c r="C222" s="82"/>
      <c r="D222" s="79"/>
      <c r="E222" s="83"/>
      <c r="F222" s="83"/>
      <c r="G222" s="81"/>
      <c r="H222" s="123"/>
      <c r="I222" s="238" t="str">
        <f>IF(ISNUMBER(F222),_xlfn.IFS(RIGHT(H222,3)="(b)",IF(AND(G222&gt;=DATE('1. Informace o projektu'!$C$3,1,1),G222&lt;=WORKDAY(DATE('1. Informace o projektu'!$C$3+1,1,31)-1,1)),"OK","!!"),RIGHT(H222,3)="(a)",IF(AND(G222&gt;=DATE('1. Informace o projektu'!$C$3,1,1),G222&lt;=WORKDAY(DATE('1. Informace o projektu'!$C$3,12,31)-1,1,'6. Data'!$C$76:$C$89)),"OK","!!"),ISBLANK(G222),"!",ISBLANK(H222),"!!!",H222='6. Data'!$B$3,"vyberte druh nákladu")," ")</f>
        <v xml:space="preserve"> </v>
      </c>
      <c r="J222" s="261" t="str">
        <f t="shared" si="9"/>
        <v xml:space="preserve"> </v>
      </c>
      <c r="K222" s="238" t="str">
        <f t="shared" si="10"/>
        <v xml:space="preserve"> </v>
      </c>
      <c r="L222" s="87" t="str">
        <f t="shared" si="11"/>
        <v xml:space="preserve"> </v>
      </c>
    </row>
    <row r="223" spans="1:12" x14ac:dyDescent="0.25">
      <c r="A223" s="72"/>
      <c r="B223" s="82"/>
      <c r="C223" s="82"/>
      <c r="D223" s="79"/>
      <c r="E223" s="83"/>
      <c r="F223" s="83"/>
      <c r="G223" s="81"/>
      <c r="H223" s="123"/>
      <c r="I223" s="238" t="str">
        <f>IF(ISNUMBER(F223),_xlfn.IFS(RIGHT(H223,3)="(b)",IF(AND(G223&gt;=DATE('1. Informace o projektu'!$C$3,1,1),G223&lt;=WORKDAY(DATE('1. Informace o projektu'!$C$3+1,1,31)-1,1)),"OK","!!"),RIGHT(H223,3)="(a)",IF(AND(G223&gt;=DATE('1. Informace o projektu'!$C$3,1,1),G223&lt;=WORKDAY(DATE('1. Informace o projektu'!$C$3,12,31)-1,1,'6. Data'!$C$76:$C$89)),"OK","!!"),ISBLANK(G223),"!",ISBLANK(H223),"!!!",H223='6. Data'!$B$3,"vyberte druh nákladu")," ")</f>
        <v xml:space="preserve"> </v>
      </c>
      <c r="J223" s="261" t="str">
        <f t="shared" si="9"/>
        <v xml:space="preserve"> </v>
      </c>
      <c r="K223" s="238" t="str">
        <f t="shared" si="10"/>
        <v xml:space="preserve"> </v>
      </c>
      <c r="L223" s="87" t="str">
        <f t="shared" si="11"/>
        <v xml:space="preserve"> </v>
      </c>
    </row>
    <row r="224" spans="1:12" x14ac:dyDescent="0.25">
      <c r="A224" s="72"/>
      <c r="B224" s="82"/>
      <c r="C224" s="82"/>
      <c r="D224" s="79"/>
      <c r="E224" s="83"/>
      <c r="F224" s="83"/>
      <c r="G224" s="81"/>
      <c r="H224" s="123"/>
      <c r="I224" s="238" t="str">
        <f>IF(ISNUMBER(F224),_xlfn.IFS(RIGHT(H224,3)="(b)",IF(AND(G224&gt;=DATE('1. Informace o projektu'!$C$3,1,1),G224&lt;=WORKDAY(DATE('1. Informace o projektu'!$C$3+1,1,31)-1,1)),"OK","!!"),RIGHT(H224,3)="(a)",IF(AND(G224&gt;=DATE('1. Informace o projektu'!$C$3,1,1),G224&lt;=WORKDAY(DATE('1. Informace o projektu'!$C$3,12,31)-1,1,'6. Data'!$C$76:$C$89)),"OK","!!"),ISBLANK(G224),"!",ISBLANK(H224),"!!!",H224='6. Data'!$B$3,"vyberte druh nákladu")," ")</f>
        <v xml:space="preserve"> </v>
      </c>
      <c r="J224" s="261" t="str">
        <f t="shared" si="9"/>
        <v xml:space="preserve"> </v>
      </c>
      <c r="K224" s="238" t="str">
        <f t="shared" si="10"/>
        <v xml:space="preserve"> </v>
      </c>
      <c r="L224" s="87" t="str">
        <f t="shared" si="11"/>
        <v xml:space="preserve"> </v>
      </c>
    </row>
    <row r="225" spans="1:12" x14ac:dyDescent="0.25">
      <c r="A225" s="72"/>
      <c r="B225" s="82"/>
      <c r="C225" s="82"/>
      <c r="D225" s="79"/>
      <c r="E225" s="83"/>
      <c r="F225" s="83"/>
      <c r="G225" s="81"/>
      <c r="H225" s="123"/>
      <c r="I225" s="238" t="str">
        <f>IF(ISNUMBER(F225),_xlfn.IFS(RIGHT(H225,3)="(b)",IF(AND(G225&gt;=DATE('1. Informace o projektu'!$C$3,1,1),G225&lt;=WORKDAY(DATE('1. Informace o projektu'!$C$3+1,1,31)-1,1)),"OK","!!"),RIGHT(H225,3)="(a)",IF(AND(G225&gt;=DATE('1. Informace o projektu'!$C$3,1,1),G225&lt;=WORKDAY(DATE('1. Informace o projektu'!$C$3,12,31)-1,1,'6. Data'!$C$76:$C$89)),"OK","!!"),ISBLANK(G225),"!",ISBLANK(H225),"!!!",H225='6. Data'!$B$3,"vyberte druh nákladu")," ")</f>
        <v xml:space="preserve"> </v>
      </c>
      <c r="J225" s="261" t="str">
        <f t="shared" si="9"/>
        <v xml:space="preserve"> </v>
      </c>
      <c r="K225" s="238" t="str">
        <f t="shared" si="10"/>
        <v xml:space="preserve"> </v>
      </c>
      <c r="L225" s="87" t="str">
        <f t="shared" si="11"/>
        <v xml:space="preserve"> </v>
      </c>
    </row>
    <row r="226" spans="1:12" x14ac:dyDescent="0.25">
      <c r="A226" s="72"/>
      <c r="B226" s="82"/>
      <c r="C226" s="82"/>
      <c r="D226" s="79"/>
      <c r="E226" s="83"/>
      <c r="F226" s="83"/>
      <c r="G226" s="81"/>
      <c r="H226" s="123"/>
      <c r="I226" s="238" t="str">
        <f>IF(ISNUMBER(F226),_xlfn.IFS(RIGHT(H226,3)="(b)",IF(AND(G226&gt;=DATE('1. Informace o projektu'!$C$3,1,1),G226&lt;=WORKDAY(DATE('1. Informace o projektu'!$C$3+1,1,31)-1,1)),"OK","!!"),RIGHT(H226,3)="(a)",IF(AND(G226&gt;=DATE('1. Informace o projektu'!$C$3,1,1),G226&lt;=WORKDAY(DATE('1. Informace o projektu'!$C$3,12,31)-1,1,'6. Data'!$C$76:$C$89)),"OK","!!"),ISBLANK(G226),"!",ISBLANK(H226),"!!!",H226='6. Data'!$B$3,"vyberte druh nákladu")," ")</f>
        <v xml:space="preserve"> </v>
      </c>
      <c r="J226" s="261" t="str">
        <f t="shared" si="9"/>
        <v xml:space="preserve"> </v>
      </c>
      <c r="K226" s="238" t="str">
        <f t="shared" si="10"/>
        <v xml:space="preserve"> </v>
      </c>
      <c r="L226" s="87" t="str">
        <f t="shared" si="11"/>
        <v xml:space="preserve"> </v>
      </c>
    </row>
    <row r="227" spans="1:12" x14ac:dyDescent="0.25">
      <c r="A227" s="72"/>
      <c r="B227" s="82"/>
      <c r="C227" s="82"/>
      <c r="D227" s="79"/>
      <c r="E227" s="83"/>
      <c r="F227" s="83"/>
      <c r="G227" s="81"/>
      <c r="H227" s="123"/>
      <c r="I227" s="238" t="str">
        <f>IF(ISNUMBER(F227),_xlfn.IFS(RIGHT(H227,3)="(b)",IF(AND(G227&gt;=DATE('1. Informace o projektu'!$C$3,1,1),G227&lt;=WORKDAY(DATE('1. Informace o projektu'!$C$3+1,1,31)-1,1)),"OK","!!"),RIGHT(H227,3)="(a)",IF(AND(G227&gt;=DATE('1. Informace o projektu'!$C$3,1,1),G227&lt;=WORKDAY(DATE('1. Informace o projektu'!$C$3,12,31)-1,1,'6. Data'!$C$76:$C$89)),"OK","!!"),ISBLANK(G227),"!",ISBLANK(H227),"!!!",H227='6. Data'!$B$3,"vyberte druh nákladu")," ")</f>
        <v xml:space="preserve"> </v>
      </c>
      <c r="J227" s="261" t="str">
        <f t="shared" si="9"/>
        <v xml:space="preserve"> </v>
      </c>
      <c r="K227" s="238" t="str">
        <f t="shared" si="10"/>
        <v xml:space="preserve"> </v>
      </c>
      <c r="L227" s="87" t="str">
        <f t="shared" si="11"/>
        <v xml:space="preserve"> </v>
      </c>
    </row>
    <row r="228" spans="1:12" x14ac:dyDescent="0.25">
      <c r="A228" s="72"/>
      <c r="B228" s="82"/>
      <c r="C228" s="82"/>
      <c r="D228" s="79"/>
      <c r="E228" s="83"/>
      <c r="F228" s="83"/>
      <c r="G228" s="81"/>
      <c r="H228" s="123"/>
      <c r="I228" s="238" t="str">
        <f>IF(ISNUMBER(F228),_xlfn.IFS(RIGHT(H228,3)="(b)",IF(AND(G228&gt;=DATE('1. Informace o projektu'!$C$3,1,1),G228&lt;=WORKDAY(DATE('1. Informace o projektu'!$C$3+1,1,31)-1,1)),"OK","!!"),RIGHT(H228,3)="(a)",IF(AND(G228&gt;=DATE('1. Informace o projektu'!$C$3,1,1),G228&lt;=WORKDAY(DATE('1. Informace o projektu'!$C$3,12,31)-1,1,'6. Data'!$C$76:$C$89)),"OK","!!"),ISBLANK(G228),"!",ISBLANK(H228),"!!!",H228='6. Data'!$B$3,"vyberte druh nákladu")," ")</f>
        <v xml:space="preserve"> </v>
      </c>
      <c r="J228" s="261" t="str">
        <f t="shared" si="9"/>
        <v xml:space="preserve"> </v>
      </c>
      <c r="K228" s="238" t="str">
        <f t="shared" si="10"/>
        <v xml:space="preserve"> </v>
      </c>
      <c r="L228" s="87" t="str">
        <f t="shared" si="11"/>
        <v xml:space="preserve"> </v>
      </c>
    </row>
    <row r="229" spans="1:12" x14ac:dyDescent="0.25">
      <c r="A229" s="72"/>
      <c r="B229" s="82"/>
      <c r="C229" s="82"/>
      <c r="D229" s="79"/>
      <c r="E229" s="83"/>
      <c r="F229" s="83"/>
      <c r="G229" s="81"/>
      <c r="H229" s="123"/>
      <c r="I229" s="238" t="str">
        <f>IF(ISNUMBER(F229),_xlfn.IFS(RIGHT(H229,3)="(b)",IF(AND(G229&gt;=DATE('1. Informace o projektu'!$C$3,1,1),G229&lt;=WORKDAY(DATE('1. Informace o projektu'!$C$3+1,1,31)-1,1)),"OK","!!"),RIGHT(H229,3)="(a)",IF(AND(G229&gt;=DATE('1. Informace o projektu'!$C$3,1,1),G229&lt;=WORKDAY(DATE('1. Informace o projektu'!$C$3,12,31)-1,1,'6. Data'!$C$76:$C$89)),"OK","!!"),ISBLANK(G229),"!",ISBLANK(H229),"!!!",H229='6. Data'!$B$3,"vyberte druh nákladu")," ")</f>
        <v xml:space="preserve"> </v>
      </c>
      <c r="J229" s="261" t="str">
        <f t="shared" si="9"/>
        <v xml:space="preserve"> </v>
      </c>
      <c r="K229" s="238" t="str">
        <f t="shared" si="10"/>
        <v xml:space="preserve"> </v>
      </c>
      <c r="L229" s="87" t="str">
        <f t="shared" si="11"/>
        <v xml:space="preserve"> </v>
      </c>
    </row>
    <row r="230" spans="1:12" x14ac:dyDescent="0.25">
      <c r="A230" s="72"/>
      <c r="B230" s="82"/>
      <c r="C230" s="82"/>
      <c r="D230" s="79"/>
      <c r="E230" s="83"/>
      <c r="F230" s="83"/>
      <c r="G230" s="81"/>
      <c r="H230" s="123"/>
      <c r="I230" s="238" t="str">
        <f>IF(ISNUMBER(F230),_xlfn.IFS(RIGHT(H230,3)="(b)",IF(AND(G230&gt;=DATE('1. Informace o projektu'!$C$3,1,1),G230&lt;=WORKDAY(DATE('1. Informace o projektu'!$C$3+1,1,31)-1,1)),"OK","!!"),RIGHT(H230,3)="(a)",IF(AND(G230&gt;=DATE('1. Informace o projektu'!$C$3,1,1),G230&lt;=WORKDAY(DATE('1. Informace o projektu'!$C$3,12,31)-1,1,'6. Data'!$C$76:$C$89)),"OK","!!"),ISBLANK(G230),"!",ISBLANK(H230),"!!!",H230='6. Data'!$B$3,"vyberte druh nákladu")," ")</f>
        <v xml:space="preserve"> </v>
      </c>
      <c r="J230" s="261" t="str">
        <f t="shared" si="9"/>
        <v xml:space="preserve"> </v>
      </c>
      <c r="K230" s="238" t="str">
        <f t="shared" si="10"/>
        <v xml:space="preserve"> </v>
      </c>
      <c r="L230" s="87" t="str">
        <f t="shared" si="11"/>
        <v xml:space="preserve"> </v>
      </c>
    </row>
    <row r="231" spans="1:12" x14ac:dyDescent="0.25">
      <c r="A231" s="72"/>
      <c r="B231" s="82"/>
      <c r="C231" s="82"/>
      <c r="D231" s="79"/>
      <c r="E231" s="83"/>
      <c r="F231" s="83"/>
      <c r="G231" s="81"/>
      <c r="H231" s="123"/>
      <c r="I231" s="238" t="str">
        <f>IF(ISNUMBER(F231),_xlfn.IFS(RIGHT(H231,3)="(b)",IF(AND(G231&gt;=DATE('1. Informace o projektu'!$C$3,1,1),G231&lt;=WORKDAY(DATE('1. Informace o projektu'!$C$3+1,1,31)-1,1)),"OK","!!"),RIGHT(H231,3)="(a)",IF(AND(G231&gt;=DATE('1. Informace o projektu'!$C$3,1,1),G231&lt;=WORKDAY(DATE('1. Informace o projektu'!$C$3,12,31)-1,1,'6. Data'!$C$76:$C$89)),"OK","!!"),ISBLANK(G231),"!",ISBLANK(H231),"!!!",H231='6. Data'!$B$3,"vyberte druh nákladu")," ")</f>
        <v xml:space="preserve"> </v>
      </c>
      <c r="J231" s="261" t="str">
        <f t="shared" si="9"/>
        <v xml:space="preserve"> </v>
      </c>
      <c r="K231" s="238" t="str">
        <f t="shared" si="10"/>
        <v xml:space="preserve"> </v>
      </c>
      <c r="L231" s="87" t="str">
        <f t="shared" si="11"/>
        <v xml:space="preserve"> </v>
      </c>
    </row>
    <row r="232" spans="1:12" x14ac:dyDescent="0.25">
      <c r="A232" s="72"/>
      <c r="B232" s="82"/>
      <c r="C232" s="82"/>
      <c r="D232" s="79"/>
      <c r="E232" s="83"/>
      <c r="F232" s="83"/>
      <c r="G232" s="81"/>
      <c r="H232" s="123"/>
      <c r="I232" s="238" t="str">
        <f>IF(ISNUMBER(F232),_xlfn.IFS(RIGHT(H232,3)="(b)",IF(AND(G232&gt;=DATE('1. Informace o projektu'!$C$3,1,1),G232&lt;=WORKDAY(DATE('1. Informace o projektu'!$C$3+1,1,31)-1,1)),"OK","!!"),RIGHT(H232,3)="(a)",IF(AND(G232&gt;=DATE('1. Informace o projektu'!$C$3,1,1),G232&lt;=WORKDAY(DATE('1. Informace o projektu'!$C$3,12,31)-1,1,'6. Data'!$C$76:$C$89)),"OK","!!"),ISBLANK(G232),"!",ISBLANK(H232),"!!!",H232='6. Data'!$B$3,"vyberte druh nákladu")," ")</f>
        <v xml:space="preserve"> </v>
      </c>
      <c r="J232" s="261" t="str">
        <f t="shared" si="9"/>
        <v xml:space="preserve"> </v>
      </c>
      <c r="K232" s="238" t="str">
        <f t="shared" si="10"/>
        <v xml:space="preserve"> </v>
      </c>
      <c r="L232" s="87" t="str">
        <f t="shared" si="11"/>
        <v xml:space="preserve"> </v>
      </c>
    </row>
    <row r="233" spans="1:12" x14ac:dyDescent="0.25">
      <c r="A233" s="72"/>
      <c r="B233" s="82"/>
      <c r="C233" s="82"/>
      <c r="D233" s="79"/>
      <c r="E233" s="83"/>
      <c r="F233" s="83"/>
      <c r="G233" s="81"/>
      <c r="H233" s="123"/>
      <c r="I233" s="238" t="str">
        <f>IF(ISNUMBER(F233),_xlfn.IFS(RIGHT(H233,3)="(b)",IF(AND(G233&gt;=DATE('1. Informace o projektu'!$C$3,1,1),G233&lt;=WORKDAY(DATE('1. Informace o projektu'!$C$3+1,1,31)-1,1)),"OK","!!"),RIGHT(H233,3)="(a)",IF(AND(G233&gt;=DATE('1. Informace o projektu'!$C$3,1,1),G233&lt;=WORKDAY(DATE('1. Informace o projektu'!$C$3,12,31)-1,1,'6. Data'!$C$76:$C$89)),"OK","!!"),ISBLANK(G233),"!",ISBLANK(H233),"!!!",H233='6. Data'!$B$3,"vyberte druh nákladu")," ")</f>
        <v xml:space="preserve"> </v>
      </c>
      <c r="J233" s="261" t="str">
        <f t="shared" si="9"/>
        <v xml:space="preserve"> </v>
      </c>
      <c r="K233" s="238" t="str">
        <f t="shared" si="10"/>
        <v xml:space="preserve"> </v>
      </c>
      <c r="L233" s="87" t="str">
        <f t="shared" si="11"/>
        <v xml:space="preserve"> </v>
      </c>
    </row>
    <row r="234" spans="1:12" x14ac:dyDescent="0.25">
      <c r="A234" s="72"/>
      <c r="B234" s="82"/>
      <c r="C234" s="82"/>
      <c r="D234" s="79"/>
      <c r="E234" s="83"/>
      <c r="F234" s="83"/>
      <c r="G234" s="81"/>
      <c r="H234" s="123"/>
      <c r="I234" s="238" t="str">
        <f>IF(ISNUMBER(F234),_xlfn.IFS(RIGHT(H234,3)="(b)",IF(AND(G234&gt;=DATE('1. Informace o projektu'!$C$3,1,1),G234&lt;=WORKDAY(DATE('1. Informace o projektu'!$C$3+1,1,31)-1,1)),"OK","!!"),RIGHT(H234,3)="(a)",IF(AND(G234&gt;=DATE('1. Informace o projektu'!$C$3,1,1),G234&lt;=WORKDAY(DATE('1. Informace o projektu'!$C$3,12,31)-1,1,'6. Data'!$C$76:$C$89)),"OK","!!"),ISBLANK(G234),"!",ISBLANK(H234),"!!!",H234='6. Data'!$B$3,"vyberte druh nákladu")," ")</f>
        <v xml:space="preserve"> </v>
      </c>
      <c r="J234" s="261" t="str">
        <f t="shared" si="9"/>
        <v xml:space="preserve"> </v>
      </c>
      <c r="K234" s="238" t="str">
        <f t="shared" si="10"/>
        <v xml:space="preserve"> </v>
      </c>
      <c r="L234" s="87" t="str">
        <f t="shared" si="11"/>
        <v xml:space="preserve"> </v>
      </c>
    </row>
    <row r="235" spans="1:12" x14ac:dyDescent="0.25">
      <c r="A235" s="72"/>
      <c r="B235" s="82"/>
      <c r="C235" s="82"/>
      <c r="D235" s="79"/>
      <c r="E235" s="83"/>
      <c r="F235" s="83"/>
      <c r="G235" s="81"/>
      <c r="H235" s="123"/>
      <c r="I235" s="238" t="str">
        <f>IF(ISNUMBER(F235),_xlfn.IFS(RIGHT(H235,3)="(b)",IF(AND(G235&gt;=DATE('1. Informace o projektu'!$C$3,1,1),G235&lt;=WORKDAY(DATE('1. Informace o projektu'!$C$3+1,1,31)-1,1)),"OK","!!"),RIGHT(H235,3)="(a)",IF(AND(G235&gt;=DATE('1. Informace o projektu'!$C$3,1,1),G235&lt;=WORKDAY(DATE('1. Informace o projektu'!$C$3,12,31)-1,1,'6. Data'!$C$76:$C$89)),"OK","!!"),ISBLANK(G235),"!",ISBLANK(H235),"!!!",H235='6. Data'!$B$3,"vyberte druh nákladu")," ")</f>
        <v xml:space="preserve"> </v>
      </c>
      <c r="J235" s="261" t="str">
        <f t="shared" si="9"/>
        <v xml:space="preserve"> </v>
      </c>
      <c r="K235" s="238" t="str">
        <f t="shared" si="10"/>
        <v xml:space="preserve"> </v>
      </c>
      <c r="L235" s="87" t="str">
        <f t="shared" si="11"/>
        <v xml:space="preserve"> </v>
      </c>
    </row>
    <row r="236" spans="1:12" x14ac:dyDescent="0.25">
      <c r="A236" s="72"/>
      <c r="B236" s="82"/>
      <c r="C236" s="82"/>
      <c r="D236" s="79"/>
      <c r="E236" s="83"/>
      <c r="F236" s="83"/>
      <c r="G236" s="81"/>
      <c r="H236" s="123"/>
      <c r="I236" s="238" t="str">
        <f>IF(ISNUMBER(F236),_xlfn.IFS(RIGHT(H236,3)="(b)",IF(AND(G236&gt;=DATE('1. Informace o projektu'!$C$3,1,1),G236&lt;=WORKDAY(DATE('1. Informace o projektu'!$C$3+1,1,31)-1,1)),"OK","!!"),RIGHT(H236,3)="(a)",IF(AND(G236&gt;=DATE('1. Informace o projektu'!$C$3,1,1),G236&lt;=WORKDAY(DATE('1. Informace o projektu'!$C$3,12,31)-1,1,'6. Data'!$C$76:$C$89)),"OK","!!"),ISBLANK(G236),"!",ISBLANK(H236),"!!!",H236='6. Data'!$B$3,"vyberte druh nákladu")," ")</f>
        <v xml:space="preserve"> </v>
      </c>
      <c r="J236" s="261" t="str">
        <f t="shared" si="9"/>
        <v xml:space="preserve"> </v>
      </c>
      <c r="K236" s="238" t="str">
        <f t="shared" si="10"/>
        <v xml:space="preserve"> </v>
      </c>
      <c r="L236" s="87" t="str">
        <f t="shared" si="11"/>
        <v xml:space="preserve"> </v>
      </c>
    </row>
    <row r="237" spans="1:12" x14ac:dyDescent="0.25">
      <c r="A237" s="72"/>
      <c r="B237" s="82"/>
      <c r="C237" s="82"/>
      <c r="D237" s="79"/>
      <c r="E237" s="83"/>
      <c r="F237" s="83"/>
      <c r="G237" s="81"/>
      <c r="H237" s="123"/>
      <c r="I237" s="238" t="str">
        <f>IF(ISNUMBER(F237),_xlfn.IFS(RIGHT(H237,3)="(b)",IF(AND(G237&gt;=DATE('1. Informace o projektu'!$C$3,1,1),G237&lt;=WORKDAY(DATE('1. Informace o projektu'!$C$3+1,1,31)-1,1)),"OK","!!"),RIGHT(H237,3)="(a)",IF(AND(G237&gt;=DATE('1. Informace o projektu'!$C$3,1,1),G237&lt;=WORKDAY(DATE('1. Informace o projektu'!$C$3,12,31)-1,1,'6. Data'!$C$76:$C$89)),"OK","!!"),ISBLANK(G237),"!",ISBLANK(H237),"!!!",H237='6. Data'!$B$3,"vyberte druh nákladu")," ")</f>
        <v xml:space="preserve"> </v>
      </c>
      <c r="J237" s="261" t="str">
        <f t="shared" si="9"/>
        <v xml:space="preserve"> </v>
      </c>
      <c r="K237" s="238" t="str">
        <f t="shared" si="10"/>
        <v xml:space="preserve"> </v>
      </c>
      <c r="L237" s="87" t="str">
        <f t="shared" si="11"/>
        <v xml:space="preserve"> </v>
      </c>
    </row>
    <row r="238" spans="1:12" x14ac:dyDescent="0.25">
      <c r="A238" s="72"/>
      <c r="B238" s="82"/>
      <c r="C238" s="82"/>
      <c r="D238" s="79"/>
      <c r="E238" s="83"/>
      <c r="F238" s="83"/>
      <c r="G238" s="81"/>
      <c r="H238" s="123"/>
      <c r="I238" s="238" t="str">
        <f>IF(ISNUMBER(F238),_xlfn.IFS(RIGHT(H238,3)="(b)",IF(AND(G238&gt;=DATE('1. Informace o projektu'!$C$3,1,1),G238&lt;=WORKDAY(DATE('1. Informace o projektu'!$C$3+1,1,31)-1,1)),"OK","!!"),RIGHT(H238,3)="(a)",IF(AND(G238&gt;=DATE('1. Informace o projektu'!$C$3,1,1),G238&lt;=WORKDAY(DATE('1. Informace o projektu'!$C$3,12,31)-1,1,'6. Data'!$C$76:$C$89)),"OK","!!"),ISBLANK(G238),"!",ISBLANK(H238),"!!!",H238='6. Data'!$B$3,"vyberte druh nákladu")," ")</f>
        <v xml:space="preserve"> </v>
      </c>
      <c r="J238" s="261" t="str">
        <f t="shared" si="9"/>
        <v xml:space="preserve"> </v>
      </c>
      <c r="K238" s="238" t="str">
        <f t="shared" si="10"/>
        <v xml:space="preserve"> </v>
      </c>
      <c r="L238" s="87" t="str">
        <f t="shared" si="11"/>
        <v xml:space="preserve"> </v>
      </c>
    </row>
    <row r="239" spans="1:12" x14ac:dyDescent="0.25">
      <c r="A239" s="72"/>
      <c r="B239" s="82"/>
      <c r="C239" s="82"/>
      <c r="D239" s="79"/>
      <c r="E239" s="83"/>
      <c r="F239" s="83"/>
      <c r="G239" s="81"/>
      <c r="H239" s="123"/>
      <c r="I239" s="238" t="str">
        <f>IF(ISNUMBER(F239),_xlfn.IFS(RIGHT(H239,3)="(b)",IF(AND(G239&gt;=DATE('1. Informace o projektu'!$C$3,1,1),G239&lt;=WORKDAY(DATE('1. Informace o projektu'!$C$3+1,1,31)-1,1)),"OK","!!"),RIGHT(H239,3)="(a)",IF(AND(G239&gt;=DATE('1. Informace o projektu'!$C$3,1,1),G239&lt;=WORKDAY(DATE('1. Informace o projektu'!$C$3,12,31)-1,1,'6. Data'!$C$76:$C$89)),"OK","!!"),ISBLANK(G239),"!",ISBLANK(H239),"!!!",H239='6. Data'!$B$3,"vyberte druh nákladu")," ")</f>
        <v xml:space="preserve"> </v>
      </c>
      <c r="J239" s="261" t="str">
        <f t="shared" si="9"/>
        <v xml:space="preserve"> </v>
      </c>
      <c r="K239" s="238" t="str">
        <f t="shared" si="10"/>
        <v xml:space="preserve"> </v>
      </c>
      <c r="L239" s="87" t="str">
        <f t="shared" si="11"/>
        <v xml:space="preserve"> </v>
      </c>
    </row>
    <row r="240" spans="1:12" x14ac:dyDescent="0.25">
      <c r="A240" s="72"/>
      <c r="B240" s="82"/>
      <c r="C240" s="82"/>
      <c r="D240" s="79"/>
      <c r="E240" s="83"/>
      <c r="F240" s="83"/>
      <c r="G240" s="81"/>
      <c r="H240" s="123"/>
      <c r="I240" s="238" t="str">
        <f>IF(ISNUMBER(F240),_xlfn.IFS(RIGHT(H240,3)="(b)",IF(AND(G240&gt;=DATE('1. Informace o projektu'!$C$3,1,1),G240&lt;=WORKDAY(DATE('1. Informace o projektu'!$C$3+1,1,31)-1,1)),"OK","!!"),RIGHT(H240,3)="(a)",IF(AND(G240&gt;=DATE('1. Informace o projektu'!$C$3,1,1),G240&lt;=WORKDAY(DATE('1. Informace o projektu'!$C$3,12,31)-1,1,'6. Data'!$C$76:$C$89)),"OK","!!"),ISBLANK(G240),"!",ISBLANK(H240),"!!!",H240='6. Data'!$B$3,"vyberte druh nákladu")," ")</f>
        <v xml:space="preserve"> </v>
      </c>
      <c r="J240" s="261" t="str">
        <f t="shared" si="9"/>
        <v xml:space="preserve"> </v>
      </c>
      <c r="K240" s="238" t="str">
        <f t="shared" si="10"/>
        <v xml:space="preserve"> </v>
      </c>
      <c r="L240" s="87" t="str">
        <f t="shared" si="11"/>
        <v xml:space="preserve"> </v>
      </c>
    </row>
    <row r="241" spans="1:12" x14ac:dyDescent="0.25">
      <c r="A241" s="72"/>
      <c r="B241" s="82"/>
      <c r="C241" s="82"/>
      <c r="D241" s="79"/>
      <c r="E241" s="83"/>
      <c r="F241" s="83"/>
      <c r="G241" s="81"/>
      <c r="H241" s="123"/>
      <c r="I241" s="238" t="str">
        <f>IF(ISNUMBER(F241),_xlfn.IFS(RIGHT(H241,3)="(b)",IF(AND(G241&gt;=DATE('1. Informace o projektu'!$C$3,1,1),G241&lt;=WORKDAY(DATE('1. Informace o projektu'!$C$3+1,1,31)-1,1)),"OK","!!"),RIGHT(H241,3)="(a)",IF(AND(G241&gt;=DATE('1. Informace o projektu'!$C$3,1,1),G241&lt;=WORKDAY(DATE('1. Informace o projektu'!$C$3,12,31)-1,1,'6. Data'!$C$76:$C$89)),"OK","!!"),ISBLANK(G241),"!",ISBLANK(H241),"!!!",H241='6. Data'!$B$3,"vyberte druh nákladu")," ")</f>
        <v xml:space="preserve"> </v>
      </c>
      <c r="J241" s="261" t="str">
        <f t="shared" si="9"/>
        <v xml:space="preserve"> </v>
      </c>
      <c r="K241" s="238" t="str">
        <f t="shared" si="10"/>
        <v xml:space="preserve"> </v>
      </c>
      <c r="L241" s="87" t="str">
        <f t="shared" si="11"/>
        <v xml:space="preserve"> </v>
      </c>
    </row>
    <row r="242" spans="1:12" x14ac:dyDescent="0.25">
      <c r="A242" s="72"/>
      <c r="B242" s="82"/>
      <c r="C242" s="82"/>
      <c r="D242" s="79"/>
      <c r="E242" s="83"/>
      <c r="F242" s="83"/>
      <c r="G242" s="81"/>
      <c r="H242" s="123"/>
      <c r="I242" s="238" t="str">
        <f>IF(ISNUMBER(F242),_xlfn.IFS(RIGHT(H242,3)="(b)",IF(AND(G242&gt;=DATE('1. Informace o projektu'!$C$3,1,1),G242&lt;=WORKDAY(DATE('1. Informace o projektu'!$C$3+1,1,31)-1,1)),"OK","!!"),RIGHT(H242,3)="(a)",IF(AND(G242&gt;=DATE('1. Informace o projektu'!$C$3,1,1),G242&lt;=WORKDAY(DATE('1. Informace o projektu'!$C$3,12,31)-1,1,'6. Data'!$C$76:$C$89)),"OK","!!"),ISBLANK(G242),"!",ISBLANK(H242),"!!!",H242='6. Data'!$B$3,"vyberte druh nákladu")," ")</f>
        <v xml:space="preserve"> </v>
      </c>
      <c r="J242" s="261" t="str">
        <f t="shared" si="9"/>
        <v xml:space="preserve"> </v>
      </c>
      <c r="K242" s="238" t="str">
        <f t="shared" si="10"/>
        <v xml:space="preserve"> </v>
      </c>
      <c r="L242" s="87" t="str">
        <f t="shared" si="11"/>
        <v xml:space="preserve"> </v>
      </c>
    </row>
    <row r="243" spans="1:12" x14ac:dyDescent="0.25">
      <c r="A243" s="72"/>
      <c r="B243" s="82"/>
      <c r="C243" s="82"/>
      <c r="D243" s="79"/>
      <c r="E243" s="83"/>
      <c r="F243" s="83"/>
      <c r="G243" s="81"/>
      <c r="H243" s="123"/>
      <c r="I243" s="238" t="str">
        <f>IF(ISNUMBER(F243),_xlfn.IFS(RIGHT(H243,3)="(b)",IF(AND(G243&gt;=DATE('1. Informace o projektu'!$C$3,1,1),G243&lt;=WORKDAY(DATE('1. Informace o projektu'!$C$3+1,1,31)-1,1)),"OK","!!"),RIGHT(H243,3)="(a)",IF(AND(G243&gt;=DATE('1. Informace o projektu'!$C$3,1,1),G243&lt;=WORKDAY(DATE('1. Informace o projektu'!$C$3,12,31)-1,1,'6. Data'!$C$76:$C$89)),"OK","!!"),ISBLANK(G243),"!",ISBLANK(H243),"!!!",H243='6. Data'!$B$3,"vyberte druh nákladu")," ")</f>
        <v xml:space="preserve"> </v>
      </c>
      <c r="J243" s="261" t="str">
        <f t="shared" si="9"/>
        <v xml:space="preserve"> </v>
      </c>
      <c r="K243" s="238" t="str">
        <f t="shared" si="10"/>
        <v xml:space="preserve"> </v>
      </c>
      <c r="L243" s="87" t="str">
        <f t="shared" si="11"/>
        <v xml:space="preserve"> </v>
      </c>
    </row>
    <row r="244" spans="1:12" x14ac:dyDescent="0.25">
      <c r="A244" s="72"/>
      <c r="B244" s="82"/>
      <c r="C244" s="82"/>
      <c r="D244" s="79"/>
      <c r="E244" s="83"/>
      <c r="F244" s="83"/>
      <c r="G244" s="81"/>
      <c r="H244" s="123"/>
      <c r="I244" s="238" t="str">
        <f>IF(ISNUMBER(F244),_xlfn.IFS(RIGHT(H244,3)="(b)",IF(AND(G244&gt;=DATE('1. Informace o projektu'!$C$3,1,1),G244&lt;=WORKDAY(DATE('1. Informace o projektu'!$C$3+1,1,31)-1,1)),"OK","!!"),RIGHT(H244,3)="(a)",IF(AND(G244&gt;=DATE('1. Informace o projektu'!$C$3,1,1),G244&lt;=WORKDAY(DATE('1. Informace o projektu'!$C$3,12,31)-1,1,'6. Data'!$C$76:$C$89)),"OK","!!"),ISBLANK(G244),"!",ISBLANK(H244),"!!!",H244='6. Data'!$B$3,"vyberte druh nákladu")," ")</f>
        <v xml:space="preserve"> </v>
      </c>
      <c r="J244" s="261" t="str">
        <f t="shared" si="9"/>
        <v xml:space="preserve"> </v>
      </c>
      <c r="K244" s="238" t="str">
        <f t="shared" si="10"/>
        <v xml:space="preserve"> </v>
      </c>
      <c r="L244" s="87" t="str">
        <f t="shared" si="11"/>
        <v xml:space="preserve"> </v>
      </c>
    </row>
    <row r="245" spans="1:12" x14ac:dyDescent="0.25">
      <c r="A245" s="72"/>
      <c r="B245" s="82"/>
      <c r="C245" s="82"/>
      <c r="D245" s="79"/>
      <c r="E245" s="83"/>
      <c r="F245" s="83"/>
      <c r="G245" s="81"/>
      <c r="H245" s="123"/>
      <c r="I245" s="238" t="str">
        <f>IF(ISNUMBER(F245),_xlfn.IFS(RIGHT(H245,3)="(b)",IF(AND(G245&gt;=DATE('1. Informace o projektu'!$C$3,1,1),G245&lt;=WORKDAY(DATE('1. Informace o projektu'!$C$3+1,1,31)-1,1)),"OK","!!"),RIGHT(H245,3)="(a)",IF(AND(G245&gt;=DATE('1. Informace o projektu'!$C$3,1,1),G245&lt;=WORKDAY(DATE('1. Informace o projektu'!$C$3,12,31)-1,1,'6. Data'!$C$76:$C$89)),"OK","!!"),ISBLANK(G245),"!",ISBLANK(H245),"!!!",H245='6. Data'!$B$3,"vyberte druh nákladu")," ")</f>
        <v xml:space="preserve"> </v>
      </c>
      <c r="J245" s="261" t="str">
        <f t="shared" si="9"/>
        <v xml:space="preserve"> </v>
      </c>
      <c r="K245" s="238" t="str">
        <f t="shared" si="10"/>
        <v xml:space="preserve"> </v>
      </c>
      <c r="L245" s="87" t="str">
        <f t="shared" si="11"/>
        <v xml:space="preserve"> </v>
      </c>
    </row>
    <row r="246" spans="1:12" x14ac:dyDescent="0.25">
      <c r="A246" s="72"/>
      <c r="B246" s="82"/>
      <c r="C246" s="82"/>
      <c r="D246" s="79"/>
      <c r="E246" s="83"/>
      <c r="F246" s="83"/>
      <c r="G246" s="81"/>
      <c r="H246" s="123"/>
      <c r="I246" s="238" t="str">
        <f>IF(ISNUMBER(F246),_xlfn.IFS(RIGHT(H246,3)="(b)",IF(AND(G246&gt;=DATE('1. Informace o projektu'!$C$3,1,1),G246&lt;=WORKDAY(DATE('1. Informace o projektu'!$C$3+1,1,31)-1,1)),"OK","!!"),RIGHT(H246,3)="(a)",IF(AND(G246&gt;=DATE('1. Informace o projektu'!$C$3,1,1),G246&lt;=WORKDAY(DATE('1. Informace o projektu'!$C$3,12,31)-1,1,'6. Data'!$C$76:$C$89)),"OK","!!"),ISBLANK(G246),"!",ISBLANK(H246),"!!!",H246='6. Data'!$B$3,"vyberte druh nákladu")," ")</f>
        <v xml:space="preserve"> </v>
      </c>
      <c r="J246" s="261" t="str">
        <f t="shared" si="9"/>
        <v xml:space="preserve"> </v>
      </c>
      <c r="K246" s="238" t="str">
        <f t="shared" si="10"/>
        <v xml:space="preserve"> </v>
      </c>
      <c r="L246" s="87" t="str">
        <f t="shared" si="11"/>
        <v xml:space="preserve"> </v>
      </c>
    </row>
    <row r="247" spans="1:12" x14ac:dyDescent="0.25">
      <c r="A247" s="72"/>
      <c r="B247" s="82"/>
      <c r="C247" s="82"/>
      <c r="D247" s="79"/>
      <c r="E247" s="83"/>
      <c r="F247" s="83"/>
      <c r="G247" s="81"/>
      <c r="H247" s="123"/>
      <c r="I247" s="238" t="str">
        <f>IF(ISNUMBER(F247),_xlfn.IFS(RIGHT(H247,3)="(b)",IF(AND(G247&gt;=DATE('1. Informace o projektu'!$C$3,1,1),G247&lt;=WORKDAY(DATE('1. Informace o projektu'!$C$3+1,1,31)-1,1)),"OK","!!"),RIGHT(H247,3)="(a)",IF(AND(G247&gt;=DATE('1. Informace o projektu'!$C$3,1,1),G247&lt;=WORKDAY(DATE('1. Informace o projektu'!$C$3,12,31)-1,1,'6. Data'!$C$76:$C$89)),"OK","!!"),ISBLANK(G247),"!",ISBLANK(H247),"!!!",H247='6. Data'!$B$3,"vyberte druh nákladu")," ")</f>
        <v xml:space="preserve"> </v>
      </c>
      <c r="J247" s="261" t="str">
        <f t="shared" si="9"/>
        <v xml:space="preserve"> </v>
      </c>
      <c r="K247" s="238" t="str">
        <f t="shared" si="10"/>
        <v xml:space="preserve"> </v>
      </c>
      <c r="L247" s="87" t="str">
        <f t="shared" si="11"/>
        <v xml:space="preserve"> </v>
      </c>
    </row>
    <row r="248" spans="1:12" x14ac:dyDescent="0.25">
      <c r="A248" s="72"/>
      <c r="B248" s="82"/>
      <c r="C248" s="82"/>
      <c r="D248" s="79"/>
      <c r="E248" s="83"/>
      <c r="F248" s="83"/>
      <c r="G248" s="81"/>
      <c r="H248" s="123"/>
      <c r="I248" s="238" t="str">
        <f>IF(ISNUMBER(F248),_xlfn.IFS(RIGHT(H248,3)="(b)",IF(AND(G248&gt;=DATE('1. Informace o projektu'!$C$3,1,1),G248&lt;=WORKDAY(DATE('1. Informace o projektu'!$C$3+1,1,31)-1,1)),"OK","!!"),RIGHT(H248,3)="(a)",IF(AND(G248&gt;=DATE('1. Informace o projektu'!$C$3,1,1),G248&lt;=WORKDAY(DATE('1. Informace o projektu'!$C$3,12,31)-1,1,'6. Data'!$C$76:$C$89)),"OK","!!"),ISBLANK(G248),"!",ISBLANK(H248),"!!!",H248='6. Data'!$B$3,"vyberte druh nákladu")," ")</f>
        <v xml:space="preserve"> </v>
      </c>
      <c r="J248" s="261" t="str">
        <f t="shared" si="9"/>
        <v xml:space="preserve"> </v>
      </c>
      <c r="K248" s="238" t="str">
        <f t="shared" si="10"/>
        <v xml:space="preserve"> </v>
      </c>
      <c r="L248" s="87" t="str">
        <f t="shared" si="11"/>
        <v xml:space="preserve"> </v>
      </c>
    </row>
    <row r="249" spans="1:12" x14ac:dyDescent="0.25">
      <c r="A249" s="72"/>
      <c r="B249" s="82"/>
      <c r="C249" s="82"/>
      <c r="D249" s="79"/>
      <c r="E249" s="83"/>
      <c r="F249" s="83"/>
      <c r="G249" s="81"/>
      <c r="H249" s="123"/>
      <c r="I249" s="238" t="str">
        <f>IF(ISNUMBER(F249),_xlfn.IFS(RIGHT(H249,3)="(b)",IF(AND(G249&gt;=DATE('1. Informace o projektu'!$C$3,1,1),G249&lt;=WORKDAY(DATE('1. Informace o projektu'!$C$3+1,1,31)-1,1)),"OK","!!"),RIGHT(H249,3)="(a)",IF(AND(G249&gt;=DATE('1. Informace o projektu'!$C$3,1,1),G249&lt;=WORKDAY(DATE('1. Informace o projektu'!$C$3,12,31)-1,1,'6. Data'!$C$76:$C$89)),"OK","!!"),ISBLANK(G249),"!",ISBLANK(H249),"!!!",H249='6. Data'!$B$3,"vyberte druh nákladu")," ")</f>
        <v xml:space="preserve"> </v>
      </c>
      <c r="J249" s="261" t="str">
        <f t="shared" si="9"/>
        <v xml:space="preserve"> </v>
      </c>
      <c r="K249" s="238" t="str">
        <f t="shared" si="10"/>
        <v xml:space="preserve"> </v>
      </c>
      <c r="L249" s="87" t="str">
        <f t="shared" si="11"/>
        <v xml:space="preserve"> </v>
      </c>
    </row>
    <row r="250" spans="1:12" x14ac:dyDescent="0.25">
      <c r="A250" s="72"/>
      <c r="B250" s="82"/>
      <c r="C250" s="82"/>
      <c r="D250" s="79"/>
      <c r="E250" s="83"/>
      <c r="F250" s="83"/>
      <c r="G250" s="81"/>
      <c r="H250" s="123"/>
      <c r="I250" s="238" t="str">
        <f>IF(ISNUMBER(F250),_xlfn.IFS(RIGHT(H250,3)="(b)",IF(AND(G250&gt;=DATE('1. Informace o projektu'!$C$3,1,1),G250&lt;=WORKDAY(DATE('1. Informace o projektu'!$C$3+1,1,31)-1,1)),"OK","!!"),RIGHT(H250,3)="(a)",IF(AND(G250&gt;=DATE('1. Informace o projektu'!$C$3,1,1),G250&lt;=WORKDAY(DATE('1. Informace o projektu'!$C$3,12,31)-1,1,'6. Data'!$C$76:$C$89)),"OK","!!"),ISBLANK(G250),"!",ISBLANK(H250),"!!!",H250='6. Data'!$B$3,"vyberte druh nákladu")," ")</f>
        <v xml:space="preserve"> </v>
      </c>
      <c r="J250" s="261" t="str">
        <f t="shared" si="9"/>
        <v xml:space="preserve"> </v>
      </c>
      <c r="K250" s="238" t="str">
        <f t="shared" si="10"/>
        <v xml:space="preserve"> </v>
      </c>
      <c r="L250" s="87" t="str">
        <f t="shared" si="11"/>
        <v xml:space="preserve"> </v>
      </c>
    </row>
    <row r="251" spans="1:12" x14ac:dyDescent="0.25">
      <c r="A251" s="72"/>
      <c r="B251" s="82"/>
      <c r="C251" s="82"/>
      <c r="D251" s="79"/>
      <c r="E251" s="83"/>
      <c r="F251" s="83"/>
      <c r="G251" s="81"/>
      <c r="H251" s="123"/>
      <c r="I251" s="238" t="str">
        <f>IF(ISNUMBER(F251),_xlfn.IFS(RIGHT(H251,3)="(b)",IF(AND(G251&gt;=DATE('1. Informace o projektu'!$C$3,1,1),G251&lt;=WORKDAY(DATE('1. Informace o projektu'!$C$3+1,1,31)-1,1)),"OK","!!"),RIGHT(H251,3)="(a)",IF(AND(G251&gt;=DATE('1. Informace o projektu'!$C$3,1,1),G251&lt;=WORKDAY(DATE('1. Informace o projektu'!$C$3,12,31)-1,1,'6. Data'!$C$76:$C$89)),"OK","!!"),ISBLANK(G251),"!",ISBLANK(H251),"!!!",H251='6. Data'!$B$3,"vyberte druh nákladu")," ")</f>
        <v xml:space="preserve"> </v>
      </c>
      <c r="J251" s="261" t="str">
        <f t="shared" si="9"/>
        <v xml:space="preserve"> </v>
      </c>
      <c r="K251" s="238" t="str">
        <f t="shared" si="10"/>
        <v xml:space="preserve"> </v>
      </c>
      <c r="L251" s="87" t="str">
        <f t="shared" si="11"/>
        <v xml:space="preserve"> </v>
      </c>
    </row>
    <row r="252" spans="1:12" x14ac:dyDescent="0.25">
      <c r="A252" s="72"/>
      <c r="B252" s="82"/>
      <c r="C252" s="82"/>
      <c r="D252" s="79"/>
      <c r="E252" s="83"/>
      <c r="F252" s="83"/>
      <c r="G252" s="81"/>
      <c r="H252" s="123"/>
      <c r="I252" s="238" t="str">
        <f>IF(ISNUMBER(F252),_xlfn.IFS(RIGHT(H252,3)="(b)",IF(AND(G252&gt;=DATE('1. Informace o projektu'!$C$3,1,1),G252&lt;=WORKDAY(DATE('1. Informace o projektu'!$C$3+1,1,31)-1,1)),"OK","!!"),RIGHT(H252,3)="(a)",IF(AND(G252&gt;=DATE('1. Informace o projektu'!$C$3,1,1),G252&lt;=WORKDAY(DATE('1. Informace o projektu'!$C$3,12,31)-1,1,'6. Data'!$C$76:$C$89)),"OK","!!"),ISBLANK(G252),"!",ISBLANK(H252),"!!!",H252='6. Data'!$B$3,"vyberte druh nákladu")," ")</f>
        <v xml:space="preserve"> </v>
      </c>
      <c r="J252" s="261" t="str">
        <f t="shared" si="9"/>
        <v xml:space="preserve"> </v>
      </c>
      <c r="K252" s="238" t="str">
        <f t="shared" si="10"/>
        <v xml:space="preserve"> </v>
      </c>
      <c r="L252" s="87" t="str">
        <f t="shared" si="11"/>
        <v xml:space="preserve"> </v>
      </c>
    </row>
    <row r="253" spans="1:12" x14ac:dyDescent="0.25">
      <c r="A253" s="72"/>
      <c r="B253" s="82"/>
      <c r="C253" s="82"/>
      <c r="D253" s="79"/>
      <c r="E253" s="83"/>
      <c r="F253" s="83"/>
      <c r="G253" s="81"/>
      <c r="H253" s="123"/>
      <c r="I253" s="238" t="str">
        <f>IF(ISNUMBER(F253),_xlfn.IFS(RIGHT(H253,3)="(b)",IF(AND(G253&gt;=DATE('1. Informace o projektu'!$C$3,1,1),G253&lt;=WORKDAY(DATE('1. Informace o projektu'!$C$3+1,1,31)-1,1)),"OK","!!"),RIGHT(H253,3)="(a)",IF(AND(G253&gt;=DATE('1. Informace o projektu'!$C$3,1,1),G253&lt;=WORKDAY(DATE('1. Informace o projektu'!$C$3,12,31)-1,1,'6. Data'!$C$76:$C$89)),"OK","!!"),ISBLANK(G253),"!",ISBLANK(H253),"!!!",H253='6. Data'!$B$3,"vyberte druh nákladu")," ")</f>
        <v xml:space="preserve"> </v>
      </c>
      <c r="J253" s="261" t="str">
        <f t="shared" si="9"/>
        <v xml:space="preserve"> </v>
      </c>
      <c r="K253" s="238" t="str">
        <f t="shared" si="10"/>
        <v xml:space="preserve"> </v>
      </c>
      <c r="L253" s="87" t="str">
        <f t="shared" si="11"/>
        <v xml:space="preserve"> </v>
      </c>
    </row>
    <row r="254" spans="1:12" x14ac:dyDescent="0.25">
      <c r="A254" s="72"/>
      <c r="B254" s="82"/>
      <c r="C254" s="82"/>
      <c r="D254" s="79"/>
      <c r="E254" s="83"/>
      <c r="F254" s="83"/>
      <c r="G254" s="81"/>
      <c r="H254" s="123"/>
      <c r="I254" s="238" t="str">
        <f>IF(ISNUMBER(F254),_xlfn.IFS(RIGHT(H254,3)="(b)",IF(AND(G254&gt;=DATE('1. Informace o projektu'!$C$3,1,1),G254&lt;=WORKDAY(DATE('1. Informace o projektu'!$C$3+1,1,31)-1,1)),"OK","!!"),RIGHT(H254,3)="(a)",IF(AND(G254&gt;=DATE('1. Informace o projektu'!$C$3,1,1),G254&lt;=WORKDAY(DATE('1. Informace o projektu'!$C$3,12,31)-1,1,'6. Data'!$C$76:$C$89)),"OK","!!"),ISBLANK(G254),"!",ISBLANK(H254),"!!!",H254='6. Data'!$B$3,"vyberte druh nákladu")," ")</f>
        <v xml:space="preserve"> </v>
      </c>
      <c r="J254" s="261" t="str">
        <f t="shared" si="9"/>
        <v xml:space="preserve"> </v>
      </c>
      <c r="K254" s="238" t="str">
        <f t="shared" si="10"/>
        <v xml:space="preserve"> </v>
      </c>
      <c r="L254" s="87" t="str">
        <f t="shared" si="11"/>
        <v xml:space="preserve"> </v>
      </c>
    </row>
    <row r="255" spans="1:12" x14ac:dyDescent="0.25">
      <c r="A255" s="72"/>
      <c r="B255" s="82"/>
      <c r="C255" s="82"/>
      <c r="D255" s="79"/>
      <c r="E255" s="83"/>
      <c r="F255" s="83"/>
      <c r="G255" s="81"/>
      <c r="H255" s="123"/>
      <c r="I255" s="238" t="str">
        <f>IF(ISNUMBER(F255),_xlfn.IFS(RIGHT(H255,3)="(b)",IF(AND(G255&gt;=DATE('1. Informace o projektu'!$C$3,1,1),G255&lt;=WORKDAY(DATE('1. Informace o projektu'!$C$3+1,1,31)-1,1)),"OK","!!"),RIGHT(H255,3)="(a)",IF(AND(G255&gt;=DATE('1. Informace o projektu'!$C$3,1,1),G255&lt;=WORKDAY(DATE('1. Informace o projektu'!$C$3,12,31)-1,1,'6. Data'!$C$76:$C$89)),"OK","!!"),ISBLANK(G255),"!",ISBLANK(H255),"!!!",H255='6. Data'!$B$3,"vyberte druh nákladu")," ")</f>
        <v xml:space="preserve"> </v>
      </c>
      <c r="J255" s="261" t="str">
        <f t="shared" si="9"/>
        <v xml:space="preserve"> </v>
      </c>
      <c r="K255" s="238" t="str">
        <f t="shared" si="10"/>
        <v xml:space="preserve"> </v>
      </c>
      <c r="L255" s="87" t="str">
        <f t="shared" si="11"/>
        <v xml:space="preserve"> </v>
      </c>
    </row>
    <row r="256" spans="1:12" x14ac:dyDescent="0.25">
      <c r="A256" s="72"/>
      <c r="B256" s="82"/>
      <c r="C256" s="82"/>
      <c r="D256" s="79"/>
      <c r="E256" s="83"/>
      <c r="F256" s="83"/>
      <c r="G256" s="81"/>
      <c r="H256" s="123"/>
      <c r="I256" s="238" t="str">
        <f>IF(ISNUMBER(F256),_xlfn.IFS(RIGHT(H256,3)="(b)",IF(AND(G256&gt;=DATE('1. Informace o projektu'!$C$3,1,1),G256&lt;=WORKDAY(DATE('1. Informace o projektu'!$C$3+1,1,31)-1,1)),"OK","!!"),RIGHT(H256,3)="(a)",IF(AND(G256&gt;=DATE('1. Informace o projektu'!$C$3,1,1),G256&lt;=WORKDAY(DATE('1. Informace o projektu'!$C$3,12,31)-1,1,'6. Data'!$C$76:$C$89)),"OK","!!"),ISBLANK(G256),"!",ISBLANK(H256),"!!!",H256='6. Data'!$B$3,"vyberte druh nákladu")," ")</f>
        <v xml:space="preserve"> </v>
      </c>
      <c r="J256" s="261" t="str">
        <f t="shared" si="9"/>
        <v xml:space="preserve"> </v>
      </c>
      <c r="K256" s="238" t="str">
        <f t="shared" si="10"/>
        <v xml:space="preserve"> </v>
      </c>
      <c r="L256" s="87" t="str">
        <f t="shared" si="11"/>
        <v xml:space="preserve"> </v>
      </c>
    </row>
    <row r="257" spans="1:12" x14ac:dyDescent="0.25">
      <c r="A257" s="72"/>
      <c r="B257" s="82"/>
      <c r="C257" s="82"/>
      <c r="D257" s="79"/>
      <c r="E257" s="83"/>
      <c r="F257" s="83"/>
      <c r="G257" s="81"/>
      <c r="H257" s="123"/>
      <c r="I257" s="238" t="str">
        <f>IF(ISNUMBER(F257),_xlfn.IFS(RIGHT(H257,3)="(b)",IF(AND(G257&gt;=DATE('1. Informace o projektu'!$C$3,1,1),G257&lt;=WORKDAY(DATE('1. Informace o projektu'!$C$3+1,1,31)-1,1)),"OK","!!"),RIGHT(H257,3)="(a)",IF(AND(G257&gt;=DATE('1. Informace o projektu'!$C$3,1,1),G257&lt;=WORKDAY(DATE('1. Informace o projektu'!$C$3,12,31)-1,1,'6. Data'!$C$76:$C$89)),"OK","!!"),ISBLANK(G257),"!",ISBLANK(H257),"!!!",H257='6. Data'!$B$3,"vyberte druh nákladu")," ")</f>
        <v xml:space="preserve"> </v>
      </c>
      <c r="J257" s="261" t="str">
        <f t="shared" si="9"/>
        <v xml:space="preserve"> </v>
      </c>
      <c r="K257" s="238" t="str">
        <f t="shared" si="10"/>
        <v xml:space="preserve"> </v>
      </c>
      <c r="L257" s="87" t="str">
        <f t="shared" si="11"/>
        <v xml:space="preserve"> </v>
      </c>
    </row>
    <row r="258" spans="1:12" x14ac:dyDescent="0.25">
      <c r="A258" s="72"/>
      <c r="B258" s="82"/>
      <c r="C258" s="82"/>
      <c r="D258" s="79"/>
      <c r="E258" s="83"/>
      <c r="F258" s="83"/>
      <c r="G258" s="81"/>
      <c r="H258" s="123"/>
      <c r="I258" s="238" t="str">
        <f>IF(ISNUMBER(F258),_xlfn.IFS(RIGHT(H258,3)="(b)",IF(AND(G258&gt;=DATE('1. Informace o projektu'!$C$3,1,1),G258&lt;=WORKDAY(DATE('1. Informace o projektu'!$C$3+1,1,31)-1,1)),"OK","!!"),RIGHT(H258,3)="(a)",IF(AND(G258&gt;=DATE('1. Informace o projektu'!$C$3,1,1),G258&lt;=WORKDAY(DATE('1. Informace o projektu'!$C$3,12,31)-1,1,'6. Data'!$C$76:$C$89)),"OK","!!"),ISBLANK(G258),"!",ISBLANK(H258),"!!!",H258='6. Data'!$B$3,"vyberte druh nákladu")," ")</f>
        <v xml:space="preserve"> </v>
      </c>
      <c r="J258" s="261" t="str">
        <f t="shared" si="9"/>
        <v xml:space="preserve"> </v>
      </c>
      <c r="K258" s="238" t="str">
        <f t="shared" si="10"/>
        <v xml:space="preserve"> </v>
      </c>
      <c r="L258" s="87" t="str">
        <f t="shared" si="11"/>
        <v xml:space="preserve"> </v>
      </c>
    </row>
    <row r="259" spans="1:12" x14ac:dyDescent="0.25">
      <c r="A259" s="72"/>
      <c r="B259" s="82"/>
      <c r="C259" s="82"/>
      <c r="D259" s="79"/>
      <c r="E259" s="83"/>
      <c r="F259" s="83"/>
      <c r="G259" s="81"/>
      <c r="H259" s="123"/>
      <c r="I259" s="238" t="str">
        <f>IF(ISNUMBER(F259),_xlfn.IFS(RIGHT(H259,3)="(b)",IF(AND(G259&gt;=DATE('1. Informace o projektu'!$C$3,1,1),G259&lt;=WORKDAY(DATE('1. Informace o projektu'!$C$3+1,1,31)-1,1)),"OK","!!"),RIGHT(H259,3)="(a)",IF(AND(G259&gt;=DATE('1. Informace o projektu'!$C$3,1,1),G259&lt;=WORKDAY(DATE('1. Informace o projektu'!$C$3,12,31)-1,1,'6. Data'!$C$76:$C$89)),"OK","!!"),ISBLANK(G259),"!",ISBLANK(H259),"!!!",H259='6. Data'!$B$3,"vyberte druh nákladu")," ")</f>
        <v xml:space="preserve"> </v>
      </c>
      <c r="J259" s="261" t="str">
        <f t="shared" si="9"/>
        <v xml:space="preserve"> </v>
      </c>
      <c r="K259" s="238" t="str">
        <f t="shared" si="10"/>
        <v xml:space="preserve"> </v>
      </c>
      <c r="L259" s="87" t="str">
        <f t="shared" si="11"/>
        <v xml:space="preserve"> </v>
      </c>
    </row>
    <row r="260" spans="1:12" x14ac:dyDescent="0.25">
      <c r="A260" s="72"/>
      <c r="B260" s="82"/>
      <c r="C260" s="82"/>
      <c r="D260" s="79"/>
      <c r="E260" s="83"/>
      <c r="F260" s="83"/>
      <c r="G260" s="81"/>
      <c r="H260" s="123"/>
      <c r="I260" s="238" t="str">
        <f>IF(ISNUMBER(F260),_xlfn.IFS(RIGHT(H260,3)="(b)",IF(AND(G260&gt;=DATE('1. Informace o projektu'!$C$3,1,1),G260&lt;=WORKDAY(DATE('1. Informace o projektu'!$C$3+1,1,31)-1,1)),"OK","!!"),RIGHT(H260,3)="(a)",IF(AND(G260&gt;=DATE('1. Informace o projektu'!$C$3,1,1),G260&lt;=WORKDAY(DATE('1. Informace o projektu'!$C$3,12,31)-1,1,'6. Data'!$C$76:$C$89)),"OK","!!"),ISBLANK(G260),"!",ISBLANK(H260),"!!!",H260='6. Data'!$B$3,"vyberte druh nákladu")," ")</f>
        <v xml:space="preserve"> </v>
      </c>
      <c r="J260" s="261" t="str">
        <f t="shared" si="9"/>
        <v xml:space="preserve"> </v>
      </c>
      <c r="K260" s="238" t="str">
        <f t="shared" si="10"/>
        <v xml:space="preserve"> </v>
      </c>
      <c r="L260" s="87" t="str">
        <f t="shared" si="11"/>
        <v xml:space="preserve"> </v>
      </c>
    </row>
    <row r="261" spans="1:12" x14ac:dyDescent="0.25">
      <c r="A261" s="72"/>
      <c r="B261" s="82"/>
      <c r="C261" s="82"/>
      <c r="D261" s="79"/>
      <c r="E261" s="83"/>
      <c r="F261" s="83"/>
      <c r="G261" s="81"/>
      <c r="H261" s="123"/>
      <c r="I261" s="238" t="str">
        <f>IF(ISNUMBER(F261),_xlfn.IFS(RIGHT(H261,3)="(b)",IF(AND(G261&gt;=DATE('1. Informace o projektu'!$C$3,1,1),G261&lt;=WORKDAY(DATE('1. Informace o projektu'!$C$3+1,1,31)-1,1)),"OK","!!"),RIGHT(H261,3)="(a)",IF(AND(G261&gt;=DATE('1. Informace o projektu'!$C$3,1,1),G261&lt;=WORKDAY(DATE('1. Informace o projektu'!$C$3,12,31)-1,1,'6. Data'!$C$76:$C$89)),"OK","!!"),ISBLANK(G261),"!",ISBLANK(H261),"!!!",H261='6. Data'!$B$3,"vyberte druh nákladu")," ")</f>
        <v xml:space="preserve"> </v>
      </c>
      <c r="J261" s="261" t="str">
        <f t="shared" si="9"/>
        <v xml:space="preserve"> </v>
      </c>
      <c r="K261" s="238" t="str">
        <f t="shared" si="10"/>
        <v xml:space="preserve"> </v>
      </c>
      <c r="L261" s="87" t="str">
        <f t="shared" si="11"/>
        <v xml:space="preserve"> </v>
      </c>
    </row>
    <row r="262" spans="1:12" x14ac:dyDescent="0.25">
      <c r="A262" s="72"/>
      <c r="B262" s="82"/>
      <c r="C262" s="82"/>
      <c r="D262" s="79"/>
      <c r="E262" s="83"/>
      <c r="F262" s="83"/>
      <c r="G262" s="81"/>
      <c r="H262" s="123"/>
      <c r="I262" s="238" t="str">
        <f>IF(ISNUMBER(F262),_xlfn.IFS(RIGHT(H262,3)="(b)",IF(AND(G262&gt;=DATE('1. Informace o projektu'!$C$3,1,1),G262&lt;=WORKDAY(DATE('1. Informace o projektu'!$C$3+1,1,31)-1,1)),"OK","!!"),RIGHT(H262,3)="(a)",IF(AND(G262&gt;=DATE('1. Informace o projektu'!$C$3,1,1),G262&lt;=WORKDAY(DATE('1. Informace o projektu'!$C$3,12,31)-1,1,'6. Data'!$C$76:$C$89)),"OK","!!"),ISBLANK(G262),"!",ISBLANK(H262),"!!!",H262='6. Data'!$B$3,"vyberte druh nákladu")," ")</f>
        <v xml:space="preserve"> </v>
      </c>
      <c r="J262" s="261" t="str">
        <f t="shared" si="9"/>
        <v xml:space="preserve"> </v>
      </c>
      <c r="K262" s="238" t="str">
        <f t="shared" si="10"/>
        <v xml:space="preserve"> </v>
      </c>
      <c r="L262" s="87" t="str">
        <f t="shared" si="11"/>
        <v xml:space="preserve"> </v>
      </c>
    </row>
    <row r="263" spans="1:12" x14ac:dyDescent="0.25">
      <c r="A263" s="72"/>
      <c r="B263" s="82"/>
      <c r="C263" s="82"/>
      <c r="D263" s="79"/>
      <c r="E263" s="83"/>
      <c r="F263" s="83"/>
      <c r="G263" s="81"/>
      <c r="H263" s="123"/>
      <c r="I263" s="238" t="str">
        <f>IF(ISNUMBER(F263),_xlfn.IFS(RIGHT(H263,3)="(b)",IF(AND(G263&gt;=DATE('1. Informace o projektu'!$C$3,1,1),G263&lt;=WORKDAY(DATE('1. Informace o projektu'!$C$3+1,1,31)-1,1)),"OK","!!"),RIGHT(H263,3)="(a)",IF(AND(G263&gt;=DATE('1. Informace o projektu'!$C$3,1,1),G263&lt;=WORKDAY(DATE('1. Informace o projektu'!$C$3,12,31)-1,1,'6. Data'!$C$76:$C$89)),"OK","!!"),ISBLANK(G263),"!",ISBLANK(H263),"!!!",H263='6. Data'!$B$3,"vyberte druh nákladu")," ")</f>
        <v xml:space="preserve"> </v>
      </c>
      <c r="J263" s="261" t="str">
        <f t="shared" ref="J263:J326" si="12">_xlfn.IFS(I263="!","Zapište datum úhrady",I263="ok"," ",I263=" "," ",I263="!!!","vyberte druh nákladu",I263="!!","nepovolené datum úhrady",I263="vyberte druh nákladu","vyberte druh nákladu")</f>
        <v xml:space="preserve"> </v>
      </c>
      <c r="K263" s="238" t="str">
        <f t="shared" ref="K263:K326" si="13">IF(ISNUMBER(F263),IF(E263&gt;=F263,"OK","!")," ")</f>
        <v xml:space="preserve"> </v>
      </c>
      <c r="L263" s="87" t="str">
        <f t="shared" ref="L263:L326" si="14">_xlfn.IFS(K263="!","Hrazeno z dotace je vyšší než fakturovaná částka",K263="ok"," ",K263=" "," ")</f>
        <v xml:space="preserve"> </v>
      </c>
    </row>
    <row r="264" spans="1:12" x14ac:dyDescent="0.25">
      <c r="A264" s="72"/>
      <c r="B264" s="82"/>
      <c r="C264" s="82"/>
      <c r="D264" s="79"/>
      <c r="E264" s="83"/>
      <c r="F264" s="83"/>
      <c r="G264" s="81"/>
      <c r="H264" s="123"/>
      <c r="I264" s="238" t="str">
        <f>IF(ISNUMBER(F264),_xlfn.IFS(RIGHT(H264,3)="(b)",IF(AND(G264&gt;=DATE('1. Informace o projektu'!$C$3,1,1),G264&lt;=WORKDAY(DATE('1. Informace o projektu'!$C$3+1,1,31)-1,1)),"OK","!!"),RIGHT(H264,3)="(a)",IF(AND(G264&gt;=DATE('1. Informace o projektu'!$C$3,1,1),G264&lt;=WORKDAY(DATE('1. Informace o projektu'!$C$3,12,31)-1,1,'6. Data'!$C$76:$C$89)),"OK","!!"),ISBLANK(G264),"!",ISBLANK(H264),"!!!",H264='6. Data'!$B$3,"vyberte druh nákladu")," ")</f>
        <v xml:space="preserve"> </v>
      </c>
      <c r="J264" s="261" t="str">
        <f t="shared" si="12"/>
        <v xml:space="preserve"> </v>
      </c>
      <c r="K264" s="238" t="str">
        <f t="shared" si="13"/>
        <v xml:space="preserve"> </v>
      </c>
      <c r="L264" s="87" t="str">
        <f t="shared" si="14"/>
        <v xml:space="preserve"> </v>
      </c>
    </row>
    <row r="265" spans="1:12" x14ac:dyDescent="0.25">
      <c r="A265" s="72"/>
      <c r="B265" s="82"/>
      <c r="C265" s="82"/>
      <c r="D265" s="79"/>
      <c r="E265" s="83"/>
      <c r="F265" s="83"/>
      <c r="G265" s="81"/>
      <c r="H265" s="123"/>
      <c r="I265" s="238" t="str">
        <f>IF(ISNUMBER(F265),_xlfn.IFS(RIGHT(H265,3)="(b)",IF(AND(G265&gt;=DATE('1. Informace o projektu'!$C$3,1,1),G265&lt;=WORKDAY(DATE('1. Informace o projektu'!$C$3+1,1,31)-1,1)),"OK","!!"),RIGHT(H265,3)="(a)",IF(AND(G265&gt;=DATE('1. Informace o projektu'!$C$3,1,1),G265&lt;=WORKDAY(DATE('1. Informace o projektu'!$C$3,12,31)-1,1,'6. Data'!$C$76:$C$89)),"OK","!!"),ISBLANK(G265),"!",ISBLANK(H265),"!!!",H265='6. Data'!$B$3,"vyberte druh nákladu")," ")</f>
        <v xml:space="preserve"> </v>
      </c>
      <c r="J265" s="261" t="str">
        <f t="shared" si="12"/>
        <v xml:space="preserve"> </v>
      </c>
      <c r="K265" s="238" t="str">
        <f t="shared" si="13"/>
        <v xml:space="preserve"> </v>
      </c>
      <c r="L265" s="87" t="str">
        <f t="shared" si="14"/>
        <v xml:space="preserve"> </v>
      </c>
    </row>
    <row r="266" spans="1:12" x14ac:dyDescent="0.25">
      <c r="A266" s="72"/>
      <c r="B266" s="82"/>
      <c r="C266" s="82"/>
      <c r="D266" s="79"/>
      <c r="E266" s="83"/>
      <c r="F266" s="83"/>
      <c r="G266" s="81"/>
      <c r="H266" s="123"/>
      <c r="I266" s="238" t="str">
        <f>IF(ISNUMBER(F266),_xlfn.IFS(RIGHT(H266,3)="(b)",IF(AND(G266&gt;=DATE('1. Informace o projektu'!$C$3,1,1),G266&lt;=WORKDAY(DATE('1. Informace o projektu'!$C$3+1,1,31)-1,1)),"OK","!!"),RIGHT(H266,3)="(a)",IF(AND(G266&gt;=DATE('1. Informace o projektu'!$C$3,1,1),G266&lt;=WORKDAY(DATE('1. Informace o projektu'!$C$3,12,31)-1,1,'6. Data'!$C$76:$C$89)),"OK","!!"),ISBLANK(G266),"!",ISBLANK(H266),"!!!",H266='6. Data'!$B$3,"vyberte druh nákladu")," ")</f>
        <v xml:space="preserve"> </v>
      </c>
      <c r="J266" s="261" t="str">
        <f t="shared" si="12"/>
        <v xml:space="preserve"> </v>
      </c>
      <c r="K266" s="238" t="str">
        <f t="shared" si="13"/>
        <v xml:space="preserve"> </v>
      </c>
      <c r="L266" s="87" t="str">
        <f t="shared" si="14"/>
        <v xml:space="preserve"> </v>
      </c>
    </row>
    <row r="267" spans="1:12" x14ac:dyDescent="0.25">
      <c r="A267" s="72"/>
      <c r="B267" s="82"/>
      <c r="C267" s="82"/>
      <c r="D267" s="79"/>
      <c r="E267" s="83"/>
      <c r="F267" s="83"/>
      <c r="G267" s="81"/>
      <c r="H267" s="123"/>
      <c r="I267" s="238" t="str">
        <f>IF(ISNUMBER(F267),_xlfn.IFS(RIGHT(H267,3)="(b)",IF(AND(G267&gt;=DATE('1. Informace o projektu'!$C$3,1,1),G267&lt;=WORKDAY(DATE('1. Informace o projektu'!$C$3+1,1,31)-1,1)),"OK","!!"),RIGHT(H267,3)="(a)",IF(AND(G267&gt;=DATE('1. Informace o projektu'!$C$3,1,1),G267&lt;=WORKDAY(DATE('1. Informace o projektu'!$C$3,12,31)-1,1,'6. Data'!$C$76:$C$89)),"OK","!!"),ISBLANK(G267),"!",ISBLANK(H267),"!!!",H267='6. Data'!$B$3,"vyberte druh nákladu")," ")</f>
        <v xml:space="preserve"> </v>
      </c>
      <c r="J267" s="261" t="str">
        <f t="shared" si="12"/>
        <v xml:space="preserve"> </v>
      </c>
      <c r="K267" s="238" t="str">
        <f t="shared" si="13"/>
        <v xml:space="preserve"> </v>
      </c>
      <c r="L267" s="87" t="str">
        <f t="shared" si="14"/>
        <v xml:space="preserve"> </v>
      </c>
    </row>
    <row r="268" spans="1:12" x14ac:dyDescent="0.25">
      <c r="A268" s="72"/>
      <c r="B268" s="82"/>
      <c r="C268" s="82"/>
      <c r="D268" s="79"/>
      <c r="E268" s="83"/>
      <c r="F268" s="83"/>
      <c r="G268" s="81"/>
      <c r="H268" s="123"/>
      <c r="I268" s="238" t="str">
        <f>IF(ISNUMBER(F268),_xlfn.IFS(RIGHT(H268,3)="(b)",IF(AND(G268&gt;=DATE('1. Informace o projektu'!$C$3,1,1),G268&lt;=WORKDAY(DATE('1. Informace o projektu'!$C$3+1,1,31)-1,1)),"OK","!!"),RIGHT(H268,3)="(a)",IF(AND(G268&gt;=DATE('1. Informace o projektu'!$C$3,1,1),G268&lt;=WORKDAY(DATE('1. Informace o projektu'!$C$3,12,31)-1,1,'6. Data'!$C$76:$C$89)),"OK","!!"),ISBLANK(G268),"!",ISBLANK(H268),"!!!",H268='6. Data'!$B$3,"vyberte druh nákladu")," ")</f>
        <v xml:space="preserve"> </v>
      </c>
      <c r="J268" s="261" t="str">
        <f t="shared" si="12"/>
        <v xml:space="preserve"> </v>
      </c>
      <c r="K268" s="238" t="str">
        <f t="shared" si="13"/>
        <v xml:space="preserve"> </v>
      </c>
      <c r="L268" s="87" t="str">
        <f t="shared" si="14"/>
        <v xml:space="preserve"> </v>
      </c>
    </row>
    <row r="269" spans="1:12" x14ac:dyDescent="0.25">
      <c r="A269" s="72"/>
      <c r="B269" s="82"/>
      <c r="C269" s="82"/>
      <c r="D269" s="79"/>
      <c r="E269" s="83"/>
      <c r="F269" s="83"/>
      <c r="G269" s="81"/>
      <c r="H269" s="123"/>
      <c r="I269" s="238" t="str">
        <f>IF(ISNUMBER(F269),_xlfn.IFS(RIGHT(H269,3)="(b)",IF(AND(G269&gt;=DATE('1. Informace o projektu'!$C$3,1,1),G269&lt;=WORKDAY(DATE('1. Informace o projektu'!$C$3+1,1,31)-1,1)),"OK","!!"),RIGHT(H269,3)="(a)",IF(AND(G269&gt;=DATE('1. Informace o projektu'!$C$3,1,1),G269&lt;=WORKDAY(DATE('1. Informace o projektu'!$C$3,12,31)-1,1,'6. Data'!$C$76:$C$89)),"OK","!!"),ISBLANK(G269),"!",ISBLANK(H269),"!!!",H269='6. Data'!$B$3,"vyberte druh nákladu")," ")</f>
        <v xml:space="preserve"> </v>
      </c>
      <c r="J269" s="261" t="str">
        <f t="shared" si="12"/>
        <v xml:space="preserve"> </v>
      </c>
      <c r="K269" s="238" t="str">
        <f t="shared" si="13"/>
        <v xml:space="preserve"> </v>
      </c>
      <c r="L269" s="87" t="str">
        <f t="shared" si="14"/>
        <v xml:space="preserve"> </v>
      </c>
    </row>
    <row r="270" spans="1:12" x14ac:dyDescent="0.25">
      <c r="A270" s="72"/>
      <c r="B270" s="82"/>
      <c r="C270" s="82"/>
      <c r="D270" s="79"/>
      <c r="E270" s="83"/>
      <c r="F270" s="83"/>
      <c r="G270" s="81"/>
      <c r="H270" s="123"/>
      <c r="I270" s="238" t="str">
        <f>IF(ISNUMBER(F270),_xlfn.IFS(RIGHT(H270,3)="(b)",IF(AND(G270&gt;=DATE('1. Informace o projektu'!$C$3,1,1),G270&lt;=WORKDAY(DATE('1. Informace o projektu'!$C$3+1,1,31)-1,1)),"OK","!!"),RIGHT(H270,3)="(a)",IF(AND(G270&gt;=DATE('1. Informace o projektu'!$C$3,1,1),G270&lt;=WORKDAY(DATE('1. Informace o projektu'!$C$3,12,31)-1,1,'6. Data'!$C$76:$C$89)),"OK","!!"),ISBLANK(G270),"!",ISBLANK(H270),"!!!",H270='6. Data'!$B$3,"vyberte druh nákladu")," ")</f>
        <v xml:space="preserve"> </v>
      </c>
      <c r="J270" s="261" t="str">
        <f t="shared" si="12"/>
        <v xml:space="preserve"> </v>
      </c>
      <c r="K270" s="238" t="str">
        <f t="shared" si="13"/>
        <v xml:space="preserve"> </v>
      </c>
      <c r="L270" s="87" t="str">
        <f t="shared" si="14"/>
        <v xml:space="preserve"> </v>
      </c>
    </row>
    <row r="271" spans="1:12" x14ac:dyDescent="0.25">
      <c r="A271" s="72"/>
      <c r="B271" s="82"/>
      <c r="C271" s="82"/>
      <c r="D271" s="79"/>
      <c r="E271" s="83"/>
      <c r="F271" s="83"/>
      <c r="G271" s="81"/>
      <c r="H271" s="123"/>
      <c r="I271" s="238" t="str">
        <f>IF(ISNUMBER(F271),_xlfn.IFS(RIGHT(H271,3)="(b)",IF(AND(G271&gt;=DATE('1. Informace o projektu'!$C$3,1,1),G271&lt;=WORKDAY(DATE('1. Informace o projektu'!$C$3+1,1,31)-1,1)),"OK","!!"),RIGHT(H271,3)="(a)",IF(AND(G271&gt;=DATE('1. Informace o projektu'!$C$3,1,1),G271&lt;=WORKDAY(DATE('1. Informace o projektu'!$C$3,12,31)-1,1,'6. Data'!$C$76:$C$89)),"OK","!!"),ISBLANK(G271),"!",ISBLANK(H271),"!!!",H271='6. Data'!$B$3,"vyberte druh nákladu")," ")</f>
        <v xml:space="preserve"> </v>
      </c>
      <c r="J271" s="261" t="str">
        <f t="shared" si="12"/>
        <v xml:space="preserve"> </v>
      </c>
      <c r="K271" s="238" t="str">
        <f t="shared" si="13"/>
        <v xml:space="preserve"> </v>
      </c>
      <c r="L271" s="87" t="str">
        <f t="shared" si="14"/>
        <v xml:space="preserve"> </v>
      </c>
    </row>
    <row r="272" spans="1:12" x14ac:dyDescent="0.25">
      <c r="A272" s="72"/>
      <c r="B272" s="82"/>
      <c r="C272" s="82"/>
      <c r="D272" s="79"/>
      <c r="E272" s="83"/>
      <c r="F272" s="83"/>
      <c r="G272" s="81"/>
      <c r="H272" s="123"/>
      <c r="I272" s="238" t="str">
        <f>IF(ISNUMBER(F272),_xlfn.IFS(RIGHT(H272,3)="(b)",IF(AND(G272&gt;=DATE('1. Informace o projektu'!$C$3,1,1),G272&lt;=WORKDAY(DATE('1. Informace o projektu'!$C$3+1,1,31)-1,1)),"OK","!!"),RIGHT(H272,3)="(a)",IF(AND(G272&gt;=DATE('1. Informace o projektu'!$C$3,1,1),G272&lt;=WORKDAY(DATE('1. Informace o projektu'!$C$3,12,31)-1,1,'6. Data'!$C$76:$C$89)),"OK","!!"),ISBLANK(G272),"!",ISBLANK(H272),"!!!",H272='6. Data'!$B$3,"vyberte druh nákladu")," ")</f>
        <v xml:space="preserve"> </v>
      </c>
      <c r="J272" s="261" t="str">
        <f t="shared" si="12"/>
        <v xml:space="preserve"> </v>
      </c>
      <c r="K272" s="238" t="str">
        <f t="shared" si="13"/>
        <v xml:space="preserve"> </v>
      </c>
      <c r="L272" s="87" t="str">
        <f t="shared" si="14"/>
        <v xml:space="preserve"> </v>
      </c>
    </row>
    <row r="273" spans="1:12" x14ac:dyDescent="0.25">
      <c r="A273" s="72"/>
      <c r="B273" s="82"/>
      <c r="C273" s="82"/>
      <c r="D273" s="79"/>
      <c r="E273" s="83"/>
      <c r="F273" s="83"/>
      <c r="G273" s="81"/>
      <c r="H273" s="123"/>
      <c r="I273" s="238" t="str">
        <f>IF(ISNUMBER(F273),_xlfn.IFS(RIGHT(H273,3)="(b)",IF(AND(G273&gt;=DATE('1. Informace o projektu'!$C$3,1,1),G273&lt;=WORKDAY(DATE('1. Informace o projektu'!$C$3+1,1,31)-1,1)),"OK","!!"),RIGHT(H273,3)="(a)",IF(AND(G273&gt;=DATE('1. Informace o projektu'!$C$3,1,1),G273&lt;=WORKDAY(DATE('1. Informace o projektu'!$C$3,12,31)-1,1,'6. Data'!$C$76:$C$89)),"OK","!!"),ISBLANK(G273),"!",ISBLANK(H273),"!!!",H273='6. Data'!$B$3,"vyberte druh nákladu")," ")</f>
        <v xml:space="preserve"> </v>
      </c>
      <c r="J273" s="261" t="str">
        <f t="shared" si="12"/>
        <v xml:space="preserve"> </v>
      </c>
      <c r="K273" s="238" t="str">
        <f t="shared" si="13"/>
        <v xml:space="preserve"> </v>
      </c>
      <c r="L273" s="87" t="str">
        <f t="shared" si="14"/>
        <v xml:space="preserve"> </v>
      </c>
    </row>
    <row r="274" spans="1:12" x14ac:dyDescent="0.25">
      <c r="A274" s="72"/>
      <c r="B274" s="82"/>
      <c r="C274" s="82"/>
      <c r="D274" s="79"/>
      <c r="E274" s="83"/>
      <c r="F274" s="83"/>
      <c r="G274" s="81"/>
      <c r="H274" s="123"/>
      <c r="I274" s="238" t="str">
        <f>IF(ISNUMBER(F274),_xlfn.IFS(RIGHT(H274,3)="(b)",IF(AND(G274&gt;=DATE('1. Informace o projektu'!$C$3,1,1),G274&lt;=WORKDAY(DATE('1. Informace o projektu'!$C$3+1,1,31)-1,1)),"OK","!!"),RIGHT(H274,3)="(a)",IF(AND(G274&gt;=DATE('1. Informace o projektu'!$C$3,1,1),G274&lt;=WORKDAY(DATE('1. Informace o projektu'!$C$3,12,31)-1,1,'6. Data'!$C$76:$C$89)),"OK","!!"),ISBLANK(G274),"!",ISBLANK(H274),"!!!",H274='6. Data'!$B$3,"vyberte druh nákladu")," ")</f>
        <v xml:space="preserve"> </v>
      </c>
      <c r="J274" s="261" t="str">
        <f t="shared" si="12"/>
        <v xml:space="preserve"> </v>
      </c>
      <c r="K274" s="238" t="str">
        <f t="shared" si="13"/>
        <v xml:space="preserve"> </v>
      </c>
      <c r="L274" s="87" t="str">
        <f t="shared" si="14"/>
        <v xml:space="preserve"> </v>
      </c>
    </row>
    <row r="275" spans="1:12" x14ac:dyDescent="0.25">
      <c r="A275" s="72"/>
      <c r="B275" s="82"/>
      <c r="C275" s="82"/>
      <c r="D275" s="79"/>
      <c r="E275" s="83"/>
      <c r="F275" s="83"/>
      <c r="G275" s="81"/>
      <c r="H275" s="123"/>
      <c r="I275" s="238" t="str">
        <f>IF(ISNUMBER(F275),_xlfn.IFS(RIGHT(H275,3)="(b)",IF(AND(G275&gt;=DATE('1. Informace o projektu'!$C$3,1,1),G275&lt;=WORKDAY(DATE('1. Informace o projektu'!$C$3+1,1,31)-1,1)),"OK","!!"),RIGHT(H275,3)="(a)",IF(AND(G275&gt;=DATE('1. Informace o projektu'!$C$3,1,1),G275&lt;=WORKDAY(DATE('1. Informace o projektu'!$C$3,12,31)-1,1,'6. Data'!$C$76:$C$89)),"OK","!!"),ISBLANK(G275),"!",ISBLANK(H275),"!!!",H275='6. Data'!$B$3,"vyberte druh nákladu")," ")</f>
        <v xml:space="preserve"> </v>
      </c>
      <c r="J275" s="261" t="str">
        <f t="shared" si="12"/>
        <v xml:space="preserve"> </v>
      </c>
      <c r="K275" s="238" t="str">
        <f t="shared" si="13"/>
        <v xml:space="preserve"> </v>
      </c>
      <c r="L275" s="87" t="str">
        <f t="shared" si="14"/>
        <v xml:space="preserve"> </v>
      </c>
    </row>
    <row r="276" spans="1:12" x14ac:dyDescent="0.25">
      <c r="A276" s="72"/>
      <c r="B276" s="82"/>
      <c r="C276" s="82"/>
      <c r="D276" s="79"/>
      <c r="E276" s="83"/>
      <c r="F276" s="83"/>
      <c r="G276" s="81"/>
      <c r="H276" s="123"/>
      <c r="I276" s="238" t="str">
        <f>IF(ISNUMBER(F276),_xlfn.IFS(RIGHT(H276,3)="(b)",IF(AND(G276&gt;=DATE('1. Informace o projektu'!$C$3,1,1),G276&lt;=WORKDAY(DATE('1. Informace o projektu'!$C$3+1,1,31)-1,1)),"OK","!!"),RIGHT(H276,3)="(a)",IF(AND(G276&gt;=DATE('1. Informace o projektu'!$C$3,1,1),G276&lt;=WORKDAY(DATE('1. Informace o projektu'!$C$3,12,31)-1,1,'6. Data'!$C$76:$C$89)),"OK","!!"),ISBLANK(G276),"!",ISBLANK(H276),"!!!",H276='6. Data'!$B$3,"vyberte druh nákladu")," ")</f>
        <v xml:space="preserve"> </v>
      </c>
      <c r="J276" s="261" t="str">
        <f t="shared" si="12"/>
        <v xml:space="preserve"> </v>
      </c>
      <c r="K276" s="238" t="str">
        <f t="shared" si="13"/>
        <v xml:space="preserve"> </v>
      </c>
      <c r="L276" s="87" t="str">
        <f t="shared" si="14"/>
        <v xml:space="preserve"> </v>
      </c>
    </row>
    <row r="277" spans="1:12" x14ac:dyDescent="0.25">
      <c r="A277" s="72"/>
      <c r="B277" s="82"/>
      <c r="C277" s="82"/>
      <c r="D277" s="79"/>
      <c r="E277" s="83"/>
      <c r="F277" s="83"/>
      <c r="G277" s="81"/>
      <c r="H277" s="123"/>
      <c r="I277" s="238" t="str">
        <f>IF(ISNUMBER(F277),_xlfn.IFS(RIGHT(H277,3)="(b)",IF(AND(G277&gt;=DATE('1. Informace o projektu'!$C$3,1,1),G277&lt;=WORKDAY(DATE('1. Informace o projektu'!$C$3+1,1,31)-1,1)),"OK","!!"),RIGHT(H277,3)="(a)",IF(AND(G277&gt;=DATE('1. Informace o projektu'!$C$3,1,1),G277&lt;=WORKDAY(DATE('1. Informace o projektu'!$C$3,12,31)-1,1,'6. Data'!$C$76:$C$89)),"OK","!!"),ISBLANK(G277),"!",ISBLANK(H277),"!!!",H277='6. Data'!$B$3,"vyberte druh nákladu")," ")</f>
        <v xml:space="preserve"> </v>
      </c>
      <c r="J277" s="261" t="str">
        <f t="shared" si="12"/>
        <v xml:space="preserve"> </v>
      </c>
      <c r="K277" s="238" t="str">
        <f t="shared" si="13"/>
        <v xml:space="preserve"> </v>
      </c>
      <c r="L277" s="87" t="str">
        <f t="shared" si="14"/>
        <v xml:space="preserve"> </v>
      </c>
    </row>
    <row r="278" spans="1:12" x14ac:dyDescent="0.25">
      <c r="A278" s="72"/>
      <c r="B278" s="82"/>
      <c r="C278" s="82"/>
      <c r="D278" s="79"/>
      <c r="E278" s="83"/>
      <c r="F278" s="83"/>
      <c r="G278" s="81"/>
      <c r="H278" s="123"/>
      <c r="I278" s="238" t="str">
        <f>IF(ISNUMBER(F278),_xlfn.IFS(RIGHT(H278,3)="(b)",IF(AND(G278&gt;=DATE('1. Informace o projektu'!$C$3,1,1),G278&lt;=WORKDAY(DATE('1. Informace o projektu'!$C$3+1,1,31)-1,1)),"OK","!!"),RIGHT(H278,3)="(a)",IF(AND(G278&gt;=DATE('1. Informace o projektu'!$C$3,1,1),G278&lt;=WORKDAY(DATE('1. Informace o projektu'!$C$3,12,31)-1,1,'6. Data'!$C$76:$C$89)),"OK","!!"),ISBLANK(G278),"!",ISBLANK(H278),"!!!",H278='6. Data'!$B$3,"vyberte druh nákladu")," ")</f>
        <v xml:space="preserve"> </v>
      </c>
      <c r="J278" s="261" t="str">
        <f t="shared" si="12"/>
        <v xml:space="preserve"> </v>
      </c>
      <c r="K278" s="238" t="str">
        <f t="shared" si="13"/>
        <v xml:space="preserve"> </v>
      </c>
      <c r="L278" s="87" t="str">
        <f t="shared" si="14"/>
        <v xml:space="preserve"> </v>
      </c>
    </row>
    <row r="279" spans="1:12" x14ac:dyDescent="0.25">
      <c r="A279" s="72"/>
      <c r="B279" s="82"/>
      <c r="C279" s="82"/>
      <c r="D279" s="79"/>
      <c r="E279" s="83"/>
      <c r="F279" s="83"/>
      <c r="G279" s="81"/>
      <c r="H279" s="123"/>
      <c r="I279" s="238" t="str">
        <f>IF(ISNUMBER(F279),_xlfn.IFS(RIGHT(H279,3)="(b)",IF(AND(G279&gt;=DATE('1. Informace o projektu'!$C$3,1,1),G279&lt;=WORKDAY(DATE('1. Informace o projektu'!$C$3+1,1,31)-1,1)),"OK","!!"),RIGHT(H279,3)="(a)",IF(AND(G279&gt;=DATE('1. Informace o projektu'!$C$3,1,1),G279&lt;=WORKDAY(DATE('1. Informace o projektu'!$C$3,12,31)-1,1,'6. Data'!$C$76:$C$89)),"OK","!!"),ISBLANK(G279),"!",ISBLANK(H279),"!!!",H279='6. Data'!$B$3,"vyberte druh nákladu")," ")</f>
        <v xml:space="preserve"> </v>
      </c>
      <c r="J279" s="261" t="str">
        <f t="shared" si="12"/>
        <v xml:space="preserve"> </v>
      </c>
      <c r="K279" s="238" t="str">
        <f t="shared" si="13"/>
        <v xml:space="preserve"> </v>
      </c>
      <c r="L279" s="87" t="str">
        <f t="shared" si="14"/>
        <v xml:space="preserve"> </v>
      </c>
    </row>
    <row r="280" spans="1:12" x14ac:dyDescent="0.25">
      <c r="A280" s="72"/>
      <c r="B280" s="82"/>
      <c r="C280" s="82"/>
      <c r="D280" s="79"/>
      <c r="E280" s="83"/>
      <c r="F280" s="83"/>
      <c r="G280" s="81"/>
      <c r="H280" s="123"/>
      <c r="I280" s="238" t="str">
        <f>IF(ISNUMBER(F280),_xlfn.IFS(RIGHT(H280,3)="(b)",IF(AND(G280&gt;=DATE('1. Informace o projektu'!$C$3,1,1),G280&lt;=WORKDAY(DATE('1. Informace o projektu'!$C$3+1,1,31)-1,1)),"OK","!!"),RIGHT(H280,3)="(a)",IF(AND(G280&gt;=DATE('1. Informace o projektu'!$C$3,1,1),G280&lt;=WORKDAY(DATE('1. Informace o projektu'!$C$3,12,31)-1,1,'6. Data'!$C$76:$C$89)),"OK","!!"),ISBLANK(G280),"!",ISBLANK(H280),"!!!",H280='6. Data'!$B$3,"vyberte druh nákladu")," ")</f>
        <v xml:space="preserve"> </v>
      </c>
      <c r="J280" s="261" t="str">
        <f t="shared" si="12"/>
        <v xml:space="preserve"> </v>
      </c>
      <c r="K280" s="238" t="str">
        <f t="shared" si="13"/>
        <v xml:space="preserve"> </v>
      </c>
      <c r="L280" s="87" t="str">
        <f t="shared" si="14"/>
        <v xml:space="preserve"> </v>
      </c>
    </row>
    <row r="281" spans="1:12" x14ac:dyDescent="0.25">
      <c r="A281" s="72"/>
      <c r="B281" s="82"/>
      <c r="C281" s="82"/>
      <c r="D281" s="79"/>
      <c r="E281" s="83"/>
      <c r="F281" s="83"/>
      <c r="G281" s="81"/>
      <c r="H281" s="123"/>
      <c r="I281" s="238" t="str">
        <f>IF(ISNUMBER(F281),_xlfn.IFS(RIGHT(H281,3)="(b)",IF(AND(G281&gt;=DATE('1. Informace o projektu'!$C$3,1,1),G281&lt;=WORKDAY(DATE('1. Informace o projektu'!$C$3+1,1,31)-1,1)),"OK","!!"),RIGHT(H281,3)="(a)",IF(AND(G281&gt;=DATE('1. Informace o projektu'!$C$3,1,1),G281&lt;=WORKDAY(DATE('1. Informace o projektu'!$C$3,12,31)-1,1,'6. Data'!$C$76:$C$89)),"OK","!!"),ISBLANK(G281),"!",ISBLANK(H281),"!!!",H281='6. Data'!$B$3,"vyberte druh nákladu")," ")</f>
        <v xml:space="preserve"> </v>
      </c>
      <c r="J281" s="261" t="str">
        <f t="shared" si="12"/>
        <v xml:space="preserve"> </v>
      </c>
      <c r="K281" s="238" t="str">
        <f t="shared" si="13"/>
        <v xml:space="preserve"> </v>
      </c>
      <c r="L281" s="87" t="str">
        <f t="shared" si="14"/>
        <v xml:space="preserve"> </v>
      </c>
    </row>
    <row r="282" spans="1:12" x14ac:dyDescent="0.25">
      <c r="A282" s="72"/>
      <c r="B282" s="82"/>
      <c r="C282" s="82"/>
      <c r="D282" s="79"/>
      <c r="E282" s="83"/>
      <c r="F282" s="83"/>
      <c r="G282" s="81"/>
      <c r="H282" s="123"/>
      <c r="I282" s="238" t="str">
        <f>IF(ISNUMBER(F282),_xlfn.IFS(RIGHT(H282,3)="(b)",IF(AND(G282&gt;=DATE('1. Informace o projektu'!$C$3,1,1),G282&lt;=WORKDAY(DATE('1. Informace o projektu'!$C$3+1,1,31)-1,1)),"OK","!!"),RIGHT(H282,3)="(a)",IF(AND(G282&gt;=DATE('1. Informace o projektu'!$C$3,1,1),G282&lt;=WORKDAY(DATE('1. Informace o projektu'!$C$3,12,31)-1,1,'6. Data'!$C$76:$C$89)),"OK","!!"),ISBLANK(G282),"!",ISBLANK(H282),"!!!",H282='6. Data'!$B$3,"vyberte druh nákladu")," ")</f>
        <v xml:space="preserve"> </v>
      </c>
      <c r="J282" s="261" t="str">
        <f t="shared" si="12"/>
        <v xml:space="preserve"> </v>
      </c>
      <c r="K282" s="238" t="str">
        <f t="shared" si="13"/>
        <v xml:space="preserve"> </v>
      </c>
      <c r="L282" s="87" t="str">
        <f t="shared" si="14"/>
        <v xml:space="preserve"> </v>
      </c>
    </row>
    <row r="283" spans="1:12" x14ac:dyDescent="0.25">
      <c r="A283" s="72"/>
      <c r="B283" s="82"/>
      <c r="C283" s="82"/>
      <c r="D283" s="79"/>
      <c r="E283" s="83"/>
      <c r="F283" s="83"/>
      <c r="G283" s="81"/>
      <c r="H283" s="123"/>
      <c r="I283" s="238" t="str">
        <f>IF(ISNUMBER(F283),_xlfn.IFS(RIGHT(H283,3)="(b)",IF(AND(G283&gt;=DATE('1. Informace o projektu'!$C$3,1,1),G283&lt;=WORKDAY(DATE('1. Informace o projektu'!$C$3+1,1,31)-1,1)),"OK","!!"),RIGHT(H283,3)="(a)",IF(AND(G283&gt;=DATE('1. Informace o projektu'!$C$3,1,1),G283&lt;=WORKDAY(DATE('1. Informace o projektu'!$C$3,12,31)-1,1,'6. Data'!$C$76:$C$89)),"OK","!!"),ISBLANK(G283),"!",ISBLANK(H283),"!!!",H283='6. Data'!$B$3,"vyberte druh nákladu")," ")</f>
        <v xml:space="preserve"> </v>
      </c>
      <c r="J283" s="261" t="str">
        <f t="shared" si="12"/>
        <v xml:space="preserve"> </v>
      </c>
      <c r="K283" s="238" t="str">
        <f t="shared" si="13"/>
        <v xml:space="preserve"> </v>
      </c>
      <c r="L283" s="87" t="str">
        <f t="shared" si="14"/>
        <v xml:space="preserve"> </v>
      </c>
    </row>
    <row r="284" spans="1:12" x14ac:dyDescent="0.25">
      <c r="A284" s="72"/>
      <c r="B284" s="82"/>
      <c r="C284" s="82"/>
      <c r="D284" s="79"/>
      <c r="E284" s="83"/>
      <c r="F284" s="83"/>
      <c r="G284" s="81"/>
      <c r="H284" s="123"/>
      <c r="I284" s="238" t="str">
        <f>IF(ISNUMBER(F284),_xlfn.IFS(RIGHT(H284,3)="(b)",IF(AND(G284&gt;=DATE('1. Informace o projektu'!$C$3,1,1),G284&lt;=WORKDAY(DATE('1. Informace o projektu'!$C$3+1,1,31)-1,1)),"OK","!!"),RIGHT(H284,3)="(a)",IF(AND(G284&gt;=DATE('1. Informace o projektu'!$C$3,1,1),G284&lt;=WORKDAY(DATE('1. Informace o projektu'!$C$3,12,31)-1,1,'6. Data'!$C$76:$C$89)),"OK","!!"),ISBLANK(G284),"!",ISBLANK(H284),"!!!",H284='6. Data'!$B$3,"vyberte druh nákladu")," ")</f>
        <v xml:space="preserve"> </v>
      </c>
      <c r="J284" s="261" t="str">
        <f t="shared" si="12"/>
        <v xml:space="preserve"> </v>
      </c>
      <c r="K284" s="238" t="str">
        <f t="shared" si="13"/>
        <v xml:space="preserve"> </v>
      </c>
      <c r="L284" s="87" t="str">
        <f t="shared" si="14"/>
        <v xml:space="preserve"> </v>
      </c>
    </row>
    <row r="285" spans="1:12" x14ac:dyDescent="0.25">
      <c r="A285" s="72"/>
      <c r="B285" s="82"/>
      <c r="C285" s="82"/>
      <c r="D285" s="79"/>
      <c r="E285" s="83"/>
      <c r="F285" s="83"/>
      <c r="G285" s="81"/>
      <c r="H285" s="123"/>
      <c r="I285" s="238" t="str">
        <f>IF(ISNUMBER(F285),_xlfn.IFS(RIGHT(H285,3)="(b)",IF(AND(G285&gt;=DATE('1. Informace o projektu'!$C$3,1,1),G285&lt;=WORKDAY(DATE('1. Informace o projektu'!$C$3+1,1,31)-1,1)),"OK","!!"),RIGHT(H285,3)="(a)",IF(AND(G285&gt;=DATE('1. Informace o projektu'!$C$3,1,1),G285&lt;=WORKDAY(DATE('1. Informace o projektu'!$C$3,12,31)-1,1,'6. Data'!$C$76:$C$89)),"OK","!!"),ISBLANK(G285),"!",ISBLANK(H285),"!!!",H285='6. Data'!$B$3,"vyberte druh nákladu")," ")</f>
        <v xml:space="preserve"> </v>
      </c>
      <c r="J285" s="261" t="str">
        <f t="shared" si="12"/>
        <v xml:space="preserve"> </v>
      </c>
      <c r="K285" s="238" t="str">
        <f t="shared" si="13"/>
        <v xml:space="preserve"> </v>
      </c>
      <c r="L285" s="87" t="str">
        <f t="shared" si="14"/>
        <v xml:space="preserve"> </v>
      </c>
    </row>
    <row r="286" spans="1:12" x14ac:dyDescent="0.25">
      <c r="A286" s="72"/>
      <c r="B286" s="82"/>
      <c r="C286" s="82"/>
      <c r="D286" s="79"/>
      <c r="E286" s="83"/>
      <c r="F286" s="83"/>
      <c r="G286" s="81"/>
      <c r="H286" s="123"/>
      <c r="I286" s="238" t="str">
        <f>IF(ISNUMBER(F286),_xlfn.IFS(RIGHT(H286,3)="(b)",IF(AND(G286&gt;=DATE('1. Informace o projektu'!$C$3,1,1),G286&lt;=WORKDAY(DATE('1. Informace o projektu'!$C$3+1,1,31)-1,1)),"OK","!!"),RIGHT(H286,3)="(a)",IF(AND(G286&gt;=DATE('1. Informace o projektu'!$C$3,1,1),G286&lt;=WORKDAY(DATE('1. Informace o projektu'!$C$3,12,31)-1,1,'6. Data'!$C$76:$C$89)),"OK","!!"),ISBLANK(G286),"!",ISBLANK(H286),"!!!",H286='6. Data'!$B$3,"vyberte druh nákladu")," ")</f>
        <v xml:space="preserve"> </v>
      </c>
      <c r="J286" s="261" t="str">
        <f t="shared" si="12"/>
        <v xml:space="preserve"> </v>
      </c>
      <c r="K286" s="238" t="str">
        <f t="shared" si="13"/>
        <v xml:space="preserve"> </v>
      </c>
      <c r="L286" s="87" t="str">
        <f t="shared" si="14"/>
        <v xml:space="preserve"> </v>
      </c>
    </row>
    <row r="287" spans="1:12" x14ac:dyDescent="0.25">
      <c r="A287" s="72"/>
      <c r="B287" s="82"/>
      <c r="C287" s="82"/>
      <c r="D287" s="79"/>
      <c r="E287" s="83"/>
      <c r="F287" s="83"/>
      <c r="G287" s="81"/>
      <c r="H287" s="123"/>
      <c r="I287" s="238" t="str">
        <f>IF(ISNUMBER(F287),_xlfn.IFS(RIGHT(H287,3)="(b)",IF(AND(G287&gt;=DATE('1. Informace o projektu'!$C$3,1,1),G287&lt;=WORKDAY(DATE('1. Informace o projektu'!$C$3+1,1,31)-1,1)),"OK","!!"),RIGHT(H287,3)="(a)",IF(AND(G287&gt;=DATE('1. Informace o projektu'!$C$3,1,1),G287&lt;=WORKDAY(DATE('1. Informace o projektu'!$C$3,12,31)-1,1,'6. Data'!$C$76:$C$89)),"OK","!!"),ISBLANK(G287),"!",ISBLANK(H287),"!!!",H287='6. Data'!$B$3,"vyberte druh nákladu")," ")</f>
        <v xml:space="preserve"> </v>
      </c>
      <c r="J287" s="261" t="str">
        <f t="shared" si="12"/>
        <v xml:space="preserve"> </v>
      </c>
      <c r="K287" s="238" t="str">
        <f t="shared" si="13"/>
        <v xml:space="preserve"> </v>
      </c>
      <c r="L287" s="87" t="str">
        <f t="shared" si="14"/>
        <v xml:space="preserve"> </v>
      </c>
    </row>
    <row r="288" spans="1:12" x14ac:dyDescent="0.25">
      <c r="A288" s="72"/>
      <c r="B288" s="82"/>
      <c r="C288" s="82"/>
      <c r="D288" s="79"/>
      <c r="E288" s="83"/>
      <c r="F288" s="83"/>
      <c r="G288" s="81"/>
      <c r="H288" s="123"/>
      <c r="I288" s="238" t="str">
        <f>IF(ISNUMBER(F288),_xlfn.IFS(RIGHT(H288,3)="(b)",IF(AND(G288&gt;=DATE('1. Informace o projektu'!$C$3,1,1),G288&lt;=WORKDAY(DATE('1. Informace o projektu'!$C$3+1,1,31)-1,1)),"OK","!!"),RIGHT(H288,3)="(a)",IF(AND(G288&gt;=DATE('1. Informace o projektu'!$C$3,1,1),G288&lt;=WORKDAY(DATE('1. Informace o projektu'!$C$3,12,31)-1,1,'6. Data'!$C$76:$C$89)),"OK","!!"),ISBLANK(G288),"!",ISBLANK(H288),"!!!",H288='6. Data'!$B$3,"vyberte druh nákladu")," ")</f>
        <v xml:space="preserve"> </v>
      </c>
      <c r="J288" s="261" t="str">
        <f t="shared" si="12"/>
        <v xml:space="preserve"> </v>
      </c>
      <c r="K288" s="238" t="str">
        <f t="shared" si="13"/>
        <v xml:space="preserve"> </v>
      </c>
      <c r="L288" s="87" t="str">
        <f t="shared" si="14"/>
        <v xml:space="preserve"> </v>
      </c>
    </row>
    <row r="289" spans="1:12" x14ac:dyDescent="0.25">
      <c r="A289" s="72"/>
      <c r="B289" s="82"/>
      <c r="C289" s="82"/>
      <c r="D289" s="79"/>
      <c r="E289" s="83"/>
      <c r="F289" s="83"/>
      <c r="G289" s="81"/>
      <c r="H289" s="123"/>
      <c r="I289" s="238" t="str">
        <f>IF(ISNUMBER(F289),_xlfn.IFS(RIGHT(H289,3)="(b)",IF(AND(G289&gt;=DATE('1. Informace o projektu'!$C$3,1,1),G289&lt;=WORKDAY(DATE('1. Informace o projektu'!$C$3+1,1,31)-1,1)),"OK","!!"),RIGHT(H289,3)="(a)",IF(AND(G289&gt;=DATE('1. Informace o projektu'!$C$3,1,1),G289&lt;=WORKDAY(DATE('1. Informace o projektu'!$C$3,12,31)-1,1,'6. Data'!$C$76:$C$89)),"OK","!!"),ISBLANK(G289),"!",ISBLANK(H289),"!!!",H289='6. Data'!$B$3,"vyberte druh nákladu")," ")</f>
        <v xml:space="preserve"> </v>
      </c>
      <c r="J289" s="261" t="str">
        <f t="shared" si="12"/>
        <v xml:space="preserve"> </v>
      </c>
      <c r="K289" s="238" t="str">
        <f t="shared" si="13"/>
        <v xml:space="preserve"> </v>
      </c>
      <c r="L289" s="87" t="str">
        <f t="shared" si="14"/>
        <v xml:space="preserve"> </v>
      </c>
    </row>
    <row r="290" spans="1:12" x14ac:dyDescent="0.25">
      <c r="A290" s="72"/>
      <c r="B290" s="82"/>
      <c r="C290" s="82"/>
      <c r="D290" s="79"/>
      <c r="E290" s="83"/>
      <c r="F290" s="83"/>
      <c r="G290" s="81"/>
      <c r="H290" s="123"/>
      <c r="I290" s="238" t="str">
        <f>IF(ISNUMBER(F290),_xlfn.IFS(RIGHT(H290,3)="(b)",IF(AND(G290&gt;=DATE('1. Informace o projektu'!$C$3,1,1),G290&lt;=WORKDAY(DATE('1. Informace o projektu'!$C$3+1,1,31)-1,1)),"OK","!!"),RIGHT(H290,3)="(a)",IF(AND(G290&gt;=DATE('1. Informace o projektu'!$C$3,1,1),G290&lt;=WORKDAY(DATE('1. Informace o projektu'!$C$3,12,31)-1,1,'6. Data'!$C$76:$C$89)),"OK","!!"),ISBLANK(G290),"!",ISBLANK(H290),"!!!",H290='6. Data'!$B$3,"vyberte druh nákladu")," ")</f>
        <v xml:space="preserve"> </v>
      </c>
      <c r="J290" s="261" t="str">
        <f t="shared" si="12"/>
        <v xml:space="preserve"> </v>
      </c>
      <c r="K290" s="238" t="str">
        <f t="shared" si="13"/>
        <v xml:space="preserve"> </v>
      </c>
      <c r="L290" s="87" t="str">
        <f t="shared" si="14"/>
        <v xml:space="preserve"> </v>
      </c>
    </row>
    <row r="291" spans="1:12" x14ac:dyDescent="0.25">
      <c r="A291" s="72"/>
      <c r="B291" s="82"/>
      <c r="C291" s="82"/>
      <c r="D291" s="79"/>
      <c r="E291" s="83"/>
      <c r="F291" s="83"/>
      <c r="G291" s="81"/>
      <c r="H291" s="123"/>
      <c r="I291" s="238" t="str">
        <f>IF(ISNUMBER(F291),_xlfn.IFS(RIGHT(H291,3)="(b)",IF(AND(G291&gt;=DATE('1. Informace o projektu'!$C$3,1,1),G291&lt;=WORKDAY(DATE('1. Informace o projektu'!$C$3+1,1,31)-1,1)),"OK","!!"),RIGHT(H291,3)="(a)",IF(AND(G291&gt;=DATE('1. Informace o projektu'!$C$3,1,1),G291&lt;=WORKDAY(DATE('1. Informace o projektu'!$C$3,12,31)-1,1,'6. Data'!$C$76:$C$89)),"OK","!!"),ISBLANK(G291),"!",ISBLANK(H291),"!!!",H291='6. Data'!$B$3,"vyberte druh nákladu")," ")</f>
        <v xml:space="preserve"> </v>
      </c>
      <c r="J291" s="261" t="str">
        <f t="shared" si="12"/>
        <v xml:space="preserve"> </v>
      </c>
      <c r="K291" s="238" t="str">
        <f t="shared" si="13"/>
        <v xml:space="preserve"> </v>
      </c>
      <c r="L291" s="87" t="str">
        <f t="shared" si="14"/>
        <v xml:space="preserve"> </v>
      </c>
    </row>
    <row r="292" spans="1:12" x14ac:dyDescent="0.25">
      <c r="A292" s="72"/>
      <c r="B292" s="82"/>
      <c r="C292" s="82"/>
      <c r="D292" s="79"/>
      <c r="E292" s="83"/>
      <c r="F292" s="83"/>
      <c r="G292" s="81"/>
      <c r="H292" s="123"/>
      <c r="I292" s="238" t="str">
        <f>IF(ISNUMBER(F292),_xlfn.IFS(RIGHT(H292,3)="(b)",IF(AND(G292&gt;=DATE('1. Informace o projektu'!$C$3,1,1),G292&lt;=WORKDAY(DATE('1. Informace o projektu'!$C$3+1,1,31)-1,1)),"OK","!!"),RIGHT(H292,3)="(a)",IF(AND(G292&gt;=DATE('1. Informace o projektu'!$C$3,1,1),G292&lt;=WORKDAY(DATE('1. Informace o projektu'!$C$3,12,31)-1,1,'6. Data'!$C$76:$C$89)),"OK","!!"),ISBLANK(G292),"!",ISBLANK(H292),"!!!",H292='6. Data'!$B$3,"vyberte druh nákladu")," ")</f>
        <v xml:space="preserve"> </v>
      </c>
      <c r="J292" s="261" t="str">
        <f t="shared" si="12"/>
        <v xml:space="preserve"> </v>
      </c>
      <c r="K292" s="238" t="str">
        <f t="shared" si="13"/>
        <v xml:space="preserve"> </v>
      </c>
      <c r="L292" s="87" t="str">
        <f t="shared" si="14"/>
        <v xml:space="preserve"> </v>
      </c>
    </row>
    <row r="293" spans="1:12" x14ac:dyDescent="0.25">
      <c r="A293" s="72"/>
      <c r="B293" s="82"/>
      <c r="C293" s="82"/>
      <c r="D293" s="79"/>
      <c r="E293" s="83"/>
      <c r="F293" s="83"/>
      <c r="G293" s="81"/>
      <c r="H293" s="123"/>
      <c r="I293" s="238" t="str">
        <f>IF(ISNUMBER(F293),_xlfn.IFS(RIGHT(H293,3)="(b)",IF(AND(G293&gt;=DATE('1. Informace o projektu'!$C$3,1,1),G293&lt;=WORKDAY(DATE('1. Informace o projektu'!$C$3+1,1,31)-1,1)),"OK","!!"),RIGHT(H293,3)="(a)",IF(AND(G293&gt;=DATE('1. Informace o projektu'!$C$3,1,1),G293&lt;=WORKDAY(DATE('1. Informace o projektu'!$C$3,12,31)-1,1,'6. Data'!$C$76:$C$89)),"OK","!!"),ISBLANK(G293),"!",ISBLANK(H293),"!!!",H293='6. Data'!$B$3,"vyberte druh nákladu")," ")</f>
        <v xml:space="preserve"> </v>
      </c>
      <c r="J293" s="261" t="str">
        <f t="shared" si="12"/>
        <v xml:space="preserve"> </v>
      </c>
      <c r="K293" s="238" t="str">
        <f t="shared" si="13"/>
        <v xml:space="preserve"> </v>
      </c>
      <c r="L293" s="87" t="str">
        <f t="shared" si="14"/>
        <v xml:space="preserve"> </v>
      </c>
    </row>
    <row r="294" spans="1:12" x14ac:dyDescent="0.25">
      <c r="A294" s="72"/>
      <c r="B294" s="82"/>
      <c r="C294" s="82"/>
      <c r="D294" s="79"/>
      <c r="E294" s="83"/>
      <c r="F294" s="83"/>
      <c r="G294" s="81"/>
      <c r="H294" s="123"/>
      <c r="I294" s="238" t="str">
        <f>IF(ISNUMBER(F294),_xlfn.IFS(RIGHT(H294,3)="(b)",IF(AND(G294&gt;=DATE('1. Informace o projektu'!$C$3,1,1),G294&lt;=WORKDAY(DATE('1. Informace o projektu'!$C$3+1,1,31)-1,1)),"OK","!!"),RIGHT(H294,3)="(a)",IF(AND(G294&gt;=DATE('1. Informace o projektu'!$C$3,1,1),G294&lt;=WORKDAY(DATE('1. Informace o projektu'!$C$3,12,31)-1,1,'6. Data'!$C$76:$C$89)),"OK","!!"),ISBLANK(G294),"!",ISBLANK(H294),"!!!",H294='6. Data'!$B$3,"vyberte druh nákladu")," ")</f>
        <v xml:space="preserve"> </v>
      </c>
      <c r="J294" s="261" t="str">
        <f t="shared" si="12"/>
        <v xml:space="preserve"> </v>
      </c>
      <c r="K294" s="238" t="str">
        <f t="shared" si="13"/>
        <v xml:space="preserve"> </v>
      </c>
      <c r="L294" s="87" t="str">
        <f t="shared" si="14"/>
        <v xml:space="preserve"> </v>
      </c>
    </row>
    <row r="295" spans="1:12" x14ac:dyDescent="0.25">
      <c r="A295" s="72"/>
      <c r="B295" s="82"/>
      <c r="C295" s="82"/>
      <c r="D295" s="79"/>
      <c r="E295" s="83"/>
      <c r="F295" s="83"/>
      <c r="G295" s="81"/>
      <c r="H295" s="123"/>
      <c r="I295" s="238" t="str">
        <f>IF(ISNUMBER(F295),_xlfn.IFS(RIGHT(H295,3)="(b)",IF(AND(G295&gt;=DATE('1. Informace o projektu'!$C$3,1,1),G295&lt;=WORKDAY(DATE('1. Informace o projektu'!$C$3+1,1,31)-1,1)),"OK","!!"),RIGHT(H295,3)="(a)",IF(AND(G295&gt;=DATE('1. Informace o projektu'!$C$3,1,1),G295&lt;=WORKDAY(DATE('1. Informace o projektu'!$C$3,12,31)-1,1,'6. Data'!$C$76:$C$89)),"OK","!!"),ISBLANK(G295),"!",ISBLANK(H295),"!!!",H295='6. Data'!$B$3,"vyberte druh nákladu")," ")</f>
        <v xml:space="preserve"> </v>
      </c>
      <c r="J295" s="261" t="str">
        <f t="shared" si="12"/>
        <v xml:space="preserve"> </v>
      </c>
      <c r="K295" s="238" t="str">
        <f t="shared" si="13"/>
        <v xml:space="preserve"> </v>
      </c>
      <c r="L295" s="87" t="str">
        <f t="shared" si="14"/>
        <v xml:space="preserve"> </v>
      </c>
    </row>
    <row r="296" spans="1:12" x14ac:dyDescent="0.25">
      <c r="A296" s="72"/>
      <c r="B296" s="82"/>
      <c r="C296" s="82"/>
      <c r="D296" s="79"/>
      <c r="E296" s="83"/>
      <c r="F296" s="83"/>
      <c r="G296" s="81"/>
      <c r="H296" s="123"/>
      <c r="I296" s="238" t="str">
        <f>IF(ISNUMBER(F296),_xlfn.IFS(RIGHT(H296,3)="(b)",IF(AND(G296&gt;=DATE('1. Informace o projektu'!$C$3,1,1),G296&lt;=WORKDAY(DATE('1. Informace o projektu'!$C$3+1,1,31)-1,1)),"OK","!!"),RIGHT(H296,3)="(a)",IF(AND(G296&gt;=DATE('1. Informace o projektu'!$C$3,1,1),G296&lt;=WORKDAY(DATE('1. Informace o projektu'!$C$3,12,31)-1,1,'6. Data'!$C$76:$C$89)),"OK","!!"),ISBLANK(G296),"!",ISBLANK(H296),"!!!",H296='6. Data'!$B$3,"vyberte druh nákladu")," ")</f>
        <v xml:space="preserve"> </v>
      </c>
      <c r="J296" s="261" t="str">
        <f t="shared" si="12"/>
        <v xml:space="preserve"> </v>
      </c>
      <c r="K296" s="238" t="str">
        <f t="shared" si="13"/>
        <v xml:space="preserve"> </v>
      </c>
      <c r="L296" s="87" t="str">
        <f t="shared" si="14"/>
        <v xml:space="preserve"> </v>
      </c>
    </row>
    <row r="297" spans="1:12" x14ac:dyDescent="0.25">
      <c r="A297" s="72"/>
      <c r="B297" s="82"/>
      <c r="C297" s="82"/>
      <c r="D297" s="79"/>
      <c r="E297" s="83"/>
      <c r="F297" s="83"/>
      <c r="G297" s="81"/>
      <c r="H297" s="123"/>
      <c r="I297" s="238" t="str">
        <f>IF(ISNUMBER(F297),_xlfn.IFS(RIGHT(H297,3)="(b)",IF(AND(G297&gt;=DATE('1. Informace o projektu'!$C$3,1,1),G297&lt;=WORKDAY(DATE('1. Informace o projektu'!$C$3+1,1,31)-1,1)),"OK","!!"),RIGHT(H297,3)="(a)",IF(AND(G297&gt;=DATE('1. Informace o projektu'!$C$3,1,1),G297&lt;=WORKDAY(DATE('1. Informace o projektu'!$C$3,12,31)-1,1,'6. Data'!$C$76:$C$89)),"OK","!!"),ISBLANK(G297),"!",ISBLANK(H297),"!!!",H297='6. Data'!$B$3,"vyberte druh nákladu")," ")</f>
        <v xml:space="preserve"> </v>
      </c>
      <c r="J297" s="261" t="str">
        <f t="shared" si="12"/>
        <v xml:space="preserve"> </v>
      </c>
      <c r="K297" s="238" t="str">
        <f t="shared" si="13"/>
        <v xml:space="preserve"> </v>
      </c>
      <c r="L297" s="87" t="str">
        <f t="shared" si="14"/>
        <v xml:space="preserve"> </v>
      </c>
    </row>
    <row r="298" spans="1:12" x14ac:dyDescent="0.25">
      <c r="A298" s="72"/>
      <c r="B298" s="82"/>
      <c r="C298" s="82"/>
      <c r="D298" s="79"/>
      <c r="E298" s="83"/>
      <c r="F298" s="83"/>
      <c r="G298" s="81"/>
      <c r="H298" s="123"/>
      <c r="I298" s="238" t="str">
        <f>IF(ISNUMBER(F298),_xlfn.IFS(RIGHT(H298,3)="(b)",IF(AND(G298&gt;=DATE('1. Informace o projektu'!$C$3,1,1),G298&lt;=WORKDAY(DATE('1. Informace o projektu'!$C$3+1,1,31)-1,1)),"OK","!!"),RIGHT(H298,3)="(a)",IF(AND(G298&gt;=DATE('1. Informace o projektu'!$C$3,1,1),G298&lt;=WORKDAY(DATE('1. Informace o projektu'!$C$3,12,31)-1,1,'6. Data'!$C$76:$C$89)),"OK","!!"),ISBLANK(G298),"!",ISBLANK(H298),"!!!",H298='6. Data'!$B$3,"vyberte druh nákladu")," ")</f>
        <v xml:space="preserve"> </v>
      </c>
      <c r="J298" s="261" t="str">
        <f t="shared" si="12"/>
        <v xml:space="preserve"> </v>
      </c>
      <c r="K298" s="238" t="str">
        <f t="shared" si="13"/>
        <v xml:space="preserve"> </v>
      </c>
      <c r="L298" s="87" t="str">
        <f t="shared" si="14"/>
        <v xml:space="preserve"> </v>
      </c>
    </row>
    <row r="299" spans="1:12" x14ac:dyDescent="0.25">
      <c r="A299" s="72"/>
      <c r="B299" s="82"/>
      <c r="C299" s="82"/>
      <c r="D299" s="79"/>
      <c r="E299" s="83"/>
      <c r="F299" s="83"/>
      <c r="G299" s="81"/>
      <c r="H299" s="123"/>
      <c r="I299" s="238" t="str">
        <f>IF(ISNUMBER(F299),_xlfn.IFS(RIGHT(H299,3)="(b)",IF(AND(G299&gt;=DATE('1. Informace o projektu'!$C$3,1,1),G299&lt;=WORKDAY(DATE('1. Informace o projektu'!$C$3+1,1,31)-1,1)),"OK","!!"),RIGHT(H299,3)="(a)",IF(AND(G299&gt;=DATE('1. Informace o projektu'!$C$3,1,1),G299&lt;=WORKDAY(DATE('1. Informace o projektu'!$C$3,12,31)-1,1,'6. Data'!$C$76:$C$89)),"OK","!!"),ISBLANK(G299),"!",ISBLANK(H299),"!!!",H299='6. Data'!$B$3,"vyberte druh nákladu")," ")</f>
        <v xml:space="preserve"> </v>
      </c>
      <c r="J299" s="261" t="str">
        <f t="shared" si="12"/>
        <v xml:space="preserve"> </v>
      </c>
      <c r="K299" s="238" t="str">
        <f t="shared" si="13"/>
        <v xml:space="preserve"> </v>
      </c>
      <c r="L299" s="87" t="str">
        <f t="shared" si="14"/>
        <v xml:space="preserve"> </v>
      </c>
    </row>
    <row r="300" spans="1:12" x14ac:dyDescent="0.25">
      <c r="A300" s="72"/>
      <c r="B300" s="82"/>
      <c r="C300" s="82"/>
      <c r="D300" s="79"/>
      <c r="E300" s="83"/>
      <c r="F300" s="83"/>
      <c r="G300" s="81"/>
      <c r="H300" s="123"/>
      <c r="I300" s="238" t="str">
        <f>IF(ISNUMBER(F300),_xlfn.IFS(RIGHT(H300,3)="(b)",IF(AND(G300&gt;=DATE('1. Informace o projektu'!$C$3,1,1),G300&lt;=WORKDAY(DATE('1. Informace o projektu'!$C$3+1,1,31)-1,1)),"OK","!!"),RIGHT(H300,3)="(a)",IF(AND(G300&gt;=DATE('1. Informace o projektu'!$C$3,1,1),G300&lt;=WORKDAY(DATE('1. Informace o projektu'!$C$3,12,31)-1,1,'6. Data'!$C$76:$C$89)),"OK","!!"),ISBLANK(G300),"!",ISBLANK(H300),"!!!",H300='6. Data'!$B$3,"vyberte druh nákladu")," ")</f>
        <v xml:space="preserve"> </v>
      </c>
      <c r="J300" s="261" t="str">
        <f t="shared" si="12"/>
        <v xml:space="preserve"> </v>
      </c>
      <c r="K300" s="238" t="str">
        <f t="shared" si="13"/>
        <v xml:space="preserve"> </v>
      </c>
      <c r="L300" s="87" t="str">
        <f t="shared" si="14"/>
        <v xml:space="preserve"> </v>
      </c>
    </row>
    <row r="301" spans="1:12" x14ac:dyDescent="0.25">
      <c r="A301" s="72"/>
      <c r="B301" s="82"/>
      <c r="C301" s="82"/>
      <c r="D301" s="79"/>
      <c r="E301" s="83"/>
      <c r="F301" s="83"/>
      <c r="G301" s="81"/>
      <c r="H301" s="123"/>
      <c r="I301" s="238" t="str">
        <f>IF(ISNUMBER(F301),_xlfn.IFS(RIGHT(H301,3)="(b)",IF(AND(G301&gt;=DATE('1. Informace o projektu'!$C$3,1,1),G301&lt;=WORKDAY(DATE('1. Informace o projektu'!$C$3+1,1,31)-1,1)),"OK","!!"),RIGHT(H301,3)="(a)",IF(AND(G301&gt;=DATE('1. Informace o projektu'!$C$3,1,1),G301&lt;=WORKDAY(DATE('1. Informace o projektu'!$C$3,12,31)-1,1,'6. Data'!$C$76:$C$89)),"OK","!!"),ISBLANK(G301),"!",ISBLANK(H301),"!!!",H301='6. Data'!$B$3,"vyberte druh nákladu")," ")</f>
        <v xml:space="preserve"> </v>
      </c>
      <c r="J301" s="261" t="str">
        <f t="shared" si="12"/>
        <v xml:space="preserve"> </v>
      </c>
      <c r="K301" s="238" t="str">
        <f t="shared" si="13"/>
        <v xml:space="preserve"> </v>
      </c>
      <c r="L301" s="87" t="str">
        <f t="shared" si="14"/>
        <v xml:space="preserve"> </v>
      </c>
    </row>
    <row r="302" spans="1:12" x14ac:dyDescent="0.25">
      <c r="A302" s="72"/>
      <c r="B302" s="82"/>
      <c r="C302" s="82"/>
      <c r="D302" s="79"/>
      <c r="E302" s="83"/>
      <c r="F302" s="83"/>
      <c r="G302" s="81"/>
      <c r="H302" s="123"/>
      <c r="I302" s="238" t="str">
        <f>IF(ISNUMBER(F302),_xlfn.IFS(RIGHT(H302,3)="(b)",IF(AND(G302&gt;=DATE('1. Informace o projektu'!$C$3,1,1),G302&lt;=WORKDAY(DATE('1. Informace o projektu'!$C$3+1,1,31)-1,1)),"OK","!!"),RIGHT(H302,3)="(a)",IF(AND(G302&gt;=DATE('1. Informace o projektu'!$C$3,1,1),G302&lt;=WORKDAY(DATE('1. Informace o projektu'!$C$3,12,31)-1,1,'6. Data'!$C$76:$C$89)),"OK","!!"),ISBLANK(G302),"!",ISBLANK(H302),"!!!",H302='6. Data'!$B$3,"vyberte druh nákladu")," ")</f>
        <v xml:space="preserve"> </v>
      </c>
      <c r="J302" s="261" t="str">
        <f t="shared" si="12"/>
        <v xml:space="preserve"> </v>
      </c>
      <c r="K302" s="238" t="str">
        <f t="shared" si="13"/>
        <v xml:space="preserve"> </v>
      </c>
      <c r="L302" s="87" t="str">
        <f t="shared" si="14"/>
        <v xml:space="preserve"> </v>
      </c>
    </row>
    <row r="303" spans="1:12" x14ac:dyDescent="0.25">
      <c r="A303" s="72"/>
      <c r="B303" s="82"/>
      <c r="C303" s="82"/>
      <c r="D303" s="79"/>
      <c r="E303" s="83"/>
      <c r="F303" s="83"/>
      <c r="G303" s="81"/>
      <c r="H303" s="123"/>
      <c r="I303" s="238" t="str">
        <f>IF(ISNUMBER(F303),_xlfn.IFS(RIGHT(H303,3)="(b)",IF(AND(G303&gt;=DATE('1. Informace o projektu'!$C$3,1,1),G303&lt;=WORKDAY(DATE('1. Informace o projektu'!$C$3+1,1,31)-1,1)),"OK","!!"),RIGHT(H303,3)="(a)",IF(AND(G303&gt;=DATE('1. Informace o projektu'!$C$3,1,1),G303&lt;=WORKDAY(DATE('1. Informace o projektu'!$C$3,12,31)-1,1,'6. Data'!$C$76:$C$89)),"OK","!!"),ISBLANK(G303),"!",ISBLANK(H303),"!!!",H303='6. Data'!$B$3,"vyberte druh nákladu")," ")</f>
        <v xml:space="preserve"> </v>
      </c>
      <c r="J303" s="261" t="str">
        <f t="shared" si="12"/>
        <v xml:space="preserve"> </v>
      </c>
      <c r="K303" s="238" t="str">
        <f t="shared" si="13"/>
        <v xml:space="preserve"> </v>
      </c>
      <c r="L303" s="87" t="str">
        <f t="shared" si="14"/>
        <v xml:space="preserve"> </v>
      </c>
    </row>
    <row r="304" spans="1:12" x14ac:dyDescent="0.25">
      <c r="A304" s="72"/>
      <c r="B304" s="82"/>
      <c r="C304" s="82"/>
      <c r="D304" s="79"/>
      <c r="E304" s="83"/>
      <c r="F304" s="83"/>
      <c r="G304" s="81"/>
      <c r="H304" s="123"/>
      <c r="I304" s="238" t="str">
        <f>IF(ISNUMBER(F304),_xlfn.IFS(RIGHT(H304,3)="(b)",IF(AND(G304&gt;=DATE('1. Informace o projektu'!$C$3,1,1),G304&lt;=WORKDAY(DATE('1. Informace o projektu'!$C$3+1,1,31)-1,1)),"OK","!!"),RIGHT(H304,3)="(a)",IF(AND(G304&gt;=DATE('1. Informace o projektu'!$C$3,1,1),G304&lt;=WORKDAY(DATE('1. Informace o projektu'!$C$3,12,31)-1,1,'6. Data'!$C$76:$C$89)),"OK","!!"),ISBLANK(G304),"!",ISBLANK(H304),"!!!",H304='6. Data'!$B$3,"vyberte druh nákladu")," ")</f>
        <v xml:space="preserve"> </v>
      </c>
      <c r="J304" s="261" t="str">
        <f t="shared" si="12"/>
        <v xml:space="preserve"> </v>
      </c>
      <c r="K304" s="238" t="str">
        <f t="shared" si="13"/>
        <v xml:space="preserve"> </v>
      </c>
      <c r="L304" s="87" t="str">
        <f t="shared" si="14"/>
        <v xml:space="preserve"> </v>
      </c>
    </row>
    <row r="305" spans="1:12" x14ac:dyDescent="0.25">
      <c r="A305" s="72"/>
      <c r="B305" s="82"/>
      <c r="C305" s="82"/>
      <c r="D305" s="79"/>
      <c r="E305" s="83"/>
      <c r="F305" s="83"/>
      <c r="G305" s="81"/>
      <c r="H305" s="123"/>
      <c r="I305" s="238" t="str">
        <f>IF(ISNUMBER(F305),_xlfn.IFS(RIGHT(H305,3)="(b)",IF(AND(G305&gt;=DATE('1. Informace o projektu'!$C$3,1,1),G305&lt;=WORKDAY(DATE('1. Informace o projektu'!$C$3+1,1,31)-1,1)),"OK","!!"),RIGHT(H305,3)="(a)",IF(AND(G305&gt;=DATE('1. Informace o projektu'!$C$3,1,1),G305&lt;=WORKDAY(DATE('1. Informace o projektu'!$C$3,12,31)-1,1,'6. Data'!$C$76:$C$89)),"OK","!!"),ISBLANK(G305),"!",ISBLANK(H305),"!!!",H305='6. Data'!$B$3,"vyberte druh nákladu")," ")</f>
        <v xml:space="preserve"> </v>
      </c>
      <c r="J305" s="261" t="str">
        <f t="shared" si="12"/>
        <v xml:space="preserve"> </v>
      </c>
      <c r="K305" s="238" t="str">
        <f t="shared" si="13"/>
        <v xml:space="preserve"> </v>
      </c>
      <c r="L305" s="87" t="str">
        <f t="shared" si="14"/>
        <v xml:space="preserve"> </v>
      </c>
    </row>
    <row r="306" spans="1:12" x14ac:dyDescent="0.25">
      <c r="A306" s="72"/>
      <c r="B306" s="82"/>
      <c r="C306" s="82"/>
      <c r="D306" s="79"/>
      <c r="E306" s="83"/>
      <c r="F306" s="83"/>
      <c r="G306" s="81"/>
      <c r="H306" s="123"/>
      <c r="I306" s="238" t="str">
        <f>IF(ISNUMBER(F306),_xlfn.IFS(RIGHT(H306,3)="(b)",IF(AND(G306&gt;=DATE('1. Informace o projektu'!$C$3,1,1),G306&lt;=WORKDAY(DATE('1. Informace o projektu'!$C$3+1,1,31)-1,1)),"OK","!!"),RIGHT(H306,3)="(a)",IF(AND(G306&gt;=DATE('1. Informace o projektu'!$C$3,1,1),G306&lt;=WORKDAY(DATE('1. Informace o projektu'!$C$3,12,31)-1,1,'6. Data'!$C$76:$C$89)),"OK","!!"),ISBLANK(G306),"!",ISBLANK(H306),"!!!",H306='6. Data'!$B$3,"vyberte druh nákladu")," ")</f>
        <v xml:space="preserve"> </v>
      </c>
      <c r="J306" s="261" t="str">
        <f t="shared" si="12"/>
        <v xml:space="preserve"> </v>
      </c>
      <c r="K306" s="238" t="str">
        <f t="shared" si="13"/>
        <v xml:space="preserve"> </v>
      </c>
      <c r="L306" s="87" t="str">
        <f t="shared" si="14"/>
        <v xml:space="preserve"> </v>
      </c>
    </row>
    <row r="307" spans="1:12" x14ac:dyDescent="0.25">
      <c r="A307" s="72"/>
      <c r="B307" s="82"/>
      <c r="C307" s="82"/>
      <c r="D307" s="79"/>
      <c r="E307" s="83"/>
      <c r="F307" s="83"/>
      <c r="G307" s="81"/>
      <c r="H307" s="123"/>
      <c r="I307" s="238" t="str">
        <f>IF(ISNUMBER(F307),_xlfn.IFS(RIGHT(H307,3)="(b)",IF(AND(G307&gt;=DATE('1. Informace o projektu'!$C$3,1,1),G307&lt;=WORKDAY(DATE('1. Informace o projektu'!$C$3+1,1,31)-1,1)),"OK","!!"),RIGHT(H307,3)="(a)",IF(AND(G307&gt;=DATE('1. Informace o projektu'!$C$3,1,1),G307&lt;=WORKDAY(DATE('1. Informace o projektu'!$C$3,12,31)-1,1,'6. Data'!$C$76:$C$89)),"OK","!!"),ISBLANK(G307),"!",ISBLANK(H307),"!!!",H307='6. Data'!$B$3,"vyberte druh nákladu")," ")</f>
        <v xml:space="preserve"> </v>
      </c>
      <c r="J307" s="261" t="str">
        <f t="shared" si="12"/>
        <v xml:space="preserve"> </v>
      </c>
      <c r="K307" s="238" t="str">
        <f t="shared" si="13"/>
        <v xml:space="preserve"> </v>
      </c>
      <c r="L307" s="87" t="str">
        <f t="shared" si="14"/>
        <v xml:space="preserve"> </v>
      </c>
    </row>
    <row r="308" spans="1:12" x14ac:dyDescent="0.25">
      <c r="A308" s="72"/>
      <c r="B308" s="82"/>
      <c r="C308" s="82"/>
      <c r="D308" s="79"/>
      <c r="E308" s="83"/>
      <c r="F308" s="83"/>
      <c r="G308" s="81"/>
      <c r="H308" s="123"/>
      <c r="I308" s="238" t="str">
        <f>IF(ISNUMBER(F308),_xlfn.IFS(RIGHT(H308,3)="(b)",IF(AND(G308&gt;=DATE('1. Informace o projektu'!$C$3,1,1),G308&lt;=WORKDAY(DATE('1. Informace o projektu'!$C$3+1,1,31)-1,1)),"OK","!!"),RIGHT(H308,3)="(a)",IF(AND(G308&gt;=DATE('1. Informace o projektu'!$C$3,1,1),G308&lt;=WORKDAY(DATE('1. Informace o projektu'!$C$3,12,31)-1,1,'6. Data'!$C$76:$C$89)),"OK","!!"),ISBLANK(G308),"!",ISBLANK(H308),"!!!",H308='6. Data'!$B$3,"vyberte druh nákladu")," ")</f>
        <v xml:space="preserve"> </v>
      </c>
      <c r="J308" s="261" t="str">
        <f t="shared" si="12"/>
        <v xml:space="preserve"> </v>
      </c>
      <c r="K308" s="238" t="str">
        <f t="shared" si="13"/>
        <v xml:space="preserve"> </v>
      </c>
      <c r="L308" s="87" t="str">
        <f t="shared" si="14"/>
        <v xml:space="preserve"> </v>
      </c>
    </row>
    <row r="309" spans="1:12" x14ac:dyDescent="0.25">
      <c r="A309" s="72"/>
      <c r="B309" s="82"/>
      <c r="C309" s="82"/>
      <c r="D309" s="79"/>
      <c r="E309" s="83"/>
      <c r="F309" s="83"/>
      <c r="G309" s="81"/>
      <c r="H309" s="123"/>
      <c r="I309" s="238" t="str">
        <f>IF(ISNUMBER(F309),_xlfn.IFS(RIGHT(H309,3)="(b)",IF(AND(G309&gt;=DATE('1. Informace o projektu'!$C$3,1,1),G309&lt;=WORKDAY(DATE('1. Informace o projektu'!$C$3+1,1,31)-1,1)),"OK","!!"),RIGHT(H309,3)="(a)",IF(AND(G309&gt;=DATE('1. Informace o projektu'!$C$3,1,1),G309&lt;=WORKDAY(DATE('1. Informace o projektu'!$C$3,12,31)-1,1,'6. Data'!$C$76:$C$89)),"OK","!!"),ISBLANK(G309),"!",ISBLANK(H309),"!!!",H309='6. Data'!$B$3,"vyberte druh nákladu")," ")</f>
        <v xml:space="preserve"> </v>
      </c>
      <c r="J309" s="261" t="str">
        <f t="shared" si="12"/>
        <v xml:space="preserve"> </v>
      </c>
      <c r="K309" s="238" t="str">
        <f t="shared" si="13"/>
        <v xml:space="preserve"> </v>
      </c>
      <c r="L309" s="87" t="str">
        <f t="shared" si="14"/>
        <v xml:space="preserve"> </v>
      </c>
    </row>
    <row r="310" spans="1:12" x14ac:dyDescent="0.25">
      <c r="A310" s="72"/>
      <c r="B310" s="82"/>
      <c r="C310" s="82"/>
      <c r="D310" s="79"/>
      <c r="E310" s="83"/>
      <c r="F310" s="83"/>
      <c r="G310" s="81"/>
      <c r="H310" s="123"/>
      <c r="I310" s="238" t="str">
        <f>IF(ISNUMBER(F310),_xlfn.IFS(RIGHT(H310,3)="(b)",IF(AND(G310&gt;=DATE('1. Informace o projektu'!$C$3,1,1),G310&lt;=WORKDAY(DATE('1. Informace o projektu'!$C$3+1,1,31)-1,1)),"OK","!!"),RIGHT(H310,3)="(a)",IF(AND(G310&gt;=DATE('1. Informace o projektu'!$C$3,1,1),G310&lt;=WORKDAY(DATE('1. Informace o projektu'!$C$3,12,31)-1,1,'6. Data'!$C$76:$C$89)),"OK","!!"),ISBLANK(G310),"!",ISBLANK(H310),"!!!",H310='6. Data'!$B$3,"vyberte druh nákladu")," ")</f>
        <v xml:space="preserve"> </v>
      </c>
      <c r="J310" s="261" t="str">
        <f t="shared" si="12"/>
        <v xml:space="preserve"> </v>
      </c>
      <c r="K310" s="238" t="str">
        <f t="shared" si="13"/>
        <v xml:space="preserve"> </v>
      </c>
      <c r="L310" s="87" t="str">
        <f t="shared" si="14"/>
        <v xml:space="preserve"> </v>
      </c>
    </row>
    <row r="311" spans="1:12" x14ac:dyDescent="0.25">
      <c r="A311" s="72"/>
      <c r="B311" s="82"/>
      <c r="C311" s="82"/>
      <c r="D311" s="79"/>
      <c r="E311" s="83"/>
      <c r="F311" s="83"/>
      <c r="G311" s="81"/>
      <c r="H311" s="123"/>
      <c r="I311" s="238" t="str">
        <f>IF(ISNUMBER(F311),_xlfn.IFS(RIGHT(H311,3)="(b)",IF(AND(G311&gt;=DATE('1. Informace o projektu'!$C$3,1,1),G311&lt;=WORKDAY(DATE('1. Informace o projektu'!$C$3+1,1,31)-1,1)),"OK","!!"),RIGHT(H311,3)="(a)",IF(AND(G311&gt;=DATE('1. Informace o projektu'!$C$3,1,1),G311&lt;=WORKDAY(DATE('1. Informace o projektu'!$C$3,12,31)-1,1,'6. Data'!$C$76:$C$89)),"OK","!!"),ISBLANK(G311),"!",ISBLANK(H311),"!!!",H311='6. Data'!$B$3,"vyberte druh nákladu")," ")</f>
        <v xml:space="preserve"> </v>
      </c>
      <c r="J311" s="261" t="str">
        <f t="shared" si="12"/>
        <v xml:space="preserve"> </v>
      </c>
      <c r="K311" s="238" t="str">
        <f t="shared" si="13"/>
        <v xml:space="preserve"> </v>
      </c>
      <c r="L311" s="87" t="str">
        <f t="shared" si="14"/>
        <v xml:space="preserve"> </v>
      </c>
    </row>
    <row r="312" spans="1:12" x14ac:dyDescent="0.25">
      <c r="A312" s="72"/>
      <c r="B312" s="82"/>
      <c r="C312" s="82"/>
      <c r="D312" s="79"/>
      <c r="E312" s="83"/>
      <c r="F312" s="83"/>
      <c r="G312" s="81"/>
      <c r="H312" s="123"/>
      <c r="I312" s="238" t="str">
        <f>IF(ISNUMBER(F312),_xlfn.IFS(RIGHT(H312,3)="(b)",IF(AND(G312&gt;=DATE('1. Informace o projektu'!$C$3,1,1),G312&lt;=WORKDAY(DATE('1. Informace o projektu'!$C$3+1,1,31)-1,1)),"OK","!!"),RIGHT(H312,3)="(a)",IF(AND(G312&gt;=DATE('1. Informace o projektu'!$C$3,1,1),G312&lt;=WORKDAY(DATE('1. Informace o projektu'!$C$3,12,31)-1,1,'6. Data'!$C$76:$C$89)),"OK","!!"),ISBLANK(G312),"!",ISBLANK(H312),"!!!",H312='6. Data'!$B$3,"vyberte druh nákladu")," ")</f>
        <v xml:space="preserve"> </v>
      </c>
      <c r="J312" s="261" t="str">
        <f t="shared" si="12"/>
        <v xml:space="preserve"> </v>
      </c>
      <c r="K312" s="238" t="str">
        <f t="shared" si="13"/>
        <v xml:space="preserve"> </v>
      </c>
      <c r="L312" s="87" t="str">
        <f t="shared" si="14"/>
        <v xml:space="preserve"> </v>
      </c>
    </row>
    <row r="313" spans="1:12" x14ac:dyDescent="0.25">
      <c r="A313" s="72"/>
      <c r="B313" s="82"/>
      <c r="C313" s="82"/>
      <c r="D313" s="79"/>
      <c r="E313" s="83"/>
      <c r="F313" s="83"/>
      <c r="G313" s="81"/>
      <c r="H313" s="123"/>
      <c r="I313" s="238" t="str">
        <f>IF(ISNUMBER(F313),_xlfn.IFS(RIGHT(H313,3)="(b)",IF(AND(G313&gt;=DATE('1. Informace o projektu'!$C$3,1,1),G313&lt;=WORKDAY(DATE('1. Informace o projektu'!$C$3+1,1,31)-1,1)),"OK","!!"),RIGHT(H313,3)="(a)",IF(AND(G313&gt;=DATE('1. Informace o projektu'!$C$3,1,1),G313&lt;=WORKDAY(DATE('1. Informace o projektu'!$C$3,12,31)-1,1,'6. Data'!$C$76:$C$89)),"OK","!!"),ISBLANK(G313),"!",ISBLANK(H313),"!!!",H313='6. Data'!$B$3,"vyberte druh nákladu")," ")</f>
        <v xml:space="preserve"> </v>
      </c>
      <c r="J313" s="261" t="str">
        <f t="shared" si="12"/>
        <v xml:space="preserve"> </v>
      </c>
      <c r="K313" s="238" t="str">
        <f t="shared" si="13"/>
        <v xml:space="preserve"> </v>
      </c>
      <c r="L313" s="87" t="str">
        <f t="shared" si="14"/>
        <v xml:space="preserve"> </v>
      </c>
    </row>
    <row r="314" spans="1:12" x14ac:dyDescent="0.25">
      <c r="A314" s="72"/>
      <c r="B314" s="82"/>
      <c r="C314" s="82"/>
      <c r="D314" s="79"/>
      <c r="E314" s="83"/>
      <c r="F314" s="83"/>
      <c r="G314" s="81"/>
      <c r="H314" s="123"/>
      <c r="I314" s="238" t="str">
        <f>IF(ISNUMBER(F314),_xlfn.IFS(RIGHT(H314,3)="(b)",IF(AND(G314&gt;=DATE('1. Informace o projektu'!$C$3,1,1),G314&lt;=WORKDAY(DATE('1. Informace o projektu'!$C$3+1,1,31)-1,1)),"OK","!!"),RIGHT(H314,3)="(a)",IF(AND(G314&gt;=DATE('1. Informace o projektu'!$C$3,1,1),G314&lt;=WORKDAY(DATE('1. Informace o projektu'!$C$3,12,31)-1,1,'6. Data'!$C$76:$C$89)),"OK","!!"),ISBLANK(G314),"!",ISBLANK(H314),"!!!",H314='6. Data'!$B$3,"vyberte druh nákladu")," ")</f>
        <v xml:space="preserve"> </v>
      </c>
      <c r="J314" s="261" t="str">
        <f t="shared" si="12"/>
        <v xml:space="preserve"> </v>
      </c>
      <c r="K314" s="238" t="str">
        <f t="shared" si="13"/>
        <v xml:space="preserve"> </v>
      </c>
      <c r="L314" s="87" t="str">
        <f t="shared" si="14"/>
        <v xml:space="preserve"> </v>
      </c>
    </row>
    <row r="315" spans="1:12" x14ac:dyDescent="0.25">
      <c r="A315" s="72"/>
      <c r="B315" s="82"/>
      <c r="C315" s="82"/>
      <c r="D315" s="79"/>
      <c r="E315" s="83"/>
      <c r="F315" s="83"/>
      <c r="G315" s="81"/>
      <c r="H315" s="123"/>
      <c r="I315" s="238" t="str">
        <f>IF(ISNUMBER(F315),_xlfn.IFS(RIGHT(H315,3)="(b)",IF(AND(G315&gt;=DATE('1. Informace o projektu'!$C$3,1,1),G315&lt;=WORKDAY(DATE('1. Informace o projektu'!$C$3+1,1,31)-1,1)),"OK","!!"),RIGHT(H315,3)="(a)",IF(AND(G315&gt;=DATE('1. Informace o projektu'!$C$3,1,1),G315&lt;=WORKDAY(DATE('1. Informace o projektu'!$C$3,12,31)-1,1,'6. Data'!$C$76:$C$89)),"OK","!!"),ISBLANK(G315),"!",ISBLANK(H315),"!!!",H315='6. Data'!$B$3,"vyberte druh nákladu")," ")</f>
        <v xml:space="preserve"> </v>
      </c>
      <c r="J315" s="261" t="str">
        <f t="shared" si="12"/>
        <v xml:space="preserve"> </v>
      </c>
      <c r="K315" s="238" t="str">
        <f t="shared" si="13"/>
        <v xml:space="preserve"> </v>
      </c>
      <c r="L315" s="87" t="str">
        <f t="shared" si="14"/>
        <v xml:space="preserve"> </v>
      </c>
    </row>
    <row r="316" spans="1:12" x14ac:dyDescent="0.25">
      <c r="A316" s="72"/>
      <c r="B316" s="82"/>
      <c r="C316" s="82"/>
      <c r="D316" s="79"/>
      <c r="E316" s="83"/>
      <c r="F316" s="83"/>
      <c r="G316" s="81"/>
      <c r="H316" s="123"/>
      <c r="I316" s="238" t="str">
        <f>IF(ISNUMBER(F316),_xlfn.IFS(RIGHT(H316,3)="(b)",IF(AND(G316&gt;=DATE('1. Informace o projektu'!$C$3,1,1),G316&lt;=WORKDAY(DATE('1. Informace o projektu'!$C$3+1,1,31)-1,1)),"OK","!!"),RIGHT(H316,3)="(a)",IF(AND(G316&gt;=DATE('1. Informace o projektu'!$C$3,1,1),G316&lt;=WORKDAY(DATE('1. Informace o projektu'!$C$3,12,31)-1,1,'6. Data'!$C$76:$C$89)),"OK","!!"),ISBLANK(G316),"!",ISBLANK(H316),"!!!",H316='6. Data'!$B$3,"vyberte druh nákladu")," ")</f>
        <v xml:space="preserve"> </v>
      </c>
      <c r="J316" s="261" t="str">
        <f t="shared" si="12"/>
        <v xml:space="preserve"> </v>
      </c>
      <c r="K316" s="238" t="str">
        <f t="shared" si="13"/>
        <v xml:space="preserve"> </v>
      </c>
      <c r="L316" s="87" t="str">
        <f t="shared" si="14"/>
        <v xml:space="preserve"> </v>
      </c>
    </row>
    <row r="317" spans="1:12" x14ac:dyDescent="0.25">
      <c r="A317" s="72"/>
      <c r="B317" s="82"/>
      <c r="C317" s="82"/>
      <c r="D317" s="79"/>
      <c r="E317" s="83"/>
      <c r="F317" s="83"/>
      <c r="G317" s="81"/>
      <c r="H317" s="123"/>
      <c r="I317" s="238" t="str">
        <f>IF(ISNUMBER(F317),_xlfn.IFS(RIGHT(H317,3)="(b)",IF(AND(G317&gt;=DATE('1. Informace o projektu'!$C$3,1,1),G317&lt;=WORKDAY(DATE('1. Informace o projektu'!$C$3+1,1,31)-1,1)),"OK","!!"),RIGHT(H317,3)="(a)",IF(AND(G317&gt;=DATE('1. Informace o projektu'!$C$3,1,1),G317&lt;=WORKDAY(DATE('1. Informace o projektu'!$C$3,12,31)-1,1,'6. Data'!$C$76:$C$89)),"OK","!!"),ISBLANK(G317),"!",ISBLANK(H317),"!!!",H317='6. Data'!$B$3,"vyberte druh nákladu")," ")</f>
        <v xml:space="preserve"> </v>
      </c>
      <c r="J317" s="261" t="str">
        <f t="shared" si="12"/>
        <v xml:space="preserve"> </v>
      </c>
      <c r="K317" s="238" t="str">
        <f t="shared" si="13"/>
        <v xml:space="preserve"> </v>
      </c>
      <c r="L317" s="87" t="str">
        <f t="shared" si="14"/>
        <v xml:space="preserve"> </v>
      </c>
    </row>
    <row r="318" spans="1:12" x14ac:dyDescent="0.25">
      <c r="A318" s="72"/>
      <c r="B318" s="82"/>
      <c r="C318" s="82"/>
      <c r="D318" s="79"/>
      <c r="E318" s="83"/>
      <c r="F318" s="83"/>
      <c r="G318" s="81"/>
      <c r="H318" s="123"/>
      <c r="I318" s="238" t="str">
        <f>IF(ISNUMBER(F318),_xlfn.IFS(RIGHT(H318,3)="(b)",IF(AND(G318&gt;=DATE('1. Informace o projektu'!$C$3,1,1),G318&lt;=WORKDAY(DATE('1. Informace o projektu'!$C$3+1,1,31)-1,1)),"OK","!!"),RIGHT(H318,3)="(a)",IF(AND(G318&gt;=DATE('1. Informace o projektu'!$C$3,1,1),G318&lt;=WORKDAY(DATE('1. Informace o projektu'!$C$3,12,31)-1,1,'6. Data'!$C$76:$C$89)),"OK","!!"),ISBLANK(G318),"!",ISBLANK(H318),"!!!",H318='6. Data'!$B$3,"vyberte druh nákladu")," ")</f>
        <v xml:space="preserve"> </v>
      </c>
      <c r="J318" s="261" t="str">
        <f t="shared" si="12"/>
        <v xml:space="preserve"> </v>
      </c>
      <c r="K318" s="238" t="str">
        <f t="shared" si="13"/>
        <v xml:space="preserve"> </v>
      </c>
      <c r="L318" s="87" t="str">
        <f t="shared" si="14"/>
        <v xml:space="preserve"> </v>
      </c>
    </row>
    <row r="319" spans="1:12" x14ac:dyDescent="0.25">
      <c r="A319" s="72"/>
      <c r="B319" s="82"/>
      <c r="C319" s="82"/>
      <c r="D319" s="79"/>
      <c r="E319" s="83"/>
      <c r="F319" s="83"/>
      <c r="G319" s="81"/>
      <c r="H319" s="123"/>
      <c r="I319" s="238" t="str">
        <f>IF(ISNUMBER(F319),_xlfn.IFS(RIGHT(H319,3)="(b)",IF(AND(G319&gt;=DATE('1. Informace o projektu'!$C$3,1,1),G319&lt;=WORKDAY(DATE('1. Informace o projektu'!$C$3+1,1,31)-1,1)),"OK","!!"),RIGHT(H319,3)="(a)",IF(AND(G319&gt;=DATE('1. Informace o projektu'!$C$3,1,1),G319&lt;=WORKDAY(DATE('1. Informace o projektu'!$C$3,12,31)-1,1,'6. Data'!$C$76:$C$89)),"OK","!!"),ISBLANK(G319),"!",ISBLANK(H319),"!!!",H319='6. Data'!$B$3,"vyberte druh nákladu")," ")</f>
        <v xml:space="preserve"> </v>
      </c>
      <c r="J319" s="261" t="str">
        <f t="shared" si="12"/>
        <v xml:space="preserve"> </v>
      </c>
      <c r="K319" s="238" t="str">
        <f t="shared" si="13"/>
        <v xml:space="preserve"> </v>
      </c>
      <c r="L319" s="87" t="str">
        <f t="shared" si="14"/>
        <v xml:space="preserve"> </v>
      </c>
    </row>
    <row r="320" spans="1:12" x14ac:dyDescent="0.25">
      <c r="A320" s="72"/>
      <c r="B320" s="82"/>
      <c r="C320" s="82"/>
      <c r="D320" s="79"/>
      <c r="E320" s="83"/>
      <c r="F320" s="83"/>
      <c r="G320" s="81"/>
      <c r="H320" s="123"/>
      <c r="I320" s="238" t="str">
        <f>IF(ISNUMBER(F320),_xlfn.IFS(RIGHT(H320,3)="(b)",IF(AND(G320&gt;=DATE('1. Informace o projektu'!$C$3,1,1),G320&lt;=WORKDAY(DATE('1. Informace o projektu'!$C$3+1,1,31)-1,1)),"OK","!!"),RIGHT(H320,3)="(a)",IF(AND(G320&gt;=DATE('1. Informace o projektu'!$C$3,1,1),G320&lt;=WORKDAY(DATE('1. Informace o projektu'!$C$3,12,31)-1,1,'6. Data'!$C$76:$C$89)),"OK","!!"),ISBLANK(G320),"!",ISBLANK(H320),"!!!",H320='6. Data'!$B$3,"vyberte druh nákladu")," ")</f>
        <v xml:space="preserve"> </v>
      </c>
      <c r="J320" s="261" t="str">
        <f t="shared" si="12"/>
        <v xml:space="preserve"> </v>
      </c>
      <c r="K320" s="238" t="str">
        <f t="shared" si="13"/>
        <v xml:space="preserve"> </v>
      </c>
      <c r="L320" s="87" t="str">
        <f t="shared" si="14"/>
        <v xml:space="preserve"> </v>
      </c>
    </row>
    <row r="321" spans="1:12" x14ac:dyDescent="0.25">
      <c r="A321" s="72"/>
      <c r="B321" s="82"/>
      <c r="C321" s="82"/>
      <c r="D321" s="79"/>
      <c r="E321" s="83"/>
      <c r="F321" s="83"/>
      <c r="G321" s="81"/>
      <c r="H321" s="123"/>
      <c r="I321" s="238" t="str">
        <f>IF(ISNUMBER(F321),_xlfn.IFS(RIGHT(H321,3)="(b)",IF(AND(G321&gt;=DATE('1. Informace o projektu'!$C$3,1,1),G321&lt;=WORKDAY(DATE('1. Informace o projektu'!$C$3+1,1,31)-1,1)),"OK","!!"),RIGHT(H321,3)="(a)",IF(AND(G321&gt;=DATE('1. Informace o projektu'!$C$3,1,1),G321&lt;=WORKDAY(DATE('1. Informace o projektu'!$C$3,12,31)-1,1,'6. Data'!$C$76:$C$89)),"OK","!!"),ISBLANK(G321),"!",ISBLANK(H321),"!!!",H321='6. Data'!$B$3,"vyberte druh nákladu")," ")</f>
        <v xml:space="preserve"> </v>
      </c>
      <c r="J321" s="261" t="str">
        <f t="shared" si="12"/>
        <v xml:space="preserve"> </v>
      </c>
      <c r="K321" s="238" t="str">
        <f t="shared" si="13"/>
        <v xml:space="preserve"> </v>
      </c>
      <c r="L321" s="87" t="str">
        <f t="shared" si="14"/>
        <v xml:space="preserve"> </v>
      </c>
    </row>
    <row r="322" spans="1:12" x14ac:dyDescent="0.25">
      <c r="A322" s="72"/>
      <c r="B322" s="82"/>
      <c r="C322" s="82"/>
      <c r="D322" s="79"/>
      <c r="E322" s="83"/>
      <c r="F322" s="83"/>
      <c r="G322" s="81"/>
      <c r="H322" s="123"/>
      <c r="I322" s="238" t="str">
        <f>IF(ISNUMBER(F322),_xlfn.IFS(RIGHT(H322,3)="(b)",IF(AND(G322&gt;=DATE('1. Informace o projektu'!$C$3,1,1),G322&lt;=WORKDAY(DATE('1. Informace o projektu'!$C$3+1,1,31)-1,1)),"OK","!!"),RIGHT(H322,3)="(a)",IF(AND(G322&gt;=DATE('1. Informace o projektu'!$C$3,1,1),G322&lt;=WORKDAY(DATE('1. Informace o projektu'!$C$3,12,31)-1,1,'6. Data'!$C$76:$C$89)),"OK","!!"),ISBLANK(G322),"!",ISBLANK(H322),"!!!",H322='6. Data'!$B$3,"vyberte druh nákladu")," ")</f>
        <v xml:space="preserve"> </v>
      </c>
      <c r="J322" s="261" t="str">
        <f t="shared" si="12"/>
        <v xml:space="preserve"> </v>
      </c>
      <c r="K322" s="238" t="str">
        <f t="shared" si="13"/>
        <v xml:space="preserve"> </v>
      </c>
      <c r="L322" s="87" t="str">
        <f t="shared" si="14"/>
        <v xml:space="preserve"> </v>
      </c>
    </row>
    <row r="323" spans="1:12" x14ac:dyDescent="0.25">
      <c r="A323" s="72"/>
      <c r="B323" s="82"/>
      <c r="C323" s="82"/>
      <c r="D323" s="79"/>
      <c r="E323" s="83"/>
      <c r="F323" s="83"/>
      <c r="G323" s="81"/>
      <c r="H323" s="123"/>
      <c r="I323" s="238" t="str">
        <f>IF(ISNUMBER(F323),_xlfn.IFS(RIGHT(H323,3)="(b)",IF(AND(G323&gt;=DATE('1. Informace o projektu'!$C$3,1,1),G323&lt;=WORKDAY(DATE('1. Informace o projektu'!$C$3+1,1,31)-1,1)),"OK","!!"),RIGHT(H323,3)="(a)",IF(AND(G323&gt;=DATE('1. Informace o projektu'!$C$3,1,1),G323&lt;=WORKDAY(DATE('1. Informace o projektu'!$C$3,12,31)-1,1,'6. Data'!$C$76:$C$89)),"OK","!!"),ISBLANK(G323),"!",ISBLANK(H323),"!!!",H323='6. Data'!$B$3,"vyberte druh nákladu")," ")</f>
        <v xml:space="preserve"> </v>
      </c>
      <c r="J323" s="261" t="str">
        <f t="shared" si="12"/>
        <v xml:space="preserve"> </v>
      </c>
      <c r="K323" s="238" t="str">
        <f t="shared" si="13"/>
        <v xml:space="preserve"> </v>
      </c>
      <c r="L323" s="87" t="str">
        <f t="shared" si="14"/>
        <v xml:space="preserve"> </v>
      </c>
    </row>
    <row r="324" spans="1:12" x14ac:dyDescent="0.25">
      <c r="A324" s="72"/>
      <c r="B324" s="82"/>
      <c r="C324" s="82"/>
      <c r="D324" s="79"/>
      <c r="E324" s="83"/>
      <c r="F324" s="83"/>
      <c r="G324" s="81"/>
      <c r="H324" s="123"/>
      <c r="I324" s="238" t="str">
        <f>IF(ISNUMBER(F324),_xlfn.IFS(RIGHT(H324,3)="(b)",IF(AND(G324&gt;=DATE('1. Informace o projektu'!$C$3,1,1),G324&lt;=WORKDAY(DATE('1. Informace o projektu'!$C$3+1,1,31)-1,1)),"OK","!!"),RIGHT(H324,3)="(a)",IF(AND(G324&gt;=DATE('1. Informace o projektu'!$C$3,1,1),G324&lt;=WORKDAY(DATE('1. Informace o projektu'!$C$3,12,31)-1,1,'6. Data'!$C$76:$C$89)),"OK","!!"),ISBLANK(G324),"!",ISBLANK(H324),"!!!",H324='6. Data'!$B$3,"vyberte druh nákladu")," ")</f>
        <v xml:space="preserve"> </v>
      </c>
      <c r="J324" s="261" t="str">
        <f t="shared" si="12"/>
        <v xml:space="preserve"> </v>
      </c>
      <c r="K324" s="238" t="str">
        <f t="shared" si="13"/>
        <v xml:space="preserve"> </v>
      </c>
      <c r="L324" s="87" t="str">
        <f t="shared" si="14"/>
        <v xml:space="preserve"> </v>
      </c>
    </row>
    <row r="325" spans="1:12" x14ac:dyDescent="0.25">
      <c r="A325" s="72"/>
      <c r="B325" s="82"/>
      <c r="C325" s="82"/>
      <c r="D325" s="79"/>
      <c r="E325" s="83"/>
      <c r="F325" s="83"/>
      <c r="G325" s="81"/>
      <c r="H325" s="123"/>
      <c r="I325" s="238" t="str">
        <f>IF(ISNUMBER(F325),_xlfn.IFS(RIGHT(H325,3)="(b)",IF(AND(G325&gt;=DATE('1. Informace o projektu'!$C$3,1,1),G325&lt;=WORKDAY(DATE('1. Informace o projektu'!$C$3+1,1,31)-1,1)),"OK","!!"),RIGHT(H325,3)="(a)",IF(AND(G325&gt;=DATE('1. Informace o projektu'!$C$3,1,1),G325&lt;=WORKDAY(DATE('1. Informace o projektu'!$C$3,12,31)-1,1,'6. Data'!$C$76:$C$89)),"OK","!!"),ISBLANK(G325),"!",ISBLANK(H325),"!!!",H325='6. Data'!$B$3,"vyberte druh nákladu")," ")</f>
        <v xml:space="preserve"> </v>
      </c>
      <c r="J325" s="261" t="str">
        <f t="shared" si="12"/>
        <v xml:space="preserve"> </v>
      </c>
      <c r="K325" s="238" t="str">
        <f t="shared" si="13"/>
        <v xml:space="preserve"> </v>
      </c>
      <c r="L325" s="87" t="str">
        <f t="shared" si="14"/>
        <v xml:space="preserve"> </v>
      </c>
    </row>
    <row r="326" spans="1:12" x14ac:dyDescent="0.25">
      <c r="A326" s="72"/>
      <c r="B326" s="82"/>
      <c r="C326" s="82"/>
      <c r="D326" s="79"/>
      <c r="E326" s="83"/>
      <c r="F326" s="83"/>
      <c r="G326" s="81"/>
      <c r="H326" s="123"/>
      <c r="I326" s="238" t="str">
        <f>IF(ISNUMBER(F326),_xlfn.IFS(RIGHT(H326,3)="(b)",IF(AND(G326&gt;=DATE('1. Informace o projektu'!$C$3,1,1),G326&lt;=WORKDAY(DATE('1. Informace o projektu'!$C$3+1,1,31)-1,1)),"OK","!!"),RIGHT(H326,3)="(a)",IF(AND(G326&gt;=DATE('1. Informace o projektu'!$C$3,1,1),G326&lt;=WORKDAY(DATE('1. Informace o projektu'!$C$3,12,31)-1,1,'6. Data'!$C$76:$C$89)),"OK","!!"),ISBLANK(G326),"!",ISBLANK(H326),"!!!",H326='6. Data'!$B$3,"vyberte druh nákladu")," ")</f>
        <v xml:space="preserve"> </v>
      </c>
      <c r="J326" s="261" t="str">
        <f t="shared" si="12"/>
        <v xml:space="preserve"> </v>
      </c>
      <c r="K326" s="238" t="str">
        <f t="shared" si="13"/>
        <v xml:space="preserve"> </v>
      </c>
      <c r="L326" s="87" t="str">
        <f t="shared" si="14"/>
        <v xml:space="preserve"> </v>
      </c>
    </row>
    <row r="327" spans="1:12" x14ac:dyDescent="0.25">
      <c r="A327" s="72"/>
      <c r="B327" s="82"/>
      <c r="C327" s="82"/>
      <c r="D327" s="79"/>
      <c r="E327" s="83"/>
      <c r="F327" s="83"/>
      <c r="G327" s="81"/>
      <c r="H327" s="123"/>
      <c r="I327" s="238" t="str">
        <f>IF(ISNUMBER(F327),_xlfn.IFS(RIGHT(H327,3)="(b)",IF(AND(G327&gt;=DATE('1. Informace o projektu'!$C$3,1,1),G327&lt;=WORKDAY(DATE('1. Informace o projektu'!$C$3+1,1,31)-1,1)),"OK","!!"),RIGHT(H327,3)="(a)",IF(AND(G327&gt;=DATE('1. Informace o projektu'!$C$3,1,1),G327&lt;=WORKDAY(DATE('1. Informace o projektu'!$C$3,12,31)-1,1,'6. Data'!$C$76:$C$89)),"OK","!!"),ISBLANK(G327),"!",ISBLANK(H327),"!!!",H327='6. Data'!$B$3,"vyberte druh nákladu")," ")</f>
        <v xml:space="preserve"> </v>
      </c>
      <c r="J327" s="261" t="str">
        <f t="shared" ref="J327:J390" si="15">_xlfn.IFS(I327="!","Zapište datum úhrady",I327="ok"," ",I327=" "," ",I327="!!!","vyberte druh nákladu",I327="!!","nepovolené datum úhrady",I327="vyberte druh nákladu","vyberte druh nákladu")</f>
        <v xml:space="preserve"> </v>
      </c>
      <c r="K327" s="238" t="str">
        <f t="shared" ref="K327:K390" si="16">IF(ISNUMBER(F327),IF(E327&gt;=F327,"OK","!")," ")</f>
        <v xml:space="preserve"> </v>
      </c>
      <c r="L327" s="87" t="str">
        <f t="shared" ref="L327:L390" si="17">_xlfn.IFS(K327="!","Hrazeno z dotace je vyšší než fakturovaná částka",K327="ok"," ",K327=" "," ")</f>
        <v xml:space="preserve"> </v>
      </c>
    </row>
    <row r="328" spans="1:12" x14ac:dyDescent="0.25">
      <c r="A328" s="72"/>
      <c r="B328" s="82"/>
      <c r="C328" s="82"/>
      <c r="D328" s="79"/>
      <c r="E328" s="83"/>
      <c r="F328" s="83"/>
      <c r="G328" s="81"/>
      <c r="H328" s="123"/>
      <c r="I328" s="238" t="str">
        <f>IF(ISNUMBER(F328),_xlfn.IFS(RIGHT(H328,3)="(b)",IF(AND(G328&gt;=DATE('1. Informace o projektu'!$C$3,1,1),G328&lt;=WORKDAY(DATE('1. Informace o projektu'!$C$3+1,1,31)-1,1)),"OK","!!"),RIGHT(H328,3)="(a)",IF(AND(G328&gt;=DATE('1. Informace o projektu'!$C$3,1,1),G328&lt;=WORKDAY(DATE('1. Informace o projektu'!$C$3,12,31)-1,1,'6. Data'!$C$76:$C$89)),"OK","!!"),ISBLANK(G328),"!",ISBLANK(H328),"!!!",H328='6. Data'!$B$3,"vyberte druh nákladu")," ")</f>
        <v xml:space="preserve"> </v>
      </c>
      <c r="J328" s="261" t="str">
        <f t="shared" si="15"/>
        <v xml:space="preserve"> </v>
      </c>
      <c r="K328" s="238" t="str">
        <f t="shared" si="16"/>
        <v xml:space="preserve"> </v>
      </c>
      <c r="L328" s="87" t="str">
        <f t="shared" si="17"/>
        <v xml:space="preserve"> </v>
      </c>
    </row>
    <row r="329" spans="1:12" x14ac:dyDescent="0.25">
      <c r="A329" s="72"/>
      <c r="B329" s="82"/>
      <c r="C329" s="82"/>
      <c r="D329" s="79"/>
      <c r="E329" s="83"/>
      <c r="F329" s="83"/>
      <c r="G329" s="81"/>
      <c r="H329" s="123"/>
      <c r="I329" s="238" t="str">
        <f>IF(ISNUMBER(F329),_xlfn.IFS(RIGHT(H329,3)="(b)",IF(AND(G329&gt;=DATE('1. Informace o projektu'!$C$3,1,1),G329&lt;=WORKDAY(DATE('1. Informace o projektu'!$C$3+1,1,31)-1,1)),"OK","!!"),RIGHT(H329,3)="(a)",IF(AND(G329&gt;=DATE('1. Informace o projektu'!$C$3,1,1),G329&lt;=WORKDAY(DATE('1. Informace o projektu'!$C$3,12,31)-1,1,'6. Data'!$C$76:$C$89)),"OK","!!"),ISBLANK(G329),"!",ISBLANK(H329),"!!!",H329='6. Data'!$B$3,"vyberte druh nákladu")," ")</f>
        <v xml:space="preserve"> </v>
      </c>
      <c r="J329" s="261" t="str">
        <f t="shared" si="15"/>
        <v xml:space="preserve"> </v>
      </c>
      <c r="K329" s="238" t="str">
        <f t="shared" si="16"/>
        <v xml:space="preserve"> </v>
      </c>
      <c r="L329" s="87" t="str">
        <f t="shared" si="17"/>
        <v xml:space="preserve"> </v>
      </c>
    </row>
    <row r="330" spans="1:12" x14ac:dyDescent="0.25">
      <c r="A330" s="72"/>
      <c r="B330" s="82"/>
      <c r="C330" s="82"/>
      <c r="D330" s="79"/>
      <c r="E330" s="83"/>
      <c r="F330" s="83"/>
      <c r="G330" s="81"/>
      <c r="H330" s="123"/>
      <c r="I330" s="238" t="str">
        <f>IF(ISNUMBER(F330),_xlfn.IFS(RIGHT(H330,3)="(b)",IF(AND(G330&gt;=DATE('1. Informace o projektu'!$C$3,1,1),G330&lt;=WORKDAY(DATE('1. Informace o projektu'!$C$3+1,1,31)-1,1)),"OK","!!"),RIGHT(H330,3)="(a)",IF(AND(G330&gt;=DATE('1. Informace o projektu'!$C$3,1,1),G330&lt;=WORKDAY(DATE('1. Informace o projektu'!$C$3,12,31)-1,1,'6. Data'!$C$76:$C$89)),"OK","!!"),ISBLANK(G330),"!",ISBLANK(H330),"!!!",H330='6. Data'!$B$3,"vyberte druh nákladu")," ")</f>
        <v xml:space="preserve"> </v>
      </c>
      <c r="J330" s="261" t="str">
        <f t="shared" si="15"/>
        <v xml:space="preserve"> </v>
      </c>
      <c r="K330" s="238" t="str">
        <f t="shared" si="16"/>
        <v xml:space="preserve"> </v>
      </c>
      <c r="L330" s="87" t="str">
        <f t="shared" si="17"/>
        <v xml:space="preserve"> </v>
      </c>
    </row>
    <row r="331" spans="1:12" x14ac:dyDescent="0.25">
      <c r="A331" s="72"/>
      <c r="B331" s="82"/>
      <c r="C331" s="82"/>
      <c r="D331" s="79"/>
      <c r="E331" s="83"/>
      <c r="F331" s="83"/>
      <c r="G331" s="81"/>
      <c r="H331" s="123"/>
      <c r="I331" s="238" t="str">
        <f>IF(ISNUMBER(F331),_xlfn.IFS(RIGHT(H331,3)="(b)",IF(AND(G331&gt;=DATE('1. Informace o projektu'!$C$3,1,1),G331&lt;=WORKDAY(DATE('1. Informace o projektu'!$C$3+1,1,31)-1,1)),"OK","!!"),RIGHT(H331,3)="(a)",IF(AND(G331&gt;=DATE('1. Informace o projektu'!$C$3,1,1),G331&lt;=WORKDAY(DATE('1. Informace o projektu'!$C$3,12,31)-1,1,'6. Data'!$C$76:$C$89)),"OK","!!"),ISBLANK(G331),"!",ISBLANK(H331),"!!!",H331='6. Data'!$B$3,"vyberte druh nákladu")," ")</f>
        <v xml:space="preserve"> </v>
      </c>
      <c r="J331" s="261" t="str">
        <f t="shared" si="15"/>
        <v xml:space="preserve"> </v>
      </c>
      <c r="K331" s="238" t="str">
        <f t="shared" si="16"/>
        <v xml:space="preserve"> </v>
      </c>
      <c r="L331" s="87" t="str">
        <f t="shared" si="17"/>
        <v xml:space="preserve"> </v>
      </c>
    </row>
    <row r="332" spans="1:12" x14ac:dyDescent="0.25">
      <c r="A332" s="72"/>
      <c r="B332" s="82"/>
      <c r="C332" s="82"/>
      <c r="D332" s="79"/>
      <c r="E332" s="83"/>
      <c r="F332" s="83"/>
      <c r="G332" s="81"/>
      <c r="H332" s="123"/>
      <c r="I332" s="238" t="str">
        <f>IF(ISNUMBER(F332),_xlfn.IFS(RIGHT(H332,3)="(b)",IF(AND(G332&gt;=DATE('1. Informace o projektu'!$C$3,1,1),G332&lt;=WORKDAY(DATE('1. Informace o projektu'!$C$3+1,1,31)-1,1)),"OK","!!"),RIGHT(H332,3)="(a)",IF(AND(G332&gt;=DATE('1. Informace o projektu'!$C$3,1,1),G332&lt;=WORKDAY(DATE('1. Informace o projektu'!$C$3,12,31)-1,1,'6. Data'!$C$76:$C$89)),"OK","!!"),ISBLANK(G332),"!",ISBLANK(H332),"!!!",H332='6. Data'!$B$3,"vyberte druh nákladu")," ")</f>
        <v xml:space="preserve"> </v>
      </c>
      <c r="J332" s="261" t="str">
        <f t="shared" si="15"/>
        <v xml:space="preserve"> </v>
      </c>
      <c r="K332" s="238" t="str">
        <f t="shared" si="16"/>
        <v xml:space="preserve"> </v>
      </c>
      <c r="L332" s="87" t="str">
        <f t="shared" si="17"/>
        <v xml:space="preserve"> </v>
      </c>
    </row>
    <row r="333" spans="1:12" x14ac:dyDescent="0.25">
      <c r="A333" s="72"/>
      <c r="B333" s="82"/>
      <c r="C333" s="82"/>
      <c r="D333" s="79"/>
      <c r="E333" s="83"/>
      <c r="F333" s="83"/>
      <c r="G333" s="81"/>
      <c r="H333" s="123"/>
      <c r="I333" s="238" t="str">
        <f>IF(ISNUMBER(F333),_xlfn.IFS(RIGHT(H333,3)="(b)",IF(AND(G333&gt;=DATE('1. Informace o projektu'!$C$3,1,1),G333&lt;=WORKDAY(DATE('1. Informace o projektu'!$C$3+1,1,31)-1,1)),"OK","!!"),RIGHT(H333,3)="(a)",IF(AND(G333&gt;=DATE('1. Informace o projektu'!$C$3,1,1),G333&lt;=WORKDAY(DATE('1. Informace o projektu'!$C$3,12,31)-1,1,'6. Data'!$C$76:$C$89)),"OK","!!"),ISBLANK(G333),"!",ISBLANK(H333),"!!!",H333='6. Data'!$B$3,"vyberte druh nákladu")," ")</f>
        <v xml:space="preserve"> </v>
      </c>
      <c r="J333" s="261" t="str">
        <f t="shared" si="15"/>
        <v xml:space="preserve"> </v>
      </c>
      <c r="K333" s="238" t="str">
        <f t="shared" si="16"/>
        <v xml:space="preserve"> </v>
      </c>
      <c r="L333" s="87" t="str">
        <f t="shared" si="17"/>
        <v xml:space="preserve"> </v>
      </c>
    </row>
    <row r="334" spans="1:12" x14ac:dyDescent="0.25">
      <c r="A334" s="72"/>
      <c r="B334" s="82"/>
      <c r="C334" s="82"/>
      <c r="D334" s="79"/>
      <c r="E334" s="83"/>
      <c r="F334" s="83"/>
      <c r="G334" s="81"/>
      <c r="H334" s="123"/>
      <c r="I334" s="238" t="str">
        <f>IF(ISNUMBER(F334),_xlfn.IFS(RIGHT(H334,3)="(b)",IF(AND(G334&gt;=DATE('1. Informace o projektu'!$C$3,1,1),G334&lt;=WORKDAY(DATE('1. Informace o projektu'!$C$3+1,1,31)-1,1)),"OK","!!"),RIGHT(H334,3)="(a)",IF(AND(G334&gt;=DATE('1. Informace o projektu'!$C$3,1,1),G334&lt;=WORKDAY(DATE('1. Informace o projektu'!$C$3,12,31)-1,1,'6. Data'!$C$76:$C$89)),"OK","!!"),ISBLANK(G334),"!",ISBLANK(H334),"!!!",H334='6. Data'!$B$3,"vyberte druh nákladu")," ")</f>
        <v xml:space="preserve"> </v>
      </c>
      <c r="J334" s="261" t="str">
        <f t="shared" si="15"/>
        <v xml:space="preserve"> </v>
      </c>
      <c r="K334" s="238" t="str">
        <f t="shared" si="16"/>
        <v xml:space="preserve"> </v>
      </c>
      <c r="L334" s="87" t="str">
        <f t="shared" si="17"/>
        <v xml:space="preserve"> </v>
      </c>
    </row>
    <row r="335" spans="1:12" x14ac:dyDescent="0.25">
      <c r="A335" s="72"/>
      <c r="B335" s="82"/>
      <c r="C335" s="82"/>
      <c r="D335" s="79"/>
      <c r="E335" s="83"/>
      <c r="F335" s="83"/>
      <c r="G335" s="81"/>
      <c r="H335" s="123"/>
      <c r="I335" s="238" t="str">
        <f>IF(ISNUMBER(F335),_xlfn.IFS(RIGHT(H335,3)="(b)",IF(AND(G335&gt;=DATE('1. Informace o projektu'!$C$3,1,1),G335&lt;=WORKDAY(DATE('1. Informace o projektu'!$C$3+1,1,31)-1,1)),"OK","!!"),RIGHT(H335,3)="(a)",IF(AND(G335&gt;=DATE('1. Informace o projektu'!$C$3,1,1),G335&lt;=WORKDAY(DATE('1. Informace o projektu'!$C$3,12,31)-1,1,'6. Data'!$C$76:$C$89)),"OK","!!"),ISBLANK(G335),"!",ISBLANK(H335),"!!!",H335='6. Data'!$B$3,"vyberte druh nákladu")," ")</f>
        <v xml:space="preserve"> </v>
      </c>
      <c r="J335" s="261" t="str">
        <f t="shared" si="15"/>
        <v xml:space="preserve"> </v>
      </c>
      <c r="K335" s="238" t="str">
        <f t="shared" si="16"/>
        <v xml:space="preserve"> </v>
      </c>
      <c r="L335" s="87" t="str">
        <f t="shared" si="17"/>
        <v xml:space="preserve"> </v>
      </c>
    </row>
    <row r="336" spans="1:12" x14ac:dyDescent="0.25">
      <c r="A336" s="72"/>
      <c r="B336" s="82"/>
      <c r="C336" s="82"/>
      <c r="D336" s="79"/>
      <c r="E336" s="83"/>
      <c r="F336" s="83"/>
      <c r="G336" s="81"/>
      <c r="H336" s="123"/>
      <c r="I336" s="238" t="str">
        <f>IF(ISNUMBER(F336),_xlfn.IFS(RIGHT(H336,3)="(b)",IF(AND(G336&gt;=DATE('1. Informace o projektu'!$C$3,1,1),G336&lt;=WORKDAY(DATE('1. Informace o projektu'!$C$3+1,1,31)-1,1)),"OK","!!"),RIGHT(H336,3)="(a)",IF(AND(G336&gt;=DATE('1. Informace o projektu'!$C$3,1,1),G336&lt;=WORKDAY(DATE('1. Informace o projektu'!$C$3,12,31)-1,1,'6. Data'!$C$76:$C$89)),"OK","!!"),ISBLANK(G336),"!",ISBLANK(H336),"!!!",H336='6. Data'!$B$3,"vyberte druh nákladu")," ")</f>
        <v xml:space="preserve"> </v>
      </c>
      <c r="J336" s="261" t="str">
        <f t="shared" si="15"/>
        <v xml:space="preserve"> </v>
      </c>
      <c r="K336" s="238" t="str">
        <f t="shared" si="16"/>
        <v xml:space="preserve"> </v>
      </c>
      <c r="L336" s="87" t="str">
        <f t="shared" si="17"/>
        <v xml:space="preserve"> </v>
      </c>
    </row>
    <row r="337" spans="1:12" x14ac:dyDescent="0.25">
      <c r="A337" s="72"/>
      <c r="B337" s="82"/>
      <c r="C337" s="82"/>
      <c r="D337" s="79"/>
      <c r="E337" s="83"/>
      <c r="F337" s="83"/>
      <c r="G337" s="81"/>
      <c r="H337" s="123"/>
      <c r="I337" s="238" t="str">
        <f>IF(ISNUMBER(F337),_xlfn.IFS(RIGHT(H337,3)="(b)",IF(AND(G337&gt;=DATE('1. Informace o projektu'!$C$3,1,1),G337&lt;=WORKDAY(DATE('1. Informace o projektu'!$C$3+1,1,31)-1,1)),"OK","!!"),RIGHT(H337,3)="(a)",IF(AND(G337&gt;=DATE('1. Informace o projektu'!$C$3,1,1),G337&lt;=WORKDAY(DATE('1. Informace o projektu'!$C$3,12,31)-1,1,'6. Data'!$C$76:$C$89)),"OK","!!"),ISBLANK(G337),"!",ISBLANK(H337),"!!!",H337='6. Data'!$B$3,"vyberte druh nákladu")," ")</f>
        <v xml:space="preserve"> </v>
      </c>
      <c r="J337" s="261" t="str">
        <f t="shared" si="15"/>
        <v xml:space="preserve"> </v>
      </c>
      <c r="K337" s="238" t="str">
        <f t="shared" si="16"/>
        <v xml:space="preserve"> </v>
      </c>
      <c r="L337" s="87" t="str">
        <f t="shared" si="17"/>
        <v xml:space="preserve"> </v>
      </c>
    </row>
    <row r="338" spans="1:12" x14ac:dyDescent="0.25">
      <c r="A338" s="72"/>
      <c r="B338" s="82"/>
      <c r="C338" s="82"/>
      <c r="D338" s="79"/>
      <c r="E338" s="83"/>
      <c r="F338" s="83"/>
      <c r="G338" s="81"/>
      <c r="H338" s="123"/>
      <c r="I338" s="238" t="str">
        <f>IF(ISNUMBER(F338),_xlfn.IFS(RIGHT(H338,3)="(b)",IF(AND(G338&gt;=DATE('1. Informace o projektu'!$C$3,1,1),G338&lt;=WORKDAY(DATE('1. Informace o projektu'!$C$3+1,1,31)-1,1)),"OK","!!"),RIGHT(H338,3)="(a)",IF(AND(G338&gt;=DATE('1. Informace o projektu'!$C$3,1,1),G338&lt;=WORKDAY(DATE('1. Informace o projektu'!$C$3,12,31)-1,1,'6. Data'!$C$76:$C$89)),"OK","!!"),ISBLANK(G338),"!",ISBLANK(H338),"!!!",H338='6. Data'!$B$3,"vyberte druh nákladu")," ")</f>
        <v xml:space="preserve"> </v>
      </c>
      <c r="J338" s="261" t="str">
        <f t="shared" si="15"/>
        <v xml:space="preserve"> </v>
      </c>
      <c r="K338" s="238" t="str">
        <f t="shared" si="16"/>
        <v xml:space="preserve"> </v>
      </c>
      <c r="L338" s="87" t="str">
        <f t="shared" si="17"/>
        <v xml:space="preserve"> </v>
      </c>
    </row>
    <row r="339" spans="1:12" x14ac:dyDescent="0.25">
      <c r="A339" s="72"/>
      <c r="B339" s="82"/>
      <c r="C339" s="82"/>
      <c r="D339" s="79"/>
      <c r="E339" s="83"/>
      <c r="F339" s="83"/>
      <c r="G339" s="81"/>
      <c r="H339" s="123"/>
      <c r="I339" s="238" t="str">
        <f>IF(ISNUMBER(F339),_xlfn.IFS(RIGHT(H339,3)="(b)",IF(AND(G339&gt;=DATE('1. Informace o projektu'!$C$3,1,1),G339&lt;=WORKDAY(DATE('1. Informace o projektu'!$C$3+1,1,31)-1,1)),"OK","!!"),RIGHT(H339,3)="(a)",IF(AND(G339&gt;=DATE('1. Informace o projektu'!$C$3,1,1),G339&lt;=WORKDAY(DATE('1. Informace o projektu'!$C$3,12,31)-1,1,'6. Data'!$C$76:$C$89)),"OK","!!"),ISBLANK(G339),"!",ISBLANK(H339),"!!!",H339='6. Data'!$B$3,"vyberte druh nákladu")," ")</f>
        <v xml:space="preserve"> </v>
      </c>
      <c r="J339" s="261" t="str">
        <f t="shared" si="15"/>
        <v xml:space="preserve"> </v>
      </c>
      <c r="K339" s="238" t="str">
        <f t="shared" si="16"/>
        <v xml:space="preserve"> </v>
      </c>
      <c r="L339" s="87" t="str">
        <f t="shared" si="17"/>
        <v xml:space="preserve"> </v>
      </c>
    </row>
    <row r="340" spans="1:12" x14ac:dyDescent="0.25">
      <c r="A340" s="72"/>
      <c r="B340" s="82"/>
      <c r="C340" s="82"/>
      <c r="D340" s="79"/>
      <c r="E340" s="83"/>
      <c r="F340" s="83"/>
      <c r="G340" s="81"/>
      <c r="H340" s="123"/>
      <c r="I340" s="238" t="str">
        <f>IF(ISNUMBER(F340),_xlfn.IFS(RIGHT(H340,3)="(b)",IF(AND(G340&gt;=DATE('1. Informace o projektu'!$C$3,1,1),G340&lt;=WORKDAY(DATE('1. Informace o projektu'!$C$3+1,1,31)-1,1)),"OK","!!"),RIGHT(H340,3)="(a)",IF(AND(G340&gt;=DATE('1. Informace o projektu'!$C$3,1,1),G340&lt;=WORKDAY(DATE('1. Informace o projektu'!$C$3,12,31)-1,1,'6. Data'!$C$76:$C$89)),"OK","!!"),ISBLANK(G340),"!",ISBLANK(H340),"!!!",H340='6. Data'!$B$3,"vyberte druh nákladu")," ")</f>
        <v xml:space="preserve"> </v>
      </c>
      <c r="J340" s="261" t="str">
        <f t="shared" si="15"/>
        <v xml:space="preserve"> </v>
      </c>
      <c r="K340" s="238" t="str">
        <f t="shared" si="16"/>
        <v xml:space="preserve"> </v>
      </c>
      <c r="L340" s="87" t="str">
        <f t="shared" si="17"/>
        <v xml:space="preserve"> </v>
      </c>
    </row>
    <row r="341" spans="1:12" x14ac:dyDescent="0.25">
      <c r="A341" s="72"/>
      <c r="B341" s="82"/>
      <c r="C341" s="82"/>
      <c r="D341" s="79"/>
      <c r="E341" s="83"/>
      <c r="F341" s="83"/>
      <c r="G341" s="81"/>
      <c r="H341" s="123"/>
      <c r="I341" s="238" t="str">
        <f>IF(ISNUMBER(F341),_xlfn.IFS(RIGHT(H341,3)="(b)",IF(AND(G341&gt;=DATE('1. Informace o projektu'!$C$3,1,1),G341&lt;=WORKDAY(DATE('1. Informace o projektu'!$C$3+1,1,31)-1,1)),"OK","!!"),RIGHT(H341,3)="(a)",IF(AND(G341&gt;=DATE('1. Informace o projektu'!$C$3,1,1),G341&lt;=WORKDAY(DATE('1. Informace o projektu'!$C$3,12,31)-1,1,'6. Data'!$C$76:$C$89)),"OK","!!"),ISBLANK(G341),"!",ISBLANK(H341),"!!!",H341='6. Data'!$B$3,"vyberte druh nákladu")," ")</f>
        <v xml:space="preserve"> </v>
      </c>
      <c r="J341" s="261" t="str">
        <f t="shared" si="15"/>
        <v xml:space="preserve"> </v>
      </c>
      <c r="K341" s="238" t="str">
        <f t="shared" si="16"/>
        <v xml:space="preserve"> </v>
      </c>
      <c r="L341" s="87" t="str">
        <f t="shared" si="17"/>
        <v xml:space="preserve"> </v>
      </c>
    </row>
    <row r="342" spans="1:12" x14ac:dyDescent="0.25">
      <c r="A342" s="72"/>
      <c r="B342" s="82"/>
      <c r="C342" s="82"/>
      <c r="D342" s="79"/>
      <c r="E342" s="83"/>
      <c r="F342" s="83"/>
      <c r="G342" s="81"/>
      <c r="H342" s="123"/>
      <c r="I342" s="238" t="str">
        <f>IF(ISNUMBER(F342),_xlfn.IFS(RIGHT(H342,3)="(b)",IF(AND(G342&gt;=DATE('1. Informace o projektu'!$C$3,1,1),G342&lt;=WORKDAY(DATE('1. Informace o projektu'!$C$3+1,1,31)-1,1)),"OK","!!"),RIGHT(H342,3)="(a)",IF(AND(G342&gt;=DATE('1. Informace o projektu'!$C$3,1,1),G342&lt;=WORKDAY(DATE('1. Informace o projektu'!$C$3,12,31)-1,1,'6. Data'!$C$76:$C$89)),"OK","!!"),ISBLANK(G342),"!",ISBLANK(H342),"!!!",H342='6. Data'!$B$3,"vyberte druh nákladu")," ")</f>
        <v xml:space="preserve"> </v>
      </c>
      <c r="J342" s="261" t="str">
        <f t="shared" si="15"/>
        <v xml:space="preserve"> </v>
      </c>
      <c r="K342" s="238" t="str">
        <f t="shared" si="16"/>
        <v xml:space="preserve"> </v>
      </c>
      <c r="L342" s="87" t="str">
        <f t="shared" si="17"/>
        <v xml:space="preserve"> </v>
      </c>
    </row>
    <row r="343" spans="1:12" x14ac:dyDescent="0.25">
      <c r="A343" s="72"/>
      <c r="B343" s="82"/>
      <c r="C343" s="82"/>
      <c r="D343" s="79"/>
      <c r="E343" s="83"/>
      <c r="F343" s="83"/>
      <c r="G343" s="81"/>
      <c r="H343" s="123"/>
      <c r="I343" s="238" t="str">
        <f>IF(ISNUMBER(F343),_xlfn.IFS(RIGHT(H343,3)="(b)",IF(AND(G343&gt;=DATE('1. Informace o projektu'!$C$3,1,1),G343&lt;=WORKDAY(DATE('1. Informace o projektu'!$C$3+1,1,31)-1,1)),"OK","!!"),RIGHT(H343,3)="(a)",IF(AND(G343&gt;=DATE('1. Informace o projektu'!$C$3,1,1),G343&lt;=WORKDAY(DATE('1. Informace o projektu'!$C$3,12,31)-1,1,'6. Data'!$C$76:$C$89)),"OK","!!"),ISBLANK(G343),"!",ISBLANK(H343),"!!!",H343='6. Data'!$B$3,"vyberte druh nákladu")," ")</f>
        <v xml:space="preserve"> </v>
      </c>
      <c r="J343" s="261" t="str">
        <f t="shared" si="15"/>
        <v xml:space="preserve"> </v>
      </c>
      <c r="K343" s="238" t="str">
        <f t="shared" si="16"/>
        <v xml:space="preserve"> </v>
      </c>
      <c r="L343" s="87" t="str">
        <f t="shared" si="17"/>
        <v xml:space="preserve"> </v>
      </c>
    </row>
    <row r="344" spans="1:12" x14ac:dyDescent="0.25">
      <c r="A344" s="72"/>
      <c r="B344" s="82"/>
      <c r="C344" s="82"/>
      <c r="D344" s="79"/>
      <c r="E344" s="83"/>
      <c r="F344" s="83"/>
      <c r="G344" s="81"/>
      <c r="H344" s="123"/>
      <c r="I344" s="238" t="str">
        <f>IF(ISNUMBER(F344),_xlfn.IFS(RIGHT(H344,3)="(b)",IF(AND(G344&gt;=DATE('1. Informace o projektu'!$C$3,1,1),G344&lt;=WORKDAY(DATE('1. Informace o projektu'!$C$3+1,1,31)-1,1)),"OK","!!"),RIGHT(H344,3)="(a)",IF(AND(G344&gt;=DATE('1. Informace o projektu'!$C$3,1,1),G344&lt;=WORKDAY(DATE('1. Informace o projektu'!$C$3,12,31)-1,1,'6. Data'!$C$76:$C$89)),"OK","!!"),ISBLANK(G344),"!",ISBLANK(H344),"!!!",H344='6. Data'!$B$3,"vyberte druh nákladu")," ")</f>
        <v xml:space="preserve"> </v>
      </c>
      <c r="J344" s="261" t="str">
        <f t="shared" si="15"/>
        <v xml:space="preserve"> </v>
      </c>
      <c r="K344" s="238" t="str">
        <f t="shared" si="16"/>
        <v xml:space="preserve"> </v>
      </c>
      <c r="L344" s="87" t="str">
        <f t="shared" si="17"/>
        <v xml:space="preserve"> </v>
      </c>
    </row>
    <row r="345" spans="1:12" x14ac:dyDescent="0.25">
      <c r="A345" s="72"/>
      <c r="B345" s="82"/>
      <c r="C345" s="82"/>
      <c r="D345" s="79"/>
      <c r="E345" s="83"/>
      <c r="F345" s="83"/>
      <c r="G345" s="81"/>
      <c r="H345" s="123"/>
      <c r="I345" s="238" t="str">
        <f>IF(ISNUMBER(F345),_xlfn.IFS(RIGHT(H345,3)="(b)",IF(AND(G345&gt;=DATE('1. Informace o projektu'!$C$3,1,1),G345&lt;=WORKDAY(DATE('1. Informace o projektu'!$C$3+1,1,31)-1,1)),"OK","!!"),RIGHT(H345,3)="(a)",IF(AND(G345&gt;=DATE('1. Informace o projektu'!$C$3,1,1),G345&lt;=WORKDAY(DATE('1. Informace o projektu'!$C$3,12,31)-1,1,'6. Data'!$C$76:$C$89)),"OK","!!"),ISBLANK(G345),"!",ISBLANK(H345),"!!!",H345='6. Data'!$B$3,"vyberte druh nákladu")," ")</f>
        <v xml:space="preserve"> </v>
      </c>
      <c r="J345" s="261" t="str">
        <f t="shared" si="15"/>
        <v xml:space="preserve"> </v>
      </c>
      <c r="K345" s="238" t="str">
        <f t="shared" si="16"/>
        <v xml:space="preserve"> </v>
      </c>
      <c r="L345" s="87" t="str">
        <f t="shared" si="17"/>
        <v xml:space="preserve"> </v>
      </c>
    </row>
    <row r="346" spans="1:12" x14ac:dyDescent="0.25">
      <c r="A346" s="72"/>
      <c r="B346" s="82"/>
      <c r="C346" s="82"/>
      <c r="D346" s="79"/>
      <c r="E346" s="83"/>
      <c r="F346" s="83"/>
      <c r="G346" s="81"/>
      <c r="H346" s="123"/>
      <c r="I346" s="238" t="str">
        <f>IF(ISNUMBER(F346),_xlfn.IFS(RIGHT(H346,3)="(b)",IF(AND(G346&gt;=DATE('1. Informace o projektu'!$C$3,1,1),G346&lt;=WORKDAY(DATE('1. Informace o projektu'!$C$3+1,1,31)-1,1)),"OK","!!"),RIGHT(H346,3)="(a)",IF(AND(G346&gt;=DATE('1. Informace o projektu'!$C$3,1,1),G346&lt;=WORKDAY(DATE('1. Informace o projektu'!$C$3,12,31)-1,1,'6. Data'!$C$76:$C$89)),"OK","!!"),ISBLANK(G346),"!",ISBLANK(H346),"!!!",H346='6. Data'!$B$3,"vyberte druh nákladu")," ")</f>
        <v xml:space="preserve"> </v>
      </c>
      <c r="J346" s="261" t="str">
        <f t="shared" si="15"/>
        <v xml:space="preserve"> </v>
      </c>
      <c r="K346" s="238" t="str">
        <f t="shared" si="16"/>
        <v xml:space="preserve"> </v>
      </c>
      <c r="L346" s="87" t="str">
        <f t="shared" si="17"/>
        <v xml:space="preserve"> </v>
      </c>
    </row>
    <row r="347" spans="1:12" x14ac:dyDescent="0.25">
      <c r="A347" s="72"/>
      <c r="B347" s="82"/>
      <c r="C347" s="82"/>
      <c r="D347" s="79"/>
      <c r="E347" s="83"/>
      <c r="F347" s="83"/>
      <c r="G347" s="81"/>
      <c r="H347" s="123"/>
      <c r="I347" s="238" t="str">
        <f>IF(ISNUMBER(F347),_xlfn.IFS(RIGHT(H347,3)="(b)",IF(AND(G347&gt;=DATE('1. Informace o projektu'!$C$3,1,1),G347&lt;=WORKDAY(DATE('1. Informace o projektu'!$C$3+1,1,31)-1,1)),"OK","!!"),RIGHT(H347,3)="(a)",IF(AND(G347&gt;=DATE('1. Informace o projektu'!$C$3,1,1),G347&lt;=WORKDAY(DATE('1. Informace o projektu'!$C$3,12,31)-1,1,'6. Data'!$C$76:$C$89)),"OK","!!"),ISBLANK(G347),"!",ISBLANK(H347),"!!!",H347='6. Data'!$B$3,"vyberte druh nákladu")," ")</f>
        <v xml:space="preserve"> </v>
      </c>
      <c r="J347" s="261" t="str">
        <f t="shared" si="15"/>
        <v xml:space="preserve"> </v>
      </c>
      <c r="K347" s="238" t="str">
        <f t="shared" si="16"/>
        <v xml:space="preserve"> </v>
      </c>
      <c r="L347" s="87" t="str">
        <f t="shared" si="17"/>
        <v xml:space="preserve"> </v>
      </c>
    </row>
    <row r="348" spans="1:12" x14ac:dyDescent="0.25">
      <c r="A348" s="72"/>
      <c r="B348" s="82"/>
      <c r="C348" s="82"/>
      <c r="D348" s="79"/>
      <c r="E348" s="83"/>
      <c r="F348" s="83"/>
      <c r="G348" s="81"/>
      <c r="H348" s="123"/>
      <c r="I348" s="238" t="str">
        <f>IF(ISNUMBER(F348),_xlfn.IFS(RIGHT(H348,3)="(b)",IF(AND(G348&gt;=DATE('1. Informace o projektu'!$C$3,1,1),G348&lt;=WORKDAY(DATE('1. Informace o projektu'!$C$3+1,1,31)-1,1)),"OK","!!"),RIGHT(H348,3)="(a)",IF(AND(G348&gt;=DATE('1. Informace o projektu'!$C$3,1,1),G348&lt;=WORKDAY(DATE('1. Informace o projektu'!$C$3,12,31)-1,1,'6. Data'!$C$76:$C$89)),"OK","!!"),ISBLANK(G348),"!",ISBLANK(H348),"!!!",H348='6. Data'!$B$3,"vyberte druh nákladu")," ")</f>
        <v xml:space="preserve"> </v>
      </c>
      <c r="J348" s="261" t="str">
        <f t="shared" si="15"/>
        <v xml:space="preserve"> </v>
      </c>
      <c r="K348" s="238" t="str">
        <f t="shared" si="16"/>
        <v xml:space="preserve"> </v>
      </c>
      <c r="L348" s="87" t="str">
        <f t="shared" si="17"/>
        <v xml:space="preserve"> </v>
      </c>
    </row>
    <row r="349" spans="1:12" x14ac:dyDescent="0.25">
      <c r="A349" s="72"/>
      <c r="B349" s="82"/>
      <c r="C349" s="82"/>
      <c r="D349" s="79"/>
      <c r="E349" s="83"/>
      <c r="F349" s="83"/>
      <c r="G349" s="81"/>
      <c r="H349" s="123"/>
      <c r="I349" s="238" t="str">
        <f>IF(ISNUMBER(F349),_xlfn.IFS(RIGHT(H349,3)="(b)",IF(AND(G349&gt;=DATE('1. Informace o projektu'!$C$3,1,1),G349&lt;=WORKDAY(DATE('1. Informace o projektu'!$C$3+1,1,31)-1,1)),"OK","!!"),RIGHT(H349,3)="(a)",IF(AND(G349&gt;=DATE('1. Informace o projektu'!$C$3,1,1),G349&lt;=WORKDAY(DATE('1. Informace o projektu'!$C$3,12,31)-1,1,'6. Data'!$C$76:$C$89)),"OK","!!"),ISBLANK(G349),"!",ISBLANK(H349),"!!!",H349='6. Data'!$B$3,"vyberte druh nákladu")," ")</f>
        <v xml:space="preserve"> </v>
      </c>
      <c r="J349" s="261" t="str">
        <f t="shared" si="15"/>
        <v xml:space="preserve"> </v>
      </c>
      <c r="K349" s="238" t="str">
        <f t="shared" si="16"/>
        <v xml:space="preserve"> </v>
      </c>
      <c r="L349" s="87" t="str">
        <f t="shared" si="17"/>
        <v xml:space="preserve"> </v>
      </c>
    </row>
    <row r="350" spans="1:12" x14ac:dyDescent="0.25">
      <c r="A350" s="72"/>
      <c r="B350" s="82"/>
      <c r="C350" s="82"/>
      <c r="D350" s="79"/>
      <c r="E350" s="83"/>
      <c r="F350" s="83"/>
      <c r="G350" s="81"/>
      <c r="H350" s="123"/>
      <c r="I350" s="238" t="str">
        <f>IF(ISNUMBER(F350),_xlfn.IFS(RIGHT(H350,3)="(b)",IF(AND(G350&gt;=DATE('1. Informace o projektu'!$C$3,1,1),G350&lt;=WORKDAY(DATE('1. Informace o projektu'!$C$3+1,1,31)-1,1)),"OK","!!"),RIGHT(H350,3)="(a)",IF(AND(G350&gt;=DATE('1. Informace o projektu'!$C$3,1,1),G350&lt;=WORKDAY(DATE('1. Informace o projektu'!$C$3,12,31)-1,1,'6. Data'!$C$76:$C$89)),"OK","!!"),ISBLANK(G350),"!",ISBLANK(H350),"!!!",H350='6. Data'!$B$3,"vyberte druh nákladu")," ")</f>
        <v xml:space="preserve"> </v>
      </c>
      <c r="J350" s="261" t="str">
        <f t="shared" si="15"/>
        <v xml:space="preserve"> </v>
      </c>
      <c r="K350" s="238" t="str">
        <f t="shared" si="16"/>
        <v xml:space="preserve"> </v>
      </c>
      <c r="L350" s="87" t="str">
        <f t="shared" si="17"/>
        <v xml:space="preserve"> </v>
      </c>
    </row>
    <row r="351" spans="1:12" x14ac:dyDescent="0.25">
      <c r="A351" s="72"/>
      <c r="B351" s="82"/>
      <c r="C351" s="82"/>
      <c r="D351" s="79"/>
      <c r="E351" s="83"/>
      <c r="F351" s="83"/>
      <c r="G351" s="81"/>
      <c r="H351" s="123"/>
      <c r="I351" s="238" t="str">
        <f>IF(ISNUMBER(F351),_xlfn.IFS(RIGHT(H351,3)="(b)",IF(AND(G351&gt;=DATE('1. Informace o projektu'!$C$3,1,1),G351&lt;=WORKDAY(DATE('1. Informace o projektu'!$C$3+1,1,31)-1,1)),"OK","!!"),RIGHT(H351,3)="(a)",IF(AND(G351&gt;=DATE('1. Informace o projektu'!$C$3,1,1),G351&lt;=WORKDAY(DATE('1. Informace o projektu'!$C$3,12,31)-1,1,'6. Data'!$C$76:$C$89)),"OK","!!"),ISBLANK(G351),"!",ISBLANK(H351),"!!!",H351='6. Data'!$B$3,"vyberte druh nákladu")," ")</f>
        <v xml:space="preserve"> </v>
      </c>
      <c r="J351" s="261" t="str">
        <f t="shared" si="15"/>
        <v xml:space="preserve"> </v>
      </c>
      <c r="K351" s="238" t="str">
        <f t="shared" si="16"/>
        <v xml:space="preserve"> </v>
      </c>
      <c r="L351" s="87" t="str">
        <f t="shared" si="17"/>
        <v xml:space="preserve"> </v>
      </c>
    </row>
    <row r="352" spans="1:12" x14ac:dyDescent="0.25">
      <c r="A352" s="72"/>
      <c r="B352" s="82"/>
      <c r="C352" s="82"/>
      <c r="D352" s="79"/>
      <c r="E352" s="83"/>
      <c r="F352" s="83"/>
      <c r="G352" s="81"/>
      <c r="H352" s="123"/>
      <c r="I352" s="238" t="str">
        <f>IF(ISNUMBER(F352),_xlfn.IFS(RIGHT(H352,3)="(b)",IF(AND(G352&gt;=DATE('1. Informace o projektu'!$C$3,1,1),G352&lt;=WORKDAY(DATE('1. Informace o projektu'!$C$3+1,1,31)-1,1)),"OK","!!"),RIGHT(H352,3)="(a)",IF(AND(G352&gt;=DATE('1. Informace o projektu'!$C$3,1,1),G352&lt;=WORKDAY(DATE('1. Informace o projektu'!$C$3,12,31)-1,1,'6. Data'!$C$76:$C$89)),"OK","!!"),ISBLANK(G352),"!",ISBLANK(H352),"!!!",H352='6. Data'!$B$3,"vyberte druh nákladu")," ")</f>
        <v xml:space="preserve"> </v>
      </c>
      <c r="J352" s="261" t="str">
        <f t="shared" si="15"/>
        <v xml:space="preserve"> </v>
      </c>
      <c r="K352" s="238" t="str">
        <f t="shared" si="16"/>
        <v xml:space="preserve"> </v>
      </c>
      <c r="L352" s="87" t="str">
        <f t="shared" si="17"/>
        <v xml:space="preserve"> </v>
      </c>
    </row>
    <row r="353" spans="1:12" x14ac:dyDescent="0.25">
      <c r="A353" s="72"/>
      <c r="B353" s="82"/>
      <c r="C353" s="82"/>
      <c r="D353" s="79"/>
      <c r="E353" s="83"/>
      <c r="F353" s="83"/>
      <c r="G353" s="81"/>
      <c r="H353" s="123"/>
      <c r="I353" s="238" t="str">
        <f>IF(ISNUMBER(F353),_xlfn.IFS(RIGHT(H353,3)="(b)",IF(AND(G353&gt;=DATE('1. Informace o projektu'!$C$3,1,1),G353&lt;=WORKDAY(DATE('1. Informace o projektu'!$C$3+1,1,31)-1,1)),"OK","!!"),RIGHT(H353,3)="(a)",IF(AND(G353&gt;=DATE('1. Informace o projektu'!$C$3,1,1),G353&lt;=WORKDAY(DATE('1. Informace o projektu'!$C$3,12,31)-1,1,'6. Data'!$C$76:$C$89)),"OK","!!"),ISBLANK(G353),"!",ISBLANK(H353),"!!!",H353='6. Data'!$B$3,"vyberte druh nákladu")," ")</f>
        <v xml:space="preserve"> </v>
      </c>
      <c r="J353" s="261" t="str">
        <f t="shared" si="15"/>
        <v xml:space="preserve"> </v>
      </c>
      <c r="K353" s="238" t="str">
        <f t="shared" si="16"/>
        <v xml:space="preserve"> </v>
      </c>
      <c r="L353" s="87" t="str">
        <f t="shared" si="17"/>
        <v xml:space="preserve"> </v>
      </c>
    </row>
    <row r="354" spans="1:12" x14ac:dyDescent="0.25">
      <c r="A354" s="72"/>
      <c r="B354" s="82"/>
      <c r="C354" s="82"/>
      <c r="D354" s="79"/>
      <c r="E354" s="83"/>
      <c r="F354" s="83"/>
      <c r="G354" s="81"/>
      <c r="H354" s="123"/>
      <c r="I354" s="238" t="str">
        <f>IF(ISNUMBER(F354),_xlfn.IFS(RIGHT(H354,3)="(b)",IF(AND(G354&gt;=DATE('1. Informace o projektu'!$C$3,1,1),G354&lt;=WORKDAY(DATE('1. Informace o projektu'!$C$3+1,1,31)-1,1)),"OK","!!"),RIGHT(H354,3)="(a)",IF(AND(G354&gt;=DATE('1. Informace o projektu'!$C$3,1,1),G354&lt;=WORKDAY(DATE('1. Informace o projektu'!$C$3,12,31)-1,1,'6. Data'!$C$76:$C$89)),"OK","!!"),ISBLANK(G354),"!",ISBLANK(H354),"!!!",H354='6. Data'!$B$3,"vyberte druh nákladu")," ")</f>
        <v xml:space="preserve"> </v>
      </c>
      <c r="J354" s="261" t="str">
        <f t="shared" si="15"/>
        <v xml:space="preserve"> </v>
      </c>
      <c r="K354" s="238" t="str">
        <f t="shared" si="16"/>
        <v xml:space="preserve"> </v>
      </c>
      <c r="L354" s="87" t="str">
        <f t="shared" si="17"/>
        <v xml:space="preserve"> </v>
      </c>
    </row>
    <row r="355" spans="1:12" x14ac:dyDescent="0.25">
      <c r="A355" s="72"/>
      <c r="B355" s="82"/>
      <c r="C355" s="82"/>
      <c r="D355" s="79"/>
      <c r="E355" s="83"/>
      <c r="F355" s="83"/>
      <c r="G355" s="81"/>
      <c r="H355" s="123"/>
      <c r="I355" s="238" t="str">
        <f>IF(ISNUMBER(F355),_xlfn.IFS(RIGHT(H355,3)="(b)",IF(AND(G355&gt;=DATE('1. Informace o projektu'!$C$3,1,1),G355&lt;=WORKDAY(DATE('1. Informace o projektu'!$C$3+1,1,31)-1,1)),"OK","!!"),RIGHT(H355,3)="(a)",IF(AND(G355&gt;=DATE('1. Informace o projektu'!$C$3,1,1),G355&lt;=WORKDAY(DATE('1. Informace o projektu'!$C$3,12,31)-1,1,'6. Data'!$C$76:$C$89)),"OK","!!"),ISBLANK(G355),"!",ISBLANK(H355),"!!!",H355='6. Data'!$B$3,"vyberte druh nákladu")," ")</f>
        <v xml:space="preserve"> </v>
      </c>
      <c r="J355" s="261" t="str">
        <f t="shared" si="15"/>
        <v xml:space="preserve"> </v>
      </c>
      <c r="K355" s="238" t="str">
        <f t="shared" si="16"/>
        <v xml:space="preserve"> </v>
      </c>
      <c r="L355" s="87" t="str">
        <f t="shared" si="17"/>
        <v xml:space="preserve"> </v>
      </c>
    </row>
    <row r="356" spans="1:12" x14ac:dyDescent="0.25">
      <c r="A356" s="72"/>
      <c r="B356" s="82"/>
      <c r="C356" s="82"/>
      <c r="D356" s="79"/>
      <c r="E356" s="83"/>
      <c r="F356" s="83"/>
      <c r="G356" s="81"/>
      <c r="H356" s="123"/>
      <c r="I356" s="238" t="str">
        <f>IF(ISNUMBER(F356),_xlfn.IFS(RIGHT(H356,3)="(b)",IF(AND(G356&gt;=DATE('1. Informace o projektu'!$C$3,1,1),G356&lt;=WORKDAY(DATE('1. Informace o projektu'!$C$3+1,1,31)-1,1)),"OK","!!"),RIGHT(H356,3)="(a)",IF(AND(G356&gt;=DATE('1. Informace o projektu'!$C$3,1,1),G356&lt;=WORKDAY(DATE('1. Informace o projektu'!$C$3,12,31)-1,1,'6. Data'!$C$76:$C$89)),"OK","!!"),ISBLANK(G356),"!",ISBLANK(H356),"!!!",H356='6. Data'!$B$3,"vyberte druh nákladu")," ")</f>
        <v xml:space="preserve"> </v>
      </c>
      <c r="J356" s="261" t="str">
        <f t="shared" si="15"/>
        <v xml:space="preserve"> </v>
      </c>
      <c r="K356" s="238" t="str">
        <f t="shared" si="16"/>
        <v xml:space="preserve"> </v>
      </c>
      <c r="L356" s="87" t="str">
        <f t="shared" si="17"/>
        <v xml:space="preserve"> </v>
      </c>
    </row>
    <row r="357" spans="1:12" x14ac:dyDescent="0.25">
      <c r="A357" s="72"/>
      <c r="B357" s="82"/>
      <c r="C357" s="82"/>
      <c r="D357" s="79"/>
      <c r="E357" s="83"/>
      <c r="F357" s="83"/>
      <c r="G357" s="81"/>
      <c r="H357" s="123"/>
      <c r="I357" s="238" t="str">
        <f>IF(ISNUMBER(F357),_xlfn.IFS(RIGHT(H357,3)="(b)",IF(AND(G357&gt;=DATE('1. Informace o projektu'!$C$3,1,1),G357&lt;=WORKDAY(DATE('1. Informace o projektu'!$C$3+1,1,31)-1,1)),"OK","!!"),RIGHT(H357,3)="(a)",IF(AND(G357&gt;=DATE('1. Informace o projektu'!$C$3,1,1),G357&lt;=WORKDAY(DATE('1. Informace o projektu'!$C$3,12,31)-1,1,'6. Data'!$C$76:$C$89)),"OK","!!"),ISBLANK(G357),"!",ISBLANK(H357),"!!!",H357='6. Data'!$B$3,"vyberte druh nákladu")," ")</f>
        <v xml:space="preserve"> </v>
      </c>
      <c r="J357" s="261" t="str">
        <f t="shared" si="15"/>
        <v xml:space="preserve"> </v>
      </c>
      <c r="K357" s="238" t="str">
        <f t="shared" si="16"/>
        <v xml:space="preserve"> </v>
      </c>
      <c r="L357" s="87" t="str">
        <f t="shared" si="17"/>
        <v xml:space="preserve"> </v>
      </c>
    </row>
    <row r="358" spans="1:12" x14ac:dyDescent="0.25">
      <c r="A358" s="72"/>
      <c r="B358" s="82"/>
      <c r="C358" s="82"/>
      <c r="D358" s="79"/>
      <c r="E358" s="83"/>
      <c r="F358" s="83"/>
      <c r="G358" s="81"/>
      <c r="H358" s="123"/>
      <c r="I358" s="238" t="str">
        <f>IF(ISNUMBER(F358),_xlfn.IFS(RIGHT(H358,3)="(b)",IF(AND(G358&gt;=DATE('1. Informace o projektu'!$C$3,1,1),G358&lt;=WORKDAY(DATE('1. Informace o projektu'!$C$3+1,1,31)-1,1)),"OK","!!"),RIGHT(H358,3)="(a)",IF(AND(G358&gt;=DATE('1. Informace o projektu'!$C$3,1,1),G358&lt;=WORKDAY(DATE('1. Informace o projektu'!$C$3,12,31)-1,1,'6. Data'!$C$76:$C$89)),"OK","!!"),ISBLANK(G358),"!",ISBLANK(H358),"!!!",H358='6. Data'!$B$3,"vyberte druh nákladu")," ")</f>
        <v xml:space="preserve"> </v>
      </c>
      <c r="J358" s="261" t="str">
        <f t="shared" si="15"/>
        <v xml:space="preserve"> </v>
      </c>
      <c r="K358" s="238" t="str">
        <f t="shared" si="16"/>
        <v xml:space="preserve"> </v>
      </c>
      <c r="L358" s="87" t="str">
        <f t="shared" si="17"/>
        <v xml:space="preserve"> </v>
      </c>
    </row>
    <row r="359" spans="1:12" x14ac:dyDescent="0.25">
      <c r="A359" s="72"/>
      <c r="B359" s="82"/>
      <c r="C359" s="82"/>
      <c r="D359" s="79"/>
      <c r="E359" s="83"/>
      <c r="F359" s="83"/>
      <c r="G359" s="81"/>
      <c r="H359" s="123"/>
      <c r="I359" s="238" t="str">
        <f>IF(ISNUMBER(F359),_xlfn.IFS(RIGHT(H359,3)="(b)",IF(AND(G359&gt;=DATE('1. Informace o projektu'!$C$3,1,1),G359&lt;=WORKDAY(DATE('1. Informace o projektu'!$C$3+1,1,31)-1,1)),"OK","!!"),RIGHT(H359,3)="(a)",IF(AND(G359&gt;=DATE('1. Informace o projektu'!$C$3,1,1),G359&lt;=WORKDAY(DATE('1. Informace o projektu'!$C$3,12,31)-1,1,'6. Data'!$C$76:$C$89)),"OK","!!"),ISBLANK(G359),"!",ISBLANK(H359),"!!!",H359='6. Data'!$B$3,"vyberte druh nákladu")," ")</f>
        <v xml:space="preserve"> </v>
      </c>
      <c r="J359" s="261" t="str">
        <f t="shared" si="15"/>
        <v xml:space="preserve"> </v>
      </c>
      <c r="K359" s="238" t="str">
        <f t="shared" si="16"/>
        <v xml:space="preserve"> </v>
      </c>
      <c r="L359" s="87" t="str">
        <f t="shared" si="17"/>
        <v xml:space="preserve"> </v>
      </c>
    </row>
    <row r="360" spans="1:12" x14ac:dyDescent="0.25">
      <c r="A360" s="72"/>
      <c r="B360" s="82"/>
      <c r="C360" s="82"/>
      <c r="D360" s="79"/>
      <c r="E360" s="83"/>
      <c r="F360" s="83"/>
      <c r="G360" s="81"/>
      <c r="H360" s="123"/>
      <c r="I360" s="238" t="str">
        <f>IF(ISNUMBER(F360),_xlfn.IFS(RIGHT(H360,3)="(b)",IF(AND(G360&gt;=DATE('1. Informace o projektu'!$C$3,1,1),G360&lt;=WORKDAY(DATE('1. Informace o projektu'!$C$3+1,1,31)-1,1)),"OK","!!"),RIGHT(H360,3)="(a)",IF(AND(G360&gt;=DATE('1. Informace o projektu'!$C$3,1,1),G360&lt;=WORKDAY(DATE('1. Informace o projektu'!$C$3,12,31)-1,1,'6. Data'!$C$76:$C$89)),"OK","!!"),ISBLANK(G360),"!",ISBLANK(H360),"!!!",H360='6. Data'!$B$3,"vyberte druh nákladu")," ")</f>
        <v xml:space="preserve"> </v>
      </c>
      <c r="J360" s="261" t="str">
        <f t="shared" si="15"/>
        <v xml:space="preserve"> </v>
      </c>
      <c r="K360" s="238" t="str">
        <f t="shared" si="16"/>
        <v xml:space="preserve"> </v>
      </c>
      <c r="L360" s="87" t="str">
        <f t="shared" si="17"/>
        <v xml:space="preserve"> </v>
      </c>
    </row>
    <row r="361" spans="1:12" x14ac:dyDescent="0.25">
      <c r="A361" s="72"/>
      <c r="B361" s="82"/>
      <c r="C361" s="82"/>
      <c r="D361" s="79"/>
      <c r="E361" s="83"/>
      <c r="F361" s="83"/>
      <c r="G361" s="81"/>
      <c r="H361" s="123"/>
      <c r="I361" s="238" t="str">
        <f>IF(ISNUMBER(F361),_xlfn.IFS(RIGHT(H361,3)="(b)",IF(AND(G361&gt;=DATE('1. Informace o projektu'!$C$3,1,1),G361&lt;=WORKDAY(DATE('1. Informace o projektu'!$C$3+1,1,31)-1,1)),"OK","!!"),RIGHT(H361,3)="(a)",IF(AND(G361&gt;=DATE('1. Informace o projektu'!$C$3,1,1),G361&lt;=WORKDAY(DATE('1. Informace o projektu'!$C$3,12,31)-1,1,'6. Data'!$C$76:$C$89)),"OK","!!"),ISBLANK(G361),"!",ISBLANK(H361),"!!!",H361='6. Data'!$B$3,"vyberte druh nákladu")," ")</f>
        <v xml:space="preserve"> </v>
      </c>
      <c r="J361" s="261" t="str">
        <f t="shared" si="15"/>
        <v xml:space="preserve"> </v>
      </c>
      <c r="K361" s="238" t="str">
        <f t="shared" si="16"/>
        <v xml:space="preserve"> </v>
      </c>
      <c r="L361" s="87" t="str">
        <f t="shared" si="17"/>
        <v xml:space="preserve"> </v>
      </c>
    </row>
    <row r="362" spans="1:12" x14ac:dyDescent="0.25">
      <c r="A362" s="72"/>
      <c r="B362" s="82"/>
      <c r="C362" s="82"/>
      <c r="D362" s="79"/>
      <c r="E362" s="83"/>
      <c r="F362" s="83"/>
      <c r="G362" s="81"/>
      <c r="H362" s="123"/>
      <c r="I362" s="238" t="str">
        <f>IF(ISNUMBER(F362),_xlfn.IFS(RIGHT(H362,3)="(b)",IF(AND(G362&gt;=DATE('1. Informace o projektu'!$C$3,1,1),G362&lt;=WORKDAY(DATE('1. Informace o projektu'!$C$3+1,1,31)-1,1)),"OK","!!"),RIGHT(H362,3)="(a)",IF(AND(G362&gt;=DATE('1. Informace o projektu'!$C$3,1,1),G362&lt;=WORKDAY(DATE('1. Informace o projektu'!$C$3,12,31)-1,1,'6. Data'!$C$76:$C$89)),"OK","!!"),ISBLANK(G362),"!",ISBLANK(H362),"!!!",H362='6. Data'!$B$3,"vyberte druh nákladu")," ")</f>
        <v xml:space="preserve"> </v>
      </c>
      <c r="J362" s="261" t="str">
        <f t="shared" si="15"/>
        <v xml:space="preserve"> </v>
      </c>
      <c r="K362" s="238" t="str">
        <f t="shared" si="16"/>
        <v xml:space="preserve"> </v>
      </c>
      <c r="L362" s="87" t="str">
        <f t="shared" si="17"/>
        <v xml:space="preserve"> </v>
      </c>
    </row>
    <row r="363" spans="1:12" x14ac:dyDescent="0.25">
      <c r="A363" s="72"/>
      <c r="B363" s="82"/>
      <c r="C363" s="82"/>
      <c r="D363" s="79"/>
      <c r="E363" s="83"/>
      <c r="F363" s="83"/>
      <c r="G363" s="81"/>
      <c r="H363" s="123"/>
      <c r="I363" s="238" t="str">
        <f>IF(ISNUMBER(F363),_xlfn.IFS(RIGHT(H363,3)="(b)",IF(AND(G363&gt;=DATE('1. Informace o projektu'!$C$3,1,1),G363&lt;=WORKDAY(DATE('1. Informace o projektu'!$C$3+1,1,31)-1,1)),"OK","!!"),RIGHT(H363,3)="(a)",IF(AND(G363&gt;=DATE('1. Informace o projektu'!$C$3,1,1),G363&lt;=WORKDAY(DATE('1. Informace o projektu'!$C$3,12,31)-1,1,'6. Data'!$C$76:$C$89)),"OK","!!"),ISBLANK(G363),"!",ISBLANK(H363),"!!!",H363='6. Data'!$B$3,"vyberte druh nákladu")," ")</f>
        <v xml:space="preserve"> </v>
      </c>
      <c r="J363" s="261" t="str">
        <f t="shared" si="15"/>
        <v xml:space="preserve"> </v>
      </c>
      <c r="K363" s="238" t="str">
        <f t="shared" si="16"/>
        <v xml:space="preserve"> </v>
      </c>
      <c r="L363" s="87" t="str">
        <f t="shared" si="17"/>
        <v xml:space="preserve"> </v>
      </c>
    </row>
    <row r="364" spans="1:12" x14ac:dyDescent="0.25">
      <c r="A364" s="72"/>
      <c r="B364" s="82"/>
      <c r="C364" s="82"/>
      <c r="D364" s="79"/>
      <c r="E364" s="83"/>
      <c r="F364" s="83"/>
      <c r="G364" s="81"/>
      <c r="H364" s="123"/>
      <c r="I364" s="238" t="str">
        <f>IF(ISNUMBER(F364),_xlfn.IFS(RIGHT(H364,3)="(b)",IF(AND(G364&gt;=DATE('1. Informace o projektu'!$C$3,1,1),G364&lt;=WORKDAY(DATE('1. Informace o projektu'!$C$3+1,1,31)-1,1)),"OK","!!"),RIGHT(H364,3)="(a)",IF(AND(G364&gt;=DATE('1. Informace o projektu'!$C$3,1,1),G364&lt;=WORKDAY(DATE('1. Informace o projektu'!$C$3,12,31)-1,1,'6. Data'!$C$76:$C$89)),"OK","!!"),ISBLANK(G364),"!",ISBLANK(H364),"!!!",H364='6. Data'!$B$3,"vyberte druh nákladu")," ")</f>
        <v xml:space="preserve"> </v>
      </c>
      <c r="J364" s="261" t="str">
        <f t="shared" si="15"/>
        <v xml:space="preserve"> </v>
      </c>
      <c r="K364" s="238" t="str">
        <f t="shared" si="16"/>
        <v xml:space="preserve"> </v>
      </c>
      <c r="L364" s="87" t="str">
        <f t="shared" si="17"/>
        <v xml:space="preserve"> </v>
      </c>
    </row>
    <row r="365" spans="1:12" x14ac:dyDescent="0.25">
      <c r="A365" s="72"/>
      <c r="B365" s="82"/>
      <c r="C365" s="82"/>
      <c r="D365" s="79"/>
      <c r="E365" s="83"/>
      <c r="F365" s="83"/>
      <c r="G365" s="81"/>
      <c r="H365" s="123"/>
      <c r="I365" s="238" t="str">
        <f>IF(ISNUMBER(F365),_xlfn.IFS(RIGHT(H365,3)="(b)",IF(AND(G365&gt;=DATE('1. Informace o projektu'!$C$3,1,1),G365&lt;=WORKDAY(DATE('1. Informace o projektu'!$C$3+1,1,31)-1,1)),"OK","!!"),RIGHT(H365,3)="(a)",IF(AND(G365&gt;=DATE('1. Informace o projektu'!$C$3,1,1),G365&lt;=WORKDAY(DATE('1. Informace o projektu'!$C$3,12,31)-1,1,'6. Data'!$C$76:$C$89)),"OK","!!"),ISBLANK(G365),"!",ISBLANK(H365),"!!!",H365='6. Data'!$B$3,"vyberte druh nákladu")," ")</f>
        <v xml:space="preserve"> </v>
      </c>
      <c r="J365" s="261" t="str">
        <f t="shared" si="15"/>
        <v xml:space="preserve"> </v>
      </c>
      <c r="K365" s="238" t="str">
        <f t="shared" si="16"/>
        <v xml:space="preserve"> </v>
      </c>
      <c r="L365" s="87" t="str">
        <f t="shared" si="17"/>
        <v xml:space="preserve"> </v>
      </c>
    </row>
    <row r="366" spans="1:12" x14ac:dyDescent="0.25">
      <c r="A366" s="72"/>
      <c r="B366" s="82"/>
      <c r="C366" s="82"/>
      <c r="D366" s="79"/>
      <c r="E366" s="83"/>
      <c r="F366" s="83"/>
      <c r="G366" s="81"/>
      <c r="H366" s="123"/>
      <c r="I366" s="238" t="str">
        <f>IF(ISNUMBER(F366),_xlfn.IFS(RIGHT(H366,3)="(b)",IF(AND(G366&gt;=DATE('1. Informace o projektu'!$C$3,1,1),G366&lt;=WORKDAY(DATE('1. Informace o projektu'!$C$3+1,1,31)-1,1)),"OK","!!"),RIGHT(H366,3)="(a)",IF(AND(G366&gt;=DATE('1. Informace o projektu'!$C$3,1,1),G366&lt;=WORKDAY(DATE('1. Informace o projektu'!$C$3,12,31)-1,1,'6. Data'!$C$76:$C$89)),"OK","!!"),ISBLANK(G366),"!",ISBLANK(H366),"!!!",H366='6. Data'!$B$3,"vyberte druh nákladu")," ")</f>
        <v xml:space="preserve"> </v>
      </c>
      <c r="J366" s="261" t="str">
        <f t="shared" si="15"/>
        <v xml:space="preserve"> </v>
      </c>
      <c r="K366" s="238" t="str">
        <f t="shared" si="16"/>
        <v xml:space="preserve"> </v>
      </c>
      <c r="L366" s="87" t="str">
        <f t="shared" si="17"/>
        <v xml:space="preserve"> </v>
      </c>
    </row>
    <row r="367" spans="1:12" x14ac:dyDescent="0.25">
      <c r="A367" s="72"/>
      <c r="B367" s="82"/>
      <c r="C367" s="82"/>
      <c r="D367" s="79"/>
      <c r="E367" s="83"/>
      <c r="F367" s="83"/>
      <c r="G367" s="81"/>
      <c r="H367" s="123"/>
      <c r="I367" s="238" t="str">
        <f>IF(ISNUMBER(F367),_xlfn.IFS(RIGHT(H367,3)="(b)",IF(AND(G367&gt;=DATE('1. Informace o projektu'!$C$3,1,1),G367&lt;=WORKDAY(DATE('1. Informace o projektu'!$C$3+1,1,31)-1,1)),"OK","!!"),RIGHT(H367,3)="(a)",IF(AND(G367&gt;=DATE('1. Informace o projektu'!$C$3,1,1),G367&lt;=WORKDAY(DATE('1. Informace o projektu'!$C$3,12,31)-1,1,'6. Data'!$C$76:$C$89)),"OK","!!"),ISBLANK(G367),"!",ISBLANK(H367),"!!!",H367='6. Data'!$B$3,"vyberte druh nákladu")," ")</f>
        <v xml:space="preserve"> </v>
      </c>
      <c r="J367" s="261" t="str">
        <f t="shared" si="15"/>
        <v xml:space="preserve"> </v>
      </c>
      <c r="K367" s="238" t="str">
        <f t="shared" si="16"/>
        <v xml:space="preserve"> </v>
      </c>
      <c r="L367" s="87" t="str">
        <f t="shared" si="17"/>
        <v xml:space="preserve"> </v>
      </c>
    </row>
    <row r="368" spans="1:12" x14ac:dyDescent="0.25">
      <c r="A368" s="72"/>
      <c r="B368" s="82"/>
      <c r="C368" s="82"/>
      <c r="D368" s="79"/>
      <c r="E368" s="83"/>
      <c r="F368" s="83"/>
      <c r="G368" s="81"/>
      <c r="H368" s="123"/>
      <c r="I368" s="238" t="str">
        <f>IF(ISNUMBER(F368),_xlfn.IFS(RIGHT(H368,3)="(b)",IF(AND(G368&gt;=DATE('1. Informace o projektu'!$C$3,1,1),G368&lt;=WORKDAY(DATE('1. Informace o projektu'!$C$3+1,1,31)-1,1)),"OK","!!"),RIGHT(H368,3)="(a)",IF(AND(G368&gt;=DATE('1. Informace o projektu'!$C$3,1,1),G368&lt;=WORKDAY(DATE('1. Informace o projektu'!$C$3,12,31)-1,1,'6. Data'!$C$76:$C$89)),"OK","!!"),ISBLANK(G368),"!",ISBLANK(H368),"!!!",H368='6. Data'!$B$3,"vyberte druh nákladu")," ")</f>
        <v xml:space="preserve"> </v>
      </c>
      <c r="J368" s="261" t="str">
        <f t="shared" si="15"/>
        <v xml:space="preserve"> </v>
      </c>
      <c r="K368" s="238" t="str">
        <f t="shared" si="16"/>
        <v xml:space="preserve"> </v>
      </c>
      <c r="L368" s="87" t="str">
        <f t="shared" si="17"/>
        <v xml:space="preserve"> </v>
      </c>
    </row>
    <row r="369" spans="1:12" x14ac:dyDescent="0.25">
      <c r="A369" s="72"/>
      <c r="B369" s="82"/>
      <c r="C369" s="82"/>
      <c r="D369" s="79"/>
      <c r="E369" s="83"/>
      <c r="F369" s="83"/>
      <c r="G369" s="81"/>
      <c r="H369" s="123"/>
      <c r="I369" s="238" t="str">
        <f>IF(ISNUMBER(F369),_xlfn.IFS(RIGHT(H369,3)="(b)",IF(AND(G369&gt;=DATE('1. Informace o projektu'!$C$3,1,1),G369&lt;=WORKDAY(DATE('1. Informace o projektu'!$C$3+1,1,31)-1,1)),"OK","!!"),RIGHT(H369,3)="(a)",IF(AND(G369&gt;=DATE('1. Informace o projektu'!$C$3,1,1),G369&lt;=WORKDAY(DATE('1. Informace o projektu'!$C$3,12,31)-1,1,'6. Data'!$C$76:$C$89)),"OK","!!"),ISBLANK(G369),"!",ISBLANK(H369),"!!!",H369='6. Data'!$B$3,"vyberte druh nákladu")," ")</f>
        <v xml:space="preserve"> </v>
      </c>
      <c r="J369" s="261" t="str">
        <f t="shared" si="15"/>
        <v xml:space="preserve"> </v>
      </c>
      <c r="K369" s="238" t="str">
        <f t="shared" si="16"/>
        <v xml:space="preserve"> </v>
      </c>
      <c r="L369" s="87" t="str">
        <f t="shared" si="17"/>
        <v xml:space="preserve"> </v>
      </c>
    </row>
    <row r="370" spans="1:12" x14ac:dyDescent="0.25">
      <c r="A370" s="72"/>
      <c r="B370" s="82"/>
      <c r="C370" s="82"/>
      <c r="D370" s="79"/>
      <c r="E370" s="83"/>
      <c r="F370" s="83"/>
      <c r="G370" s="81"/>
      <c r="H370" s="123"/>
      <c r="I370" s="238" t="str">
        <f>IF(ISNUMBER(F370),_xlfn.IFS(RIGHT(H370,3)="(b)",IF(AND(G370&gt;=DATE('1. Informace o projektu'!$C$3,1,1),G370&lt;=WORKDAY(DATE('1. Informace o projektu'!$C$3+1,1,31)-1,1)),"OK","!!"),RIGHT(H370,3)="(a)",IF(AND(G370&gt;=DATE('1. Informace o projektu'!$C$3,1,1),G370&lt;=WORKDAY(DATE('1. Informace o projektu'!$C$3,12,31)-1,1,'6. Data'!$C$76:$C$89)),"OK","!!"),ISBLANK(G370),"!",ISBLANK(H370),"!!!",H370='6. Data'!$B$3,"vyberte druh nákladu")," ")</f>
        <v xml:space="preserve"> </v>
      </c>
      <c r="J370" s="261" t="str">
        <f t="shared" si="15"/>
        <v xml:space="preserve"> </v>
      </c>
      <c r="K370" s="238" t="str">
        <f t="shared" si="16"/>
        <v xml:space="preserve"> </v>
      </c>
      <c r="L370" s="87" t="str">
        <f t="shared" si="17"/>
        <v xml:space="preserve"> </v>
      </c>
    </row>
    <row r="371" spans="1:12" x14ac:dyDescent="0.25">
      <c r="A371" s="72"/>
      <c r="B371" s="82"/>
      <c r="C371" s="82"/>
      <c r="D371" s="79"/>
      <c r="E371" s="83"/>
      <c r="F371" s="83"/>
      <c r="G371" s="81"/>
      <c r="H371" s="123"/>
      <c r="I371" s="238" t="str">
        <f>IF(ISNUMBER(F371),_xlfn.IFS(RIGHT(H371,3)="(b)",IF(AND(G371&gt;=DATE('1. Informace o projektu'!$C$3,1,1),G371&lt;=WORKDAY(DATE('1. Informace o projektu'!$C$3+1,1,31)-1,1)),"OK","!!"),RIGHT(H371,3)="(a)",IF(AND(G371&gt;=DATE('1. Informace o projektu'!$C$3,1,1),G371&lt;=WORKDAY(DATE('1. Informace o projektu'!$C$3,12,31)-1,1,'6. Data'!$C$76:$C$89)),"OK","!!"),ISBLANK(G371),"!",ISBLANK(H371),"!!!",H371='6. Data'!$B$3,"vyberte druh nákladu")," ")</f>
        <v xml:space="preserve"> </v>
      </c>
      <c r="J371" s="261" t="str">
        <f t="shared" si="15"/>
        <v xml:space="preserve"> </v>
      </c>
      <c r="K371" s="238" t="str">
        <f t="shared" si="16"/>
        <v xml:space="preserve"> </v>
      </c>
      <c r="L371" s="87" t="str">
        <f t="shared" si="17"/>
        <v xml:space="preserve"> </v>
      </c>
    </row>
    <row r="372" spans="1:12" x14ac:dyDescent="0.25">
      <c r="A372" s="72"/>
      <c r="B372" s="82"/>
      <c r="C372" s="82"/>
      <c r="D372" s="79"/>
      <c r="E372" s="83"/>
      <c r="F372" s="83"/>
      <c r="G372" s="81"/>
      <c r="H372" s="123"/>
      <c r="I372" s="238" t="str">
        <f>IF(ISNUMBER(F372),_xlfn.IFS(RIGHT(H372,3)="(b)",IF(AND(G372&gt;=DATE('1. Informace o projektu'!$C$3,1,1),G372&lt;=WORKDAY(DATE('1. Informace o projektu'!$C$3+1,1,31)-1,1)),"OK","!!"),RIGHT(H372,3)="(a)",IF(AND(G372&gt;=DATE('1. Informace o projektu'!$C$3,1,1),G372&lt;=WORKDAY(DATE('1. Informace o projektu'!$C$3,12,31)-1,1,'6. Data'!$C$76:$C$89)),"OK","!!"),ISBLANK(G372),"!",ISBLANK(H372),"!!!",H372='6. Data'!$B$3,"vyberte druh nákladu")," ")</f>
        <v xml:space="preserve"> </v>
      </c>
      <c r="J372" s="261" t="str">
        <f t="shared" si="15"/>
        <v xml:space="preserve"> </v>
      </c>
      <c r="K372" s="238" t="str">
        <f t="shared" si="16"/>
        <v xml:space="preserve"> </v>
      </c>
      <c r="L372" s="87" t="str">
        <f t="shared" si="17"/>
        <v xml:space="preserve"> </v>
      </c>
    </row>
    <row r="373" spans="1:12" x14ac:dyDescent="0.25">
      <c r="A373" s="72"/>
      <c r="B373" s="82"/>
      <c r="C373" s="82"/>
      <c r="D373" s="79"/>
      <c r="E373" s="83"/>
      <c r="F373" s="83"/>
      <c r="G373" s="81"/>
      <c r="H373" s="123"/>
      <c r="I373" s="238" t="str">
        <f>IF(ISNUMBER(F373),_xlfn.IFS(RIGHT(H373,3)="(b)",IF(AND(G373&gt;=DATE('1. Informace o projektu'!$C$3,1,1),G373&lt;=WORKDAY(DATE('1. Informace o projektu'!$C$3+1,1,31)-1,1)),"OK","!!"),RIGHT(H373,3)="(a)",IF(AND(G373&gt;=DATE('1. Informace o projektu'!$C$3,1,1),G373&lt;=WORKDAY(DATE('1. Informace o projektu'!$C$3,12,31)-1,1,'6. Data'!$C$76:$C$89)),"OK","!!"),ISBLANK(G373),"!",ISBLANK(H373),"!!!",H373='6. Data'!$B$3,"vyberte druh nákladu")," ")</f>
        <v xml:space="preserve"> </v>
      </c>
      <c r="J373" s="261" t="str">
        <f t="shared" si="15"/>
        <v xml:space="preserve"> </v>
      </c>
      <c r="K373" s="238" t="str">
        <f t="shared" si="16"/>
        <v xml:space="preserve"> </v>
      </c>
      <c r="L373" s="87" t="str">
        <f t="shared" si="17"/>
        <v xml:space="preserve"> </v>
      </c>
    </row>
    <row r="374" spans="1:12" x14ac:dyDescent="0.25">
      <c r="A374" s="72"/>
      <c r="B374" s="82"/>
      <c r="C374" s="82"/>
      <c r="D374" s="79"/>
      <c r="E374" s="83"/>
      <c r="F374" s="83"/>
      <c r="G374" s="81"/>
      <c r="H374" s="123"/>
      <c r="I374" s="238" t="str">
        <f>IF(ISNUMBER(F374),_xlfn.IFS(RIGHT(H374,3)="(b)",IF(AND(G374&gt;=DATE('1. Informace o projektu'!$C$3,1,1),G374&lt;=WORKDAY(DATE('1. Informace o projektu'!$C$3+1,1,31)-1,1)),"OK","!!"),RIGHT(H374,3)="(a)",IF(AND(G374&gt;=DATE('1. Informace o projektu'!$C$3,1,1),G374&lt;=WORKDAY(DATE('1. Informace o projektu'!$C$3,12,31)-1,1,'6. Data'!$C$76:$C$89)),"OK","!!"),ISBLANK(G374),"!",ISBLANK(H374),"!!!",H374='6. Data'!$B$3,"vyberte druh nákladu")," ")</f>
        <v xml:space="preserve"> </v>
      </c>
      <c r="J374" s="261" t="str">
        <f t="shared" si="15"/>
        <v xml:space="preserve"> </v>
      </c>
      <c r="K374" s="238" t="str">
        <f t="shared" si="16"/>
        <v xml:space="preserve"> </v>
      </c>
      <c r="L374" s="87" t="str">
        <f t="shared" si="17"/>
        <v xml:space="preserve"> </v>
      </c>
    </row>
    <row r="375" spans="1:12" x14ac:dyDescent="0.25">
      <c r="A375" s="72"/>
      <c r="B375" s="82"/>
      <c r="C375" s="82"/>
      <c r="D375" s="79"/>
      <c r="E375" s="83"/>
      <c r="F375" s="83"/>
      <c r="G375" s="81"/>
      <c r="H375" s="123"/>
      <c r="I375" s="238" t="str">
        <f>IF(ISNUMBER(F375),_xlfn.IFS(RIGHT(H375,3)="(b)",IF(AND(G375&gt;=DATE('1. Informace o projektu'!$C$3,1,1),G375&lt;=WORKDAY(DATE('1. Informace o projektu'!$C$3+1,1,31)-1,1)),"OK","!!"),RIGHT(H375,3)="(a)",IF(AND(G375&gt;=DATE('1. Informace o projektu'!$C$3,1,1),G375&lt;=WORKDAY(DATE('1. Informace o projektu'!$C$3,12,31)-1,1,'6. Data'!$C$76:$C$89)),"OK","!!"),ISBLANK(G375),"!",ISBLANK(H375),"!!!",H375='6. Data'!$B$3,"vyberte druh nákladu")," ")</f>
        <v xml:space="preserve"> </v>
      </c>
      <c r="J375" s="261" t="str">
        <f t="shared" si="15"/>
        <v xml:space="preserve"> </v>
      </c>
      <c r="K375" s="238" t="str">
        <f t="shared" si="16"/>
        <v xml:space="preserve"> </v>
      </c>
      <c r="L375" s="87" t="str">
        <f t="shared" si="17"/>
        <v xml:space="preserve"> </v>
      </c>
    </row>
    <row r="376" spans="1:12" x14ac:dyDescent="0.25">
      <c r="A376" s="72"/>
      <c r="B376" s="82"/>
      <c r="C376" s="82"/>
      <c r="D376" s="79"/>
      <c r="E376" s="83"/>
      <c r="F376" s="83"/>
      <c r="G376" s="81"/>
      <c r="H376" s="123"/>
      <c r="I376" s="238" t="str">
        <f>IF(ISNUMBER(F376),_xlfn.IFS(RIGHT(H376,3)="(b)",IF(AND(G376&gt;=DATE('1. Informace o projektu'!$C$3,1,1),G376&lt;=WORKDAY(DATE('1. Informace o projektu'!$C$3+1,1,31)-1,1)),"OK","!!"),RIGHT(H376,3)="(a)",IF(AND(G376&gt;=DATE('1. Informace o projektu'!$C$3,1,1),G376&lt;=WORKDAY(DATE('1. Informace o projektu'!$C$3,12,31)-1,1,'6. Data'!$C$76:$C$89)),"OK","!!"),ISBLANK(G376),"!",ISBLANK(H376),"!!!",H376='6. Data'!$B$3,"vyberte druh nákladu")," ")</f>
        <v xml:space="preserve"> </v>
      </c>
      <c r="J376" s="261" t="str">
        <f t="shared" si="15"/>
        <v xml:space="preserve"> </v>
      </c>
      <c r="K376" s="238" t="str">
        <f t="shared" si="16"/>
        <v xml:space="preserve"> </v>
      </c>
      <c r="L376" s="87" t="str">
        <f t="shared" si="17"/>
        <v xml:space="preserve"> </v>
      </c>
    </row>
    <row r="377" spans="1:12" x14ac:dyDescent="0.25">
      <c r="A377" s="72"/>
      <c r="B377" s="82"/>
      <c r="C377" s="82"/>
      <c r="D377" s="79"/>
      <c r="E377" s="83"/>
      <c r="F377" s="83"/>
      <c r="G377" s="81"/>
      <c r="H377" s="123"/>
      <c r="I377" s="238" t="str">
        <f>IF(ISNUMBER(F377),_xlfn.IFS(RIGHT(H377,3)="(b)",IF(AND(G377&gt;=DATE('1. Informace o projektu'!$C$3,1,1),G377&lt;=WORKDAY(DATE('1. Informace o projektu'!$C$3+1,1,31)-1,1)),"OK","!!"),RIGHT(H377,3)="(a)",IF(AND(G377&gt;=DATE('1. Informace o projektu'!$C$3,1,1),G377&lt;=WORKDAY(DATE('1. Informace o projektu'!$C$3,12,31)-1,1,'6. Data'!$C$76:$C$89)),"OK","!!"),ISBLANK(G377),"!",ISBLANK(H377),"!!!",H377='6. Data'!$B$3,"vyberte druh nákladu")," ")</f>
        <v xml:space="preserve"> </v>
      </c>
      <c r="J377" s="261" t="str">
        <f t="shared" si="15"/>
        <v xml:space="preserve"> </v>
      </c>
      <c r="K377" s="238" t="str">
        <f t="shared" si="16"/>
        <v xml:space="preserve"> </v>
      </c>
      <c r="L377" s="87" t="str">
        <f t="shared" si="17"/>
        <v xml:space="preserve"> </v>
      </c>
    </row>
    <row r="378" spans="1:12" x14ac:dyDescent="0.25">
      <c r="A378" s="72"/>
      <c r="B378" s="82"/>
      <c r="C378" s="82"/>
      <c r="D378" s="79"/>
      <c r="E378" s="83"/>
      <c r="F378" s="83"/>
      <c r="G378" s="81"/>
      <c r="H378" s="123"/>
      <c r="I378" s="238" t="str">
        <f>IF(ISNUMBER(F378),_xlfn.IFS(RIGHT(H378,3)="(b)",IF(AND(G378&gt;=DATE('1. Informace o projektu'!$C$3,1,1),G378&lt;=WORKDAY(DATE('1. Informace o projektu'!$C$3+1,1,31)-1,1)),"OK","!!"),RIGHT(H378,3)="(a)",IF(AND(G378&gt;=DATE('1. Informace o projektu'!$C$3,1,1),G378&lt;=WORKDAY(DATE('1. Informace o projektu'!$C$3,12,31)-1,1,'6. Data'!$C$76:$C$89)),"OK","!!"),ISBLANK(G378),"!",ISBLANK(H378),"!!!",H378='6. Data'!$B$3,"vyberte druh nákladu")," ")</f>
        <v xml:space="preserve"> </v>
      </c>
      <c r="J378" s="261" t="str">
        <f t="shared" si="15"/>
        <v xml:space="preserve"> </v>
      </c>
      <c r="K378" s="238" t="str">
        <f t="shared" si="16"/>
        <v xml:space="preserve"> </v>
      </c>
      <c r="L378" s="87" t="str">
        <f t="shared" si="17"/>
        <v xml:space="preserve"> </v>
      </c>
    </row>
    <row r="379" spans="1:12" x14ac:dyDescent="0.25">
      <c r="A379" s="72"/>
      <c r="B379" s="82"/>
      <c r="C379" s="82"/>
      <c r="D379" s="79"/>
      <c r="E379" s="83"/>
      <c r="F379" s="83"/>
      <c r="G379" s="81"/>
      <c r="H379" s="123"/>
      <c r="I379" s="238" t="str">
        <f>IF(ISNUMBER(F379),_xlfn.IFS(RIGHT(H379,3)="(b)",IF(AND(G379&gt;=DATE('1. Informace o projektu'!$C$3,1,1),G379&lt;=WORKDAY(DATE('1. Informace o projektu'!$C$3+1,1,31)-1,1)),"OK","!!"),RIGHT(H379,3)="(a)",IF(AND(G379&gt;=DATE('1. Informace o projektu'!$C$3,1,1),G379&lt;=WORKDAY(DATE('1. Informace o projektu'!$C$3,12,31)-1,1,'6. Data'!$C$76:$C$89)),"OK","!!"),ISBLANK(G379),"!",ISBLANK(H379),"!!!",H379='6. Data'!$B$3,"vyberte druh nákladu")," ")</f>
        <v xml:space="preserve"> </v>
      </c>
      <c r="J379" s="261" t="str">
        <f t="shared" si="15"/>
        <v xml:space="preserve"> </v>
      </c>
      <c r="K379" s="238" t="str">
        <f t="shared" si="16"/>
        <v xml:space="preserve"> </v>
      </c>
      <c r="L379" s="87" t="str">
        <f t="shared" si="17"/>
        <v xml:space="preserve"> </v>
      </c>
    </row>
    <row r="380" spans="1:12" x14ac:dyDescent="0.25">
      <c r="A380" s="72"/>
      <c r="B380" s="82"/>
      <c r="C380" s="82"/>
      <c r="D380" s="79"/>
      <c r="E380" s="83"/>
      <c r="F380" s="83"/>
      <c r="G380" s="81"/>
      <c r="H380" s="123"/>
      <c r="I380" s="238" t="str">
        <f>IF(ISNUMBER(F380),_xlfn.IFS(RIGHT(H380,3)="(b)",IF(AND(G380&gt;=DATE('1. Informace o projektu'!$C$3,1,1),G380&lt;=WORKDAY(DATE('1. Informace o projektu'!$C$3+1,1,31)-1,1)),"OK","!!"),RIGHT(H380,3)="(a)",IF(AND(G380&gt;=DATE('1. Informace o projektu'!$C$3,1,1),G380&lt;=WORKDAY(DATE('1. Informace o projektu'!$C$3,12,31)-1,1,'6. Data'!$C$76:$C$89)),"OK","!!"),ISBLANK(G380),"!",ISBLANK(H380),"!!!",H380='6. Data'!$B$3,"vyberte druh nákladu")," ")</f>
        <v xml:space="preserve"> </v>
      </c>
      <c r="J380" s="261" t="str">
        <f t="shared" si="15"/>
        <v xml:space="preserve"> </v>
      </c>
      <c r="K380" s="238" t="str">
        <f t="shared" si="16"/>
        <v xml:space="preserve"> </v>
      </c>
      <c r="L380" s="87" t="str">
        <f t="shared" si="17"/>
        <v xml:space="preserve"> </v>
      </c>
    </row>
    <row r="381" spans="1:12" x14ac:dyDescent="0.25">
      <c r="A381" s="72"/>
      <c r="B381" s="82"/>
      <c r="C381" s="82"/>
      <c r="D381" s="79"/>
      <c r="E381" s="83"/>
      <c r="F381" s="83"/>
      <c r="G381" s="81"/>
      <c r="H381" s="123"/>
      <c r="I381" s="238" t="str">
        <f>IF(ISNUMBER(F381),_xlfn.IFS(RIGHT(H381,3)="(b)",IF(AND(G381&gt;=DATE('1. Informace o projektu'!$C$3,1,1),G381&lt;=WORKDAY(DATE('1. Informace o projektu'!$C$3+1,1,31)-1,1)),"OK","!!"),RIGHT(H381,3)="(a)",IF(AND(G381&gt;=DATE('1. Informace o projektu'!$C$3,1,1),G381&lt;=WORKDAY(DATE('1. Informace o projektu'!$C$3,12,31)-1,1,'6. Data'!$C$76:$C$89)),"OK","!!"),ISBLANK(G381),"!",ISBLANK(H381),"!!!",H381='6. Data'!$B$3,"vyberte druh nákladu")," ")</f>
        <v xml:space="preserve"> </v>
      </c>
      <c r="J381" s="261" t="str">
        <f t="shared" si="15"/>
        <v xml:space="preserve"> </v>
      </c>
      <c r="K381" s="238" t="str">
        <f t="shared" si="16"/>
        <v xml:space="preserve"> </v>
      </c>
      <c r="L381" s="87" t="str">
        <f t="shared" si="17"/>
        <v xml:space="preserve"> </v>
      </c>
    </row>
    <row r="382" spans="1:12" x14ac:dyDescent="0.25">
      <c r="A382" s="72"/>
      <c r="B382" s="82"/>
      <c r="C382" s="82"/>
      <c r="D382" s="79"/>
      <c r="E382" s="83"/>
      <c r="F382" s="83"/>
      <c r="G382" s="81"/>
      <c r="H382" s="123"/>
      <c r="I382" s="238" t="str">
        <f>IF(ISNUMBER(F382),_xlfn.IFS(RIGHT(H382,3)="(b)",IF(AND(G382&gt;=DATE('1. Informace o projektu'!$C$3,1,1),G382&lt;=WORKDAY(DATE('1. Informace o projektu'!$C$3+1,1,31)-1,1)),"OK","!!"),RIGHT(H382,3)="(a)",IF(AND(G382&gt;=DATE('1. Informace o projektu'!$C$3,1,1),G382&lt;=WORKDAY(DATE('1. Informace o projektu'!$C$3,12,31)-1,1,'6. Data'!$C$76:$C$89)),"OK","!!"),ISBLANK(G382),"!",ISBLANK(H382),"!!!",H382='6. Data'!$B$3,"vyberte druh nákladu")," ")</f>
        <v xml:space="preserve"> </v>
      </c>
      <c r="J382" s="261" t="str">
        <f t="shared" si="15"/>
        <v xml:space="preserve"> </v>
      </c>
      <c r="K382" s="238" t="str">
        <f t="shared" si="16"/>
        <v xml:space="preserve"> </v>
      </c>
      <c r="L382" s="87" t="str">
        <f t="shared" si="17"/>
        <v xml:space="preserve"> </v>
      </c>
    </row>
    <row r="383" spans="1:12" x14ac:dyDescent="0.25">
      <c r="A383" s="72"/>
      <c r="B383" s="82"/>
      <c r="C383" s="82"/>
      <c r="D383" s="79"/>
      <c r="E383" s="83"/>
      <c r="F383" s="83"/>
      <c r="G383" s="81"/>
      <c r="H383" s="123"/>
      <c r="I383" s="238" t="str">
        <f>IF(ISNUMBER(F383),_xlfn.IFS(RIGHT(H383,3)="(b)",IF(AND(G383&gt;=DATE('1. Informace o projektu'!$C$3,1,1),G383&lt;=WORKDAY(DATE('1. Informace o projektu'!$C$3+1,1,31)-1,1)),"OK","!!"),RIGHT(H383,3)="(a)",IF(AND(G383&gt;=DATE('1. Informace o projektu'!$C$3,1,1),G383&lt;=WORKDAY(DATE('1. Informace o projektu'!$C$3,12,31)-1,1,'6. Data'!$C$76:$C$89)),"OK","!!"),ISBLANK(G383),"!",ISBLANK(H383),"!!!",H383='6. Data'!$B$3,"vyberte druh nákladu")," ")</f>
        <v xml:space="preserve"> </v>
      </c>
      <c r="J383" s="261" t="str">
        <f t="shared" si="15"/>
        <v xml:space="preserve"> </v>
      </c>
      <c r="K383" s="238" t="str">
        <f t="shared" si="16"/>
        <v xml:space="preserve"> </v>
      </c>
      <c r="L383" s="87" t="str">
        <f t="shared" si="17"/>
        <v xml:space="preserve"> </v>
      </c>
    </row>
    <row r="384" spans="1:12" x14ac:dyDescent="0.25">
      <c r="A384" s="72"/>
      <c r="B384" s="82"/>
      <c r="C384" s="82"/>
      <c r="D384" s="79"/>
      <c r="E384" s="83"/>
      <c r="F384" s="83"/>
      <c r="G384" s="81"/>
      <c r="H384" s="123"/>
      <c r="I384" s="238" t="str">
        <f>IF(ISNUMBER(F384),_xlfn.IFS(RIGHT(H384,3)="(b)",IF(AND(G384&gt;=DATE('1. Informace o projektu'!$C$3,1,1),G384&lt;=WORKDAY(DATE('1. Informace o projektu'!$C$3+1,1,31)-1,1)),"OK","!!"),RIGHT(H384,3)="(a)",IF(AND(G384&gt;=DATE('1. Informace o projektu'!$C$3,1,1),G384&lt;=WORKDAY(DATE('1. Informace o projektu'!$C$3,12,31)-1,1,'6. Data'!$C$76:$C$89)),"OK","!!"),ISBLANK(G384),"!",ISBLANK(H384),"!!!",H384='6. Data'!$B$3,"vyberte druh nákladu")," ")</f>
        <v xml:space="preserve"> </v>
      </c>
      <c r="J384" s="261" t="str">
        <f t="shared" si="15"/>
        <v xml:space="preserve"> </v>
      </c>
      <c r="K384" s="238" t="str">
        <f t="shared" si="16"/>
        <v xml:space="preserve"> </v>
      </c>
      <c r="L384" s="87" t="str">
        <f t="shared" si="17"/>
        <v xml:space="preserve"> </v>
      </c>
    </row>
    <row r="385" spans="1:12" x14ac:dyDescent="0.25">
      <c r="A385" s="72"/>
      <c r="B385" s="82"/>
      <c r="C385" s="82"/>
      <c r="D385" s="79"/>
      <c r="E385" s="83"/>
      <c r="F385" s="83"/>
      <c r="G385" s="81"/>
      <c r="H385" s="123"/>
      <c r="I385" s="238" t="str">
        <f>IF(ISNUMBER(F385),_xlfn.IFS(RIGHT(H385,3)="(b)",IF(AND(G385&gt;=DATE('1. Informace o projektu'!$C$3,1,1),G385&lt;=WORKDAY(DATE('1. Informace o projektu'!$C$3+1,1,31)-1,1)),"OK","!!"),RIGHT(H385,3)="(a)",IF(AND(G385&gt;=DATE('1. Informace o projektu'!$C$3,1,1),G385&lt;=WORKDAY(DATE('1. Informace o projektu'!$C$3,12,31)-1,1,'6. Data'!$C$76:$C$89)),"OK","!!"),ISBLANK(G385),"!",ISBLANK(H385),"!!!",H385='6. Data'!$B$3,"vyberte druh nákladu")," ")</f>
        <v xml:space="preserve"> </v>
      </c>
      <c r="J385" s="261" t="str">
        <f t="shared" si="15"/>
        <v xml:space="preserve"> </v>
      </c>
      <c r="K385" s="238" t="str">
        <f t="shared" si="16"/>
        <v xml:space="preserve"> </v>
      </c>
      <c r="L385" s="87" t="str">
        <f t="shared" si="17"/>
        <v xml:space="preserve"> </v>
      </c>
    </row>
    <row r="386" spans="1:12" x14ac:dyDescent="0.25">
      <c r="A386" s="72"/>
      <c r="B386" s="82"/>
      <c r="C386" s="82"/>
      <c r="D386" s="79"/>
      <c r="E386" s="83"/>
      <c r="F386" s="83"/>
      <c r="G386" s="81"/>
      <c r="H386" s="123"/>
      <c r="I386" s="238" t="str">
        <f>IF(ISNUMBER(F386),_xlfn.IFS(RIGHT(H386,3)="(b)",IF(AND(G386&gt;=DATE('1. Informace o projektu'!$C$3,1,1),G386&lt;=WORKDAY(DATE('1. Informace o projektu'!$C$3+1,1,31)-1,1)),"OK","!!"),RIGHT(H386,3)="(a)",IF(AND(G386&gt;=DATE('1. Informace o projektu'!$C$3,1,1),G386&lt;=WORKDAY(DATE('1. Informace o projektu'!$C$3,12,31)-1,1,'6. Data'!$C$76:$C$89)),"OK","!!"),ISBLANK(G386),"!",ISBLANK(H386),"!!!",H386='6. Data'!$B$3,"vyberte druh nákladu")," ")</f>
        <v xml:space="preserve"> </v>
      </c>
      <c r="J386" s="261" t="str">
        <f t="shared" si="15"/>
        <v xml:space="preserve"> </v>
      </c>
      <c r="K386" s="238" t="str">
        <f t="shared" si="16"/>
        <v xml:space="preserve"> </v>
      </c>
      <c r="L386" s="87" t="str">
        <f t="shared" si="17"/>
        <v xml:space="preserve"> </v>
      </c>
    </row>
    <row r="387" spans="1:12" x14ac:dyDescent="0.25">
      <c r="A387" s="72"/>
      <c r="B387" s="82"/>
      <c r="C387" s="82"/>
      <c r="D387" s="79"/>
      <c r="E387" s="83"/>
      <c r="F387" s="83"/>
      <c r="G387" s="81"/>
      <c r="H387" s="123"/>
      <c r="I387" s="238" t="str">
        <f>IF(ISNUMBER(F387),_xlfn.IFS(RIGHT(H387,3)="(b)",IF(AND(G387&gt;=DATE('1. Informace o projektu'!$C$3,1,1),G387&lt;=WORKDAY(DATE('1. Informace o projektu'!$C$3+1,1,31)-1,1)),"OK","!!"),RIGHT(H387,3)="(a)",IF(AND(G387&gt;=DATE('1. Informace o projektu'!$C$3,1,1),G387&lt;=WORKDAY(DATE('1. Informace o projektu'!$C$3,12,31)-1,1,'6. Data'!$C$76:$C$89)),"OK","!!"),ISBLANK(G387),"!",ISBLANK(H387),"!!!",H387='6. Data'!$B$3,"vyberte druh nákladu")," ")</f>
        <v xml:space="preserve"> </v>
      </c>
      <c r="J387" s="261" t="str">
        <f t="shared" si="15"/>
        <v xml:space="preserve"> </v>
      </c>
      <c r="K387" s="238" t="str">
        <f t="shared" si="16"/>
        <v xml:space="preserve"> </v>
      </c>
      <c r="L387" s="87" t="str">
        <f t="shared" si="17"/>
        <v xml:space="preserve"> </v>
      </c>
    </row>
    <row r="388" spans="1:12" x14ac:dyDescent="0.25">
      <c r="A388" s="72"/>
      <c r="B388" s="82"/>
      <c r="C388" s="82"/>
      <c r="D388" s="79"/>
      <c r="E388" s="83"/>
      <c r="F388" s="83"/>
      <c r="G388" s="81"/>
      <c r="H388" s="123"/>
      <c r="I388" s="238" t="str">
        <f>IF(ISNUMBER(F388),_xlfn.IFS(RIGHT(H388,3)="(b)",IF(AND(G388&gt;=DATE('1. Informace o projektu'!$C$3,1,1),G388&lt;=WORKDAY(DATE('1. Informace o projektu'!$C$3+1,1,31)-1,1)),"OK","!!"),RIGHT(H388,3)="(a)",IF(AND(G388&gt;=DATE('1. Informace o projektu'!$C$3,1,1),G388&lt;=WORKDAY(DATE('1. Informace o projektu'!$C$3,12,31)-1,1,'6. Data'!$C$76:$C$89)),"OK","!!"),ISBLANK(G388),"!",ISBLANK(H388),"!!!",H388='6. Data'!$B$3,"vyberte druh nákladu")," ")</f>
        <v xml:space="preserve"> </v>
      </c>
      <c r="J388" s="261" t="str">
        <f t="shared" si="15"/>
        <v xml:space="preserve"> </v>
      </c>
      <c r="K388" s="238" t="str">
        <f t="shared" si="16"/>
        <v xml:space="preserve"> </v>
      </c>
      <c r="L388" s="87" t="str">
        <f t="shared" si="17"/>
        <v xml:space="preserve"> </v>
      </c>
    </row>
    <row r="389" spans="1:12" x14ac:dyDescent="0.25">
      <c r="A389" s="72"/>
      <c r="B389" s="82"/>
      <c r="C389" s="82"/>
      <c r="D389" s="79"/>
      <c r="E389" s="83"/>
      <c r="F389" s="83"/>
      <c r="G389" s="81"/>
      <c r="H389" s="123"/>
      <c r="I389" s="238" t="str">
        <f>IF(ISNUMBER(F389),_xlfn.IFS(RIGHT(H389,3)="(b)",IF(AND(G389&gt;=DATE('1. Informace o projektu'!$C$3,1,1),G389&lt;=WORKDAY(DATE('1. Informace o projektu'!$C$3+1,1,31)-1,1)),"OK","!!"),RIGHT(H389,3)="(a)",IF(AND(G389&gt;=DATE('1. Informace o projektu'!$C$3,1,1),G389&lt;=WORKDAY(DATE('1. Informace o projektu'!$C$3,12,31)-1,1,'6. Data'!$C$76:$C$89)),"OK","!!"),ISBLANK(G389),"!",ISBLANK(H389),"!!!",H389='6. Data'!$B$3,"vyberte druh nákladu")," ")</f>
        <v xml:space="preserve"> </v>
      </c>
      <c r="J389" s="261" t="str">
        <f t="shared" si="15"/>
        <v xml:space="preserve"> </v>
      </c>
      <c r="K389" s="238" t="str">
        <f t="shared" si="16"/>
        <v xml:space="preserve"> </v>
      </c>
      <c r="L389" s="87" t="str">
        <f t="shared" si="17"/>
        <v xml:space="preserve"> </v>
      </c>
    </row>
    <row r="390" spans="1:12" x14ac:dyDescent="0.25">
      <c r="A390" s="72"/>
      <c r="B390" s="82"/>
      <c r="C390" s="82"/>
      <c r="D390" s="79"/>
      <c r="E390" s="83"/>
      <c r="F390" s="83"/>
      <c r="G390" s="81"/>
      <c r="H390" s="123"/>
      <c r="I390" s="238" t="str">
        <f>IF(ISNUMBER(F390),_xlfn.IFS(RIGHT(H390,3)="(b)",IF(AND(G390&gt;=DATE('1. Informace o projektu'!$C$3,1,1),G390&lt;=WORKDAY(DATE('1. Informace o projektu'!$C$3+1,1,31)-1,1)),"OK","!!"),RIGHT(H390,3)="(a)",IF(AND(G390&gt;=DATE('1. Informace o projektu'!$C$3,1,1),G390&lt;=WORKDAY(DATE('1. Informace o projektu'!$C$3,12,31)-1,1,'6. Data'!$C$76:$C$89)),"OK","!!"),ISBLANK(G390),"!",ISBLANK(H390),"!!!",H390='6. Data'!$B$3,"vyberte druh nákladu")," ")</f>
        <v xml:space="preserve"> </v>
      </c>
      <c r="J390" s="261" t="str">
        <f t="shared" si="15"/>
        <v xml:space="preserve"> </v>
      </c>
      <c r="K390" s="238" t="str">
        <f t="shared" si="16"/>
        <v xml:space="preserve"> </v>
      </c>
      <c r="L390" s="87" t="str">
        <f t="shared" si="17"/>
        <v xml:space="preserve"> </v>
      </c>
    </row>
    <row r="391" spans="1:12" x14ac:dyDescent="0.25">
      <c r="A391" s="72"/>
      <c r="B391" s="82"/>
      <c r="C391" s="82"/>
      <c r="D391" s="79"/>
      <c r="E391" s="83"/>
      <c r="F391" s="83"/>
      <c r="G391" s="81"/>
      <c r="H391" s="123"/>
      <c r="I391" s="238" t="str">
        <f>IF(ISNUMBER(F391),_xlfn.IFS(RIGHT(H391,3)="(b)",IF(AND(G391&gt;=DATE('1. Informace o projektu'!$C$3,1,1),G391&lt;=WORKDAY(DATE('1. Informace o projektu'!$C$3+1,1,31)-1,1)),"OK","!!"),RIGHT(H391,3)="(a)",IF(AND(G391&gt;=DATE('1. Informace o projektu'!$C$3,1,1),G391&lt;=WORKDAY(DATE('1. Informace o projektu'!$C$3,12,31)-1,1,'6. Data'!$C$76:$C$89)),"OK","!!"),ISBLANK(G391),"!",ISBLANK(H391),"!!!",H391='6. Data'!$B$3,"vyberte druh nákladu")," ")</f>
        <v xml:space="preserve"> </v>
      </c>
      <c r="J391" s="261" t="str">
        <f t="shared" ref="J391:J454" si="18">_xlfn.IFS(I391="!","Zapište datum úhrady",I391="ok"," ",I391=" "," ",I391="!!!","vyberte druh nákladu",I391="!!","nepovolené datum úhrady",I391="vyberte druh nákladu","vyberte druh nákladu")</f>
        <v xml:space="preserve"> </v>
      </c>
      <c r="K391" s="238" t="str">
        <f t="shared" ref="K391:K454" si="19">IF(ISNUMBER(F391),IF(E391&gt;=F391,"OK","!")," ")</f>
        <v xml:space="preserve"> </v>
      </c>
      <c r="L391" s="87" t="str">
        <f t="shared" ref="L391:L454" si="20">_xlfn.IFS(K391="!","Hrazeno z dotace je vyšší než fakturovaná částka",K391="ok"," ",K391=" "," ")</f>
        <v xml:space="preserve"> </v>
      </c>
    </row>
    <row r="392" spans="1:12" x14ac:dyDescent="0.25">
      <c r="A392" s="72"/>
      <c r="B392" s="82"/>
      <c r="C392" s="82"/>
      <c r="D392" s="79"/>
      <c r="E392" s="83"/>
      <c r="F392" s="83"/>
      <c r="G392" s="81"/>
      <c r="H392" s="123"/>
      <c r="I392" s="238" t="str">
        <f>IF(ISNUMBER(F392),_xlfn.IFS(RIGHT(H392,3)="(b)",IF(AND(G392&gt;=DATE('1. Informace o projektu'!$C$3,1,1),G392&lt;=WORKDAY(DATE('1. Informace o projektu'!$C$3+1,1,31)-1,1)),"OK","!!"),RIGHT(H392,3)="(a)",IF(AND(G392&gt;=DATE('1. Informace o projektu'!$C$3,1,1),G392&lt;=WORKDAY(DATE('1. Informace o projektu'!$C$3,12,31)-1,1,'6. Data'!$C$76:$C$89)),"OK","!!"),ISBLANK(G392),"!",ISBLANK(H392),"!!!",H392='6. Data'!$B$3,"vyberte druh nákladu")," ")</f>
        <v xml:space="preserve"> </v>
      </c>
      <c r="J392" s="261" t="str">
        <f t="shared" si="18"/>
        <v xml:space="preserve"> </v>
      </c>
      <c r="K392" s="238" t="str">
        <f t="shared" si="19"/>
        <v xml:space="preserve"> </v>
      </c>
      <c r="L392" s="87" t="str">
        <f t="shared" si="20"/>
        <v xml:space="preserve"> </v>
      </c>
    </row>
    <row r="393" spans="1:12" x14ac:dyDescent="0.25">
      <c r="A393" s="72"/>
      <c r="B393" s="82"/>
      <c r="C393" s="82"/>
      <c r="D393" s="79"/>
      <c r="E393" s="83"/>
      <c r="F393" s="83"/>
      <c r="G393" s="81"/>
      <c r="H393" s="123"/>
      <c r="I393" s="238" t="str">
        <f>IF(ISNUMBER(F393),_xlfn.IFS(RIGHT(H393,3)="(b)",IF(AND(G393&gt;=DATE('1. Informace o projektu'!$C$3,1,1),G393&lt;=WORKDAY(DATE('1. Informace o projektu'!$C$3+1,1,31)-1,1)),"OK","!!"),RIGHT(H393,3)="(a)",IF(AND(G393&gt;=DATE('1. Informace o projektu'!$C$3,1,1),G393&lt;=WORKDAY(DATE('1. Informace o projektu'!$C$3,12,31)-1,1,'6. Data'!$C$76:$C$89)),"OK","!!"),ISBLANK(G393),"!",ISBLANK(H393),"!!!",H393='6. Data'!$B$3,"vyberte druh nákladu")," ")</f>
        <v xml:space="preserve"> </v>
      </c>
      <c r="J393" s="261" t="str">
        <f t="shared" si="18"/>
        <v xml:space="preserve"> </v>
      </c>
      <c r="K393" s="238" t="str">
        <f t="shared" si="19"/>
        <v xml:space="preserve"> </v>
      </c>
      <c r="L393" s="87" t="str">
        <f t="shared" si="20"/>
        <v xml:space="preserve"> </v>
      </c>
    </row>
    <row r="394" spans="1:12" x14ac:dyDescent="0.25">
      <c r="A394" s="72"/>
      <c r="B394" s="82"/>
      <c r="C394" s="82"/>
      <c r="D394" s="79"/>
      <c r="E394" s="83"/>
      <c r="F394" s="83"/>
      <c r="G394" s="81"/>
      <c r="H394" s="123"/>
      <c r="I394" s="238" t="str">
        <f>IF(ISNUMBER(F394),_xlfn.IFS(RIGHT(H394,3)="(b)",IF(AND(G394&gt;=DATE('1. Informace o projektu'!$C$3,1,1),G394&lt;=WORKDAY(DATE('1. Informace o projektu'!$C$3+1,1,31)-1,1)),"OK","!!"),RIGHT(H394,3)="(a)",IF(AND(G394&gt;=DATE('1. Informace o projektu'!$C$3,1,1),G394&lt;=WORKDAY(DATE('1. Informace o projektu'!$C$3,12,31)-1,1,'6. Data'!$C$76:$C$89)),"OK","!!"),ISBLANK(G394),"!",ISBLANK(H394),"!!!",H394='6. Data'!$B$3,"vyberte druh nákladu")," ")</f>
        <v xml:space="preserve"> </v>
      </c>
      <c r="J394" s="261" t="str">
        <f t="shared" si="18"/>
        <v xml:space="preserve"> </v>
      </c>
      <c r="K394" s="238" t="str">
        <f t="shared" si="19"/>
        <v xml:space="preserve"> </v>
      </c>
      <c r="L394" s="87" t="str">
        <f t="shared" si="20"/>
        <v xml:space="preserve"> </v>
      </c>
    </row>
    <row r="395" spans="1:12" x14ac:dyDescent="0.25">
      <c r="A395" s="72"/>
      <c r="B395" s="82"/>
      <c r="C395" s="82"/>
      <c r="D395" s="79"/>
      <c r="E395" s="83"/>
      <c r="F395" s="83"/>
      <c r="G395" s="81"/>
      <c r="H395" s="123"/>
      <c r="I395" s="238" t="str">
        <f>IF(ISNUMBER(F395),_xlfn.IFS(RIGHT(H395,3)="(b)",IF(AND(G395&gt;=DATE('1. Informace o projektu'!$C$3,1,1),G395&lt;=WORKDAY(DATE('1. Informace o projektu'!$C$3+1,1,31)-1,1)),"OK","!!"),RIGHT(H395,3)="(a)",IF(AND(G395&gt;=DATE('1. Informace o projektu'!$C$3,1,1),G395&lt;=WORKDAY(DATE('1. Informace o projektu'!$C$3,12,31)-1,1,'6. Data'!$C$76:$C$89)),"OK","!!"),ISBLANK(G395),"!",ISBLANK(H395),"!!!",H395='6. Data'!$B$3,"vyberte druh nákladu")," ")</f>
        <v xml:space="preserve"> </v>
      </c>
      <c r="J395" s="261" t="str">
        <f t="shared" si="18"/>
        <v xml:space="preserve"> </v>
      </c>
      <c r="K395" s="238" t="str">
        <f t="shared" si="19"/>
        <v xml:space="preserve"> </v>
      </c>
      <c r="L395" s="87" t="str">
        <f t="shared" si="20"/>
        <v xml:space="preserve"> </v>
      </c>
    </row>
    <row r="396" spans="1:12" x14ac:dyDescent="0.25">
      <c r="A396" s="72"/>
      <c r="B396" s="82"/>
      <c r="C396" s="82"/>
      <c r="D396" s="79"/>
      <c r="E396" s="83"/>
      <c r="F396" s="83"/>
      <c r="G396" s="81"/>
      <c r="H396" s="123"/>
      <c r="I396" s="238" t="str">
        <f>IF(ISNUMBER(F396),_xlfn.IFS(RIGHT(H396,3)="(b)",IF(AND(G396&gt;=DATE('1. Informace o projektu'!$C$3,1,1),G396&lt;=WORKDAY(DATE('1. Informace o projektu'!$C$3+1,1,31)-1,1)),"OK","!!"),RIGHT(H396,3)="(a)",IF(AND(G396&gt;=DATE('1. Informace o projektu'!$C$3,1,1),G396&lt;=WORKDAY(DATE('1. Informace o projektu'!$C$3,12,31)-1,1,'6. Data'!$C$76:$C$89)),"OK","!!"),ISBLANK(G396),"!",ISBLANK(H396),"!!!",H396='6. Data'!$B$3,"vyberte druh nákladu")," ")</f>
        <v xml:space="preserve"> </v>
      </c>
      <c r="J396" s="261" t="str">
        <f t="shared" si="18"/>
        <v xml:space="preserve"> </v>
      </c>
      <c r="K396" s="238" t="str">
        <f t="shared" si="19"/>
        <v xml:space="preserve"> </v>
      </c>
      <c r="L396" s="87" t="str">
        <f t="shared" si="20"/>
        <v xml:space="preserve"> </v>
      </c>
    </row>
    <row r="397" spans="1:12" x14ac:dyDescent="0.25">
      <c r="A397" s="72"/>
      <c r="B397" s="82"/>
      <c r="C397" s="82"/>
      <c r="D397" s="79"/>
      <c r="E397" s="83"/>
      <c r="F397" s="83"/>
      <c r="G397" s="81"/>
      <c r="H397" s="123"/>
      <c r="I397" s="238" t="str">
        <f>IF(ISNUMBER(F397),_xlfn.IFS(RIGHT(H397,3)="(b)",IF(AND(G397&gt;=DATE('1. Informace o projektu'!$C$3,1,1),G397&lt;=WORKDAY(DATE('1. Informace o projektu'!$C$3+1,1,31)-1,1)),"OK","!!"),RIGHT(H397,3)="(a)",IF(AND(G397&gt;=DATE('1. Informace o projektu'!$C$3,1,1),G397&lt;=WORKDAY(DATE('1. Informace o projektu'!$C$3,12,31)-1,1,'6. Data'!$C$76:$C$89)),"OK","!!"),ISBLANK(G397),"!",ISBLANK(H397),"!!!",H397='6. Data'!$B$3,"vyberte druh nákladu")," ")</f>
        <v xml:space="preserve"> </v>
      </c>
      <c r="J397" s="261" t="str">
        <f t="shared" si="18"/>
        <v xml:space="preserve"> </v>
      </c>
      <c r="K397" s="238" t="str">
        <f t="shared" si="19"/>
        <v xml:space="preserve"> </v>
      </c>
      <c r="L397" s="87" t="str">
        <f t="shared" si="20"/>
        <v xml:space="preserve"> </v>
      </c>
    </row>
    <row r="398" spans="1:12" x14ac:dyDescent="0.25">
      <c r="A398" s="72"/>
      <c r="B398" s="82"/>
      <c r="C398" s="82"/>
      <c r="D398" s="79"/>
      <c r="E398" s="83"/>
      <c r="F398" s="83"/>
      <c r="G398" s="81"/>
      <c r="H398" s="123"/>
      <c r="I398" s="238" t="str">
        <f>IF(ISNUMBER(F398),_xlfn.IFS(RIGHT(H398,3)="(b)",IF(AND(G398&gt;=DATE('1. Informace o projektu'!$C$3,1,1),G398&lt;=WORKDAY(DATE('1. Informace o projektu'!$C$3+1,1,31)-1,1)),"OK","!!"),RIGHT(H398,3)="(a)",IF(AND(G398&gt;=DATE('1. Informace o projektu'!$C$3,1,1),G398&lt;=WORKDAY(DATE('1. Informace o projektu'!$C$3,12,31)-1,1,'6. Data'!$C$76:$C$89)),"OK","!!"),ISBLANK(G398),"!",ISBLANK(H398),"!!!",H398='6. Data'!$B$3,"vyberte druh nákladu")," ")</f>
        <v xml:space="preserve"> </v>
      </c>
      <c r="J398" s="261" t="str">
        <f t="shared" si="18"/>
        <v xml:space="preserve"> </v>
      </c>
      <c r="K398" s="238" t="str">
        <f t="shared" si="19"/>
        <v xml:space="preserve"> </v>
      </c>
      <c r="L398" s="87" t="str">
        <f t="shared" si="20"/>
        <v xml:space="preserve"> </v>
      </c>
    </row>
    <row r="399" spans="1:12" x14ac:dyDescent="0.25">
      <c r="A399" s="72"/>
      <c r="B399" s="82"/>
      <c r="C399" s="82"/>
      <c r="D399" s="79"/>
      <c r="E399" s="83"/>
      <c r="F399" s="83"/>
      <c r="G399" s="81"/>
      <c r="H399" s="123"/>
      <c r="I399" s="238" t="str">
        <f>IF(ISNUMBER(F399),_xlfn.IFS(RIGHT(H399,3)="(b)",IF(AND(G399&gt;=DATE('1. Informace o projektu'!$C$3,1,1),G399&lt;=WORKDAY(DATE('1. Informace o projektu'!$C$3+1,1,31)-1,1)),"OK","!!"),RIGHT(H399,3)="(a)",IF(AND(G399&gt;=DATE('1. Informace o projektu'!$C$3,1,1),G399&lt;=WORKDAY(DATE('1. Informace o projektu'!$C$3,12,31)-1,1,'6. Data'!$C$76:$C$89)),"OK","!!"),ISBLANK(G399),"!",ISBLANK(H399),"!!!",H399='6. Data'!$B$3,"vyberte druh nákladu")," ")</f>
        <v xml:space="preserve"> </v>
      </c>
      <c r="J399" s="261" t="str">
        <f t="shared" si="18"/>
        <v xml:space="preserve"> </v>
      </c>
      <c r="K399" s="238" t="str">
        <f t="shared" si="19"/>
        <v xml:space="preserve"> </v>
      </c>
      <c r="L399" s="87" t="str">
        <f t="shared" si="20"/>
        <v xml:space="preserve"> </v>
      </c>
    </row>
    <row r="400" spans="1:12" x14ac:dyDescent="0.25">
      <c r="A400" s="72"/>
      <c r="B400" s="82"/>
      <c r="C400" s="82"/>
      <c r="D400" s="79"/>
      <c r="E400" s="83"/>
      <c r="F400" s="83"/>
      <c r="G400" s="81"/>
      <c r="H400" s="123"/>
      <c r="I400" s="238" t="str">
        <f>IF(ISNUMBER(F400),_xlfn.IFS(RIGHT(H400,3)="(b)",IF(AND(G400&gt;=DATE('1. Informace o projektu'!$C$3,1,1),G400&lt;=WORKDAY(DATE('1. Informace o projektu'!$C$3+1,1,31)-1,1)),"OK","!!"),RIGHT(H400,3)="(a)",IF(AND(G400&gt;=DATE('1. Informace o projektu'!$C$3,1,1),G400&lt;=WORKDAY(DATE('1. Informace o projektu'!$C$3,12,31)-1,1,'6. Data'!$C$76:$C$89)),"OK","!!"),ISBLANK(G400),"!",ISBLANK(H400),"!!!",H400='6. Data'!$B$3,"vyberte druh nákladu")," ")</f>
        <v xml:space="preserve"> </v>
      </c>
      <c r="J400" s="261" t="str">
        <f t="shared" si="18"/>
        <v xml:space="preserve"> </v>
      </c>
      <c r="K400" s="238" t="str">
        <f t="shared" si="19"/>
        <v xml:space="preserve"> </v>
      </c>
      <c r="L400" s="87" t="str">
        <f t="shared" si="20"/>
        <v xml:space="preserve"> </v>
      </c>
    </row>
    <row r="401" spans="1:12" x14ac:dyDescent="0.25">
      <c r="A401" s="72"/>
      <c r="B401" s="82"/>
      <c r="C401" s="82"/>
      <c r="D401" s="79"/>
      <c r="E401" s="83"/>
      <c r="F401" s="83"/>
      <c r="G401" s="81"/>
      <c r="H401" s="123"/>
      <c r="I401" s="238" t="str">
        <f>IF(ISNUMBER(F401),_xlfn.IFS(RIGHT(H401,3)="(b)",IF(AND(G401&gt;=DATE('1. Informace o projektu'!$C$3,1,1),G401&lt;=WORKDAY(DATE('1. Informace o projektu'!$C$3+1,1,31)-1,1)),"OK","!!"),RIGHT(H401,3)="(a)",IF(AND(G401&gt;=DATE('1. Informace o projektu'!$C$3,1,1),G401&lt;=WORKDAY(DATE('1. Informace o projektu'!$C$3,12,31)-1,1,'6. Data'!$C$76:$C$89)),"OK","!!"),ISBLANK(G401),"!",ISBLANK(H401),"!!!",H401='6. Data'!$B$3,"vyberte druh nákladu")," ")</f>
        <v xml:space="preserve"> </v>
      </c>
      <c r="J401" s="261" t="str">
        <f t="shared" si="18"/>
        <v xml:space="preserve"> </v>
      </c>
      <c r="K401" s="238" t="str">
        <f t="shared" si="19"/>
        <v xml:space="preserve"> </v>
      </c>
      <c r="L401" s="87" t="str">
        <f t="shared" si="20"/>
        <v xml:space="preserve"> </v>
      </c>
    </row>
    <row r="402" spans="1:12" x14ac:dyDescent="0.25">
      <c r="A402" s="72"/>
      <c r="B402" s="82"/>
      <c r="C402" s="82"/>
      <c r="D402" s="79"/>
      <c r="E402" s="83"/>
      <c r="F402" s="83"/>
      <c r="G402" s="81"/>
      <c r="H402" s="123"/>
      <c r="I402" s="238" t="str">
        <f>IF(ISNUMBER(F402),_xlfn.IFS(RIGHT(H402,3)="(b)",IF(AND(G402&gt;=DATE('1. Informace o projektu'!$C$3,1,1),G402&lt;=WORKDAY(DATE('1. Informace o projektu'!$C$3+1,1,31)-1,1)),"OK","!!"),RIGHT(H402,3)="(a)",IF(AND(G402&gt;=DATE('1. Informace o projektu'!$C$3,1,1),G402&lt;=WORKDAY(DATE('1. Informace o projektu'!$C$3,12,31)-1,1,'6. Data'!$C$76:$C$89)),"OK","!!"),ISBLANK(G402),"!",ISBLANK(H402),"!!!",H402='6. Data'!$B$3,"vyberte druh nákladu")," ")</f>
        <v xml:space="preserve"> </v>
      </c>
      <c r="J402" s="261" t="str">
        <f t="shared" si="18"/>
        <v xml:space="preserve"> </v>
      </c>
      <c r="K402" s="238" t="str">
        <f t="shared" si="19"/>
        <v xml:space="preserve"> </v>
      </c>
      <c r="L402" s="87" t="str">
        <f t="shared" si="20"/>
        <v xml:space="preserve"> </v>
      </c>
    </row>
    <row r="403" spans="1:12" x14ac:dyDescent="0.25">
      <c r="A403" s="72"/>
      <c r="B403" s="82"/>
      <c r="C403" s="82"/>
      <c r="D403" s="79"/>
      <c r="E403" s="83"/>
      <c r="F403" s="83"/>
      <c r="G403" s="81"/>
      <c r="H403" s="123"/>
      <c r="I403" s="238" t="str">
        <f>IF(ISNUMBER(F403),_xlfn.IFS(RIGHT(H403,3)="(b)",IF(AND(G403&gt;=DATE('1. Informace o projektu'!$C$3,1,1),G403&lt;=WORKDAY(DATE('1. Informace o projektu'!$C$3+1,1,31)-1,1)),"OK","!!"),RIGHT(H403,3)="(a)",IF(AND(G403&gt;=DATE('1. Informace o projektu'!$C$3,1,1),G403&lt;=WORKDAY(DATE('1. Informace o projektu'!$C$3,12,31)-1,1,'6. Data'!$C$76:$C$89)),"OK","!!"),ISBLANK(G403),"!",ISBLANK(H403),"!!!",H403='6. Data'!$B$3,"vyberte druh nákladu")," ")</f>
        <v xml:space="preserve"> </v>
      </c>
      <c r="J403" s="261" t="str">
        <f t="shared" si="18"/>
        <v xml:space="preserve"> </v>
      </c>
      <c r="K403" s="238" t="str">
        <f t="shared" si="19"/>
        <v xml:space="preserve"> </v>
      </c>
      <c r="L403" s="87" t="str">
        <f t="shared" si="20"/>
        <v xml:space="preserve"> </v>
      </c>
    </row>
    <row r="404" spans="1:12" x14ac:dyDescent="0.25">
      <c r="A404" s="72"/>
      <c r="B404" s="82"/>
      <c r="C404" s="82"/>
      <c r="D404" s="79"/>
      <c r="E404" s="83"/>
      <c r="F404" s="83"/>
      <c r="G404" s="81"/>
      <c r="H404" s="123"/>
      <c r="I404" s="238" t="str">
        <f>IF(ISNUMBER(F404),_xlfn.IFS(RIGHT(H404,3)="(b)",IF(AND(G404&gt;=DATE('1. Informace o projektu'!$C$3,1,1),G404&lt;=WORKDAY(DATE('1. Informace o projektu'!$C$3+1,1,31)-1,1)),"OK","!!"),RIGHT(H404,3)="(a)",IF(AND(G404&gt;=DATE('1. Informace o projektu'!$C$3,1,1),G404&lt;=WORKDAY(DATE('1. Informace o projektu'!$C$3,12,31)-1,1,'6. Data'!$C$76:$C$89)),"OK","!!"),ISBLANK(G404),"!",ISBLANK(H404),"!!!",H404='6. Data'!$B$3,"vyberte druh nákladu")," ")</f>
        <v xml:space="preserve"> </v>
      </c>
      <c r="J404" s="261" t="str">
        <f t="shared" si="18"/>
        <v xml:space="preserve"> </v>
      </c>
      <c r="K404" s="238" t="str">
        <f t="shared" si="19"/>
        <v xml:space="preserve"> </v>
      </c>
      <c r="L404" s="87" t="str">
        <f t="shared" si="20"/>
        <v xml:space="preserve"> </v>
      </c>
    </row>
    <row r="405" spans="1:12" x14ac:dyDescent="0.25">
      <c r="A405" s="72"/>
      <c r="B405" s="82"/>
      <c r="C405" s="82"/>
      <c r="D405" s="79"/>
      <c r="E405" s="83"/>
      <c r="F405" s="83"/>
      <c r="G405" s="81"/>
      <c r="H405" s="123"/>
      <c r="I405" s="238" t="str">
        <f>IF(ISNUMBER(F405),_xlfn.IFS(RIGHT(H405,3)="(b)",IF(AND(G405&gt;=DATE('1. Informace o projektu'!$C$3,1,1),G405&lt;=WORKDAY(DATE('1. Informace o projektu'!$C$3+1,1,31)-1,1)),"OK","!!"),RIGHT(H405,3)="(a)",IF(AND(G405&gt;=DATE('1. Informace o projektu'!$C$3,1,1),G405&lt;=WORKDAY(DATE('1. Informace o projektu'!$C$3,12,31)-1,1,'6. Data'!$C$76:$C$89)),"OK","!!"),ISBLANK(G405),"!",ISBLANK(H405),"!!!",H405='6. Data'!$B$3,"vyberte druh nákladu")," ")</f>
        <v xml:space="preserve"> </v>
      </c>
      <c r="J405" s="261" t="str">
        <f t="shared" si="18"/>
        <v xml:space="preserve"> </v>
      </c>
      <c r="K405" s="238" t="str">
        <f t="shared" si="19"/>
        <v xml:space="preserve"> </v>
      </c>
      <c r="L405" s="87" t="str">
        <f t="shared" si="20"/>
        <v xml:space="preserve"> </v>
      </c>
    </row>
    <row r="406" spans="1:12" x14ac:dyDescent="0.25">
      <c r="A406" s="72"/>
      <c r="B406" s="82"/>
      <c r="C406" s="82"/>
      <c r="D406" s="79"/>
      <c r="E406" s="83"/>
      <c r="F406" s="83"/>
      <c r="G406" s="81"/>
      <c r="H406" s="123"/>
      <c r="I406" s="238" t="str">
        <f>IF(ISNUMBER(F406),_xlfn.IFS(RIGHT(H406,3)="(b)",IF(AND(G406&gt;=DATE('1. Informace o projektu'!$C$3,1,1),G406&lt;=WORKDAY(DATE('1. Informace o projektu'!$C$3+1,1,31)-1,1)),"OK","!!"),RIGHT(H406,3)="(a)",IF(AND(G406&gt;=DATE('1. Informace o projektu'!$C$3,1,1),G406&lt;=WORKDAY(DATE('1. Informace o projektu'!$C$3,12,31)-1,1,'6. Data'!$C$76:$C$89)),"OK","!!"),ISBLANK(G406),"!",ISBLANK(H406),"!!!",H406='6. Data'!$B$3,"vyberte druh nákladu")," ")</f>
        <v xml:space="preserve"> </v>
      </c>
      <c r="J406" s="261" t="str">
        <f t="shared" si="18"/>
        <v xml:space="preserve"> </v>
      </c>
      <c r="K406" s="238" t="str">
        <f t="shared" si="19"/>
        <v xml:space="preserve"> </v>
      </c>
      <c r="L406" s="87" t="str">
        <f t="shared" si="20"/>
        <v xml:space="preserve"> </v>
      </c>
    </row>
    <row r="407" spans="1:12" x14ac:dyDescent="0.25">
      <c r="A407" s="72"/>
      <c r="B407" s="82"/>
      <c r="C407" s="82"/>
      <c r="D407" s="79"/>
      <c r="E407" s="83"/>
      <c r="F407" s="83"/>
      <c r="G407" s="81"/>
      <c r="H407" s="123"/>
      <c r="I407" s="238" t="str">
        <f>IF(ISNUMBER(F407),_xlfn.IFS(RIGHT(H407,3)="(b)",IF(AND(G407&gt;=DATE('1. Informace o projektu'!$C$3,1,1),G407&lt;=WORKDAY(DATE('1. Informace o projektu'!$C$3+1,1,31)-1,1)),"OK","!!"),RIGHT(H407,3)="(a)",IF(AND(G407&gt;=DATE('1. Informace o projektu'!$C$3,1,1),G407&lt;=WORKDAY(DATE('1. Informace o projektu'!$C$3,12,31)-1,1,'6. Data'!$C$76:$C$89)),"OK","!!"),ISBLANK(G407),"!",ISBLANK(H407),"!!!",H407='6. Data'!$B$3,"vyberte druh nákladu")," ")</f>
        <v xml:space="preserve"> </v>
      </c>
      <c r="J407" s="261" t="str">
        <f t="shared" si="18"/>
        <v xml:space="preserve"> </v>
      </c>
      <c r="K407" s="238" t="str">
        <f t="shared" si="19"/>
        <v xml:space="preserve"> </v>
      </c>
      <c r="L407" s="87" t="str">
        <f t="shared" si="20"/>
        <v xml:space="preserve"> </v>
      </c>
    </row>
    <row r="408" spans="1:12" x14ac:dyDescent="0.25">
      <c r="A408" s="72"/>
      <c r="B408" s="82"/>
      <c r="C408" s="82"/>
      <c r="D408" s="79"/>
      <c r="E408" s="83"/>
      <c r="F408" s="83"/>
      <c r="G408" s="81"/>
      <c r="H408" s="123"/>
      <c r="I408" s="238" t="str">
        <f>IF(ISNUMBER(F408),_xlfn.IFS(RIGHT(H408,3)="(b)",IF(AND(G408&gt;=DATE('1. Informace o projektu'!$C$3,1,1),G408&lt;=WORKDAY(DATE('1. Informace o projektu'!$C$3+1,1,31)-1,1)),"OK","!!"),RIGHT(H408,3)="(a)",IF(AND(G408&gt;=DATE('1. Informace o projektu'!$C$3,1,1),G408&lt;=WORKDAY(DATE('1. Informace o projektu'!$C$3,12,31)-1,1,'6. Data'!$C$76:$C$89)),"OK","!!"),ISBLANK(G408),"!",ISBLANK(H408),"!!!",H408='6. Data'!$B$3,"vyberte druh nákladu")," ")</f>
        <v xml:space="preserve"> </v>
      </c>
      <c r="J408" s="261" t="str">
        <f t="shared" si="18"/>
        <v xml:space="preserve"> </v>
      </c>
      <c r="K408" s="238" t="str">
        <f t="shared" si="19"/>
        <v xml:space="preserve"> </v>
      </c>
      <c r="L408" s="87" t="str">
        <f t="shared" si="20"/>
        <v xml:space="preserve"> </v>
      </c>
    </row>
    <row r="409" spans="1:12" x14ac:dyDescent="0.25">
      <c r="A409" s="72"/>
      <c r="B409" s="82"/>
      <c r="C409" s="82"/>
      <c r="D409" s="79"/>
      <c r="E409" s="83"/>
      <c r="F409" s="83"/>
      <c r="G409" s="81"/>
      <c r="H409" s="123"/>
      <c r="I409" s="238" t="str">
        <f>IF(ISNUMBER(F409),_xlfn.IFS(RIGHT(H409,3)="(b)",IF(AND(G409&gt;=DATE('1. Informace o projektu'!$C$3,1,1),G409&lt;=WORKDAY(DATE('1. Informace o projektu'!$C$3+1,1,31)-1,1)),"OK","!!"),RIGHT(H409,3)="(a)",IF(AND(G409&gt;=DATE('1. Informace o projektu'!$C$3,1,1),G409&lt;=WORKDAY(DATE('1. Informace o projektu'!$C$3,12,31)-1,1,'6. Data'!$C$76:$C$89)),"OK","!!"),ISBLANK(G409),"!",ISBLANK(H409),"!!!",H409='6. Data'!$B$3,"vyberte druh nákladu")," ")</f>
        <v xml:space="preserve"> </v>
      </c>
      <c r="J409" s="261" t="str">
        <f t="shared" si="18"/>
        <v xml:space="preserve"> </v>
      </c>
      <c r="K409" s="238" t="str">
        <f t="shared" si="19"/>
        <v xml:space="preserve"> </v>
      </c>
      <c r="L409" s="87" t="str">
        <f t="shared" si="20"/>
        <v xml:space="preserve"> </v>
      </c>
    </row>
    <row r="410" spans="1:12" x14ac:dyDescent="0.25">
      <c r="A410" s="72"/>
      <c r="B410" s="82"/>
      <c r="C410" s="82"/>
      <c r="D410" s="79"/>
      <c r="E410" s="83"/>
      <c r="F410" s="83"/>
      <c r="G410" s="81"/>
      <c r="H410" s="123"/>
      <c r="I410" s="238" t="str">
        <f>IF(ISNUMBER(F410),_xlfn.IFS(RIGHT(H410,3)="(b)",IF(AND(G410&gt;=DATE('1. Informace o projektu'!$C$3,1,1),G410&lt;=WORKDAY(DATE('1. Informace o projektu'!$C$3+1,1,31)-1,1)),"OK","!!"),RIGHT(H410,3)="(a)",IF(AND(G410&gt;=DATE('1. Informace o projektu'!$C$3,1,1),G410&lt;=WORKDAY(DATE('1. Informace o projektu'!$C$3,12,31)-1,1,'6. Data'!$C$76:$C$89)),"OK","!!"),ISBLANK(G410),"!",ISBLANK(H410),"!!!",H410='6. Data'!$B$3,"vyberte druh nákladu")," ")</f>
        <v xml:space="preserve"> </v>
      </c>
      <c r="J410" s="261" t="str">
        <f t="shared" si="18"/>
        <v xml:space="preserve"> </v>
      </c>
      <c r="K410" s="238" t="str">
        <f t="shared" si="19"/>
        <v xml:space="preserve"> </v>
      </c>
      <c r="L410" s="87" t="str">
        <f t="shared" si="20"/>
        <v xml:space="preserve"> </v>
      </c>
    </row>
    <row r="411" spans="1:12" x14ac:dyDescent="0.25">
      <c r="A411" s="72"/>
      <c r="B411" s="82"/>
      <c r="C411" s="82"/>
      <c r="D411" s="79"/>
      <c r="E411" s="83"/>
      <c r="F411" s="83"/>
      <c r="G411" s="81"/>
      <c r="H411" s="123"/>
      <c r="I411" s="238" t="str">
        <f>IF(ISNUMBER(F411),_xlfn.IFS(RIGHT(H411,3)="(b)",IF(AND(G411&gt;=DATE('1. Informace o projektu'!$C$3,1,1),G411&lt;=WORKDAY(DATE('1. Informace o projektu'!$C$3+1,1,31)-1,1)),"OK","!!"),RIGHT(H411,3)="(a)",IF(AND(G411&gt;=DATE('1. Informace o projektu'!$C$3,1,1),G411&lt;=WORKDAY(DATE('1. Informace o projektu'!$C$3,12,31)-1,1,'6. Data'!$C$76:$C$89)),"OK","!!"),ISBLANK(G411),"!",ISBLANK(H411),"!!!",H411='6. Data'!$B$3,"vyberte druh nákladu")," ")</f>
        <v xml:space="preserve"> </v>
      </c>
      <c r="J411" s="261" t="str">
        <f t="shared" si="18"/>
        <v xml:space="preserve"> </v>
      </c>
      <c r="K411" s="238" t="str">
        <f t="shared" si="19"/>
        <v xml:space="preserve"> </v>
      </c>
      <c r="L411" s="87" t="str">
        <f t="shared" si="20"/>
        <v xml:space="preserve"> </v>
      </c>
    </row>
    <row r="412" spans="1:12" x14ac:dyDescent="0.25">
      <c r="A412" s="72"/>
      <c r="B412" s="82"/>
      <c r="C412" s="82"/>
      <c r="D412" s="79"/>
      <c r="E412" s="83"/>
      <c r="F412" s="83"/>
      <c r="G412" s="81"/>
      <c r="H412" s="123"/>
      <c r="I412" s="238" t="str">
        <f>IF(ISNUMBER(F412),_xlfn.IFS(RIGHT(H412,3)="(b)",IF(AND(G412&gt;=DATE('1. Informace o projektu'!$C$3,1,1),G412&lt;=WORKDAY(DATE('1. Informace o projektu'!$C$3+1,1,31)-1,1)),"OK","!!"),RIGHT(H412,3)="(a)",IF(AND(G412&gt;=DATE('1. Informace o projektu'!$C$3,1,1),G412&lt;=WORKDAY(DATE('1. Informace o projektu'!$C$3,12,31)-1,1,'6. Data'!$C$76:$C$89)),"OK","!!"),ISBLANK(G412),"!",ISBLANK(H412),"!!!",H412='6. Data'!$B$3,"vyberte druh nákladu")," ")</f>
        <v xml:space="preserve"> </v>
      </c>
      <c r="J412" s="261" t="str">
        <f t="shared" si="18"/>
        <v xml:space="preserve"> </v>
      </c>
      <c r="K412" s="238" t="str">
        <f t="shared" si="19"/>
        <v xml:space="preserve"> </v>
      </c>
      <c r="L412" s="87" t="str">
        <f t="shared" si="20"/>
        <v xml:space="preserve"> </v>
      </c>
    </row>
    <row r="413" spans="1:12" x14ac:dyDescent="0.25">
      <c r="A413" s="72"/>
      <c r="B413" s="82"/>
      <c r="C413" s="82"/>
      <c r="D413" s="79"/>
      <c r="E413" s="83"/>
      <c r="F413" s="83"/>
      <c r="G413" s="81"/>
      <c r="H413" s="123"/>
      <c r="I413" s="238" t="str">
        <f>IF(ISNUMBER(F413),_xlfn.IFS(RIGHT(H413,3)="(b)",IF(AND(G413&gt;=DATE('1. Informace o projektu'!$C$3,1,1),G413&lt;=WORKDAY(DATE('1. Informace o projektu'!$C$3+1,1,31)-1,1)),"OK","!!"),RIGHT(H413,3)="(a)",IF(AND(G413&gt;=DATE('1. Informace o projektu'!$C$3,1,1),G413&lt;=WORKDAY(DATE('1. Informace o projektu'!$C$3,12,31)-1,1,'6. Data'!$C$76:$C$89)),"OK","!!"),ISBLANK(G413),"!",ISBLANK(H413),"!!!",H413='6. Data'!$B$3,"vyberte druh nákladu")," ")</f>
        <v xml:space="preserve"> </v>
      </c>
      <c r="J413" s="261" t="str">
        <f t="shared" si="18"/>
        <v xml:space="preserve"> </v>
      </c>
      <c r="K413" s="238" t="str">
        <f t="shared" si="19"/>
        <v xml:space="preserve"> </v>
      </c>
      <c r="L413" s="87" t="str">
        <f t="shared" si="20"/>
        <v xml:space="preserve"> </v>
      </c>
    </row>
    <row r="414" spans="1:12" x14ac:dyDescent="0.25">
      <c r="A414" s="72"/>
      <c r="B414" s="82"/>
      <c r="C414" s="82"/>
      <c r="D414" s="79"/>
      <c r="E414" s="83"/>
      <c r="F414" s="83"/>
      <c r="G414" s="81"/>
      <c r="H414" s="123"/>
      <c r="I414" s="238" t="str">
        <f>IF(ISNUMBER(F414),_xlfn.IFS(RIGHT(H414,3)="(b)",IF(AND(G414&gt;=DATE('1. Informace o projektu'!$C$3,1,1),G414&lt;=WORKDAY(DATE('1. Informace o projektu'!$C$3+1,1,31)-1,1)),"OK","!!"),RIGHT(H414,3)="(a)",IF(AND(G414&gt;=DATE('1. Informace o projektu'!$C$3,1,1),G414&lt;=WORKDAY(DATE('1. Informace o projektu'!$C$3,12,31)-1,1,'6. Data'!$C$76:$C$89)),"OK","!!"),ISBLANK(G414),"!",ISBLANK(H414),"!!!",H414='6. Data'!$B$3,"vyberte druh nákladu")," ")</f>
        <v xml:space="preserve"> </v>
      </c>
      <c r="J414" s="261" t="str">
        <f t="shared" si="18"/>
        <v xml:space="preserve"> </v>
      </c>
      <c r="K414" s="238" t="str">
        <f t="shared" si="19"/>
        <v xml:space="preserve"> </v>
      </c>
      <c r="L414" s="87" t="str">
        <f t="shared" si="20"/>
        <v xml:space="preserve"> </v>
      </c>
    </row>
    <row r="415" spans="1:12" x14ac:dyDescent="0.25">
      <c r="A415" s="72"/>
      <c r="B415" s="82"/>
      <c r="C415" s="82"/>
      <c r="D415" s="79"/>
      <c r="E415" s="83"/>
      <c r="F415" s="83"/>
      <c r="G415" s="81"/>
      <c r="H415" s="123"/>
      <c r="I415" s="238" t="str">
        <f>IF(ISNUMBER(F415),_xlfn.IFS(RIGHT(H415,3)="(b)",IF(AND(G415&gt;=DATE('1. Informace o projektu'!$C$3,1,1),G415&lt;=WORKDAY(DATE('1. Informace o projektu'!$C$3+1,1,31)-1,1)),"OK","!!"),RIGHT(H415,3)="(a)",IF(AND(G415&gt;=DATE('1. Informace o projektu'!$C$3,1,1),G415&lt;=WORKDAY(DATE('1. Informace o projektu'!$C$3,12,31)-1,1,'6. Data'!$C$76:$C$89)),"OK","!!"),ISBLANK(G415),"!",ISBLANK(H415),"!!!",H415='6. Data'!$B$3,"vyberte druh nákladu")," ")</f>
        <v xml:space="preserve"> </v>
      </c>
      <c r="J415" s="261" t="str">
        <f t="shared" si="18"/>
        <v xml:space="preserve"> </v>
      </c>
      <c r="K415" s="238" t="str">
        <f t="shared" si="19"/>
        <v xml:space="preserve"> </v>
      </c>
      <c r="L415" s="87" t="str">
        <f t="shared" si="20"/>
        <v xml:space="preserve"> </v>
      </c>
    </row>
    <row r="416" spans="1:12" x14ac:dyDescent="0.25">
      <c r="A416" s="72"/>
      <c r="B416" s="82"/>
      <c r="C416" s="82"/>
      <c r="D416" s="79"/>
      <c r="E416" s="83"/>
      <c r="F416" s="83"/>
      <c r="G416" s="81"/>
      <c r="H416" s="123"/>
      <c r="I416" s="238" t="str">
        <f>IF(ISNUMBER(F416),_xlfn.IFS(RIGHT(H416,3)="(b)",IF(AND(G416&gt;=DATE('1. Informace o projektu'!$C$3,1,1),G416&lt;=WORKDAY(DATE('1. Informace o projektu'!$C$3+1,1,31)-1,1)),"OK","!!"),RIGHT(H416,3)="(a)",IF(AND(G416&gt;=DATE('1. Informace o projektu'!$C$3,1,1),G416&lt;=WORKDAY(DATE('1. Informace o projektu'!$C$3,12,31)-1,1,'6. Data'!$C$76:$C$89)),"OK","!!"),ISBLANK(G416),"!",ISBLANK(H416),"!!!",H416='6. Data'!$B$3,"vyberte druh nákladu")," ")</f>
        <v xml:space="preserve"> </v>
      </c>
      <c r="J416" s="261" t="str">
        <f t="shared" si="18"/>
        <v xml:space="preserve"> </v>
      </c>
      <c r="K416" s="238" t="str">
        <f t="shared" si="19"/>
        <v xml:space="preserve"> </v>
      </c>
      <c r="L416" s="87" t="str">
        <f t="shared" si="20"/>
        <v xml:space="preserve"> </v>
      </c>
    </row>
    <row r="417" spans="1:12" x14ac:dyDescent="0.25">
      <c r="A417" s="72"/>
      <c r="B417" s="82"/>
      <c r="C417" s="82"/>
      <c r="D417" s="79"/>
      <c r="E417" s="83"/>
      <c r="F417" s="83"/>
      <c r="G417" s="81"/>
      <c r="H417" s="123"/>
      <c r="I417" s="238" t="str">
        <f>IF(ISNUMBER(F417),_xlfn.IFS(RIGHT(H417,3)="(b)",IF(AND(G417&gt;=DATE('1. Informace o projektu'!$C$3,1,1),G417&lt;=WORKDAY(DATE('1. Informace o projektu'!$C$3+1,1,31)-1,1)),"OK","!!"),RIGHT(H417,3)="(a)",IF(AND(G417&gt;=DATE('1. Informace o projektu'!$C$3,1,1),G417&lt;=WORKDAY(DATE('1. Informace o projektu'!$C$3,12,31)-1,1,'6. Data'!$C$76:$C$89)),"OK","!!"),ISBLANK(G417),"!",ISBLANK(H417),"!!!",H417='6. Data'!$B$3,"vyberte druh nákladu")," ")</f>
        <v xml:space="preserve"> </v>
      </c>
      <c r="J417" s="261" t="str">
        <f t="shared" si="18"/>
        <v xml:space="preserve"> </v>
      </c>
      <c r="K417" s="238" t="str">
        <f t="shared" si="19"/>
        <v xml:space="preserve"> </v>
      </c>
      <c r="L417" s="87" t="str">
        <f t="shared" si="20"/>
        <v xml:space="preserve"> </v>
      </c>
    </row>
    <row r="418" spans="1:12" x14ac:dyDescent="0.25">
      <c r="A418" s="72"/>
      <c r="B418" s="82"/>
      <c r="C418" s="82"/>
      <c r="D418" s="79"/>
      <c r="E418" s="83"/>
      <c r="F418" s="83"/>
      <c r="G418" s="81"/>
      <c r="H418" s="123"/>
      <c r="I418" s="238" t="str">
        <f>IF(ISNUMBER(F418),_xlfn.IFS(RIGHT(H418,3)="(b)",IF(AND(G418&gt;=DATE('1. Informace o projektu'!$C$3,1,1),G418&lt;=WORKDAY(DATE('1. Informace o projektu'!$C$3+1,1,31)-1,1)),"OK","!!"),RIGHT(H418,3)="(a)",IF(AND(G418&gt;=DATE('1. Informace o projektu'!$C$3,1,1),G418&lt;=WORKDAY(DATE('1. Informace o projektu'!$C$3,12,31)-1,1,'6. Data'!$C$76:$C$89)),"OK","!!"),ISBLANK(G418),"!",ISBLANK(H418),"!!!",H418='6. Data'!$B$3,"vyberte druh nákladu")," ")</f>
        <v xml:space="preserve"> </v>
      </c>
      <c r="J418" s="261" t="str">
        <f t="shared" si="18"/>
        <v xml:space="preserve"> </v>
      </c>
      <c r="K418" s="238" t="str">
        <f t="shared" si="19"/>
        <v xml:space="preserve"> </v>
      </c>
      <c r="L418" s="87" t="str">
        <f t="shared" si="20"/>
        <v xml:space="preserve"> </v>
      </c>
    </row>
    <row r="419" spans="1:12" x14ac:dyDescent="0.25">
      <c r="A419" s="72"/>
      <c r="B419" s="82"/>
      <c r="C419" s="82"/>
      <c r="D419" s="79"/>
      <c r="E419" s="83"/>
      <c r="F419" s="83"/>
      <c r="G419" s="81"/>
      <c r="H419" s="123"/>
      <c r="I419" s="238" t="str">
        <f>IF(ISNUMBER(F419),_xlfn.IFS(RIGHT(H419,3)="(b)",IF(AND(G419&gt;=DATE('1. Informace o projektu'!$C$3,1,1),G419&lt;=WORKDAY(DATE('1. Informace o projektu'!$C$3+1,1,31)-1,1)),"OK","!!"),RIGHT(H419,3)="(a)",IF(AND(G419&gt;=DATE('1. Informace o projektu'!$C$3,1,1),G419&lt;=WORKDAY(DATE('1. Informace o projektu'!$C$3,12,31)-1,1,'6. Data'!$C$76:$C$89)),"OK","!!"),ISBLANK(G419),"!",ISBLANK(H419),"!!!",H419='6. Data'!$B$3,"vyberte druh nákladu")," ")</f>
        <v xml:space="preserve"> </v>
      </c>
      <c r="J419" s="261" t="str">
        <f t="shared" si="18"/>
        <v xml:space="preserve"> </v>
      </c>
      <c r="K419" s="238" t="str">
        <f t="shared" si="19"/>
        <v xml:space="preserve"> </v>
      </c>
      <c r="L419" s="87" t="str">
        <f t="shared" si="20"/>
        <v xml:space="preserve"> </v>
      </c>
    </row>
    <row r="420" spans="1:12" x14ac:dyDescent="0.25">
      <c r="A420" s="72"/>
      <c r="B420" s="82"/>
      <c r="C420" s="82"/>
      <c r="D420" s="79"/>
      <c r="E420" s="83"/>
      <c r="F420" s="83"/>
      <c r="G420" s="81"/>
      <c r="H420" s="123"/>
      <c r="I420" s="238" t="str">
        <f>IF(ISNUMBER(F420),_xlfn.IFS(RIGHT(H420,3)="(b)",IF(AND(G420&gt;=DATE('1. Informace o projektu'!$C$3,1,1),G420&lt;=WORKDAY(DATE('1. Informace o projektu'!$C$3+1,1,31)-1,1)),"OK","!!"),RIGHT(H420,3)="(a)",IF(AND(G420&gt;=DATE('1. Informace o projektu'!$C$3,1,1),G420&lt;=WORKDAY(DATE('1. Informace o projektu'!$C$3,12,31)-1,1,'6. Data'!$C$76:$C$89)),"OK","!!"),ISBLANK(G420),"!",ISBLANK(H420),"!!!",H420='6. Data'!$B$3,"vyberte druh nákladu")," ")</f>
        <v xml:space="preserve"> </v>
      </c>
      <c r="J420" s="261" t="str">
        <f t="shared" si="18"/>
        <v xml:space="preserve"> </v>
      </c>
      <c r="K420" s="238" t="str">
        <f t="shared" si="19"/>
        <v xml:space="preserve"> </v>
      </c>
      <c r="L420" s="87" t="str">
        <f t="shared" si="20"/>
        <v xml:space="preserve"> </v>
      </c>
    </row>
    <row r="421" spans="1:12" x14ac:dyDescent="0.25">
      <c r="A421" s="72"/>
      <c r="B421" s="82"/>
      <c r="C421" s="82"/>
      <c r="D421" s="79"/>
      <c r="E421" s="83"/>
      <c r="F421" s="83"/>
      <c r="G421" s="81"/>
      <c r="H421" s="123"/>
      <c r="I421" s="238" t="str">
        <f>IF(ISNUMBER(F421),_xlfn.IFS(RIGHT(H421,3)="(b)",IF(AND(G421&gt;=DATE('1. Informace o projektu'!$C$3,1,1),G421&lt;=WORKDAY(DATE('1. Informace o projektu'!$C$3+1,1,31)-1,1)),"OK","!!"),RIGHT(H421,3)="(a)",IF(AND(G421&gt;=DATE('1. Informace o projektu'!$C$3,1,1),G421&lt;=WORKDAY(DATE('1. Informace o projektu'!$C$3,12,31)-1,1,'6. Data'!$C$76:$C$89)),"OK","!!"),ISBLANK(G421),"!",ISBLANK(H421),"!!!",H421='6. Data'!$B$3,"vyberte druh nákladu")," ")</f>
        <v xml:space="preserve"> </v>
      </c>
      <c r="J421" s="261" t="str">
        <f t="shared" si="18"/>
        <v xml:space="preserve"> </v>
      </c>
      <c r="K421" s="238" t="str">
        <f t="shared" si="19"/>
        <v xml:space="preserve"> </v>
      </c>
      <c r="L421" s="87" t="str">
        <f t="shared" si="20"/>
        <v xml:space="preserve"> </v>
      </c>
    </row>
    <row r="422" spans="1:12" x14ac:dyDescent="0.25">
      <c r="A422" s="72"/>
      <c r="B422" s="82"/>
      <c r="C422" s="82"/>
      <c r="D422" s="79"/>
      <c r="E422" s="83"/>
      <c r="F422" s="83"/>
      <c r="G422" s="81"/>
      <c r="H422" s="123"/>
      <c r="I422" s="238" t="str">
        <f>IF(ISNUMBER(F422),_xlfn.IFS(RIGHT(H422,3)="(b)",IF(AND(G422&gt;=DATE('1. Informace o projektu'!$C$3,1,1),G422&lt;=WORKDAY(DATE('1. Informace o projektu'!$C$3+1,1,31)-1,1)),"OK","!!"),RIGHT(H422,3)="(a)",IF(AND(G422&gt;=DATE('1. Informace o projektu'!$C$3,1,1),G422&lt;=WORKDAY(DATE('1. Informace o projektu'!$C$3,12,31)-1,1,'6. Data'!$C$76:$C$89)),"OK","!!"),ISBLANK(G422),"!",ISBLANK(H422),"!!!",H422='6. Data'!$B$3,"vyberte druh nákladu")," ")</f>
        <v xml:space="preserve"> </v>
      </c>
      <c r="J422" s="261" t="str">
        <f t="shared" si="18"/>
        <v xml:space="preserve"> </v>
      </c>
      <c r="K422" s="238" t="str">
        <f t="shared" si="19"/>
        <v xml:space="preserve"> </v>
      </c>
      <c r="L422" s="87" t="str">
        <f t="shared" si="20"/>
        <v xml:space="preserve"> </v>
      </c>
    </row>
    <row r="423" spans="1:12" x14ac:dyDescent="0.25">
      <c r="A423" s="72"/>
      <c r="B423" s="82"/>
      <c r="C423" s="82"/>
      <c r="D423" s="79"/>
      <c r="E423" s="83"/>
      <c r="F423" s="83"/>
      <c r="G423" s="81"/>
      <c r="H423" s="123"/>
      <c r="I423" s="238" t="str">
        <f>IF(ISNUMBER(F423),_xlfn.IFS(RIGHT(H423,3)="(b)",IF(AND(G423&gt;=DATE('1. Informace o projektu'!$C$3,1,1),G423&lt;=WORKDAY(DATE('1. Informace o projektu'!$C$3+1,1,31)-1,1)),"OK","!!"),RIGHT(H423,3)="(a)",IF(AND(G423&gt;=DATE('1. Informace o projektu'!$C$3,1,1),G423&lt;=WORKDAY(DATE('1. Informace o projektu'!$C$3,12,31)-1,1,'6. Data'!$C$76:$C$89)),"OK","!!"),ISBLANK(G423),"!",ISBLANK(H423),"!!!",H423='6. Data'!$B$3,"vyberte druh nákladu")," ")</f>
        <v xml:space="preserve"> </v>
      </c>
      <c r="J423" s="261" t="str">
        <f t="shared" si="18"/>
        <v xml:space="preserve"> </v>
      </c>
      <c r="K423" s="238" t="str">
        <f t="shared" si="19"/>
        <v xml:space="preserve"> </v>
      </c>
      <c r="L423" s="87" t="str">
        <f t="shared" si="20"/>
        <v xml:space="preserve"> </v>
      </c>
    </row>
    <row r="424" spans="1:12" x14ac:dyDescent="0.25">
      <c r="A424" s="72"/>
      <c r="B424" s="82"/>
      <c r="C424" s="82"/>
      <c r="D424" s="79"/>
      <c r="E424" s="83"/>
      <c r="F424" s="83"/>
      <c r="G424" s="81"/>
      <c r="H424" s="123"/>
      <c r="I424" s="238" t="str">
        <f>IF(ISNUMBER(F424),_xlfn.IFS(RIGHT(H424,3)="(b)",IF(AND(G424&gt;=DATE('1. Informace o projektu'!$C$3,1,1),G424&lt;=WORKDAY(DATE('1. Informace o projektu'!$C$3+1,1,31)-1,1)),"OK","!!"),RIGHT(H424,3)="(a)",IF(AND(G424&gt;=DATE('1. Informace o projektu'!$C$3,1,1),G424&lt;=WORKDAY(DATE('1. Informace o projektu'!$C$3,12,31)-1,1,'6. Data'!$C$76:$C$89)),"OK","!!"),ISBLANK(G424),"!",ISBLANK(H424),"!!!",H424='6. Data'!$B$3,"vyberte druh nákladu")," ")</f>
        <v xml:space="preserve"> </v>
      </c>
      <c r="J424" s="261" t="str">
        <f t="shared" si="18"/>
        <v xml:space="preserve"> </v>
      </c>
      <c r="K424" s="238" t="str">
        <f t="shared" si="19"/>
        <v xml:space="preserve"> </v>
      </c>
      <c r="L424" s="87" t="str">
        <f t="shared" si="20"/>
        <v xml:space="preserve"> </v>
      </c>
    </row>
    <row r="425" spans="1:12" x14ac:dyDescent="0.25">
      <c r="A425" s="72"/>
      <c r="B425" s="82"/>
      <c r="C425" s="82"/>
      <c r="D425" s="79"/>
      <c r="E425" s="83"/>
      <c r="F425" s="83"/>
      <c r="G425" s="81"/>
      <c r="H425" s="123"/>
      <c r="I425" s="238" t="str">
        <f>IF(ISNUMBER(F425),_xlfn.IFS(RIGHT(H425,3)="(b)",IF(AND(G425&gt;=DATE('1. Informace o projektu'!$C$3,1,1),G425&lt;=WORKDAY(DATE('1. Informace o projektu'!$C$3+1,1,31)-1,1)),"OK","!!"),RIGHT(H425,3)="(a)",IF(AND(G425&gt;=DATE('1. Informace o projektu'!$C$3,1,1),G425&lt;=WORKDAY(DATE('1. Informace o projektu'!$C$3,12,31)-1,1,'6. Data'!$C$76:$C$89)),"OK","!!"),ISBLANK(G425),"!",ISBLANK(H425),"!!!",H425='6. Data'!$B$3,"vyberte druh nákladu")," ")</f>
        <v xml:space="preserve"> </v>
      </c>
      <c r="J425" s="261" t="str">
        <f t="shared" si="18"/>
        <v xml:space="preserve"> </v>
      </c>
      <c r="K425" s="238" t="str">
        <f t="shared" si="19"/>
        <v xml:space="preserve"> </v>
      </c>
      <c r="L425" s="87" t="str">
        <f t="shared" si="20"/>
        <v xml:space="preserve"> </v>
      </c>
    </row>
    <row r="426" spans="1:12" x14ac:dyDescent="0.25">
      <c r="A426" s="72"/>
      <c r="B426" s="82"/>
      <c r="C426" s="82"/>
      <c r="D426" s="79"/>
      <c r="E426" s="83"/>
      <c r="F426" s="83"/>
      <c r="G426" s="81"/>
      <c r="H426" s="123"/>
      <c r="I426" s="238" t="str">
        <f>IF(ISNUMBER(F426),_xlfn.IFS(RIGHT(H426,3)="(b)",IF(AND(G426&gt;=DATE('1. Informace o projektu'!$C$3,1,1),G426&lt;=WORKDAY(DATE('1. Informace o projektu'!$C$3+1,1,31)-1,1)),"OK","!!"),RIGHT(H426,3)="(a)",IF(AND(G426&gt;=DATE('1. Informace o projektu'!$C$3,1,1),G426&lt;=WORKDAY(DATE('1. Informace o projektu'!$C$3,12,31)-1,1,'6. Data'!$C$76:$C$89)),"OK","!!"),ISBLANK(G426),"!",ISBLANK(H426),"!!!",H426='6. Data'!$B$3,"vyberte druh nákladu")," ")</f>
        <v xml:space="preserve"> </v>
      </c>
      <c r="J426" s="261" t="str">
        <f t="shared" si="18"/>
        <v xml:space="preserve"> </v>
      </c>
      <c r="K426" s="238" t="str">
        <f t="shared" si="19"/>
        <v xml:space="preserve"> </v>
      </c>
      <c r="L426" s="87" t="str">
        <f t="shared" si="20"/>
        <v xml:space="preserve"> </v>
      </c>
    </row>
    <row r="427" spans="1:12" x14ac:dyDescent="0.25">
      <c r="A427" s="72"/>
      <c r="B427" s="82"/>
      <c r="C427" s="82"/>
      <c r="D427" s="79"/>
      <c r="E427" s="83"/>
      <c r="F427" s="83"/>
      <c r="G427" s="81"/>
      <c r="H427" s="123"/>
      <c r="I427" s="238" t="str">
        <f>IF(ISNUMBER(F427),_xlfn.IFS(RIGHT(H427,3)="(b)",IF(AND(G427&gt;=DATE('1. Informace o projektu'!$C$3,1,1),G427&lt;=WORKDAY(DATE('1. Informace o projektu'!$C$3+1,1,31)-1,1)),"OK","!!"),RIGHT(H427,3)="(a)",IF(AND(G427&gt;=DATE('1. Informace o projektu'!$C$3,1,1),G427&lt;=WORKDAY(DATE('1. Informace o projektu'!$C$3,12,31)-1,1,'6. Data'!$C$76:$C$89)),"OK","!!"),ISBLANK(G427),"!",ISBLANK(H427),"!!!",H427='6. Data'!$B$3,"vyberte druh nákladu")," ")</f>
        <v xml:space="preserve"> </v>
      </c>
      <c r="J427" s="261" t="str">
        <f t="shared" si="18"/>
        <v xml:space="preserve"> </v>
      </c>
      <c r="K427" s="238" t="str">
        <f t="shared" si="19"/>
        <v xml:space="preserve"> </v>
      </c>
      <c r="L427" s="87" t="str">
        <f t="shared" si="20"/>
        <v xml:space="preserve"> </v>
      </c>
    </row>
    <row r="428" spans="1:12" x14ac:dyDescent="0.25">
      <c r="A428" s="72"/>
      <c r="B428" s="82"/>
      <c r="C428" s="82"/>
      <c r="D428" s="79"/>
      <c r="E428" s="83"/>
      <c r="F428" s="83"/>
      <c r="G428" s="81"/>
      <c r="H428" s="123"/>
      <c r="I428" s="238" t="str">
        <f>IF(ISNUMBER(F428),_xlfn.IFS(RIGHT(H428,3)="(b)",IF(AND(G428&gt;=DATE('1. Informace o projektu'!$C$3,1,1),G428&lt;=WORKDAY(DATE('1. Informace o projektu'!$C$3+1,1,31)-1,1)),"OK","!!"),RIGHT(H428,3)="(a)",IF(AND(G428&gt;=DATE('1. Informace o projektu'!$C$3,1,1),G428&lt;=WORKDAY(DATE('1. Informace o projektu'!$C$3,12,31)-1,1,'6. Data'!$C$76:$C$89)),"OK","!!"),ISBLANK(G428),"!",ISBLANK(H428),"!!!",H428='6. Data'!$B$3,"vyberte druh nákladu")," ")</f>
        <v xml:space="preserve"> </v>
      </c>
      <c r="J428" s="261" t="str">
        <f t="shared" si="18"/>
        <v xml:space="preserve"> </v>
      </c>
      <c r="K428" s="238" t="str">
        <f t="shared" si="19"/>
        <v xml:space="preserve"> </v>
      </c>
      <c r="L428" s="87" t="str">
        <f t="shared" si="20"/>
        <v xml:space="preserve"> </v>
      </c>
    </row>
    <row r="429" spans="1:12" x14ac:dyDescent="0.25">
      <c r="A429" s="72"/>
      <c r="B429" s="82"/>
      <c r="C429" s="82"/>
      <c r="D429" s="79"/>
      <c r="E429" s="83"/>
      <c r="F429" s="83"/>
      <c r="G429" s="81"/>
      <c r="H429" s="123"/>
      <c r="I429" s="238" t="str">
        <f>IF(ISNUMBER(F429),_xlfn.IFS(RIGHT(H429,3)="(b)",IF(AND(G429&gt;=DATE('1. Informace o projektu'!$C$3,1,1),G429&lt;=WORKDAY(DATE('1. Informace o projektu'!$C$3+1,1,31)-1,1)),"OK","!!"),RIGHT(H429,3)="(a)",IF(AND(G429&gt;=DATE('1. Informace o projektu'!$C$3,1,1),G429&lt;=WORKDAY(DATE('1. Informace o projektu'!$C$3,12,31)-1,1,'6. Data'!$C$76:$C$89)),"OK","!!"),ISBLANK(G429),"!",ISBLANK(H429),"!!!",H429='6. Data'!$B$3,"vyberte druh nákladu")," ")</f>
        <v xml:space="preserve"> </v>
      </c>
      <c r="J429" s="261" t="str">
        <f t="shared" si="18"/>
        <v xml:space="preserve"> </v>
      </c>
      <c r="K429" s="238" t="str">
        <f t="shared" si="19"/>
        <v xml:space="preserve"> </v>
      </c>
      <c r="L429" s="87" t="str">
        <f t="shared" si="20"/>
        <v xml:space="preserve"> </v>
      </c>
    </row>
    <row r="430" spans="1:12" x14ac:dyDescent="0.25">
      <c r="A430" s="72"/>
      <c r="B430" s="82"/>
      <c r="C430" s="82"/>
      <c r="D430" s="79"/>
      <c r="E430" s="83"/>
      <c r="F430" s="83"/>
      <c r="G430" s="81"/>
      <c r="H430" s="123"/>
      <c r="I430" s="238" t="str">
        <f>IF(ISNUMBER(F430),_xlfn.IFS(RIGHT(H430,3)="(b)",IF(AND(G430&gt;=DATE('1. Informace o projektu'!$C$3,1,1),G430&lt;=WORKDAY(DATE('1. Informace o projektu'!$C$3+1,1,31)-1,1)),"OK","!!"),RIGHT(H430,3)="(a)",IF(AND(G430&gt;=DATE('1. Informace o projektu'!$C$3,1,1),G430&lt;=WORKDAY(DATE('1. Informace o projektu'!$C$3,12,31)-1,1,'6. Data'!$C$76:$C$89)),"OK","!!"),ISBLANK(G430),"!",ISBLANK(H430),"!!!",H430='6. Data'!$B$3,"vyberte druh nákladu")," ")</f>
        <v xml:space="preserve"> </v>
      </c>
      <c r="J430" s="261" t="str">
        <f t="shared" si="18"/>
        <v xml:space="preserve"> </v>
      </c>
      <c r="K430" s="238" t="str">
        <f t="shared" si="19"/>
        <v xml:space="preserve"> </v>
      </c>
      <c r="L430" s="87" t="str">
        <f t="shared" si="20"/>
        <v xml:space="preserve"> </v>
      </c>
    </row>
    <row r="431" spans="1:12" x14ac:dyDescent="0.25">
      <c r="A431" s="72"/>
      <c r="B431" s="82"/>
      <c r="C431" s="82"/>
      <c r="D431" s="79"/>
      <c r="E431" s="83"/>
      <c r="F431" s="83"/>
      <c r="G431" s="81"/>
      <c r="H431" s="123"/>
      <c r="I431" s="238" t="str">
        <f>IF(ISNUMBER(F431),_xlfn.IFS(RIGHT(H431,3)="(b)",IF(AND(G431&gt;=DATE('1. Informace o projektu'!$C$3,1,1),G431&lt;=WORKDAY(DATE('1. Informace o projektu'!$C$3+1,1,31)-1,1)),"OK","!!"),RIGHT(H431,3)="(a)",IF(AND(G431&gt;=DATE('1. Informace o projektu'!$C$3,1,1),G431&lt;=WORKDAY(DATE('1. Informace o projektu'!$C$3,12,31)-1,1,'6. Data'!$C$76:$C$89)),"OK","!!"),ISBLANK(G431),"!",ISBLANK(H431),"!!!",H431='6. Data'!$B$3,"vyberte druh nákladu")," ")</f>
        <v xml:space="preserve"> </v>
      </c>
      <c r="J431" s="261" t="str">
        <f t="shared" si="18"/>
        <v xml:space="preserve"> </v>
      </c>
      <c r="K431" s="238" t="str">
        <f t="shared" si="19"/>
        <v xml:space="preserve"> </v>
      </c>
      <c r="L431" s="87" t="str">
        <f t="shared" si="20"/>
        <v xml:space="preserve"> </v>
      </c>
    </row>
    <row r="432" spans="1:12" x14ac:dyDescent="0.25">
      <c r="A432" s="72"/>
      <c r="B432" s="82"/>
      <c r="C432" s="82"/>
      <c r="D432" s="79"/>
      <c r="E432" s="83"/>
      <c r="F432" s="83"/>
      <c r="G432" s="81"/>
      <c r="H432" s="123"/>
      <c r="I432" s="238" t="str">
        <f>IF(ISNUMBER(F432),_xlfn.IFS(RIGHT(H432,3)="(b)",IF(AND(G432&gt;=DATE('1. Informace o projektu'!$C$3,1,1),G432&lt;=WORKDAY(DATE('1. Informace o projektu'!$C$3+1,1,31)-1,1)),"OK","!!"),RIGHT(H432,3)="(a)",IF(AND(G432&gt;=DATE('1. Informace o projektu'!$C$3,1,1),G432&lt;=WORKDAY(DATE('1. Informace o projektu'!$C$3,12,31)-1,1,'6. Data'!$C$76:$C$89)),"OK","!!"),ISBLANK(G432),"!",ISBLANK(H432),"!!!",H432='6. Data'!$B$3,"vyberte druh nákladu")," ")</f>
        <v xml:space="preserve"> </v>
      </c>
      <c r="J432" s="261" t="str">
        <f t="shared" si="18"/>
        <v xml:space="preserve"> </v>
      </c>
      <c r="K432" s="238" t="str">
        <f t="shared" si="19"/>
        <v xml:space="preserve"> </v>
      </c>
      <c r="L432" s="87" t="str">
        <f t="shared" si="20"/>
        <v xml:space="preserve"> </v>
      </c>
    </row>
    <row r="433" spans="1:12" x14ac:dyDescent="0.25">
      <c r="A433" s="72"/>
      <c r="B433" s="82"/>
      <c r="C433" s="82"/>
      <c r="D433" s="79"/>
      <c r="E433" s="83"/>
      <c r="F433" s="83"/>
      <c r="G433" s="81"/>
      <c r="H433" s="123"/>
      <c r="I433" s="238" t="str">
        <f>IF(ISNUMBER(F433),_xlfn.IFS(RIGHT(H433,3)="(b)",IF(AND(G433&gt;=DATE('1. Informace o projektu'!$C$3,1,1),G433&lt;=WORKDAY(DATE('1. Informace o projektu'!$C$3+1,1,31)-1,1)),"OK","!!"),RIGHT(H433,3)="(a)",IF(AND(G433&gt;=DATE('1. Informace o projektu'!$C$3,1,1),G433&lt;=WORKDAY(DATE('1. Informace o projektu'!$C$3,12,31)-1,1,'6. Data'!$C$76:$C$89)),"OK","!!"),ISBLANK(G433),"!",ISBLANK(H433),"!!!",H433='6. Data'!$B$3,"vyberte druh nákladu")," ")</f>
        <v xml:space="preserve"> </v>
      </c>
      <c r="J433" s="261" t="str">
        <f t="shared" si="18"/>
        <v xml:space="preserve"> </v>
      </c>
      <c r="K433" s="238" t="str">
        <f t="shared" si="19"/>
        <v xml:space="preserve"> </v>
      </c>
      <c r="L433" s="87" t="str">
        <f t="shared" si="20"/>
        <v xml:space="preserve"> </v>
      </c>
    </row>
    <row r="434" spans="1:12" x14ac:dyDescent="0.25">
      <c r="A434" s="72"/>
      <c r="B434" s="82"/>
      <c r="C434" s="82"/>
      <c r="D434" s="79"/>
      <c r="E434" s="83"/>
      <c r="F434" s="83"/>
      <c r="G434" s="81"/>
      <c r="H434" s="123"/>
      <c r="I434" s="238" t="str">
        <f>IF(ISNUMBER(F434),_xlfn.IFS(RIGHT(H434,3)="(b)",IF(AND(G434&gt;=DATE('1. Informace o projektu'!$C$3,1,1),G434&lt;=WORKDAY(DATE('1. Informace o projektu'!$C$3+1,1,31)-1,1)),"OK","!!"),RIGHT(H434,3)="(a)",IF(AND(G434&gt;=DATE('1. Informace o projektu'!$C$3,1,1),G434&lt;=WORKDAY(DATE('1. Informace o projektu'!$C$3,12,31)-1,1,'6. Data'!$C$76:$C$89)),"OK","!!"),ISBLANK(G434),"!",ISBLANK(H434),"!!!",H434='6. Data'!$B$3,"vyberte druh nákladu")," ")</f>
        <v xml:space="preserve"> </v>
      </c>
      <c r="J434" s="261" t="str">
        <f t="shared" si="18"/>
        <v xml:space="preserve"> </v>
      </c>
      <c r="K434" s="238" t="str">
        <f t="shared" si="19"/>
        <v xml:space="preserve"> </v>
      </c>
      <c r="L434" s="87" t="str">
        <f t="shared" si="20"/>
        <v xml:space="preserve"> </v>
      </c>
    </row>
    <row r="435" spans="1:12" x14ac:dyDescent="0.25">
      <c r="A435" s="72"/>
      <c r="B435" s="82"/>
      <c r="C435" s="82"/>
      <c r="D435" s="79"/>
      <c r="E435" s="83"/>
      <c r="F435" s="83"/>
      <c r="G435" s="81"/>
      <c r="H435" s="123"/>
      <c r="I435" s="238" t="str">
        <f>IF(ISNUMBER(F435),_xlfn.IFS(RIGHT(H435,3)="(b)",IF(AND(G435&gt;=DATE('1. Informace o projektu'!$C$3,1,1),G435&lt;=WORKDAY(DATE('1. Informace o projektu'!$C$3+1,1,31)-1,1)),"OK","!!"),RIGHT(H435,3)="(a)",IF(AND(G435&gt;=DATE('1. Informace o projektu'!$C$3,1,1),G435&lt;=WORKDAY(DATE('1. Informace o projektu'!$C$3,12,31)-1,1,'6. Data'!$C$76:$C$89)),"OK","!!"),ISBLANK(G435),"!",ISBLANK(H435),"!!!",H435='6. Data'!$B$3,"vyberte druh nákladu")," ")</f>
        <v xml:space="preserve"> </v>
      </c>
      <c r="J435" s="261" t="str">
        <f t="shared" si="18"/>
        <v xml:space="preserve"> </v>
      </c>
      <c r="K435" s="238" t="str">
        <f t="shared" si="19"/>
        <v xml:space="preserve"> </v>
      </c>
      <c r="L435" s="87" t="str">
        <f t="shared" si="20"/>
        <v xml:space="preserve"> </v>
      </c>
    </row>
    <row r="436" spans="1:12" x14ac:dyDescent="0.25">
      <c r="A436" s="72"/>
      <c r="B436" s="82"/>
      <c r="C436" s="82"/>
      <c r="D436" s="79"/>
      <c r="E436" s="83"/>
      <c r="F436" s="83"/>
      <c r="G436" s="81"/>
      <c r="H436" s="123"/>
      <c r="I436" s="238" t="str">
        <f>IF(ISNUMBER(F436),_xlfn.IFS(RIGHT(H436,3)="(b)",IF(AND(G436&gt;=DATE('1. Informace o projektu'!$C$3,1,1),G436&lt;=WORKDAY(DATE('1. Informace o projektu'!$C$3+1,1,31)-1,1)),"OK","!!"),RIGHT(H436,3)="(a)",IF(AND(G436&gt;=DATE('1. Informace o projektu'!$C$3,1,1),G436&lt;=WORKDAY(DATE('1. Informace o projektu'!$C$3,12,31)-1,1,'6. Data'!$C$76:$C$89)),"OK","!!"),ISBLANK(G436),"!",ISBLANK(H436),"!!!",H436='6. Data'!$B$3,"vyberte druh nákladu")," ")</f>
        <v xml:space="preserve"> </v>
      </c>
      <c r="J436" s="261" t="str">
        <f t="shared" si="18"/>
        <v xml:space="preserve"> </v>
      </c>
      <c r="K436" s="238" t="str">
        <f t="shared" si="19"/>
        <v xml:space="preserve"> </v>
      </c>
      <c r="L436" s="87" t="str">
        <f t="shared" si="20"/>
        <v xml:space="preserve"> </v>
      </c>
    </row>
    <row r="437" spans="1:12" x14ac:dyDescent="0.25">
      <c r="A437" s="72"/>
      <c r="B437" s="82"/>
      <c r="C437" s="82"/>
      <c r="D437" s="79"/>
      <c r="E437" s="83"/>
      <c r="F437" s="83"/>
      <c r="G437" s="81"/>
      <c r="H437" s="123"/>
      <c r="I437" s="238" t="str">
        <f>IF(ISNUMBER(F437),_xlfn.IFS(RIGHT(H437,3)="(b)",IF(AND(G437&gt;=DATE('1. Informace o projektu'!$C$3,1,1),G437&lt;=WORKDAY(DATE('1. Informace o projektu'!$C$3+1,1,31)-1,1)),"OK","!!"),RIGHT(H437,3)="(a)",IF(AND(G437&gt;=DATE('1. Informace o projektu'!$C$3,1,1),G437&lt;=WORKDAY(DATE('1. Informace o projektu'!$C$3,12,31)-1,1,'6. Data'!$C$76:$C$89)),"OK","!!"),ISBLANK(G437),"!",ISBLANK(H437),"!!!",H437='6. Data'!$B$3,"vyberte druh nákladu")," ")</f>
        <v xml:space="preserve"> </v>
      </c>
      <c r="J437" s="261" t="str">
        <f t="shared" si="18"/>
        <v xml:space="preserve"> </v>
      </c>
      <c r="K437" s="238" t="str">
        <f t="shared" si="19"/>
        <v xml:space="preserve"> </v>
      </c>
      <c r="L437" s="87" t="str">
        <f t="shared" si="20"/>
        <v xml:space="preserve"> </v>
      </c>
    </row>
    <row r="438" spans="1:12" x14ac:dyDescent="0.25">
      <c r="A438" s="72"/>
      <c r="B438" s="82"/>
      <c r="C438" s="82"/>
      <c r="D438" s="79"/>
      <c r="E438" s="83"/>
      <c r="F438" s="83"/>
      <c r="G438" s="81"/>
      <c r="H438" s="123"/>
      <c r="I438" s="238" t="str">
        <f>IF(ISNUMBER(F438),_xlfn.IFS(RIGHT(H438,3)="(b)",IF(AND(G438&gt;=DATE('1. Informace o projektu'!$C$3,1,1),G438&lt;=WORKDAY(DATE('1. Informace o projektu'!$C$3+1,1,31)-1,1)),"OK","!!"),RIGHT(H438,3)="(a)",IF(AND(G438&gt;=DATE('1. Informace o projektu'!$C$3,1,1),G438&lt;=WORKDAY(DATE('1. Informace o projektu'!$C$3,12,31)-1,1,'6. Data'!$C$76:$C$89)),"OK","!!"),ISBLANK(G438),"!",ISBLANK(H438),"!!!",H438='6. Data'!$B$3,"vyberte druh nákladu")," ")</f>
        <v xml:space="preserve"> </v>
      </c>
      <c r="J438" s="261" t="str">
        <f t="shared" si="18"/>
        <v xml:space="preserve"> </v>
      </c>
      <c r="K438" s="238" t="str">
        <f t="shared" si="19"/>
        <v xml:space="preserve"> </v>
      </c>
      <c r="L438" s="87" t="str">
        <f t="shared" si="20"/>
        <v xml:space="preserve"> </v>
      </c>
    </row>
    <row r="439" spans="1:12" x14ac:dyDescent="0.25">
      <c r="A439" s="72"/>
      <c r="B439" s="82"/>
      <c r="C439" s="82"/>
      <c r="D439" s="79"/>
      <c r="E439" s="83"/>
      <c r="F439" s="83"/>
      <c r="G439" s="81"/>
      <c r="H439" s="123"/>
      <c r="I439" s="238" t="str">
        <f>IF(ISNUMBER(F439),_xlfn.IFS(RIGHT(H439,3)="(b)",IF(AND(G439&gt;=DATE('1. Informace o projektu'!$C$3,1,1),G439&lt;=WORKDAY(DATE('1. Informace o projektu'!$C$3+1,1,31)-1,1)),"OK","!!"),RIGHT(H439,3)="(a)",IF(AND(G439&gt;=DATE('1. Informace o projektu'!$C$3,1,1),G439&lt;=WORKDAY(DATE('1. Informace o projektu'!$C$3,12,31)-1,1,'6. Data'!$C$76:$C$89)),"OK","!!"),ISBLANK(G439),"!",ISBLANK(H439),"!!!",H439='6. Data'!$B$3,"vyberte druh nákladu")," ")</f>
        <v xml:space="preserve"> </v>
      </c>
      <c r="J439" s="261" t="str">
        <f t="shared" si="18"/>
        <v xml:space="preserve"> </v>
      </c>
      <c r="K439" s="238" t="str">
        <f t="shared" si="19"/>
        <v xml:space="preserve"> </v>
      </c>
      <c r="L439" s="87" t="str">
        <f t="shared" si="20"/>
        <v xml:space="preserve"> </v>
      </c>
    </row>
    <row r="440" spans="1:12" x14ac:dyDescent="0.25">
      <c r="A440" s="72"/>
      <c r="B440" s="82"/>
      <c r="C440" s="82"/>
      <c r="D440" s="79"/>
      <c r="E440" s="83"/>
      <c r="F440" s="83"/>
      <c r="G440" s="81"/>
      <c r="H440" s="123"/>
      <c r="I440" s="238" t="str">
        <f>IF(ISNUMBER(F440),_xlfn.IFS(RIGHT(H440,3)="(b)",IF(AND(G440&gt;=DATE('1. Informace o projektu'!$C$3,1,1),G440&lt;=WORKDAY(DATE('1. Informace o projektu'!$C$3+1,1,31)-1,1)),"OK","!!"),RIGHT(H440,3)="(a)",IF(AND(G440&gt;=DATE('1. Informace o projektu'!$C$3,1,1),G440&lt;=WORKDAY(DATE('1. Informace o projektu'!$C$3,12,31)-1,1,'6. Data'!$C$76:$C$89)),"OK","!!"),ISBLANK(G440),"!",ISBLANK(H440),"!!!",H440='6. Data'!$B$3,"vyberte druh nákladu")," ")</f>
        <v xml:space="preserve"> </v>
      </c>
      <c r="J440" s="261" t="str">
        <f t="shared" si="18"/>
        <v xml:space="preserve"> </v>
      </c>
      <c r="K440" s="238" t="str">
        <f t="shared" si="19"/>
        <v xml:space="preserve"> </v>
      </c>
      <c r="L440" s="87" t="str">
        <f t="shared" si="20"/>
        <v xml:space="preserve"> </v>
      </c>
    </row>
    <row r="441" spans="1:12" x14ac:dyDescent="0.25">
      <c r="A441" s="72"/>
      <c r="B441" s="82"/>
      <c r="C441" s="82"/>
      <c r="D441" s="79"/>
      <c r="E441" s="83"/>
      <c r="F441" s="83"/>
      <c r="G441" s="81"/>
      <c r="H441" s="123"/>
      <c r="I441" s="238" t="str">
        <f>IF(ISNUMBER(F441),_xlfn.IFS(RIGHT(H441,3)="(b)",IF(AND(G441&gt;=DATE('1. Informace o projektu'!$C$3,1,1),G441&lt;=WORKDAY(DATE('1. Informace o projektu'!$C$3+1,1,31)-1,1)),"OK","!!"),RIGHT(H441,3)="(a)",IF(AND(G441&gt;=DATE('1. Informace o projektu'!$C$3,1,1),G441&lt;=WORKDAY(DATE('1. Informace o projektu'!$C$3,12,31)-1,1,'6. Data'!$C$76:$C$89)),"OK","!!"),ISBLANK(G441),"!",ISBLANK(H441),"!!!",H441='6. Data'!$B$3,"vyberte druh nákladu")," ")</f>
        <v xml:space="preserve"> </v>
      </c>
      <c r="J441" s="261" t="str">
        <f t="shared" si="18"/>
        <v xml:space="preserve"> </v>
      </c>
      <c r="K441" s="238" t="str">
        <f t="shared" si="19"/>
        <v xml:space="preserve"> </v>
      </c>
      <c r="L441" s="87" t="str">
        <f t="shared" si="20"/>
        <v xml:space="preserve"> </v>
      </c>
    </row>
    <row r="442" spans="1:12" x14ac:dyDescent="0.25">
      <c r="A442" s="72"/>
      <c r="B442" s="82"/>
      <c r="C442" s="82"/>
      <c r="D442" s="79"/>
      <c r="E442" s="83"/>
      <c r="F442" s="83"/>
      <c r="G442" s="81"/>
      <c r="H442" s="123"/>
      <c r="I442" s="238" t="str">
        <f>IF(ISNUMBER(F442),_xlfn.IFS(RIGHT(H442,3)="(b)",IF(AND(G442&gt;=DATE('1. Informace o projektu'!$C$3,1,1),G442&lt;=WORKDAY(DATE('1. Informace o projektu'!$C$3+1,1,31)-1,1)),"OK","!!"),RIGHT(H442,3)="(a)",IF(AND(G442&gt;=DATE('1. Informace o projektu'!$C$3,1,1),G442&lt;=WORKDAY(DATE('1. Informace o projektu'!$C$3,12,31)-1,1,'6. Data'!$C$76:$C$89)),"OK","!!"),ISBLANK(G442),"!",ISBLANK(H442),"!!!",H442='6. Data'!$B$3,"vyberte druh nákladu")," ")</f>
        <v xml:space="preserve"> </v>
      </c>
      <c r="J442" s="261" t="str">
        <f t="shared" si="18"/>
        <v xml:space="preserve"> </v>
      </c>
      <c r="K442" s="238" t="str">
        <f t="shared" si="19"/>
        <v xml:space="preserve"> </v>
      </c>
      <c r="L442" s="87" t="str">
        <f t="shared" si="20"/>
        <v xml:space="preserve"> </v>
      </c>
    </row>
    <row r="443" spans="1:12" x14ac:dyDescent="0.25">
      <c r="A443" s="72"/>
      <c r="B443" s="82"/>
      <c r="C443" s="82"/>
      <c r="D443" s="79"/>
      <c r="E443" s="83"/>
      <c r="F443" s="83"/>
      <c r="G443" s="81"/>
      <c r="H443" s="123"/>
      <c r="I443" s="238" t="str">
        <f>IF(ISNUMBER(F443),_xlfn.IFS(RIGHT(H443,3)="(b)",IF(AND(G443&gt;=DATE('1. Informace o projektu'!$C$3,1,1),G443&lt;=WORKDAY(DATE('1. Informace o projektu'!$C$3+1,1,31)-1,1)),"OK","!!"),RIGHT(H443,3)="(a)",IF(AND(G443&gt;=DATE('1. Informace o projektu'!$C$3,1,1),G443&lt;=WORKDAY(DATE('1. Informace o projektu'!$C$3,12,31)-1,1,'6. Data'!$C$76:$C$89)),"OK","!!"),ISBLANK(G443),"!",ISBLANK(H443),"!!!",H443='6. Data'!$B$3,"vyberte druh nákladu")," ")</f>
        <v xml:space="preserve"> </v>
      </c>
      <c r="J443" s="261" t="str">
        <f t="shared" si="18"/>
        <v xml:space="preserve"> </v>
      </c>
      <c r="K443" s="238" t="str">
        <f t="shared" si="19"/>
        <v xml:space="preserve"> </v>
      </c>
      <c r="L443" s="87" t="str">
        <f t="shared" si="20"/>
        <v xml:space="preserve"> </v>
      </c>
    </row>
    <row r="444" spans="1:12" x14ac:dyDescent="0.25">
      <c r="A444" s="72"/>
      <c r="B444" s="82"/>
      <c r="C444" s="82"/>
      <c r="D444" s="79"/>
      <c r="E444" s="83"/>
      <c r="F444" s="83"/>
      <c r="G444" s="81"/>
      <c r="H444" s="123"/>
      <c r="I444" s="238" t="str">
        <f>IF(ISNUMBER(F444),_xlfn.IFS(RIGHT(H444,3)="(b)",IF(AND(G444&gt;=DATE('1. Informace o projektu'!$C$3,1,1),G444&lt;=WORKDAY(DATE('1. Informace o projektu'!$C$3+1,1,31)-1,1)),"OK","!!"),RIGHT(H444,3)="(a)",IF(AND(G444&gt;=DATE('1. Informace o projektu'!$C$3,1,1),G444&lt;=WORKDAY(DATE('1. Informace o projektu'!$C$3,12,31)-1,1,'6. Data'!$C$76:$C$89)),"OK","!!"),ISBLANK(G444),"!",ISBLANK(H444),"!!!",H444='6. Data'!$B$3,"vyberte druh nákladu")," ")</f>
        <v xml:space="preserve"> </v>
      </c>
      <c r="J444" s="261" t="str">
        <f t="shared" si="18"/>
        <v xml:space="preserve"> </v>
      </c>
      <c r="K444" s="238" t="str">
        <f t="shared" si="19"/>
        <v xml:space="preserve"> </v>
      </c>
      <c r="L444" s="87" t="str">
        <f t="shared" si="20"/>
        <v xml:space="preserve"> </v>
      </c>
    </row>
    <row r="445" spans="1:12" x14ac:dyDescent="0.25">
      <c r="A445" s="72"/>
      <c r="B445" s="82"/>
      <c r="C445" s="82"/>
      <c r="D445" s="79"/>
      <c r="E445" s="83"/>
      <c r="F445" s="83"/>
      <c r="G445" s="81"/>
      <c r="H445" s="123"/>
      <c r="I445" s="238" t="str">
        <f>IF(ISNUMBER(F445),_xlfn.IFS(RIGHT(H445,3)="(b)",IF(AND(G445&gt;=DATE('1. Informace o projektu'!$C$3,1,1),G445&lt;=WORKDAY(DATE('1. Informace o projektu'!$C$3+1,1,31)-1,1)),"OK","!!"),RIGHT(H445,3)="(a)",IF(AND(G445&gt;=DATE('1. Informace o projektu'!$C$3,1,1),G445&lt;=WORKDAY(DATE('1. Informace o projektu'!$C$3,12,31)-1,1,'6. Data'!$C$76:$C$89)),"OK","!!"),ISBLANK(G445),"!",ISBLANK(H445),"!!!",H445='6. Data'!$B$3,"vyberte druh nákladu")," ")</f>
        <v xml:space="preserve"> </v>
      </c>
      <c r="J445" s="261" t="str">
        <f t="shared" si="18"/>
        <v xml:space="preserve"> </v>
      </c>
      <c r="K445" s="238" t="str">
        <f t="shared" si="19"/>
        <v xml:space="preserve"> </v>
      </c>
      <c r="L445" s="87" t="str">
        <f t="shared" si="20"/>
        <v xml:space="preserve"> </v>
      </c>
    </row>
    <row r="446" spans="1:12" x14ac:dyDescent="0.25">
      <c r="A446" s="72"/>
      <c r="B446" s="82"/>
      <c r="C446" s="82"/>
      <c r="D446" s="79"/>
      <c r="E446" s="83"/>
      <c r="F446" s="83"/>
      <c r="G446" s="81"/>
      <c r="H446" s="123"/>
      <c r="I446" s="238" t="str">
        <f>IF(ISNUMBER(F446),_xlfn.IFS(RIGHT(H446,3)="(b)",IF(AND(G446&gt;=DATE('1. Informace o projektu'!$C$3,1,1),G446&lt;=WORKDAY(DATE('1. Informace o projektu'!$C$3+1,1,31)-1,1)),"OK","!!"),RIGHT(H446,3)="(a)",IF(AND(G446&gt;=DATE('1. Informace o projektu'!$C$3,1,1),G446&lt;=WORKDAY(DATE('1. Informace o projektu'!$C$3,12,31)-1,1,'6. Data'!$C$76:$C$89)),"OK","!!"),ISBLANK(G446),"!",ISBLANK(H446),"!!!",H446='6. Data'!$B$3,"vyberte druh nákladu")," ")</f>
        <v xml:space="preserve"> </v>
      </c>
      <c r="J446" s="261" t="str">
        <f t="shared" si="18"/>
        <v xml:space="preserve"> </v>
      </c>
      <c r="K446" s="238" t="str">
        <f t="shared" si="19"/>
        <v xml:space="preserve"> </v>
      </c>
      <c r="L446" s="87" t="str">
        <f t="shared" si="20"/>
        <v xml:space="preserve"> </v>
      </c>
    </row>
    <row r="447" spans="1:12" x14ac:dyDescent="0.25">
      <c r="A447" s="72"/>
      <c r="B447" s="82"/>
      <c r="C447" s="82"/>
      <c r="D447" s="79"/>
      <c r="E447" s="83"/>
      <c r="F447" s="83"/>
      <c r="G447" s="81"/>
      <c r="H447" s="123"/>
      <c r="I447" s="238" t="str">
        <f>IF(ISNUMBER(F447),_xlfn.IFS(RIGHT(H447,3)="(b)",IF(AND(G447&gt;=DATE('1. Informace o projektu'!$C$3,1,1),G447&lt;=WORKDAY(DATE('1. Informace o projektu'!$C$3+1,1,31)-1,1)),"OK","!!"),RIGHT(H447,3)="(a)",IF(AND(G447&gt;=DATE('1. Informace o projektu'!$C$3,1,1),G447&lt;=WORKDAY(DATE('1. Informace o projektu'!$C$3,12,31)-1,1,'6. Data'!$C$76:$C$89)),"OK","!!"),ISBLANK(G447),"!",ISBLANK(H447),"!!!",H447='6. Data'!$B$3,"vyberte druh nákladu")," ")</f>
        <v xml:space="preserve"> </v>
      </c>
      <c r="J447" s="261" t="str">
        <f t="shared" si="18"/>
        <v xml:space="preserve"> </v>
      </c>
      <c r="K447" s="238" t="str">
        <f t="shared" si="19"/>
        <v xml:space="preserve"> </v>
      </c>
      <c r="L447" s="87" t="str">
        <f t="shared" si="20"/>
        <v xml:space="preserve"> </v>
      </c>
    </row>
    <row r="448" spans="1:12" x14ac:dyDescent="0.25">
      <c r="A448" s="72"/>
      <c r="B448" s="82"/>
      <c r="C448" s="82"/>
      <c r="D448" s="79"/>
      <c r="E448" s="83"/>
      <c r="F448" s="83"/>
      <c r="G448" s="81"/>
      <c r="H448" s="123"/>
      <c r="I448" s="238" t="str">
        <f>IF(ISNUMBER(F448),_xlfn.IFS(RIGHT(H448,3)="(b)",IF(AND(G448&gt;=DATE('1. Informace o projektu'!$C$3,1,1),G448&lt;=WORKDAY(DATE('1. Informace o projektu'!$C$3+1,1,31)-1,1)),"OK","!!"),RIGHT(H448,3)="(a)",IF(AND(G448&gt;=DATE('1. Informace o projektu'!$C$3,1,1),G448&lt;=WORKDAY(DATE('1. Informace o projektu'!$C$3,12,31)-1,1,'6. Data'!$C$76:$C$89)),"OK","!!"),ISBLANK(G448),"!",ISBLANK(H448),"!!!",H448='6. Data'!$B$3,"vyberte druh nákladu")," ")</f>
        <v xml:space="preserve"> </v>
      </c>
      <c r="J448" s="261" t="str">
        <f t="shared" si="18"/>
        <v xml:space="preserve"> </v>
      </c>
      <c r="K448" s="238" t="str">
        <f t="shared" si="19"/>
        <v xml:space="preserve"> </v>
      </c>
      <c r="L448" s="87" t="str">
        <f t="shared" si="20"/>
        <v xml:space="preserve"> </v>
      </c>
    </row>
    <row r="449" spans="1:12" x14ac:dyDescent="0.25">
      <c r="A449" s="72"/>
      <c r="B449" s="82"/>
      <c r="C449" s="82"/>
      <c r="D449" s="79"/>
      <c r="E449" s="83"/>
      <c r="F449" s="83"/>
      <c r="G449" s="81"/>
      <c r="H449" s="123"/>
      <c r="I449" s="238" t="str">
        <f>IF(ISNUMBER(F449),_xlfn.IFS(RIGHT(H449,3)="(b)",IF(AND(G449&gt;=DATE('1. Informace o projektu'!$C$3,1,1),G449&lt;=WORKDAY(DATE('1. Informace o projektu'!$C$3+1,1,31)-1,1)),"OK","!!"),RIGHT(H449,3)="(a)",IF(AND(G449&gt;=DATE('1. Informace o projektu'!$C$3,1,1),G449&lt;=WORKDAY(DATE('1. Informace o projektu'!$C$3,12,31)-1,1,'6. Data'!$C$76:$C$89)),"OK","!!"),ISBLANK(G449),"!",ISBLANK(H449),"!!!",H449='6. Data'!$B$3,"vyberte druh nákladu")," ")</f>
        <v xml:space="preserve"> </v>
      </c>
      <c r="J449" s="261" t="str">
        <f t="shared" si="18"/>
        <v xml:space="preserve"> </v>
      </c>
      <c r="K449" s="238" t="str">
        <f t="shared" si="19"/>
        <v xml:space="preserve"> </v>
      </c>
      <c r="L449" s="87" t="str">
        <f t="shared" si="20"/>
        <v xml:space="preserve"> </v>
      </c>
    </row>
    <row r="450" spans="1:12" x14ac:dyDescent="0.25">
      <c r="A450" s="72"/>
      <c r="B450" s="82"/>
      <c r="C450" s="82"/>
      <c r="D450" s="79"/>
      <c r="E450" s="83"/>
      <c r="F450" s="83"/>
      <c r="G450" s="81"/>
      <c r="H450" s="123"/>
      <c r="I450" s="238" t="str">
        <f>IF(ISNUMBER(F450),_xlfn.IFS(RIGHT(H450,3)="(b)",IF(AND(G450&gt;=DATE('1. Informace o projektu'!$C$3,1,1),G450&lt;=WORKDAY(DATE('1. Informace o projektu'!$C$3+1,1,31)-1,1)),"OK","!!"),RIGHT(H450,3)="(a)",IF(AND(G450&gt;=DATE('1. Informace o projektu'!$C$3,1,1),G450&lt;=WORKDAY(DATE('1. Informace o projektu'!$C$3,12,31)-1,1,'6. Data'!$C$76:$C$89)),"OK","!!"),ISBLANK(G450),"!",ISBLANK(H450),"!!!",H450='6. Data'!$B$3,"vyberte druh nákladu")," ")</f>
        <v xml:space="preserve"> </v>
      </c>
      <c r="J450" s="261" t="str">
        <f t="shared" si="18"/>
        <v xml:space="preserve"> </v>
      </c>
      <c r="K450" s="238" t="str">
        <f t="shared" si="19"/>
        <v xml:space="preserve"> </v>
      </c>
      <c r="L450" s="87" t="str">
        <f t="shared" si="20"/>
        <v xml:space="preserve"> </v>
      </c>
    </row>
    <row r="451" spans="1:12" x14ac:dyDescent="0.25">
      <c r="A451" s="72"/>
      <c r="B451" s="82"/>
      <c r="C451" s="82"/>
      <c r="D451" s="79"/>
      <c r="E451" s="83"/>
      <c r="F451" s="83"/>
      <c r="G451" s="81"/>
      <c r="H451" s="123"/>
      <c r="I451" s="238" t="str">
        <f>IF(ISNUMBER(F451),_xlfn.IFS(RIGHT(H451,3)="(b)",IF(AND(G451&gt;=DATE('1. Informace o projektu'!$C$3,1,1),G451&lt;=WORKDAY(DATE('1. Informace o projektu'!$C$3+1,1,31)-1,1)),"OK","!!"),RIGHT(H451,3)="(a)",IF(AND(G451&gt;=DATE('1. Informace o projektu'!$C$3,1,1),G451&lt;=WORKDAY(DATE('1. Informace o projektu'!$C$3,12,31)-1,1,'6. Data'!$C$76:$C$89)),"OK","!!"),ISBLANK(G451),"!",ISBLANK(H451),"!!!",H451='6. Data'!$B$3,"vyberte druh nákladu")," ")</f>
        <v xml:space="preserve"> </v>
      </c>
      <c r="J451" s="261" t="str">
        <f t="shared" si="18"/>
        <v xml:space="preserve"> </v>
      </c>
      <c r="K451" s="238" t="str">
        <f t="shared" si="19"/>
        <v xml:space="preserve"> </v>
      </c>
      <c r="L451" s="87" t="str">
        <f t="shared" si="20"/>
        <v xml:space="preserve"> </v>
      </c>
    </row>
    <row r="452" spans="1:12" x14ac:dyDescent="0.25">
      <c r="A452" s="72"/>
      <c r="B452" s="82"/>
      <c r="C452" s="82"/>
      <c r="D452" s="79"/>
      <c r="E452" s="83"/>
      <c r="F452" s="83"/>
      <c r="G452" s="81"/>
      <c r="H452" s="123"/>
      <c r="I452" s="238" t="str">
        <f>IF(ISNUMBER(F452),_xlfn.IFS(RIGHT(H452,3)="(b)",IF(AND(G452&gt;=DATE('1. Informace o projektu'!$C$3,1,1),G452&lt;=WORKDAY(DATE('1. Informace o projektu'!$C$3+1,1,31)-1,1)),"OK","!!"),RIGHT(H452,3)="(a)",IF(AND(G452&gt;=DATE('1. Informace o projektu'!$C$3,1,1),G452&lt;=WORKDAY(DATE('1. Informace o projektu'!$C$3,12,31)-1,1,'6. Data'!$C$76:$C$89)),"OK","!!"),ISBLANK(G452),"!",ISBLANK(H452),"!!!",H452='6. Data'!$B$3,"vyberte druh nákladu")," ")</f>
        <v xml:space="preserve"> </v>
      </c>
      <c r="J452" s="261" t="str">
        <f t="shared" si="18"/>
        <v xml:space="preserve"> </v>
      </c>
      <c r="K452" s="238" t="str">
        <f t="shared" si="19"/>
        <v xml:space="preserve"> </v>
      </c>
      <c r="L452" s="87" t="str">
        <f t="shared" si="20"/>
        <v xml:space="preserve"> </v>
      </c>
    </row>
    <row r="453" spans="1:12" x14ac:dyDescent="0.25">
      <c r="A453" s="72"/>
      <c r="B453" s="82"/>
      <c r="C453" s="82"/>
      <c r="D453" s="79"/>
      <c r="E453" s="83"/>
      <c r="F453" s="83"/>
      <c r="G453" s="81"/>
      <c r="H453" s="123"/>
      <c r="I453" s="238" t="str">
        <f>IF(ISNUMBER(F453),_xlfn.IFS(RIGHT(H453,3)="(b)",IF(AND(G453&gt;=DATE('1. Informace o projektu'!$C$3,1,1),G453&lt;=WORKDAY(DATE('1. Informace o projektu'!$C$3+1,1,31)-1,1)),"OK","!!"),RIGHT(H453,3)="(a)",IF(AND(G453&gt;=DATE('1. Informace o projektu'!$C$3,1,1),G453&lt;=WORKDAY(DATE('1. Informace o projektu'!$C$3,12,31)-1,1,'6. Data'!$C$76:$C$89)),"OK","!!"),ISBLANK(G453),"!",ISBLANK(H453),"!!!",H453='6. Data'!$B$3,"vyberte druh nákladu")," ")</f>
        <v xml:space="preserve"> </v>
      </c>
      <c r="J453" s="261" t="str">
        <f t="shared" si="18"/>
        <v xml:space="preserve"> </v>
      </c>
      <c r="K453" s="238" t="str">
        <f t="shared" si="19"/>
        <v xml:space="preserve"> </v>
      </c>
      <c r="L453" s="87" t="str">
        <f t="shared" si="20"/>
        <v xml:space="preserve"> </v>
      </c>
    </row>
    <row r="454" spans="1:12" x14ac:dyDescent="0.25">
      <c r="A454" s="72"/>
      <c r="B454" s="82"/>
      <c r="C454" s="82"/>
      <c r="D454" s="79"/>
      <c r="E454" s="83"/>
      <c r="F454" s="83"/>
      <c r="G454" s="81"/>
      <c r="H454" s="123"/>
      <c r="I454" s="238" t="str">
        <f>IF(ISNUMBER(F454),_xlfn.IFS(RIGHT(H454,3)="(b)",IF(AND(G454&gt;=DATE('1. Informace o projektu'!$C$3,1,1),G454&lt;=WORKDAY(DATE('1. Informace o projektu'!$C$3+1,1,31)-1,1)),"OK","!!"),RIGHT(H454,3)="(a)",IF(AND(G454&gt;=DATE('1. Informace o projektu'!$C$3,1,1),G454&lt;=WORKDAY(DATE('1. Informace o projektu'!$C$3,12,31)-1,1,'6. Data'!$C$76:$C$89)),"OK","!!"),ISBLANK(G454),"!",ISBLANK(H454),"!!!",H454='6. Data'!$B$3,"vyberte druh nákladu")," ")</f>
        <v xml:space="preserve"> </v>
      </c>
      <c r="J454" s="261" t="str">
        <f t="shared" si="18"/>
        <v xml:space="preserve"> </v>
      </c>
      <c r="K454" s="238" t="str">
        <f t="shared" si="19"/>
        <v xml:space="preserve"> </v>
      </c>
      <c r="L454" s="87" t="str">
        <f t="shared" si="20"/>
        <v xml:space="preserve"> </v>
      </c>
    </row>
    <row r="455" spans="1:12" x14ac:dyDescent="0.25">
      <c r="A455" s="72"/>
      <c r="B455" s="82"/>
      <c r="C455" s="82"/>
      <c r="D455" s="79"/>
      <c r="E455" s="83"/>
      <c r="F455" s="83"/>
      <c r="G455" s="81"/>
      <c r="H455" s="123"/>
      <c r="I455" s="238" t="str">
        <f>IF(ISNUMBER(F455),_xlfn.IFS(RIGHT(H455,3)="(b)",IF(AND(G455&gt;=DATE('1. Informace o projektu'!$C$3,1,1),G455&lt;=WORKDAY(DATE('1. Informace o projektu'!$C$3+1,1,31)-1,1)),"OK","!!"),RIGHT(H455,3)="(a)",IF(AND(G455&gt;=DATE('1. Informace o projektu'!$C$3,1,1),G455&lt;=WORKDAY(DATE('1. Informace o projektu'!$C$3,12,31)-1,1,'6. Data'!$C$76:$C$89)),"OK","!!"),ISBLANK(G455),"!",ISBLANK(H455),"!!!",H455='6. Data'!$B$3,"vyberte druh nákladu")," ")</f>
        <v xml:space="preserve"> </v>
      </c>
      <c r="J455" s="261" t="str">
        <f t="shared" ref="J455:J518" si="21">_xlfn.IFS(I455="!","Zapište datum úhrady",I455="ok"," ",I455=" "," ",I455="!!!","vyberte druh nákladu",I455="!!","nepovolené datum úhrady",I455="vyberte druh nákladu","vyberte druh nákladu")</f>
        <v xml:space="preserve"> </v>
      </c>
      <c r="K455" s="238" t="str">
        <f t="shared" ref="K455:K518" si="22">IF(ISNUMBER(F455),IF(E455&gt;=F455,"OK","!")," ")</f>
        <v xml:space="preserve"> </v>
      </c>
      <c r="L455" s="87" t="str">
        <f t="shared" ref="L455:L518" si="23">_xlfn.IFS(K455="!","Hrazeno z dotace je vyšší než fakturovaná částka",K455="ok"," ",K455=" "," ")</f>
        <v xml:space="preserve"> </v>
      </c>
    </row>
    <row r="456" spans="1:12" x14ac:dyDescent="0.25">
      <c r="A456" s="72"/>
      <c r="B456" s="82"/>
      <c r="C456" s="82"/>
      <c r="D456" s="79"/>
      <c r="E456" s="83"/>
      <c r="F456" s="83"/>
      <c r="G456" s="81"/>
      <c r="H456" s="123"/>
      <c r="I456" s="238" t="str">
        <f>IF(ISNUMBER(F456),_xlfn.IFS(RIGHT(H456,3)="(b)",IF(AND(G456&gt;=DATE('1. Informace o projektu'!$C$3,1,1),G456&lt;=WORKDAY(DATE('1. Informace o projektu'!$C$3+1,1,31)-1,1)),"OK","!!"),RIGHT(H456,3)="(a)",IF(AND(G456&gt;=DATE('1. Informace o projektu'!$C$3,1,1),G456&lt;=WORKDAY(DATE('1. Informace o projektu'!$C$3,12,31)-1,1,'6. Data'!$C$76:$C$89)),"OK","!!"),ISBLANK(G456),"!",ISBLANK(H456),"!!!",H456='6. Data'!$B$3,"vyberte druh nákladu")," ")</f>
        <v xml:space="preserve"> </v>
      </c>
      <c r="J456" s="261" t="str">
        <f t="shared" si="21"/>
        <v xml:space="preserve"> </v>
      </c>
      <c r="K456" s="238" t="str">
        <f t="shared" si="22"/>
        <v xml:space="preserve"> </v>
      </c>
      <c r="L456" s="87" t="str">
        <f t="shared" si="23"/>
        <v xml:space="preserve"> </v>
      </c>
    </row>
    <row r="457" spans="1:12" x14ac:dyDescent="0.25">
      <c r="A457" s="72"/>
      <c r="B457" s="82"/>
      <c r="C457" s="82"/>
      <c r="D457" s="79"/>
      <c r="E457" s="83"/>
      <c r="F457" s="83"/>
      <c r="G457" s="81"/>
      <c r="H457" s="123"/>
      <c r="I457" s="238" t="str">
        <f>IF(ISNUMBER(F457),_xlfn.IFS(RIGHT(H457,3)="(b)",IF(AND(G457&gt;=DATE('1. Informace o projektu'!$C$3,1,1),G457&lt;=WORKDAY(DATE('1. Informace o projektu'!$C$3+1,1,31)-1,1)),"OK","!!"),RIGHT(H457,3)="(a)",IF(AND(G457&gt;=DATE('1. Informace o projektu'!$C$3,1,1),G457&lt;=WORKDAY(DATE('1. Informace o projektu'!$C$3,12,31)-1,1,'6. Data'!$C$76:$C$89)),"OK","!!"),ISBLANK(G457),"!",ISBLANK(H457),"!!!",H457='6. Data'!$B$3,"vyberte druh nákladu")," ")</f>
        <v xml:space="preserve"> </v>
      </c>
      <c r="J457" s="261" t="str">
        <f t="shared" si="21"/>
        <v xml:space="preserve"> </v>
      </c>
      <c r="K457" s="238" t="str">
        <f t="shared" si="22"/>
        <v xml:space="preserve"> </v>
      </c>
      <c r="L457" s="87" t="str">
        <f t="shared" si="23"/>
        <v xml:space="preserve"> </v>
      </c>
    </row>
    <row r="458" spans="1:12" x14ac:dyDescent="0.25">
      <c r="A458" s="72"/>
      <c r="B458" s="82"/>
      <c r="C458" s="82"/>
      <c r="D458" s="79"/>
      <c r="E458" s="83"/>
      <c r="F458" s="83"/>
      <c r="G458" s="81"/>
      <c r="H458" s="123"/>
      <c r="I458" s="238" t="str">
        <f>IF(ISNUMBER(F458),_xlfn.IFS(RIGHT(H458,3)="(b)",IF(AND(G458&gt;=DATE('1. Informace o projektu'!$C$3,1,1),G458&lt;=WORKDAY(DATE('1. Informace o projektu'!$C$3+1,1,31)-1,1)),"OK","!!"),RIGHT(H458,3)="(a)",IF(AND(G458&gt;=DATE('1. Informace o projektu'!$C$3,1,1),G458&lt;=WORKDAY(DATE('1. Informace o projektu'!$C$3,12,31)-1,1,'6. Data'!$C$76:$C$89)),"OK","!!"),ISBLANK(G458),"!",ISBLANK(H458),"!!!",H458='6. Data'!$B$3,"vyberte druh nákladu")," ")</f>
        <v xml:space="preserve"> </v>
      </c>
      <c r="J458" s="261" t="str">
        <f t="shared" si="21"/>
        <v xml:space="preserve"> </v>
      </c>
      <c r="K458" s="238" t="str">
        <f t="shared" si="22"/>
        <v xml:space="preserve"> </v>
      </c>
      <c r="L458" s="87" t="str">
        <f t="shared" si="23"/>
        <v xml:space="preserve"> </v>
      </c>
    </row>
    <row r="459" spans="1:12" x14ac:dyDescent="0.25">
      <c r="A459" s="72"/>
      <c r="B459" s="82"/>
      <c r="C459" s="82"/>
      <c r="D459" s="79"/>
      <c r="E459" s="83"/>
      <c r="F459" s="83"/>
      <c r="G459" s="81"/>
      <c r="H459" s="123"/>
      <c r="I459" s="238" t="str">
        <f>IF(ISNUMBER(F459),_xlfn.IFS(RIGHT(H459,3)="(b)",IF(AND(G459&gt;=DATE('1. Informace o projektu'!$C$3,1,1),G459&lt;=WORKDAY(DATE('1. Informace o projektu'!$C$3+1,1,31)-1,1)),"OK","!!"),RIGHT(H459,3)="(a)",IF(AND(G459&gt;=DATE('1. Informace o projektu'!$C$3,1,1),G459&lt;=WORKDAY(DATE('1. Informace o projektu'!$C$3,12,31)-1,1,'6. Data'!$C$76:$C$89)),"OK","!!"),ISBLANK(G459),"!",ISBLANK(H459),"!!!",H459='6. Data'!$B$3,"vyberte druh nákladu")," ")</f>
        <v xml:space="preserve"> </v>
      </c>
      <c r="J459" s="261" t="str">
        <f t="shared" si="21"/>
        <v xml:space="preserve"> </v>
      </c>
      <c r="K459" s="238" t="str">
        <f t="shared" si="22"/>
        <v xml:space="preserve"> </v>
      </c>
      <c r="L459" s="87" t="str">
        <f t="shared" si="23"/>
        <v xml:space="preserve"> </v>
      </c>
    </row>
    <row r="460" spans="1:12" x14ac:dyDescent="0.25">
      <c r="A460" s="72"/>
      <c r="B460" s="82"/>
      <c r="C460" s="82"/>
      <c r="D460" s="79"/>
      <c r="E460" s="83"/>
      <c r="F460" s="83"/>
      <c r="G460" s="81"/>
      <c r="H460" s="123"/>
      <c r="I460" s="238" t="str">
        <f>IF(ISNUMBER(F460),_xlfn.IFS(RIGHT(H460,3)="(b)",IF(AND(G460&gt;=DATE('1. Informace o projektu'!$C$3,1,1),G460&lt;=WORKDAY(DATE('1. Informace o projektu'!$C$3+1,1,31)-1,1)),"OK","!!"),RIGHT(H460,3)="(a)",IF(AND(G460&gt;=DATE('1. Informace o projektu'!$C$3,1,1),G460&lt;=WORKDAY(DATE('1. Informace o projektu'!$C$3,12,31)-1,1,'6. Data'!$C$76:$C$89)),"OK","!!"),ISBLANK(G460),"!",ISBLANK(H460),"!!!",H460='6. Data'!$B$3,"vyberte druh nákladu")," ")</f>
        <v xml:space="preserve"> </v>
      </c>
      <c r="J460" s="261" t="str">
        <f t="shared" si="21"/>
        <v xml:space="preserve"> </v>
      </c>
      <c r="K460" s="238" t="str">
        <f t="shared" si="22"/>
        <v xml:space="preserve"> </v>
      </c>
      <c r="L460" s="87" t="str">
        <f t="shared" si="23"/>
        <v xml:space="preserve"> </v>
      </c>
    </row>
    <row r="461" spans="1:12" x14ac:dyDescent="0.25">
      <c r="A461" s="72"/>
      <c r="B461" s="82"/>
      <c r="C461" s="82"/>
      <c r="D461" s="79"/>
      <c r="E461" s="83"/>
      <c r="F461" s="83"/>
      <c r="G461" s="81"/>
      <c r="H461" s="123"/>
      <c r="I461" s="238" t="str">
        <f>IF(ISNUMBER(F461),_xlfn.IFS(RIGHT(H461,3)="(b)",IF(AND(G461&gt;=DATE('1. Informace o projektu'!$C$3,1,1),G461&lt;=WORKDAY(DATE('1. Informace o projektu'!$C$3+1,1,31)-1,1)),"OK","!!"),RIGHT(H461,3)="(a)",IF(AND(G461&gt;=DATE('1. Informace o projektu'!$C$3,1,1),G461&lt;=WORKDAY(DATE('1. Informace o projektu'!$C$3,12,31)-1,1,'6. Data'!$C$76:$C$89)),"OK","!!"),ISBLANK(G461),"!",ISBLANK(H461),"!!!",H461='6. Data'!$B$3,"vyberte druh nákladu")," ")</f>
        <v xml:space="preserve"> </v>
      </c>
      <c r="J461" s="261" t="str">
        <f t="shared" si="21"/>
        <v xml:space="preserve"> </v>
      </c>
      <c r="K461" s="238" t="str">
        <f t="shared" si="22"/>
        <v xml:space="preserve"> </v>
      </c>
      <c r="L461" s="87" t="str">
        <f t="shared" si="23"/>
        <v xml:space="preserve"> </v>
      </c>
    </row>
    <row r="462" spans="1:12" x14ac:dyDescent="0.25">
      <c r="A462" s="72"/>
      <c r="B462" s="82"/>
      <c r="C462" s="82"/>
      <c r="D462" s="79"/>
      <c r="E462" s="83"/>
      <c r="F462" s="83"/>
      <c r="G462" s="81"/>
      <c r="H462" s="123"/>
      <c r="I462" s="238" t="str">
        <f>IF(ISNUMBER(F462),_xlfn.IFS(RIGHT(H462,3)="(b)",IF(AND(G462&gt;=DATE('1. Informace o projektu'!$C$3,1,1),G462&lt;=WORKDAY(DATE('1. Informace o projektu'!$C$3+1,1,31)-1,1)),"OK","!!"),RIGHT(H462,3)="(a)",IF(AND(G462&gt;=DATE('1. Informace o projektu'!$C$3,1,1),G462&lt;=WORKDAY(DATE('1. Informace o projektu'!$C$3,12,31)-1,1,'6. Data'!$C$76:$C$89)),"OK","!!"),ISBLANK(G462),"!",ISBLANK(H462),"!!!",H462='6. Data'!$B$3,"vyberte druh nákladu")," ")</f>
        <v xml:space="preserve"> </v>
      </c>
      <c r="J462" s="261" t="str">
        <f t="shared" si="21"/>
        <v xml:space="preserve"> </v>
      </c>
      <c r="K462" s="238" t="str">
        <f t="shared" si="22"/>
        <v xml:space="preserve"> </v>
      </c>
      <c r="L462" s="87" t="str">
        <f t="shared" si="23"/>
        <v xml:space="preserve"> </v>
      </c>
    </row>
    <row r="463" spans="1:12" x14ac:dyDescent="0.25">
      <c r="A463" s="72"/>
      <c r="B463" s="82"/>
      <c r="C463" s="82"/>
      <c r="D463" s="79"/>
      <c r="E463" s="83"/>
      <c r="F463" s="83"/>
      <c r="G463" s="81"/>
      <c r="H463" s="123"/>
      <c r="I463" s="238" t="str">
        <f>IF(ISNUMBER(F463),_xlfn.IFS(RIGHT(H463,3)="(b)",IF(AND(G463&gt;=DATE('1. Informace o projektu'!$C$3,1,1),G463&lt;=WORKDAY(DATE('1. Informace o projektu'!$C$3+1,1,31)-1,1)),"OK","!!"),RIGHT(H463,3)="(a)",IF(AND(G463&gt;=DATE('1. Informace o projektu'!$C$3,1,1),G463&lt;=WORKDAY(DATE('1. Informace o projektu'!$C$3,12,31)-1,1,'6. Data'!$C$76:$C$89)),"OK","!!"),ISBLANK(G463),"!",ISBLANK(H463),"!!!",H463='6. Data'!$B$3,"vyberte druh nákladu")," ")</f>
        <v xml:space="preserve"> </v>
      </c>
      <c r="J463" s="261" t="str">
        <f t="shared" si="21"/>
        <v xml:space="preserve"> </v>
      </c>
      <c r="K463" s="238" t="str">
        <f t="shared" si="22"/>
        <v xml:space="preserve"> </v>
      </c>
      <c r="L463" s="87" t="str">
        <f t="shared" si="23"/>
        <v xml:space="preserve"> </v>
      </c>
    </row>
    <row r="464" spans="1:12" x14ac:dyDescent="0.25">
      <c r="A464" s="72"/>
      <c r="B464" s="82"/>
      <c r="C464" s="82"/>
      <c r="D464" s="79"/>
      <c r="E464" s="83"/>
      <c r="F464" s="83"/>
      <c r="G464" s="81"/>
      <c r="H464" s="123"/>
      <c r="I464" s="238" t="str">
        <f>IF(ISNUMBER(F464),_xlfn.IFS(RIGHT(H464,3)="(b)",IF(AND(G464&gt;=DATE('1. Informace o projektu'!$C$3,1,1),G464&lt;=WORKDAY(DATE('1. Informace o projektu'!$C$3+1,1,31)-1,1)),"OK","!!"),RIGHT(H464,3)="(a)",IF(AND(G464&gt;=DATE('1. Informace o projektu'!$C$3,1,1),G464&lt;=WORKDAY(DATE('1. Informace o projektu'!$C$3,12,31)-1,1,'6. Data'!$C$76:$C$89)),"OK","!!"),ISBLANK(G464),"!",ISBLANK(H464),"!!!",H464='6. Data'!$B$3,"vyberte druh nákladu")," ")</f>
        <v xml:space="preserve"> </v>
      </c>
      <c r="J464" s="261" t="str">
        <f t="shared" si="21"/>
        <v xml:space="preserve"> </v>
      </c>
      <c r="K464" s="238" t="str">
        <f t="shared" si="22"/>
        <v xml:space="preserve"> </v>
      </c>
      <c r="L464" s="87" t="str">
        <f t="shared" si="23"/>
        <v xml:space="preserve"> </v>
      </c>
    </row>
    <row r="465" spans="1:12" x14ac:dyDescent="0.25">
      <c r="A465" s="72"/>
      <c r="B465" s="82"/>
      <c r="C465" s="82"/>
      <c r="D465" s="79"/>
      <c r="E465" s="83"/>
      <c r="F465" s="83"/>
      <c r="G465" s="81"/>
      <c r="H465" s="123"/>
      <c r="I465" s="238" t="str">
        <f>IF(ISNUMBER(F465),_xlfn.IFS(RIGHT(H465,3)="(b)",IF(AND(G465&gt;=DATE('1. Informace o projektu'!$C$3,1,1),G465&lt;=WORKDAY(DATE('1. Informace o projektu'!$C$3+1,1,31)-1,1)),"OK","!!"),RIGHT(H465,3)="(a)",IF(AND(G465&gt;=DATE('1. Informace o projektu'!$C$3,1,1),G465&lt;=WORKDAY(DATE('1. Informace o projektu'!$C$3,12,31)-1,1,'6. Data'!$C$76:$C$89)),"OK","!!"),ISBLANK(G465),"!",ISBLANK(H465),"!!!",H465='6. Data'!$B$3,"vyberte druh nákladu")," ")</f>
        <v xml:space="preserve"> </v>
      </c>
      <c r="J465" s="261" t="str">
        <f t="shared" si="21"/>
        <v xml:space="preserve"> </v>
      </c>
      <c r="K465" s="238" t="str">
        <f t="shared" si="22"/>
        <v xml:space="preserve"> </v>
      </c>
      <c r="L465" s="87" t="str">
        <f t="shared" si="23"/>
        <v xml:space="preserve"> </v>
      </c>
    </row>
    <row r="466" spans="1:12" x14ac:dyDescent="0.25">
      <c r="A466" s="72"/>
      <c r="B466" s="82"/>
      <c r="C466" s="82"/>
      <c r="D466" s="79"/>
      <c r="E466" s="83"/>
      <c r="F466" s="83"/>
      <c r="G466" s="81"/>
      <c r="H466" s="123"/>
      <c r="I466" s="238" t="str">
        <f>IF(ISNUMBER(F466),_xlfn.IFS(RIGHT(H466,3)="(b)",IF(AND(G466&gt;=DATE('1. Informace o projektu'!$C$3,1,1),G466&lt;=WORKDAY(DATE('1. Informace o projektu'!$C$3+1,1,31)-1,1)),"OK","!!"),RIGHT(H466,3)="(a)",IF(AND(G466&gt;=DATE('1. Informace o projektu'!$C$3,1,1),G466&lt;=WORKDAY(DATE('1. Informace o projektu'!$C$3,12,31)-1,1,'6. Data'!$C$76:$C$89)),"OK","!!"),ISBLANK(G466),"!",ISBLANK(H466),"!!!",H466='6. Data'!$B$3,"vyberte druh nákladu")," ")</f>
        <v xml:space="preserve"> </v>
      </c>
      <c r="J466" s="261" t="str">
        <f t="shared" si="21"/>
        <v xml:space="preserve"> </v>
      </c>
      <c r="K466" s="238" t="str">
        <f t="shared" si="22"/>
        <v xml:space="preserve"> </v>
      </c>
      <c r="L466" s="87" t="str">
        <f t="shared" si="23"/>
        <v xml:space="preserve"> </v>
      </c>
    </row>
    <row r="467" spans="1:12" x14ac:dyDescent="0.25">
      <c r="A467" s="72"/>
      <c r="B467" s="82"/>
      <c r="C467" s="82"/>
      <c r="D467" s="79"/>
      <c r="E467" s="83"/>
      <c r="F467" s="83"/>
      <c r="G467" s="81"/>
      <c r="H467" s="123"/>
      <c r="I467" s="238" t="str">
        <f>IF(ISNUMBER(F467),_xlfn.IFS(RIGHT(H467,3)="(b)",IF(AND(G467&gt;=DATE('1. Informace o projektu'!$C$3,1,1),G467&lt;=WORKDAY(DATE('1. Informace o projektu'!$C$3+1,1,31)-1,1)),"OK","!!"),RIGHT(H467,3)="(a)",IF(AND(G467&gt;=DATE('1. Informace o projektu'!$C$3,1,1),G467&lt;=WORKDAY(DATE('1. Informace o projektu'!$C$3,12,31)-1,1,'6. Data'!$C$76:$C$89)),"OK","!!"),ISBLANK(G467),"!",ISBLANK(H467),"!!!",H467='6. Data'!$B$3,"vyberte druh nákladu")," ")</f>
        <v xml:space="preserve"> </v>
      </c>
      <c r="J467" s="261" t="str">
        <f t="shared" si="21"/>
        <v xml:space="preserve"> </v>
      </c>
      <c r="K467" s="238" t="str">
        <f t="shared" si="22"/>
        <v xml:space="preserve"> </v>
      </c>
      <c r="L467" s="87" t="str">
        <f t="shared" si="23"/>
        <v xml:space="preserve"> </v>
      </c>
    </row>
    <row r="468" spans="1:12" x14ac:dyDescent="0.25">
      <c r="A468" s="72"/>
      <c r="B468" s="82"/>
      <c r="C468" s="82"/>
      <c r="D468" s="79"/>
      <c r="E468" s="83"/>
      <c r="F468" s="83"/>
      <c r="G468" s="81"/>
      <c r="H468" s="123"/>
      <c r="I468" s="238" t="str">
        <f>IF(ISNUMBER(F468),_xlfn.IFS(RIGHT(H468,3)="(b)",IF(AND(G468&gt;=DATE('1. Informace o projektu'!$C$3,1,1),G468&lt;=WORKDAY(DATE('1. Informace o projektu'!$C$3+1,1,31)-1,1)),"OK","!!"),RIGHT(H468,3)="(a)",IF(AND(G468&gt;=DATE('1. Informace o projektu'!$C$3,1,1),G468&lt;=WORKDAY(DATE('1. Informace o projektu'!$C$3,12,31)-1,1,'6. Data'!$C$76:$C$89)),"OK","!!"),ISBLANK(G468),"!",ISBLANK(H468),"!!!",H468='6. Data'!$B$3,"vyberte druh nákladu")," ")</f>
        <v xml:space="preserve"> </v>
      </c>
      <c r="J468" s="261" t="str">
        <f t="shared" si="21"/>
        <v xml:space="preserve"> </v>
      </c>
      <c r="K468" s="238" t="str">
        <f t="shared" si="22"/>
        <v xml:space="preserve"> </v>
      </c>
      <c r="L468" s="87" t="str">
        <f t="shared" si="23"/>
        <v xml:space="preserve"> </v>
      </c>
    </row>
    <row r="469" spans="1:12" x14ac:dyDescent="0.25">
      <c r="A469" s="72"/>
      <c r="B469" s="82"/>
      <c r="C469" s="82"/>
      <c r="D469" s="79"/>
      <c r="E469" s="83"/>
      <c r="F469" s="83"/>
      <c r="G469" s="81"/>
      <c r="H469" s="123"/>
      <c r="I469" s="238" t="str">
        <f>IF(ISNUMBER(F469),_xlfn.IFS(RIGHT(H469,3)="(b)",IF(AND(G469&gt;=DATE('1. Informace o projektu'!$C$3,1,1),G469&lt;=WORKDAY(DATE('1. Informace o projektu'!$C$3+1,1,31)-1,1)),"OK","!!"),RIGHT(H469,3)="(a)",IF(AND(G469&gt;=DATE('1. Informace o projektu'!$C$3,1,1),G469&lt;=WORKDAY(DATE('1. Informace o projektu'!$C$3,12,31)-1,1,'6. Data'!$C$76:$C$89)),"OK","!!"),ISBLANK(G469),"!",ISBLANK(H469),"!!!",H469='6. Data'!$B$3,"vyberte druh nákladu")," ")</f>
        <v xml:space="preserve"> </v>
      </c>
      <c r="J469" s="261" t="str">
        <f t="shared" si="21"/>
        <v xml:space="preserve"> </v>
      </c>
      <c r="K469" s="238" t="str">
        <f t="shared" si="22"/>
        <v xml:space="preserve"> </v>
      </c>
      <c r="L469" s="87" t="str">
        <f t="shared" si="23"/>
        <v xml:space="preserve"> </v>
      </c>
    </row>
    <row r="470" spans="1:12" x14ac:dyDescent="0.25">
      <c r="A470" s="72"/>
      <c r="B470" s="82"/>
      <c r="C470" s="82"/>
      <c r="D470" s="79"/>
      <c r="E470" s="83"/>
      <c r="F470" s="83"/>
      <c r="G470" s="81"/>
      <c r="H470" s="123"/>
      <c r="I470" s="238" t="str">
        <f>IF(ISNUMBER(F470),_xlfn.IFS(RIGHT(H470,3)="(b)",IF(AND(G470&gt;=DATE('1. Informace o projektu'!$C$3,1,1),G470&lt;=WORKDAY(DATE('1. Informace o projektu'!$C$3+1,1,31)-1,1)),"OK","!!"),RIGHT(H470,3)="(a)",IF(AND(G470&gt;=DATE('1. Informace o projektu'!$C$3,1,1),G470&lt;=WORKDAY(DATE('1. Informace o projektu'!$C$3,12,31)-1,1,'6. Data'!$C$76:$C$89)),"OK","!!"),ISBLANK(G470),"!",ISBLANK(H470),"!!!",H470='6. Data'!$B$3,"vyberte druh nákladu")," ")</f>
        <v xml:space="preserve"> </v>
      </c>
      <c r="J470" s="261" t="str">
        <f t="shared" si="21"/>
        <v xml:space="preserve"> </v>
      </c>
      <c r="K470" s="238" t="str">
        <f t="shared" si="22"/>
        <v xml:space="preserve"> </v>
      </c>
      <c r="L470" s="87" t="str">
        <f t="shared" si="23"/>
        <v xml:space="preserve"> </v>
      </c>
    </row>
    <row r="471" spans="1:12" x14ac:dyDescent="0.25">
      <c r="A471" s="72"/>
      <c r="B471" s="82"/>
      <c r="C471" s="82"/>
      <c r="D471" s="79"/>
      <c r="E471" s="83"/>
      <c r="F471" s="83"/>
      <c r="G471" s="81"/>
      <c r="H471" s="123"/>
      <c r="I471" s="238" t="str">
        <f>IF(ISNUMBER(F471),_xlfn.IFS(RIGHT(H471,3)="(b)",IF(AND(G471&gt;=DATE('1. Informace o projektu'!$C$3,1,1),G471&lt;=WORKDAY(DATE('1. Informace o projektu'!$C$3+1,1,31)-1,1)),"OK","!!"),RIGHT(H471,3)="(a)",IF(AND(G471&gt;=DATE('1. Informace o projektu'!$C$3,1,1),G471&lt;=WORKDAY(DATE('1. Informace o projektu'!$C$3,12,31)-1,1,'6. Data'!$C$76:$C$89)),"OK","!!"),ISBLANK(G471),"!",ISBLANK(H471),"!!!",H471='6. Data'!$B$3,"vyberte druh nákladu")," ")</f>
        <v xml:space="preserve"> </v>
      </c>
      <c r="J471" s="261" t="str">
        <f t="shared" si="21"/>
        <v xml:space="preserve"> </v>
      </c>
      <c r="K471" s="238" t="str">
        <f t="shared" si="22"/>
        <v xml:space="preserve"> </v>
      </c>
      <c r="L471" s="87" t="str">
        <f t="shared" si="23"/>
        <v xml:space="preserve"> </v>
      </c>
    </row>
    <row r="472" spans="1:12" x14ac:dyDescent="0.25">
      <c r="A472" s="72"/>
      <c r="B472" s="82"/>
      <c r="C472" s="82"/>
      <c r="D472" s="79"/>
      <c r="E472" s="83"/>
      <c r="F472" s="83"/>
      <c r="G472" s="81"/>
      <c r="H472" s="123"/>
      <c r="I472" s="238" t="str">
        <f>IF(ISNUMBER(F472),_xlfn.IFS(RIGHT(H472,3)="(b)",IF(AND(G472&gt;=DATE('1. Informace o projektu'!$C$3,1,1),G472&lt;=WORKDAY(DATE('1. Informace o projektu'!$C$3+1,1,31)-1,1)),"OK","!!"),RIGHT(H472,3)="(a)",IF(AND(G472&gt;=DATE('1. Informace o projektu'!$C$3,1,1),G472&lt;=WORKDAY(DATE('1. Informace o projektu'!$C$3,12,31)-1,1,'6. Data'!$C$76:$C$89)),"OK","!!"),ISBLANK(G472),"!",ISBLANK(H472),"!!!",H472='6. Data'!$B$3,"vyberte druh nákladu")," ")</f>
        <v xml:space="preserve"> </v>
      </c>
      <c r="J472" s="261" t="str">
        <f t="shared" si="21"/>
        <v xml:space="preserve"> </v>
      </c>
      <c r="K472" s="238" t="str">
        <f t="shared" si="22"/>
        <v xml:space="preserve"> </v>
      </c>
      <c r="L472" s="87" t="str">
        <f t="shared" si="23"/>
        <v xml:space="preserve"> </v>
      </c>
    </row>
    <row r="473" spans="1:12" x14ac:dyDescent="0.25">
      <c r="A473" s="72"/>
      <c r="B473" s="82"/>
      <c r="C473" s="82"/>
      <c r="D473" s="79"/>
      <c r="E473" s="83"/>
      <c r="F473" s="83"/>
      <c r="G473" s="81"/>
      <c r="H473" s="123"/>
      <c r="I473" s="238" t="str">
        <f>IF(ISNUMBER(F473),_xlfn.IFS(RIGHT(H473,3)="(b)",IF(AND(G473&gt;=DATE('1. Informace o projektu'!$C$3,1,1),G473&lt;=WORKDAY(DATE('1. Informace o projektu'!$C$3+1,1,31)-1,1)),"OK","!!"),RIGHT(H473,3)="(a)",IF(AND(G473&gt;=DATE('1. Informace o projektu'!$C$3,1,1),G473&lt;=WORKDAY(DATE('1. Informace o projektu'!$C$3,12,31)-1,1,'6. Data'!$C$76:$C$89)),"OK","!!"),ISBLANK(G473),"!",ISBLANK(H473),"!!!",H473='6. Data'!$B$3,"vyberte druh nákladu")," ")</f>
        <v xml:space="preserve"> </v>
      </c>
      <c r="J473" s="261" t="str">
        <f t="shared" si="21"/>
        <v xml:space="preserve"> </v>
      </c>
      <c r="K473" s="238" t="str">
        <f t="shared" si="22"/>
        <v xml:space="preserve"> </v>
      </c>
      <c r="L473" s="87" t="str">
        <f t="shared" si="23"/>
        <v xml:space="preserve"> </v>
      </c>
    </row>
    <row r="474" spans="1:12" x14ac:dyDescent="0.25">
      <c r="A474" s="72"/>
      <c r="B474" s="82"/>
      <c r="C474" s="82"/>
      <c r="D474" s="79"/>
      <c r="E474" s="83"/>
      <c r="F474" s="83"/>
      <c r="G474" s="81"/>
      <c r="H474" s="123"/>
      <c r="I474" s="238" t="str">
        <f>IF(ISNUMBER(F474),_xlfn.IFS(RIGHT(H474,3)="(b)",IF(AND(G474&gt;=DATE('1. Informace o projektu'!$C$3,1,1),G474&lt;=WORKDAY(DATE('1. Informace o projektu'!$C$3+1,1,31)-1,1)),"OK","!!"),RIGHT(H474,3)="(a)",IF(AND(G474&gt;=DATE('1. Informace o projektu'!$C$3,1,1),G474&lt;=WORKDAY(DATE('1. Informace o projektu'!$C$3,12,31)-1,1,'6. Data'!$C$76:$C$89)),"OK","!!"),ISBLANK(G474),"!",ISBLANK(H474),"!!!",H474='6. Data'!$B$3,"vyberte druh nákladu")," ")</f>
        <v xml:space="preserve"> </v>
      </c>
      <c r="J474" s="261" t="str">
        <f t="shared" si="21"/>
        <v xml:space="preserve"> </v>
      </c>
      <c r="K474" s="238" t="str">
        <f t="shared" si="22"/>
        <v xml:space="preserve"> </v>
      </c>
      <c r="L474" s="87" t="str">
        <f t="shared" si="23"/>
        <v xml:space="preserve"> </v>
      </c>
    </row>
    <row r="475" spans="1:12" x14ac:dyDescent="0.25">
      <c r="A475" s="72"/>
      <c r="B475" s="82"/>
      <c r="C475" s="82"/>
      <c r="D475" s="79"/>
      <c r="E475" s="83"/>
      <c r="F475" s="83"/>
      <c r="G475" s="81"/>
      <c r="H475" s="123"/>
      <c r="I475" s="238" t="str">
        <f>IF(ISNUMBER(F475),_xlfn.IFS(RIGHT(H475,3)="(b)",IF(AND(G475&gt;=DATE('1. Informace o projektu'!$C$3,1,1),G475&lt;=WORKDAY(DATE('1. Informace o projektu'!$C$3+1,1,31)-1,1)),"OK","!!"),RIGHT(H475,3)="(a)",IF(AND(G475&gt;=DATE('1. Informace o projektu'!$C$3,1,1),G475&lt;=WORKDAY(DATE('1. Informace o projektu'!$C$3,12,31)-1,1,'6. Data'!$C$76:$C$89)),"OK","!!"),ISBLANK(G475),"!",ISBLANK(H475),"!!!",H475='6. Data'!$B$3,"vyberte druh nákladu")," ")</f>
        <v xml:space="preserve"> </v>
      </c>
      <c r="J475" s="261" t="str">
        <f t="shared" si="21"/>
        <v xml:space="preserve"> </v>
      </c>
      <c r="K475" s="238" t="str">
        <f t="shared" si="22"/>
        <v xml:space="preserve"> </v>
      </c>
      <c r="L475" s="87" t="str">
        <f t="shared" si="23"/>
        <v xml:space="preserve"> </v>
      </c>
    </row>
    <row r="476" spans="1:12" x14ac:dyDescent="0.25">
      <c r="A476" s="72"/>
      <c r="B476" s="82"/>
      <c r="C476" s="82"/>
      <c r="D476" s="79"/>
      <c r="E476" s="83"/>
      <c r="F476" s="83"/>
      <c r="G476" s="81"/>
      <c r="H476" s="123"/>
      <c r="I476" s="238" t="str">
        <f>IF(ISNUMBER(F476),_xlfn.IFS(RIGHT(H476,3)="(b)",IF(AND(G476&gt;=DATE('1. Informace o projektu'!$C$3,1,1),G476&lt;=WORKDAY(DATE('1. Informace o projektu'!$C$3+1,1,31)-1,1)),"OK","!!"),RIGHT(H476,3)="(a)",IF(AND(G476&gt;=DATE('1. Informace o projektu'!$C$3,1,1),G476&lt;=WORKDAY(DATE('1. Informace o projektu'!$C$3,12,31)-1,1,'6. Data'!$C$76:$C$89)),"OK","!!"),ISBLANK(G476),"!",ISBLANK(H476),"!!!",H476='6. Data'!$B$3,"vyberte druh nákladu")," ")</f>
        <v xml:space="preserve"> </v>
      </c>
      <c r="J476" s="261" t="str">
        <f t="shared" si="21"/>
        <v xml:space="preserve"> </v>
      </c>
      <c r="K476" s="238" t="str">
        <f t="shared" si="22"/>
        <v xml:space="preserve"> </v>
      </c>
      <c r="L476" s="87" t="str">
        <f t="shared" si="23"/>
        <v xml:space="preserve"> </v>
      </c>
    </row>
    <row r="477" spans="1:12" x14ac:dyDescent="0.25">
      <c r="A477" s="72"/>
      <c r="B477" s="82"/>
      <c r="C477" s="82"/>
      <c r="D477" s="79"/>
      <c r="E477" s="83"/>
      <c r="F477" s="83"/>
      <c r="G477" s="81"/>
      <c r="H477" s="123"/>
      <c r="I477" s="238" t="str">
        <f>IF(ISNUMBER(F477),_xlfn.IFS(RIGHT(H477,3)="(b)",IF(AND(G477&gt;=DATE('1. Informace o projektu'!$C$3,1,1),G477&lt;=WORKDAY(DATE('1. Informace o projektu'!$C$3+1,1,31)-1,1)),"OK","!!"),RIGHT(H477,3)="(a)",IF(AND(G477&gt;=DATE('1. Informace o projektu'!$C$3,1,1),G477&lt;=WORKDAY(DATE('1. Informace o projektu'!$C$3,12,31)-1,1,'6. Data'!$C$76:$C$89)),"OK","!!"),ISBLANK(G477),"!",ISBLANK(H477),"!!!",H477='6. Data'!$B$3,"vyberte druh nákladu")," ")</f>
        <v xml:space="preserve"> </v>
      </c>
      <c r="J477" s="261" t="str">
        <f t="shared" si="21"/>
        <v xml:space="preserve"> </v>
      </c>
      <c r="K477" s="238" t="str">
        <f t="shared" si="22"/>
        <v xml:space="preserve"> </v>
      </c>
      <c r="L477" s="87" t="str">
        <f t="shared" si="23"/>
        <v xml:space="preserve"> </v>
      </c>
    </row>
    <row r="478" spans="1:12" x14ac:dyDescent="0.25">
      <c r="A478" s="72"/>
      <c r="B478" s="82"/>
      <c r="C478" s="82"/>
      <c r="D478" s="79"/>
      <c r="E478" s="83"/>
      <c r="F478" s="83"/>
      <c r="G478" s="81"/>
      <c r="H478" s="123"/>
      <c r="I478" s="238" t="str">
        <f>IF(ISNUMBER(F478),_xlfn.IFS(RIGHT(H478,3)="(b)",IF(AND(G478&gt;=DATE('1. Informace o projektu'!$C$3,1,1),G478&lt;=WORKDAY(DATE('1. Informace o projektu'!$C$3+1,1,31)-1,1)),"OK","!!"),RIGHT(H478,3)="(a)",IF(AND(G478&gt;=DATE('1. Informace o projektu'!$C$3,1,1),G478&lt;=WORKDAY(DATE('1. Informace o projektu'!$C$3,12,31)-1,1,'6. Data'!$C$76:$C$89)),"OK","!!"),ISBLANK(G478),"!",ISBLANK(H478),"!!!",H478='6. Data'!$B$3,"vyberte druh nákladu")," ")</f>
        <v xml:space="preserve"> </v>
      </c>
      <c r="J478" s="261" t="str">
        <f t="shared" si="21"/>
        <v xml:space="preserve"> </v>
      </c>
      <c r="K478" s="238" t="str">
        <f t="shared" si="22"/>
        <v xml:space="preserve"> </v>
      </c>
      <c r="L478" s="87" t="str">
        <f t="shared" si="23"/>
        <v xml:space="preserve"> </v>
      </c>
    </row>
    <row r="479" spans="1:12" x14ac:dyDescent="0.25">
      <c r="A479" s="72"/>
      <c r="B479" s="82"/>
      <c r="C479" s="82"/>
      <c r="D479" s="79"/>
      <c r="E479" s="83"/>
      <c r="F479" s="83"/>
      <c r="G479" s="81"/>
      <c r="H479" s="123"/>
      <c r="I479" s="238" t="str">
        <f>IF(ISNUMBER(F479),_xlfn.IFS(RIGHT(H479,3)="(b)",IF(AND(G479&gt;=DATE('1. Informace o projektu'!$C$3,1,1),G479&lt;=WORKDAY(DATE('1. Informace o projektu'!$C$3+1,1,31)-1,1)),"OK","!!"),RIGHT(H479,3)="(a)",IF(AND(G479&gt;=DATE('1. Informace o projektu'!$C$3,1,1),G479&lt;=WORKDAY(DATE('1. Informace o projektu'!$C$3,12,31)-1,1,'6. Data'!$C$76:$C$89)),"OK","!!"),ISBLANK(G479),"!",ISBLANK(H479),"!!!",H479='6. Data'!$B$3,"vyberte druh nákladu")," ")</f>
        <v xml:space="preserve"> </v>
      </c>
      <c r="J479" s="261" t="str">
        <f t="shared" si="21"/>
        <v xml:space="preserve"> </v>
      </c>
      <c r="K479" s="238" t="str">
        <f t="shared" si="22"/>
        <v xml:space="preserve"> </v>
      </c>
      <c r="L479" s="87" t="str">
        <f t="shared" si="23"/>
        <v xml:space="preserve"> </v>
      </c>
    </row>
    <row r="480" spans="1:12" x14ac:dyDescent="0.25">
      <c r="A480" s="72"/>
      <c r="B480" s="82"/>
      <c r="C480" s="82"/>
      <c r="D480" s="79"/>
      <c r="E480" s="83"/>
      <c r="F480" s="83"/>
      <c r="G480" s="81"/>
      <c r="H480" s="123"/>
      <c r="I480" s="238" t="str">
        <f>IF(ISNUMBER(F480),_xlfn.IFS(RIGHT(H480,3)="(b)",IF(AND(G480&gt;=DATE('1. Informace o projektu'!$C$3,1,1),G480&lt;=WORKDAY(DATE('1. Informace o projektu'!$C$3+1,1,31)-1,1)),"OK","!!"),RIGHT(H480,3)="(a)",IF(AND(G480&gt;=DATE('1. Informace o projektu'!$C$3,1,1),G480&lt;=WORKDAY(DATE('1. Informace o projektu'!$C$3,12,31)-1,1,'6. Data'!$C$76:$C$89)),"OK","!!"),ISBLANK(G480),"!",ISBLANK(H480),"!!!",H480='6. Data'!$B$3,"vyberte druh nákladu")," ")</f>
        <v xml:space="preserve"> </v>
      </c>
      <c r="J480" s="261" t="str">
        <f t="shared" si="21"/>
        <v xml:space="preserve"> </v>
      </c>
      <c r="K480" s="238" t="str">
        <f t="shared" si="22"/>
        <v xml:space="preserve"> </v>
      </c>
      <c r="L480" s="87" t="str">
        <f t="shared" si="23"/>
        <v xml:space="preserve"> </v>
      </c>
    </row>
    <row r="481" spans="1:12" x14ac:dyDescent="0.25">
      <c r="A481" s="72"/>
      <c r="B481" s="82"/>
      <c r="C481" s="82"/>
      <c r="D481" s="79"/>
      <c r="E481" s="83"/>
      <c r="F481" s="83"/>
      <c r="G481" s="81"/>
      <c r="H481" s="124"/>
      <c r="I481" s="238" t="str">
        <f>IF(ISNUMBER(F481),_xlfn.IFS(RIGHT(H481,3)="(b)",IF(AND(G481&gt;=DATE('1. Informace o projektu'!$C$3,1,1),G481&lt;=WORKDAY(DATE('1. Informace o projektu'!$C$3+1,1,31)-1,1)),"OK","!!"),RIGHT(H481,3)="(a)",IF(AND(G481&gt;=DATE('1. Informace o projektu'!$C$3,1,1),G481&lt;=WORKDAY(DATE('1. Informace o projektu'!$C$3,12,31)-1,1,'6. Data'!$C$76:$C$89)),"OK","!!"),ISBLANK(G481),"!",ISBLANK(H481),"!!!",H481='6. Data'!$B$3,"vyberte druh nákladu")," ")</f>
        <v xml:space="preserve"> </v>
      </c>
      <c r="J481" s="261" t="str">
        <f t="shared" si="21"/>
        <v xml:space="preserve"> </v>
      </c>
      <c r="K481" s="238" t="str">
        <f t="shared" si="22"/>
        <v xml:space="preserve"> </v>
      </c>
      <c r="L481" s="87" t="str">
        <f t="shared" si="23"/>
        <v xml:space="preserve"> </v>
      </c>
    </row>
    <row r="482" spans="1:12" x14ac:dyDescent="0.25">
      <c r="A482" s="72"/>
      <c r="B482" s="82"/>
      <c r="C482" s="82"/>
      <c r="D482" s="79"/>
      <c r="E482" s="83"/>
      <c r="F482" s="83"/>
      <c r="G482" s="81"/>
      <c r="H482" s="123"/>
      <c r="I482" s="238" t="str">
        <f>IF(ISNUMBER(F482),_xlfn.IFS(RIGHT(H482,3)="(b)",IF(AND(G482&gt;=DATE('1. Informace o projektu'!$C$3,1,1),G482&lt;=WORKDAY(DATE('1. Informace o projektu'!$C$3+1,1,31)-1,1)),"OK","!!"),RIGHT(H482,3)="(a)",IF(AND(G482&gt;=DATE('1. Informace o projektu'!$C$3,1,1),G482&lt;=WORKDAY(DATE('1. Informace o projektu'!$C$3,12,31)-1,1,'6. Data'!$C$76:$C$89)),"OK","!!"),ISBLANK(G482),"!",ISBLANK(H482),"!!!",H482='6. Data'!$B$3,"vyberte druh nákladu")," ")</f>
        <v xml:space="preserve"> </v>
      </c>
      <c r="J482" s="261" t="str">
        <f t="shared" si="21"/>
        <v xml:space="preserve"> </v>
      </c>
      <c r="K482" s="238" t="str">
        <f t="shared" si="22"/>
        <v xml:space="preserve"> </v>
      </c>
      <c r="L482" s="87" t="str">
        <f t="shared" si="23"/>
        <v xml:space="preserve"> </v>
      </c>
    </row>
    <row r="483" spans="1:12" x14ac:dyDescent="0.25">
      <c r="A483" s="72"/>
      <c r="B483" s="82"/>
      <c r="C483" s="82"/>
      <c r="D483" s="79"/>
      <c r="E483" s="83"/>
      <c r="F483" s="83"/>
      <c r="G483" s="81"/>
      <c r="H483" s="123"/>
      <c r="I483" s="238" t="str">
        <f>IF(ISNUMBER(F483),_xlfn.IFS(RIGHT(H483,3)="(b)",IF(AND(G483&gt;=DATE('1. Informace o projektu'!$C$3,1,1),G483&lt;=WORKDAY(DATE('1. Informace o projektu'!$C$3+1,1,31)-1,1)),"OK","!!"),RIGHT(H483,3)="(a)",IF(AND(G483&gt;=DATE('1. Informace o projektu'!$C$3,1,1),G483&lt;=WORKDAY(DATE('1. Informace o projektu'!$C$3,12,31)-1,1,'6. Data'!$C$76:$C$89)),"OK","!!"),ISBLANK(G483),"!",ISBLANK(H483),"!!!",H483='6. Data'!$B$3,"vyberte druh nákladu")," ")</f>
        <v xml:space="preserve"> </v>
      </c>
      <c r="J483" s="261" t="str">
        <f t="shared" si="21"/>
        <v xml:space="preserve"> </v>
      </c>
      <c r="K483" s="238" t="str">
        <f t="shared" si="22"/>
        <v xml:space="preserve"> </v>
      </c>
      <c r="L483" s="87" t="str">
        <f t="shared" si="23"/>
        <v xml:space="preserve"> </v>
      </c>
    </row>
    <row r="484" spans="1:12" x14ac:dyDescent="0.25">
      <c r="A484" s="72"/>
      <c r="B484" s="82"/>
      <c r="C484" s="82"/>
      <c r="D484" s="79"/>
      <c r="E484" s="83"/>
      <c r="F484" s="83"/>
      <c r="G484" s="81"/>
      <c r="H484" s="123"/>
      <c r="I484" s="238" t="str">
        <f>IF(ISNUMBER(F484),_xlfn.IFS(RIGHT(H484,3)="(b)",IF(AND(G484&gt;=DATE('1. Informace o projektu'!$C$3,1,1),G484&lt;=WORKDAY(DATE('1. Informace o projektu'!$C$3+1,1,31)-1,1)),"OK","!!"),RIGHT(H484,3)="(a)",IF(AND(G484&gt;=DATE('1. Informace o projektu'!$C$3,1,1),G484&lt;=WORKDAY(DATE('1. Informace o projektu'!$C$3,12,31)-1,1,'6. Data'!$C$76:$C$89)),"OK","!!"),ISBLANK(G484),"!",ISBLANK(H484),"!!!",H484='6. Data'!$B$3,"vyberte druh nákladu")," ")</f>
        <v xml:space="preserve"> </v>
      </c>
      <c r="J484" s="261" t="str">
        <f t="shared" si="21"/>
        <v xml:space="preserve"> </v>
      </c>
      <c r="K484" s="238" t="str">
        <f t="shared" si="22"/>
        <v xml:space="preserve"> </v>
      </c>
      <c r="L484" s="87" t="str">
        <f t="shared" si="23"/>
        <v xml:space="preserve"> </v>
      </c>
    </row>
    <row r="485" spans="1:12" x14ac:dyDescent="0.25">
      <c r="A485" s="72"/>
      <c r="B485" s="82"/>
      <c r="C485" s="82"/>
      <c r="D485" s="79"/>
      <c r="E485" s="83"/>
      <c r="F485" s="83"/>
      <c r="G485" s="81"/>
      <c r="H485" s="123"/>
      <c r="I485" s="238" t="str">
        <f>IF(ISNUMBER(F485),_xlfn.IFS(RIGHT(H485,3)="(b)",IF(AND(G485&gt;=DATE('1. Informace o projektu'!$C$3,1,1),G485&lt;=WORKDAY(DATE('1. Informace o projektu'!$C$3+1,1,31)-1,1)),"OK","!!"),RIGHT(H485,3)="(a)",IF(AND(G485&gt;=DATE('1. Informace o projektu'!$C$3,1,1),G485&lt;=WORKDAY(DATE('1. Informace o projektu'!$C$3,12,31)-1,1,'6. Data'!$C$76:$C$89)),"OK","!!"),ISBLANK(G485),"!",ISBLANK(H485),"!!!",H485='6. Data'!$B$3,"vyberte druh nákladu")," ")</f>
        <v xml:space="preserve"> </v>
      </c>
      <c r="J485" s="261" t="str">
        <f t="shared" si="21"/>
        <v xml:space="preserve"> </v>
      </c>
      <c r="K485" s="238" t="str">
        <f t="shared" si="22"/>
        <v xml:space="preserve"> </v>
      </c>
      <c r="L485" s="87" t="str">
        <f t="shared" si="23"/>
        <v xml:space="preserve"> </v>
      </c>
    </row>
    <row r="486" spans="1:12" x14ac:dyDescent="0.25">
      <c r="A486" s="72"/>
      <c r="B486" s="82"/>
      <c r="C486" s="82"/>
      <c r="D486" s="79"/>
      <c r="E486" s="83"/>
      <c r="F486" s="83"/>
      <c r="G486" s="81"/>
      <c r="H486" s="123"/>
      <c r="I486" s="238" t="str">
        <f>IF(ISNUMBER(F486),_xlfn.IFS(RIGHT(H486,3)="(b)",IF(AND(G486&gt;=DATE('1. Informace o projektu'!$C$3,1,1),G486&lt;=WORKDAY(DATE('1. Informace o projektu'!$C$3+1,1,31)-1,1)),"OK","!!"),RIGHT(H486,3)="(a)",IF(AND(G486&gt;=DATE('1. Informace o projektu'!$C$3,1,1),G486&lt;=WORKDAY(DATE('1. Informace o projektu'!$C$3,12,31)-1,1,'6. Data'!$C$76:$C$89)),"OK","!!"),ISBLANK(G486),"!",ISBLANK(H486),"!!!",H486='6. Data'!$B$3,"vyberte druh nákladu")," ")</f>
        <v xml:space="preserve"> </v>
      </c>
      <c r="J486" s="261" t="str">
        <f t="shared" si="21"/>
        <v xml:space="preserve"> </v>
      </c>
      <c r="K486" s="238" t="str">
        <f t="shared" si="22"/>
        <v xml:space="preserve"> </v>
      </c>
      <c r="L486" s="87" t="str">
        <f t="shared" si="23"/>
        <v xml:space="preserve"> </v>
      </c>
    </row>
    <row r="487" spans="1:12" x14ac:dyDescent="0.25">
      <c r="A487" s="72"/>
      <c r="B487" s="82"/>
      <c r="C487" s="82"/>
      <c r="D487" s="79"/>
      <c r="E487" s="83"/>
      <c r="F487" s="83"/>
      <c r="G487" s="81"/>
      <c r="H487" s="123"/>
      <c r="I487" s="238" t="str">
        <f>IF(ISNUMBER(F487),_xlfn.IFS(RIGHT(H487,3)="(b)",IF(AND(G487&gt;=DATE('1. Informace o projektu'!$C$3,1,1),G487&lt;=WORKDAY(DATE('1. Informace o projektu'!$C$3+1,1,31)-1,1)),"OK","!!"),RIGHT(H487,3)="(a)",IF(AND(G487&gt;=DATE('1. Informace o projektu'!$C$3,1,1),G487&lt;=WORKDAY(DATE('1. Informace o projektu'!$C$3,12,31)-1,1,'6. Data'!$C$76:$C$89)),"OK","!!"),ISBLANK(G487),"!",ISBLANK(H487),"!!!",H487='6. Data'!$B$3,"vyberte druh nákladu")," ")</f>
        <v xml:space="preserve"> </v>
      </c>
      <c r="J487" s="261" t="str">
        <f t="shared" si="21"/>
        <v xml:space="preserve"> </v>
      </c>
      <c r="K487" s="238" t="str">
        <f t="shared" si="22"/>
        <v xml:space="preserve"> </v>
      </c>
      <c r="L487" s="87" t="str">
        <f t="shared" si="23"/>
        <v xml:space="preserve"> </v>
      </c>
    </row>
    <row r="488" spans="1:12" x14ac:dyDescent="0.25">
      <c r="A488" s="72"/>
      <c r="B488" s="82"/>
      <c r="C488" s="82"/>
      <c r="D488" s="79"/>
      <c r="E488" s="83"/>
      <c r="F488" s="83"/>
      <c r="G488" s="81"/>
      <c r="H488" s="123"/>
      <c r="I488" s="238" t="str">
        <f>IF(ISNUMBER(F488),_xlfn.IFS(RIGHT(H488,3)="(b)",IF(AND(G488&gt;=DATE('1. Informace o projektu'!$C$3,1,1),G488&lt;=WORKDAY(DATE('1. Informace o projektu'!$C$3+1,1,31)-1,1)),"OK","!!"),RIGHT(H488,3)="(a)",IF(AND(G488&gt;=DATE('1. Informace o projektu'!$C$3,1,1),G488&lt;=WORKDAY(DATE('1. Informace o projektu'!$C$3,12,31)-1,1,'6. Data'!$C$76:$C$89)),"OK","!!"),ISBLANK(G488),"!",ISBLANK(H488),"!!!",H488='6. Data'!$B$3,"vyberte druh nákladu")," ")</f>
        <v xml:space="preserve"> </v>
      </c>
      <c r="J488" s="261" t="str">
        <f t="shared" si="21"/>
        <v xml:space="preserve"> </v>
      </c>
      <c r="K488" s="238" t="str">
        <f t="shared" si="22"/>
        <v xml:space="preserve"> </v>
      </c>
      <c r="L488" s="87" t="str">
        <f t="shared" si="23"/>
        <v xml:space="preserve"> </v>
      </c>
    </row>
    <row r="489" spans="1:12" x14ac:dyDescent="0.25">
      <c r="A489" s="72"/>
      <c r="B489" s="82"/>
      <c r="C489" s="82"/>
      <c r="D489" s="79"/>
      <c r="E489" s="83"/>
      <c r="F489" s="83"/>
      <c r="G489" s="81"/>
      <c r="H489" s="123"/>
      <c r="I489" s="238" t="str">
        <f>IF(ISNUMBER(F489),_xlfn.IFS(RIGHT(H489,3)="(b)",IF(AND(G489&gt;=DATE('1. Informace o projektu'!$C$3,1,1),G489&lt;=WORKDAY(DATE('1. Informace o projektu'!$C$3+1,1,31)-1,1)),"OK","!!"),RIGHT(H489,3)="(a)",IF(AND(G489&gt;=DATE('1. Informace o projektu'!$C$3,1,1),G489&lt;=WORKDAY(DATE('1. Informace o projektu'!$C$3,12,31)-1,1,'6. Data'!$C$76:$C$89)),"OK","!!"),ISBLANK(G489),"!",ISBLANK(H489),"!!!",H489='6. Data'!$B$3,"vyberte druh nákladu")," ")</f>
        <v xml:space="preserve"> </v>
      </c>
      <c r="J489" s="261" t="str">
        <f t="shared" si="21"/>
        <v xml:space="preserve"> </v>
      </c>
      <c r="K489" s="238" t="str">
        <f t="shared" si="22"/>
        <v xml:space="preserve"> </v>
      </c>
      <c r="L489" s="87" t="str">
        <f t="shared" si="23"/>
        <v xml:space="preserve"> </v>
      </c>
    </row>
    <row r="490" spans="1:12" x14ac:dyDescent="0.25">
      <c r="A490" s="72"/>
      <c r="B490" s="82"/>
      <c r="C490" s="82"/>
      <c r="D490" s="79"/>
      <c r="E490" s="83"/>
      <c r="F490" s="83"/>
      <c r="G490" s="81"/>
      <c r="H490" s="123"/>
      <c r="I490" s="238" t="str">
        <f>IF(ISNUMBER(F490),_xlfn.IFS(RIGHT(H490,3)="(b)",IF(AND(G490&gt;=DATE('1. Informace o projektu'!$C$3,1,1),G490&lt;=WORKDAY(DATE('1. Informace o projektu'!$C$3+1,1,31)-1,1)),"OK","!!"),RIGHT(H490,3)="(a)",IF(AND(G490&gt;=DATE('1. Informace o projektu'!$C$3,1,1),G490&lt;=WORKDAY(DATE('1. Informace o projektu'!$C$3,12,31)-1,1,'6. Data'!$C$76:$C$89)),"OK","!!"),ISBLANK(G490),"!",ISBLANK(H490),"!!!",H490='6. Data'!$B$3,"vyberte druh nákladu")," ")</f>
        <v xml:space="preserve"> </v>
      </c>
      <c r="J490" s="261" t="str">
        <f t="shared" si="21"/>
        <v xml:space="preserve"> </v>
      </c>
      <c r="K490" s="238" t="str">
        <f t="shared" si="22"/>
        <v xml:space="preserve"> </v>
      </c>
      <c r="L490" s="87" t="str">
        <f t="shared" si="23"/>
        <v xml:space="preserve"> </v>
      </c>
    </row>
    <row r="491" spans="1:12" x14ac:dyDescent="0.25">
      <c r="A491" s="72"/>
      <c r="B491" s="82"/>
      <c r="C491" s="82"/>
      <c r="D491" s="79"/>
      <c r="E491" s="83"/>
      <c r="F491" s="83"/>
      <c r="G491" s="81"/>
      <c r="H491" s="123"/>
      <c r="I491" s="238" t="str">
        <f>IF(ISNUMBER(F491),_xlfn.IFS(RIGHT(H491,3)="(b)",IF(AND(G491&gt;=DATE('1. Informace o projektu'!$C$3,1,1),G491&lt;=WORKDAY(DATE('1. Informace o projektu'!$C$3+1,1,31)-1,1)),"OK","!!"),RIGHT(H491,3)="(a)",IF(AND(G491&gt;=DATE('1. Informace o projektu'!$C$3,1,1),G491&lt;=WORKDAY(DATE('1. Informace o projektu'!$C$3,12,31)-1,1,'6. Data'!$C$76:$C$89)),"OK","!!"),ISBLANK(G491),"!",ISBLANK(H491),"!!!",H491='6. Data'!$B$3,"vyberte druh nákladu")," ")</f>
        <v xml:space="preserve"> </v>
      </c>
      <c r="J491" s="261" t="str">
        <f t="shared" si="21"/>
        <v xml:space="preserve"> </v>
      </c>
      <c r="K491" s="238" t="str">
        <f t="shared" si="22"/>
        <v xml:space="preserve"> </v>
      </c>
      <c r="L491" s="87" t="str">
        <f t="shared" si="23"/>
        <v xml:space="preserve"> </v>
      </c>
    </row>
    <row r="492" spans="1:12" x14ac:dyDescent="0.25">
      <c r="A492" s="72"/>
      <c r="B492" s="82"/>
      <c r="C492" s="82"/>
      <c r="D492" s="79"/>
      <c r="E492" s="83"/>
      <c r="F492" s="83"/>
      <c r="G492" s="81"/>
      <c r="H492" s="123"/>
      <c r="I492" s="238" t="str">
        <f>IF(ISNUMBER(F492),_xlfn.IFS(RIGHT(H492,3)="(b)",IF(AND(G492&gt;=DATE('1. Informace o projektu'!$C$3,1,1),G492&lt;=WORKDAY(DATE('1. Informace o projektu'!$C$3+1,1,31)-1,1)),"OK","!!"),RIGHT(H492,3)="(a)",IF(AND(G492&gt;=DATE('1. Informace o projektu'!$C$3,1,1),G492&lt;=WORKDAY(DATE('1. Informace o projektu'!$C$3,12,31)-1,1,'6. Data'!$C$76:$C$89)),"OK","!!"),ISBLANK(G492),"!",ISBLANK(H492),"!!!",H492='6. Data'!$B$3,"vyberte druh nákladu")," ")</f>
        <v xml:space="preserve"> </v>
      </c>
      <c r="J492" s="261" t="str">
        <f t="shared" si="21"/>
        <v xml:space="preserve"> </v>
      </c>
      <c r="K492" s="238" t="str">
        <f t="shared" si="22"/>
        <v xml:space="preserve"> </v>
      </c>
      <c r="L492" s="87" t="str">
        <f t="shared" si="23"/>
        <v xml:space="preserve"> </v>
      </c>
    </row>
    <row r="493" spans="1:12" x14ac:dyDescent="0.25">
      <c r="A493" s="72"/>
      <c r="B493" s="82"/>
      <c r="C493" s="82"/>
      <c r="D493" s="79"/>
      <c r="E493" s="83"/>
      <c r="F493" s="83"/>
      <c r="G493" s="81"/>
      <c r="H493" s="123"/>
      <c r="I493" s="238" t="str">
        <f>IF(ISNUMBER(F493),_xlfn.IFS(RIGHT(H493,3)="(b)",IF(AND(G493&gt;=DATE('1. Informace o projektu'!$C$3,1,1),G493&lt;=WORKDAY(DATE('1. Informace o projektu'!$C$3+1,1,31)-1,1)),"OK","!!"),RIGHT(H493,3)="(a)",IF(AND(G493&gt;=DATE('1. Informace o projektu'!$C$3,1,1),G493&lt;=WORKDAY(DATE('1. Informace o projektu'!$C$3,12,31)-1,1,'6. Data'!$C$76:$C$89)),"OK","!!"),ISBLANK(G493),"!",ISBLANK(H493),"!!!",H493='6. Data'!$B$3,"vyberte druh nákladu")," ")</f>
        <v xml:space="preserve"> </v>
      </c>
      <c r="J493" s="261" t="str">
        <f t="shared" si="21"/>
        <v xml:space="preserve"> </v>
      </c>
      <c r="K493" s="238" t="str">
        <f t="shared" si="22"/>
        <v xml:space="preserve"> </v>
      </c>
      <c r="L493" s="87" t="str">
        <f t="shared" si="23"/>
        <v xml:space="preserve"> </v>
      </c>
    </row>
    <row r="494" spans="1:12" x14ac:dyDescent="0.25">
      <c r="A494" s="72"/>
      <c r="B494" s="82"/>
      <c r="C494" s="82"/>
      <c r="D494" s="79"/>
      <c r="E494" s="83"/>
      <c r="F494" s="83"/>
      <c r="G494" s="81"/>
      <c r="H494" s="123"/>
      <c r="I494" s="238" t="str">
        <f>IF(ISNUMBER(F494),_xlfn.IFS(RIGHT(H494,3)="(b)",IF(AND(G494&gt;=DATE('1. Informace o projektu'!$C$3,1,1),G494&lt;=WORKDAY(DATE('1. Informace o projektu'!$C$3+1,1,31)-1,1)),"OK","!!"),RIGHT(H494,3)="(a)",IF(AND(G494&gt;=DATE('1. Informace o projektu'!$C$3,1,1),G494&lt;=WORKDAY(DATE('1. Informace o projektu'!$C$3,12,31)-1,1,'6. Data'!$C$76:$C$89)),"OK","!!"),ISBLANK(G494),"!",ISBLANK(H494),"!!!",H494='6. Data'!$B$3,"vyberte druh nákladu")," ")</f>
        <v xml:space="preserve"> </v>
      </c>
      <c r="J494" s="261" t="str">
        <f t="shared" si="21"/>
        <v xml:space="preserve"> </v>
      </c>
      <c r="K494" s="238" t="str">
        <f t="shared" si="22"/>
        <v xml:space="preserve"> </v>
      </c>
      <c r="L494" s="87" t="str">
        <f t="shared" si="23"/>
        <v xml:space="preserve"> </v>
      </c>
    </row>
    <row r="495" spans="1:12" x14ac:dyDescent="0.25">
      <c r="A495" s="72"/>
      <c r="B495" s="82"/>
      <c r="C495" s="82"/>
      <c r="D495" s="79"/>
      <c r="E495" s="83"/>
      <c r="F495" s="83"/>
      <c r="G495" s="81"/>
      <c r="H495" s="123"/>
      <c r="I495" s="238" t="str">
        <f>IF(ISNUMBER(F495),_xlfn.IFS(RIGHT(H495,3)="(b)",IF(AND(G495&gt;=DATE('1. Informace o projektu'!$C$3,1,1),G495&lt;=WORKDAY(DATE('1. Informace o projektu'!$C$3+1,1,31)-1,1)),"OK","!!"),RIGHT(H495,3)="(a)",IF(AND(G495&gt;=DATE('1. Informace o projektu'!$C$3,1,1),G495&lt;=WORKDAY(DATE('1. Informace o projektu'!$C$3,12,31)-1,1,'6. Data'!$C$76:$C$89)),"OK","!!"),ISBLANK(G495),"!",ISBLANK(H495),"!!!",H495='6. Data'!$B$3,"vyberte druh nákladu")," ")</f>
        <v xml:space="preserve"> </v>
      </c>
      <c r="J495" s="261" t="str">
        <f t="shared" si="21"/>
        <v xml:space="preserve"> </v>
      </c>
      <c r="K495" s="238" t="str">
        <f t="shared" si="22"/>
        <v xml:space="preserve"> </v>
      </c>
      <c r="L495" s="87" t="str">
        <f t="shared" si="23"/>
        <v xml:space="preserve"> </v>
      </c>
    </row>
    <row r="496" spans="1:12" x14ac:dyDescent="0.25">
      <c r="A496" s="72"/>
      <c r="B496" s="82"/>
      <c r="C496" s="82"/>
      <c r="D496" s="79"/>
      <c r="E496" s="83"/>
      <c r="F496" s="83"/>
      <c r="G496" s="81"/>
      <c r="H496" s="123"/>
      <c r="I496" s="238" t="str">
        <f>IF(ISNUMBER(F496),_xlfn.IFS(RIGHT(H496,3)="(b)",IF(AND(G496&gt;=DATE('1. Informace o projektu'!$C$3,1,1),G496&lt;=WORKDAY(DATE('1. Informace o projektu'!$C$3+1,1,31)-1,1)),"OK","!!"),RIGHT(H496,3)="(a)",IF(AND(G496&gt;=DATE('1. Informace o projektu'!$C$3,1,1),G496&lt;=WORKDAY(DATE('1. Informace o projektu'!$C$3,12,31)-1,1,'6. Data'!$C$76:$C$89)),"OK","!!"),ISBLANK(G496),"!",ISBLANK(H496),"!!!",H496='6. Data'!$B$3,"vyberte druh nákladu")," ")</f>
        <v xml:space="preserve"> </v>
      </c>
      <c r="J496" s="261" t="str">
        <f t="shared" si="21"/>
        <v xml:space="preserve"> </v>
      </c>
      <c r="K496" s="238" t="str">
        <f t="shared" si="22"/>
        <v xml:space="preserve"> </v>
      </c>
      <c r="L496" s="87" t="str">
        <f t="shared" si="23"/>
        <v xml:space="preserve"> </v>
      </c>
    </row>
    <row r="497" spans="1:12" x14ac:dyDescent="0.25">
      <c r="A497" s="72"/>
      <c r="B497" s="82"/>
      <c r="C497" s="82"/>
      <c r="D497" s="79"/>
      <c r="E497" s="83"/>
      <c r="F497" s="83"/>
      <c r="G497" s="81"/>
      <c r="H497" s="123"/>
      <c r="I497" s="238" t="str">
        <f>IF(ISNUMBER(F497),_xlfn.IFS(RIGHT(H497,3)="(b)",IF(AND(G497&gt;=DATE('1. Informace o projektu'!$C$3,1,1),G497&lt;=WORKDAY(DATE('1. Informace o projektu'!$C$3+1,1,31)-1,1)),"OK","!!"),RIGHT(H497,3)="(a)",IF(AND(G497&gt;=DATE('1. Informace o projektu'!$C$3,1,1),G497&lt;=WORKDAY(DATE('1. Informace o projektu'!$C$3,12,31)-1,1,'6. Data'!$C$76:$C$89)),"OK","!!"),ISBLANK(G497),"!",ISBLANK(H497),"!!!",H497='6. Data'!$B$3,"vyberte druh nákladu")," ")</f>
        <v xml:space="preserve"> </v>
      </c>
      <c r="J497" s="261" t="str">
        <f t="shared" si="21"/>
        <v xml:space="preserve"> </v>
      </c>
      <c r="K497" s="238" t="str">
        <f t="shared" si="22"/>
        <v xml:space="preserve"> </v>
      </c>
      <c r="L497" s="87" t="str">
        <f t="shared" si="23"/>
        <v xml:space="preserve"> </v>
      </c>
    </row>
    <row r="498" spans="1:12" x14ac:dyDescent="0.25">
      <c r="A498" s="72"/>
      <c r="B498" s="82"/>
      <c r="C498" s="82"/>
      <c r="D498" s="79"/>
      <c r="E498" s="83"/>
      <c r="F498" s="83"/>
      <c r="G498" s="81"/>
      <c r="H498" s="125"/>
      <c r="I498" s="238" t="str">
        <f>IF(ISNUMBER(F498),_xlfn.IFS(RIGHT(H498,3)="(b)",IF(AND(G498&gt;=DATE('1. Informace o projektu'!$C$3,1,1),G498&lt;=WORKDAY(DATE('1. Informace o projektu'!$C$3+1,1,31)-1,1)),"OK","!!"),RIGHT(H498,3)="(a)",IF(AND(G498&gt;=DATE('1. Informace o projektu'!$C$3,1,1),G498&lt;=WORKDAY(DATE('1. Informace o projektu'!$C$3,12,31)-1,1,'6. Data'!$C$76:$C$89)),"OK","!!"),ISBLANK(G498),"!",ISBLANK(H498),"!!!",H498='6. Data'!$B$3,"vyberte druh nákladu")," ")</f>
        <v xml:space="preserve"> </v>
      </c>
      <c r="J498" s="261" t="str">
        <f t="shared" si="21"/>
        <v xml:space="preserve"> </v>
      </c>
      <c r="K498" s="238" t="str">
        <f t="shared" si="22"/>
        <v xml:space="preserve"> </v>
      </c>
      <c r="L498" s="87" t="str">
        <f t="shared" si="23"/>
        <v xml:space="preserve"> </v>
      </c>
    </row>
    <row r="499" spans="1:12" x14ac:dyDescent="0.25">
      <c r="A499" s="72"/>
      <c r="B499" s="82"/>
      <c r="C499" s="82"/>
      <c r="D499" s="79"/>
      <c r="E499" s="83"/>
      <c r="F499" s="83"/>
      <c r="G499" s="81"/>
      <c r="H499" s="126"/>
      <c r="I499" s="238" t="str">
        <f>IF(ISNUMBER(F499),_xlfn.IFS(RIGHT(H499,3)="(b)",IF(AND(G499&gt;=DATE('1. Informace o projektu'!$C$3,1,1),G499&lt;=WORKDAY(DATE('1. Informace o projektu'!$C$3+1,1,31)-1,1)),"OK","!!"),RIGHT(H499,3)="(a)",IF(AND(G499&gt;=DATE('1. Informace o projektu'!$C$3,1,1),G499&lt;=WORKDAY(DATE('1. Informace o projektu'!$C$3,12,31)-1,1,'6. Data'!$C$76:$C$89)),"OK","!!"),ISBLANK(G499),"!",ISBLANK(H499),"!!!",H499='6. Data'!$B$3,"vyberte druh nákladu")," ")</f>
        <v xml:space="preserve"> </v>
      </c>
      <c r="J499" s="261" t="str">
        <f t="shared" si="21"/>
        <v xml:space="preserve"> </v>
      </c>
      <c r="K499" s="238" t="str">
        <f t="shared" si="22"/>
        <v xml:space="preserve"> </v>
      </c>
      <c r="L499" s="87" t="str">
        <f t="shared" si="23"/>
        <v xml:space="preserve"> </v>
      </c>
    </row>
    <row r="500" spans="1:12" x14ac:dyDescent="0.25">
      <c r="A500" s="72"/>
      <c r="B500" s="82"/>
      <c r="C500" s="82"/>
      <c r="D500" s="79"/>
      <c r="E500" s="83"/>
      <c r="F500" s="83"/>
      <c r="G500" s="81"/>
      <c r="H500" s="126"/>
      <c r="I500" s="238" t="str">
        <f>IF(ISNUMBER(F500),_xlfn.IFS(RIGHT(H500,3)="(b)",IF(AND(G500&gt;=DATE('1. Informace o projektu'!$C$3,1,1),G500&lt;=WORKDAY(DATE('1. Informace o projektu'!$C$3+1,1,31)-1,1)),"OK","!!"),RIGHT(H500,3)="(a)",IF(AND(G500&gt;=DATE('1. Informace o projektu'!$C$3,1,1),G500&lt;=WORKDAY(DATE('1. Informace o projektu'!$C$3,12,31)-1,1,'6. Data'!$C$76:$C$89)),"OK","!!"),ISBLANK(G500),"!",ISBLANK(H500),"!!!",H500='6. Data'!$B$3,"vyberte druh nákladu")," ")</f>
        <v xml:space="preserve"> </v>
      </c>
      <c r="J500" s="261" t="str">
        <f t="shared" si="21"/>
        <v xml:space="preserve"> </v>
      </c>
      <c r="K500" s="238" t="str">
        <f t="shared" si="22"/>
        <v xml:space="preserve"> </v>
      </c>
      <c r="L500" s="87" t="str">
        <f t="shared" si="23"/>
        <v xml:space="preserve"> </v>
      </c>
    </row>
    <row r="501" spans="1:12" x14ac:dyDescent="0.25">
      <c r="A501" s="72"/>
      <c r="B501" s="82"/>
      <c r="C501" s="82"/>
      <c r="D501" s="79"/>
      <c r="E501" s="83"/>
      <c r="F501" s="83"/>
      <c r="G501" s="81"/>
      <c r="H501" s="126"/>
      <c r="I501" s="238" t="str">
        <f>IF(ISNUMBER(F501),_xlfn.IFS(RIGHT(H501,3)="(b)",IF(AND(G501&gt;=DATE('1. Informace o projektu'!$C$3,1,1),G501&lt;=WORKDAY(DATE('1. Informace o projektu'!$C$3+1,1,31)-1,1)),"OK","!!"),RIGHT(H501,3)="(a)",IF(AND(G501&gt;=DATE('1. Informace o projektu'!$C$3,1,1),G501&lt;=WORKDAY(DATE('1. Informace o projektu'!$C$3,12,31)-1,1,'6. Data'!$C$76:$C$89)),"OK","!!"),ISBLANK(G501),"!",ISBLANK(H501),"!!!",H501='6. Data'!$B$3,"vyberte druh nákladu")," ")</f>
        <v xml:space="preserve"> </v>
      </c>
      <c r="J501" s="261" t="str">
        <f t="shared" si="21"/>
        <v xml:space="preserve"> </v>
      </c>
      <c r="K501" s="238" t="str">
        <f t="shared" si="22"/>
        <v xml:space="preserve"> </v>
      </c>
      <c r="L501" s="87" t="str">
        <f t="shared" si="23"/>
        <v xml:space="preserve"> </v>
      </c>
    </row>
    <row r="502" spans="1:12" x14ac:dyDescent="0.25">
      <c r="A502" s="72"/>
      <c r="B502" s="82"/>
      <c r="C502" s="82"/>
      <c r="D502" s="79"/>
      <c r="E502" s="83"/>
      <c r="F502" s="83"/>
      <c r="G502" s="81"/>
      <c r="H502" s="126"/>
      <c r="I502" s="238" t="str">
        <f>IF(ISNUMBER(F502),_xlfn.IFS(RIGHT(H502,3)="(b)",IF(AND(G502&gt;=DATE('1. Informace o projektu'!$C$3,1,1),G502&lt;=WORKDAY(DATE('1. Informace o projektu'!$C$3+1,1,31)-1,1)),"OK","!!"),RIGHT(H502,3)="(a)",IF(AND(G502&gt;=DATE('1. Informace o projektu'!$C$3,1,1),G502&lt;=WORKDAY(DATE('1. Informace o projektu'!$C$3,12,31)-1,1,'6. Data'!$C$76:$C$89)),"OK","!!"),ISBLANK(G502),"!",ISBLANK(H502),"!!!",H502='6. Data'!$B$3,"vyberte druh nákladu")," ")</f>
        <v xml:space="preserve"> </v>
      </c>
      <c r="J502" s="261" t="str">
        <f t="shared" si="21"/>
        <v xml:space="preserve"> </v>
      </c>
      <c r="K502" s="238" t="str">
        <f t="shared" si="22"/>
        <v xml:space="preserve"> </v>
      </c>
      <c r="L502" s="87" t="str">
        <f t="shared" si="23"/>
        <v xml:space="preserve"> </v>
      </c>
    </row>
    <row r="503" spans="1:12" x14ac:dyDescent="0.25">
      <c r="A503" s="72"/>
      <c r="B503" s="82"/>
      <c r="C503" s="82"/>
      <c r="D503" s="79"/>
      <c r="E503" s="83"/>
      <c r="F503" s="83"/>
      <c r="G503" s="81"/>
      <c r="H503" s="126"/>
      <c r="I503" s="238" t="str">
        <f>IF(ISNUMBER(F503),_xlfn.IFS(RIGHT(H503,3)="(b)",IF(AND(G503&gt;=DATE('1. Informace o projektu'!$C$3,1,1),G503&lt;=WORKDAY(DATE('1. Informace o projektu'!$C$3+1,1,31)-1,1)),"OK","!!"),RIGHT(H503,3)="(a)",IF(AND(G503&gt;=DATE('1. Informace o projektu'!$C$3,1,1),G503&lt;=WORKDAY(DATE('1. Informace o projektu'!$C$3,12,31)-1,1,'6. Data'!$C$76:$C$89)),"OK","!!"),ISBLANK(G503),"!",ISBLANK(H503),"!!!",H503='6. Data'!$B$3,"vyberte druh nákladu")," ")</f>
        <v xml:space="preserve"> </v>
      </c>
      <c r="J503" s="261" t="str">
        <f t="shared" si="21"/>
        <v xml:space="preserve"> </v>
      </c>
      <c r="K503" s="238" t="str">
        <f t="shared" si="22"/>
        <v xml:space="preserve"> </v>
      </c>
      <c r="L503" s="87" t="str">
        <f t="shared" si="23"/>
        <v xml:space="preserve"> </v>
      </c>
    </row>
    <row r="504" spans="1:12" x14ac:dyDescent="0.25">
      <c r="A504" s="72"/>
      <c r="B504" s="82"/>
      <c r="C504" s="82"/>
      <c r="D504" s="79"/>
      <c r="E504" s="83"/>
      <c r="F504" s="83"/>
      <c r="G504" s="81"/>
      <c r="H504" s="126"/>
      <c r="I504" s="238" t="str">
        <f>IF(ISNUMBER(F504),_xlfn.IFS(RIGHT(H504,3)="(b)",IF(AND(G504&gt;=DATE('1. Informace o projektu'!$C$3,1,1),G504&lt;=WORKDAY(DATE('1. Informace o projektu'!$C$3+1,1,31)-1,1)),"OK","!!"),RIGHT(H504,3)="(a)",IF(AND(G504&gt;=DATE('1. Informace o projektu'!$C$3,1,1),G504&lt;=WORKDAY(DATE('1. Informace o projektu'!$C$3,12,31)-1,1,'6. Data'!$C$76:$C$89)),"OK","!!"),ISBLANK(G504),"!",ISBLANK(H504),"!!!",H504='6. Data'!$B$3,"vyberte druh nákladu")," ")</f>
        <v xml:space="preserve"> </v>
      </c>
      <c r="J504" s="261" t="str">
        <f t="shared" si="21"/>
        <v xml:space="preserve"> </v>
      </c>
      <c r="K504" s="238" t="str">
        <f t="shared" si="22"/>
        <v xml:space="preserve"> </v>
      </c>
      <c r="L504" s="87" t="str">
        <f t="shared" si="23"/>
        <v xml:space="preserve"> </v>
      </c>
    </row>
    <row r="505" spans="1:12" x14ac:dyDescent="0.25">
      <c r="A505" s="72"/>
      <c r="B505" s="82"/>
      <c r="C505" s="82"/>
      <c r="D505" s="79"/>
      <c r="E505" s="83"/>
      <c r="F505" s="83"/>
      <c r="G505" s="81"/>
      <c r="H505" s="126"/>
      <c r="I505" s="238" t="str">
        <f>IF(ISNUMBER(F505),_xlfn.IFS(RIGHT(H505,3)="(b)",IF(AND(G505&gt;=DATE('1. Informace o projektu'!$C$3,1,1),G505&lt;=WORKDAY(DATE('1. Informace o projektu'!$C$3+1,1,31)-1,1)),"OK","!!"),RIGHT(H505,3)="(a)",IF(AND(G505&gt;=DATE('1. Informace o projektu'!$C$3,1,1),G505&lt;=WORKDAY(DATE('1. Informace o projektu'!$C$3,12,31)-1,1,'6. Data'!$C$76:$C$89)),"OK","!!"),ISBLANK(G505),"!",ISBLANK(H505),"!!!",H505='6. Data'!$B$3,"vyberte druh nákladu")," ")</f>
        <v xml:space="preserve"> </v>
      </c>
      <c r="J505" s="261" t="str">
        <f t="shared" si="21"/>
        <v xml:space="preserve"> </v>
      </c>
      <c r="K505" s="238" t="str">
        <f t="shared" si="22"/>
        <v xml:space="preserve"> </v>
      </c>
      <c r="L505" s="87" t="str">
        <f t="shared" si="23"/>
        <v xml:space="preserve"> </v>
      </c>
    </row>
    <row r="506" spans="1:12" x14ac:dyDescent="0.25">
      <c r="A506" s="72"/>
      <c r="B506" s="82"/>
      <c r="C506" s="82"/>
      <c r="D506" s="79"/>
      <c r="E506" s="83"/>
      <c r="F506" s="83"/>
      <c r="G506" s="81"/>
      <c r="H506" s="126"/>
      <c r="I506" s="238" t="str">
        <f>IF(ISNUMBER(F506),_xlfn.IFS(RIGHT(H506,3)="(b)",IF(AND(G506&gt;=DATE('1. Informace o projektu'!$C$3,1,1),G506&lt;=WORKDAY(DATE('1. Informace o projektu'!$C$3+1,1,31)-1,1)),"OK","!!"),RIGHT(H506,3)="(a)",IF(AND(G506&gt;=DATE('1. Informace o projektu'!$C$3,1,1),G506&lt;=WORKDAY(DATE('1. Informace o projektu'!$C$3,12,31)-1,1,'6. Data'!$C$76:$C$89)),"OK","!!"),ISBLANK(G506),"!",ISBLANK(H506),"!!!",H506='6. Data'!$B$3,"vyberte druh nákladu")," ")</f>
        <v xml:space="preserve"> </v>
      </c>
      <c r="J506" s="261" t="str">
        <f t="shared" si="21"/>
        <v xml:space="preserve"> </v>
      </c>
      <c r="K506" s="238" t="str">
        <f t="shared" si="22"/>
        <v xml:space="preserve"> </v>
      </c>
      <c r="L506" s="87" t="str">
        <f t="shared" si="23"/>
        <v xml:space="preserve"> </v>
      </c>
    </row>
    <row r="507" spans="1:12" x14ac:dyDescent="0.25">
      <c r="A507" s="72"/>
      <c r="B507" s="82"/>
      <c r="C507" s="82"/>
      <c r="D507" s="79"/>
      <c r="E507" s="83"/>
      <c r="F507" s="83"/>
      <c r="G507" s="81"/>
      <c r="H507" s="126"/>
      <c r="I507" s="238" t="str">
        <f>IF(ISNUMBER(F507),_xlfn.IFS(RIGHT(H507,3)="(b)",IF(AND(G507&gt;=DATE('1. Informace o projektu'!$C$3,1,1),G507&lt;=WORKDAY(DATE('1. Informace o projektu'!$C$3+1,1,31)-1,1)),"OK","!!"),RIGHT(H507,3)="(a)",IF(AND(G507&gt;=DATE('1. Informace o projektu'!$C$3,1,1),G507&lt;=WORKDAY(DATE('1. Informace o projektu'!$C$3,12,31)-1,1,'6. Data'!$C$76:$C$89)),"OK","!!"),ISBLANK(G507),"!",ISBLANK(H507),"!!!",H507='6. Data'!$B$3,"vyberte druh nákladu")," ")</f>
        <v xml:space="preserve"> </v>
      </c>
      <c r="J507" s="261" t="str">
        <f t="shared" si="21"/>
        <v xml:space="preserve"> </v>
      </c>
      <c r="K507" s="238" t="str">
        <f t="shared" si="22"/>
        <v xml:space="preserve"> </v>
      </c>
      <c r="L507" s="87" t="str">
        <f t="shared" si="23"/>
        <v xml:space="preserve"> </v>
      </c>
    </row>
    <row r="508" spans="1:12" x14ac:dyDescent="0.25">
      <c r="A508" s="72"/>
      <c r="B508" s="82"/>
      <c r="C508" s="82"/>
      <c r="D508" s="79"/>
      <c r="E508" s="83"/>
      <c r="F508" s="83"/>
      <c r="G508" s="81"/>
      <c r="H508" s="126"/>
      <c r="I508" s="238" t="str">
        <f>IF(ISNUMBER(F508),_xlfn.IFS(RIGHT(H508,3)="(b)",IF(AND(G508&gt;=DATE('1. Informace o projektu'!$C$3,1,1),G508&lt;=WORKDAY(DATE('1. Informace o projektu'!$C$3+1,1,31)-1,1)),"OK","!!"),RIGHT(H508,3)="(a)",IF(AND(G508&gt;=DATE('1. Informace o projektu'!$C$3,1,1),G508&lt;=WORKDAY(DATE('1. Informace o projektu'!$C$3,12,31)-1,1,'6. Data'!$C$76:$C$89)),"OK","!!"),ISBLANK(G508),"!",ISBLANK(H508),"!!!",H508='6. Data'!$B$3,"vyberte druh nákladu")," ")</f>
        <v xml:space="preserve"> </v>
      </c>
      <c r="J508" s="261" t="str">
        <f t="shared" si="21"/>
        <v xml:space="preserve"> </v>
      </c>
      <c r="K508" s="238" t="str">
        <f t="shared" si="22"/>
        <v xml:space="preserve"> </v>
      </c>
      <c r="L508" s="87" t="str">
        <f t="shared" si="23"/>
        <v xml:space="preserve"> </v>
      </c>
    </row>
    <row r="509" spans="1:12" x14ac:dyDescent="0.25">
      <c r="A509" s="72"/>
      <c r="B509" s="82"/>
      <c r="C509" s="82"/>
      <c r="D509" s="79"/>
      <c r="E509" s="83"/>
      <c r="F509" s="83"/>
      <c r="G509" s="81"/>
      <c r="H509" s="126"/>
      <c r="I509" s="238" t="str">
        <f>IF(ISNUMBER(F509),_xlfn.IFS(RIGHT(H509,3)="(b)",IF(AND(G509&gt;=DATE('1. Informace o projektu'!$C$3,1,1),G509&lt;=WORKDAY(DATE('1. Informace o projektu'!$C$3+1,1,31)-1,1)),"OK","!!"),RIGHT(H509,3)="(a)",IF(AND(G509&gt;=DATE('1. Informace o projektu'!$C$3,1,1),G509&lt;=WORKDAY(DATE('1. Informace o projektu'!$C$3,12,31)-1,1,'6. Data'!$C$76:$C$89)),"OK","!!"),ISBLANK(G509),"!",ISBLANK(H509),"!!!",H509='6. Data'!$B$3,"vyberte druh nákladu")," ")</f>
        <v xml:space="preserve"> </v>
      </c>
      <c r="J509" s="261" t="str">
        <f t="shared" si="21"/>
        <v xml:space="preserve"> </v>
      </c>
      <c r="K509" s="238" t="str">
        <f t="shared" si="22"/>
        <v xml:space="preserve"> </v>
      </c>
      <c r="L509" s="87" t="str">
        <f t="shared" si="23"/>
        <v xml:space="preserve"> </v>
      </c>
    </row>
    <row r="510" spans="1:12" x14ac:dyDescent="0.25">
      <c r="A510" s="72"/>
      <c r="B510" s="82"/>
      <c r="C510" s="82"/>
      <c r="D510" s="79"/>
      <c r="E510" s="83"/>
      <c r="F510" s="83"/>
      <c r="G510" s="81"/>
      <c r="H510" s="126"/>
      <c r="I510" s="238" t="str">
        <f>IF(ISNUMBER(F510),_xlfn.IFS(RIGHT(H510,3)="(b)",IF(AND(G510&gt;=DATE('1. Informace o projektu'!$C$3,1,1),G510&lt;=WORKDAY(DATE('1. Informace o projektu'!$C$3+1,1,31)-1,1)),"OK","!!"),RIGHT(H510,3)="(a)",IF(AND(G510&gt;=DATE('1. Informace o projektu'!$C$3,1,1),G510&lt;=WORKDAY(DATE('1. Informace o projektu'!$C$3,12,31)-1,1,'6. Data'!$C$76:$C$89)),"OK","!!"),ISBLANK(G510),"!",ISBLANK(H510),"!!!",H510='6. Data'!$B$3,"vyberte druh nákladu")," ")</f>
        <v xml:space="preserve"> </v>
      </c>
      <c r="J510" s="261" t="str">
        <f t="shared" si="21"/>
        <v xml:space="preserve"> </v>
      </c>
      <c r="K510" s="238" t="str">
        <f t="shared" si="22"/>
        <v xml:space="preserve"> </v>
      </c>
      <c r="L510" s="87" t="str">
        <f t="shared" si="23"/>
        <v xml:space="preserve"> </v>
      </c>
    </row>
    <row r="511" spans="1:12" x14ac:dyDescent="0.25">
      <c r="A511" s="72"/>
      <c r="B511" s="82"/>
      <c r="C511" s="82"/>
      <c r="D511" s="79"/>
      <c r="E511" s="83"/>
      <c r="F511" s="83"/>
      <c r="G511" s="81"/>
      <c r="H511" s="126"/>
      <c r="I511" s="238" t="str">
        <f>IF(ISNUMBER(F511),_xlfn.IFS(RIGHT(H511,3)="(b)",IF(AND(G511&gt;=DATE('1. Informace o projektu'!$C$3,1,1),G511&lt;=WORKDAY(DATE('1. Informace o projektu'!$C$3+1,1,31)-1,1)),"OK","!!"),RIGHT(H511,3)="(a)",IF(AND(G511&gt;=DATE('1. Informace o projektu'!$C$3,1,1),G511&lt;=WORKDAY(DATE('1. Informace o projektu'!$C$3,12,31)-1,1,'6. Data'!$C$76:$C$89)),"OK","!!"),ISBLANK(G511),"!",ISBLANK(H511),"!!!",H511='6. Data'!$B$3,"vyberte druh nákladu")," ")</f>
        <v xml:space="preserve"> </v>
      </c>
      <c r="J511" s="261" t="str">
        <f t="shared" si="21"/>
        <v xml:space="preserve"> </v>
      </c>
      <c r="K511" s="238" t="str">
        <f t="shared" si="22"/>
        <v xml:space="preserve"> </v>
      </c>
      <c r="L511" s="87" t="str">
        <f t="shared" si="23"/>
        <v xml:space="preserve"> </v>
      </c>
    </row>
    <row r="512" spans="1:12" x14ac:dyDescent="0.25">
      <c r="A512" s="72"/>
      <c r="B512" s="82"/>
      <c r="C512" s="82"/>
      <c r="D512" s="79"/>
      <c r="E512" s="83"/>
      <c r="F512" s="83"/>
      <c r="G512" s="81"/>
      <c r="H512" s="126"/>
      <c r="I512" s="238" t="str">
        <f>IF(ISNUMBER(F512),_xlfn.IFS(RIGHT(H512,3)="(b)",IF(AND(G512&gt;=DATE('1. Informace o projektu'!$C$3,1,1),G512&lt;=WORKDAY(DATE('1. Informace o projektu'!$C$3+1,1,31)-1,1)),"OK","!!"),RIGHT(H512,3)="(a)",IF(AND(G512&gt;=DATE('1. Informace o projektu'!$C$3,1,1),G512&lt;=WORKDAY(DATE('1. Informace o projektu'!$C$3,12,31)-1,1,'6. Data'!$C$76:$C$89)),"OK","!!"),ISBLANK(G512),"!",ISBLANK(H512),"!!!",H512='6. Data'!$B$3,"vyberte druh nákladu")," ")</f>
        <v xml:space="preserve"> </v>
      </c>
      <c r="J512" s="261" t="str">
        <f t="shared" si="21"/>
        <v xml:space="preserve"> </v>
      </c>
      <c r="K512" s="238" t="str">
        <f t="shared" si="22"/>
        <v xml:space="preserve"> </v>
      </c>
      <c r="L512" s="87" t="str">
        <f t="shared" si="23"/>
        <v xml:space="preserve"> </v>
      </c>
    </row>
    <row r="513" spans="1:12" x14ac:dyDescent="0.25">
      <c r="A513" s="72"/>
      <c r="B513" s="82"/>
      <c r="C513" s="82"/>
      <c r="D513" s="79"/>
      <c r="E513" s="83"/>
      <c r="F513" s="83"/>
      <c r="G513" s="81"/>
      <c r="H513" s="126"/>
      <c r="I513" s="238" t="str">
        <f>IF(ISNUMBER(F513),_xlfn.IFS(RIGHT(H513,3)="(b)",IF(AND(G513&gt;=DATE('1. Informace o projektu'!$C$3,1,1),G513&lt;=WORKDAY(DATE('1. Informace o projektu'!$C$3+1,1,31)-1,1)),"OK","!!"),RIGHT(H513,3)="(a)",IF(AND(G513&gt;=DATE('1. Informace o projektu'!$C$3,1,1),G513&lt;=WORKDAY(DATE('1. Informace o projektu'!$C$3,12,31)-1,1,'6. Data'!$C$76:$C$89)),"OK","!!"),ISBLANK(G513),"!",ISBLANK(H513),"!!!",H513='6. Data'!$B$3,"vyberte druh nákladu")," ")</f>
        <v xml:space="preserve"> </v>
      </c>
      <c r="J513" s="261" t="str">
        <f t="shared" si="21"/>
        <v xml:space="preserve"> </v>
      </c>
      <c r="K513" s="238" t="str">
        <f t="shared" si="22"/>
        <v xml:space="preserve"> </v>
      </c>
      <c r="L513" s="87" t="str">
        <f t="shared" si="23"/>
        <v xml:space="preserve"> </v>
      </c>
    </row>
    <row r="514" spans="1:12" x14ac:dyDescent="0.25">
      <c r="A514" s="72"/>
      <c r="B514" s="82"/>
      <c r="C514" s="82"/>
      <c r="D514" s="79"/>
      <c r="E514" s="83"/>
      <c r="F514" s="83"/>
      <c r="G514" s="81"/>
      <c r="H514" s="126"/>
      <c r="I514" s="238" t="str">
        <f>IF(ISNUMBER(F514),_xlfn.IFS(RIGHT(H514,3)="(b)",IF(AND(G514&gt;=DATE('1. Informace o projektu'!$C$3,1,1),G514&lt;=WORKDAY(DATE('1. Informace o projektu'!$C$3+1,1,31)-1,1)),"OK","!!"),RIGHT(H514,3)="(a)",IF(AND(G514&gt;=DATE('1. Informace o projektu'!$C$3,1,1),G514&lt;=WORKDAY(DATE('1. Informace o projektu'!$C$3,12,31)-1,1,'6. Data'!$C$76:$C$89)),"OK","!!"),ISBLANK(G514),"!",ISBLANK(H514),"!!!",H514='6. Data'!$B$3,"vyberte druh nákladu")," ")</f>
        <v xml:space="preserve"> </v>
      </c>
      <c r="J514" s="261" t="str">
        <f t="shared" si="21"/>
        <v xml:space="preserve"> </v>
      </c>
      <c r="K514" s="238" t="str">
        <f t="shared" si="22"/>
        <v xml:space="preserve"> </v>
      </c>
      <c r="L514" s="87" t="str">
        <f t="shared" si="23"/>
        <v xml:space="preserve"> </v>
      </c>
    </row>
    <row r="515" spans="1:12" x14ac:dyDescent="0.25">
      <c r="A515" s="72"/>
      <c r="B515" s="82"/>
      <c r="C515" s="82"/>
      <c r="D515" s="79"/>
      <c r="E515" s="83"/>
      <c r="F515" s="83"/>
      <c r="G515" s="81"/>
      <c r="H515" s="126"/>
      <c r="I515" s="238" t="str">
        <f>IF(ISNUMBER(F515),_xlfn.IFS(RIGHT(H515,3)="(b)",IF(AND(G515&gt;=DATE('1. Informace o projektu'!$C$3,1,1),G515&lt;=WORKDAY(DATE('1. Informace o projektu'!$C$3+1,1,31)-1,1)),"OK","!!"),RIGHT(H515,3)="(a)",IF(AND(G515&gt;=DATE('1. Informace o projektu'!$C$3,1,1),G515&lt;=WORKDAY(DATE('1. Informace o projektu'!$C$3,12,31)-1,1,'6. Data'!$C$76:$C$89)),"OK","!!"),ISBLANK(G515),"!",ISBLANK(H515),"!!!",H515='6. Data'!$B$3,"vyberte druh nákladu")," ")</f>
        <v xml:space="preserve"> </v>
      </c>
      <c r="J515" s="261" t="str">
        <f t="shared" si="21"/>
        <v xml:space="preserve"> </v>
      </c>
      <c r="K515" s="238" t="str">
        <f t="shared" si="22"/>
        <v xml:space="preserve"> </v>
      </c>
      <c r="L515" s="87" t="str">
        <f t="shared" si="23"/>
        <v xml:space="preserve"> </v>
      </c>
    </row>
    <row r="516" spans="1:12" x14ac:dyDescent="0.25">
      <c r="A516" s="72"/>
      <c r="B516" s="82"/>
      <c r="C516" s="82"/>
      <c r="D516" s="79"/>
      <c r="E516" s="83"/>
      <c r="F516" s="83"/>
      <c r="G516" s="81"/>
      <c r="H516" s="126"/>
      <c r="I516" s="238" t="str">
        <f>IF(ISNUMBER(F516),_xlfn.IFS(RIGHT(H516,3)="(b)",IF(AND(G516&gt;=DATE('1. Informace o projektu'!$C$3,1,1),G516&lt;=WORKDAY(DATE('1. Informace o projektu'!$C$3+1,1,31)-1,1)),"OK","!!"),RIGHT(H516,3)="(a)",IF(AND(G516&gt;=DATE('1. Informace o projektu'!$C$3,1,1),G516&lt;=WORKDAY(DATE('1. Informace o projektu'!$C$3,12,31)-1,1,'6. Data'!$C$76:$C$89)),"OK","!!"),ISBLANK(G516),"!",ISBLANK(H516),"!!!",H516='6. Data'!$B$3,"vyberte druh nákladu")," ")</f>
        <v xml:space="preserve"> </v>
      </c>
      <c r="J516" s="261" t="str">
        <f t="shared" si="21"/>
        <v xml:space="preserve"> </v>
      </c>
      <c r="K516" s="238" t="str">
        <f t="shared" si="22"/>
        <v xml:space="preserve"> </v>
      </c>
      <c r="L516" s="87" t="str">
        <f t="shared" si="23"/>
        <v xml:space="preserve"> </v>
      </c>
    </row>
    <row r="517" spans="1:12" x14ac:dyDescent="0.25">
      <c r="A517" s="72"/>
      <c r="B517" s="82"/>
      <c r="C517" s="82"/>
      <c r="D517" s="79"/>
      <c r="E517" s="83"/>
      <c r="F517" s="83"/>
      <c r="G517" s="81"/>
      <c r="H517" s="126"/>
      <c r="I517" s="238" t="str">
        <f>IF(ISNUMBER(F517),_xlfn.IFS(RIGHT(H517,3)="(b)",IF(AND(G517&gt;=DATE('1. Informace o projektu'!$C$3,1,1),G517&lt;=WORKDAY(DATE('1. Informace o projektu'!$C$3+1,1,31)-1,1)),"OK","!!"),RIGHT(H517,3)="(a)",IF(AND(G517&gt;=DATE('1. Informace o projektu'!$C$3,1,1),G517&lt;=WORKDAY(DATE('1. Informace o projektu'!$C$3,12,31)-1,1,'6. Data'!$C$76:$C$89)),"OK","!!"),ISBLANK(G517),"!",ISBLANK(H517),"!!!",H517='6. Data'!$B$3,"vyberte druh nákladu")," ")</f>
        <v xml:space="preserve"> </v>
      </c>
      <c r="J517" s="261" t="str">
        <f t="shared" si="21"/>
        <v xml:space="preserve"> </v>
      </c>
      <c r="K517" s="238" t="str">
        <f t="shared" si="22"/>
        <v xml:space="preserve"> </v>
      </c>
      <c r="L517" s="87" t="str">
        <f t="shared" si="23"/>
        <v xml:space="preserve"> </v>
      </c>
    </row>
    <row r="518" spans="1:12" x14ac:dyDescent="0.25">
      <c r="A518" s="72"/>
      <c r="B518" s="82"/>
      <c r="C518" s="82"/>
      <c r="D518" s="79"/>
      <c r="E518" s="83"/>
      <c r="F518" s="83"/>
      <c r="G518" s="81"/>
      <c r="H518" s="126"/>
      <c r="I518" s="238" t="str">
        <f>IF(ISNUMBER(F518),_xlfn.IFS(RIGHT(H518,3)="(b)",IF(AND(G518&gt;=DATE('1. Informace o projektu'!$C$3,1,1),G518&lt;=WORKDAY(DATE('1. Informace o projektu'!$C$3+1,1,31)-1,1)),"OK","!!"),RIGHT(H518,3)="(a)",IF(AND(G518&gt;=DATE('1. Informace o projektu'!$C$3,1,1),G518&lt;=WORKDAY(DATE('1. Informace o projektu'!$C$3,12,31)-1,1,'6. Data'!$C$76:$C$89)),"OK","!!"),ISBLANK(G518),"!",ISBLANK(H518),"!!!",H518='6. Data'!$B$3,"vyberte druh nákladu")," ")</f>
        <v xml:space="preserve"> </v>
      </c>
      <c r="J518" s="261" t="str">
        <f t="shared" si="21"/>
        <v xml:space="preserve"> </v>
      </c>
      <c r="K518" s="238" t="str">
        <f t="shared" si="22"/>
        <v xml:space="preserve"> </v>
      </c>
      <c r="L518" s="87" t="str">
        <f t="shared" si="23"/>
        <v xml:space="preserve"> </v>
      </c>
    </row>
    <row r="519" spans="1:12" x14ac:dyDescent="0.25">
      <c r="A519" s="72"/>
      <c r="B519" s="82"/>
      <c r="C519" s="82"/>
      <c r="D519" s="79"/>
      <c r="E519" s="83"/>
      <c r="F519" s="83"/>
      <c r="G519" s="81"/>
      <c r="H519" s="126"/>
      <c r="I519" s="238" t="str">
        <f>IF(ISNUMBER(F519),_xlfn.IFS(RIGHT(H519,3)="(b)",IF(AND(G519&gt;=DATE('1. Informace o projektu'!$C$3,1,1),G519&lt;=WORKDAY(DATE('1. Informace o projektu'!$C$3+1,1,31)-1,1)),"OK","!!"),RIGHT(H519,3)="(a)",IF(AND(G519&gt;=DATE('1. Informace o projektu'!$C$3,1,1),G519&lt;=WORKDAY(DATE('1. Informace o projektu'!$C$3,12,31)-1,1,'6. Data'!$C$76:$C$89)),"OK","!!"),ISBLANK(G519),"!",ISBLANK(H519),"!!!",H519='6. Data'!$B$3,"vyberte druh nákladu")," ")</f>
        <v xml:space="preserve"> </v>
      </c>
      <c r="J519" s="261" t="str">
        <f t="shared" ref="J519:J582" si="24">_xlfn.IFS(I519="!","Zapište datum úhrady",I519="ok"," ",I519=" "," ",I519="!!!","vyberte druh nákladu",I519="!!","nepovolené datum úhrady",I519="vyberte druh nákladu","vyberte druh nákladu")</f>
        <v xml:space="preserve"> </v>
      </c>
      <c r="K519" s="238" t="str">
        <f t="shared" ref="K519:K582" si="25">IF(ISNUMBER(F519),IF(E519&gt;=F519,"OK","!")," ")</f>
        <v xml:space="preserve"> </v>
      </c>
      <c r="L519" s="87" t="str">
        <f t="shared" ref="L519:L582" si="26">_xlfn.IFS(K519="!","Hrazeno z dotace je vyšší než fakturovaná částka",K519="ok"," ",K519=" "," ")</f>
        <v xml:space="preserve"> </v>
      </c>
    </row>
    <row r="520" spans="1:12" x14ac:dyDescent="0.25">
      <c r="A520" s="72"/>
      <c r="B520" s="82"/>
      <c r="C520" s="82"/>
      <c r="D520" s="79"/>
      <c r="E520" s="83"/>
      <c r="F520" s="83"/>
      <c r="G520" s="81"/>
      <c r="H520" s="126"/>
      <c r="I520" s="238" t="str">
        <f>IF(ISNUMBER(F520),_xlfn.IFS(RIGHT(H520,3)="(b)",IF(AND(G520&gt;=DATE('1. Informace o projektu'!$C$3,1,1),G520&lt;=WORKDAY(DATE('1. Informace o projektu'!$C$3+1,1,31)-1,1)),"OK","!!"),RIGHT(H520,3)="(a)",IF(AND(G520&gt;=DATE('1. Informace o projektu'!$C$3,1,1),G520&lt;=WORKDAY(DATE('1. Informace o projektu'!$C$3,12,31)-1,1,'6. Data'!$C$76:$C$89)),"OK","!!"),ISBLANK(G520),"!",ISBLANK(H520),"!!!",H520='6. Data'!$B$3,"vyberte druh nákladu")," ")</f>
        <v xml:space="preserve"> </v>
      </c>
      <c r="J520" s="261" t="str">
        <f t="shared" si="24"/>
        <v xml:space="preserve"> </v>
      </c>
      <c r="K520" s="238" t="str">
        <f t="shared" si="25"/>
        <v xml:space="preserve"> </v>
      </c>
      <c r="L520" s="87" t="str">
        <f t="shared" si="26"/>
        <v xml:space="preserve"> </v>
      </c>
    </row>
    <row r="521" spans="1:12" x14ac:dyDescent="0.25">
      <c r="A521" s="72"/>
      <c r="B521" s="82"/>
      <c r="C521" s="82"/>
      <c r="D521" s="79"/>
      <c r="E521" s="83"/>
      <c r="F521" s="83"/>
      <c r="G521" s="81"/>
      <c r="H521" s="126"/>
      <c r="I521" s="238" t="str">
        <f>IF(ISNUMBER(F521),_xlfn.IFS(RIGHT(H521,3)="(b)",IF(AND(G521&gt;=DATE('1. Informace o projektu'!$C$3,1,1),G521&lt;=WORKDAY(DATE('1. Informace o projektu'!$C$3+1,1,31)-1,1)),"OK","!!"),RIGHT(H521,3)="(a)",IF(AND(G521&gt;=DATE('1. Informace o projektu'!$C$3,1,1),G521&lt;=WORKDAY(DATE('1. Informace o projektu'!$C$3,12,31)-1,1,'6. Data'!$C$76:$C$89)),"OK","!!"),ISBLANK(G521),"!",ISBLANK(H521),"!!!",H521='6. Data'!$B$3,"vyberte druh nákladu")," ")</f>
        <v xml:space="preserve"> </v>
      </c>
      <c r="J521" s="261" t="str">
        <f t="shared" si="24"/>
        <v xml:space="preserve"> </v>
      </c>
      <c r="K521" s="238" t="str">
        <f t="shared" si="25"/>
        <v xml:space="preserve"> </v>
      </c>
      <c r="L521" s="87" t="str">
        <f t="shared" si="26"/>
        <v xml:space="preserve"> </v>
      </c>
    </row>
    <row r="522" spans="1:12" x14ac:dyDescent="0.25">
      <c r="A522" s="72"/>
      <c r="B522" s="82"/>
      <c r="C522" s="82"/>
      <c r="D522" s="79"/>
      <c r="E522" s="83"/>
      <c r="F522" s="83"/>
      <c r="G522" s="81"/>
      <c r="H522" s="126"/>
      <c r="I522" s="238" t="str">
        <f>IF(ISNUMBER(F522),_xlfn.IFS(RIGHT(H522,3)="(b)",IF(AND(G522&gt;=DATE('1. Informace o projektu'!$C$3,1,1),G522&lt;=WORKDAY(DATE('1. Informace o projektu'!$C$3+1,1,31)-1,1)),"OK","!!"),RIGHT(H522,3)="(a)",IF(AND(G522&gt;=DATE('1. Informace o projektu'!$C$3,1,1),G522&lt;=WORKDAY(DATE('1. Informace o projektu'!$C$3,12,31)-1,1,'6. Data'!$C$76:$C$89)),"OK","!!"),ISBLANK(G522),"!",ISBLANK(H522),"!!!",H522='6. Data'!$B$3,"vyberte druh nákladu")," ")</f>
        <v xml:space="preserve"> </v>
      </c>
      <c r="J522" s="261" t="str">
        <f t="shared" si="24"/>
        <v xml:space="preserve"> </v>
      </c>
      <c r="K522" s="238" t="str">
        <f t="shared" si="25"/>
        <v xml:space="preserve"> </v>
      </c>
      <c r="L522" s="87" t="str">
        <f t="shared" si="26"/>
        <v xml:space="preserve"> </v>
      </c>
    </row>
    <row r="523" spans="1:12" x14ac:dyDescent="0.25">
      <c r="A523" s="72"/>
      <c r="B523" s="82"/>
      <c r="C523" s="82"/>
      <c r="D523" s="79"/>
      <c r="E523" s="83"/>
      <c r="F523" s="83"/>
      <c r="G523" s="81"/>
      <c r="H523" s="126"/>
      <c r="I523" s="238" t="str">
        <f>IF(ISNUMBER(F523),_xlfn.IFS(RIGHT(H523,3)="(b)",IF(AND(G523&gt;=DATE('1. Informace o projektu'!$C$3,1,1),G523&lt;=WORKDAY(DATE('1. Informace o projektu'!$C$3+1,1,31)-1,1)),"OK","!!"),RIGHT(H523,3)="(a)",IF(AND(G523&gt;=DATE('1. Informace o projektu'!$C$3,1,1),G523&lt;=WORKDAY(DATE('1. Informace o projektu'!$C$3,12,31)-1,1,'6. Data'!$C$76:$C$89)),"OK","!!"),ISBLANK(G523),"!",ISBLANK(H523),"!!!",H523='6. Data'!$B$3,"vyberte druh nákladu")," ")</f>
        <v xml:space="preserve"> </v>
      </c>
      <c r="J523" s="261" t="str">
        <f t="shared" si="24"/>
        <v xml:space="preserve"> </v>
      </c>
      <c r="K523" s="238" t="str">
        <f t="shared" si="25"/>
        <v xml:space="preserve"> </v>
      </c>
      <c r="L523" s="87" t="str">
        <f t="shared" si="26"/>
        <v xml:space="preserve"> </v>
      </c>
    </row>
    <row r="524" spans="1:12" x14ac:dyDescent="0.25">
      <c r="A524" s="72"/>
      <c r="B524" s="82"/>
      <c r="C524" s="82"/>
      <c r="D524" s="79"/>
      <c r="E524" s="83"/>
      <c r="F524" s="83"/>
      <c r="G524" s="81"/>
      <c r="H524" s="126"/>
      <c r="I524" s="238" t="str">
        <f>IF(ISNUMBER(F524),_xlfn.IFS(RIGHT(H524,3)="(b)",IF(AND(G524&gt;=DATE('1. Informace o projektu'!$C$3,1,1),G524&lt;=WORKDAY(DATE('1. Informace o projektu'!$C$3+1,1,31)-1,1)),"OK","!!"),RIGHT(H524,3)="(a)",IF(AND(G524&gt;=DATE('1. Informace o projektu'!$C$3,1,1),G524&lt;=WORKDAY(DATE('1. Informace o projektu'!$C$3,12,31)-1,1,'6. Data'!$C$76:$C$89)),"OK","!!"),ISBLANK(G524),"!",ISBLANK(H524),"!!!",H524='6. Data'!$B$3,"vyberte druh nákladu")," ")</f>
        <v xml:space="preserve"> </v>
      </c>
      <c r="J524" s="261" t="str">
        <f t="shared" si="24"/>
        <v xml:space="preserve"> </v>
      </c>
      <c r="K524" s="238" t="str">
        <f t="shared" si="25"/>
        <v xml:space="preserve"> </v>
      </c>
      <c r="L524" s="87" t="str">
        <f t="shared" si="26"/>
        <v xml:space="preserve"> </v>
      </c>
    </row>
    <row r="525" spans="1:12" x14ac:dyDescent="0.25">
      <c r="A525" s="72"/>
      <c r="B525" s="82"/>
      <c r="C525" s="82"/>
      <c r="D525" s="79"/>
      <c r="E525" s="83"/>
      <c r="F525" s="83"/>
      <c r="G525" s="81"/>
      <c r="H525" s="126"/>
      <c r="I525" s="238" t="str">
        <f>IF(ISNUMBER(F525),_xlfn.IFS(RIGHT(H525,3)="(b)",IF(AND(G525&gt;=DATE('1. Informace o projektu'!$C$3,1,1),G525&lt;=WORKDAY(DATE('1. Informace o projektu'!$C$3+1,1,31)-1,1)),"OK","!!"),RIGHT(H525,3)="(a)",IF(AND(G525&gt;=DATE('1. Informace o projektu'!$C$3,1,1),G525&lt;=WORKDAY(DATE('1. Informace o projektu'!$C$3,12,31)-1,1,'6. Data'!$C$76:$C$89)),"OK","!!"),ISBLANK(G525),"!",ISBLANK(H525),"!!!",H525='6. Data'!$B$3,"vyberte druh nákladu")," ")</f>
        <v xml:space="preserve"> </v>
      </c>
      <c r="J525" s="261" t="str">
        <f t="shared" si="24"/>
        <v xml:space="preserve"> </v>
      </c>
      <c r="K525" s="238" t="str">
        <f t="shared" si="25"/>
        <v xml:space="preserve"> </v>
      </c>
      <c r="L525" s="87" t="str">
        <f t="shared" si="26"/>
        <v xml:space="preserve"> </v>
      </c>
    </row>
    <row r="526" spans="1:12" x14ac:dyDescent="0.25">
      <c r="A526" s="72"/>
      <c r="B526" s="82"/>
      <c r="C526" s="82"/>
      <c r="D526" s="79"/>
      <c r="E526" s="83"/>
      <c r="F526" s="83"/>
      <c r="G526" s="81"/>
      <c r="H526" s="126"/>
      <c r="I526" s="238" t="str">
        <f>IF(ISNUMBER(F526),_xlfn.IFS(RIGHT(H526,3)="(b)",IF(AND(G526&gt;=DATE('1. Informace o projektu'!$C$3,1,1),G526&lt;=WORKDAY(DATE('1. Informace o projektu'!$C$3+1,1,31)-1,1)),"OK","!!"),RIGHT(H526,3)="(a)",IF(AND(G526&gt;=DATE('1. Informace o projektu'!$C$3,1,1),G526&lt;=WORKDAY(DATE('1. Informace o projektu'!$C$3,12,31)-1,1,'6. Data'!$C$76:$C$89)),"OK","!!"),ISBLANK(G526),"!",ISBLANK(H526),"!!!",H526='6. Data'!$B$3,"vyberte druh nákladu")," ")</f>
        <v xml:space="preserve"> </v>
      </c>
      <c r="J526" s="261" t="str">
        <f t="shared" si="24"/>
        <v xml:space="preserve"> </v>
      </c>
      <c r="K526" s="238" t="str">
        <f t="shared" si="25"/>
        <v xml:space="preserve"> </v>
      </c>
      <c r="L526" s="87" t="str">
        <f t="shared" si="26"/>
        <v xml:space="preserve"> </v>
      </c>
    </row>
    <row r="527" spans="1:12" x14ac:dyDescent="0.25">
      <c r="A527" s="72"/>
      <c r="B527" s="82"/>
      <c r="C527" s="82"/>
      <c r="D527" s="79"/>
      <c r="E527" s="83"/>
      <c r="F527" s="83"/>
      <c r="G527" s="81"/>
      <c r="H527" s="126"/>
      <c r="I527" s="238" t="str">
        <f>IF(ISNUMBER(F527),_xlfn.IFS(RIGHT(H527,3)="(b)",IF(AND(G527&gt;=DATE('1. Informace o projektu'!$C$3,1,1),G527&lt;=WORKDAY(DATE('1. Informace o projektu'!$C$3+1,1,31)-1,1)),"OK","!!"),RIGHT(H527,3)="(a)",IF(AND(G527&gt;=DATE('1. Informace o projektu'!$C$3,1,1),G527&lt;=WORKDAY(DATE('1. Informace o projektu'!$C$3,12,31)-1,1,'6. Data'!$C$76:$C$89)),"OK","!!"),ISBLANK(G527),"!",ISBLANK(H527),"!!!",H527='6. Data'!$B$3,"vyberte druh nákladu")," ")</f>
        <v xml:space="preserve"> </v>
      </c>
      <c r="J527" s="261" t="str">
        <f t="shared" si="24"/>
        <v xml:space="preserve"> </v>
      </c>
      <c r="K527" s="238" t="str">
        <f t="shared" si="25"/>
        <v xml:space="preserve"> </v>
      </c>
      <c r="L527" s="87" t="str">
        <f t="shared" si="26"/>
        <v xml:space="preserve"> </v>
      </c>
    </row>
    <row r="528" spans="1:12" x14ac:dyDescent="0.25">
      <c r="A528" s="72"/>
      <c r="B528" s="82"/>
      <c r="C528" s="82"/>
      <c r="D528" s="79"/>
      <c r="E528" s="83"/>
      <c r="F528" s="83"/>
      <c r="G528" s="81"/>
      <c r="H528" s="126"/>
      <c r="I528" s="238" t="str">
        <f>IF(ISNUMBER(F528),_xlfn.IFS(RIGHT(H528,3)="(b)",IF(AND(G528&gt;=DATE('1. Informace o projektu'!$C$3,1,1),G528&lt;=WORKDAY(DATE('1. Informace o projektu'!$C$3+1,1,31)-1,1)),"OK","!!"),RIGHT(H528,3)="(a)",IF(AND(G528&gt;=DATE('1. Informace o projektu'!$C$3,1,1),G528&lt;=WORKDAY(DATE('1. Informace o projektu'!$C$3,12,31)-1,1,'6. Data'!$C$76:$C$89)),"OK","!!"),ISBLANK(G528),"!",ISBLANK(H528),"!!!",H528='6. Data'!$B$3,"vyberte druh nákladu")," ")</f>
        <v xml:space="preserve"> </v>
      </c>
      <c r="J528" s="261" t="str">
        <f t="shared" si="24"/>
        <v xml:space="preserve"> </v>
      </c>
      <c r="K528" s="238" t="str">
        <f t="shared" si="25"/>
        <v xml:space="preserve"> </v>
      </c>
      <c r="L528" s="87" t="str">
        <f t="shared" si="26"/>
        <v xml:space="preserve"> </v>
      </c>
    </row>
    <row r="529" spans="1:12" x14ac:dyDescent="0.25">
      <c r="A529" s="72"/>
      <c r="B529" s="82"/>
      <c r="C529" s="82"/>
      <c r="D529" s="79"/>
      <c r="E529" s="83"/>
      <c r="F529" s="83"/>
      <c r="G529" s="81"/>
      <c r="H529" s="126"/>
      <c r="I529" s="238" t="str">
        <f>IF(ISNUMBER(F529),_xlfn.IFS(RIGHT(H529,3)="(b)",IF(AND(G529&gt;=DATE('1. Informace o projektu'!$C$3,1,1),G529&lt;=WORKDAY(DATE('1. Informace o projektu'!$C$3+1,1,31)-1,1)),"OK","!!"),RIGHT(H529,3)="(a)",IF(AND(G529&gt;=DATE('1. Informace o projektu'!$C$3,1,1),G529&lt;=WORKDAY(DATE('1. Informace o projektu'!$C$3,12,31)-1,1,'6. Data'!$C$76:$C$89)),"OK","!!"),ISBLANK(G529),"!",ISBLANK(H529),"!!!",H529='6. Data'!$B$3,"vyberte druh nákladu")," ")</f>
        <v xml:space="preserve"> </v>
      </c>
      <c r="J529" s="261" t="str">
        <f t="shared" si="24"/>
        <v xml:space="preserve"> </v>
      </c>
      <c r="K529" s="238" t="str">
        <f t="shared" si="25"/>
        <v xml:space="preserve"> </v>
      </c>
      <c r="L529" s="87" t="str">
        <f t="shared" si="26"/>
        <v xml:space="preserve"> </v>
      </c>
    </row>
    <row r="530" spans="1:12" x14ac:dyDescent="0.25">
      <c r="A530" s="72"/>
      <c r="B530" s="82"/>
      <c r="C530" s="82"/>
      <c r="D530" s="79"/>
      <c r="E530" s="83"/>
      <c r="F530" s="83"/>
      <c r="G530" s="81"/>
      <c r="H530" s="126"/>
      <c r="I530" s="238" t="str">
        <f>IF(ISNUMBER(F530),_xlfn.IFS(RIGHT(H530,3)="(b)",IF(AND(G530&gt;=DATE('1. Informace o projektu'!$C$3,1,1),G530&lt;=WORKDAY(DATE('1. Informace o projektu'!$C$3+1,1,31)-1,1)),"OK","!!"),RIGHT(H530,3)="(a)",IF(AND(G530&gt;=DATE('1. Informace o projektu'!$C$3,1,1),G530&lt;=WORKDAY(DATE('1. Informace o projektu'!$C$3,12,31)-1,1,'6. Data'!$C$76:$C$89)),"OK","!!"),ISBLANK(G530),"!",ISBLANK(H530),"!!!",H530='6. Data'!$B$3,"vyberte druh nákladu")," ")</f>
        <v xml:space="preserve"> </v>
      </c>
      <c r="J530" s="261" t="str">
        <f t="shared" si="24"/>
        <v xml:space="preserve"> </v>
      </c>
      <c r="K530" s="238" t="str">
        <f t="shared" si="25"/>
        <v xml:space="preserve"> </v>
      </c>
      <c r="L530" s="87" t="str">
        <f t="shared" si="26"/>
        <v xml:space="preserve"> </v>
      </c>
    </row>
    <row r="531" spans="1:12" x14ac:dyDescent="0.25">
      <c r="A531" s="72"/>
      <c r="B531" s="82"/>
      <c r="C531" s="82"/>
      <c r="D531" s="79"/>
      <c r="E531" s="83"/>
      <c r="F531" s="83"/>
      <c r="G531" s="81"/>
      <c r="H531" s="126"/>
      <c r="I531" s="238" t="str">
        <f>IF(ISNUMBER(F531),_xlfn.IFS(RIGHT(H531,3)="(b)",IF(AND(G531&gt;=DATE('1. Informace o projektu'!$C$3,1,1),G531&lt;=WORKDAY(DATE('1. Informace o projektu'!$C$3+1,1,31)-1,1)),"OK","!!"),RIGHT(H531,3)="(a)",IF(AND(G531&gt;=DATE('1. Informace o projektu'!$C$3,1,1),G531&lt;=WORKDAY(DATE('1. Informace o projektu'!$C$3,12,31)-1,1,'6. Data'!$C$76:$C$89)),"OK","!!"),ISBLANK(G531),"!",ISBLANK(H531),"!!!",H531='6. Data'!$B$3,"vyberte druh nákladu")," ")</f>
        <v xml:space="preserve"> </v>
      </c>
      <c r="J531" s="261" t="str">
        <f t="shared" si="24"/>
        <v xml:space="preserve"> </v>
      </c>
      <c r="K531" s="238" t="str">
        <f t="shared" si="25"/>
        <v xml:space="preserve"> </v>
      </c>
      <c r="L531" s="87" t="str">
        <f t="shared" si="26"/>
        <v xml:space="preserve"> </v>
      </c>
    </row>
    <row r="532" spans="1:12" x14ac:dyDescent="0.25">
      <c r="A532" s="72"/>
      <c r="B532" s="82"/>
      <c r="C532" s="82"/>
      <c r="D532" s="79"/>
      <c r="E532" s="83"/>
      <c r="F532" s="83"/>
      <c r="G532" s="81"/>
      <c r="H532" s="126"/>
      <c r="I532" s="238" t="str">
        <f>IF(ISNUMBER(F532),_xlfn.IFS(RIGHT(H532,3)="(b)",IF(AND(G532&gt;=DATE('1. Informace o projektu'!$C$3,1,1),G532&lt;=WORKDAY(DATE('1. Informace o projektu'!$C$3+1,1,31)-1,1)),"OK","!!"),RIGHT(H532,3)="(a)",IF(AND(G532&gt;=DATE('1. Informace o projektu'!$C$3,1,1),G532&lt;=WORKDAY(DATE('1. Informace o projektu'!$C$3,12,31)-1,1,'6. Data'!$C$76:$C$89)),"OK","!!"),ISBLANK(G532),"!",ISBLANK(H532),"!!!",H532='6. Data'!$B$3,"vyberte druh nákladu")," ")</f>
        <v xml:space="preserve"> </v>
      </c>
      <c r="J532" s="261" t="str">
        <f t="shared" si="24"/>
        <v xml:space="preserve"> </v>
      </c>
      <c r="K532" s="238" t="str">
        <f t="shared" si="25"/>
        <v xml:space="preserve"> </v>
      </c>
      <c r="L532" s="87" t="str">
        <f t="shared" si="26"/>
        <v xml:space="preserve"> </v>
      </c>
    </row>
    <row r="533" spans="1:12" x14ac:dyDescent="0.25">
      <c r="A533" s="72"/>
      <c r="B533" s="82"/>
      <c r="C533" s="82"/>
      <c r="D533" s="79"/>
      <c r="E533" s="83"/>
      <c r="F533" s="83"/>
      <c r="G533" s="81"/>
      <c r="H533" s="126"/>
      <c r="I533" s="238" t="str">
        <f>IF(ISNUMBER(F533),_xlfn.IFS(RIGHT(H533,3)="(b)",IF(AND(G533&gt;=DATE('1. Informace o projektu'!$C$3,1,1),G533&lt;=WORKDAY(DATE('1. Informace o projektu'!$C$3+1,1,31)-1,1)),"OK","!!"),RIGHT(H533,3)="(a)",IF(AND(G533&gt;=DATE('1. Informace o projektu'!$C$3,1,1),G533&lt;=WORKDAY(DATE('1. Informace o projektu'!$C$3,12,31)-1,1,'6. Data'!$C$76:$C$89)),"OK","!!"),ISBLANK(G533),"!",ISBLANK(H533),"!!!",H533='6. Data'!$B$3,"vyberte druh nákladu")," ")</f>
        <v xml:space="preserve"> </v>
      </c>
      <c r="J533" s="261" t="str">
        <f t="shared" si="24"/>
        <v xml:space="preserve"> </v>
      </c>
      <c r="K533" s="238" t="str">
        <f t="shared" si="25"/>
        <v xml:space="preserve"> </v>
      </c>
      <c r="L533" s="87" t="str">
        <f t="shared" si="26"/>
        <v xml:space="preserve"> </v>
      </c>
    </row>
    <row r="534" spans="1:12" x14ac:dyDescent="0.25">
      <c r="A534" s="72"/>
      <c r="B534" s="82"/>
      <c r="C534" s="82"/>
      <c r="D534" s="79"/>
      <c r="E534" s="83"/>
      <c r="F534" s="83"/>
      <c r="G534" s="81"/>
      <c r="H534" s="126"/>
      <c r="I534" s="238" t="str">
        <f>IF(ISNUMBER(F534),_xlfn.IFS(RIGHT(H534,3)="(b)",IF(AND(G534&gt;=DATE('1. Informace o projektu'!$C$3,1,1),G534&lt;=WORKDAY(DATE('1. Informace o projektu'!$C$3+1,1,31)-1,1)),"OK","!!"),RIGHT(H534,3)="(a)",IF(AND(G534&gt;=DATE('1. Informace o projektu'!$C$3,1,1),G534&lt;=WORKDAY(DATE('1. Informace o projektu'!$C$3,12,31)-1,1,'6. Data'!$C$76:$C$89)),"OK","!!"),ISBLANK(G534),"!",ISBLANK(H534),"!!!",H534='6. Data'!$B$3,"vyberte druh nákladu")," ")</f>
        <v xml:space="preserve"> </v>
      </c>
      <c r="J534" s="261" t="str">
        <f t="shared" si="24"/>
        <v xml:space="preserve"> </v>
      </c>
      <c r="K534" s="238" t="str">
        <f t="shared" si="25"/>
        <v xml:space="preserve"> </v>
      </c>
      <c r="L534" s="87" t="str">
        <f t="shared" si="26"/>
        <v xml:space="preserve"> </v>
      </c>
    </row>
    <row r="535" spans="1:12" x14ac:dyDescent="0.25">
      <c r="A535" s="72"/>
      <c r="B535" s="82"/>
      <c r="C535" s="82"/>
      <c r="D535" s="79"/>
      <c r="E535" s="83"/>
      <c r="F535" s="83"/>
      <c r="G535" s="81"/>
      <c r="H535" s="126"/>
      <c r="I535" s="238" t="str">
        <f>IF(ISNUMBER(F535),_xlfn.IFS(RIGHT(H535,3)="(b)",IF(AND(G535&gt;=DATE('1. Informace o projektu'!$C$3,1,1),G535&lt;=WORKDAY(DATE('1. Informace o projektu'!$C$3+1,1,31)-1,1)),"OK","!!"),RIGHT(H535,3)="(a)",IF(AND(G535&gt;=DATE('1. Informace o projektu'!$C$3,1,1),G535&lt;=WORKDAY(DATE('1. Informace o projektu'!$C$3,12,31)-1,1,'6. Data'!$C$76:$C$89)),"OK","!!"),ISBLANK(G535),"!",ISBLANK(H535),"!!!",H535='6. Data'!$B$3,"vyberte druh nákladu")," ")</f>
        <v xml:space="preserve"> </v>
      </c>
      <c r="J535" s="261" t="str">
        <f t="shared" si="24"/>
        <v xml:space="preserve"> </v>
      </c>
      <c r="K535" s="238" t="str">
        <f t="shared" si="25"/>
        <v xml:space="preserve"> </v>
      </c>
      <c r="L535" s="87" t="str">
        <f t="shared" si="26"/>
        <v xml:space="preserve"> </v>
      </c>
    </row>
    <row r="536" spans="1:12" x14ac:dyDescent="0.25">
      <c r="A536" s="72"/>
      <c r="B536" s="82"/>
      <c r="C536" s="82"/>
      <c r="D536" s="79"/>
      <c r="E536" s="83"/>
      <c r="F536" s="83"/>
      <c r="G536" s="81"/>
      <c r="H536" s="126"/>
      <c r="I536" s="238" t="str">
        <f>IF(ISNUMBER(F536),_xlfn.IFS(RIGHT(H536,3)="(b)",IF(AND(G536&gt;=DATE('1. Informace o projektu'!$C$3,1,1),G536&lt;=WORKDAY(DATE('1. Informace o projektu'!$C$3+1,1,31)-1,1)),"OK","!!"),RIGHT(H536,3)="(a)",IF(AND(G536&gt;=DATE('1. Informace o projektu'!$C$3,1,1),G536&lt;=WORKDAY(DATE('1. Informace o projektu'!$C$3,12,31)-1,1,'6. Data'!$C$76:$C$89)),"OK","!!"),ISBLANK(G536),"!",ISBLANK(H536),"!!!",H536='6. Data'!$B$3,"vyberte druh nákladu")," ")</f>
        <v xml:space="preserve"> </v>
      </c>
      <c r="J536" s="261" t="str">
        <f t="shared" si="24"/>
        <v xml:space="preserve"> </v>
      </c>
      <c r="K536" s="238" t="str">
        <f t="shared" si="25"/>
        <v xml:space="preserve"> </v>
      </c>
      <c r="L536" s="87" t="str">
        <f t="shared" si="26"/>
        <v xml:space="preserve"> </v>
      </c>
    </row>
    <row r="537" spans="1:12" x14ac:dyDescent="0.25">
      <c r="A537" s="72"/>
      <c r="B537" s="82"/>
      <c r="C537" s="82"/>
      <c r="D537" s="79"/>
      <c r="E537" s="83"/>
      <c r="F537" s="83"/>
      <c r="G537" s="81"/>
      <c r="H537" s="126"/>
      <c r="I537" s="238" t="str">
        <f>IF(ISNUMBER(F537),_xlfn.IFS(RIGHT(H537,3)="(b)",IF(AND(G537&gt;=DATE('1. Informace o projektu'!$C$3,1,1),G537&lt;=WORKDAY(DATE('1. Informace o projektu'!$C$3+1,1,31)-1,1)),"OK","!!"),RIGHT(H537,3)="(a)",IF(AND(G537&gt;=DATE('1. Informace o projektu'!$C$3,1,1),G537&lt;=WORKDAY(DATE('1. Informace o projektu'!$C$3,12,31)-1,1,'6. Data'!$C$76:$C$89)),"OK","!!"),ISBLANK(G537),"!",ISBLANK(H537),"!!!",H537='6. Data'!$B$3,"vyberte druh nákladu")," ")</f>
        <v xml:space="preserve"> </v>
      </c>
      <c r="J537" s="261" t="str">
        <f t="shared" si="24"/>
        <v xml:space="preserve"> </v>
      </c>
      <c r="K537" s="238" t="str">
        <f t="shared" si="25"/>
        <v xml:space="preserve"> </v>
      </c>
      <c r="L537" s="87" t="str">
        <f t="shared" si="26"/>
        <v xml:space="preserve"> </v>
      </c>
    </row>
    <row r="538" spans="1:12" x14ac:dyDescent="0.25">
      <c r="A538" s="72"/>
      <c r="B538" s="82"/>
      <c r="C538" s="82"/>
      <c r="D538" s="79"/>
      <c r="E538" s="83"/>
      <c r="F538" s="83"/>
      <c r="G538" s="81"/>
      <c r="H538" s="126"/>
      <c r="I538" s="238" t="str">
        <f>IF(ISNUMBER(F538),_xlfn.IFS(RIGHT(H538,3)="(b)",IF(AND(G538&gt;=DATE('1. Informace o projektu'!$C$3,1,1),G538&lt;=WORKDAY(DATE('1. Informace o projektu'!$C$3+1,1,31)-1,1)),"OK","!!"),RIGHT(H538,3)="(a)",IF(AND(G538&gt;=DATE('1. Informace o projektu'!$C$3,1,1),G538&lt;=WORKDAY(DATE('1. Informace o projektu'!$C$3,12,31)-1,1,'6. Data'!$C$76:$C$89)),"OK","!!"),ISBLANK(G538),"!",ISBLANK(H538),"!!!",H538='6. Data'!$B$3,"vyberte druh nákladu")," ")</f>
        <v xml:space="preserve"> </v>
      </c>
      <c r="J538" s="261" t="str">
        <f t="shared" si="24"/>
        <v xml:space="preserve"> </v>
      </c>
      <c r="K538" s="238" t="str">
        <f t="shared" si="25"/>
        <v xml:space="preserve"> </v>
      </c>
      <c r="L538" s="87" t="str">
        <f t="shared" si="26"/>
        <v xml:space="preserve"> </v>
      </c>
    </row>
    <row r="539" spans="1:12" x14ac:dyDescent="0.25">
      <c r="A539" s="72"/>
      <c r="B539" s="82"/>
      <c r="C539" s="82"/>
      <c r="D539" s="79"/>
      <c r="E539" s="83"/>
      <c r="F539" s="83"/>
      <c r="G539" s="81"/>
      <c r="H539" s="126"/>
      <c r="I539" s="238" t="str">
        <f>IF(ISNUMBER(F539),_xlfn.IFS(RIGHT(H539,3)="(b)",IF(AND(G539&gt;=DATE('1. Informace o projektu'!$C$3,1,1),G539&lt;=WORKDAY(DATE('1. Informace o projektu'!$C$3+1,1,31)-1,1)),"OK","!!"),RIGHT(H539,3)="(a)",IF(AND(G539&gt;=DATE('1. Informace o projektu'!$C$3,1,1),G539&lt;=WORKDAY(DATE('1. Informace o projektu'!$C$3,12,31)-1,1,'6. Data'!$C$76:$C$89)),"OK","!!"),ISBLANK(G539),"!",ISBLANK(H539),"!!!",H539='6. Data'!$B$3,"vyberte druh nákladu")," ")</f>
        <v xml:space="preserve"> </v>
      </c>
      <c r="J539" s="261" t="str">
        <f t="shared" si="24"/>
        <v xml:space="preserve"> </v>
      </c>
      <c r="K539" s="238" t="str">
        <f t="shared" si="25"/>
        <v xml:space="preserve"> </v>
      </c>
      <c r="L539" s="87" t="str">
        <f t="shared" si="26"/>
        <v xml:space="preserve"> </v>
      </c>
    </row>
    <row r="540" spans="1:12" x14ac:dyDescent="0.25">
      <c r="A540" s="72"/>
      <c r="B540" s="82"/>
      <c r="C540" s="82"/>
      <c r="D540" s="79"/>
      <c r="E540" s="83"/>
      <c r="F540" s="83"/>
      <c r="G540" s="81"/>
      <c r="H540" s="126"/>
      <c r="I540" s="238" t="str">
        <f>IF(ISNUMBER(F540),_xlfn.IFS(RIGHT(H540,3)="(b)",IF(AND(G540&gt;=DATE('1. Informace o projektu'!$C$3,1,1),G540&lt;=WORKDAY(DATE('1. Informace o projektu'!$C$3+1,1,31)-1,1)),"OK","!!"),RIGHT(H540,3)="(a)",IF(AND(G540&gt;=DATE('1. Informace o projektu'!$C$3,1,1),G540&lt;=WORKDAY(DATE('1. Informace o projektu'!$C$3,12,31)-1,1,'6. Data'!$C$76:$C$89)),"OK","!!"),ISBLANK(G540),"!",ISBLANK(H540),"!!!",H540='6. Data'!$B$3,"vyberte druh nákladu")," ")</f>
        <v xml:space="preserve"> </v>
      </c>
      <c r="J540" s="261" t="str">
        <f t="shared" si="24"/>
        <v xml:space="preserve"> </v>
      </c>
      <c r="K540" s="238" t="str">
        <f t="shared" si="25"/>
        <v xml:space="preserve"> </v>
      </c>
      <c r="L540" s="87" t="str">
        <f t="shared" si="26"/>
        <v xml:space="preserve"> </v>
      </c>
    </row>
    <row r="541" spans="1:12" x14ac:dyDescent="0.25">
      <c r="A541" s="72"/>
      <c r="B541" s="82"/>
      <c r="C541" s="82"/>
      <c r="D541" s="79"/>
      <c r="E541" s="83"/>
      <c r="F541" s="83"/>
      <c r="G541" s="81"/>
      <c r="H541" s="126"/>
      <c r="I541" s="238" t="str">
        <f>IF(ISNUMBER(F541),_xlfn.IFS(RIGHT(H541,3)="(b)",IF(AND(G541&gt;=DATE('1. Informace o projektu'!$C$3,1,1),G541&lt;=WORKDAY(DATE('1. Informace o projektu'!$C$3+1,1,31)-1,1)),"OK","!!"),RIGHT(H541,3)="(a)",IF(AND(G541&gt;=DATE('1. Informace o projektu'!$C$3,1,1),G541&lt;=WORKDAY(DATE('1. Informace o projektu'!$C$3,12,31)-1,1,'6. Data'!$C$76:$C$89)),"OK","!!"),ISBLANK(G541),"!",ISBLANK(H541),"!!!",H541='6. Data'!$B$3,"vyberte druh nákladu")," ")</f>
        <v xml:space="preserve"> </v>
      </c>
      <c r="J541" s="261" t="str">
        <f t="shared" si="24"/>
        <v xml:space="preserve"> </v>
      </c>
      <c r="K541" s="238" t="str">
        <f t="shared" si="25"/>
        <v xml:space="preserve"> </v>
      </c>
      <c r="L541" s="87" t="str">
        <f t="shared" si="26"/>
        <v xml:space="preserve"> </v>
      </c>
    </row>
    <row r="542" spans="1:12" x14ac:dyDescent="0.25">
      <c r="A542" s="72"/>
      <c r="B542" s="82"/>
      <c r="C542" s="82"/>
      <c r="D542" s="79"/>
      <c r="E542" s="83"/>
      <c r="F542" s="83"/>
      <c r="G542" s="81"/>
      <c r="H542" s="126"/>
      <c r="I542" s="238" t="str">
        <f>IF(ISNUMBER(F542),_xlfn.IFS(RIGHT(H542,3)="(b)",IF(AND(G542&gt;=DATE('1. Informace o projektu'!$C$3,1,1),G542&lt;=WORKDAY(DATE('1. Informace o projektu'!$C$3+1,1,31)-1,1)),"OK","!!"),RIGHT(H542,3)="(a)",IF(AND(G542&gt;=DATE('1. Informace o projektu'!$C$3,1,1),G542&lt;=WORKDAY(DATE('1. Informace o projektu'!$C$3,12,31)-1,1,'6. Data'!$C$76:$C$89)),"OK","!!"),ISBLANK(G542),"!",ISBLANK(H542),"!!!",H542='6. Data'!$B$3,"vyberte druh nákladu")," ")</f>
        <v xml:space="preserve"> </v>
      </c>
      <c r="J542" s="261" t="str">
        <f t="shared" si="24"/>
        <v xml:space="preserve"> </v>
      </c>
      <c r="K542" s="238" t="str">
        <f t="shared" si="25"/>
        <v xml:space="preserve"> </v>
      </c>
      <c r="L542" s="87" t="str">
        <f t="shared" si="26"/>
        <v xml:space="preserve"> </v>
      </c>
    </row>
    <row r="543" spans="1:12" x14ac:dyDescent="0.25">
      <c r="A543" s="72"/>
      <c r="B543" s="82"/>
      <c r="C543" s="82"/>
      <c r="D543" s="79"/>
      <c r="E543" s="83"/>
      <c r="F543" s="83"/>
      <c r="G543" s="81"/>
      <c r="H543" s="126"/>
      <c r="I543" s="238" t="str">
        <f>IF(ISNUMBER(F543),_xlfn.IFS(RIGHT(H543,3)="(b)",IF(AND(G543&gt;=DATE('1. Informace o projektu'!$C$3,1,1),G543&lt;=WORKDAY(DATE('1. Informace o projektu'!$C$3+1,1,31)-1,1)),"OK","!!"),RIGHT(H543,3)="(a)",IF(AND(G543&gt;=DATE('1. Informace o projektu'!$C$3,1,1),G543&lt;=WORKDAY(DATE('1. Informace o projektu'!$C$3,12,31)-1,1,'6. Data'!$C$76:$C$89)),"OK","!!"),ISBLANK(G543),"!",ISBLANK(H543),"!!!",H543='6. Data'!$B$3,"vyberte druh nákladu")," ")</f>
        <v xml:space="preserve"> </v>
      </c>
      <c r="J543" s="261" t="str">
        <f t="shared" si="24"/>
        <v xml:space="preserve"> </v>
      </c>
      <c r="K543" s="238" t="str">
        <f t="shared" si="25"/>
        <v xml:space="preserve"> </v>
      </c>
      <c r="L543" s="87" t="str">
        <f t="shared" si="26"/>
        <v xml:space="preserve"> </v>
      </c>
    </row>
    <row r="544" spans="1:12" x14ac:dyDescent="0.25">
      <c r="A544" s="72"/>
      <c r="B544" s="82"/>
      <c r="C544" s="82"/>
      <c r="D544" s="79"/>
      <c r="E544" s="83"/>
      <c r="F544" s="83"/>
      <c r="G544" s="81"/>
      <c r="H544" s="126"/>
      <c r="I544" s="238" t="str">
        <f>IF(ISNUMBER(F544),_xlfn.IFS(RIGHT(H544,3)="(b)",IF(AND(G544&gt;=DATE('1. Informace o projektu'!$C$3,1,1),G544&lt;=WORKDAY(DATE('1. Informace o projektu'!$C$3+1,1,31)-1,1)),"OK","!!"),RIGHT(H544,3)="(a)",IF(AND(G544&gt;=DATE('1. Informace o projektu'!$C$3,1,1),G544&lt;=WORKDAY(DATE('1. Informace o projektu'!$C$3,12,31)-1,1,'6. Data'!$C$76:$C$89)),"OK","!!"),ISBLANK(G544),"!",ISBLANK(H544),"!!!",H544='6. Data'!$B$3,"vyberte druh nákladu")," ")</f>
        <v xml:space="preserve"> </v>
      </c>
      <c r="J544" s="261" t="str">
        <f t="shared" si="24"/>
        <v xml:space="preserve"> </v>
      </c>
      <c r="K544" s="238" t="str">
        <f t="shared" si="25"/>
        <v xml:space="preserve"> </v>
      </c>
      <c r="L544" s="87" t="str">
        <f t="shared" si="26"/>
        <v xml:space="preserve"> </v>
      </c>
    </row>
    <row r="545" spans="1:12" x14ac:dyDescent="0.25">
      <c r="A545" s="72"/>
      <c r="B545" s="82"/>
      <c r="C545" s="82"/>
      <c r="D545" s="79"/>
      <c r="E545" s="83"/>
      <c r="F545" s="83"/>
      <c r="G545" s="81"/>
      <c r="H545" s="126"/>
      <c r="I545" s="238" t="str">
        <f>IF(ISNUMBER(F545),_xlfn.IFS(RIGHT(H545,3)="(b)",IF(AND(G545&gt;=DATE('1. Informace o projektu'!$C$3,1,1),G545&lt;=WORKDAY(DATE('1. Informace o projektu'!$C$3+1,1,31)-1,1)),"OK","!!"),RIGHT(H545,3)="(a)",IF(AND(G545&gt;=DATE('1. Informace o projektu'!$C$3,1,1),G545&lt;=WORKDAY(DATE('1. Informace o projektu'!$C$3,12,31)-1,1,'6. Data'!$C$76:$C$89)),"OK","!!"),ISBLANK(G545),"!",ISBLANK(H545),"!!!",H545='6. Data'!$B$3,"vyberte druh nákladu")," ")</f>
        <v xml:space="preserve"> </v>
      </c>
      <c r="J545" s="261" t="str">
        <f t="shared" si="24"/>
        <v xml:space="preserve"> </v>
      </c>
      <c r="K545" s="238" t="str">
        <f t="shared" si="25"/>
        <v xml:space="preserve"> </v>
      </c>
      <c r="L545" s="87" t="str">
        <f t="shared" si="26"/>
        <v xml:space="preserve"> </v>
      </c>
    </row>
    <row r="546" spans="1:12" x14ac:dyDescent="0.25">
      <c r="A546" s="72"/>
      <c r="B546" s="82"/>
      <c r="C546" s="82"/>
      <c r="D546" s="79"/>
      <c r="E546" s="83"/>
      <c r="F546" s="83"/>
      <c r="G546" s="81"/>
      <c r="H546" s="126"/>
      <c r="I546" s="238" t="str">
        <f>IF(ISNUMBER(F546),_xlfn.IFS(RIGHT(H546,3)="(b)",IF(AND(G546&gt;=DATE('1. Informace o projektu'!$C$3,1,1),G546&lt;=WORKDAY(DATE('1. Informace o projektu'!$C$3+1,1,31)-1,1)),"OK","!!"),RIGHT(H546,3)="(a)",IF(AND(G546&gt;=DATE('1. Informace o projektu'!$C$3,1,1),G546&lt;=WORKDAY(DATE('1. Informace o projektu'!$C$3,12,31)-1,1,'6. Data'!$C$76:$C$89)),"OK","!!"),ISBLANK(G546),"!",ISBLANK(H546),"!!!",H546='6. Data'!$B$3,"vyberte druh nákladu")," ")</f>
        <v xml:space="preserve"> </v>
      </c>
      <c r="J546" s="261" t="str">
        <f t="shared" si="24"/>
        <v xml:space="preserve"> </v>
      </c>
      <c r="K546" s="238" t="str">
        <f t="shared" si="25"/>
        <v xml:space="preserve"> </v>
      </c>
      <c r="L546" s="87" t="str">
        <f t="shared" si="26"/>
        <v xml:space="preserve"> </v>
      </c>
    </row>
    <row r="547" spans="1:12" x14ac:dyDescent="0.25">
      <c r="A547" s="72"/>
      <c r="B547" s="82"/>
      <c r="C547" s="82"/>
      <c r="D547" s="79"/>
      <c r="E547" s="83"/>
      <c r="F547" s="83"/>
      <c r="G547" s="81"/>
      <c r="H547" s="126"/>
      <c r="I547" s="238" t="str">
        <f>IF(ISNUMBER(F547),_xlfn.IFS(RIGHT(H547,3)="(b)",IF(AND(G547&gt;=DATE('1. Informace o projektu'!$C$3,1,1),G547&lt;=WORKDAY(DATE('1. Informace o projektu'!$C$3+1,1,31)-1,1)),"OK","!!"),RIGHT(H547,3)="(a)",IF(AND(G547&gt;=DATE('1. Informace o projektu'!$C$3,1,1),G547&lt;=WORKDAY(DATE('1. Informace o projektu'!$C$3,12,31)-1,1,'6. Data'!$C$76:$C$89)),"OK","!!"),ISBLANK(G547),"!",ISBLANK(H547),"!!!",H547='6. Data'!$B$3,"vyberte druh nákladu")," ")</f>
        <v xml:space="preserve"> </v>
      </c>
      <c r="J547" s="261" t="str">
        <f t="shared" si="24"/>
        <v xml:space="preserve"> </v>
      </c>
      <c r="K547" s="238" t="str">
        <f t="shared" si="25"/>
        <v xml:space="preserve"> </v>
      </c>
      <c r="L547" s="87" t="str">
        <f t="shared" si="26"/>
        <v xml:space="preserve"> </v>
      </c>
    </row>
    <row r="548" spans="1:12" x14ac:dyDescent="0.25">
      <c r="A548" s="72"/>
      <c r="B548" s="82"/>
      <c r="C548" s="82"/>
      <c r="D548" s="79"/>
      <c r="E548" s="83"/>
      <c r="F548" s="83"/>
      <c r="G548" s="81"/>
      <c r="H548" s="126"/>
      <c r="I548" s="238" t="str">
        <f>IF(ISNUMBER(F548),_xlfn.IFS(RIGHT(H548,3)="(b)",IF(AND(G548&gt;=DATE('1. Informace o projektu'!$C$3,1,1),G548&lt;=WORKDAY(DATE('1. Informace o projektu'!$C$3+1,1,31)-1,1)),"OK","!!"),RIGHT(H548,3)="(a)",IF(AND(G548&gt;=DATE('1. Informace o projektu'!$C$3,1,1),G548&lt;=WORKDAY(DATE('1. Informace o projektu'!$C$3,12,31)-1,1,'6. Data'!$C$76:$C$89)),"OK","!!"),ISBLANK(G548),"!",ISBLANK(H548),"!!!",H548='6. Data'!$B$3,"vyberte druh nákladu")," ")</f>
        <v xml:space="preserve"> </v>
      </c>
      <c r="J548" s="261" t="str">
        <f t="shared" si="24"/>
        <v xml:space="preserve"> </v>
      </c>
      <c r="K548" s="238" t="str">
        <f t="shared" si="25"/>
        <v xml:space="preserve"> </v>
      </c>
      <c r="L548" s="87" t="str">
        <f t="shared" si="26"/>
        <v xml:space="preserve"> </v>
      </c>
    </row>
    <row r="549" spans="1:12" x14ac:dyDescent="0.25">
      <c r="A549" s="72"/>
      <c r="B549" s="82"/>
      <c r="C549" s="82"/>
      <c r="D549" s="79"/>
      <c r="E549" s="83"/>
      <c r="F549" s="83"/>
      <c r="G549" s="81"/>
      <c r="H549" s="126"/>
      <c r="I549" s="238" t="str">
        <f>IF(ISNUMBER(F549),_xlfn.IFS(RIGHT(H549,3)="(b)",IF(AND(G549&gt;=DATE('1. Informace o projektu'!$C$3,1,1),G549&lt;=WORKDAY(DATE('1. Informace o projektu'!$C$3+1,1,31)-1,1)),"OK","!!"),RIGHT(H549,3)="(a)",IF(AND(G549&gt;=DATE('1. Informace o projektu'!$C$3,1,1),G549&lt;=WORKDAY(DATE('1. Informace o projektu'!$C$3,12,31)-1,1,'6. Data'!$C$76:$C$89)),"OK","!!"),ISBLANK(G549),"!",ISBLANK(H549),"!!!",H549='6. Data'!$B$3,"vyberte druh nákladu")," ")</f>
        <v xml:space="preserve"> </v>
      </c>
      <c r="J549" s="261" t="str">
        <f t="shared" si="24"/>
        <v xml:space="preserve"> </v>
      </c>
      <c r="K549" s="238" t="str">
        <f t="shared" si="25"/>
        <v xml:space="preserve"> </v>
      </c>
      <c r="L549" s="87" t="str">
        <f t="shared" si="26"/>
        <v xml:space="preserve"> </v>
      </c>
    </row>
    <row r="550" spans="1:12" x14ac:dyDescent="0.25">
      <c r="A550" s="72"/>
      <c r="B550" s="82"/>
      <c r="C550" s="82"/>
      <c r="D550" s="79"/>
      <c r="E550" s="83"/>
      <c r="F550" s="83"/>
      <c r="G550" s="81"/>
      <c r="H550" s="126"/>
      <c r="I550" s="238" t="str">
        <f>IF(ISNUMBER(F550),_xlfn.IFS(RIGHT(H550,3)="(b)",IF(AND(G550&gt;=DATE('1. Informace o projektu'!$C$3,1,1),G550&lt;=WORKDAY(DATE('1. Informace o projektu'!$C$3+1,1,31)-1,1)),"OK","!!"),RIGHT(H550,3)="(a)",IF(AND(G550&gt;=DATE('1. Informace o projektu'!$C$3,1,1),G550&lt;=WORKDAY(DATE('1. Informace o projektu'!$C$3,12,31)-1,1,'6. Data'!$C$76:$C$89)),"OK","!!"),ISBLANK(G550),"!",ISBLANK(H550),"!!!",H550='6. Data'!$B$3,"vyberte druh nákladu")," ")</f>
        <v xml:space="preserve"> </v>
      </c>
      <c r="J550" s="261" t="str">
        <f t="shared" si="24"/>
        <v xml:space="preserve"> </v>
      </c>
      <c r="K550" s="238" t="str">
        <f t="shared" si="25"/>
        <v xml:space="preserve"> </v>
      </c>
      <c r="L550" s="87" t="str">
        <f t="shared" si="26"/>
        <v xml:space="preserve"> </v>
      </c>
    </row>
    <row r="551" spans="1:12" x14ac:dyDescent="0.25">
      <c r="A551" s="72"/>
      <c r="B551" s="82"/>
      <c r="C551" s="82"/>
      <c r="D551" s="79"/>
      <c r="E551" s="83"/>
      <c r="F551" s="83"/>
      <c r="G551" s="81"/>
      <c r="H551" s="126"/>
      <c r="I551" s="238" t="str">
        <f>IF(ISNUMBER(F551),_xlfn.IFS(RIGHT(H551,3)="(b)",IF(AND(G551&gt;=DATE('1. Informace o projektu'!$C$3,1,1),G551&lt;=WORKDAY(DATE('1. Informace o projektu'!$C$3+1,1,31)-1,1)),"OK","!!"),RIGHT(H551,3)="(a)",IF(AND(G551&gt;=DATE('1. Informace o projektu'!$C$3,1,1),G551&lt;=WORKDAY(DATE('1. Informace o projektu'!$C$3,12,31)-1,1,'6. Data'!$C$76:$C$89)),"OK","!!"),ISBLANK(G551),"!",ISBLANK(H551),"!!!",H551='6. Data'!$B$3,"vyberte druh nákladu")," ")</f>
        <v xml:space="preserve"> </v>
      </c>
      <c r="J551" s="261" t="str">
        <f t="shared" si="24"/>
        <v xml:space="preserve"> </v>
      </c>
      <c r="K551" s="238" t="str">
        <f t="shared" si="25"/>
        <v xml:space="preserve"> </v>
      </c>
      <c r="L551" s="87" t="str">
        <f t="shared" si="26"/>
        <v xml:space="preserve"> </v>
      </c>
    </row>
    <row r="552" spans="1:12" x14ac:dyDescent="0.25">
      <c r="A552" s="72"/>
      <c r="B552" s="82"/>
      <c r="C552" s="82"/>
      <c r="D552" s="79"/>
      <c r="E552" s="83"/>
      <c r="F552" s="83"/>
      <c r="G552" s="81"/>
      <c r="H552" s="126"/>
      <c r="I552" s="238" t="str">
        <f>IF(ISNUMBER(F552),_xlfn.IFS(RIGHT(H552,3)="(b)",IF(AND(G552&gt;=DATE('1. Informace o projektu'!$C$3,1,1),G552&lt;=WORKDAY(DATE('1. Informace o projektu'!$C$3+1,1,31)-1,1)),"OK","!!"),RIGHT(H552,3)="(a)",IF(AND(G552&gt;=DATE('1. Informace o projektu'!$C$3,1,1),G552&lt;=WORKDAY(DATE('1. Informace o projektu'!$C$3,12,31)-1,1,'6. Data'!$C$76:$C$89)),"OK","!!"),ISBLANK(G552),"!",ISBLANK(H552),"!!!",H552='6. Data'!$B$3,"vyberte druh nákladu")," ")</f>
        <v xml:space="preserve"> </v>
      </c>
      <c r="J552" s="261" t="str">
        <f t="shared" si="24"/>
        <v xml:space="preserve"> </v>
      </c>
      <c r="K552" s="238" t="str">
        <f t="shared" si="25"/>
        <v xml:space="preserve"> </v>
      </c>
      <c r="L552" s="87" t="str">
        <f t="shared" si="26"/>
        <v xml:space="preserve"> </v>
      </c>
    </row>
    <row r="553" spans="1:12" x14ac:dyDescent="0.25">
      <c r="A553" s="72"/>
      <c r="B553" s="82"/>
      <c r="C553" s="82"/>
      <c r="D553" s="79"/>
      <c r="E553" s="83"/>
      <c r="F553" s="83"/>
      <c r="G553" s="81"/>
      <c r="H553" s="126"/>
      <c r="I553" s="238" t="str">
        <f>IF(ISNUMBER(F553),_xlfn.IFS(RIGHT(H553,3)="(b)",IF(AND(G553&gt;=DATE('1. Informace o projektu'!$C$3,1,1),G553&lt;=WORKDAY(DATE('1. Informace o projektu'!$C$3+1,1,31)-1,1)),"OK","!!"),RIGHT(H553,3)="(a)",IF(AND(G553&gt;=DATE('1. Informace o projektu'!$C$3,1,1),G553&lt;=WORKDAY(DATE('1. Informace o projektu'!$C$3,12,31)-1,1,'6. Data'!$C$76:$C$89)),"OK","!!"),ISBLANK(G553),"!",ISBLANK(H553),"!!!",H553='6. Data'!$B$3,"vyberte druh nákladu")," ")</f>
        <v xml:space="preserve"> </v>
      </c>
      <c r="J553" s="261" t="str">
        <f t="shared" si="24"/>
        <v xml:space="preserve"> </v>
      </c>
      <c r="K553" s="238" t="str">
        <f t="shared" si="25"/>
        <v xml:space="preserve"> </v>
      </c>
      <c r="L553" s="87" t="str">
        <f t="shared" si="26"/>
        <v xml:space="preserve"> </v>
      </c>
    </row>
    <row r="554" spans="1:12" x14ac:dyDescent="0.25">
      <c r="A554" s="72"/>
      <c r="B554" s="82"/>
      <c r="C554" s="82"/>
      <c r="D554" s="79"/>
      <c r="E554" s="83"/>
      <c r="F554" s="83"/>
      <c r="G554" s="81"/>
      <c r="H554" s="126"/>
      <c r="I554" s="238" t="str">
        <f>IF(ISNUMBER(F554),_xlfn.IFS(RIGHT(H554,3)="(b)",IF(AND(G554&gt;=DATE('1. Informace o projektu'!$C$3,1,1),G554&lt;=WORKDAY(DATE('1. Informace o projektu'!$C$3+1,1,31)-1,1)),"OK","!!"),RIGHT(H554,3)="(a)",IF(AND(G554&gt;=DATE('1. Informace o projektu'!$C$3,1,1),G554&lt;=WORKDAY(DATE('1. Informace o projektu'!$C$3,12,31)-1,1,'6. Data'!$C$76:$C$89)),"OK","!!"),ISBLANK(G554),"!",ISBLANK(H554),"!!!",H554='6. Data'!$B$3,"vyberte druh nákladu")," ")</f>
        <v xml:space="preserve"> </v>
      </c>
      <c r="J554" s="261" t="str">
        <f t="shared" si="24"/>
        <v xml:space="preserve"> </v>
      </c>
      <c r="K554" s="238" t="str">
        <f t="shared" si="25"/>
        <v xml:space="preserve"> </v>
      </c>
      <c r="L554" s="87" t="str">
        <f t="shared" si="26"/>
        <v xml:space="preserve"> </v>
      </c>
    </row>
    <row r="555" spans="1:12" x14ac:dyDescent="0.25">
      <c r="A555" s="72"/>
      <c r="B555" s="82"/>
      <c r="C555" s="82"/>
      <c r="D555" s="79"/>
      <c r="E555" s="83"/>
      <c r="F555" s="83"/>
      <c r="G555" s="81"/>
      <c r="H555" s="126"/>
      <c r="I555" s="238" t="str">
        <f>IF(ISNUMBER(F555),_xlfn.IFS(RIGHT(H555,3)="(b)",IF(AND(G555&gt;=DATE('1. Informace o projektu'!$C$3,1,1),G555&lt;=WORKDAY(DATE('1. Informace o projektu'!$C$3+1,1,31)-1,1)),"OK","!!"),RIGHT(H555,3)="(a)",IF(AND(G555&gt;=DATE('1. Informace o projektu'!$C$3,1,1),G555&lt;=WORKDAY(DATE('1. Informace o projektu'!$C$3,12,31)-1,1,'6. Data'!$C$76:$C$89)),"OK","!!"),ISBLANK(G555),"!",ISBLANK(H555),"!!!",H555='6. Data'!$B$3,"vyberte druh nákladu")," ")</f>
        <v xml:space="preserve"> </v>
      </c>
      <c r="J555" s="261" t="str">
        <f t="shared" si="24"/>
        <v xml:space="preserve"> </v>
      </c>
      <c r="K555" s="238" t="str">
        <f t="shared" si="25"/>
        <v xml:space="preserve"> </v>
      </c>
      <c r="L555" s="87" t="str">
        <f t="shared" si="26"/>
        <v xml:space="preserve"> </v>
      </c>
    </row>
    <row r="556" spans="1:12" x14ac:dyDescent="0.25">
      <c r="A556" s="72"/>
      <c r="B556" s="82"/>
      <c r="C556" s="82"/>
      <c r="D556" s="79"/>
      <c r="E556" s="83"/>
      <c r="F556" s="83"/>
      <c r="G556" s="81"/>
      <c r="H556" s="126"/>
      <c r="I556" s="238" t="str">
        <f>IF(ISNUMBER(F556),_xlfn.IFS(RIGHT(H556,3)="(b)",IF(AND(G556&gt;=DATE('1. Informace o projektu'!$C$3,1,1),G556&lt;=WORKDAY(DATE('1. Informace o projektu'!$C$3+1,1,31)-1,1)),"OK","!!"),RIGHT(H556,3)="(a)",IF(AND(G556&gt;=DATE('1. Informace o projektu'!$C$3,1,1),G556&lt;=WORKDAY(DATE('1. Informace o projektu'!$C$3,12,31)-1,1,'6. Data'!$C$76:$C$89)),"OK","!!"),ISBLANK(G556),"!",ISBLANK(H556),"!!!",H556='6. Data'!$B$3,"vyberte druh nákladu")," ")</f>
        <v xml:space="preserve"> </v>
      </c>
      <c r="J556" s="261" t="str">
        <f t="shared" si="24"/>
        <v xml:space="preserve"> </v>
      </c>
      <c r="K556" s="238" t="str">
        <f t="shared" si="25"/>
        <v xml:space="preserve"> </v>
      </c>
      <c r="L556" s="87" t="str">
        <f t="shared" si="26"/>
        <v xml:space="preserve"> </v>
      </c>
    </row>
    <row r="557" spans="1:12" x14ac:dyDescent="0.25">
      <c r="A557" s="72"/>
      <c r="B557" s="82"/>
      <c r="C557" s="82"/>
      <c r="D557" s="79"/>
      <c r="E557" s="83"/>
      <c r="F557" s="83"/>
      <c r="G557" s="81"/>
      <c r="H557" s="126"/>
      <c r="I557" s="238" t="str">
        <f>IF(ISNUMBER(F557),_xlfn.IFS(RIGHT(H557,3)="(b)",IF(AND(G557&gt;=DATE('1. Informace o projektu'!$C$3,1,1),G557&lt;=WORKDAY(DATE('1. Informace o projektu'!$C$3+1,1,31)-1,1)),"OK","!!"),RIGHT(H557,3)="(a)",IF(AND(G557&gt;=DATE('1. Informace o projektu'!$C$3,1,1),G557&lt;=WORKDAY(DATE('1. Informace o projektu'!$C$3,12,31)-1,1,'6. Data'!$C$76:$C$89)),"OK","!!"),ISBLANK(G557),"!",ISBLANK(H557),"!!!",H557='6. Data'!$B$3,"vyberte druh nákladu")," ")</f>
        <v xml:space="preserve"> </v>
      </c>
      <c r="J557" s="261" t="str">
        <f t="shared" si="24"/>
        <v xml:space="preserve"> </v>
      </c>
      <c r="K557" s="238" t="str">
        <f t="shared" si="25"/>
        <v xml:space="preserve"> </v>
      </c>
      <c r="L557" s="87" t="str">
        <f t="shared" si="26"/>
        <v xml:space="preserve"> </v>
      </c>
    </row>
    <row r="558" spans="1:12" x14ac:dyDescent="0.25">
      <c r="A558" s="72"/>
      <c r="B558" s="82"/>
      <c r="C558" s="82"/>
      <c r="D558" s="79"/>
      <c r="E558" s="83"/>
      <c r="F558" s="83"/>
      <c r="G558" s="81"/>
      <c r="H558" s="126"/>
      <c r="I558" s="238" t="str">
        <f>IF(ISNUMBER(F558),_xlfn.IFS(RIGHT(H558,3)="(b)",IF(AND(G558&gt;=DATE('1. Informace o projektu'!$C$3,1,1),G558&lt;=WORKDAY(DATE('1. Informace o projektu'!$C$3+1,1,31)-1,1)),"OK","!!"),RIGHT(H558,3)="(a)",IF(AND(G558&gt;=DATE('1. Informace o projektu'!$C$3,1,1),G558&lt;=WORKDAY(DATE('1. Informace o projektu'!$C$3,12,31)-1,1,'6. Data'!$C$76:$C$89)),"OK","!!"),ISBLANK(G558),"!",ISBLANK(H558),"!!!",H558='6. Data'!$B$3,"vyberte druh nákladu")," ")</f>
        <v xml:space="preserve"> </v>
      </c>
      <c r="J558" s="261" t="str">
        <f t="shared" si="24"/>
        <v xml:space="preserve"> </v>
      </c>
      <c r="K558" s="238" t="str">
        <f t="shared" si="25"/>
        <v xml:space="preserve"> </v>
      </c>
      <c r="L558" s="87" t="str">
        <f t="shared" si="26"/>
        <v xml:space="preserve"> </v>
      </c>
    </row>
    <row r="559" spans="1:12" x14ac:dyDescent="0.25">
      <c r="A559" s="72"/>
      <c r="B559" s="82"/>
      <c r="C559" s="82"/>
      <c r="D559" s="79"/>
      <c r="E559" s="83"/>
      <c r="F559" s="83"/>
      <c r="G559" s="81"/>
      <c r="H559" s="126"/>
      <c r="I559" s="238" t="str">
        <f>IF(ISNUMBER(F559),_xlfn.IFS(RIGHT(H559,3)="(b)",IF(AND(G559&gt;=DATE('1. Informace o projektu'!$C$3,1,1),G559&lt;=WORKDAY(DATE('1. Informace o projektu'!$C$3+1,1,31)-1,1)),"OK","!!"),RIGHT(H559,3)="(a)",IF(AND(G559&gt;=DATE('1. Informace o projektu'!$C$3,1,1),G559&lt;=WORKDAY(DATE('1. Informace o projektu'!$C$3,12,31)-1,1,'6. Data'!$C$76:$C$89)),"OK","!!"),ISBLANK(G559),"!",ISBLANK(H559),"!!!",H559='6. Data'!$B$3,"vyberte druh nákladu")," ")</f>
        <v xml:space="preserve"> </v>
      </c>
      <c r="J559" s="261" t="str">
        <f t="shared" si="24"/>
        <v xml:space="preserve"> </v>
      </c>
      <c r="K559" s="238" t="str">
        <f t="shared" si="25"/>
        <v xml:space="preserve"> </v>
      </c>
      <c r="L559" s="87" t="str">
        <f t="shared" si="26"/>
        <v xml:space="preserve"> </v>
      </c>
    </row>
    <row r="560" spans="1:12" x14ac:dyDescent="0.25">
      <c r="A560" s="72"/>
      <c r="B560" s="82"/>
      <c r="C560" s="82"/>
      <c r="D560" s="79"/>
      <c r="E560" s="83"/>
      <c r="F560" s="83"/>
      <c r="G560" s="81"/>
      <c r="H560" s="126"/>
      <c r="I560" s="238" t="str">
        <f>IF(ISNUMBER(F560),_xlfn.IFS(RIGHT(H560,3)="(b)",IF(AND(G560&gt;=DATE('1. Informace o projektu'!$C$3,1,1),G560&lt;=WORKDAY(DATE('1. Informace o projektu'!$C$3+1,1,31)-1,1)),"OK","!!"),RIGHT(H560,3)="(a)",IF(AND(G560&gt;=DATE('1. Informace o projektu'!$C$3,1,1),G560&lt;=WORKDAY(DATE('1. Informace o projektu'!$C$3,12,31)-1,1,'6. Data'!$C$76:$C$89)),"OK","!!"),ISBLANK(G560),"!",ISBLANK(H560),"!!!",H560='6. Data'!$B$3,"vyberte druh nákladu")," ")</f>
        <v xml:space="preserve"> </v>
      </c>
      <c r="J560" s="261" t="str">
        <f t="shared" si="24"/>
        <v xml:space="preserve"> </v>
      </c>
      <c r="K560" s="238" t="str">
        <f t="shared" si="25"/>
        <v xml:space="preserve"> </v>
      </c>
      <c r="L560" s="87" t="str">
        <f t="shared" si="26"/>
        <v xml:space="preserve"> </v>
      </c>
    </row>
    <row r="561" spans="1:12" x14ac:dyDescent="0.25">
      <c r="A561" s="72"/>
      <c r="B561" s="82"/>
      <c r="C561" s="82"/>
      <c r="D561" s="79"/>
      <c r="E561" s="83"/>
      <c r="F561" s="83"/>
      <c r="G561" s="81"/>
      <c r="H561" s="126"/>
      <c r="I561" s="238" t="str">
        <f>IF(ISNUMBER(F561),_xlfn.IFS(RIGHT(H561,3)="(b)",IF(AND(G561&gt;=DATE('1. Informace o projektu'!$C$3,1,1),G561&lt;=WORKDAY(DATE('1. Informace o projektu'!$C$3+1,1,31)-1,1)),"OK","!!"),RIGHT(H561,3)="(a)",IF(AND(G561&gt;=DATE('1. Informace o projektu'!$C$3,1,1),G561&lt;=WORKDAY(DATE('1. Informace o projektu'!$C$3,12,31)-1,1,'6. Data'!$C$76:$C$89)),"OK","!!"),ISBLANK(G561),"!",ISBLANK(H561),"!!!",H561='6. Data'!$B$3,"vyberte druh nákladu")," ")</f>
        <v xml:space="preserve"> </v>
      </c>
      <c r="J561" s="261" t="str">
        <f t="shared" si="24"/>
        <v xml:space="preserve"> </v>
      </c>
      <c r="K561" s="238" t="str">
        <f t="shared" si="25"/>
        <v xml:space="preserve"> </v>
      </c>
      <c r="L561" s="87" t="str">
        <f t="shared" si="26"/>
        <v xml:space="preserve"> </v>
      </c>
    </row>
    <row r="562" spans="1:12" x14ac:dyDescent="0.25">
      <c r="A562" s="72"/>
      <c r="B562" s="82"/>
      <c r="C562" s="82"/>
      <c r="D562" s="79"/>
      <c r="E562" s="83"/>
      <c r="F562" s="83"/>
      <c r="G562" s="81"/>
      <c r="H562" s="126"/>
      <c r="I562" s="238" t="str">
        <f>IF(ISNUMBER(F562),_xlfn.IFS(RIGHT(H562,3)="(b)",IF(AND(G562&gt;=DATE('1. Informace o projektu'!$C$3,1,1),G562&lt;=WORKDAY(DATE('1. Informace o projektu'!$C$3+1,1,31)-1,1)),"OK","!!"),RIGHT(H562,3)="(a)",IF(AND(G562&gt;=DATE('1. Informace o projektu'!$C$3,1,1),G562&lt;=WORKDAY(DATE('1. Informace o projektu'!$C$3,12,31)-1,1,'6. Data'!$C$76:$C$89)),"OK","!!"),ISBLANK(G562),"!",ISBLANK(H562),"!!!",H562='6. Data'!$B$3,"vyberte druh nákladu")," ")</f>
        <v xml:space="preserve"> </v>
      </c>
      <c r="J562" s="261" t="str">
        <f t="shared" si="24"/>
        <v xml:space="preserve"> </v>
      </c>
      <c r="K562" s="238" t="str">
        <f t="shared" si="25"/>
        <v xml:space="preserve"> </v>
      </c>
      <c r="L562" s="87" t="str">
        <f t="shared" si="26"/>
        <v xml:space="preserve"> </v>
      </c>
    </row>
    <row r="563" spans="1:12" x14ac:dyDescent="0.25">
      <c r="A563" s="72"/>
      <c r="B563" s="82"/>
      <c r="C563" s="82"/>
      <c r="D563" s="79"/>
      <c r="E563" s="83"/>
      <c r="F563" s="83"/>
      <c r="G563" s="81"/>
      <c r="H563" s="126"/>
      <c r="I563" s="238" t="str">
        <f>IF(ISNUMBER(F563),_xlfn.IFS(RIGHT(H563,3)="(b)",IF(AND(G563&gt;=DATE('1. Informace o projektu'!$C$3,1,1),G563&lt;=WORKDAY(DATE('1. Informace o projektu'!$C$3+1,1,31)-1,1)),"OK","!!"),RIGHT(H563,3)="(a)",IF(AND(G563&gt;=DATE('1. Informace o projektu'!$C$3,1,1),G563&lt;=WORKDAY(DATE('1. Informace o projektu'!$C$3,12,31)-1,1,'6. Data'!$C$76:$C$89)),"OK","!!"),ISBLANK(G563),"!",ISBLANK(H563),"!!!",H563='6. Data'!$B$3,"vyberte druh nákladu")," ")</f>
        <v xml:space="preserve"> </v>
      </c>
      <c r="J563" s="261" t="str">
        <f t="shared" si="24"/>
        <v xml:space="preserve"> </v>
      </c>
      <c r="K563" s="238" t="str">
        <f t="shared" si="25"/>
        <v xml:space="preserve"> </v>
      </c>
      <c r="L563" s="87" t="str">
        <f t="shared" si="26"/>
        <v xml:space="preserve"> </v>
      </c>
    </row>
    <row r="564" spans="1:12" x14ac:dyDescent="0.25">
      <c r="A564" s="72"/>
      <c r="B564" s="82"/>
      <c r="C564" s="82"/>
      <c r="D564" s="79"/>
      <c r="E564" s="83"/>
      <c r="F564" s="83"/>
      <c r="G564" s="81"/>
      <c r="H564" s="126"/>
      <c r="I564" s="238" t="str">
        <f>IF(ISNUMBER(F564),_xlfn.IFS(RIGHT(H564,3)="(b)",IF(AND(G564&gt;=DATE('1. Informace o projektu'!$C$3,1,1),G564&lt;=WORKDAY(DATE('1. Informace o projektu'!$C$3+1,1,31)-1,1)),"OK","!!"),RIGHT(H564,3)="(a)",IF(AND(G564&gt;=DATE('1. Informace o projektu'!$C$3,1,1),G564&lt;=WORKDAY(DATE('1. Informace o projektu'!$C$3,12,31)-1,1,'6. Data'!$C$76:$C$89)),"OK","!!"),ISBLANK(G564),"!",ISBLANK(H564),"!!!",H564='6. Data'!$B$3,"vyberte druh nákladu")," ")</f>
        <v xml:space="preserve"> </v>
      </c>
      <c r="J564" s="261" t="str">
        <f t="shared" si="24"/>
        <v xml:space="preserve"> </v>
      </c>
      <c r="K564" s="238" t="str">
        <f t="shared" si="25"/>
        <v xml:space="preserve"> </v>
      </c>
      <c r="L564" s="87" t="str">
        <f t="shared" si="26"/>
        <v xml:space="preserve"> </v>
      </c>
    </row>
    <row r="565" spans="1:12" x14ac:dyDescent="0.25">
      <c r="A565" s="72"/>
      <c r="B565" s="82"/>
      <c r="C565" s="82"/>
      <c r="D565" s="79"/>
      <c r="E565" s="83"/>
      <c r="F565" s="83"/>
      <c r="G565" s="81"/>
      <c r="H565" s="126"/>
      <c r="I565" s="238" t="str">
        <f>IF(ISNUMBER(F565),_xlfn.IFS(RIGHT(H565,3)="(b)",IF(AND(G565&gt;=DATE('1. Informace o projektu'!$C$3,1,1),G565&lt;=WORKDAY(DATE('1. Informace o projektu'!$C$3+1,1,31)-1,1)),"OK","!!"),RIGHT(H565,3)="(a)",IF(AND(G565&gt;=DATE('1. Informace o projektu'!$C$3,1,1),G565&lt;=WORKDAY(DATE('1. Informace o projektu'!$C$3,12,31)-1,1,'6. Data'!$C$76:$C$89)),"OK","!!"),ISBLANK(G565),"!",ISBLANK(H565),"!!!",H565='6. Data'!$B$3,"vyberte druh nákladu")," ")</f>
        <v xml:space="preserve"> </v>
      </c>
      <c r="J565" s="261" t="str">
        <f t="shared" si="24"/>
        <v xml:space="preserve"> </v>
      </c>
      <c r="K565" s="238" t="str">
        <f t="shared" si="25"/>
        <v xml:space="preserve"> </v>
      </c>
      <c r="L565" s="87" t="str">
        <f t="shared" si="26"/>
        <v xml:space="preserve"> </v>
      </c>
    </row>
    <row r="566" spans="1:12" x14ac:dyDescent="0.25">
      <c r="A566" s="72"/>
      <c r="B566" s="82"/>
      <c r="C566" s="82"/>
      <c r="D566" s="79"/>
      <c r="E566" s="83"/>
      <c r="F566" s="83"/>
      <c r="G566" s="81"/>
      <c r="H566" s="126"/>
      <c r="I566" s="238" t="str">
        <f>IF(ISNUMBER(F566),_xlfn.IFS(RIGHT(H566,3)="(b)",IF(AND(G566&gt;=DATE('1. Informace o projektu'!$C$3,1,1),G566&lt;=WORKDAY(DATE('1. Informace o projektu'!$C$3+1,1,31)-1,1)),"OK","!!"),RIGHT(H566,3)="(a)",IF(AND(G566&gt;=DATE('1. Informace o projektu'!$C$3,1,1),G566&lt;=WORKDAY(DATE('1. Informace o projektu'!$C$3,12,31)-1,1,'6. Data'!$C$76:$C$89)),"OK","!!"),ISBLANK(G566),"!",ISBLANK(H566),"!!!",H566='6. Data'!$B$3,"vyberte druh nákladu")," ")</f>
        <v xml:space="preserve"> </v>
      </c>
      <c r="J566" s="261" t="str">
        <f t="shared" si="24"/>
        <v xml:space="preserve"> </v>
      </c>
      <c r="K566" s="238" t="str">
        <f t="shared" si="25"/>
        <v xml:space="preserve"> </v>
      </c>
      <c r="L566" s="87" t="str">
        <f t="shared" si="26"/>
        <v xml:space="preserve"> </v>
      </c>
    </row>
    <row r="567" spans="1:12" x14ac:dyDescent="0.25">
      <c r="A567" s="72"/>
      <c r="B567" s="82"/>
      <c r="C567" s="82"/>
      <c r="D567" s="79"/>
      <c r="E567" s="83"/>
      <c r="F567" s="83"/>
      <c r="G567" s="81"/>
      <c r="H567" s="126"/>
      <c r="I567" s="238" t="str">
        <f>IF(ISNUMBER(F567),_xlfn.IFS(RIGHT(H567,3)="(b)",IF(AND(G567&gt;=DATE('1. Informace o projektu'!$C$3,1,1),G567&lt;=WORKDAY(DATE('1. Informace o projektu'!$C$3+1,1,31)-1,1)),"OK","!!"),RIGHT(H567,3)="(a)",IF(AND(G567&gt;=DATE('1. Informace o projektu'!$C$3,1,1),G567&lt;=WORKDAY(DATE('1. Informace o projektu'!$C$3,12,31)-1,1,'6. Data'!$C$76:$C$89)),"OK","!!"),ISBLANK(G567),"!",ISBLANK(H567),"!!!",H567='6. Data'!$B$3,"vyberte druh nákladu")," ")</f>
        <v xml:space="preserve"> </v>
      </c>
      <c r="J567" s="261" t="str">
        <f t="shared" si="24"/>
        <v xml:space="preserve"> </v>
      </c>
      <c r="K567" s="238" t="str">
        <f t="shared" si="25"/>
        <v xml:space="preserve"> </v>
      </c>
      <c r="L567" s="87" t="str">
        <f t="shared" si="26"/>
        <v xml:space="preserve"> </v>
      </c>
    </row>
    <row r="568" spans="1:12" x14ac:dyDescent="0.25">
      <c r="A568" s="72"/>
      <c r="B568" s="82"/>
      <c r="C568" s="82"/>
      <c r="D568" s="79"/>
      <c r="E568" s="83"/>
      <c r="F568" s="83"/>
      <c r="G568" s="81"/>
      <c r="H568" s="126"/>
      <c r="I568" s="238" t="str">
        <f>IF(ISNUMBER(F568),_xlfn.IFS(RIGHT(H568,3)="(b)",IF(AND(G568&gt;=DATE('1. Informace o projektu'!$C$3,1,1),G568&lt;=WORKDAY(DATE('1. Informace o projektu'!$C$3+1,1,31)-1,1)),"OK","!!"),RIGHT(H568,3)="(a)",IF(AND(G568&gt;=DATE('1. Informace o projektu'!$C$3,1,1),G568&lt;=WORKDAY(DATE('1. Informace o projektu'!$C$3,12,31)-1,1,'6. Data'!$C$76:$C$89)),"OK","!!"),ISBLANK(G568),"!",ISBLANK(H568),"!!!",H568='6. Data'!$B$3,"vyberte druh nákladu")," ")</f>
        <v xml:space="preserve"> </v>
      </c>
      <c r="J568" s="261" t="str">
        <f t="shared" si="24"/>
        <v xml:space="preserve"> </v>
      </c>
      <c r="K568" s="238" t="str">
        <f t="shared" si="25"/>
        <v xml:space="preserve"> </v>
      </c>
      <c r="L568" s="87" t="str">
        <f t="shared" si="26"/>
        <v xml:space="preserve"> </v>
      </c>
    </row>
    <row r="569" spans="1:12" x14ac:dyDescent="0.25">
      <c r="A569" s="72"/>
      <c r="B569" s="82"/>
      <c r="C569" s="82"/>
      <c r="D569" s="79"/>
      <c r="E569" s="83"/>
      <c r="F569" s="83"/>
      <c r="G569" s="81"/>
      <c r="H569" s="126"/>
      <c r="I569" s="238" t="str">
        <f>IF(ISNUMBER(F569),_xlfn.IFS(RIGHT(H569,3)="(b)",IF(AND(G569&gt;=DATE('1. Informace o projektu'!$C$3,1,1),G569&lt;=WORKDAY(DATE('1. Informace o projektu'!$C$3+1,1,31)-1,1)),"OK","!!"),RIGHT(H569,3)="(a)",IF(AND(G569&gt;=DATE('1. Informace o projektu'!$C$3,1,1),G569&lt;=WORKDAY(DATE('1. Informace o projektu'!$C$3,12,31)-1,1,'6. Data'!$C$76:$C$89)),"OK","!!"),ISBLANK(G569),"!",ISBLANK(H569),"!!!",H569='6. Data'!$B$3,"vyberte druh nákladu")," ")</f>
        <v xml:space="preserve"> </v>
      </c>
      <c r="J569" s="261" t="str">
        <f t="shared" si="24"/>
        <v xml:space="preserve"> </v>
      </c>
      <c r="K569" s="238" t="str">
        <f t="shared" si="25"/>
        <v xml:space="preserve"> </v>
      </c>
      <c r="L569" s="87" t="str">
        <f t="shared" si="26"/>
        <v xml:space="preserve"> </v>
      </c>
    </row>
    <row r="570" spans="1:12" x14ac:dyDescent="0.25">
      <c r="A570" s="72"/>
      <c r="B570" s="82"/>
      <c r="C570" s="82"/>
      <c r="D570" s="79"/>
      <c r="E570" s="83"/>
      <c r="F570" s="83"/>
      <c r="G570" s="81"/>
      <c r="H570" s="126"/>
      <c r="I570" s="238" t="str">
        <f>IF(ISNUMBER(F570),_xlfn.IFS(RIGHT(H570,3)="(b)",IF(AND(G570&gt;=DATE('1. Informace o projektu'!$C$3,1,1),G570&lt;=WORKDAY(DATE('1. Informace o projektu'!$C$3+1,1,31)-1,1)),"OK","!!"),RIGHT(H570,3)="(a)",IF(AND(G570&gt;=DATE('1. Informace o projektu'!$C$3,1,1),G570&lt;=WORKDAY(DATE('1. Informace o projektu'!$C$3,12,31)-1,1,'6. Data'!$C$76:$C$89)),"OK","!!"),ISBLANK(G570),"!",ISBLANK(H570),"!!!",H570='6. Data'!$B$3,"vyberte druh nákladu")," ")</f>
        <v xml:space="preserve"> </v>
      </c>
      <c r="J570" s="261" t="str">
        <f t="shared" si="24"/>
        <v xml:space="preserve"> </v>
      </c>
      <c r="K570" s="238" t="str">
        <f t="shared" si="25"/>
        <v xml:space="preserve"> </v>
      </c>
      <c r="L570" s="87" t="str">
        <f t="shared" si="26"/>
        <v xml:space="preserve"> </v>
      </c>
    </row>
    <row r="571" spans="1:12" x14ac:dyDescent="0.25">
      <c r="A571" s="72"/>
      <c r="B571" s="82"/>
      <c r="C571" s="82"/>
      <c r="D571" s="79"/>
      <c r="E571" s="83"/>
      <c r="F571" s="83"/>
      <c r="G571" s="81"/>
      <c r="H571" s="126"/>
      <c r="I571" s="238" t="str">
        <f>IF(ISNUMBER(F571),_xlfn.IFS(RIGHT(H571,3)="(b)",IF(AND(G571&gt;=DATE('1. Informace o projektu'!$C$3,1,1),G571&lt;=WORKDAY(DATE('1. Informace o projektu'!$C$3+1,1,31)-1,1)),"OK","!!"),RIGHT(H571,3)="(a)",IF(AND(G571&gt;=DATE('1. Informace o projektu'!$C$3,1,1),G571&lt;=WORKDAY(DATE('1. Informace o projektu'!$C$3,12,31)-1,1,'6. Data'!$C$76:$C$89)),"OK","!!"),ISBLANK(G571),"!",ISBLANK(H571),"!!!",H571='6. Data'!$B$3,"vyberte druh nákladu")," ")</f>
        <v xml:space="preserve"> </v>
      </c>
      <c r="J571" s="261" t="str">
        <f t="shared" si="24"/>
        <v xml:space="preserve"> </v>
      </c>
      <c r="K571" s="238" t="str">
        <f t="shared" si="25"/>
        <v xml:space="preserve"> </v>
      </c>
      <c r="L571" s="87" t="str">
        <f t="shared" si="26"/>
        <v xml:space="preserve"> </v>
      </c>
    </row>
    <row r="572" spans="1:12" x14ac:dyDescent="0.25">
      <c r="A572" s="72"/>
      <c r="B572" s="82"/>
      <c r="C572" s="82"/>
      <c r="D572" s="79"/>
      <c r="E572" s="83"/>
      <c r="F572" s="83"/>
      <c r="G572" s="81"/>
      <c r="H572" s="126"/>
      <c r="I572" s="238" t="str">
        <f>IF(ISNUMBER(F572),_xlfn.IFS(RIGHT(H572,3)="(b)",IF(AND(G572&gt;=DATE('1. Informace o projektu'!$C$3,1,1),G572&lt;=WORKDAY(DATE('1. Informace o projektu'!$C$3+1,1,31)-1,1)),"OK","!!"),RIGHT(H572,3)="(a)",IF(AND(G572&gt;=DATE('1. Informace o projektu'!$C$3,1,1),G572&lt;=WORKDAY(DATE('1. Informace o projektu'!$C$3,12,31)-1,1,'6. Data'!$C$76:$C$89)),"OK","!!"),ISBLANK(G572),"!",ISBLANK(H572),"!!!",H572='6. Data'!$B$3,"vyberte druh nákladu")," ")</f>
        <v xml:space="preserve"> </v>
      </c>
      <c r="J572" s="261" t="str">
        <f t="shared" si="24"/>
        <v xml:space="preserve"> </v>
      </c>
      <c r="K572" s="238" t="str">
        <f t="shared" si="25"/>
        <v xml:space="preserve"> </v>
      </c>
      <c r="L572" s="87" t="str">
        <f t="shared" si="26"/>
        <v xml:space="preserve"> </v>
      </c>
    </row>
    <row r="573" spans="1:12" x14ac:dyDescent="0.25">
      <c r="A573" s="72"/>
      <c r="B573" s="82"/>
      <c r="C573" s="82"/>
      <c r="D573" s="79"/>
      <c r="E573" s="83"/>
      <c r="F573" s="83"/>
      <c r="G573" s="81"/>
      <c r="H573" s="126"/>
      <c r="I573" s="238" t="str">
        <f>IF(ISNUMBER(F573),_xlfn.IFS(RIGHT(H573,3)="(b)",IF(AND(G573&gt;=DATE('1. Informace o projektu'!$C$3,1,1),G573&lt;=WORKDAY(DATE('1. Informace o projektu'!$C$3+1,1,31)-1,1)),"OK","!!"),RIGHT(H573,3)="(a)",IF(AND(G573&gt;=DATE('1. Informace o projektu'!$C$3,1,1),G573&lt;=WORKDAY(DATE('1. Informace o projektu'!$C$3,12,31)-1,1,'6. Data'!$C$76:$C$89)),"OK","!!"),ISBLANK(G573),"!",ISBLANK(H573),"!!!",H573='6. Data'!$B$3,"vyberte druh nákladu")," ")</f>
        <v xml:space="preserve"> </v>
      </c>
      <c r="J573" s="261" t="str">
        <f t="shared" si="24"/>
        <v xml:space="preserve"> </v>
      </c>
      <c r="K573" s="238" t="str">
        <f t="shared" si="25"/>
        <v xml:space="preserve"> </v>
      </c>
      <c r="L573" s="87" t="str">
        <f t="shared" si="26"/>
        <v xml:space="preserve"> </v>
      </c>
    </row>
    <row r="574" spans="1:12" x14ac:dyDescent="0.25">
      <c r="A574" s="72"/>
      <c r="B574" s="82"/>
      <c r="C574" s="82"/>
      <c r="D574" s="79"/>
      <c r="E574" s="83"/>
      <c r="F574" s="83"/>
      <c r="G574" s="81"/>
      <c r="H574" s="126"/>
      <c r="I574" s="238" t="str">
        <f>IF(ISNUMBER(F574),_xlfn.IFS(RIGHT(H574,3)="(b)",IF(AND(G574&gt;=DATE('1. Informace o projektu'!$C$3,1,1),G574&lt;=WORKDAY(DATE('1. Informace o projektu'!$C$3+1,1,31)-1,1)),"OK","!!"),RIGHT(H574,3)="(a)",IF(AND(G574&gt;=DATE('1. Informace o projektu'!$C$3,1,1),G574&lt;=WORKDAY(DATE('1. Informace o projektu'!$C$3,12,31)-1,1,'6. Data'!$C$76:$C$89)),"OK","!!"),ISBLANK(G574),"!",ISBLANK(H574),"!!!",H574='6. Data'!$B$3,"vyberte druh nákladu")," ")</f>
        <v xml:space="preserve"> </v>
      </c>
      <c r="J574" s="261" t="str">
        <f t="shared" si="24"/>
        <v xml:space="preserve"> </v>
      </c>
      <c r="K574" s="238" t="str">
        <f t="shared" si="25"/>
        <v xml:space="preserve"> </v>
      </c>
      <c r="L574" s="87" t="str">
        <f t="shared" si="26"/>
        <v xml:space="preserve"> </v>
      </c>
    </row>
    <row r="575" spans="1:12" x14ac:dyDescent="0.25">
      <c r="A575" s="72"/>
      <c r="B575" s="82"/>
      <c r="C575" s="82"/>
      <c r="D575" s="79"/>
      <c r="E575" s="83"/>
      <c r="F575" s="83"/>
      <c r="G575" s="81"/>
      <c r="H575" s="126"/>
      <c r="I575" s="238" t="str">
        <f>IF(ISNUMBER(F575),_xlfn.IFS(RIGHT(H575,3)="(b)",IF(AND(G575&gt;=DATE('1. Informace o projektu'!$C$3,1,1),G575&lt;=WORKDAY(DATE('1. Informace o projektu'!$C$3+1,1,31)-1,1)),"OK","!!"),RIGHT(H575,3)="(a)",IF(AND(G575&gt;=DATE('1. Informace o projektu'!$C$3,1,1),G575&lt;=WORKDAY(DATE('1. Informace o projektu'!$C$3,12,31)-1,1,'6. Data'!$C$76:$C$89)),"OK","!!"),ISBLANK(G575),"!",ISBLANK(H575),"!!!",H575='6. Data'!$B$3,"vyberte druh nákladu")," ")</f>
        <v xml:space="preserve"> </v>
      </c>
      <c r="J575" s="261" t="str">
        <f t="shared" si="24"/>
        <v xml:space="preserve"> </v>
      </c>
      <c r="K575" s="238" t="str">
        <f t="shared" si="25"/>
        <v xml:space="preserve"> </v>
      </c>
      <c r="L575" s="87" t="str">
        <f t="shared" si="26"/>
        <v xml:space="preserve"> </v>
      </c>
    </row>
    <row r="576" spans="1:12" x14ac:dyDescent="0.25">
      <c r="A576" s="72"/>
      <c r="B576" s="82"/>
      <c r="C576" s="82"/>
      <c r="D576" s="79"/>
      <c r="E576" s="83"/>
      <c r="F576" s="83"/>
      <c r="G576" s="81"/>
      <c r="H576" s="126"/>
      <c r="I576" s="238" t="str">
        <f>IF(ISNUMBER(F576),_xlfn.IFS(RIGHT(H576,3)="(b)",IF(AND(G576&gt;=DATE('1. Informace o projektu'!$C$3,1,1),G576&lt;=WORKDAY(DATE('1. Informace o projektu'!$C$3+1,1,31)-1,1)),"OK","!!"),RIGHT(H576,3)="(a)",IF(AND(G576&gt;=DATE('1. Informace o projektu'!$C$3,1,1),G576&lt;=WORKDAY(DATE('1. Informace o projektu'!$C$3,12,31)-1,1,'6. Data'!$C$76:$C$89)),"OK","!!"),ISBLANK(G576),"!",ISBLANK(H576),"!!!",H576='6. Data'!$B$3,"vyberte druh nákladu")," ")</f>
        <v xml:space="preserve"> </v>
      </c>
      <c r="J576" s="261" t="str">
        <f t="shared" si="24"/>
        <v xml:space="preserve"> </v>
      </c>
      <c r="K576" s="238" t="str">
        <f t="shared" si="25"/>
        <v xml:space="preserve"> </v>
      </c>
      <c r="L576" s="87" t="str">
        <f t="shared" si="26"/>
        <v xml:space="preserve"> </v>
      </c>
    </row>
    <row r="577" spans="1:12" x14ac:dyDescent="0.25">
      <c r="A577" s="72"/>
      <c r="B577" s="82"/>
      <c r="C577" s="82"/>
      <c r="D577" s="79"/>
      <c r="E577" s="83"/>
      <c r="F577" s="83"/>
      <c r="G577" s="81"/>
      <c r="H577" s="126"/>
      <c r="I577" s="238" t="str">
        <f>IF(ISNUMBER(F577),_xlfn.IFS(RIGHT(H577,3)="(b)",IF(AND(G577&gt;=DATE('1. Informace o projektu'!$C$3,1,1),G577&lt;=WORKDAY(DATE('1. Informace o projektu'!$C$3+1,1,31)-1,1)),"OK","!!"),RIGHT(H577,3)="(a)",IF(AND(G577&gt;=DATE('1. Informace o projektu'!$C$3,1,1),G577&lt;=WORKDAY(DATE('1. Informace o projektu'!$C$3,12,31)-1,1,'6. Data'!$C$76:$C$89)),"OK","!!"),ISBLANK(G577),"!",ISBLANK(H577),"!!!",H577='6. Data'!$B$3,"vyberte druh nákladu")," ")</f>
        <v xml:space="preserve"> </v>
      </c>
      <c r="J577" s="261" t="str">
        <f t="shared" si="24"/>
        <v xml:space="preserve"> </v>
      </c>
      <c r="K577" s="238" t="str">
        <f t="shared" si="25"/>
        <v xml:space="preserve"> </v>
      </c>
      <c r="L577" s="87" t="str">
        <f t="shared" si="26"/>
        <v xml:space="preserve"> </v>
      </c>
    </row>
    <row r="578" spans="1:12" x14ac:dyDescent="0.25">
      <c r="A578" s="72"/>
      <c r="B578" s="82"/>
      <c r="C578" s="82"/>
      <c r="D578" s="79"/>
      <c r="E578" s="83"/>
      <c r="F578" s="83"/>
      <c r="G578" s="81"/>
      <c r="H578" s="126"/>
      <c r="I578" s="238" t="str">
        <f>IF(ISNUMBER(F578),_xlfn.IFS(RIGHT(H578,3)="(b)",IF(AND(G578&gt;=DATE('1. Informace o projektu'!$C$3,1,1),G578&lt;=WORKDAY(DATE('1. Informace o projektu'!$C$3+1,1,31)-1,1)),"OK","!!"),RIGHT(H578,3)="(a)",IF(AND(G578&gt;=DATE('1. Informace o projektu'!$C$3,1,1),G578&lt;=WORKDAY(DATE('1. Informace o projektu'!$C$3,12,31)-1,1,'6. Data'!$C$76:$C$89)),"OK","!!"),ISBLANK(G578),"!",ISBLANK(H578),"!!!",H578='6. Data'!$B$3,"vyberte druh nákladu")," ")</f>
        <v xml:space="preserve"> </v>
      </c>
      <c r="J578" s="261" t="str">
        <f t="shared" si="24"/>
        <v xml:space="preserve"> </v>
      </c>
      <c r="K578" s="238" t="str">
        <f t="shared" si="25"/>
        <v xml:space="preserve"> </v>
      </c>
      <c r="L578" s="87" t="str">
        <f t="shared" si="26"/>
        <v xml:space="preserve"> </v>
      </c>
    </row>
    <row r="579" spans="1:12" x14ac:dyDescent="0.25">
      <c r="A579" s="72"/>
      <c r="B579" s="82"/>
      <c r="C579" s="82"/>
      <c r="D579" s="79"/>
      <c r="E579" s="83"/>
      <c r="F579" s="83"/>
      <c r="G579" s="81"/>
      <c r="H579" s="126"/>
      <c r="I579" s="238" t="str">
        <f>IF(ISNUMBER(F579),_xlfn.IFS(RIGHT(H579,3)="(b)",IF(AND(G579&gt;=DATE('1. Informace o projektu'!$C$3,1,1),G579&lt;=WORKDAY(DATE('1. Informace o projektu'!$C$3+1,1,31)-1,1)),"OK","!!"),RIGHT(H579,3)="(a)",IF(AND(G579&gt;=DATE('1. Informace o projektu'!$C$3,1,1),G579&lt;=WORKDAY(DATE('1. Informace o projektu'!$C$3,12,31)-1,1,'6. Data'!$C$76:$C$89)),"OK","!!"),ISBLANK(G579),"!",ISBLANK(H579),"!!!",H579='6. Data'!$B$3,"vyberte druh nákladu")," ")</f>
        <v xml:space="preserve"> </v>
      </c>
      <c r="J579" s="261" t="str">
        <f t="shared" si="24"/>
        <v xml:space="preserve"> </v>
      </c>
      <c r="K579" s="238" t="str">
        <f t="shared" si="25"/>
        <v xml:space="preserve"> </v>
      </c>
      <c r="L579" s="87" t="str">
        <f t="shared" si="26"/>
        <v xml:space="preserve"> </v>
      </c>
    </row>
    <row r="580" spans="1:12" x14ac:dyDescent="0.25">
      <c r="A580" s="72"/>
      <c r="B580" s="82"/>
      <c r="C580" s="82"/>
      <c r="D580" s="79"/>
      <c r="E580" s="83"/>
      <c r="F580" s="83"/>
      <c r="G580" s="81"/>
      <c r="H580" s="126"/>
      <c r="I580" s="238" t="str">
        <f>IF(ISNUMBER(F580),_xlfn.IFS(RIGHT(H580,3)="(b)",IF(AND(G580&gt;=DATE('1. Informace o projektu'!$C$3,1,1),G580&lt;=WORKDAY(DATE('1. Informace o projektu'!$C$3+1,1,31)-1,1)),"OK","!!"),RIGHT(H580,3)="(a)",IF(AND(G580&gt;=DATE('1. Informace o projektu'!$C$3,1,1),G580&lt;=WORKDAY(DATE('1. Informace o projektu'!$C$3,12,31)-1,1,'6. Data'!$C$76:$C$89)),"OK","!!"),ISBLANK(G580),"!",ISBLANK(H580),"!!!",H580='6. Data'!$B$3,"vyberte druh nákladu")," ")</f>
        <v xml:space="preserve"> </v>
      </c>
      <c r="J580" s="261" t="str">
        <f t="shared" si="24"/>
        <v xml:space="preserve"> </v>
      </c>
      <c r="K580" s="238" t="str">
        <f t="shared" si="25"/>
        <v xml:space="preserve"> </v>
      </c>
      <c r="L580" s="87" t="str">
        <f t="shared" si="26"/>
        <v xml:space="preserve"> </v>
      </c>
    </row>
    <row r="581" spans="1:12" x14ac:dyDescent="0.25">
      <c r="A581" s="72"/>
      <c r="B581" s="82"/>
      <c r="C581" s="82"/>
      <c r="D581" s="79"/>
      <c r="E581" s="83"/>
      <c r="F581" s="83"/>
      <c r="G581" s="81"/>
      <c r="H581" s="126"/>
      <c r="I581" s="238" t="str">
        <f>IF(ISNUMBER(F581),_xlfn.IFS(RIGHT(H581,3)="(b)",IF(AND(G581&gt;=DATE('1. Informace o projektu'!$C$3,1,1),G581&lt;=WORKDAY(DATE('1. Informace o projektu'!$C$3+1,1,31)-1,1)),"OK","!!"),RIGHT(H581,3)="(a)",IF(AND(G581&gt;=DATE('1. Informace o projektu'!$C$3,1,1),G581&lt;=WORKDAY(DATE('1. Informace o projektu'!$C$3,12,31)-1,1,'6. Data'!$C$76:$C$89)),"OK","!!"),ISBLANK(G581),"!",ISBLANK(H581),"!!!",H581='6. Data'!$B$3,"vyberte druh nákladu")," ")</f>
        <v xml:space="preserve"> </v>
      </c>
      <c r="J581" s="261" t="str">
        <f t="shared" si="24"/>
        <v xml:space="preserve"> </v>
      </c>
      <c r="K581" s="238" t="str">
        <f t="shared" si="25"/>
        <v xml:space="preserve"> </v>
      </c>
      <c r="L581" s="87" t="str">
        <f t="shared" si="26"/>
        <v xml:space="preserve"> </v>
      </c>
    </row>
    <row r="582" spans="1:12" x14ac:dyDescent="0.25">
      <c r="A582" s="72"/>
      <c r="B582" s="82"/>
      <c r="C582" s="82"/>
      <c r="D582" s="79"/>
      <c r="E582" s="83"/>
      <c r="F582" s="83"/>
      <c r="G582" s="81"/>
      <c r="H582" s="126"/>
      <c r="I582" s="238" t="str">
        <f>IF(ISNUMBER(F582),_xlfn.IFS(RIGHT(H582,3)="(b)",IF(AND(G582&gt;=DATE('1. Informace o projektu'!$C$3,1,1),G582&lt;=WORKDAY(DATE('1. Informace o projektu'!$C$3+1,1,31)-1,1)),"OK","!!"),RIGHT(H582,3)="(a)",IF(AND(G582&gt;=DATE('1. Informace o projektu'!$C$3,1,1),G582&lt;=WORKDAY(DATE('1. Informace o projektu'!$C$3,12,31)-1,1,'6. Data'!$C$76:$C$89)),"OK","!!"),ISBLANK(G582),"!",ISBLANK(H582),"!!!",H582='6. Data'!$B$3,"vyberte druh nákladu")," ")</f>
        <v xml:space="preserve"> </v>
      </c>
      <c r="J582" s="261" t="str">
        <f t="shared" si="24"/>
        <v xml:space="preserve"> </v>
      </c>
      <c r="K582" s="238" t="str">
        <f t="shared" si="25"/>
        <v xml:space="preserve"> </v>
      </c>
      <c r="L582" s="87" t="str">
        <f t="shared" si="26"/>
        <v xml:space="preserve"> </v>
      </c>
    </row>
    <row r="583" spans="1:12" x14ac:dyDescent="0.25">
      <c r="A583" s="72"/>
      <c r="B583" s="82"/>
      <c r="C583" s="82"/>
      <c r="D583" s="79"/>
      <c r="E583" s="83"/>
      <c r="F583" s="83"/>
      <c r="G583" s="81"/>
      <c r="H583" s="126"/>
      <c r="I583" s="238" t="str">
        <f>IF(ISNUMBER(F583),_xlfn.IFS(RIGHT(H583,3)="(b)",IF(AND(G583&gt;=DATE('1. Informace o projektu'!$C$3,1,1),G583&lt;=WORKDAY(DATE('1. Informace o projektu'!$C$3+1,1,31)-1,1)),"OK","!!"),RIGHT(H583,3)="(a)",IF(AND(G583&gt;=DATE('1. Informace o projektu'!$C$3,1,1),G583&lt;=WORKDAY(DATE('1. Informace o projektu'!$C$3,12,31)-1,1,'6. Data'!$C$76:$C$89)),"OK","!!"),ISBLANK(G583),"!",ISBLANK(H583),"!!!",H583='6. Data'!$B$3,"vyberte druh nákladu")," ")</f>
        <v xml:space="preserve"> </v>
      </c>
      <c r="J583" s="261" t="str">
        <f t="shared" ref="J583:J646" si="27">_xlfn.IFS(I583="!","Zapište datum úhrady",I583="ok"," ",I583=" "," ",I583="!!!","vyberte druh nákladu",I583="!!","nepovolené datum úhrady",I583="vyberte druh nákladu","vyberte druh nákladu")</f>
        <v xml:space="preserve"> </v>
      </c>
      <c r="K583" s="238" t="str">
        <f t="shared" ref="K583:K646" si="28">IF(ISNUMBER(F583),IF(E583&gt;=F583,"OK","!")," ")</f>
        <v xml:space="preserve"> </v>
      </c>
      <c r="L583" s="87" t="str">
        <f t="shared" ref="L583:L646" si="29">_xlfn.IFS(K583="!","Hrazeno z dotace je vyšší než fakturovaná částka",K583="ok"," ",K583=" "," ")</f>
        <v xml:space="preserve"> </v>
      </c>
    </row>
    <row r="584" spans="1:12" x14ac:dyDescent="0.25">
      <c r="A584" s="72"/>
      <c r="B584" s="82"/>
      <c r="C584" s="82"/>
      <c r="D584" s="79"/>
      <c r="E584" s="83"/>
      <c r="F584" s="83"/>
      <c r="G584" s="81"/>
      <c r="H584" s="126"/>
      <c r="I584" s="238" t="str">
        <f>IF(ISNUMBER(F584),_xlfn.IFS(RIGHT(H584,3)="(b)",IF(AND(G584&gt;=DATE('1. Informace o projektu'!$C$3,1,1),G584&lt;=WORKDAY(DATE('1. Informace o projektu'!$C$3+1,1,31)-1,1)),"OK","!!"),RIGHT(H584,3)="(a)",IF(AND(G584&gt;=DATE('1. Informace o projektu'!$C$3,1,1),G584&lt;=WORKDAY(DATE('1. Informace o projektu'!$C$3,12,31)-1,1,'6. Data'!$C$76:$C$89)),"OK","!!"),ISBLANK(G584),"!",ISBLANK(H584),"!!!",H584='6. Data'!$B$3,"vyberte druh nákladu")," ")</f>
        <v xml:space="preserve"> </v>
      </c>
      <c r="J584" s="261" t="str">
        <f t="shared" si="27"/>
        <v xml:space="preserve"> </v>
      </c>
      <c r="K584" s="238" t="str">
        <f t="shared" si="28"/>
        <v xml:space="preserve"> </v>
      </c>
      <c r="L584" s="87" t="str">
        <f t="shared" si="29"/>
        <v xml:space="preserve"> </v>
      </c>
    </row>
    <row r="585" spans="1:12" x14ac:dyDescent="0.25">
      <c r="A585" s="72"/>
      <c r="B585" s="82"/>
      <c r="C585" s="82"/>
      <c r="D585" s="79"/>
      <c r="E585" s="83"/>
      <c r="F585" s="83"/>
      <c r="G585" s="81"/>
      <c r="H585" s="126"/>
      <c r="I585" s="238" t="str">
        <f>IF(ISNUMBER(F585),_xlfn.IFS(RIGHT(H585,3)="(b)",IF(AND(G585&gt;=DATE('1. Informace o projektu'!$C$3,1,1),G585&lt;=WORKDAY(DATE('1. Informace o projektu'!$C$3+1,1,31)-1,1)),"OK","!!"),RIGHT(H585,3)="(a)",IF(AND(G585&gt;=DATE('1. Informace o projektu'!$C$3,1,1),G585&lt;=WORKDAY(DATE('1. Informace o projektu'!$C$3,12,31)-1,1,'6. Data'!$C$76:$C$89)),"OK","!!"),ISBLANK(G585),"!",ISBLANK(H585),"!!!",H585='6. Data'!$B$3,"vyberte druh nákladu")," ")</f>
        <v xml:space="preserve"> </v>
      </c>
      <c r="J585" s="261" t="str">
        <f t="shared" si="27"/>
        <v xml:space="preserve"> </v>
      </c>
      <c r="K585" s="238" t="str">
        <f t="shared" si="28"/>
        <v xml:space="preserve"> </v>
      </c>
      <c r="L585" s="87" t="str">
        <f t="shared" si="29"/>
        <v xml:space="preserve"> </v>
      </c>
    </row>
    <row r="586" spans="1:12" x14ac:dyDescent="0.25">
      <c r="A586" s="72"/>
      <c r="B586" s="82"/>
      <c r="C586" s="82"/>
      <c r="D586" s="79"/>
      <c r="E586" s="83"/>
      <c r="F586" s="83"/>
      <c r="G586" s="81"/>
      <c r="H586" s="126"/>
      <c r="I586" s="238" t="str">
        <f>IF(ISNUMBER(F586),_xlfn.IFS(RIGHT(H586,3)="(b)",IF(AND(G586&gt;=DATE('1. Informace o projektu'!$C$3,1,1),G586&lt;=WORKDAY(DATE('1. Informace o projektu'!$C$3+1,1,31)-1,1)),"OK","!!"),RIGHT(H586,3)="(a)",IF(AND(G586&gt;=DATE('1. Informace o projektu'!$C$3,1,1),G586&lt;=WORKDAY(DATE('1. Informace o projektu'!$C$3,12,31)-1,1,'6. Data'!$C$76:$C$89)),"OK","!!"),ISBLANK(G586),"!",ISBLANK(H586),"!!!",H586='6. Data'!$B$3,"vyberte druh nákladu")," ")</f>
        <v xml:space="preserve"> </v>
      </c>
      <c r="J586" s="261" t="str">
        <f t="shared" si="27"/>
        <v xml:space="preserve"> </v>
      </c>
      <c r="K586" s="238" t="str">
        <f t="shared" si="28"/>
        <v xml:space="preserve"> </v>
      </c>
      <c r="L586" s="87" t="str">
        <f t="shared" si="29"/>
        <v xml:space="preserve"> </v>
      </c>
    </row>
    <row r="587" spans="1:12" x14ac:dyDescent="0.25">
      <c r="A587" s="72"/>
      <c r="B587" s="82"/>
      <c r="C587" s="82"/>
      <c r="D587" s="79"/>
      <c r="E587" s="83"/>
      <c r="F587" s="83"/>
      <c r="G587" s="81"/>
      <c r="H587" s="126"/>
      <c r="I587" s="238" t="str">
        <f>IF(ISNUMBER(F587),_xlfn.IFS(RIGHT(H587,3)="(b)",IF(AND(G587&gt;=DATE('1. Informace o projektu'!$C$3,1,1),G587&lt;=WORKDAY(DATE('1. Informace o projektu'!$C$3+1,1,31)-1,1)),"OK","!!"),RIGHT(H587,3)="(a)",IF(AND(G587&gt;=DATE('1. Informace o projektu'!$C$3,1,1),G587&lt;=WORKDAY(DATE('1. Informace o projektu'!$C$3,12,31)-1,1,'6. Data'!$C$76:$C$89)),"OK","!!"),ISBLANK(G587),"!",ISBLANK(H587),"!!!",H587='6. Data'!$B$3,"vyberte druh nákladu")," ")</f>
        <v xml:space="preserve"> </v>
      </c>
      <c r="J587" s="261" t="str">
        <f t="shared" si="27"/>
        <v xml:space="preserve"> </v>
      </c>
      <c r="K587" s="238" t="str">
        <f t="shared" si="28"/>
        <v xml:space="preserve"> </v>
      </c>
      <c r="L587" s="87" t="str">
        <f t="shared" si="29"/>
        <v xml:space="preserve"> </v>
      </c>
    </row>
    <row r="588" spans="1:12" x14ac:dyDescent="0.25">
      <c r="A588" s="72"/>
      <c r="B588" s="82"/>
      <c r="C588" s="82"/>
      <c r="D588" s="79"/>
      <c r="E588" s="83"/>
      <c r="F588" s="83"/>
      <c r="G588" s="81"/>
      <c r="H588" s="126"/>
      <c r="I588" s="238" t="str">
        <f>IF(ISNUMBER(F588),_xlfn.IFS(RIGHT(H588,3)="(b)",IF(AND(G588&gt;=DATE('1. Informace o projektu'!$C$3,1,1),G588&lt;=WORKDAY(DATE('1. Informace o projektu'!$C$3+1,1,31)-1,1)),"OK","!!"),RIGHT(H588,3)="(a)",IF(AND(G588&gt;=DATE('1. Informace o projektu'!$C$3,1,1),G588&lt;=WORKDAY(DATE('1. Informace o projektu'!$C$3,12,31)-1,1,'6. Data'!$C$76:$C$89)),"OK","!!"),ISBLANK(G588),"!",ISBLANK(H588),"!!!",H588='6. Data'!$B$3,"vyberte druh nákladu")," ")</f>
        <v xml:space="preserve"> </v>
      </c>
      <c r="J588" s="261" t="str">
        <f t="shared" si="27"/>
        <v xml:space="preserve"> </v>
      </c>
      <c r="K588" s="238" t="str">
        <f t="shared" si="28"/>
        <v xml:space="preserve"> </v>
      </c>
      <c r="L588" s="87" t="str">
        <f t="shared" si="29"/>
        <v xml:space="preserve"> </v>
      </c>
    </row>
    <row r="589" spans="1:12" x14ac:dyDescent="0.25">
      <c r="A589" s="72"/>
      <c r="B589" s="82"/>
      <c r="C589" s="82"/>
      <c r="D589" s="79"/>
      <c r="E589" s="83"/>
      <c r="F589" s="83"/>
      <c r="G589" s="81"/>
      <c r="H589" s="126"/>
      <c r="I589" s="238" t="str">
        <f>IF(ISNUMBER(F589),_xlfn.IFS(RIGHT(H589,3)="(b)",IF(AND(G589&gt;=DATE('1. Informace o projektu'!$C$3,1,1),G589&lt;=WORKDAY(DATE('1. Informace o projektu'!$C$3+1,1,31)-1,1)),"OK","!!"),RIGHT(H589,3)="(a)",IF(AND(G589&gt;=DATE('1. Informace o projektu'!$C$3,1,1),G589&lt;=WORKDAY(DATE('1. Informace o projektu'!$C$3,12,31)-1,1,'6. Data'!$C$76:$C$89)),"OK","!!"),ISBLANK(G589),"!",ISBLANK(H589),"!!!",H589='6. Data'!$B$3,"vyberte druh nákladu")," ")</f>
        <v xml:space="preserve"> </v>
      </c>
      <c r="J589" s="261" t="str">
        <f t="shared" si="27"/>
        <v xml:space="preserve"> </v>
      </c>
      <c r="K589" s="238" t="str">
        <f t="shared" si="28"/>
        <v xml:space="preserve"> </v>
      </c>
      <c r="L589" s="87" t="str">
        <f t="shared" si="29"/>
        <v xml:space="preserve"> </v>
      </c>
    </row>
    <row r="590" spans="1:12" x14ac:dyDescent="0.25">
      <c r="A590" s="72"/>
      <c r="B590" s="82"/>
      <c r="C590" s="82"/>
      <c r="D590" s="79"/>
      <c r="E590" s="83"/>
      <c r="F590" s="83"/>
      <c r="G590" s="81"/>
      <c r="H590" s="126"/>
      <c r="I590" s="238" t="str">
        <f>IF(ISNUMBER(F590),_xlfn.IFS(RIGHT(H590,3)="(b)",IF(AND(G590&gt;=DATE('1. Informace o projektu'!$C$3,1,1),G590&lt;=WORKDAY(DATE('1. Informace o projektu'!$C$3+1,1,31)-1,1)),"OK","!!"),RIGHT(H590,3)="(a)",IF(AND(G590&gt;=DATE('1. Informace o projektu'!$C$3,1,1),G590&lt;=WORKDAY(DATE('1. Informace o projektu'!$C$3,12,31)-1,1,'6. Data'!$C$76:$C$89)),"OK","!!"),ISBLANK(G590),"!",ISBLANK(H590),"!!!",H590='6. Data'!$B$3,"vyberte druh nákladu")," ")</f>
        <v xml:space="preserve"> </v>
      </c>
      <c r="J590" s="261" t="str">
        <f t="shared" si="27"/>
        <v xml:space="preserve"> </v>
      </c>
      <c r="K590" s="238" t="str">
        <f t="shared" si="28"/>
        <v xml:space="preserve"> </v>
      </c>
      <c r="L590" s="87" t="str">
        <f t="shared" si="29"/>
        <v xml:space="preserve"> </v>
      </c>
    </row>
    <row r="591" spans="1:12" x14ac:dyDescent="0.25">
      <c r="A591" s="72"/>
      <c r="B591" s="82"/>
      <c r="C591" s="82"/>
      <c r="D591" s="79"/>
      <c r="E591" s="83"/>
      <c r="F591" s="83"/>
      <c r="G591" s="81"/>
      <c r="H591" s="126"/>
      <c r="I591" s="238" t="str">
        <f>IF(ISNUMBER(F591),_xlfn.IFS(RIGHT(H591,3)="(b)",IF(AND(G591&gt;=DATE('1. Informace o projektu'!$C$3,1,1),G591&lt;=WORKDAY(DATE('1. Informace o projektu'!$C$3+1,1,31)-1,1)),"OK","!!"),RIGHT(H591,3)="(a)",IF(AND(G591&gt;=DATE('1. Informace o projektu'!$C$3,1,1),G591&lt;=WORKDAY(DATE('1. Informace o projektu'!$C$3,12,31)-1,1,'6. Data'!$C$76:$C$89)),"OK","!!"),ISBLANK(G591),"!",ISBLANK(H591),"!!!",H591='6. Data'!$B$3,"vyberte druh nákladu")," ")</f>
        <v xml:space="preserve"> </v>
      </c>
      <c r="J591" s="261" t="str">
        <f t="shared" si="27"/>
        <v xml:space="preserve"> </v>
      </c>
      <c r="K591" s="238" t="str">
        <f t="shared" si="28"/>
        <v xml:space="preserve"> </v>
      </c>
      <c r="L591" s="87" t="str">
        <f t="shared" si="29"/>
        <v xml:space="preserve"> </v>
      </c>
    </row>
    <row r="592" spans="1:12" x14ac:dyDescent="0.25">
      <c r="A592" s="72"/>
      <c r="B592" s="82"/>
      <c r="C592" s="82"/>
      <c r="D592" s="79"/>
      <c r="E592" s="83"/>
      <c r="F592" s="83"/>
      <c r="G592" s="81"/>
      <c r="H592" s="126"/>
      <c r="I592" s="238" t="str">
        <f>IF(ISNUMBER(F592),_xlfn.IFS(RIGHT(H592,3)="(b)",IF(AND(G592&gt;=DATE('1. Informace o projektu'!$C$3,1,1),G592&lt;=WORKDAY(DATE('1. Informace o projektu'!$C$3+1,1,31)-1,1)),"OK","!!"),RIGHT(H592,3)="(a)",IF(AND(G592&gt;=DATE('1. Informace o projektu'!$C$3,1,1),G592&lt;=WORKDAY(DATE('1. Informace o projektu'!$C$3,12,31)-1,1,'6. Data'!$C$76:$C$89)),"OK","!!"),ISBLANK(G592),"!",ISBLANK(H592),"!!!",H592='6. Data'!$B$3,"vyberte druh nákladu")," ")</f>
        <v xml:space="preserve"> </v>
      </c>
      <c r="J592" s="261" t="str">
        <f t="shared" si="27"/>
        <v xml:space="preserve"> </v>
      </c>
      <c r="K592" s="238" t="str">
        <f t="shared" si="28"/>
        <v xml:space="preserve"> </v>
      </c>
      <c r="L592" s="87" t="str">
        <f t="shared" si="29"/>
        <v xml:space="preserve"> </v>
      </c>
    </row>
    <row r="593" spans="1:12" x14ac:dyDescent="0.25">
      <c r="A593" s="72"/>
      <c r="B593" s="82"/>
      <c r="C593" s="82"/>
      <c r="D593" s="79"/>
      <c r="E593" s="83"/>
      <c r="F593" s="83"/>
      <c r="G593" s="81"/>
      <c r="H593" s="126"/>
      <c r="I593" s="238" t="str">
        <f>IF(ISNUMBER(F593),_xlfn.IFS(RIGHT(H593,3)="(b)",IF(AND(G593&gt;=DATE('1. Informace o projektu'!$C$3,1,1),G593&lt;=WORKDAY(DATE('1. Informace o projektu'!$C$3+1,1,31)-1,1)),"OK","!!"),RIGHT(H593,3)="(a)",IF(AND(G593&gt;=DATE('1. Informace o projektu'!$C$3,1,1),G593&lt;=WORKDAY(DATE('1. Informace o projektu'!$C$3,12,31)-1,1,'6. Data'!$C$76:$C$89)),"OK","!!"),ISBLANK(G593),"!",ISBLANK(H593),"!!!",H593='6. Data'!$B$3,"vyberte druh nákladu")," ")</f>
        <v xml:space="preserve"> </v>
      </c>
      <c r="J593" s="261" t="str">
        <f t="shared" si="27"/>
        <v xml:space="preserve"> </v>
      </c>
      <c r="K593" s="238" t="str">
        <f t="shared" si="28"/>
        <v xml:space="preserve"> </v>
      </c>
      <c r="L593" s="87" t="str">
        <f t="shared" si="29"/>
        <v xml:space="preserve"> </v>
      </c>
    </row>
    <row r="594" spans="1:12" x14ac:dyDescent="0.25">
      <c r="A594" s="72"/>
      <c r="B594" s="82"/>
      <c r="C594" s="82"/>
      <c r="D594" s="79"/>
      <c r="E594" s="83"/>
      <c r="F594" s="83"/>
      <c r="G594" s="81"/>
      <c r="H594" s="126"/>
      <c r="I594" s="238" t="str">
        <f>IF(ISNUMBER(F594),_xlfn.IFS(RIGHT(H594,3)="(b)",IF(AND(G594&gt;=DATE('1. Informace o projektu'!$C$3,1,1),G594&lt;=WORKDAY(DATE('1. Informace o projektu'!$C$3+1,1,31)-1,1)),"OK","!!"),RIGHT(H594,3)="(a)",IF(AND(G594&gt;=DATE('1. Informace o projektu'!$C$3,1,1),G594&lt;=WORKDAY(DATE('1. Informace o projektu'!$C$3,12,31)-1,1,'6. Data'!$C$76:$C$89)),"OK","!!"),ISBLANK(G594),"!",ISBLANK(H594),"!!!",H594='6. Data'!$B$3,"vyberte druh nákladu")," ")</f>
        <v xml:space="preserve"> </v>
      </c>
      <c r="J594" s="261" t="str">
        <f t="shared" si="27"/>
        <v xml:space="preserve"> </v>
      </c>
      <c r="K594" s="238" t="str">
        <f t="shared" si="28"/>
        <v xml:space="preserve"> </v>
      </c>
      <c r="L594" s="87" t="str">
        <f t="shared" si="29"/>
        <v xml:space="preserve"> </v>
      </c>
    </row>
    <row r="595" spans="1:12" x14ac:dyDescent="0.25">
      <c r="A595" s="72"/>
      <c r="B595" s="82"/>
      <c r="C595" s="82"/>
      <c r="D595" s="79"/>
      <c r="E595" s="83"/>
      <c r="F595" s="83"/>
      <c r="G595" s="81"/>
      <c r="H595" s="126"/>
      <c r="I595" s="238" t="str">
        <f>IF(ISNUMBER(F595),_xlfn.IFS(RIGHT(H595,3)="(b)",IF(AND(G595&gt;=DATE('1. Informace o projektu'!$C$3,1,1),G595&lt;=WORKDAY(DATE('1. Informace o projektu'!$C$3+1,1,31)-1,1)),"OK","!!"),RIGHT(H595,3)="(a)",IF(AND(G595&gt;=DATE('1. Informace o projektu'!$C$3,1,1),G595&lt;=WORKDAY(DATE('1. Informace o projektu'!$C$3,12,31)-1,1,'6. Data'!$C$76:$C$89)),"OK","!!"),ISBLANK(G595),"!",ISBLANK(H595),"!!!",H595='6. Data'!$B$3,"vyberte druh nákladu")," ")</f>
        <v xml:space="preserve"> </v>
      </c>
      <c r="J595" s="261" t="str">
        <f t="shared" si="27"/>
        <v xml:space="preserve"> </v>
      </c>
      <c r="K595" s="238" t="str">
        <f t="shared" si="28"/>
        <v xml:space="preserve"> </v>
      </c>
      <c r="L595" s="87" t="str">
        <f t="shared" si="29"/>
        <v xml:space="preserve"> </v>
      </c>
    </row>
    <row r="596" spans="1:12" x14ac:dyDescent="0.25">
      <c r="A596" s="72"/>
      <c r="B596" s="82"/>
      <c r="C596" s="82"/>
      <c r="D596" s="79"/>
      <c r="E596" s="83"/>
      <c r="F596" s="83"/>
      <c r="G596" s="81"/>
      <c r="H596" s="126"/>
      <c r="I596" s="238" t="str">
        <f>IF(ISNUMBER(F596),_xlfn.IFS(RIGHT(H596,3)="(b)",IF(AND(G596&gt;=DATE('1. Informace o projektu'!$C$3,1,1),G596&lt;=WORKDAY(DATE('1. Informace o projektu'!$C$3+1,1,31)-1,1)),"OK","!!"),RIGHT(H596,3)="(a)",IF(AND(G596&gt;=DATE('1. Informace o projektu'!$C$3,1,1),G596&lt;=WORKDAY(DATE('1. Informace o projektu'!$C$3,12,31)-1,1,'6. Data'!$C$76:$C$89)),"OK","!!"),ISBLANK(G596),"!",ISBLANK(H596),"!!!",H596='6. Data'!$B$3,"vyberte druh nákladu")," ")</f>
        <v xml:space="preserve"> </v>
      </c>
      <c r="J596" s="261" t="str">
        <f t="shared" si="27"/>
        <v xml:space="preserve"> </v>
      </c>
      <c r="K596" s="238" t="str">
        <f t="shared" si="28"/>
        <v xml:space="preserve"> </v>
      </c>
      <c r="L596" s="87" t="str">
        <f t="shared" si="29"/>
        <v xml:space="preserve"> </v>
      </c>
    </row>
    <row r="597" spans="1:12" x14ac:dyDescent="0.25">
      <c r="A597" s="72"/>
      <c r="B597" s="82"/>
      <c r="C597" s="82"/>
      <c r="D597" s="79"/>
      <c r="E597" s="83"/>
      <c r="F597" s="83"/>
      <c r="G597" s="81"/>
      <c r="H597" s="126"/>
      <c r="I597" s="238" t="str">
        <f>IF(ISNUMBER(F597),_xlfn.IFS(RIGHT(H597,3)="(b)",IF(AND(G597&gt;=DATE('1. Informace o projektu'!$C$3,1,1),G597&lt;=WORKDAY(DATE('1. Informace o projektu'!$C$3+1,1,31)-1,1)),"OK","!!"),RIGHT(H597,3)="(a)",IF(AND(G597&gt;=DATE('1. Informace o projektu'!$C$3,1,1),G597&lt;=WORKDAY(DATE('1. Informace o projektu'!$C$3,12,31)-1,1,'6. Data'!$C$76:$C$89)),"OK","!!"),ISBLANK(G597),"!",ISBLANK(H597),"!!!",H597='6. Data'!$B$3,"vyberte druh nákladu")," ")</f>
        <v xml:space="preserve"> </v>
      </c>
      <c r="J597" s="261" t="str">
        <f t="shared" si="27"/>
        <v xml:space="preserve"> </v>
      </c>
      <c r="K597" s="238" t="str">
        <f t="shared" si="28"/>
        <v xml:space="preserve"> </v>
      </c>
      <c r="L597" s="87" t="str">
        <f t="shared" si="29"/>
        <v xml:space="preserve"> </v>
      </c>
    </row>
    <row r="598" spans="1:12" x14ac:dyDescent="0.25">
      <c r="A598" s="72"/>
      <c r="B598" s="82"/>
      <c r="C598" s="82"/>
      <c r="D598" s="79"/>
      <c r="E598" s="83"/>
      <c r="F598" s="83"/>
      <c r="G598" s="81"/>
      <c r="H598" s="126"/>
      <c r="I598" s="238" t="str">
        <f>IF(ISNUMBER(F598),_xlfn.IFS(RIGHT(H598,3)="(b)",IF(AND(G598&gt;=DATE('1. Informace o projektu'!$C$3,1,1),G598&lt;=WORKDAY(DATE('1. Informace o projektu'!$C$3+1,1,31)-1,1)),"OK","!!"),RIGHT(H598,3)="(a)",IF(AND(G598&gt;=DATE('1. Informace o projektu'!$C$3,1,1),G598&lt;=WORKDAY(DATE('1. Informace o projektu'!$C$3,12,31)-1,1,'6. Data'!$C$76:$C$89)),"OK","!!"),ISBLANK(G598),"!",ISBLANK(H598),"!!!",H598='6. Data'!$B$3,"vyberte druh nákladu")," ")</f>
        <v xml:space="preserve"> </v>
      </c>
      <c r="J598" s="261" t="str">
        <f t="shared" si="27"/>
        <v xml:space="preserve"> </v>
      </c>
      <c r="K598" s="238" t="str">
        <f t="shared" si="28"/>
        <v xml:space="preserve"> </v>
      </c>
      <c r="L598" s="87" t="str">
        <f t="shared" si="29"/>
        <v xml:space="preserve"> </v>
      </c>
    </row>
    <row r="599" spans="1:12" x14ac:dyDescent="0.25">
      <c r="A599" s="72"/>
      <c r="B599" s="82"/>
      <c r="C599" s="82"/>
      <c r="D599" s="79"/>
      <c r="E599" s="83"/>
      <c r="F599" s="83"/>
      <c r="G599" s="81"/>
      <c r="H599" s="126"/>
      <c r="I599" s="238" t="str">
        <f>IF(ISNUMBER(F599),_xlfn.IFS(RIGHT(H599,3)="(b)",IF(AND(G599&gt;=DATE('1. Informace o projektu'!$C$3,1,1),G599&lt;=WORKDAY(DATE('1. Informace o projektu'!$C$3+1,1,31)-1,1)),"OK","!!"),RIGHT(H599,3)="(a)",IF(AND(G599&gt;=DATE('1. Informace o projektu'!$C$3,1,1),G599&lt;=WORKDAY(DATE('1. Informace o projektu'!$C$3,12,31)-1,1,'6. Data'!$C$76:$C$89)),"OK","!!"),ISBLANK(G599),"!",ISBLANK(H599),"!!!",H599='6. Data'!$B$3,"vyberte druh nákladu")," ")</f>
        <v xml:space="preserve"> </v>
      </c>
      <c r="J599" s="261" t="str">
        <f t="shared" si="27"/>
        <v xml:space="preserve"> </v>
      </c>
      <c r="K599" s="238" t="str">
        <f t="shared" si="28"/>
        <v xml:space="preserve"> </v>
      </c>
      <c r="L599" s="87" t="str">
        <f t="shared" si="29"/>
        <v xml:space="preserve"> </v>
      </c>
    </row>
    <row r="600" spans="1:12" x14ac:dyDescent="0.25">
      <c r="A600" s="72"/>
      <c r="B600" s="82"/>
      <c r="C600" s="82"/>
      <c r="D600" s="79"/>
      <c r="E600" s="83"/>
      <c r="F600" s="83"/>
      <c r="G600" s="81"/>
      <c r="H600" s="126"/>
      <c r="I600" s="238" t="str">
        <f>IF(ISNUMBER(F600),_xlfn.IFS(RIGHT(H600,3)="(b)",IF(AND(G600&gt;=DATE('1. Informace o projektu'!$C$3,1,1),G600&lt;=WORKDAY(DATE('1. Informace o projektu'!$C$3+1,1,31)-1,1)),"OK","!!"),RIGHT(H600,3)="(a)",IF(AND(G600&gt;=DATE('1. Informace o projektu'!$C$3,1,1),G600&lt;=WORKDAY(DATE('1. Informace o projektu'!$C$3,12,31)-1,1,'6. Data'!$C$76:$C$89)),"OK","!!"),ISBLANK(G600),"!",ISBLANK(H600),"!!!",H600='6. Data'!$B$3,"vyberte druh nákladu")," ")</f>
        <v xml:space="preserve"> </v>
      </c>
      <c r="J600" s="261" t="str">
        <f t="shared" si="27"/>
        <v xml:space="preserve"> </v>
      </c>
      <c r="K600" s="238" t="str">
        <f t="shared" si="28"/>
        <v xml:space="preserve"> </v>
      </c>
      <c r="L600" s="87" t="str">
        <f t="shared" si="29"/>
        <v xml:space="preserve"> </v>
      </c>
    </row>
    <row r="601" spans="1:12" x14ac:dyDescent="0.25">
      <c r="A601" s="72"/>
      <c r="B601" s="82"/>
      <c r="C601" s="82"/>
      <c r="D601" s="79"/>
      <c r="E601" s="83"/>
      <c r="F601" s="83"/>
      <c r="G601" s="81"/>
      <c r="H601" s="126"/>
      <c r="I601" s="238" t="str">
        <f>IF(ISNUMBER(F601),_xlfn.IFS(RIGHT(H601,3)="(b)",IF(AND(G601&gt;=DATE('1. Informace o projektu'!$C$3,1,1),G601&lt;=WORKDAY(DATE('1. Informace o projektu'!$C$3+1,1,31)-1,1)),"OK","!!"),RIGHT(H601,3)="(a)",IF(AND(G601&gt;=DATE('1. Informace o projektu'!$C$3,1,1),G601&lt;=WORKDAY(DATE('1. Informace o projektu'!$C$3,12,31)-1,1,'6. Data'!$C$76:$C$89)),"OK","!!"),ISBLANK(G601),"!",ISBLANK(H601),"!!!",H601='6. Data'!$B$3,"vyberte druh nákladu")," ")</f>
        <v xml:space="preserve"> </v>
      </c>
      <c r="J601" s="261" t="str">
        <f t="shared" si="27"/>
        <v xml:space="preserve"> </v>
      </c>
      <c r="K601" s="238" t="str">
        <f t="shared" si="28"/>
        <v xml:space="preserve"> </v>
      </c>
      <c r="L601" s="87" t="str">
        <f t="shared" si="29"/>
        <v xml:space="preserve"> </v>
      </c>
    </row>
    <row r="602" spans="1:12" x14ac:dyDescent="0.25">
      <c r="A602" s="72"/>
      <c r="B602" s="82"/>
      <c r="C602" s="82"/>
      <c r="D602" s="79"/>
      <c r="E602" s="83"/>
      <c r="F602" s="83"/>
      <c r="G602" s="81"/>
      <c r="H602" s="126"/>
      <c r="I602" s="238" t="str">
        <f>IF(ISNUMBER(F602),_xlfn.IFS(RIGHT(H602,3)="(b)",IF(AND(G602&gt;=DATE('1. Informace o projektu'!$C$3,1,1),G602&lt;=WORKDAY(DATE('1. Informace o projektu'!$C$3+1,1,31)-1,1)),"OK","!!"),RIGHT(H602,3)="(a)",IF(AND(G602&gt;=DATE('1. Informace o projektu'!$C$3,1,1),G602&lt;=WORKDAY(DATE('1. Informace o projektu'!$C$3,12,31)-1,1,'6. Data'!$C$76:$C$89)),"OK","!!"),ISBLANK(G602),"!",ISBLANK(H602),"!!!",H602='6. Data'!$B$3,"vyberte druh nákladu")," ")</f>
        <v xml:space="preserve"> </v>
      </c>
      <c r="J602" s="261" t="str">
        <f t="shared" si="27"/>
        <v xml:space="preserve"> </v>
      </c>
      <c r="K602" s="238" t="str">
        <f t="shared" si="28"/>
        <v xml:space="preserve"> </v>
      </c>
      <c r="L602" s="87" t="str">
        <f t="shared" si="29"/>
        <v xml:space="preserve"> </v>
      </c>
    </row>
    <row r="603" spans="1:12" x14ac:dyDescent="0.25">
      <c r="A603" s="72"/>
      <c r="B603" s="82"/>
      <c r="C603" s="82"/>
      <c r="D603" s="79"/>
      <c r="E603" s="83"/>
      <c r="F603" s="83"/>
      <c r="G603" s="81"/>
      <c r="H603" s="126"/>
      <c r="I603" s="238" t="str">
        <f>IF(ISNUMBER(F603),_xlfn.IFS(RIGHT(H603,3)="(b)",IF(AND(G603&gt;=DATE('1. Informace o projektu'!$C$3,1,1),G603&lt;=WORKDAY(DATE('1. Informace o projektu'!$C$3+1,1,31)-1,1)),"OK","!!"),RIGHT(H603,3)="(a)",IF(AND(G603&gt;=DATE('1. Informace o projektu'!$C$3,1,1),G603&lt;=WORKDAY(DATE('1. Informace o projektu'!$C$3,12,31)-1,1,'6. Data'!$C$76:$C$89)),"OK","!!"),ISBLANK(G603),"!",ISBLANK(H603),"!!!",H603='6. Data'!$B$3,"vyberte druh nákladu")," ")</f>
        <v xml:space="preserve"> </v>
      </c>
      <c r="J603" s="261" t="str">
        <f t="shared" si="27"/>
        <v xml:space="preserve"> </v>
      </c>
      <c r="K603" s="238" t="str">
        <f t="shared" si="28"/>
        <v xml:space="preserve"> </v>
      </c>
      <c r="L603" s="87" t="str">
        <f t="shared" si="29"/>
        <v xml:space="preserve"> </v>
      </c>
    </row>
    <row r="604" spans="1:12" x14ac:dyDescent="0.25">
      <c r="A604" s="72"/>
      <c r="B604" s="82"/>
      <c r="C604" s="82"/>
      <c r="D604" s="79"/>
      <c r="E604" s="83"/>
      <c r="F604" s="83"/>
      <c r="G604" s="81"/>
      <c r="H604" s="126"/>
      <c r="I604" s="238" t="str">
        <f>IF(ISNUMBER(F604),_xlfn.IFS(RIGHT(H604,3)="(b)",IF(AND(G604&gt;=DATE('1. Informace o projektu'!$C$3,1,1),G604&lt;=WORKDAY(DATE('1. Informace o projektu'!$C$3+1,1,31)-1,1)),"OK","!!"),RIGHT(H604,3)="(a)",IF(AND(G604&gt;=DATE('1. Informace o projektu'!$C$3,1,1),G604&lt;=WORKDAY(DATE('1. Informace o projektu'!$C$3,12,31)-1,1,'6. Data'!$C$76:$C$89)),"OK","!!"),ISBLANK(G604),"!",ISBLANK(H604),"!!!",H604='6. Data'!$B$3,"vyberte druh nákladu")," ")</f>
        <v xml:space="preserve"> </v>
      </c>
      <c r="J604" s="261" t="str">
        <f t="shared" si="27"/>
        <v xml:space="preserve"> </v>
      </c>
      <c r="K604" s="238" t="str">
        <f t="shared" si="28"/>
        <v xml:space="preserve"> </v>
      </c>
      <c r="L604" s="87" t="str">
        <f t="shared" si="29"/>
        <v xml:space="preserve"> </v>
      </c>
    </row>
    <row r="605" spans="1:12" x14ac:dyDescent="0.25">
      <c r="A605" s="72"/>
      <c r="B605" s="82"/>
      <c r="C605" s="82"/>
      <c r="D605" s="79"/>
      <c r="E605" s="83"/>
      <c r="F605" s="83"/>
      <c r="G605" s="81"/>
      <c r="H605" s="126"/>
      <c r="I605" s="238" t="str">
        <f>IF(ISNUMBER(F605),_xlfn.IFS(RIGHT(H605,3)="(b)",IF(AND(G605&gt;=DATE('1. Informace o projektu'!$C$3,1,1),G605&lt;=WORKDAY(DATE('1. Informace o projektu'!$C$3+1,1,31)-1,1)),"OK","!!"),RIGHT(H605,3)="(a)",IF(AND(G605&gt;=DATE('1. Informace o projektu'!$C$3,1,1),G605&lt;=WORKDAY(DATE('1. Informace o projektu'!$C$3,12,31)-1,1,'6. Data'!$C$76:$C$89)),"OK","!!"),ISBLANK(G605),"!",ISBLANK(H605),"!!!",H605='6. Data'!$B$3,"vyberte druh nákladu")," ")</f>
        <v xml:space="preserve"> </v>
      </c>
      <c r="J605" s="261" t="str">
        <f t="shared" si="27"/>
        <v xml:space="preserve"> </v>
      </c>
      <c r="K605" s="238" t="str">
        <f t="shared" si="28"/>
        <v xml:space="preserve"> </v>
      </c>
      <c r="L605" s="87" t="str">
        <f t="shared" si="29"/>
        <v xml:space="preserve"> </v>
      </c>
    </row>
    <row r="606" spans="1:12" x14ac:dyDescent="0.25">
      <c r="A606" s="72"/>
      <c r="B606" s="82"/>
      <c r="C606" s="82"/>
      <c r="D606" s="79"/>
      <c r="E606" s="83"/>
      <c r="F606" s="83"/>
      <c r="G606" s="81"/>
      <c r="H606" s="126"/>
      <c r="I606" s="238" t="str">
        <f>IF(ISNUMBER(F606),_xlfn.IFS(RIGHT(H606,3)="(b)",IF(AND(G606&gt;=DATE('1. Informace o projektu'!$C$3,1,1),G606&lt;=WORKDAY(DATE('1. Informace o projektu'!$C$3+1,1,31)-1,1)),"OK","!!"),RIGHT(H606,3)="(a)",IF(AND(G606&gt;=DATE('1. Informace o projektu'!$C$3,1,1),G606&lt;=WORKDAY(DATE('1. Informace o projektu'!$C$3,12,31)-1,1,'6. Data'!$C$76:$C$89)),"OK","!!"),ISBLANK(G606),"!",ISBLANK(H606),"!!!",H606='6. Data'!$B$3,"vyberte druh nákladu")," ")</f>
        <v xml:space="preserve"> </v>
      </c>
      <c r="J606" s="261" t="str">
        <f t="shared" si="27"/>
        <v xml:space="preserve"> </v>
      </c>
      <c r="K606" s="238" t="str">
        <f t="shared" si="28"/>
        <v xml:space="preserve"> </v>
      </c>
      <c r="L606" s="87" t="str">
        <f t="shared" si="29"/>
        <v xml:space="preserve"> </v>
      </c>
    </row>
    <row r="607" spans="1:12" x14ac:dyDescent="0.25">
      <c r="A607" s="72"/>
      <c r="B607" s="82"/>
      <c r="C607" s="82"/>
      <c r="D607" s="79"/>
      <c r="E607" s="83"/>
      <c r="F607" s="83"/>
      <c r="G607" s="81"/>
      <c r="H607" s="126"/>
      <c r="I607" s="238" t="str">
        <f>IF(ISNUMBER(F607),_xlfn.IFS(RIGHT(H607,3)="(b)",IF(AND(G607&gt;=DATE('1. Informace o projektu'!$C$3,1,1),G607&lt;=WORKDAY(DATE('1. Informace o projektu'!$C$3+1,1,31)-1,1)),"OK","!!"),RIGHT(H607,3)="(a)",IF(AND(G607&gt;=DATE('1. Informace o projektu'!$C$3,1,1),G607&lt;=WORKDAY(DATE('1. Informace o projektu'!$C$3,12,31)-1,1,'6. Data'!$C$76:$C$89)),"OK","!!"),ISBLANK(G607),"!",ISBLANK(H607),"!!!",H607='6. Data'!$B$3,"vyberte druh nákladu")," ")</f>
        <v xml:space="preserve"> </v>
      </c>
      <c r="J607" s="261" t="str">
        <f t="shared" si="27"/>
        <v xml:space="preserve"> </v>
      </c>
      <c r="K607" s="238" t="str">
        <f t="shared" si="28"/>
        <v xml:space="preserve"> </v>
      </c>
      <c r="L607" s="87" t="str">
        <f t="shared" si="29"/>
        <v xml:space="preserve"> </v>
      </c>
    </row>
    <row r="608" spans="1:12" x14ac:dyDescent="0.25">
      <c r="A608" s="72"/>
      <c r="B608" s="82"/>
      <c r="C608" s="82"/>
      <c r="D608" s="79"/>
      <c r="E608" s="83"/>
      <c r="F608" s="83"/>
      <c r="G608" s="81"/>
      <c r="H608" s="126"/>
      <c r="I608" s="238" t="str">
        <f>IF(ISNUMBER(F608),_xlfn.IFS(RIGHT(H608,3)="(b)",IF(AND(G608&gt;=DATE('1. Informace o projektu'!$C$3,1,1),G608&lt;=WORKDAY(DATE('1. Informace o projektu'!$C$3+1,1,31)-1,1)),"OK","!!"),RIGHT(H608,3)="(a)",IF(AND(G608&gt;=DATE('1. Informace o projektu'!$C$3,1,1),G608&lt;=WORKDAY(DATE('1. Informace o projektu'!$C$3,12,31)-1,1,'6. Data'!$C$76:$C$89)),"OK","!!"),ISBLANK(G608),"!",ISBLANK(H608),"!!!",H608='6. Data'!$B$3,"vyberte druh nákladu")," ")</f>
        <v xml:space="preserve"> </v>
      </c>
      <c r="J608" s="261" t="str">
        <f t="shared" si="27"/>
        <v xml:space="preserve"> </v>
      </c>
      <c r="K608" s="238" t="str">
        <f t="shared" si="28"/>
        <v xml:space="preserve"> </v>
      </c>
      <c r="L608" s="87" t="str">
        <f t="shared" si="29"/>
        <v xml:space="preserve"> </v>
      </c>
    </row>
    <row r="609" spans="1:12" x14ac:dyDescent="0.25">
      <c r="A609" s="72"/>
      <c r="B609" s="82"/>
      <c r="C609" s="82"/>
      <c r="D609" s="79"/>
      <c r="E609" s="83"/>
      <c r="F609" s="83"/>
      <c r="G609" s="81"/>
      <c r="H609" s="126"/>
      <c r="I609" s="238" t="str">
        <f>IF(ISNUMBER(F609),_xlfn.IFS(RIGHT(H609,3)="(b)",IF(AND(G609&gt;=DATE('1. Informace o projektu'!$C$3,1,1),G609&lt;=WORKDAY(DATE('1. Informace o projektu'!$C$3+1,1,31)-1,1)),"OK","!!"),RIGHT(H609,3)="(a)",IF(AND(G609&gt;=DATE('1. Informace o projektu'!$C$3,1,1),G609&lt;=WORKDAY(DATE('1. Informace o projektu'!$C$3,12,31)-1,1,'6. Data'!$C$76:$C$89)),"OK","!!"),ISBLANK(G609),"!",ISBLANK(H609),"!!!",H609='6. Data'!$B$3,"vyberte druh nákladu")," ")</f>
        <v xml:space="preserve"> </v>
      </c>
      <c r="J609" s="261" t="str">
        <f t="shared" si="27"/>
        <v xml:space="preserve"> </v>
      </c>
      <c r="K609" s="238" t="str">
        <f t="shared" si="28"/>
        <v xml:space="preserve"> </v>
      </c>
      <c r="L609" s="87" t="str">
        <f t="shared" si="29"/>
        <v xml:space="preserve"> </v>
      </c>
    </row>
    <row r="610" spans="1:12" x14ac:dyDescent="0.25">
      <c r="A610" s="72"/>
      <c r="B610" s="82"/>
      <c r="C610" s="82"/>
      <c r="D610" s="79"/>
      <c r="E610" s="83"/>
      <c r="F610" s="83"/>
      <c r="G610" s="81"/>
      <c r="H610" s="126"/>
      <c r="I610" s="238" t="str">
        <f>IF(ISNUMBER(F610),_xlfn.IFS(RIGHT(H610,3)="(b)",IF(AND(G610&gt;=DATE('1. Informace o projektu'!$C$3,1,1),G610&lt;=WORKDAY(DATE('1. Informace o projektu'!$C$3+1,1,31)-1,1)),"OK","!!"),RIGHT(H610,3)="(a)",IF(AND(G610&gt;=DATE('1. Informace o projektu'!$C$3,1,1),G610&lt;=WORKDAY(DATE('1. Informace o projektu'!$C$3,12,31)-1,1,'6. Data'!$C$76:$C$89)),"OK","!!"),ISBLANK(G610),"!",ISBLANK(H610),"!!!",H610='6. Data'!$B$3,"vyberte druh nákladu")," ")</f>
        <v xml:space="preserve"> </v>
      </c>
      <c r="J610" s="261" t="str">
        <f t="shared" si="27"/>
        <v xml:space="preserve"> </v>
      </c>
      <c r="K610" s="238" t="str">
        <f t="shared" si="28"/>
        <v xml:space="preserve"> </v>
      </c>
      <c r="L610" s="87" t="str">
        <f t="shared" si="29"/>
        <v xml:space="preserve"> </v>
      </c>
    </row>
    <row r="611" spans="1:12" x14ac:dyDescent="0.25">
      <c r="A611" s="72"/>
      <c r="B611" s="82"/>
      <c r="C611" s="82"/>
      <c r="D611" s="79"/>
      <c r="E611" s="83"/>
      <c r="F611" s="83"/>
      <c r="G611" s="81"/>
      <c r="H611" s="126"/>
      <c r="I611" s="238" t="str">
        <f>IF(ISNUMBER(F611),_xlfn.IFS(RIGHT(H611,3)="(b)",IF(AND(G611&gt;=DATE('1. Informace o projektu'!$C$3,1,1),G611&lt;=WORKDAY(DATE('1. Informace o projektu'!$C$3+1,1,31)-1,1)),"OK","!!"),RIGHT(H611,3)="(a)",IF(AND(G611&gt;=DATE('1. Informace o projektu'!$C$3,1,1),G611&lt;=WORKDAY(DATE('1. Informace o projektu'!$C$3,12,31)-1,1,'6. Data'!$C$76:$C$89)),"OK","!!"),ISBLANK(G611),"!",ISBLANK(H611),"!!!",H611='6. Data'!$B$3,"vyberte druh nákladu")," ")</f>
        <v xml:space="preserve"> </v>
      </c>
      <c r="J611" s="261" t="str">
        <f t="shared" si="27"/>
        <v xml:space="preserve"> </v>
      </c>
      <c r="K611" s="238" t="str">
        <f t="shared" si="28"/>
        <v xml:space="preserve"> </v>
      </c>
      <c r="L611" s="87" t="str">
        <f t="shared" si="29"/>
        <v xml:space="preserve"> </v>
      </c>
    </row>
    <row r="612" spans="1:12" x14ac:dyDescent="0.25">
      <c r="A612" s="72"/>
      <c r="B612" s="82"/>
      <c r="C612" s="82"/>
      <c r="D612" s="79"/>
      <c r="E612" s="83"/>
      <c r="F612" s="83"/>
      <c r="G612" s="81"/>
      <c r="H612" s="126"/>
      <c r="I612" s="238" t="str">
        <f>IF(ISNUMBER(F612),_xlfn.IFS(RIGHT(H612,3)="(b)",IF(AND(G612&gt;=DATE('1. Informace o projektu'!$C$3,1,1),G612&lt;=WORKDAY(DATE('1. Informace o projektu'!$C$3+1,1,31)-1,1)),"OK","!!"),RIGHT(H612,3)="(a)",IF(AND(G612&gt;=DATE('1. Informace o projektu'!$C$3,1,1),G612&lt;=WORKDAY(DATE('1. Informace o projektu'!$C$3,12,31)-1,1,'6. Data'!$C$76:$C$89)),"OK","!!"),ISBLANK(G612),"!",ISBLANK(H612),"!!!",H612='6. Data'!$B$3,"vyberte druh nákladu")," ")</f>
        <v xml:space="preserve"> </v>
      </c>
      <c r="J612" s="261" t="str">
        <f t="shared" si="27"/>
        <v xml:space="preserve"> </v>
      </c>
      <c r="K612" s="238" t="str">
        <f t="shared" si="28"/>
        <v xml:space="preserve"> </v>
      </c>
      <c r="L612" s="87" t="str">
        <f t="shared" si="29"/>
        <v xml:space="preserve"> </v>
      </c>
    </row>
    <row r="613" spans="1:12" x14ac:dyDescent="0.25">
      <c r="A613" s="72"/>
      <c r="B613" s="82"/>
      <c r="C613" s="82"/>
      <c r="D613" s="79"/>
      <c r="E613" s="83"/>
      <c r="F613" s="83"/>
      <c r="G613" s="81"/>
      <c r="H613" s="126"/>
      <c r="I613" s="238" t="str">
        <f>IF(ISNUMBER(F613),_xlfn.IFS(RIGHT(H613,3)="(b)",IF(AND(G613&gt;=DATE('1. Informace o projektu'!$C$3,1,1),G613&lt;=WORKDAY(DATE('1. Informace o projektu'!$C$3+1,1,31)-1,1)),"OK","!!"),RIGHT(H613,3)="(a)",IF(AND(G613&gt;=DATE('1. Informace o projektu'!$C$3,1,1),G613&lt;=WORKDAY(DATE('1. Informace o projektu'!$C$3,12,31)-1,1,'6. Data'!$C$76:$C$89)),"OK","!!"),ISBLANK(G613),"!",ISBLANK(H613),"!!!",H613='6. Data'!$B$3,"vyberte druh nákladu")," ")</f>
        <v xml:space="preserve"> </v>
      </c>
      <c r="J613" s="261" t="str">
        <f t="shared" si="27"/>
        <v xml:space="preserve"> </v>
      </c>
      <c r="K613" s="238" t="str">
        <f t="shared" si="28"/>
        <v xml:space="preserve"> </v>
      </c>
      <c r="L613" s="87" t="str">
        <f t="shared" si="29"/>
        <v xml:space="preserve"> </v>
      </c>
    </row>
    <row r="614" spans="1:12" x14ac:dyDescent="0.25">
      <c r="A614" s="72"/>
      <c r="B614" s="82"/>
      <c r="C614" s="82"/>
      <c r="D614" s="79"/>
      <c r="E614" s="83"/>
      <c r="F614" s="83"/>
      <c r="G614" s="81"/>
      <c r="H614" s="126"/>
      <c r="I614" s="238" t="str">
        <f>IF(ISNUMBER(F614),_xlfn.IFS(RIGHT(H614,3)="(b)",IF(AND(G614&gt;=DATE('1. Informace o projektu'!$C$3,1,1),G614&lt;=WORKDAY(DATE('1. Informace o projektu'!$C$3+1,1,31)-1,1)),"OK","!!"),RIGHT(H614,3)="(a)",IF(AND(G614&gt;=DATE('1. Informace o projektu'!$C$3,1,1),G614&lt;=WORKDAY(DATE('1. Informace o projektu'!$C$3,12,31)-1,1,'6. Data'!$C$76:$C$89)),"OK","!!"),ISBLANK(G614),"!",ISBLANK(H614),"!!!",H614='6. Data'!$B$3,"vyberte druh nákladu")," ")</f>
        <v xml:space="preserve"> </v>
      </c>
      <c r="J614" s="261" t="str">
        <f t="shared" si="27"/>
        <v xml:space="preserve"> </v>
      </c>
      <c r="K614" s="238" t="str">
        <f t="shared" si="28"/>
        <v xml:space="preserve"> </v>
      </c>
      <c r="L614" s="87" t="str">
        <f t="shared" si="29"/>
        <v xml:space="preserve"> </v>
      </c>
    </row>
    <row r="615" spans="1:12" x14ac:dyDescent="0.25">
      <c r="A615" s="72"/>
      <c r="B615" s="82"/>
      <c r="C615" s="82"/>
      <c r="D615" s="79"/>
      <c r="E615" s="83"/>
      <c r="F615" s="83"/>
      <c r="G615" s="81"/>
      <c r="H615" s="126"/>
      <c r="I615" s="238" t="str">
        <f>IF(ISNUMBER(F615),_xlfn.IFS(RIGHT(H615,3)="(b)",IF(AND(G615&gt;=DATE('1. Informace o projektu'!$C$3,1,1),G615&lt;=WORKDAY(DATE('1. Informace o projektu'!$C$3+1,1,31)-1,1)),"OK","!!"),RIGHT(H615,3)="(a)",IF(AND(G615&gt;=DATE('1. Informace o projektu'!$C$3,1,1),G615&lt;=WORKDAY(DATE('1. Informace o projektu'!$C$3,12,31)-1,1,'6. Data'!$C$76:$C$89)),"OK","!!"),ISBLANK(G615),"!",ISBLANK(H615),"!!!",H615='6. Data'!$B$3,"vyberte druh nákladu")," ")</f>
        <v xml:space="preserve"> </v>
      </c>
      <c r="J615" s="261" t="str">
        <f t="shared" si="27"/>
        <v xml:space="preserve"> </v>
      </c>
      <c r="K615" s="238" t="str">
        <f t="shared" si="28"/>
        <v xml:space="preserve"> </v>
      </c>
      <c r="L615" s="87" t="str">
        <f t="shared" si="29"/>
        <v xml:space="preserve"> </v>
      </c>
    </row>
    <row r="616" spans="1:12" x14ac:dyDescent="0.25">
      <c r="A616" s="72"/>
      <c r="B616" s="82"/>
      <c r="C616" s="82"/>
      <c r="D616" s="79"/>
      <c r="E616" s="83"/>
      <c r="F616" s="83"/>
      <c r="G616" s="81"/>
      <c r="H616" s="126"/>
      <c r="I616" s="238" t="str">
        <f>IF(ISNUMBER(F616),_xlfn.IFS(RIGHT(H616,3)="(b)",IF(AND(G616&gt;=DATE('1. Informace o projektu'!$C$3,1,1),G616&lt;=WORKDAY(DATE('1. Informace o projektu'!$C$3+1,1,31)-1,1)),"OK","!!"),RIGHT(H616,3)="(a)",IF(AND(G616&gt;=DATE('1. Informace o projektu'!$C$3,1,1),G616&lt;=WORKDAY(DATE('1. Informace o projektu'!$C$3,12,31)-1,1,'6. Data'!$C$76:$C$89)),"OK","!!"),ISBLANK(G616),"!",ISBLANK(H616),"!!!",H616='6. Data'!$B$3,"vyberte druh nákladu")," ")</f>
        <v xml:space="preserve"> </v>
      </c>
      <c r="J616" s="261" t="str">
        <f t="shared" si="27"/>
        <v xml:space="preserve"> </v>
      </c>
      <c r="K616" s="238" t="str">
        <f t="shared" si="28"/>
        <v xml:space="preserve"> </v>
      </c>
      <c r="L616" s="87" t="str">
        <f t="shared" si="29"/>
        <v xml:space="preserve"> </v>
      </c>
    </row>
    <row r="617" spans="1:12" x14ac:dyDescent="0.25">
      <c r="A617" s="72"/>
      <c r="B617" s="82"/>
      <c r="C617" s="82"/>
      <c r="D617" s="79"/>
      <c r="E617" s="83"/>
      <c r="F617" s="83"/>
      <c r="G617" s="81"/>
      <c r="H617" s="126"/>
      <c r="I617" s="238" t="str">
        <f>IF(ISNUMBER(F617),_xlfn.IFS(RIGHT(H617,3)="(b)",IF(AND(G617&gt;=DATE('1. Informace o projektu'!$C$3,1,1),G617&lt;=WORKDAY(DATE('1. Informace o projektu'!$C$3+1,1,31)-1,1)),"OK","!!"),RIGHT(H617,3)="(a)",IF(AND(G617&gt;=DATE('1. Informace o projektu'!$C$3,1,1),G617&lt;=WORKDAY(DATE('1. Informace o projektu'!$C$3,12,31)-1,1,'6. Data'!$C$76:$C$89)),"OK","!!"),ISBLANK(G617),"!",ISBLANK(H617),"!!!",H617='6. Data'!$B$3,"vyberte druh nákladu")," ")</f>
        <v xml:space="preserve"> </v>
      </c>
      <c r="J617" s="261" t="str">
        <f t="shared" si="27"/>
        <v xml:space="preserve"> </v>
      </c>
      <c r="K617" s="238" t="str">
        <f t="shared" si="28"/>
        <v xml:space="preserve"> </v>
      </c>
      <c r="L617" s="87" t="str">
        <f t="shared" si="29"/>
        <v xml:space="preserve"> </v>
      </c>
    </row>
    <row r="618" spans="1:12" x14ac:dyDescent="0.25">
      <c r="A618" s="72"/>
      <c r="B618" s="82"/>
      <c r="C618" s="82"/>
      <c r="D618" s="79"/>
      <c r="E618" s="83"/>
      <c r="F618" s="83"/>
      <c r="G618" s="81"/>
      <c r="H618" s="126"/>
      <c r="I618" s="238" t="str">
        <f>IF(ISNUMBER(F618),_xlfn.IFS(RIGHT(H618,3)="(b)",IF(AND(G618&gt;=DATE('1. Informace o projektu'!$C$3,1,1),G618&lt;=WORKDAY(DATE('1. Informace o projektu'!$C$3+1,1,31)-1,1)),"OK","!!"),RIGHT(H618,3)="(a)",IF(AND(G618&gt;=DATE('1. Informace o projektu'!$C$3,1,1),G618&lt;=WORKDAY(DATE('1. Informace o projektu'!$C$3,12,31)-1,1,'6. Data'!$C$76:$C$89)),"OK","!!"),ISBLANK(G618),"!",ISBLANK(H618),"!!!",H618='6. Data'!$B$3,"vyberte druh nákladu")," ")</f>
        <v xml:space="preserve"> </v>
      </c>
      <c r="J618" s="261" t="str">
        <f t="shared" si="27"/>
        <v xml:space="preserve"> </v>
      </c>
      <c r="K618" s="238" t="str">
        <f t="shared" si="28"/>
        <v xml:space="preserve"> </v>
      </c>
      <c r="L618" s="87" t="str">
        <f t="shared" si="29"/>
        <v xml:space="preserve"> </v>
      </c>
    </row>
    <row r="619" spans="1:12" x14ac:dyDescent="0.25">
      <c r="A619" s="72"/>
      <c r="B619" s="82"/>
      <c r="C619" s="82"/>
      <c r="D619" s="79"/>
      <c r="E619" s="83"/>
      <c r="F619" s="83"/>
      <c r="G619" s="81"/>
      <c r="H619" s="126"/>
      <c r="I619" s="238" t="str">
        <f>IF(ISNUMBER(F619),_xlfn.IFS(RIGHT(H619,3)="(b)",IF(AND(G619&gt;=DATE('1. Informace o projektu'!$C$3,1,1),G619&lt;=WORKDAY(DATE('1. Informace o projektu'!$C$3+1,1,31)-1,1)),"OK","!!"),RIGHT(H619,3)="(a)",IF(AND(G619&gt;=DATE('1. Informace o projektu'!$C$3,1,1),G619&lt;=WORKDAY(DATE('1. Informace o projektu'!$C$3,12,31)-1,1,'6. Data'!$C$76:$C$89)),"OK","!!"),ISBLANK(G619),"!",ISBLANK(H619),"!!!",H619='6. Data'!$B$3,"vyberte druh nákladu")," ")</f>
        <v xml:space="preserve"> </v>
      </c>
      <c r="J619" s="261" t="str">
        <f t="shared" si="27"/>
        <v xml:space="preserve"> </v>
      </c>
      <c r="K619" s="238" t="str">
        <f t="shared" si="28"/>
        <v xml:space="preserve"> </v>
      </c>
      <c r="L619" s="87" t="str">
        <f t="shared" si="29"/>
        <v xml:space="preserve"> </v>
      </c>
    </row>
    <row r="620" spans="1:12" x14ac:dyDescent="0.25">
      <c r="A620" s="72"/>
      <c r="B620" s="82"/>
      <c r="C620" s="82"/>
      <c r="D620" s="79"/>
      <c r="E620" s="83"/>
      <c r="F620" s="83"/>
      <c r="G620" s="81"/>
      <c r="H620" s="126"/>
      <c r="I620" s="238" t="str">
        <f>IF(ISNUMBER(F620),_xlfn.IFS(RIGHT(H620,3)="(b)",IF(AND(G620&gt;=DATE('1. Informace o projektu'!$C$3,1,1),G620&lt;=WORKDAY(DATE('1. Informace o projektu'!$C$3+1,1,31)-1,1)),"OK","!!"),RIGHT(H620,3)="(a)",IF(AND(G620&gt;=DATE('1. Informace o projektu'!$C$3,1,1),G620&lt;=WORKDAY(DATE('1. Informace o projektu'!$C$3,12,31)-1,1,'6. Data'!$C$76:$C$89)),"OK","!!"),ISBLANK(G620),"!",ISBLANK(H620),"!!!",H620='6. Data'!$B$3,"vyberte druh nákladu")," ")</f>
        <v xml:space="preserve"> </v>
      </c>
      <c r="J620" s="261" t="str">
        <f t="shared" si="27"/>
        <v xml:space="preserve"> </v>
      </c>
      <c r="K620" s="238" t="str">
        <f t="shared" si="28"/>
        <v xml:space="preserve"> </v>
      </c>
      <c r="L620" s="87" t="str">
        <f t="shared" si="29"/>
        <v xml:space="preserve"> </v>
      </c>
    </row>
    <row r="621" spans="1:12" x14ac:dyDescent="0.25">
      <c r="A621" s="72"/>
      <c r="B621" s="82"/>
      <c r="C621" s="82"/>
      <c r="D621" s="79"/>
      <c r="E621" s="83"/>
      <c r="F621" s="83"/>
      <c r="G621" s="81"/>
      <c r="H621" s="126"/>
      <c r="I621" s="238" t="str">
        <f>IF(ISNUMBER(F621),_xlfn.IFS(RIGHT(H621,3)="(b)",IF(AND(G621&gt;=DATE('1. Informace o projektu'!$C$3,1,1),G621&lt;=WORKDAY(DATE('1. Informace o projektu'!$C$3+1,1,31)-1,1)),"OK","!!"),RIGHT(H621,3)="(a)",IF(AND(G621&gt;=DATE('1. Informace o projektu'!$C$3,1,1),G621&lt;=WORKDAY(DATE('1. Informace o projektu'!$C$3,12,31)-1,1,'6. Data'!$C$76:$C$89)),"OK","!!"),ISBLANK(G621),"!",ISBLANK(H621),"!!!",H621='6. Data'!$B$3,"vyberte druh nákladu")," ")</f>
        <v xml:space="preserve"> </v>
      </c>
      <c r="J621" s="261" t="str">
        <f t="shared" si="27"/>
        <v xml:space="preserve"> </v>
      </c>
      <c r="K621" s="238" t="str">
        <f t="shared" si="28"/>
        <v xml:space="preserve"> </v>
      </c>
      <c r="L621" s="87" t="str">
        <f t="shared" si="29"/>
        <v xml:space="preserve"> </v>
      </c>
    </row>
    <row r="622" spans="1:12" x14ac:dyDescent="0.25">
      <c r="A622" s="72"/>
      <c r="B622" s="82"/>
      <c r="C622" s="82"/>
      <c r="D622" s="79"/>
      <c r="E622" s="83"/>
      <c r="F622" s="83"/>
      <c r="G622" s="81"/>
      <c r="H622" s="126"/>
      <c r="I622" s="238" t="str">
        <f>IF(ISNUMBER(F622),_xlfn.IFS(RIGHT(H622,3)="(b)",IF(AND(G622&gt;=DATE('1. Informace o projektu'!$C$3,1,1),G622&lt;=WORKDAY(DATE('1. Informace o projektu'!$C$3+1,1,31)-1,1)),"OK","!!"),RIGHT(H622,3)="(a)",IF(AND(G622&gt;=DATE('1. Informace o projektu'!$C$3,1,1),G622&lt;=WORKDAY(DATE('1. Informace o projektu'!$C$3,12,31)-1,1,'6. Data'!$C$76:$C$89)),"OK","!!"),ISBLANK(G622),"!",ISBLANK(H622),"!!!",H622='6. Data'!$B$3,"vyberte druh nákladu")," ")</f>
        <v xml:space="preserve"> </v>
      </c>
      <c r="J622" s="261" t="str">
        <f t="shared" si="27"/>
        <v xml:space="preserve"> </v>
      </c>
      <c r="K622" s="238" t="str">
        <f t="shared" si="28"/>
        <v xml:space="preserve"> </v>
      </c>
      <c r="L622" s="87" t="str">
        <f t="shared" si="29"/>
        <v xml:space="preserve"> </v>
      </c>
    </row>
    <row r="623" spans="1:12" x14ac:dyDescent="0.25">
      <c r="A623" s="72"/>
      <c r="B623" s="82"/>
      <c r="C623" s="82"/>
      <c r="D623" s="79"/>
      <c r="E623" s="83"/>
      <c r="F623" s="83"/>
      <c r="G623" s="81"/>
      <c r="H623" s="126"/>
      <c r="I623" s="238" t="str">
        <f>IF(ISNUMBER(F623),_xlfn.IFS(RIGHT(H623,3)="(b)",IF(AND(G623&gt;=DATE('1. Informace o projektu'!$C$3,1,1),G623&lt;=WORKDAY(DATE('1. Informace o projektu'!$C$3+1,1,31)-1,1)),"OK","!!"),RIGHT(H623,3)="(a)",IF(AND(G623&gt;=DATE('1. Informace o projektu'!$C$3,1,1),G623&lt;=WORKDAY(DATE('1. Informace o projektu'!$C$3,12,31)-1,1,'6. Data'!$C$76:$C$89)),"OK","!!"),ISBLANK(G623),"!",ISBLANK(H623),"!!!",H623='6. Data'!$B$3,"vyberte druh nákladu")," ")</f>
        <v xml:space="preserve"> </v>
      </c>
      <c r="J623" s="261" t="str">
        <f t="shared" si="27"/>
        <v xml:space="preserve"> </v>
      </c>
      <c r="K623" s="238" t="str">
        <f t="shared" si="28"/>
        <v xml:space="preserve"> </v>
      </c>
      <c r="L623" s="87" t="str">
        <f t="shared" si="29"/>
        <v xml:space="preserve"> </v>
      </c>
    </row>
    <row r="624" spans="1:12" x14ac:dyDescent="0.25">
      <c r="A624" s="72"/>
      <c r="B624" s="82"/>
      <c r="C624" s="82"/>
      <c r="D624" s="79"/>
      <c r="E624" s="83"/>
      <c r="F624" s="83"/>
      <c r="G624" s="81"/>
      <c r="H624" s="126"/>
      <c r="I624" s="238" t="str">
        <f>IF(ISNUMBER(F624),_xlfn.IFS(RIGHT(H624,3)="(b)",IF(AND(G624&gt;=DATE('1. Informace o projektu'!$C$3,1,1),G624&lt;=WORKDAY(DATE('1. Informace o projektu'!$C$3+1,1,31)-1,1)),"OK","!!"),RIGHT(H624,3)="(a)",IF(AND(G624&gt;=DATE('1. Informace o projektu'!$C$3,1,1),G624&lt;=WORKDAY(DATE('1. Informace o projektu'!$C$3,12,31)-1,1,'6. Data'!$C$76:$C$89)),"OK","!!"),ISBLANK(G624),"!",ISBLANK(H624),"!!!",H624='6. Data'!$B$3,"vyberte druh nákladu")," ")</f>
        <v xml:space="preserve"> </v>
      </c>
      <c r="J624" s="261" t="str">
        <f t="shared" si="27"/>
        <v xml:space="preserve"> </v>
      </c>
      <c r="K624" s="238" t="str">
        <f t="shared" si="28"/>
        <v xml:space="preserve"> </v>
      </c>
      <c r="L624" s="87" t="str">
        <f t="shared" si="29"/>
        <v xml:space="preserve"> </v>
      </c>
    </row>
    <row r="625" spans="1:12" x14ac:dyDescent="0.25">
      <c r="A625" s="72"/>
      <c r="B625" s="82"/>
      <c r="C625" s="82"/>
      <c r="D625" s="79"/>
      <c r="E625" s="83"/>
      <c r="F625" s="83"/>
      <c r="G625" s="81"/>
      <c r="H625" s="126"/>
      <c r="I625" s="238" t="str">
        <f>IF(ISNUMBER(F625),_xlfn.IFS(RIGHT(H625,3)="(b)",IF(AND(G625&gt;=DATE('1. Informace o projektu'!$C$3,1,1),G625&lt;=WORKDAY(DATE('1. Informace o projektu'!$C$3+1,1,31)-1,1)),"OK","!!"),RIGHT(H625,3)="(a)",IF(AND(G625&gt;=DATE('1. Informace o projektu'!$C$3,1,1),G625&lt;=WORKDAY(DATE('1. Informace o projektu'!$C$3,12,31)-1,1,'6. Data'!$C$76:$C$89)),"OK","!!"),ISBLANK(G625),"!",ISBLANK(H625),"!!!",H625='6. Data'!$B$3,"vyberte druh nákladu")," ")</f>
        <v xml:space="preserve"> </v>
      </c>
      <c r="J625" s="261" t="str">
        <f t="shared" si="27"/>
        <v xml:space="preserve"> </v>
      </c>
      <c r="K625" s="238" t="str">
        <f t="shared" si="28"/>
        <v xml:space="preserve"> </v>
      </c>
      <c r="L625" s="87" t="str">
        <f t="shared" si="29"/>
        <v xml:space="preserve"> </v>
      </c>
    </row>
    <row r="626" spans="1:12" x14ac:dyDescent="0.25">
      <c r="A626" s="72"/>
      <c r="B626" s="82"/>
      <c r="C626" s="82"/>
      <c r="D626" s="79"/>
      <c r="E626" s="83"/>
      <c r="F626" s="83"/>
      <c r="G626" s="81"/>
      <c r="H626" s="126"/>
      <c r="I626" s="238" t="str">
        <f>IF(ISNUMBER(F626),_xlfn.IFS(RIGHT(H626,3)="(b)",IF(AND(G626&gt;=DATE('1. Informace o projektu'!$C$3,1,1),G626&lt;=WORKDAY(DATE('1. Informace o projektu'!$C$3+1,1,31)-1,1)),"OK","!!"),RIGHT(H626,3)="(a)",IF(AND(G626&gt;=DATE('1. Informace o projektu'!$C$3,1,1),G626&lt;=WORKDAY(DATE('1. Informace o projektu'!$C$3,12,31)-1,1,'6. Data'!$C$76:$C$89)),"OK","!!"),ISBLANK(G626),"!",ISBLANK(H626),"!!!",H626='6. Data'!$B$3,"vyberte druh nákladu")," ")</f>
        <v xml:space="preserve"> </v>
      </c>
      <c r="J626" s="261" t="str">
        <f t="shared" si="27"/>
        <v xml:space="preserve"> </v>
      </c>
      <c r="K626" s="238" t="str">
        <f t="shared" si="28"/>
        <v xml:space="preserve"> </v>
      </c>
      <c r="L626" s="87" t="str">
        <f t="shared" si="29"/>
        <v xml:space="preserve"> </v>
      </c>
    </row>
    <row r="627" spans="1:12" x14ac:dyDescent="0.25">
      <c r="A627" s="72"/>
      <c r="B627" s="82"/>
      <c r="C627" s="82"/>
      <c r="D627" s="79"/>
      <c r="E627" s="83"/>
      <c r="F627" s="83"/>
      <c r="G627" s="81"/>
      <c r="H627" s="126"/>
      <c r="I627" s="238" t="str">
        <f>IF(ISNUMBER(F627),_xlfn.IFS(RIGHT(H627,3)="(b)",IF(AND(G627&gt;=DATE('1. Informace o projektu'!$C$3,1,1),G627&lt;=WORKDAY(DATE('1. Informace o projektu'!$C$3+1,1,31)-1,1)),"OK","!!"),RIGHT(H627,3)="(a)",IF(AND(G627&gt;=DATE('1. Informace o projektu'!$C$3,1,1),G627&lt;=WORKDAY(DATE('1. Informace o projektu'!$C$3,12,31)-1,1,'6. Data'!$C$76:$C$89)),"OK","!!"),ISBLANK(G627),"!",ISBLANK(H627),"!!!",H627='6. Data'!$B$3,"vyberte druh nákladu")," ")</f>
        <v xml:space="preserve"> </v>
      </c>
      <c r="J627" s="261" t="str">
        <f t="shared" si="27"/>
        <v xml:space="preserve"> </v>
      </c>
      <c r="K627" s="238" t="str">
        <f t="shared" si="28"/>
        <v xml:space="preserve"> </v>
      </c>
      <c r="L627" s="87" t="str">
        <f t="shared" si="29"/>
        <v xml:space="preserve"> </v>
      </c>
    </row>
    <row r="628" spans="1:12" x14ac:dyDescent="0.25">
      <c r="A628" s="72"/>
      <c r="B628" s="82"/>
      <c r="C628" s="82"/>
      <c r="D628" s="79"/>
      <c r="E628" s="83"/>
      <c r="F628" s="83"/>
      <c r="G628" s="81"/>
      <c r="H628" s="126"/>
      <c r="I628" s="238" t="str">
        <f>IF(ISNUMBER(F628),_xlfn.IFS(RIGHT(H628,3)="(b)",IF(AND(G628&gt;=DATE('1. Informace o projektu'!$C$3,1,1),G628&lt;=WORKDAY(DATE('1. Informace o projektu'!$C$3+1,1,31)-1,1)),"OK","!!"),RIGHT(H628,3)="(a)",IF(AND(G628&gt;=DATE('1. Informace o projektu'!$C$3,1,1),G628&lt;=WORKDAY(DATE('1. Informace o projektu'!$C$3,12,31)-1,1,'6. Data'!$C$76:$C$89)),"OK","!!"),ISBLANK(G628),"!",ISBLANK(H628),"!!!",H628='6. Data'!$B$3,"vyberte druh nákladu")," ")</f>
        <v xml:space="preserve"> </v>
      </c>
      <c r="J628" s="261" t="str">
        <f t="shared" si="27"/>
        <v xml:space="preserve"> </v>
      </c>
      <c r="K628" s="238" t="str">
        <f t="shared" si="28"/>
        <v xml:space="preserve"> </v>
      </c>
      <c r="L628" s="87" t="str">
        <f t="shared" si="29"/>
        <v xml:space="preserve"> </v>
      </c>
    </row>
    <row r="629" spans="1:12" x14ac:dyDescent="0.25">
      <c r="A629" s="72"/>
      <c r="B629" s="82"/>
      <c r="C629" s="82"/>
      <c r="D629" s="79"/>
      <c r="E629" s="83"/>
      <c r="F629" s="83"/>
      <c r="G629" s="81"/>
      <c r="H629" s="126"/>
      <c r="I629" s="238" t="str">
        <f>IF(ISNUMBER(F629),_xlfn.IFS(RIGHT(H629,3)="(b)",IF(AND(G629&gt;=DATE('1. Informace o projektu'!$C$3,1,1),G629&lt;=WORKDAY(DATE('1. Informace o projektu'!$C$3+1,1,31)-1,1)),"OK","!!"),RIGHT(H629,3)="(a)",IF(AND(G629&gt;=DATE('1. Informace o projektu'!$C$3,1,1),G629&lt;=WORKDAY(DATE('1. Informace o projektu'!$C$3,12,31)-1,1,'6. Data'!$C$76:$C$89)),"OK","!!"),ISBLANK(G629),"!",ISBLANK(H629),"!!!",H629='6. Data'!$B$3,"vyberte druh nákladu")," ")</f>
        <v xml:space="preserve"> </v>
      </c>
      <c r="J629" s="261" t="str">
        <f t="shared" si="27"/>
        <v xml:space="preserve"> </v>
      </c>
      <c r="K629" s="238" t="str">
        <f t="shared" si="28"/>
        <v xml:space="preserve"> </v>
      </c>
      <c r="L629" s="87" t="str">
        <f t="shared" si="29"/>
        <v xml:space="preserve"> </v>
      </c>
    </row>
    <row r="630" spans="1:12" x14ac:dyDescent="0.25">
      <c r="A630" s="72"/>
      <c r="B630" s="82"/>
      <c r="C630" s="82"/>
      <c r="D630" s="79"/>
      <c r="E630" s="83"/>
      <c r="F630" s="83"/>
      <c r="G630" s="81"/>
      <c r="H630" s="126"/>
      <c r="I630" s="238" t="str">
        <f>IF(ISNUMBER(F630),_xlfn.IFS(RIGHT(H630,3)="(b)",IF(AND(G630&gt;=DATE('1. Informace o projektu'!$C$3,1,1),G630&lt;=WORKDAY(DATE('1. Informace o projektu'!$C$3+1,1,31)-1,1)),"OK","!!"),RIGHT(H630,3)="(a)",IF(AND(G630&gt;=DATE('1. Informace o projektu'!$C$3,1,1),G630&lt;=WORKDAY(DATE('1. Informace o projektu'!$C$3,12,31)-1,1,'6. Data'!$C$76:$C$89)),"OK","!!"),ISBLANK(G630),"!",ISBLANK(H630),"!!!",H630='6. Data'!$B$3,"vyberte druh nákladu")," ")</f>
        <v xml:space="preserve"> </v>
      </c>
      <c r="J630" s="261" t="str">
        <f t="shared" si="27"/>
        <v xml:space="preserve"> </v>
      </c>
      <c r="K630" s="238" t="str">
        <f t="shared" si="28"/>
        <v xml:space="preserve"> </v>
      </c>
      <c r="L630" s="87" t="str">
        <f t="shared" si="29"/>
        <v xml:space="preserve"> </v>
      </c>
    </row>
    <row r="631" spans="1:12" x14ac:dyDescent="0.25">
      <c r="A631" s="72"/>
      <c r="B631" s="82"/>
      <c r="C631" s="82"/>
      <c r="D631" s="79"/>
      <c r="E631" s="83"/>
      <c r="F631" s="83"/>
      <c r="G631" s="81"/>
      <c r="H631" s="126"/>
      <c r="I631" s="238" t="str">
        <f>IF(ISNUMBER(F631),_xlfn.IFS(RIGHT(H631,3)="(b)",IF(AND(G631&gt;=DATE('1. Informace o projektu'!$C$3,1,1),G631&lt;=WORKDAY(DATE('1. Informace o projektu'!$C$3+1,1,31)-1,1)),"OK","!!"),RIGHT(H631,3)="(a)",IF(AND(G631&gt;=DATE('1. Informace o projektu'!$C$3,1,1),G631&lt;=WORKDAY(DATE('1. Informace o projektu'!$C$3,12,31)-1,1,'6. Data'!$C$76:$C$89)),"OK","!!"),ISBLANK(G631),"!",ISBLANK(H631),"!!!",H631='6. Data'!$B$3,"vyberte druh nákladu")," ")</f>
        <v xml:space="preserve"> </v>
      </c>
      <c r="J631" s="261" t="str">
        <f t="shared" si="27"/>
        <v xml:space="preserve"> </v>
      </c>
      <c r="K631" s="238" t="str">
        <f t="shared" si="28"/>
        <v xml:space="preserve"> </v>
      </c>
      <c r="L631" s="87" t="str">
        <f t="shared" si="29"/>
        <v xml:space="preserve"> </v>
      </c>
    </row>
    <row r="632" spans="1:12" x14ac:dyDescent="0.25">
      <c r="A632" s="72"/>
      <c r="B632" s="82"/>
      <c r="C632" s="82"/>
      <c r="D632" s="79"/>
      <c r="E632" s="83"/>
      <c r="F632" s="83"/>
      <c r="G632" s="81"/>
      <c r="H632" s="126"/>
      <c r="I632" s="238" t="str">
        <f>IF(ISNUMBER(F632),_xlfn.IFS(RIGHT(H632,3)="(b)",IF(AND(G632&gt;=DATE('1. Informace o projektu'!$C$3,1,1),G632&lt;=WORKDAY(DATE('1. Informace o projektu'!$C$3+1,1,31)-1,1)),"OK","!!"),RIGHT(H632,3)="(a)",IF(AND(G632&gt;=DATE('1. Informace o projektu'!$C$3,1,1),G632&lt;=WORKDAY(DATE('1. Informace o projektu'!$C$3,12,31)-1,1,'6. Data'!$C$76:$C$89)),"OK","!!"),ISBLANK(G632),"!",ISBLANK(H632),"!!!",H632='6. Data'!$B$3,"vyberte druh nákladu")," ")</f>
        <v xml:space="preserve"> </v>
      </c>
      <c r="J632" s="261" t="str">
        <f t="shared" si="27"/>
        <v xml:space="preserve"> </v>
      </c>
      <c r="K632" s="238" t="str">
        <f t="shared" si="28"/>
        <v xml:space="preserve"> </v>
      </c>
      <c r="L632" s="87" t="str">
        <f t="shared" si="29"/>
        <v xml:space="preserve"> </v>
      </c>
    </row>
    <row r="633" spans="1:12" x14ac:dyDescent="0.25">
      <c r="A633" s="72"/>
      <c r="B633" s="82"/>
      <c r="C633" s="82"/>
      <c r="D633" s="79"/>
      <c r="E633" s="83"/>
      <c r="F633" s="83"/>
      <c r="G633" s="81"/>
      <c r="H633" s="126"/>
      <c r="I633" s="238" t="str">
        <f>IF(ISNUMBER(F633),_xlfn.IFS(RIGHT(H633,3)="(b)",IF(AND(G633&gt;=DATE('1. Informace o projektu'!$C$3,1,1),G633&lt;=WORKDAY(DATE('1. Informace o projektu'!$C$3+1,1,31)-1,1)),"OK","!!"),RIGHT(H633,3)="(a)",IF(AND(G633&gt;=DATE('1. Informace o projektu'!$C$3,1,1),G633&lt;=WORKDAY(DATE('1. Informace o projektu'!$C$3,12,31)-1,1,'6. Data'!$C$76:$C$89)),"OK","!!"),ISBLANK(G633),"!",ISBLANK(H633),"!!!",H633='6. Data'!$B$3,"vyberte druh nákladu")," ")</f>
        <v xml:space="preserve"> </v>
      </c>
      <c r="J633" s="261" t="str">
        <f t="shared" si="27"/>
        <v xml:space="preserve"> </v>
      </c>
      <c r="K633" s="238" t="str">
        <f t="shared" si="28"/>
        <v xml:space="preserve"> </v>
      </c>
      <c r="L633" s="87" t="str">
        <f t="shared" si="29"/>
        <v xml:space="preserve"> </v>
      </c>
    </row>
    <row r="634" spans="1:12" x14ac:dyDescent="0.25">
      <c r="A634" s="72"/>
      <c r="B634" s="82"/>
      <c r="C634" s="82"/>
      <c r="D634" s="79"/>
      <c r="E634" s="83"/>
      <c r="F634" s="83"/>
      <c r="G634" s="81"/>
      <c r="H634" s="126"/>
      <c r="I634" s="238" t="str">
        <f>IF(ISNUMBER(F634),_xlfn.IFS(RIGHT(H634,3)="(b)",IF(AND(G634&gt;=DATE('1. Informace o projektu'!$C$3,1,1),G634&lt;=WORKDAY(DATE('1. Informace o projektu'!$C$3+1,1,31)-1,1)),"OK","!!"),RIGHT(H634,3)="(a)",IF(AND(G634&gt;=DATE('1. Informace o projektu'!$C$3,1,1),G634&lt;=WORKDAY(DATE('1. Informace o projektu'!$C$3,12,31)-1,1,'6. Data'!$C$76:$C$89)),"OK","!!"),ISBLANK(G634),"!",ISBLANK(H634),"!!!",H634='6. Data'!$B$3,"vyberte druh nákladu")," ")</f>
        <v xml:space="preserve"> </v>
      </c>
      <c r="J634" s="261" t="str">
        <f t="shared" si="27"/>
        <v xml:space="preserve"> </v>
      </c>
      <c r="K634" s="238" t="str">
        <f t="shared" si="28"/>
        <v xml:space="preserve"> </v>
      </c>
      <c r="L634" s="87" t="str">
        <f t="shared" si="29"/>
        <v xml:space="preserve"> </v>
      </c>
    </row>
    <row r="635" spans="1:12" x14ac:dyDescent="0.25">
      <c r="A635" s="72"/>
      <c r="B635" s="82"/>
      <c r="C635" s="82"/>
      <c r="D635" s="79"/>
      <c r="E635" s="83"/>
      <c r="F635" s="83"/>
      <c r="G635" s="81"/>
      <c r="H635" s="126"/>
      <c r="I635" s="238" t="str">
        <f>IF(ISNUMBER(F635),_xlfn.IFS(RIGHT(H635,3)="(b)",IF(AND(G635&gt;=DATE('1. Informace o projektu'!$C$3,1,1),G635&lt;=WORKDAY(DATE('1. Informace o projektu'!$C$3+1,1,31)-1,1)),"OK","!!"),RIGHT(H635,3)="(a)",IF(AND(G635&gt;=DATE('1. Informace o projektu'!$C$3,1,1),G635&lt;=WORKDAY(DATE('1. Informace o projektu'!$C$3,12,31)-1,1,'6. Data'!$C$76:$C$89)),"OK","!!"),ISBLANK(G635),"!",ISBLANK(H635),"!!!",H635='6. Data'!$B$3,"vyberte druh nákladu")," ")</f>
        <v xml:space="preserve"> </v>
      </c>
      <c r="J635" s="261" t="str">
        <f t="shared" si="27"/>
        <v xml:space="preserve"> </v>
      </c>
      <c r="K635" s="238" t="str">
        <f t="shared" si="28"/>
        <v xml:space="preserve"> </v>
      </c>
      <c r="L635" s="87" t="str">
        <f t="shared" si="29"/>
        <v xml:space="preserve"> </v>
      </c>
    </row>
    <row r="636" spans="1:12" x14ac:dyDescent="0.25">
      <c r="A636" s="72"/>
      <c r="B636" s="82"/>
      <c r="C636" s="82"/>
      <c r="D636" s="79"/>
      <c r="E636" s="83"/>
      <c r="F636" s="83"/>
      <c r="G636" s="81"/>
      <c r="H636" s="126"/>
      <c r="I636" s="238" t="str">
        <f>IF(ISNUMBER(F636),_xlfn.IFS(RIGHT(H636,3)="(b)",IF(AND(G636&gt;=DATE('1. Informace o projektu'!$C$3,1,1),G636&lt;=WORKDAY(DATE('1. Informace o projektu'!$C$3+1,1,31)-1,1)),"OK","!!"),RIGHT(H636,3)="(a)",IF(AND(G636&gt;=DATE('1. Informace o projektu'!$C$3,1,1),G636&lt;=WORKDAY(DATE('1. Informace o projektu'!$C$3,12,31)-1,1,'6. Data'!$C$76:$C$89)),"OK","!!"),ISBLANK(G636),"!",ISBLANK(H636),"!!!",H636='6. Data'!$B$3,"vyberte druh nákladu")," ")</f>
        <v xml:space="preserve"> </v>
      </c>
      <c r="J636" s="261" t="str">
        <f t="shared" si="27"/>
        <v xml:space="preserve"> </v>
      </c>
      <c r="K636" s="238" t="str">
        <f t="shared" si="28"/>
        <v xml:space="preserve"> </v>
      </c>
      <c r="L636" s="87" t="str">
        <f t="shared" si="29"/>
        <v xml:space="preserve"> </v>
      </c>
    </row>
    <row r="637" spans="1:12" x14ac:dyDescent="0.25">
      <c r="A637" s="72"/>
      <c r="B637" s="82"/>
      <c r="C637" s="82"/>
      <c r="D637" s="79"/>
      <c r="E637" s="83"/>
      <c r="F637" s="83"/>
      <c r="G637" s="81"/>
      <c r="H637" s="126"/>
      <c r="I637" s="238" t="str">
        <f>IF(ISNUMBER(F637),_xlfn.IFS(RIGHT(H637,3)="(b)",IF(AND(G637&gt;=DATE('1. Informace o projektu'!$C$3,1,1),G637&lt;=WORKDAY(DATE('1. Informace o projektu'!$C$3+1,1,31)-1,1)),"OK","!!"),RIGHT(H637,3)="(a)",IF(AND(G637&gt;=DATE('1. Informace o projektu'!$C$3,1,1),G637&lt;=WORKDAY(DATE('1. Informace o projektu'!$C$3,12,31)-1,1,'6. Data'!$C$76:$C$89)),"OK","!!"),ISBLANK(G637),"!",ISBLANK(H637),"!!!",H637='6. Data'!$B$3,"vyberte druh nákladu")," ")</f>
        <v xml:space="preserve"> </v>
      </c>
      <c r="J637" s="261" t="str">
        <f t="shared" si="27"/>
        <v xml:space="preserve"> </v>
      </c>
      <c r="K637" s="238" t="str">
        <f t="shared" si="28"/>
        <v xml:space="preserve"> </v>
      </c>
      <c r="L637" s="87" t="str">
        <f t="shared" si="29"/>
        <v xml:space="preserve"> </v>
      </c>
    </row>
    <row r="638" spans="1:12" x14ac:dyDescent="0.25">
      <c r="A638" s="72"/>
      <c r="B638" s="82"/>
      <c r="C638" s="82"/>
      <c r="D638" s="79"/>
      <c r="E638" s="83"/>
      <c r="F638" s="83"/>
      <c r="G638" s="81"/>
      <c r="H638" s="126"/>
      <c r="I638" s="238" t="str">
        <f>IF(ISNUMBER(F638),_xlfn.IFS(RIGHT(H638,3)="(b)",IF(AND(G638&gt;=DATE('1. Informace o projektu'!$C$3,1,1),G638&lt;=WORKDAY(DATE('1. Informace o projektu'!$C$3+1,1,31)-1,1)),"OK","!!"),RIGHT(H638,3)="(a)",IF(AND(G638&gt;=DATE('1. Informace o projektu'!$C$3,1,1),G638&lt;=WORKDAY(DATE('1. Informace o projektu'!$C$3,12,31)-1,1,'6. Data'!$C$76:$C$89)),"OK","!!"),ISBLANK(G638),"!",ISBLANK(H638),"!!!",H638='6. Data'!$B$3,"vyberte druh nákladu")," ")</f>
        <v xml:space="preserve"> </v>
      </c>
      <c r="J638" s="261" t="str">
        <f t="shared" si="27"/>
        <v xml:space="preserve"> </v>
      </c>
      <c r="K638" s="238" t="str">
        <f t="shared" si="28"/>
        <v xml:space="preserve"> </v>
      </c>
      <c r="L638" s="87" t="str">
        <f t="shared" si="29"/>
        <v xml:space="preserve"> </v>
      </c>
    </row>
    <row r="639" spans="1:12" x14ac:dyDescent="0.25">
      <c r="A639" s="72"/>
      <c r="B639" s="82"/>
      <c r="C639" s="82"/>
      <c r="D639" s="79"/>
      <c r="E639" s="83"/>
      <c r="F639" s="83"/>
      <c r="G639" s="81"/>
      <c r="H639" s="126"/>
      <c r="I639" s="238" t="str">
        <f>IF(ISNUMBER(F639),_xlfn.IFS(RIGHT(H639,3)="(b)",IF(AND(G639&gt;=DATE('1. Informace o projektu'!$C$3,1,1),G639&lt;=WORKDAY(DATE('1. Informace o projektu'!$C$3+1,1,31)-1,1)),"OK","!!"),RIGHT(H639,3)="(a)",IF(AND(G639&gt;=DATE('1. Informace o projektu'!$C$3,1,1),G639&lt;=WORKDAY(DATE('1. Informace o projektu'!$C$3,12,31)-1,1,'6. Data'!$C$76:$C$89)),"OK","!!"),ISBLANK(G639),"!",ISBLANK(H639),"!!!",H639='6. Data'!$B$3,"vyberte druh nákladu")," ")</f>
        <v xml:space="preserve"> </v>
      </c>
      <c r="J639" s="261" t="str">
        <f t="shared" si="27"/>
        <v xml:space="preserve"> </v>
      </c>
      <c r="K639" s="238" t="str">
        <f t="shared" si="28"/>
        <v xml:space="preserve"> </v>
      </c>
      <c r="L639" s="87" t="str">
        <f t="shared" si="29"/>
        <v xml:space="preserve"> </v>
      </c>
    </row>
    <row r="640" spans="1:12" x14ac:dyDescent="0.25">
      <c r="A640" s="72"/>
      <c r="B640" s="82"/>
      <c r="C640" s="82"/>
      <c r="D640" s="79"/>
      <c r="E640" s="83"/>
      <c r="F640" s="83"/>
      <c r="G640" s="81"/>
      <c r="H640" s="126"/>
      <c r="I640" s="238" t="str">
        <f>IF(ISNUMBER(F640),_xlfn.IFS(RIGHT(H640,3)="(b)",IF(AND(G640&gt;=DATE('1. Informace o projektu'!$C$3,1,1),G640&lt;=WORKDAY(DATE('1. Informace o projektu'!$C$3+1,1,31)-1,1)),"OK","!!"),RIGHT(H640,3)="(a)",IF(AND(G640&gt;=DATE('1. Informace o projektu'!$C$3,1,1),G640&lt;=WORKDAY(DATE('1. Informace o projektu'!$C$3,12,31)-1,1,'6. Data'!$C$76:$C$89)),"OK","!!"),ISBLANK(G640),"!",ISBLANK(H640),"!!!",H640='6. Data'!$B$3,"vyberte druh nákladu")," ")</f>
        <v xml:space="preserve"> </v>
      </c>
      <c r="J640" s="261" t="str">
        <f t="shared" si="27"/>
        <v xml:space="preserve"> </v>
      </c>
      <c r="K640" s="238" t="str">
        <f t="shared" si="28"/>
        <v xml:space="preserve"> </v>
      </c>
      <c r="L640" s="87" t="str">
        <f t="shared" si="29"/>
        <v xml:space="preserve"> </v>
      </c>
    </row>
    <row r="641" spans="1:12" x14ac:dyDescent="0.25">
      <c r="A641" s="72"/>
      <c r="B641" s="82"/>
      <c r="C641" s="82"/>
      <c r="D641" s="79"/>
      <c r="E641" s="83"/>
      <c r="F641" s="83"/>
      <c r="G641" s="81"/>
      <c r="H641" s="126"/>
      <c r="I641" s="238" t="str">
        <f>IF(ISNUMBER(F641),_xlfn.IFS(RIGHT(H641,3)="(b)",IF(AND(G641&gt;=DATE('1. Informace o projektu'!$C$3,1,1),G641&lt;=WORKDAY(DATE('1. Informace o projektu'!$C$3+1,1,31)-1,1)),"OK","!!"),RIGHT(H641,3)="(a)",IF(AND(G641&gt;=DATE('1. Informace o projektu'!$C$3,1,1),G641&lt;=WORKDAY(DATE('1. Informace o projektu'!$C$3,12,31)-1,1,'6. Data'!$C$76:$C$89)),"OK","!!"),ISBLANK(G641),"!",ISBLANK(H641),"!!!",H641='6. Data'!$B$3,"vyberte druh nákladu")," ")</f>
        <v xml:space="preserve"> </v>
      </c>
      <c r="J641" s="261" t="str">
        <f t="shared" si="27"/>
        <v xml:space="preserve"> </v>
      </c>
      <c r="K641" s="238" t="str">
        <f t="shared" si="28"/>
        <v xml:space="preserve"> </v>
      </c>
      <c r="L641" s="87" t="str">
        <f t="shared" si="29"/>
        <v xml:space="preserve"> </v>
      </c>
    </row>
    <row r="642" spans="1:12" x14ac:dyDescent="0.25">
      <c r="A642" s="72"/>
      <c r="B642" s="82"/>
      <c r="C642" s="82"/>
      <c r="D642" s="79"/>
      <c r="E642" s="83"/>
      <c r="F642" s="83"/>
      <c r="G642" s="81"/>
      <c r="H642" s="126"/>
      <c r="I642" s="238" t="str">
        <f>IF(ISNUMBER(F642),_xlfn.IFS(RIGHT(H642,3)="(b)",IF(AND(G642&gt;=DATE('1. Informace o projektu'!$C$3,1,1),G642&lt;=WORKDAY(DATE('1. Informace o projektu'!$C$3+1,1,31)-1,1)),"OK","!!"),RIGHT(H642,3)="(a)",IF(AND(G642&gt;=DATE('1. Informace o projektu'!$C$3,1,1),G642&lt;=WORKDAY(DATE('1. Informace o projektu'!$C$3,12,31)-1,1,'6. Data'!$C$76:$C$89)),"OK","!!"),ISBLANK(G642),"!",ISBLANK(H642),"!!!",H642='6. Data'!$B$3,"vyberte druh nákladu")," ")</f>
        <v xml:space="preserve"> </v>
      </c>
      <c r="J642" s="261" t="str">
        <f t="shared" si="27"/>
        <v xml:space="preserve"> </v>
      </c>
      <c r="K642" s="238" t="str">
        <f t="shared" si="28"/>
        <v xml:space="preserve"> </v>
      </c>
      <c r="L642" s="87" t="str">
        <f t="shared" si="29"/>
        <v xml:space="preserve"> </v>
      </c>
    </row>
    <row r="643" spans="1:12" x14ac:dyDescent="0.25">
      <c r="A643" s="72"/>
      <c r="B643" s="82"/>
      <c r="C643" s="82"/>
      <c r="D643" s="79"/>
      <c r="E643" s="83"/>
      <c r="F643" s="83"/>
      <c r="G643" s="81"/>
      <c r="H643" s="126"/>
      <c r="I643" s="238" t="str">
        <f>IF(ISNUMBER(F643),_xlfn.IFS(RIGHT(H643,3)="(b)",IF(AND(G643&gt;=DATE('1. Informace o projektu'!$C$3,1,1),G643&lt;=WORKDAY(DATE('1. Informace o projektu'!$C$3+1,1,31)-1,1)),"OK","!!"),RIGHT(H643,3)="(a)",IF(AND(G643&gt;=DATE('1. Informace o projektu'!$C$3,1,1),G643&lt;=WORKDAY(DATE('1. Informace o projektu'!$C$3,12,31)-1,1,'6. Data'!$C$76:$C$89)),"OK","!!"),ISBLANK(G643),"!",ISBLANK(H643),"!!!",H643='6. Data'!$B$3,"vyberte druh nákladu")," ")</f>
        <v xml:space="preserve"> </v>
      </c>
      <c r="J643" s="261" t="str">
        <f t="shared" si="27"/>
        <v xml:space="preserve"> </v>
      </c>
      <c r="K643" s="238" t="str">
        <f t="shared" si="28"/>
        <v xml:space="preserve"> </v>
      </c>
      <c r="L643" s="87" t="str">
        <f t="shared" si="29"/>
        <v xml:space="preserve"> </v>
      </c>
    </row>
    <row r="644" spans="1:12" x14ac:dyDescent="0.25">
      <c r="A644" s="72"/>
      <c r="B644" s="82"/>
      <c r="C644" s="82"/>
      <c r="D644" s="79"/>
      <c r="E644" s="83"/>
      <c r="F644" s="83"/>
      <c r="G644" s="81"/>
      <c r="H644" s="126"/>
      <c r="I644" s="238" t="str">
        <f>IF(ISNUMBER(F644),_xlfn.IFS(RIGHT(H644,3)="(b)",IF(AND(G644&gt;=DATE('1. Informace o projektu'!$C$3,1,1),G644&lt;=WORKDAY(DATE('1. Informace o projektu'!$C$3+1,1,31)-1,1)),"OK","!!"),RIGHT(H644,3)="(a)",IF(AND(G644&gt;=DATE('1. Informace o projektu'!$C$3,1,1),G644&lt;=WORKDAY(DATE('1. Informace o projektu'!$C$3,12,31)-1,1,'6. Data'!$C$76:$C$89)),"OK","!!"),ISBLANK(G644),"!",ISBLANK(H644),"!!!",H644='6. Data'!$B$3,"vyberte druh nákladu")," ")</f>
        <v xml:space="preserve"> </v>
      </c>
      <c r="J644" s="261" t="str">
        <f t="shared" si="27"/>
        <v xml:space="preserve"> </v>
      </c>
      <c r="K644" s="238" t="str">
        <f t="shared" si="28"/>
        <v xml:space="preserve"> </v>
      </c>
      <c r="L644" s="87" t="str">
        <f t="shared" si="29"/>
        <v xml:space="preserve"> </v>
      </c>
    </row>
    <row r="645" spans="1:12" x14ac:dyDescent="0.25">
      <c r="A645" s="72"/>
      <c r="B645" s="82"/>
      <c r="C645" s="82"/>
      <c r="D645" s="79"/>
      <c r="E645" s="83"/>
      <c r="F645" s="83"/>
      <c r="G645" s="81"/>
      <c r="H645" s="126"/>
      <c r="I645" s="238" t="str">
        <f>IF(ISNUMBER(F645),_xlfn.IFS(RIGHT(H645,3)="(b)",IF(AND(G645&gt;=DATE('1. Informace o projektu'!$C$3,1,1),G645&lt;=WORKDAY(DATE('1. Informace o projektu'!$C$3+1,1,31)-1,1)),"OK","!!"),RIGHT(H645,3)="(a)",IF(AND(G645&gt;=DATE('1. Informace o projektu'!$C$3,1,1),G645&lt;=WORKDAY(DATE('1. Informace o projektu'!$C$3,12,31)-1,1,'6. Data'!$C$76:$C$89)),"OK","!!"),ISBLANK(G645),"!",ISBLANK(H645),"!!!",H645='6. Data'!$B$3,"vyberte druh nákladu")," ")</f>
        <v xml:space="preserve"> </v>
      </c>
      <c r="J645" s="261" t="str">
        <f t="shared" si="27"/>
        <v xml:space="preserve"> </v>
      </c>
      <c r="K645" s="238" t="str">
        <f t="shared" si="28"/>
        <v xml:space="preserve"> </v>
      </c>
      <c r="L645" s="87" t="str">
        <f t="shared" si="29"/>
        <v xml:space="preserve"> </v>
      </c>
    </row>
    <row r="646" spans="1:12" x14ac:dyDescent="0.25">
      <c r="A646" s="72"/>
      <c r="B646" s="82"/>
      <c r="C646" s="82"/>
      <c r="D646" s="79"/>
      <c r="E646" s="83"/>
      <c r="F646" s="83"/>
      <c r="G646" s="81"/>
      <c r="H646" s="126"/>
      <c r="I646" s="238" t="str">
        <f>IF(ISNUMBER(F646),_xlfn.IFS(RIGHT(H646,3)="(b)",IF(AND(G646&gt;=DATE('1. Informace o projektu'!$C$3,1,1),G646&lt;=WORKDAY(DATE('1. Informace o projektu'!$C$3+1,1,31)-1,1)),"OK","!!"),RIGHT(H646,3)="(a)",IF(AND(G646&gt;=DATE('1. Informace o projektu'!$C$3,1,1),G646&lt;=WORKDAY(DATE('1. Informace o projektu'!$C$3,12,31)-1,1,'6. Data'!$C$76:$C$89)),"OK","!!"),ISBLANK(G646),"!",ISBLANK(H646),"!!!",H646='6. Data'!$B$3,"vyberte druh nákladu")," ")</f>
        <v xml:space="preserve"> </v>
      </c>
      <c r="J646" s="261" t="str">
        <f t="shared" si="27"/>
        <v xml:space="preserve"> </v>
      </c>
      <c r="K646" s="238" t="str">
        <f t="shared" si="28"/>
        <v xml:space="preserve"> </v>
      </c>
      <c r="L646" s="87" t="str">
        <f t="shared" si="29"/>
        <v xml:space="preserve"> </v>
      </c>
    </row>
    <row r="647" spans="1:12" x14ac:dyDescent="0.25">
      <c r="A647" s="72"/>
      <c r="B647" s="82"/>
      <c r="C647" s="82"/>
      <c r="D647" s="79"/>
      <c r="E647" s="83"/>
      <c r="F647" s="83"/>
      <c r="G647" s="81"/>
      <c r="H647" s="126"/>
      <c r="I647" s="238" t="str">
        <f>IF(ISNUMBER(F647),_xlfn.IFS(RIGHT(H647,3)="(b)",IF(AND(G647&gt;=DATE('1. Informace o projektu'!$C$3,1,1),G647&lt;=WORKDAY(DATE('1. Informace o projektu'!$C$3+1,1,31)-1,1)),"OK","!!"),RIGHT(H647,3)="(a)",IF(AND(G647&gt;=DATE('1. Informace o projektu'!$C$3,1,1),G647&lt;=WORKDAY(DATE('1. Informace o projektu'!$C$3,12,31)-1,1,'6. Data'!$C$76:$C$89)),"OK","!!"),ISBLANK(G647),"!",ISBLANK(H647),"!!!",H647='6. Data'!$B$3,"vyberte druh nákladu")," ")</f>
        <v xml:space="preserve"> </v>
      </c>
      <c r="J647" s="261" t="str">
        <f t="shared" ref="J647:J710" si="30">_xlfn.IFS(I647="!","Zapište datum úhrady",I647="ok"," ",I647=" "," ",I647="!!!","vyberte druh nákladu",I647="!!","nepovolené datum úhrady",I647="vyberte druh nákladu","vyberte druh nákladu")</f>
        <v xml:space="preserve"> </v>
      </c>
      <c r="K647" s="238" t="str">
        <f t="shared" ref="K647:K710" si="31">IF(ISNUMBER(F647),IF(E647&gt;=F647,"OK","!")," ")</f>
        <v xml:space="preserve"> </v>
      </c>
      <c r="L647" s="87" t="str">
        <f t="shared" ref="L647:L710" si="32">_xlfn.IFS(K647="!","Hrazeno z dotace je vyšší než fakturovaná částka",K647="ok"," ",K647=" "," ")</f>
        <v xml:space="preserve"> </v>
      </c>
    </row>
    <row r="648" spans="1:12" x14ac:dyDescent="0.25">
      <c r="A648" s="72"/>
      <c r="B648" s="82"/>
      <c r="C648" s="82"/>
      <c r="D648" s="79"/>
      <c r="E648" s="83"/>
      <c r="F648" s="83"/>
      <c r="G648" s="81"/>
      <c r="H648" s="126"/>
      <c r="I648" s="238" t="str">
        <f>IF(ISNUMBER(F648),_xlfn.IFS(RIGHT(H648,3)="(b)",IF(AND(G648&gt;=DATE('1. Informace o projektu'!$C$3,1,1),G648&lt;=WORKDAY(DATE('1. Informace o projektu'!$C$3+1,1,31)-1,1)),"OK","!!"),RIGHT(H648,3)="(a)",IF(AND(G648&gt;=DATE('1. Informace o projektu'!$C$3,1,1),G648&lt;=WORKDAY(DATE('1. Informace o projektu'!$C$3,12,31)-1,1,'6. Data'!$C$76:$C$89)),"OK","!!"),ISBLANK(G648),"!",ISBLANK(H648),"!!!",H648='6. Data'!$B$3,"vyberte druh nákladu")," ")</f>
        <v xml:space="preserve"> </v>
      </c>
      <c r="J648" s="261" t="str">
        <f t="shared" si="30"/>
        <v xml:space="preserve"> </v>
      </c>
      <c r="K648" s="238" t="str">
        <f t="shared" si="31"/>
        <v xml:space="preserve"> </v>
      </c>
      <c r="L648" s="87" t="str">
        <f t="shared" si="32"/>
        <v xml:space="preserve"> </v>
      </c>
    </row>
    <row r="649" spans="1:12" x14ac:dyDescent="0.25">
      <c r="A649" s="72"/>
      <c r="B649" s="82"/>
      <c r="C649" s="82"/>
      <c r="D649" s="79"/>
      <c r="E649" s="83"/>
      <c r="F649" s="83"/>
      <c r="G649" s="81"/>
      <c r="H649" s="126"/>
      <c r="I649" s="238" t="str">
        <f>IF(ISNUMBER(F649),_xlfn.IFS(RIGHT(H649,3)="(b)",IF(AND(G649&gt;=DATE('1. Informace o projektu'!$C$3,1,1),G649&lt;=WORKDAY(DATE('1. Informace o projektu'!$C$3+1,1,31)-1,1)),"OK","!!"),RIGHT(H649,3)="(a)",IF(AND(G649&gt;=DATE('1. Informace o projektu'!$C$3,1,1),G649&lt;=WORKDAY(DATE('1. Informace o projektu'!$C$3,12,31)-1,1,'6. Data'!$C$76:$C$89)),"OK","!!"),ISBLANK(G649),"!",ISBLANK(H649),"!!!",H649='6. Data'!$B$3,"vyberte druh nákladu")," ")</f>
        <v xml:space="preserve"> </v>
      </c>
      <c r="J649" s="261" t="str">
        <f t="shared" si="30"/>
        <v xml:space="preserve"> </v>
      </c>
      <c r="K649" s="238" t="str">
        <f t="shared" si="31"/>
        <v xml:space="preserve"> </v>
      </c>
      <c r="L649" s="87" t="str">
        <f t="shared" si="32"/>
        <v xml:space="preserve"> </v>
      </c>
    </row>
    <row r="650" spans="1:12" x14ac:dyDescent="0.25">
      <c r="A650" s="72"/>
      <c r="B650" s="82"/>
      <c r="C650" s="82"/>
      <c r="D650" s="79"/>
      <c r="E650" s="83"/>
      <c r="F650" s="83"/>
      <c r="G650" s="81"/>
      <c r="H650" s="126"/>
      <c r="I650" s="238" t="str">
        <f>IF(ISNUMBER(F650),_xlfn.IFS(RIGHT(H650,3)="(b)",IF(AND(G650&gt;=DATE('1. Informace o projektu'!$C$3,1,1),G650&lt;=WORKDAY(DATE('1. Informace o projektu'!$C$3+1,1,31)-1,1)),"OK","!!"),RIGHT(H650,3)="(a)",IF(AND(G650&gt;=DATE('1. Informace o projektu'!$C$3,1,1),G650&lt;=WORKDAY(DATE('1. Informace o projektu'!$C$3,12,31)-1,1,'6. Data'!$C$76:$C$89)),"OK","!!"),ISBLANK(G650),"!",ISBLANK(H650),"!!!",H650='6. Data'!$B$3,"vyberte druh nákladu")," ")</f>
        <v xml:space="preserve"> </v>
      </c>
      <c r="J650" s="261" t="str">
        <f t="shared" si="30"/>
        <v xml:space="preserve"> </v>
      </c>
      <c r="K650" s="238" t="str">
        <f t="shared" si="31"/>
        <v xml:space="preserve"> </v>
      </c>
      <c r="L650" s="87" t="str">
        <f t="shared" si="32"/>
        <v xml:space="preserve"> </v>
      </c>
    </row>
    <row r="651" spans="1:12" x14ac:dyDescent="0.25">
      <c r="A651" s="72"/>
      <c r="B651" s="82"/>
      <c r="C651" s="82"/>
      <c r="D651" s="79"/>
      <c r="E651" s="83"/>
      <c r="F651" s="83"/>
      <c r="G651" s="81"/>
      <c r="H651" s="126"/>
      <c r="I651" s="238" t="str">
        <f>IF(ISNUMBER(F651),_xlfn.IFS(RIGHT(H651,3)="(b)",IF(AND(G651&gt;=DATE('1. Informace o projektu'!$C$3,1,1),G651&lt;=WORKDAY(DATE('1. Informace o projektu'!$C$3+1,1,31)-1,1)),"OK","!!"),RIGHT(H651,3)="(a)",IF(AND(G651&gt;=DATE('1. Informace o projektu'!$C$3,1,1),G651&lt;=WORKDAY(DATE('1. Informace o projektu'!$C$3,12,31)-1,1,'6. Data'!$C$76:$C$89)),"OK","!!"),ISBLANK(G651),"!",ISBLANK(H651),"!!!",H651='6. Data'!$B$3,"vyberte druh nákladu")," ")</f>
        <v xml:space="preserve"> </v>
      </c>
      <c r="J651" s="261" t="str">
        <f t="shared" si="30"/>
        <v xml:space="preserve"> </v>
      </c>
      <c r="K651" s="238" t="str">
        <f t="shared" si="31"/>
        <v xml:space="preserve"> </v>
      </c>
      <c r="L651" s="87" t="str">
        <f t="shared" si="32"/>
        <v xml:space="preserve"> </v>
      </c>
    </row>
    <row r="652" spans="1:12" x14ac:dyDescent="0.25">
      <c r="A652" s="72"/>
      <c r="B652" s="82"/>
      <c r="C652" s="82"/>
      <c r="D652" s="79"/>
      <c r="E652" s="83"/>
      <c r="F652" s="83"/>
      <c r="G652" s="81"/>
      <c r="H652" s="126"/>
      <c r="I652" s="238" t="str">
        <f>IF(ISNUMBER(F652),_xlfn.IFS(RIGHT(H652,3)="(b)",IF(AND(G652&gt;=DATE('1. Informace o projektu'!$C$3,1,1),G652&lt;=WORKDAY(DATE('1. Informace o projektu'!$C$3+1,1,31)-1,1)),"OK","!!"),RIGHT(H652,3)="(a)",IF(AND(G652&gt;=DATE('1. Informace o projektu'!$C$3,1,1),G652&lt;=WORKDAY(DATE('1. Informace o projektu'!$C$3,12,31)-1,1,'6. Data'!$C$76:$C$89)),"OK","!!"),ISBLANK(G652),"!",ISBLANK(H652),"!!!",H652='6. Data'!$B$3,"vyberte druh nákladu")," ")</f>
        <v xml:space="preserve"> </v>
      </c>
      <c r="J652" s="261" t="str">
        <f t="shared" si="30"/>
        <v xml:space="preserve"> </v>
      </c>
      <c r="K652" s="238" t="str">
        <f t="shared" si="31"/>
        <v xml:space="preserve"> </v>
      </c>
      <c r="L652" s="87" t="str">
        <f t="shared" si="32"/>
        <v xml:space="preserve"> </v>
      </c>
    </row>
    <row r="653" spans="1:12" x14ac:dyDescent="0.25">
      <c r="A653" s="72"/>
      <c r="B653" s="82"/>
      <c r="C653" s="82"/>
      <c r="D653" s="79"/>
      <c r="E653" s="83"/>
      <c r="F653" s="83"/>
      <c r="G653" s="81"/>
      <c r="H653" s="126"/>
      <c r="I653" s="238" t="str">
        <f>IF(ISNUMBER(F653),_xlfn.IFS(RIGHT(H653,3)="(b)",IF(AND(G653&gt;=DATE('1. Informace o projektu'!$C$3,1,1),G653&lt;=WORKDAY(DATE('1. Informace o projektu'!$C$3+1,1,31)-1,1)),"OK","!!"),RIGHT(H653,3)="(a)",IF(AND(G653&gt;=DATE('1. Informace o projektu'!$C$3,1,1),G653&lt;=WORKDAY(DATE('1. Informace o projektu'!$C$3,12,31)-1,1,'6. Data'!$C$76:$C$89)),"OK","!!"),ISBLANK(G653),"!",ISBLANK(H653),"!!!",H653='6. Data'!$B$3,"vyberte druh nákladu")," ")</f>
        <v xml:space="preserve"> </v>
      </c>
      <c r="J653" s="261" t="str">
        <f t="shared" si="30"/>
        <v xml:space="preserve"> </v>
      </c>
      <c r="K653" s="238" t="str">
        <f t="shared" si="31"/>
        <v xml:space="preserve"> </v>
      </c>
      <c r="L653" s="87" t="str">
        <f t="shared" si="32"/>
        <v xml:space="preserve"> </v>
      </c>
    </row>
    <row r="654" spans="1:12" x14ac:dyDescent="0.25">
      <c r="A654" s="72"/>
      <c r="B654" s="82"/>
      <c r="C654" s="82"/>
      <c r="D654" s="79"/>
      <c r="E654" s="83"/>
      <c r="F654" s="83"/>
      <c r="G654" s="81"/>
      <c r="H654" s="126"/>
      <c r="I654" s="238" t="str">
        <f>IF(ISNUMBER(F654),_xlfn.IFS(RIGHT(H654,3)="(b)",IF(AND(G654&gt;=DATE('1. Informace o projektu'!$C$3,1,1),G654&lt;=WORKDAY(DATE('1. Informace o projektu'!$C$3+1,1,31)-1,1)),"OK","!!"),RIGHT(H654,3)="(a)",IF(AND(G654&gt;=DATE('1. Informace o projektu'!$C$3,1,1),G654&lt;=WORKDAY(DATE('1. Informace o projektu'!$C$3,12,31)-1,1,'6. Data'!$C$76:$C$89)),"OK","!!"),ISBLANK(G654),"!",ISBLANK(H654),"!!!",H654='6. Data'!$B$3,"vyberte druh nákladu")," ")</f>
        <v xml:space="preserve"> </v>
      </c>
      <c r="J654" s="261" t="str">
        <f t="shared" si="30"/>
        <v xml:space="preserve"> </v>
      </c>
      <c r="K654" s="238" t="str">
        <f t="shared" si="31"/>
        <v xml:space="preserve"> </v>
      </c>
      <c r="L654" s="87" t="str">
        <f t="shared" si="32"/>
        <v xml:space="preserve"> </v>
      </c>
    </row>
    <row r="655" spans="1:12" x14ac:dyDescent="0.25">
      <c r="A655" s="72"/>
      <c r="B655" s="82"/>
      <c r="C655" s="82"/>
      <c r="D655" s="79"/>
      <c r="E655" s="83"/>
      <c r="F655" s="83"/>
      <c r="G655" s="81"/>
      <c r="H655" s="126"/>
      <c r="I655" s="238" t="str">
        <f>IF(ISNUMBER(F655),_xlfn.IFS(RIGHT(H655,3)="(b)",IF(AND(G655&gt;=DATE('1. Informace o projektu'!$C$3,1,1),G655&lt;=WORKDAY(DATE('1. Informace o projektu'!$C$3+1,1,31)-1,1)),"OK","!!"),RIGHT(H655,3)="(a)",IF(AND(G655&gt;=DATE('1. Informace o projektu'!$C$3,1,1),G655&lt;=WORKDAY(DATE('1. Informace o projektu'!$C$3,12,31)-1,1,'6. Data'!$C$76:$C$89)),"OK","!!"),ISBLANK(G655),"!",ISBLANK(H655),"!!!",H655='6. Data'!$B$3,"vyberte druh nákladu")," ")</f>
        <v xml:space="preserve"> </v>
      </c>
      <c r="J655" s="261" t="str">
        <f t="shared" si="30"/>
        <v xml:space="preserve"> </v>
      </c>
      <c r="K655" s="238" t="str">
        <f t="shared" si="31"/>
        <v xml:space="preserve"> </v>
      </c>
      <c r="L655" s="87" t="str">
        <f t="shared" si="32"/>
        <v xml:space="preserve"> </v>
      </c>
    </row>
    <row r="656" spans="1:12" x14ac:dyDescent="0.25">
      <c r="A656" s="72"/>
      <c r="B656" s="82"/>
      <c r="C656" s="82"/>
      <c r="D656" s="79"/>
      <c r="E656" s="83"/>
      <c r="F656" s="83"/>
      <c r="G656" s="81"/>
      <c r="H656" s="126"/>
      <c r="I656" s="238" t="str">
        <f>IF(ISNUMBER(F656),_xlfn.IFS(RIGHT(H656,3)="(b)",IF(AND(G656&gt;=DATE('1. Informace o projektu'!$C$3,1,1),G656&lt;=WORKDAY(DATE('1. Informace o projektu'!$C$3+1,1,31)-1,1)),"OK","!!"),RIGHT(H656,3)="(a)",IF(AND(G656&gt;=DATE('1. Informace o projektu'!$C$3,1,1),G656&lt;=WORKDAY(DATE('1. Informace o projektu'!$C$3,12,31)-1,1,'6. Data'!$C$76:$C$89)),"OK","!!"),ISBLANK(G656),"!",ISBLANK(H656),"!!!",H656='6. Data'!$B$3,"vyberte druh nákladu")," ")</f>
        <v xml:space="preserve"> </v>
      </c>
      <c r="J656" s="261" t="str">
        <f t="shared" si="30"/>
        <v xml:space="preserve"> </v>
      </c>
      <c r="K656" s="238" t="str">
        <f t="shared" si="31"/>
        <v xml:space="preserve"> </v>
      </c>
      <c r="L656" s="87" t="str">
        <f t="shared" si="32"/>
        <v xml:space="preserve"> </v>
      </c>
    </row>
    <row r="657" spans="1:12" x14ac:dyDescent="0.25">
      <c r="A657" s="72"/>
      <c r="B657" s="82"/>
      <c r="C657" s="82"/>
      <c r="D657" s="79"/>
      <c r="E657" s="83"/>
      <c r="F657" s="83"/>
      <c r="G657" s="81"/>
      <c r="H657" s="126"/>
      <c r="I657" s="238" t="str">
        <f>IF(ISNUMBER(F657),_xlfn.IFS(RIGHT(H657,3)="(b)",IF(AND(G657&gt;=DATE('1. Informace o projektu'!$C$3,1,1),G657&lt;=WORKDAY(DATE('1. Informace o projektu'!$C$3+1,1,31)-1,1)),"OK","!!"),RIGHT(H657,3)="(a)",IF(AND(G657&gt;=DATE('1. Informace o projektu'!$C$3,1,1),G657&lt;=WORKDAY(DATE('1. Informace o projektu'!$C$3,12,31)-1,1,'6. Data'!$C$76:$C$89)),"OK","!!"),ISBLANK(G657),"!",ISBLANK(H657),"!!!",H657='6. Data'!$B$3,"vyberte druh nákladu")," ")</f>
        <v xml:space="preserve"> </v>
      </c>
      <c r="J657" s="261" t="str">
        <f t="shared" si="30"/>
        <v xml:space="preserve"> </v>
      </c>
      <c r="K657" s="238" t="str">
        <f t="shared" si="31"/>
        <v xml:space="preserve"> </v>
      </c>
      <c r="L657" s="87" t="str">
        <f t="shared" si="32"/>
        <v xml:space="preserve"> </v>
      </c>
    </row>
    <row r="658" spans="1:12" x14ac:dyDescent="0.25">
      <c r="A658" s="72"/>
      <c r="B658" s="82"/>
      <c r="C658" s="82"/>
      <c r="D658" s="79"/>
      <c r="E658" s="83"/>
      <c r="F658" s="83"/>
      <c r="G658" s="81"/>
      <c r="H658" s="126"/>
      <c r="I658" s="238" t="str">
        <f>IF(ISNUMBER(F658),_xlfn.IFS(RIGHT(H658,3)="(b)",IF(AND(G658&gt;=DATE('1. Informace o projektu'!$C$3,1,1),G658&lt;=WORKDAY(DATE('1. Informace o projektu'!$C$3+1,1,31)-1,1)),"OK","!!"),RIGHT(H658,3)="(a)",IF(AND(G658&gt;=DATE('1. Informace o projektu'!$C$3,1,1),G658&lt;=WORKDAY(DATE('1. Informace o projektu'!$C$3,12,31)-1,1,'6. Data'!$C$76:$C$89)),"OK","!!"),ISBLANK(G658),"!",ISBLANK(H658),"!!!",H658='6. Data'!$B$3,"vyberte druh nákladu")," ")</f>
        <v xml:space="preserve"> </v>
      </c>
      <c r="J658" s="261" t="str">
        <f t="shared" si="30"/>
        <v xml:space="preserve"> </v>
      </c>
      <c r="K658" s="238" t="str">
        <f t="shared" si="31"/>
        <v xml:space="preserve"> </v>
      </c>
      <c r="L658" s="87" t="str">
        <f t="shared" si="32"/>
        <v xml:space="preserve"> </v>
      </c>
    </row>
    <row r="659" spans="1:12" x14ac:dyDescent="0.25">
      <c r="A659" s="72"/>
      <c r="B659" s="82"/>
      <c r="C659" s="82"/>
      <c r="D659" s="79"/>
      <c r="E659" s="83"/>
      <c r="F659" s="83"/>
      <c r="G659" s="81"/>
      <c r="H659" s="126"/>
      <c r="I659" s="238" t="str">
        <f>IF(ISNUMBER(F659),_xlfn.IFS(RIGHT(H659,3)="(b)",IF(AND(G659&gt;=DATE('1. Informace o projektu'!$C$3,1,1),G659&lt;=WORKDAY(DATE('1. Informace o projektu'!$C$3+1,1,31)-1,1)),"OK","!!"),RIGHT(H659,3)="(a)",IF(AND(G659&gt;=DATE('1. Informace o projektu'!$C$3,1,1),G659&lt;=WORKDAY(DATE('1. Informace o projektu'!$C$3,12,31)-1,1,'6. Data'!$C$76:$C$89)),"OK","!!"),ISBLANK(G659),"!",ISBLANK(H659),"!!!",H659='6. Data'!$B$3,"vyberte druh nákladu")," ")</f>
        <v xml:space="preserve"> </v>
      </c>
      <c r="J659" s="261" t="str">
        <f t="shared" si="30"/>
        <v xml:space="preserve"> </v>
      </c>
      <c r="K659" s="238" t="str">
        <f t="shared" si="31"/>
        <v xml:space="preserve"> </v>
      </c>
      <c r="L659" s="87" t="str">
        <f t="shared" si="32"/>
        <v xml:space="preserve"> </v>
      </c>
    </row>
    <row r="660" spans="1:12" x14ac:dyDescent="0.25">
      <c r="A660" s="72"/>
      <c r="B660" s="82"/>
      <c r="C660" s="82"/>
      <c r="D660" s="79"/>
      <c r="E660" s="83"/>
      <c r="F660" s="83"/>
      <c r="G660" s="81"/>
      <c r="H660" s="126"/>
      <c r="I660" s="238" t="str">
        <f>IF(ISNUMBER(F660),_xlfn.IFS(RIGHT(H660,3)="(b)",IF(AND(G660&gt;=DATE('1. Informace o projektu'!$C$3,1,1),G660&lt;=WORKDAY(DATE('1. Informace o projektu'!$C$3+1,1,31)-1,1)),"OK","!!"),RIGHT(H660,3)="(a)",IF(AND(G660&gt;=DATE('1. Informace o projektu'!$C$3,1,1),G660&lt;=WORKDAY(DATE('1. Informace o projektu'!$C$3,12,31)-1,1,'6. Data'!$C$76:$C$89)),"OK","!!"),ISBLANK(G660),"!",ISBLANK(H660),"!!!",H660='6. Data'!$B$3,"vyberte druh nákladu")," ")</f>
        <v xml:space="preserve"> </v>
      </c>
      <c r="J660" s="261" t="str">
        <f t="shared" si="30"/>
        <v xml:space="preserve"> </v>
      </c>
      <c r="K660" s="238" t="str">
        <f t="shared" si="31"/>
        <v xml:space="preserve"> </v>
      </c>
      <c r="L660" s="87" t="str">
        <f t="shared" si="32"/>
        <v xml:space="preserve"> </v>
      </c>
    </row>
    <row r="661" spans="1:12" x14ac:dyDescent="0.25">
      <c r="A661" s="72"/>
      <c r="B661" s="82"/>
      <c r="C661" s="82"/>
      <c r="D661" s="79"/>
      <c r="E661" s="83"/>
      <c r="F661" s="83"/>
      <c r="G661" s="81"/>
      <c r="H661" s="126"/>
      <c r="I661" s="238" t="str">
        <f>IF(ISNUMBER(F661),_xlfn.IFS(RIGHT(H661,3)="(b)",IF(AND(G661&gt;=DATE('1. Informace o projektu'!$C$3,1,1),G661&lt;=WORKDAY(DATE('1. Informace o projektu'!$C$3+1,1,31)-1,1)),"OK","!!"),RIGHT(H661,3)="(a)",IF(AND(G661&gt;=DATE('1. Informace o projektu'!$C$3,1,1),G661&lt;=WORKDAY(DATE('1. Informace o projektu'!$C$3,12,31)-1,1,'6. Data'!$C$76:$C$89)),"OK","!!"),ISBLANK(G661),"!",ISBLANK(H661),"!!!",H661='6. Data'!$B$3,"vyberte druh nákladu")," ")</f>
        <v xml:space="preserve"> </v>
      </c>
      <c r="J661" s="261" t="str">
        <f t="shared" si="30"/>
        <v xml:space="preserve"> </v>
      </c>
      <c r="K661" s="238" t="str">
        <f t="shared" si="31"/>
        <v xml:space="preserve"> </v>
      </c>
      <c r="L661" s="87" t="str">
        <f t="shared" si="32"/>
        <v xml:space="preserve"> </v>
      </c>
    </row>
    <row r="662" spans="1:12" x14ac:dyDescent="0.25">
      <c r="A662" s="72"/>
      <c r="B662" s="82"/>
      <c r="C662" s="82"/>
      <c r="D662" s="79"/>
      <c r="E662" s="83"/>
      <c r="F662" s="83"/>
      <c r="G662" s="81"/>
      <c r="H662" s="126"/>
      <c r="I662" s="238" t="str">
        <f>IF(ISNUMBER(F662),_xlfn.IFS(RIGHT(H662,3)="(b)",IF(AND(G662&gt;=DATE('1. Informace o projektu'!$C$3,1,1),G662&lt;=WORKDAY(DATE('1. Informace o projektu'!$C$3+1,1,31)-1,1)),"OK","!!"),RIGHT(H662,3)="(a)",IF(AND(G662&gt;=DATE('1. Informace o projektu'!$C$3,1,1),G662&lt;=WORKDAY(DATE('1. Informace o projektu'!$C$3,12,31)-1,1,'6. Data'!$C$76:$C$89)),"OK","!!"),ISBLANK(G662),"!",ISBLANK(H662),"!!!",H662='6. Data'!$B$3,"vyberte druh nákladu")," ")</f>
        <v xml:space="preserve"> </v>
      </c>
      <c r="J662" s="261" t="str">
        <f t="shared" si="30"/>
        <v xml:space="preserve"> </v>
      </c>
      <c r="K662" s="238" t="str">
        <f t="shared" si="31"/>
        <v xml:space="preserve"> </v>
      </c>
      <c r="L662" s="87" t="str">
        <f t="shared" si="32"/>
        <v xml:space="preserve"> </v>
      </c>
    </row>
    <row r="663" spans="1:12" x14ac:dyDescent="0.25">
      <c r="A663" s="72"/>
      <c r="B663" s="82"/>
      <c r="C663" s="82"/>
      <c r="D663" s="79"/>
      <c r="E663" s="83"/>
      <c r="F663" s="83"/>
      <c r="G663" s="81"/>
      <c r="H663" s="126"/>
      <c r="I663" s="238" t="str">
        <f>IF(ISNUMBER(F663),_xlfn.IFS(RIGHT(H663,3)="(b)",IF(AND(G663&gt;=DATE('1. Informace o projektu'!$C$3,1,1),G663&lt;=WORKDAY(DATE('1. Informace o projektu'!$C$3+1,1,31)-1,1)),"OK","!!"),RIGHT(H663,3)="(a)",IF(AND(G663&gt;=DATE('1. Informace o projektu'!$C$3,1,1),G663&lt;=WORKDAY(DATE('1. Informace o projektu'!$C$3,12,31)-1,1,'6. Data'!$C$76:$C$89)),"OK","!!"),ISBLANK(G663),"!",ISBLANK(H663),"!!!",H663='6. Data'!$B$3,"vyberte druh nákladu")," ")</f>
        <v xml:space="preserve"> </v>
      </c>
      <c r="J663" s="261" t="str">
        <f t="shared" si="30"/>
        <v xml:space="preserve"> </v>
      </c>
      <c r="K663" s="238" t="str">
        <f t="shared" si="31"/>
        <v xml:space="preserve"> </v>
      </c>
      <c r="L663" s="87" t="str">
        <f t="shared" si="32"/>
        <v xml:space="preserve"> </v>
      </c>
    </row>
    <row r="664" spans="1:12" x14ac:dyDescent="0.25">
      <c r="A664" s="72"/>
      <c r="B664" s="82"/>
      <c r="C664" s="82"/>
      <c r="D664" s="79"/>
      <c r="E664" s="83"/>
      <c r="F664" s="83"/>
      <c r="G664" s="81"/>
      <c r="H664" s="126"/>
      <c r="I664" s="238" t="str">
        <f>IF(ISNUMBER(F664),_xlfn.IFS(RIGHT(H664,3)="(b)",IF(AND(G664&gt;=DATE('1. Informace o projektu'!$C$3,1,1),G664&lt;=WORKDAY(DATE('1. Informace o projektu'!$C$3+1,1,31)-1,1)),"OK","!!"),RIGHT(H664,3)="(a)",IF(AND(G664&gt;=DATE('1. Informace o projektu'!$C$3,1,1),G664&lt;=WORKDAY(DATE('1. Informace o projektu'!$C$3,12,31)-1,1,'6. Data'!$C$76:$C$89)),"OK","!!"),ISBLANK(G664),"!",ISBLANK(H664),"!!!",H664='6. Data'!$B$3,"vyberte druh nákladu")," ")</f>
        <v xml:space="preserve"> </v>
      </c>
      <c r="J664" s="261" t="str">
        <f t="shared" si="30"/>
        <v xml:space="preserve"> </v>
      </c>
      <c r="K664" s="238" t="str">
        <f t="shared" si="31"/>
        <v xml:space="preserve"> </v>
      </c>
      <c r="L664" s="87" t="str">
        <f t="shared" si="32"/>
        <v xml:space="preserve"> </v>
      </c>
    </row>
    <row r="665" spans="1:12" x14ac:dyDescent="0.25">
      <c r="A665" s="72"/>
      <c r="B665" s="82"/>
      <c r="C665" s="82"/>
      <c r="D665" s="79"/>
      <c r="E665" s="83"/>
      <c r="F665" s="83"/>
      <c r="G665" s="81"/>
      <c r="H665" s="126"/>
      <c r="I665" s="238" t="str">
        <f>IF(ISNUMBER(F665),_xlfn.IFS(RIGHT(H665,3)="(b)",IF(AND(G665&gt;=DATE('1. Informace o projektu'!$C$3,1,1),G665&lt;=WORKDAY(DATE('1. Informace o projektu'!$C$3+1,1,31)-1,1)),"OK","!!"),RIGHT(H665,3)="(a)",IF(AND(G665&gt;=DATE('1. Informace o projektu'!$C$3,1,1),G665&lt;=WORKDAY(DATE('1. Informace o projektu'!$C$3,12,31)-1,1,'6. Data'!$C$76:$C$89)),"OK","!!"),ISBLANK(G665),"!",ISBLANK(H665),"!!!",H665='6. Data'!$B$3,"vyberte druh nákladu")," ")</f>
        <v xml:space="preserve"> </v>
      </c>
      <c r="J665" s="261" t="str">
        <f t="shared" si="30"/>
        <v xml:space="preserve"> </v>
      </c>
      <c r="K665" s="238" t="str">
        <f t="shared" si="31"/>
        <v xml:space="preserve"> </v>
      </c>
      <c r="L665" s="87" t="str">
        <f t="shared" si="32"/>
        <v xml:space="preserve"> </v>
      </c>
    </row>
    <row r="666" spans="1:12" x14ac:dyDescent="0.25">
      <c r="A666" s="72"/>
      <c r="B666" s="82"/>
      <c r="C666" s="82"/>
      <c r="D666" s="79"/>
      <c r="E666" s="83"/>
      <c r="F666" s="83"/>
      <c r="G666" s="81"/>
      <c r="H666" s="126"/>
      <c r="I666" s="238" t="str">
        <f>IF(ISNUMBER(F666),_xlfn.IFS(RIGHT(H666,3)="(b)",IF(AND(G666&gt;=DATE('1. Informace o projektu'!$C$3,1,1),G666&lt;=WORKDAY(DATE('1. Informace o projektu'!$C$3+1,1,31)-1,1)),"OK","!!"),RIGHT(H666,3)="(a)",IF(AND(G666&gt;=DATE('1. Informace o projektu'!$C$3,1,1),G666&lt;=WORKDAY(DATE('1. Informace o projektu'!$C$3,12,31)-1,1,'6. Data'!$C$76:$C$89)),"OK","!!"),ISBLANK(G666),"!",ISBLANK(H666),"!!!",H666='6. Data'!$B$3,"vyberte druh nákladu")," ")</f>
        <v xml:space="preserve"> </v>
      </c>
      <c r="J666" s="261" t="str">
        <f t="shared" si="30"/>
        <v xml:space="preserve"> </v>
      </c>
      <c r="K666" s="238" t="str">
        <f t="shared" si="31"/>
        <v xml:space="preserve"> </v>
      </c>
      <c r="L666" s="87" t="str">
        <f t="shared" si="32"/>
        <v xml:space="preserve"> </v>
      </c>
    </row>
    <row r="667" spans="1:12" x14ac:dyDescent="0.25">
      <c r="A667" s="72"/>
      <c r="B667" s="82"/>
      <c r="C667" s="82"/>
      <c r="D667" s="79"/>
      <c r="E667" s="83"/>
      <c r="F667" s="83"/>
      <c r="G667" s="81"/>
      <c r="H667" s="126"/>
      <c r="I667" s="238" t="str">
        <f>IF(ISNUMBER(F667),_xlfn.IFS(RIGHT(H667,3)="(b)",IF(AND(G667&gt;=DATE('1. Informace o projektu'!$C$3,1,1),G667&lt;=WORKDAY(DATE('1. Informace o projektu'!$C$3+1,1,31)-1,1)),"OK","!!"),RIGHT(H667,3)="(a)",IF(AND(G667&gt;=DATE('1. Informace o projektu'!$C$3,1,1),G667&lt;=WORKDAY(DATE('1. Informace o projektu'!$C$3,12,31)-1,1,'6. Data'!$C$76:$C$89)),"OK","!!"),ISBLANK(G667),"!",ISBLANK(H667),"!!!",H667='6. Data'!$B$3,"vyberte druh nákladu")," ")</f>
        <v xml:space="preserve"> </v>
      </c>
      <c r="J667" s="261" t="str">
        <f t="shared" si="30"/>
        <v xml:space="preserve"> </v>
      </c>
      <c r="K667" s="238" t="str">
        <f t="shared" si="31"/>
        <v xml:space="preserve"> </v>
      </c>
      <c r="L667" s="87" t="str">
        <f t="shared" si="32"/>
        <v xml:space="preserve"> </v>
      </c>
    </row>
    <row r="668" spans="1:12" x14ac:dyDescent="0.25">
      <c r="A668" s="72"/>
      <c r="B668" s="82"/>
      <c r="C668" s="82"/>
      <c r="D668" s="79"/>
      <c r="E668" s="83"/>
      <c r="F668" s="83"/>
      <c r="G668" s="81"/>
      <c r="H668" s="126"/>
      <c r="I668" s="238" t="str">
        <f>IF(ISNUMBER(F668),_xlfn.IFS(RIGHT(H668,3)="(b)",IF(AND(G668&gt;=DATE('1. Informace o projektu'!$C$3,1,1),G668&lt;=WORKDAY(DATE('1. Informace o projektu'!$C$3+1,1,31)-1,1)),"OK","!!"),RIGHT(H668,3)="(a)",IF(AND(G668&gt;=DATE('1. Informace o projektu'!$C$3,1,1),G668&lt;=WORKDAY(DATE('1. Informace o projektu'!$C$3,12,31)-1,1,'6. Data'!$C$76:$C$89)),"OK","!!"),ISBLANK(G668),"!",ISBLANK(H668),"!!!",H668='6. Data'!$B$3,"vyberte druh nákladu")," ")</f>
        <v xml:space="preserve"> </v>
      </c>
      <c r="J668" s="261" t="str">
        <f t="shared" si="30"/>
        <v xml:space="preserve"> </v>
      </c>
      <c r="K668" s="238" t="str">
        <f t="shared" si="31"/>
        <v xml:space="preserve"> </v>
      </c>
      <c r="L668" s="87" t="str">
        <f t="shared" si="32"/>
        <v xml:space="preserve"> </v>
      </c>
    </row>
    <row r="669" spans="1:12" x14ac:dyDescent="0.25">
      <c r="A669" s="72"/>
      <c r="B669" s="82"/>
      <c r="C669" s="82"/>
      <c r="D669" s="79"/>
      <c r="E669" s="83"/>
      <c r="F669" s="83"/>
      <c r="G669" s="81"/>
      <c r="H669" s="126"/>
      <c r="I669" s="238" t="str">
        <f>IF(ISNUMBER(F669),_xlfn.IFS(RIGHT(H669,3)="(b)",IF(AND(G669&gt;=DATE('1. Informace o projektu'!$C$3,1,1),G669&lt;=WORKDAY(DATE('1. Informace o projektu'!$C$3+1,1,31)-1,1)),"OK","!!"),RIGHT(H669,3)="(a)",IF(AND(G669&gt;=DATE('1. Informace o projektu'!$C$3,1,1),G669&lt;=WORKDAY(DATE('1. Informace o projektu'!$C$3,12,31)-1,1,'6. Data'!$C$76:$C$89)),"OK","!!"),ISBLANK(G669),"!",ISBLANK(H669),"!!!",H669='6. Data'!$B$3,"vyberte druh nákladu")," ")</f>
        <v xml:space="preserve"> </v>
      </c>
      <c r="J669" s="261" t="str">
        <f t="shared" si="30"/>
        <v xml:space="preserve"> </v>
      </c>
      <c r="K669" s="238" t="str">
        <f t="shared" si="31"/>
        <v xml:space="preserve"> </v>
      </c>
      <c r="L669" s="87" t="str">
        <f t="shared" si="32"/>
        <v xml:space="preserve"> </v>
      </c>
    </row>
    <row r="670" spans="1:12" x14ac:dyDescent="0.25">
      <c r="A670" s="72"/>
      <c r="B670" s="82"/>
      <c r="C670" s="82"/>
      <c r="D670" s="79"/>
      <c r="E670" s="83"/>
      <c r="F670" s="83"/>
      <c r="G670" s="81"/>
      <c r="H670" s="126"/>
      <c r="I670" s="238" t="str">
        <f>IF(ISNUMBER(F670),_xlfn.IFS(RIGHT(H670,3)="(b)",IF(AND(G670&gt;=DATE('1. Informace o projektu'!$C$3,1,1),G670&lt;=WORKDAY(DATE('1. Informace o projektu'!$C$3+1,1,31)-1,1)),"OK","!!"),RIGHT(H670,3)="(a)",IF(AND(G670&gt;=DATE('1. Informace o projektu'!$C$3,1,1),G670&lt;=WORKDAY(DATE('1. Informace o projektu'!$C$3,12,31)-1,1,'6. Data'!$C$76:$C$89)),"OK","!!"),ISBLANK(G670),"!",ISBLANK(H670),"!!!",H670='6. Data'!$B$3,"vyberte druh nákladu")," ")</f>
        <v xml:space="preserve"> </v>
      </c>
      <c r="J670" s="261" t="str">
        <f t="shared" si="30"/>
        <v xml:space="preserve"> </v>
      </c>
      <c r="K670" s="238" t="str">
        <f t="shared" si="31"/>
        <v xml:space="preserve"> </v>
      </c>
      <c r="L670" s="87" t="str">
        <f t="shared" si="32"/>
        <v xml:space="preserve"> </v>
      </c>
    </row>
    <row r="671" spans="1:12" x14ac:dyDescent="0.25">
      <c r="A671" s="72"/>
      <c r="B671" s="82"/>
      <c r="C671" s="82"/>
      <c r="D671" s="79"/>
      <c r="E671" s="83"/>
      <c r="F671" s="83"/>
      <c r="G671" s="81"/>
      <c r="H671" s="126"/>
      <c r="I671" s="238" t="str">
        <f>IF(ISNUMBER(F671),_xlfn.IFS(RIGHT(H671,3)="(b)",IF(AND(G671&gt;=DATE('1. Informace o projektu'!$C$3,1,1),G671&lt;=WORKDAY(DATE('1. Informace o projektu'!$C$3+1,1,31)-1,1)),"OK","!!"),RIGHT(H671,3)="(a)",IF(AND(G671&gt;=DATE('1. Informace o projektu'!$C$3,1,1),G671&lt;=WORKDAY(DATE('1. Informace o projektu'!$C$3,12,31)-1,1,'6. Data'!$C$76:$C$89)),"OK","!!"),ISBLANK(G671),"!",ISBLANK(H671),"!!!",H671='6. Data'!$B$3,"vyberte druh nákladu")," ")</f>
        <v xml:space="preserve"> </v>
      </c>
      <c r="J671" s="261" t="str">
        <f t="shared" si="30"/>
        <v xml:space="preserve"> </v>
      </c>
      <c r="K671" s="238" t="str">
        <f t="shared" si="31"/>
        <v xml:space="preserve"> </v>
      </c>
      <c r="L671" s="87" t="str">
        <f t="shared" si="32"/>
        <v xml:space="preserve"> </v>
      </c>
    </row>
    <row r="672" spans="1:12" x14ac:dyDescent="0.25">
      <c r="A672" s="72"/>
      <c r="B672" s="82"/>
      <c r="C672" s="82"/>
      <c r="D672" s="79"/>
      <c r="E672" s="83"/>
      <c r="F672" s="83"/>
      <c r="G672" s="81"/>
      <c r="H672" s="126"/>
      <c r="I672" s="238" t="str">
        <f>IF(ISNUMBER(F672),_xlfn.IFS(RIGHT(H672,3)="(b)",IF(AND(G672&gt;=DATE('1. Informace o projektu'!$C$3,1,1),G672&lt;=WORKDAY(DATE('1. Informace o projektu'!$C$3+1,1,31)-1,1)),"OK","!!"),RIGHT(H672,3)="(a)",IF(AND(G672&gt;=DATE('1. Informace o projektu'!$C$3,1,1),G672&lt;=WORKDAY(DATE('1. Informace o projektu'!$C$3,12,31)-1,1,'6. Data'!$C$76:$C$89)),"OK","!!"),ISBLANK(G672),"!",ISBLANK(H672),"!!!",H672='6. Data'!$B$3,"vyberte druh nákladu")," ")</f>
        <v xml:space="preserve"> </v>
      </c>
      <c r="J672" s="261" t="str">
        <f t="shared" si="30"/>
        <v xml:space="preserve"> </v>
      </c>
      <c r="K672" s="238" t="str">
        <f t="shared" si="31"/>
        <v xml:space="preserve"> </v>
      </c>
      <c r="L672" s="87" t="str">
        <f t="shared" si="32"/>
        <v xml:space="preserve"> </v>
      </c>
    </row>
    <row r="673" spans="1:12" x14ac:dyDescent="0.25">
      <c r="A673" s="72"/>
      <c r="B673" s="82"/>
      <c r="C673" s="82"/>
      <c r="D673" s="79"/>
      <c r="E673" s="83"/>
      <c r="F673" s="83"/>
      <c r="G673" s="81"/>
      <c r="H673" s="126"/>
      <c r="I673" s="238" t="str">
        <f>IF(ISNUMBER(F673),_xlfn.IFS(RIGHT(H673,3)="(b)",IF(AND(G673&gt;=DATE('1. Informace o projektu'!$C$3,1,1),G673&lt;=WORKDAY(DATE('1. Informace o projektu'!$C$3+1,1,31)-1,1)),"OK","!!"),RIGHT(H673,3)="(a)",IF(AND(G673&gt;=DATE('1. Informace o projektu'!$C$3,1,1),G673&lt;=WORKDAY(DATE('1. Informace o projektu'!$C$3,12,31)-1,1,'6. Data'!$C$76:$C$89)),"OK","!!"),ISBLANK(G673),"!",ISBLANK(H673),"!!!",H673='6. Data'!$B$3,"vyberte druh nákladu")," ")</f>
        <v xml:space="preserve"> </v>
      </c>
      <c r="J673" s="261" t="str">
        <f t="shared" si="30"/>
        <v xml:space="preserve"> </v>
      </c>
      <c r="K673" s="238" t="str">
        <f t="shared" si="31"/>
        <v xml:space="preserve"> </v>
      </c>
      <c r="L673" s="87" t="str">
        <f t="shared" si="32"/>
        <v xml:space="preserve"> </v>
      </c>
    </row>
    <row r="674" spans="1:12" x14ac:dyDescent="0.25">
      <c r="A674" s="72"/>
      <c r="B674" s="82"/>
      <c r="C674" s="82"/>
      <c r="D674" s="79"/>
      <c r="E674" s="83"/>
      <c r="F674" s="83"/>
      <c r="G674" s="81"/>
      <c r="H674" s="126"/>
      <c r="I674" s="238" t="str">
        <f>IF(ISNUMBER(F674),_xlfn.IFS(RIGHT(H674,3)="(b)",IF(AND(G674&gt;=DATE('1. Informace o projektu'!$C$3,1,1),G674&lt;=WORKDAY(DATE('1. Informace o projektu'!$C$3+1,1,31)-1,1)),"OK","!!"),RIGHT(H674,3)="(a)",IF(AND(G674&gt;=DATE('1. Informace o projektu'!$C$3,1,1),G674&lt;=WORKDAY(DATE('1. Informace o projektu'!$C$3,12,31)-1,1,'6. Data'!$C$76:$C$89)),"OK","!!"),ISBLANK(G674),"!",ISBLANK(H674),"!!!",H674='6. Data'!$B$3,"vyberte druh nákladu")," ")</f>
        <v xml:space="preserve"> </v>
      </c>
      <c r="J674" s="261" t="str">
        <f t="shared" si="30"/>
        <v xml:space="preserve"> </v>
      </c>
      <c r="K674" s="238" t="str">
        <f t="shared" si="31"/>
        <v xml:space="preserve"> </v>
      </c>
      <c r="L674" s="87" t="str">
        <f t="shared" si="32"/>
        <v xml:space="preserve"> </v>
      </c>
    </row>
    <row r="675" spans="1:12" x14ac:dyDescent="0.25">
      <c r="A675" s="72"/>
      <c r="B675" s="82"/>
      <c r="C675" s="82"/>
      <c r="D675" s="79"/>
      <c r="E675" s="83"/>
      <c r="F675" s="83"/>
      <c r="G675" s="81"/>
      <c r="H675" s="126"/>
      <c r="I675" s="238" t="str">
        <f>IF(ISNUMBER(F675),_xlfn.IFS(RIGHT(H675,3)="(b)",IF(AND(G675&gt;=DATE('1. Informace o projektu'!$C$3,1,1),G675&lt;=WORKDAY(DATE('1. Informace o projektu'!$C$3+1,1,31)-1,1)),"OK","!!"),RIGHT(H675,3)="(a)",IF(AND(G675&gt;=DATE('1. Informace o projektu'!$C$3,1,1),G675&lt;=WORKDAY(DATE('1. Informace o projektu'!$C$3,12,31)-1,1,'6. Data'!$C$76:$C$89)),"OK","!!"),ISBLANK(G675),"!",ISBLANK(H675),"!!!",H675='6. Data'!$B$3,"vyberte druh nákladu")," ")</f>
        <v xml:space="preserve"> </v>
      </c>
      <c r="J675" s="261" t="str">
        <f t="shared" si="30"/>
        <v xml:space="preserve"> </v>
      </c>
      <c r="K675" s="238" t="str">
        <f t="shared" si="31"/>
        <v xml:space="preserve"> </v>
      </c>
      <c r="L675" s="87" t="str">
        <f t="shared" si="32"/>
        <v xml:space="preserve"> </v>
      </c>
    </row>
    <row r="676" spans="1:12" x14ac:dyDescent="0.25">
      <c r="A676" s="72"/>
      <c r="B676" s="82"/>
      <c r="C676" s="82"/>
      <c r="D676" s="79"/>
      <c r="E676" s="83"/>
      <c r="F676" s="83"/>
      <c r="G676" s="81"/>
      <c r="H676" s="126"/>
      <c r="I676" s="238" t="str">
        <f>IF(ISNUMBER(F676),_xlfn.IFS(RIGHT(H676,3)="(b)",IF(AND(G676&gt;=DATE('1. Informace o projektu'!$C$3,1,1),G676&lt;=WORKDAY(DATE('1. Informace o projektu'!$C$3+1,1,31)-1,1)),"OK","!!"),RIGHT(H676,3)="(a)",IF(AND(G676&gt;=DATE('1. Informace o projektu'!$C$3,1,1),G676&lt;=WORKDAY(DATE('1. Informace o projektu'!$C$3,12,31)-1,1,'6. Data'!$C$76:$C$89)),"OK","!!"),ISBLANK(G676),"!",ISBLANK(H676),"!!!",H676='6. Data'!$B$3,"vyberte druh nákladu")," ")</f>
        <v xml:space="preserve"> </v>
      </c>
      <c r="J676" s="261" t="str">
        <f t="shared" si="30"/>
        <v xml:space="preserve"> </v>
      </c>
      <c r="K676" s="238" t="str">
        <f t="shared" si="31"/>
        <v xml:space="preserve"> </v>
      </c>
      <c r="L676" s="87" t="str">
        <f t="shared" si="32"/>
        <v xml:space="preserve"> </v>
      </c>
    </row>
    <row r="677" spans="1:12" x14ac:dyDescent="0.25">
      <c r="A677" s="72"/>
      <c r="B677" s="82"/>
      <c r="C677" s="82"/>
      <c r="D677" s="79"/>
      <c r="E677" s="83"/>
      <c r="F677" s="83"/>
      <c r="G677" s="81"/>
      <c r="H677" s="126"/>
      <c r="I677" s="238" t="str">
        <f>IF(ISNUMBER(F677),_xlfn.IFS(RIGHT(H677,3)="(b)",IF(AND(G677&gt;=DATE('1. Informace o projektu'!$C$3,1,1),G677&lt;=WORKDAY(DATE('1. Informace o projektu'!$C$3+1,1,31)-1,1)),"OK","!!"),RIGHT(H677,3)="(a)",IF(AND(G677&gt;=DATE('1. Informace o projektu'!$C$3,1,1),G677&lt;=WORKDAY(DATE('1. Informace o projektu'!$C$3,12,31)-1,1,'6. Data'!$C$76:$C$89)),"OK","!!"),ISBLANK(G677),"!",ISBLANK(H677),"!!!",H677='6. Data'!$B$3,"vyberte druh nákladu")," ")</f>
        <v xml:space="preserve"> </v>
      </c>
      <c r="J677" s="261" t="str">
        <f t="shared" si="30"/>
        <v xml:space="preserve"> </v>
      </c>
      <c r="K677" s="238" t="str">
        <f t="shared" si="31"/>
        <v xml:space="preserve"> </v>
      </c>
      <c r="L677" s="87" t="str">
        <f t="shared" si="32"/>
        <v xml:space="preserve"> </v>
      </c>
    </row>
    <row r="678" spans="1:12" x14ac:dyDescent="0.25">
      <c r="A678" s="72"/>
      <c r="B678" s="82"/>
      <c r="C678" s="82"/>
      <c r="D678" s="79"/>
      <c r="E678" s="83"/>
      <c r="F678" s="83"/>
      <c r="G678" s="81"/>
      <c r="H678" s="126"/>
      <c r="I678" s="238" t="str">
        <f>IF(ISNUMBER(F678),_xlfn.IFS(RIGHT(H678,3)="(b)",IF(AND(G678&gt;=DATE('1. Informace o projektu'!$C$3,1,1),G678&lt;=WORKDAY(DATE('1. Informace o projektu'!$C$3+1,1,31)-1,1)),"OK","!!"),RIGHT(H678,3)="(a)",IF(AND(G678&gt;=DATE('1. Informace o projektu'!$C$3,1,1),G678&lt;=WORKDAY(DATE('1. Informace o projektu'!$C$3,12,31)-1,1,'6. Data'!$C$76:$C$89)),"OK","!!"),ISBLANK(G678),"!",ISBLANK(H678),"!!!",H678='6. Data'!$B$3,"vyberte druh nákladu")," ")</f>
        <v xml:space="preserve"> </v>
      </c>
      <c r="J678" s="261" t="str">
        <f t="shared" si="30"/>
        <v xml:space="preserve"> </v>
      </c>
      <c r="K678" s="238" t="str">
        <f t="shared" si="31"/>
        <v xml:space="preserve"> </v>
      </c>
      <c r="L678" s="87" t="str">
        <f t="shared" si="32"/>
        <v xml:space="preserve"> </v>
      </c>
    </row>
    <row r="679" spans="1:12" x14ac:dyDescent="0.25">
      <c r="A679" s="72"/>
      <c r="B679" s="82"/>
      <c r="C679" s="82"/>
      <c r="D679" s="79"/>
      <c r="E679" s="83"/>
      <c r="F679" s="83"/>
      <c r="G679" s="81"/>
      <c r="H679" s="126"/>
      <c r="I679" s="238" t="str">
        <f>IF(ISNUMBER(F679),_xlfn.IFS(RIGHT(H679,3)="(b)",IF(AND(G679&gt;=DATE('1. Informace o projektu'!$C$3,1,1),G679&lt;=WORKDAY(DATE('1. Informace o projektu'!$C$3+1,1,31)-1,1)),"OK","!!"),RIGHT(H679,3)="(a)",IF(AND(G679&gt;=DATE('1. Informace o projektu'!$C$3,1,1),G679&lt;=WORKDAY(DATE('1. Informace o projektu'!$C$3,12,31)-1,1,'6. Data'!$C$76:$C$89)),"OK","!!"),ISBLANK(G679),"!",ISBLANK(H679),"!!!",H679='6. Data'!$B$3,"vyberte druh nákladu")," ")</f>
        <v xml:space="preserve"> </v>
      </c>
      <c r="J679" s="261" t="str">
        <f t="shared" si="30"/>
        <v xml:space="preserve"> </v>
      </c>
      <c r="K679" s="238" t="str">
        <f t="shared" si="31"/>
        <v xml:space="preserve"> </v>
      </c>
      <c r="L679" s="87" t="str">
        <f t="shared" si="32"/>
        <v xml:space="preserve"> </v>
      </c>
    </row>
    <row r="680" spans="1:12" x14ac:dyDescent="0.25">
      <c r="A680" s="72"/>
      <c r="B680" s="82"/>
      <c r="C680" s="82"/>
      <c r="D680" s="79"/>
      <c r="E680" s="83"/>
      <c r="F680" s="83"/>
      <c r="G680" s="81"/>
      <c r="H680" s="126"/>
      <c r="I680" s="238" t="str">
        <f>IF(ISNUMBER(F680),_xlfn.IFS(RIGHT(H680,3)="(b)",IF(AND(G680&gt;=DATE('1. Informace o projektu'!$C$3,1,1),G680&lt;=WORKDAY(DATE('1. Informace o projektu'!$C$3+1,1,31)-1,1)),"OK","!!"),RIGHT(H680,3)="(a)",IF(AND(G680&gt;=DATE('1. Informace o projektu'!$C$3,1,1),G680&lt;=WORKDAY(DATE('1. Informace o projektu'!$C$3,12,31)-1,1,'6. Data'!$C$76:$C$89)),"OK","!!"),ISBLANK(G680),"!",ISBLANK(H680),"!!!",H680='6. Data'!$B$3,"vyberte druh nákladu")," ")</f>
        <v xml:space="preserve"> </v>
      </c>
      <c r="J680" s="261" t="str">
        <f t="shared" si="30"/>
        <v xml:space="preserve"> </v>
      </c>
      <c r="K680" s="238" t="str">
        <f t="shared" si="31"/>
        <v xml:space="preserve"> </v>
      </c>
      <c r="L680" s="87" t="str">
        <f t="shared" si="32"/>
        <v xml:space="preserve"> </v>
      </c>
    </row>
    <row r="681" spans="1:12" x14ac:dyDescent="0.25">
      <c r="A681" s="72"/>
      <c r="B681" s="82"/>
      <c r="C681" s="82"/>
      <c r="D681" s="79"/>
      <c r="E681" s="83"/>
      <c r="F681" s="83"/>
      <c r="G681" s="81"/>
      <c r="H681" s="126"/>
      <c r="I681" s="238" t="str">
        <f>IF(ISNUMBER(F681),_xlfn.IFS(RIGHT(H681,3)="(b)",IF(AND(G681&gt;=DATE('1. Informace o projektu'!$C$3,1,1),G681&lt;=WORKDAY(DATE('1. Informace o projektu'!$C$3+1,1,31)-1,1)),"OK","!!"),RIGHT(H681,3)="(a)",IF(AND(G681&gt;=DATE('1. Informace o projektu'!$C$3,1,1),G681&lt;=WORKDAY(DATE('1. Informace o projektu'!$C$3,12,31)-1,1,'6. Data'!$C$76:$C$89)),"OK","!!"),ISBLANK(G681),"!",ISBLANK(H681),"!!!",H681='6. Data'!$B$3,"vyberte druh nákladu")," ")</f>
        <v xml:space="preserve"> </v>
      </c>
      <c r="J681" s="261" t="str">
        <f t="shared" si="30"/>
        <v xml:space="preserve"> </v>
      </c>
      <c r="K681" s="238" t="str">
        <f t="shared" si="31"/>
        <v xml:space="preserve"> </v>
      </c>
      <c r="L681" s="87" t="str">
        <f t="shared" si="32"/>
        <v xml:space="preserve"> </v>
      </c>
    </row>
    <row r="682" spans="1:12" x14ac:dyDescent="0.25">
      <c r="A682" s="72"/>
      <c r="B682" s="82"/>
      <c r="C682" s="82"/>
      <c r="D682" s="79"/>
      <c r="E682" s="83"/>
      <c r="F682" s="83"/>
      <c r="G682" s="81"/>
      <c r="H682" s="126"/>
      <c r="I682" s="238" t="str">
        <f>IF(ISNUMBER(F682),_xlfn.IFS(RIGHT(H682,3)="(b)",IF(AND(G682&gt;=DATE('1. Informace o projektu'!$C$3,1,1),G682&lt;=WORKDAY(DATE('1. Informace o projektu'!$C$3+1,1,31)-1,1)),"OK","!!"),RIGHT(H682,3)="(a)",IF(AND(G682&gt;=DATE('1. Informace o projektu'!$C$3,1,1),G682&lt;=WORKDAY(DATE('1. Informace o projektu'!$C$3,12,31)-1,1,'6. Data'!$C$76:$C$89)),"OK","!!"),ISBLANK(G682),"!",ISBLANK(H682),"!!!",H682='6. Data'!$B$3,"vyberte druh nákladu")," ")</f>
        <v xml:space="preserve"> </v>
      </c>
      <c r="J682" s="261" t="str">
        <f t="shared" si="30"/>
        <v xml:space="preserve"> </v>
      </c>
      <c r="K682" s="238" t="str">
        <f t="shared" si="31"/>
        <v xml:space="preserve"> </v>
      </c>
      <c r="L682" s="87" t="str">
        <f t="shared" si="32"/>
        <v xml:space="preserve"> </v>
      </c>
    </row>
    <row r="683" spans="1:12" x14ac:dyDescent="0.25">
      <c r="A683" s="72"/>
      <c r="B683" s="82"/>
      <c r="C683" s="82"/>
      <c r="D683" s="79"/>
      <c r="E683" s="83"/>
      <c r="F683" s="83"/>
      <c r="G683" s="81"/>
      <c r="H683" s="126"/>
      <c r="I683" s="238" t="str">
        <f>IF(ISNUMBER(F683),_xlfn.IFS(RIGHT(H683,3)="(b)",IF(AND(G683&gt;=DATE('1. Informace o projektu'!$C$3,1,1),G683&lt;=WORKDAY(DATE('1. Informace o projektu'!$C$3+1,1,31)-1,1)),"OK","!!"),RIGHT(H683,3)="(a)",IF(AND(G683&gt;=DATE('1. Informace o projektu'!$C$3,1,1),G683&lt;=WORKDAY(DATE('1. Informace o projektu'!$C$3,12,31)-1,1,'6. Data'!$C$76:$C$89)),"OK","!!"),ISBLANK(G683),"!",ISBLANK(H683),"!!!",H683='6. Data'!$B$3,"vyberte druh nákladu")," ")</f>
        <v xml:space="preserve"> </v>
      </c>
      <c r="J683" s="261" t="str">
        <f t="shared" si="30"/>
        <v xml:space="preserve"> </v>
      </c>
      <c r="K683" s="238" t="str">
        <f t="shared" si="31"/>
        <v xml:space="preserve"> </v>
      </c>
      <c r="L683" s="87" t="str">
        <f t="shared" si="32"/>
        <v xml:space="preserve"> </v>
      </c>
    </row>
    <row r="684" spans="1:12" x14ac:dyDescent="0.25">
      <c r="A684" s="72"/>
      <c r="B684" s="82"/>
      <c r="C684" s="82"/>
      <c r="D684" s="79"/>
      <c r="E684" s="83"/>
      <c r="F684" s="83"/>
      <c r="G684" s="81"/>
      <c r="H684" s="126"/>
      <c r="I684" s="238" t="str">
        <f>IF(ISNUMBER(F684),_xlfn.IFS(RIGHT(H684,3)="(b)",IF(AND(G684&gt;=DATE('1. Informace o projektu'!$C$3,1,1),G684&lt;=WORKDAY(DATE('1. Informace o projektu'!$C$3+1,1,31)-1,1)),"OK","!!"),RIGHT(H684,3)="(a)",IF(AND(G684&gt;=DATE('1. Informace o projektu'!$C$3,1,1),G684&lt;=WORKDAY(DATE('1. Informace o projektu'!$C$3,12,31)-1,1,'6. Data'!$C$76:$C$89)),"OK","!!"),ISBLANK(G684),"!",ISBLANK(H684),"!!!",H684='6. Data'!$B$3,"vyberte druh nákladu")," ")</f>
        <v xml:space="preserve"> </v>
      </c>
      <c r="J684" s="261" t="str">
        <f t="shared" si="30"/>
        <v xml:space="preserve"> </v>
      </c>
      <c r="K684" s="238" t="str">
        <f t="shared" si="31"/>
        <v xml:space="preserve"> </v>
      </c>
      <c r="L684" s="87" t="str">
        <f t="shared" si="32"/>
        <v xml:space="preserve"> </v>
      </c>
    </row>
    <row r="685" spans="1:12" x14ac:dyDescent="0.25">
      <c r="A685" s="72"/>
      <c r="B685" s="82"/>
      <c r="C685" s="82"/>
      <c r="D685" s="79"/>
      <c r="E685" s="83"/>
      <c r="F685" s="83"/>
      <c r="G685" s="81"/>
      <c r="H685" s="126"/>
      <c r="I685" s="238" t="str">
        <f>IF(ISNUMBER(F685),_xlfn.IFS(RIGHT(H685,3)="(b)",IF(AND(G685&gt;=DATE('1. Informace o projektu'!$C$3,1,1),G685&lt;=WORKDAY(DATE('1. Informace o projektu'!$C$3+1,1,31)-1,1)),"OK","!!"),RIGHT(H685,3)="(a)",IF(AND(G685&gt;=DATE('1. Informace o projektu'!$C$3,1,1),G685&lt;=WORKDAY(DATE('1. Informace o projektu'!$C$3,12,31)-1,1,'6. Data'!$C$76:$C$89)),"OK","!!"),ISBLANK(G685),"!",ISBLANK(H685),"!!!",H685='6. Data'!$B$3,"vyberte druh nákladu")," ")</f>
        <v xml:space="preserve"> </v>
      </c>
      <c r="J685" s="261" t="str">
        <f t="shared" si="30"/>
        <v xml:space="preserve"> </v>
      </c>
      <c r="K685" s="238" t="str">
        <f t="shared" si="31"/>
        <v xml:space="preserve"> </v>
      </c>
      <c r="L685" s="87" t="str">
        <f t="shared" si="32"/>
        <v xml:space="preserve"> </v>
      </c>
    </row>
    <row r="686" spans="1:12" x14ac:dyDescent="0.25">
      <c r="A686" s="72"/>
      <c r="B686" s="82"/>
      <c r="C686" s="82"/>
      <c r="D686" s="79"/>
      <c r="E686" s="83"/>
      <c r="F686" s="83"/>
      <c r="G686" s="81"/>
      <c r="H686" s="126"/>
      <c r="I686" s="238" t="str">
        <f>IF(ISNUMBER(F686),_xlfn.IFS(RIGHT(H686,3)="(b)",IF(AND(G686&gt;=DATE('1. Informace o projektu'!$C$3,1,1),G686&lt;=WORKDAY(DATE('1. Informace o projektu'!$C$3+1,1,31)-1,1)),"OK","!!"),RIGHT(H686,3)="(a)",IF(AND(G686&gt;=DATE('1. Informace o projektu'!$C$3,1,1),G686&lt;=WORKDAY(DATE('1. Informace o projektu'!$C$3,12,31)-1,1,'6. Data'!$C$76:$C$89)),"OK","!!"),ISBLANK(G686),"!",ISBLANK(H686),"!!!",H686='6. Data'!$B$3,"vyberte druh nákladu")," ")</f>
        <v xml:space="preserve"> </v>
      </c>
      <c r="J686" s="261" t="str">
        <f t="shared" si="30"/>
        <v xml:space="preserve"> </v>
      </c>
      <c r="K686" s="238" t="str">
        <f t="shared" si="31"/>
        <v xml:space="preserve"> </v>
      </c>
      <c r="L686" s="87" t="str">
        <f t="shared" si="32"/>
        <v xml:space="preserve"> </v>
      </c>
    </row>
    <row r="687" spans="1:12" x14ac:dyDescent="0.25">
      <c r="A687" s="72"/>
      <c r="B687" s="82"/>
      <c r="C687" s="82"/>
      <c r="D687" s="79"/>
      <c r="E687" s="83"/>
      <c r="F687" s="83"/>
      <c r="G687" s="81"/>
      <c r="H687" s="126"/>
      <c r="I687" s="238" t="str">
        <f>IF(ISNUMBER(F687),_xlfn.IFS(RIGHT(H687,3)="(b)",IF(AND(G687&gt;=DATE('1. Informace o projektu'!$C$3,1,1),G687&lt;=WORKDAY(DATE('1. Informace o projektu'!$C$3+1,1,31)-1,1)),"OK","!!"),RIGHT(H687,3)="(a)",IF(AND(G687&gt;=DATE('1. Informace o projektu'!$C$3,1,1),G687&lt;=WORKDAY(DATE('1. Informace o projektu'!$C$3,12,31)-1,1,'6. Data'!$C$76:$C$89)),"OK","!!"),ISBLANK(G687),"!",ISBLANK(H687),"!!!",H687='6. Data'!$B$3,"vyberte druh nákladu")," ")</f>
        <v xml:space="preserve"> </v>
      </c>
      <c r="J687" s="261" t="str">
        <f t="shared" si="30"/>
        <v xml:space="preserve"> </v>
      </c>
      <c r="K687" s="238" t="str">
        <f t="shared" si="31"/>
        <v xml:space="preserve"> </v>
      </c>
      <c r="L687" s="87" t="str">
        <f t="shared" si="32"/>
        <v xml:space="preserve"> </v>
      </c>
    </row>
    <row r="688" spans="1:12" x14ac:dyDescent="0.25">
      <c r="A688" s="72"/>
      <c r="B688" s="82"/>
      <c r="C688" s="82"/>
      <c r="D688" s="79"/>
      <c r="E688" s="83"/>
      <c r="F688" s="83"/>
      <c r="G688" s="81"/>
      <c r="H688" s="126"/>
      <c r="I688" s="238" t="str">
        <f>IF(ISNUMBER(F688),_xlfn.IFS(RIGHT(H688,3)="(b)",IF(AND(G688&gt;=DATE('1. Informace o projektu'!$C$3,1,1),G688&lt;=WORKDAY(DATE('1. Informace o projektu'!$C$3+1,1,31)-1,1)),"OK","!!"),RIGHT(H688,3)="(a)",IF(AND(G688&gt;=DATE('1. Informace o projektu'!$C$3,1,1),G688&lt;=WORKDAY(DATE('1. Informace o projektu'!$C$3,12,31)-1,1,'6. Data'!$C$76:$C$89)),"OK","!!"),ISBLANK(G688),"!",ISBLANK(H688),"!!!",H688='6. Data'!$B$3,"vyberte druh nákladu")," ")</f>
        <v xml:space="preserve"> </v>
      </c>
      <c r="J688" s="261" t="str">
        <f t="shared" si="30"/>
        <v xml:space="preserve"> </v>
      </c>
      <c r="K688" s="238" t="str">
        <f t="shared" si="31"/>
        <v xml:space="preserve"> </v>
      </c>
      <c r="L688" s="87" t="str">
        <f t="shared" si="32"/>
        <v xml:space="preserve"> </v>
      </c>
    </row>
    <row r="689" spans="1:12" x14ac:dyDescent="0.25">
      <c r="A689" s="72"/>
      <c r="B689" s="82"/>
      <c r="C689" s="82"/>
      <c r="D689" s="79"/>
      <c r="E689" s="83"/>
      <c r="F689" s="83"/>
      <c r="G689" s="81"/>
      <c r="H689" s="126"/>
      <c r="I689" s="238" t="str">
        <f>IF(ISNUMBER(F689),_xlfn.IFS(RIGHT(H689,3)="(b)",IF(AND(G689&gt;=DATE('1. Informace o projektu'!$C$3,1,1),G689&lt;=WORKDAY(DATE('1. Informace o projektu'!$C$3+1,1,31)-1,1)),"OK","!!"),RIGHT(H689,3)="(a)",IF(AND(G689&gt;=DATE('1. Informace o projektu'!$C$3,1,1),G689&lt;=WORKDAY(DATE('1. Informace o projektu'!$C$3,12,31)-1,1,'6. Data'!$C$76:$C$89)),"OK","!!"),ISBLANK(G689),"!",ISBLANK(H689),"!!!",H689='6. Data'!$B$3,"vyberte druh nákladu")," ")</f>
        <v xml:space="preserve"> </v>
      </c>
      <c r="J689" s="261" t="str">
        <f t="shared" si="30"/>
        <v xml:space="preserve"> </v>
      </c>
      <c r="K689" s="238" t="str">
        <f t="shared" si="31"/>
        <v xml:space="preserve"> </v>
      </c>
      <c r="L689" s="87" t="str">
        <f t="shared" si="32"/>
        <v xml:space="preserve"> </v>
      </c>
    </row>
    <row r="690" spans="1:12" x14ac:dyDescent="0.25">
      <c r="A690" s="72"/>
      <c r="B690" s="82"/>
      <c r="C690" s="82"/>
      <c r="D690" s="79"/>
      <c r="E690" s="83"/>
      <c r="F690" s="83"/>
      <c r="G690" s="81"/>
      <c r="H690" s="126"/>
      <c r="I690" s="238" t="str">
        <f>IF(ISNUMBER(F690),_xlfn.IFS(RIGHT(H690,3)="(b)",IF(AND(G690&gt;=DATE('1. Informace o projektu'!$C$3,1,1),G690&lt;=WORKDAY(DATE('1. Informace o projektu'!$C$3+1,1,31)-1,1)),"OK","!!"),RIGHT(H690,3)="(a)",IF(AND(G690&gt;=DATE('1. Informace o projektu'!$C$3,1,1),G690&lt;=WORKDAY(DATE('1. Informace o projektu'!$C$3,12,31)-1,1,'6. Data'!$C$76:$C$89)),"OK","!!"),ISBLANK(G690),"!",ISBLANK(H690),"!!!",H690='6. Data'!$B$3,"vyberte druh nákladu")," ")</f>
        <v xml:space="preserve"> </v>
      </c>
      <c r="J690" s="261" t="str">
        <f t="shared" si="30"/>
        <v xml:space="preserve"> </v>
      </c>
      <c r="K690" s="238" t="str">
        <f t="shared" si="31"/>
        <v xml:space="preserve"> </v>
      </c>
      <c r="L690" s="87" t="str">
        <f t="shared" si="32"/>
        <v xml:space="preserve"> </v>
      </c>
    </row>
    <row r="691" spans="1:12" x14ac:dyDescent="0.25">
      <c r="A691" s="72"/>
      <c r="B691" s="82"/>
      <c r="C691" s="82"/>
      <c r="D691" s="79"/>
      <c r="E691" s="83"/>
      <c r="F691" s="83"/>
      <c r="G691" s="81"/>
      <c r="H691" s="126"/>
      <c r="I691" s="238" t="str">
        <f>IF(ISNUMBER(F691),_xlfn.IFS(RIGHT(H691,3)="(b)",IF(AND(G691&gt;=DATE('1. Informace o projektu'!$C$3,1,1),G691&lt;=WORKDAY(DATE('1. Informace o projektu'!$C$3+1,1,31)-1,1)),"OK","!!"),RIGHT(H691,3)="(a)",IF(AND(G691&gt;=DATE('1. Informace o projektu'!$C$3,1,1),G691&lt;=WORKDAY(DATE('1. Informace o projektu'!$C$3,12,31)-1,1,'6. Data'!$C$76:$C$89)),"OK","!!"),ISBLANK(G691),"!",ISBLANK(H691),"!!!",H691='6. Data'!$B$3,"vyberte druh nákladu")," ")</f>
        <v xml:space="preserve"> </v>
      </c>
      <c r="J691" s="261" t="str">
        <f t="shared" si="30"/>
        <v xml:space="preserve"> </v>
      </c>
      <c r="K691" s="238" t="str">
        <f t="shared" si="31"/>
        <v xml:space="preserve"> </v>
      </c>
      <c r="L691" s="87" t="str">
        <f t="shared" si="32"/>
        <v xml:space="preserve"> </v>
      </c>
    </row>
    <row r="692" spans="1:12" x14ac:dyDescent="0.25">
      <c r="A692" s="72"/>
      <c r="B692" s="82"/>
      <c r="C692" s="82"/>
      <c r="D692" s="79"/>
      <c r="E692" s="83"/>
      <c r="F692" s="83"/>
      <c r="G692" s="81"/>
      <c r="H692" s="126"/>
      <c r="I692" s="238" t="str">
        <f>IF(ISNUMBER(F692),_xlfn.IFS(RIGHT(H692,3)="(b)",IF(AND(G692&gt;=DATE('1. Informace o projektu'!$C$3,1,1),G692&lt;=WORKDAY(DATE('1. Informace o projektu'!$C$3+1,1,31)-1,1)),"OK","!!"),RIGHT(H692,3)="(a)",IF(AND(G692&gt;=DATE('1. Informace o projektu'!$C$3,1,1),G692&lt;=WORKDAY(DATE('1. Informace o projektu'!$C$3,12,31)-1,1,'6. Data'!$C$76:$C$89)),"OK","!!"),ISBLANK(G692),"!",ISBLANK(H692),"!!!",H692='6. Data'!$B$3,"vyberte druh nákladu")," ")</f>
        <v xml:space="preserve"> </v>
      </c>
      <c r="J692" s="261" t="str">
        <f t="shared" si="30"/>
        <v xml:space="preserve"> </v>
      </c>
      <c r="K692" s="238" t="str">
        <f t="shared" si="31"/>
        <v xml:space="preserve"> </v>
      </c>
      <c r="L692" s="87" t="str">
        <f t="shared" si="32"/>
        <v xml:space="preserve"> </v>
      </c>
    </row>
    <row r="693" spans="1:12" x14ac:dyDescent="0.25">
      <c r="A693" s="72"/>
      <c r="B693" s="82"/>
      <c r="C693" s="82"/>
      <c r="D693" s="79"/>
      <c r="E693" s="83"/>
      <c r="F693" s="83"/>
      <c r="G693" s="81"/>
      <c r="H693" s="126"/>
      <c r="I693" s="238" t="str">
        <f>IF(ISNUMBER(F693),_xlfn.IFS(RIGHT(H693,3)="(b)",IF(AND(G693&gt;=DATE('1. Informace o projektu'!$C$3,1,1),G693&lt;=WORKDAY(DATE('1. Informace o projektu'!$C$3+1,1,31)-1,1)),"OK","!!"),RIGHT(H693,3)="(a)",IF(AND(G693&gt;=DATE('1. Informace o projektu'!$C$3,1,1),G693&lt;=WORKDAY(DATE('1. Informace o projektu'!$C$3,12,31)-1,1,'6. Data'!$C$76:$C$89)),"OK","!!"),ISBLANK(G693),"!",ISBLANK(H693),"!!!",H693='6. Data'!$B$3,"vyberte druh nákladu")," ")</f>
        <v xml:space="preserve"> </v>
      </c>
      <c r="J693" s="261" t="str">
        <f t="shared" si="30"/>
        <v xml:space="preserve"> </v>
      </c>
      <c r="K693" s="238" t="str">
        <f t="shared" si="31"/>
        <v xml:space="preserve"> </v>
      </c>
      <c r="L693" s="87" t="str">
        <f t="shared" si="32"/>
        <v xml:space="preserve"> </v>
      </c>
    </row>
    <row r="694" spans="1:12" x14ac:dyDescent="0.25">
      <c r="A694" s="72"/>
      <c r="B694" s="82"/>
      <c r="C694" s="82"/>
      <c r="D694" s="79"/>
      <c r="E694" s="83"/>
      <c r="F694" s="83"/>
      <c r="G694" s="81"/>
      <c r="H694" s="126"/>
      <c r="I694" s="238" t="str">
        <f>IF(ISNUMBER(F694),_xlfn.IFS(RIGHT(H694,3)="(b)",IF(AND(G694&gt;=DATE('1. Informace o projektu'!$C$3,1,1),G694&lt;=WORKDAY(DATE('1. Informace o projektu'!$C$3+1,1,31)-1,1)),"OK","!!"),RIGHT(H694,3)="(a)",IF(AND(G694&gt;=DATE('1. Informace o projektu'!$C$3,1,1),G694&lt;=WORKDAY(DATE('1. Informace o projektu'!$C$3,12,31)-1,1,'6. Data'!$C$76:$C$89)),"OK","!!"),ISBLANK(G694),"!",ISBLANK(H694),"!!!",H694='6. Data'!$B$3,"vyberte druh nákladu")," ")</f>
        <v xml:space="preserve"> </v>
      </c>
      <c r="J694" s="261" t="str">
        <f t="shared" si="30"/>
        <v xml:space="preserve"> </v>
      </c>
      <c r="K694" s="238" t="str">
        <f t="shared" si="31"/>
        <v xml:space="preserve"> </v>
      </c>
      <c r="L694" s="87" t="str">
        <f t="shared" si="32"/>
        <v xml:space="preserve"> </v>
      </c>
    </row>
    <row r="695" spans="1:12" x14ac:dyDescent="0.25">
      <c r="A695" s="72"/>
      <c r="B695" s="82"/>
      <c r="C695" s="82"/>
      <c r="D695" s="79"/>
      <c r="E695" s="83"/>
      <c r="F695" s="83"/>
      <c r="G695" s="81"/>
      <c r="H695" s="126"/>
      <c r="I695" s="238" t="str">
        <f>IF(ISNUMBER(F695),_xlfn.IFS(RIGHT(H695,3)="(b)",IF(AND(G695&gt;=DATE('1. Informace o projektu'!$C$3,1,1),G695&lt;=WORKDAY(DATE('1. Informace o projektu'!$C$3+1,1,31)-1,1)),"OK","!!"),RIGHT(H695,3)="(a)",IF(AND(G695&gt;=DATE('1. Informace o projektu'!$C$3,1,1),G695&lt;=WORKDAY(DATE('1. Informace o projektu'!$C$3,12,31)-1,1,'6. Data'!$C$76:$C$89)),"OK","!!"),ISBLANK(G695),"!",ISBLANK(H695),"!!!",H695='6. Data'!$B$3,"vyberte druh nákladu")," ")</f>
        <v xml:space="preserve"> </v>
      </c>
      <c r="J695" s="261" t="str">
        <f t="shared" si="30"/>
        <v xml:space="preserve"> </v>
      </c>
      <c r="K695" s="238" t="str">
        <f t="shared" si="31"/>
        <v xml:space="preserve"> </v>
      </c>
      <c r="L695" s="87" t="str">
        <f t="shared" si="32"/>
        <v xml:space="preserve"> </v>
      </c>
    </row>
    <row r="696" spans="1:12" x14ac:dyDescent="0.25">
      <c r="A696" s="72"/>
      <c r="B696" s="82"/>
      <c r="C696" s="82"/>
      <c r="D696" s="79"/>
      <c r="E696" s="83"/>
      <c r="F696" s="83"/>
      <c r="G696" s="81"/>
      <c r="H696" s="126"/>
      <c r="I696" s="238" t="str">
        <f>IF(ISNUMBER(F696),_xlfn.IFS(RIGHT(H696,3)="(b)",IF(AND(G696&gt;=DATE('1. Informace o projektu'!$C$3,1,1),G696&lt;=WORKDAY(DATE('1. Informace o projektu'!$C$3+1,1,31)-1,1)),"OK","!!"),RIGHT(H696,3)="(a)",IF(AND(G696&gt;=DATE('1. Informace o projektu'!$C$3,1,1),G696&lt;=WORKDAY(DATE('1. Informace o projektu'!$C$3,12,31)-1,1,'6. Data'!$C$76:$C$89)),"OK","!!"),ISBLANK(G696),"!",ISBLANK(H696),"!!!",H696='6. Data'!$B$3,"vyberte druh nákladu")," ")</f>
        <v xml:space="preserve"> </v>
      </c>
      <c r="J696" s="261" t="str">
        <f t="shared" si="30"/>
        <v xml:space="preserve"> </v>
      </c>
      <c r="K696" s="238" t="str">
        <f t="shared" si="31"/>
        <v xml:space="preserve"> </v>
      </c>
      <c r="L696" s="87" t="str">
        <f t="shared" si="32"/>
        <v xml:space="preserve"> </v>
      </c>
    </row>
    <row r="697" spans="1:12" x14ac:dyDescent="0.25">
      <c r="A697" s="72"/>
      <c r="B697" s="82"/>
      <c r="C697" s="82"/>
      <c r="D697" s="79"/>
      <c r="E697" s="83"/>
      <c r="F697" s="83"/>
      <c r="G697" s="81"/>
      <c r="H697" s="126"/>
      <c r="I697" s="238" t="str">
        <f>IF(ISNUMBER(F697),_xlfn.IFS(RIGHT(H697,3)="(b)",IF(AND(G697&gt;=DATE('1. Informace o projektu'!$C$3,1,1),G697&lt;=WORKDAY(DATE('1. Informace o projektu'!$C$3+1,1,31)-1,1)),"OK","!!"),RIGHT(H697,3)="(a)",IF(AND(G697&gt;=DATE('1. Informace o projektu'!$C$3,1,1),G697&lt;=WORKDAY(DATE('1. Informace o projektu'!$C$3,12,31)-1,1,'6. Data'!$C$76:$C$89)),"OK","!!"),ISBLANK(G697),"!",ISBLANK(H697),"!!!",H697='6. Data'!$B$3,"vyberte druh nákladu")," ")</f>
        <v xml:space="preserve"> </v>
      </c>
      <c r="J697" s="261" t="str">
        <f t="shared" si="30"/>
        <v xml:space="preserve"> </v>
      </c>
      <c r="K697" s="238" t="str">
        <f t="shared" si="31"/>
        <v xml:space="preserve"> </v>
      </c>
      <c r="L697" s="87" t="str">
        <f t="shared" si="32"/>
        <v xml:space="preserve"> </v>
      </c>
    </row>
    <row r="698" spans="1:12" x14ac:dyDescent="0.25">
      <c r="A698" s="72"/>
      <c r="B698" s="82"/>
      <c r="C698" s="82"/>
      <c r="D698" s="79"/>
      <c r="E698" s="83"/>
      <c r="F698" s="83"/>
      <c r="G698" s="81"/>
      <c r="H698" s="126"/>
      <c r="I698" s="238" t="str">
        <f>IF(ISNUMBER(F698),_xlfn.IFS(RIGHT(H698,3)="(b)",IF(AND(G698&gt;=DATE('1. Informace o projektu'!$C$3,1,1),G698&lt;=WORKDAY(DATE('1. Informace o projektu'!$C$3+1,1,31)-1,1)),"OK","!!"),RIGHT(H698,3)="(a)",IF(AND(G698&gt;=DATE('1. Informace o projektu'!$C$3,1,1),G698&lt;=WORKDAY(DATE('1. Informace o projektu'!$C$3,12,31)-1,1,'6. Data'!$C$76:$C$89)),"OK","!!"),ISBLANK(G698),"!",ISBLANK(H698),"!!!",H698='6. Data'!$B$3,"vyberte druh nákladu")," ")</f>
        <v xml:space="preserve"> </v>
      </c>
      <c r="J698" s="261" t="str">
        <f t="shared" si="30"/>
        <v xml:space="preserve"> </v>
      </c>
      <c r="K698" s="238" t="str">
        <f t="shared" si="31"/>
        <v xml:space="preserve"> </v>
      </c>
      <c r="L698" s="87" t="str">
        <f t="shared" si="32"/>
        <v xml:space="preserve"> </v>
      </c>
    </row>
    <row r="699" spans="1:12" x14ac:dyDescent="0.25">
      <c r="A699" s="72"/>
      <c r="B699" s="82"/>
      <c r="C699" s="82"/>
      <c r="D699" s="79"/>
      <c r="E699" s="83"/>
      <c r="F699" s="83"/>
      <c r="G699" s="81"/>
      <c r="H699" s="126"/>
      <c r="I699" s="238" t="str">
        <f>IF(ISNUMBER(F699),_xlfn.IFS(RIGHT(H699,3)="(b)",IF(AND(G699&gt;=DATE('1. Informace o projektu'!$C$3,1,1),G699&lt;=WORKDAY(DATE('1. Informace o projektu'!$C$3+1,1,31)-1,1)),"OK","!!"),RIGHT(H699,3)="(a)",IF(AND(G699&gt;=DATE('1. Informace o projektu'!$C$3,1,1),G699&lt;=WORKDAY(DATE('1. Informace o projektu'!$C$3,12,31)-1,1,'6. Data'!$C$76:$C$89)),"OK","!!"),ISBLANK(G699),"!",ISBLANK(H699),"!!!",H699='6. Data'!$B$3,"vyberte druh nákladu")," ")</f>
        <v xml:space="preserve"> </v>
      </c>
      <c r="J699" s="261" t="str">
        <f t="shared" si="30"/>
        <v xml:space="preserve"> </v>
      </c>
      <c r="K699" s="238" t="str">
        <f t="shared" si="31"/>
        <v xml:space="preserve"> </v>
      </c>
      <c r="L699" s="87" t="str">
        <f t="shared" si="32"/>
        <v xml:space="preserve"> </v>
      </c>
    </row>
    <row r="700" spans="1:12" x14ac:dyDescent="0.25">
      <c r="A700" s="72"/>
      <c r="B700" s="82"/>
      <c r="C700" s="82"/>
      <c r="D700" s="79"/>
      <c r="E700" s="83"/>
      <c r="F700" s="83"/>
      <c r="G700" s="81"/>
      <c r="H700" s="126"/>
      <c r="I700" s="238" t="str">
        <f>IF(ISNUMBER(F700),_xlfn.IFS(RIGHT(H700,3)="(b)",IF(AND(G700&gt;=DATE('1. Informace o projektu'!$C$3,1,1),G700&lt;=WORKDAY(DATE('1. Informace o projektu'!$C$3+1,1,31)-1,1)),"OK","!!"),RIGHT(H700,3)="(a)",IF(AND(G700&gt;=DATE('1. Informace o projektu'!$C$3,1,1),G700&lt;=WORKDAY(DATE('1. Informace o projektu'!$C$3,12,31)-1,1,'6. Data'!$C$76:$C$89)),"OK","!!"),ISBLANK(G700),"!",ISBLANK(H700),"!!!",H700='6. Data'!$B$3,"vyberte druh nákladu")," ")</f>
        <v xml:space="preserve"> </v>
      </c>
      <c r="J700" s="261" t="str">
        <f t="shared" si="30"/>
        <v xml:space="preserve"> </v>
      </c>
      <c r="K700" s="238" t="str">
        <f t="shared" si="31"/>
        <v xml:space="preserve"> </v>
      </c>
      <c r="L700" s="87" t="str">
        <f t="shared" si="32"/>
        <v xml:space="preserve"> </v>
      </c>
    </row>
    <row r="701" spans="1:12" x14ac:dyDescent="0.25">
      <c r="A701" s="72"/>
      <c r="B701" s="82"/>
      <c r="C701" s="82"/>
      <c r="D701" s="79"/>
      <c r="E701" s="83"/>
      <c r="F701" s="83"/>
      <c r="G701" s="81"/>
      <c r="H701" s="126"/>
      <c r="I701" s="238" t="str">
        <f>IF(ISNUMBER(F701),_xlfn.IFS(RIGHT(H701,3)="(b)",IF(AND(G701&gt;=DATE('1. Informace o projektu'!$C$3,1,1),G701&lt;=WORKDAY(DATE('1. Informace o projektu'!$C$3+1,1,31)-1,1)),"OK","!!"),RIGHT(H701,3)="(a)",IF(AND(G701&gt;=DATE('1. Informace o projektu'!$C$3,1,1),G701&lt;=WORKDAY(DATE('1. Informace o projektu'!$C$3,12,31)-1,1,'6. Data'!$C$76:$C$89)),"OK","!!"),ISBLANK(G701),"!",ISBLANK(H701),"!!!",H701='6. Data'!$B$3,"vyberte druh nákladu")," ")</f>
        <v xml:space="preserve"> </v>
      </c>
      <c r="J701" s="261" t="str">
        <f t="shared" si="30"/>
        <v xml:space="preserve"> </v>
      </c>
      <c r="K701" s="238" t="str">
        <f t="shared" si="31"/>
        <v xml:space="preserve"> </v>
      </c>
      <c r="L701" s="87" t="str">
        <f t="shared" si="32"/>
        <v xml:space="preserve"> </v>
      </c>
    </row>
    <row r="702" spans="1:12" x14ac:dyDescent="0.25">
      <c r="A702" s="72"/>
      <c r="B702" s="82"/>
      <c r="C702" s="82"/>
      <c r="D702" s="79"/>
      <c r="E702" s="83"/>
      <c r="F702" s="83"/>
      <c r="G702" s="81"/>
      <c r="H702" s="126"/>
      <c r="I702" s="238" t="str">
        <f>IF(ISNUMBER(F702),_xlfn.IFS(RIGHT(H702,3)="(b)",IF(AND(G702&gt;=DATE('1. Informace o projektu'!$C$3,1,1),G702&lt;=WORKDAY(DATE('1. Informace o projektu'!$C$3+1,1,31)-1,1)),"OK","!!"),RIGHT(H702,3)="(a)",IF(AND(G702&gt;=DATE('1. Informace o projektu'!$C$3,1,1),G702&lt;=WORKDAY(DATE('1. Informace o projektu'!$C$3,12,31)-1,1,'6. Data'!$C$76:$C$89)),"OK","!!"),ISBLANK(G702),"!",ISBLANK(H702),"!!!",H702='6. Data'!$B$3,"vyberte druh nákladu")," ")</f>
        <v xml:space="preserve"> </v>
      </c>
      <c r="J702" s="261" t="str">
        <f t="shared" si="30"/>
        <v xml:space="preserve"> </v>
      </c>
      <c r="K702" s="238" t="str">
        <f t="shared" si="31"/>
        <v xml:space="preserve"> </v>
      </c>
      <c r="L702" s="87" t="str">
        <f t="shared" si="32"/>
        <v xml:space="preserve"> </v>
      </c>
    </row>
    <row r="703" spans="1:12" x14ac:dyDescent="0.25">
      <c r="A703" s="72"/>
      <c r="B703" s="82"/>
      <c r="C703" s="82"/>
      <c r="D703" s="79"/>
      <c r="E703" s="83"/>
      <c r="F703" s="83"/>
      <c r="G703" s="81"/>
      <c r="H703" s="126"/>
      <c r="I703" s="238" t="str">
        <f>IF(ISNUMBER(F703),_xlfn.IFS(RIGHT(H703,3)="(b)",IF(AND(G703&gt;=DATE('1. Informace o projektu'!$C$3,1,1),G703&lt;=WORKDAY(DATE('1. Informace o projektu'!$C$3+1,1,31)-1,1)),"OK","!!"),RIGHT(H703,3)="(a)",IF(AND(G703&gt;=DATE('1. Informace o projektu'!$C$3,1,1),G703&lt;=WORKDAY(DATE('1. Informace o projektu'!$C$3,12,31)-1,1,'6. Data'!$C$76:$C$89)),"OK","!!"),ISBLANK(G703),"!",ISBLANK(H703),"!!!",H703='6. Data'!$B$3,"vyberte druh nákladu")," ")</f>
        <v xml:space="preserve"> </v>
      </c>
      <c r="J703" s="261" t="str">
        <f t="shared" si="30"/>
        <v xml:space="preserve"> </v>
      </c>
      <c r="K703" s="238" t="str">
        <f t="shared" si="31"/>
        <v xml:space="preserve"> </v>
      </c>
      <c r="L703" s="87" t="str">
        <f t="shared" si="32"/>
        <v xml:space="preserve"> </v>
      </c>
    </row>
    <row r="704" spans="1:12" x14ac:dyDescent="0.25">
      <c r="A704" s="72"/>
      <c r="B704" s="82"/>
      <c r="C704" s="82"/>
      <c r="D704" s="79"/>
      <c r="E704" s="83"/>
      <c r="F704" s="83"/>
      <c r="G704" s="81"/>
      <c r="H704" s="126"/>
      <c r="I704" s="238" t="str">
        <f>IF(ISNUMBER(F704),_xlfn.IFS(RIGHT(H704,3)="(b)",IF(AND(G704&gt;=DATE('1. Informace o projektu'!$C$3,1,1),G704&lt;=WORKDAY(DATE('1. Informace o projektu'!$C$3+1,1,31)-1,1)),"OK","!!"),RIGHT(H704,3)="(a)",IF(AND(G704&gt;=DATE('1. Informace o projektu'!$C$3,1,1),G704&lt;=WORKDAY(DATE('1. Informace o projektu'!$C$3,12,31)-1,1,'6. Data'!$C$76:$C$89)),"OK","!!"),ISBLANK(G704),"!",ISBLANK(H704),"!!!",H704='6. Data'!$B$3,"vyberte druh nákladu")," ")</f>
        <v xml:space="preserve"> </v>
      </c>
      <c r="J704" s="261" t="str">
        <f t="shared" si="30"/>
        <v xml:space="preserve"> </v>
      </c>
      <c r="K704" s="238" t="str">
        <f t="shared" si="31"/>
        <v xml:space="preserve"> </v>
      </c>
      <c r="L704" s="87" t="str">
        <f t="shared" si="32"/>
        <v xml:space="preserve"> </v>
      </c>
    </row>
    <row r="705" spans="1:12" x14ac:dyDescent="0.25">
      <c r="A705" s="72"/>
      <c r="B705" s="82"/>
      <c r="C705" s="82"/>
      <c r="D705" s="79"/>
      <c r="E705" s="83"/>
      <c r="F705" s="83"/>
      <c r="G705" s="81"/>
      <c r="H705" s="126"/>
      <c r="I705" s="238" t="str">
        <f>IF(ISNUMBER(F705),_xlfn.IFS(RIGHT(H705,3)="(b)",IF(AND(G705&gt;=DATE('1. Informace o projektu'!$C$3,1,1),G705&lt;=WORKDAY(DATE('1. Informace o projektu'!$C$3+1,1,31)-1,1)),"OK","!!"),RIGHT(H705,3)="(a)",IF(AND(G705&gt;=DATE('1. Informace o projektu'!$C$3,1,1),G705&lt;=WORKDAY(DATE('1. Informace o projektu'!$C$3,12,31)-1,1,'6. Data'!$C$76:$C$89)),"OK","!!"),ISBLANK(G705),"!",ISBLANK(H705),"!!!",H705='6. Data'!$B$3,"vyberte druh nákladu")," ")</f>
        <v xml:space="preserve"> </v>
      </c>
      <c r="J705" s="261" t="str">
        <f t="shared" si="30"/>
        <v xml:space="preserve"> </v>
      </c>
      <c r="K705" s="238" t="str">
        <f t="shared" si="31"/>
        <v xml:space="preserve"> </v>
      </c>
      <c r="L705" s="87" t="str">
        <f t="shared" si="32"/>
        <v xml:space="preserve"> </v>
      </c>
    </row>
    <row r="706" spans="1:12" x14ac:dyDescent="0.25">
      <c r="A706" s="72"/>
      <c r="B706" s="82"/>
      <c r="C706" s="82"/>
      <c r="D706" s="79"/>
      <c r="E706" s="83"/>
      <c r="F706" s="83"/>
      <c r="G706" s="81"/>
      <c r="H706" s="126"/>
      <c r="I706" s="238" t="str">
        <f>IF(ISNUMBER(F706),_xlfn.IFS(RIGHT(H706,3)="(b)",IF(AND(G706&gt;=DATE('1. Informace o projektu'!$C$3,1,1),G706&lt;=WORKDAY(DATE('1. Informace o projektu'!$C$3+1,1,31)-1,1)),"OK","!!"),RIGHT(H706,3)="(a)",IF(AND(G706&gt;=DATE('1. Informace o projektu'!$C$3,1,1),G706&lt;=WORKDAY(DATE('1. Informace o projektu'!$C$3,12,31)-1,1,'6. Data'!$C$76:$C$89)),"OK","!!"),ISBLANK(G706),"!",ISBLANK(H706),"!!!",H706='6. Data'!$B$3,"vyberte druh nákladu")," ")</f>
        <v xml:space="preserve"> </v>
      </c>
      <c r="J706" s="261" t="str">
        <f t="shared" si="30"/>
        <v xml:space="preserve"> </v>
      </c>
      <c r="K706" s="238" t="str">
        <f t="shared" si="31"/>
        <v xml:space="preserve"> </v>
      </c>
      <c r="L706" s="87" t="str">
        <f t="shared" si="32"/>
        <v xml:space="preserve"> </v>
      </c>
    </row>
    <row r="707" spans="1:12" x14ac:dyDescent="0.25">
      <c r="A707" s="72"/>
      <c r="B707" s="82"/>
      <c r="C707" s="82"/>
      <c r="D707" s="79"/>
      <c r="E707" s="83"/>
      <c r="F707" s="83"/>
      <c r="G707" s="81"/>
      <c r="H707" s="126"/>
      <c r="I707" s="238" t="str">
        <f>IF(ISNUMBER(F707),_xlfn.IFS(RIGHT(H707,3)="(b)",IF(AND(G707&gt;=DATE('1. Informace o projektu'!$C$3,1,1),G707&lt;=WORKDAY(DATE('1. Informace o projektu'!$C$3+1,1,31)-1,1)),"OK","!!"),RIGHT(H707,3)="(a)",IF(AND(G707&gt;=DATE('1. Informace o projektu'!$C$3,1,1),G707&lt;=WORKDAY(DATE('1. Informace o projektu'!$C$3,12,31)-1,1,'6. Data'!$C$76:$C$89)),"OK","!!"),ISBLANK(G707),"!",ISBLANK(H707),"!!!",H707='6. Data'!$B$3,"vyberte druh nákladu")," ")</f>
        <v xml:space="preserve"> </v>
      </c>
      <c r="J707" s="261" t="str">
        <f t="shared" si="30"/>
        <v xml:space="preserve"> </v>
      </c>
      <c r="K707" s="238" t="str">
        <f t="shared" si="31"/>
        <v xml:space="preserve"> </v>
      </c>
      <c r="L707" s="87" t="str">
        <f t="shared" si="32"/>
        <v xml:space="preserve"> </v>
      </c>
    </row>
    <row r="708" spans="1:12" x14ac:dyDescent="0.25">
      <c r="A708" s="72"/>
      <c r="B708" s="82"/>
      <c r="C708" s="82"/>
      <c r="D708" s="79"/>
      <c r="E708" s="83"/>
      <c r="F708" s="83"/>
      <c r="G708" s="81"/>
      <c r="H708" s="126"/>
      <c r="I708" s="238" t="str">
        <f>IF(ISNUMBER(F708),_xlfn.IFS(RIGHT(H708,3)="(b)",IF(AND(G708&gt;=DATE('1. Informace o projektu'!$C$3,1,1),G708&lt;=WORKDAY(DATE('1. Informace o projektu'!$C$3+1,1,31)-1,1)),"OK","!!"),RIGHT(H708,3)="(a)",IF(AND(G708&gt;=DATE('1. Informace o projektu'!$C$3,1,1),G708&lt;=WORKDAY(DATE('1. Informace o projektu'!$C$3,12,31)-1,1,'6. Data'!$C$76:$C$89)),"OK","!!"),ISBLANK(G708),"!",ISBLANK(H708),"!!!",H708='6. Data'!$B$3,"vyberte druh nákladu")," ")</f>
        <v xml:space="preserve"> </v>
      </c>
      <c r="J708" s="261" t="str">
        <f t="shared" si="30"/>
        <v xml:space="preserve"> </v>
      </c>
      <c r="K708" s="238" t="str">
        <f t="shared" si="31"/>
        <v xml:space="preserve"> </v>
      </c>
      <c r="L708" s="87" t="str">
        <f t="shared" si="32"/>
        <v xml:space="preserve"> </v>
      </c>
    </row>
    <row r="709" spans="1:12" x14ac:dyDescent="0.25">
      <c r="A709" s="72"/>
      <c r="B709" s="82"/>
      <c r="C709" s="82"/>
      <c r="D709" s="79"/>
      <c r="E709" s="83"/>
      <c r="F709" s="83"/>
      <c r="G709" s="81"/>
      <c r="H709" s="126"/>
      <c r="I709" s="238" t="str">
        <f>IF(ISNUMBER(F709),_xlfn.IFS(RIGHT(H709,3)="(b)",IF(AND(G709&gt;=DATE('1. Informace o projektu'!$C$3,1,1),G709&lt;=WORKDAY(DATE('1. Informace o projektu'!$C$3+1,1,31)-1,1)),"OK","!!"),RIGHT(H709,3)="(a)",IF(AND(G709&gt;=DATE('1. Informace o projektu'!$C$3,1,1),G709&lt;=WORKDAY(DATE('1. Informace o projektu'!$C$3,12,31)-1,1,'6. Data'!$C$76:$C$89)),"OK","!!"),ISBLANK(G709),"!",ISBLANK(H709),"!!!",H709='6. Data'!$B$3,"vyberte druh nákladu")," ")</f>
        <v xml:space="preserve"> </v>
      </c>
      <c r="J709" s="261" t="str">
        <f t="shared" si="30"/>
        <v xml:space="preserve"> </v>
      </c>
      <c r="K709" s="238" t="str">
        <f t="shared" si="31"/>
        <v xml:space="preserve"> </v>
      </c>
      <c r="L709" s="87" t="str">
        <f t="shared" si="32"/>
        <v xml:space="preserve"> </v>
      </c>
    </row>
    <row r="710" spans="1:12" x14ac:dyDescent="0.25">
      <c r="A710" s="72"/>
      <c r="B710" s="82"/>
      <c r="C710" s="82"/>
      <c r="D710" s="79"/>
      <c r="E710" s="83"/>
      <c r="F710" s="83"/>
      <c r="G710" s="81"/>
      <c r="H710" s="126"/>
      <c r="I710" s="238" t="str">
        <f>IF(ISNUMBER(F710),_xlfn.IFS(RIGHT(H710,3)="(b)",IF(AND(G710&gt;=DATE('1. Informace o projektu'!$C$3,1,1),G710&lt;=WORKDAY(DATE('1. Informace o projektu'!$C$3+1,1,31)-1,1)),"OK","!!"),RIGHT(H710,3)="(a)",IF(AND(G710&gt;=DATE('1. Informace o projektu'!$C$3,1,1),G710&lt;=WORKDAY(DATE('1. Informace o projektu'!$C$3,12,31)-1,1,'6. Data'!$C$76:$C$89)),"OK","!!"),ISBLANK(G710),"!",ISBLANK(H710),"!!!",H710='6. Data'!$B$3,"vyberte druh nákladu")," ")</f>
        <v xml:space="preserve"> </v>
      </c>
      <c r="J710" s="261" t="str">
        <f t="shared" si="30"/>
        <v xml:space="preserve"> </v>
      </c>
      <c r="K710" s="238" t="str">
        <f t="shared" si="31"/>
        <v xml:space="preserve"> </v>
      </c>
      <c r="L710" s="87" t="str">
        <f t="shared" si="32"/>
        <v xml:space="preserve"> </v>
      </c>
    </row>
    <row r="711" spans="1:12" x14ac:dyDescent="0.25">
      <c r="A711" s="72"/>
      <c r="B711" s="82"/>
      <c r="C711" s="82"/>
      <c r="D711" s="79"/>
      <c r="E711" s="83"/>
      <c r="F711" s="83"/>
      <c r="G711" s="81"/>
      <c r="H711" s="126"/>
      <c r="I711" s="238" t="str">
        <f>IF(ISNUMBER(F711),_xlfn.IFS(RIGHT(H711,3)="(b)",IF(AND(G711&gt;=DATE('1. Informace o projektu'!$C$3,1,1),G711&lt;=WORKDAY(DATE('1. Informace o projektu'!$C$3+1,1,31)-1,1)),"OK","!!"),RIGHT(H711,3)="(a)",IF(AND(G711&gt;=DATE('1. Informace o projektu'!$C$3,1,1),G711&lt;=WORKDAY(DATE('1. Informace o projektu'!$C$3,12,31)-1,1,'6. Data'!$C$76:$C$89)),"OK","!!"),ISBLANK(G711),"!",ISBLANK(H711),"!!!",H711='6. Data'!$B$3,"vyberte druh nákladu")," ")</f>
        <v xml:space="preserve"> </v>
      </c>
      <c r="J711" s="261" t="str">
        <f t="shared" ref="J711:J774" si="33">_xlfn.IFS(I711="!","Zapište datum úhrady",I711="ok"," ",I711=" "," ",I711="!!!","vyberte druh nákladu",I711="!!","nepovolené datum úhrady",I711="vyberte druh nákladu","vyberte druh nákladu")</f>
        <v xml:space="preserve"> </v>
      </c>
      <c r="K711" s="238" t="str">
        <f t="shared" ref="K711:K774" si="34">IF(ISNUMBER(F711),IF(E711&gt;=F711,"OK","!")," ")</f>
        <v xml:space="preserve"> </v>
      </c>
      <c r="L711" s="87" t="str">
        <f t="shared" ref="L711:L774" si="35">_xlfn.IFS(K711="!","Hrazeno z dotace je vyšší než fakturovaná částka",K711="ok"," ",K711=" "," ")</f>
        <v xml:space="preserve"> </v>
      </c>
    </row>
    <row r="712" spans="1:12" x14ac:dyDescent="0.25">
      <c r="A712" s="72"/>
      <c r="B712" s="82"/>
      <c r="C712" s="82"/>
      <c r="D712" s="79"/>
      <c r="E712" s="83"/>
      <c r="F712" s="83"/>
      <c r="G712" s="81"/>
      <c r="H712" s="126"/>
      <c r="I712" s="238" t="str">
        <f>IF(ISNUMBER(F712),_xlfn.IFS(RIGHT(H712,3)="(b)",IF(AND(G712&gt;=DATE('1. Informace o projektu'!$C$3,1,1),G712&lt;=WORKDAY(DATE('1. Informace o projektu'!$C$3+1,1,31)-1,1)),"OK","!!"),RIGHT(H712,3)="(a)",IF(AND(G712&gt;=DATE('1. Informace o projektu'!$C$3,1,1),G712&lt;=WORKDAY(DATE('1. Informace o projektu'!$C$3,12,31)-1,1,'6. Data'!$C$76:$C$89)),"OK","!!"),ISBLANK(G712),"!",ISBLANK(H712),"!!!",H712='6. Data'!$B$3,"vyberte druh nákladu")," ")</f>
        <v xml:space="preserve"> </v>
      </c>
      <c r="J712" s="261" t="str">
        <f t="shared" si="33"/>
        <v xml:space="preserve"> </v>
      </c>
      <c r="K712" s="238" t="str">
        <f t="shared" si="34"/>
        <v xml:space="preserve"> </v>
      </c>
      <c r="L712" s="87" t="str">
        <f t="shared" si="35"/>
        <v xml:space="preserve"> </v>
      </c>
    </row>
    <row r="713" spans="1:12" x14ac:dyDescent="0.25">
      <c r="A713" s="72"/>
      <c r="B713" s="82"/>
      <c r="C713" s="82"/>
      <c r="D713" s="79"/>
      <c r="E713" s="83"/>
      <c r="F713" s="83"/>
      <c r="G713" s="81"/>
      <c r="H713" s="126"/>
      <c r="I713" s="238" t="str">
        <f>IF(ISNUMBER(F713),_xlfn.IFS(RIGHT(H713,3)="(b)",IF(AND(G713&gt;=DATE('1. Informace o projektu'!$C$3,1,1),G713&lt;=WORKDAY(DATE('1. Informace o projektu'!$C$3+1,1,31)-1,1)),"OK","!!"),RIGHT(H713,3)="(a)",IF(AND(G713&gt;=DATE('1. Informace o projektu'!$C$3,1,1),G713&lt;=WORKDAY(DATE('1. Informace o projektu'!$C$3,12,31)-1,1,'6. Data'!$C$76:$C$89)),"OK","!!"),ISBLANK(G713),"!",ISBLANK(H713),"!!!",H713='6. Data'!$B$3,"vyberte druh nákladu")," ")</f>
        <v xml:space="preserve"> </v>
      </c>
      <c r="J713" s="261" t="str">
        <f t="shared" si="33"/>
        <v xml:space="preserve"> </v>
      </c>
      <c r="K713" s="238" t="str">
        <f t="shared" si="34"/>
        <v xml:space="preserve"> </v>
      </c>
      <c r="L713" s="87" t="str">
        <f t="shared" si="35"/>
        <v xml:space="preserve"> </v>
      </c>
    </row>
    <row r="714" spans="1:12" x14ac:dyDescent="0.25">
      <c r="A714" s="72"/>
      <c r="B714" s="82"/>
      <c r="C714" s="82"/>
      <c r="D714" s="79"/>
      <c r="E714" s="83"/>
      <c r="F714" s="83"/>
      <c r="G714" s="81"/>
      <c r="H714" s="126"/>
      <c r="I714" s="238" t="str">
        <f>IF(ISNUMBER(F714),_xlfn.IFS(RIGHT(H714,3)="(b)",IF(AND(G714&gt;=DATE('1. Informace o projektu'!$C$3,1,1),G714&lt;=WORKDAY(DATE('1. Informace o projektu'!$C$3+1,1,31)-1,1)),"OK","!!"),RIGHT(H714,3)="(a)",IF(AND(G714&gt;=DATE('1. Informace o projektu'!$C$3,1,1),G714&lt;=WORKDAY(DATE('1. Informace o projektu'!$C$3,12,31)-1,1,'6. Data'!$C$76:$C$89)),"OK","!!"),ISBLANK(G714),"!",ISBLANK(H714),"!!!",H714='6. Data'!$B$3,"vyberte druh nákladu")," ")</f>
        <v xml:space="preserve"> </v>
      </c>
      <c r="J714" s="261" t="str">
        <f t="shared" si="33"/>
        <v xml:space="preserve"> </v>
      </c>
      <c r="K714" s="238" t="str">
        <f t="shared" si="34"/>
        <v xml:space="preserve"> </v>
      </c>
      <c r="L714" s="87" t="str">
        <f t="shared" si="35"/>
        <v xml:space="preserve"> </v>
      </c>
    </row>
    <row r="715" spans="1:12" x14ac:dyDescent="0.25">
      <c r="A715" s="72"/>
      <c r="B715" s="82"/>
      <c r="C715" s="82"/>
      <c r="D715" s="79"/>
      <c r="E715" s="83"/>
      <c r="F715" s="83"/>
      <c r="G715" s="81"/>
      <c r="H715" s="126"/>
      <c r="I715" s="238" t="str">
        <f>IF(ISNUMBER(F715),_xlfn.IFS(RIGHT(H715,3)="(b)",IF(AND(G715&gt;=DATE('1. Informace o projektu'!$C$3,1,1),G715&lt;=WORKDAY(DATE('1. Informace o projektu'!$C$3+1,1,31)-1,1)),"OK","!!"),RIGHT(H715,3)="(a)",IF(AND(G715&gt;=DATE('1. Informace o projektu'!$C$3,1,1),G715&lt;=WORKDAY(DATE('1. Informace o projektu'!$C$3,12,31)-1,1,'6. Data'!$C$76:$C$89)),"OK","!!"),ISBLANK(G715),"!",ISBLANK(H715),"!!!",H715='6. Data'!$B$3,"vyberte druh nákladu")," ")</f>
        <v xml:space="preserve"> </v>
      </c>
      <c r="J715" s="261" t="str">
        <f t="shared" si="33"/>
        <v xml:space="preserve"> </v>
      </c>
      <c r="K715" s="238" t="str">
        <f t="shared" si="34"/>
        <v xml:space="preserve"> </v>
      </c>
      <c r="L715" s="87" t="str">
        <f t="shared" si="35"/>
        <v xml:space="preserve"> </v>
      </c>
    </row>
    <row r="716" spans="1:12" x14ac:dyDescent="0.25">
      <c r="A716" s="72"/>
      <c r="B716" s="82"/>
      <c r="C716" s="82"/>
      <c r="D716" s="79"/>
      <c r="E716" s="83"/>
      <c r="F716" s="83"/>
      <c r="G716" s="81"/>
      <c r="H716" s="126"/>
      <c r="I716" s="238" t="str">
        <f>IF(ISNUMBER(F716),_xlfn.IFS(RIGHT(H716,3)="(b)",IF(AND(G716&gt;=DATE('1. Informace o projektu'!$C$3,1,1),G716&lt;=WORKDAY(DATE('1. Informace o projektu'!$C$3+1,1,31)-1,1)),"OK","!!"),RIGHT(H716,3)="(a)",IF(AND(G716&gt;=DATE('1. Informace o projektu'!$C$3,1,1),G716&lt;=WORKDAY(DATE('1. Informace o projektu'!$C$3,12,31)-1,1,'6. Data'!$C$76:$C$89)),"OK","!!"),ISBLANK(G716),"!",ISBLANK(H716),"!!!",H716='6. Data'!$B$3,"vyberte druh nákladu")," ")</f>
        <v xml:space="preserve"> </v>
      </c>
      <c r="J716" s="261" t="str">
        <f t="shared" si="33"/>
        <v xml:space="preserve"> </v>
      </c>
      <c r="K716" s="238" t="str">
        <f t="shared" si="34"/>
        <v xml:space="preserve"> </v>
      </c>
      <c r="L716" s="87" t="str">
        <f t="shared" si="35"/>
        <v xml:space="preserve"> </v>
      </c>
    </row>
    <row r="717" spans="1:12" x14ac:dyDescent="0.25">
      <c r="A717" s="72"/>
      <c r="B717" s="82"/>
      <c r="C717" s="82"/>
      <c r="D717" s="79"/>
      <c r="E717" s="83"/>
      <c r="F717" s="83"/>
      <c r="G717" s="81"/>
      <c r="H717" s="126"/>
      <c r="I717" s="238" t="str">
        <f>IF(ISNUMBER(F717),_xlfn.IFS(RIGHT(H717,3)="(b)",IF(AND(G717&gt;=DATE('1. Informace o projektu'!$C$3,1,1),G717&lt;=WORKDAY(DATE('1. Informace o projektu'!$C$3+1,1,31)-1,1)),"OK","!!"),RIGHT(H717,3)="(a)",IF(AND(G717&gt;=DATE('1. Informace o projektu'!$C$3,1,1),G717&lt;=WORKDAY(DATE('1. Informace o projektu'!$C$3,12,31)-1,1,'6. Data'!$C$76:$C$89)),"OK","!!"),ISBLANK(G717),"!",ISBLANK(H717),"!!!",H717='6. Data'!$B$3,"vyberte druh nákladu")," ")</f>
        <v xml:space="preserve"> </v>
      </c>
      <c r="J717" s="261" t="str">
        <f t="shared" si="33"/>
        <v xml:space="preserve"> </v>
      </c>
      <c r="K717" s="238" t="str">
        <f t="shared" si="34"/>
        <v xml:space="preserve"> </v>
      </c>
      <c r="L717" s="87" t="str">
        <f t="shared" si="35"/>
        <v xml:space="preserve"> </v>
      </c>
    </row>
    <row r="718" spans="1:12" x14ac:dyDescent="0.25">
      <c r="A718" s="72"/>
      <c r="B718" s="82"/>
      <c r="C718" s="82"/>
      <c r="D718" s="79"/>
      <c r="E718" s="83"/>
      <c r="F718" s="83"/>
      <c r="G718" s="81"/>
      <c r="H718" s="126"/>
      <c r="I718" s="238" t="str">
        <f>IF(ISNUMBER(F718),_xlfn.IFS(RIGHT(H718,3)="(b)",IF(AND(G718&gt;=DATE('1. Informace o projektu'!$C$3,1,1),G718&lt;=WORKDAY(DATE('1. Informace o projektu'!$C$3+1,1,31)-1,1)),"OK","!!"),RIGHT(H718,3)="(a)",IF(AND(G718&gt;=DATE('1. Informace o projektu'!$C$3,1,1),G718&lt;=WORKDAY(DATE('1. Informace o projektu'!$C$3,12,31)-1,1,'6. Data'!$C$76:$C$89)),"OK","!!"),ISBLANK(G718),"!",ISBLANK(H718),"!!!",H718='6. Data'!$B$3,"vyberte druh nákladu")," ")</f>
        <v xml:space="preserve"> </v>
      </c>
      <c r="J718" s="261" t="str">
        <f t="shared" si="33"/>
        <v xml:space="preserve"> </v>
      </c>
      <c r="K718" s="238" t="str">
        <f t="shared" si="34"/>
        <v xml:space="preserve"> </v>
      </c>
      <c r="L718" s="87" t="str">
        <f t="shared" si="35"/>
        <v xml:space="preserve"> </v>
      </c>
    </row>
    <row r="719" spans="1:12" x14ac:dyDescent="0.25">
      <c r="A719" s="72"/>
      <c r="B719" s="82"/>
      <c r="C719" s="82"/>
      <c r="D719" s="79"/>
      <c r="E719" s="83"/>
      <c r="F719" s="83"/>
      <c r="G719" s="81"/>
      <c r="H719" s="126"/>
      <c r="I719" s="238" t="str">
        <f>IF(ISNUMBER(F719),_xlfn.IFS(RIGHT(H719,3)="(b)",IF(AND(G719&gt;=DATE('1. Informace o projektu'!$C$3,1,1),G719&lt;=WORKDAY(DATE('1. Informace o projektu'!$C$3+1,1,31)-1,1)),"OK","!!"),RIGHT(H719,3)="(a)",IF(AND(G719&gt;=DATE('1. Informace o projektu'!$C$3,1,1),G719&lt;=WORKDAY(DATE('1. Informace o projektu'!$C$3,12,31)-1,1,'6. Data'!$C$76:$C$89)),"OK","!!"),ISBLANK(G719),"!",ISBLANK(H719),"!!!",H719='6. Data'!$B$3,"vyberte druh nákladu")," ")</f>
        <v xml:space="preserve"> </v>
      </c>
      <c r="J719" s="261" t="str">
        <f t="shared" si="33"/>
        <v xml:space="preserve"> </v>
      </c>
      <c r="K719" s="238" t="str">
        <f t="shared" si="34"/>
        <v xml:space="preserve"> </v>
      </c>
      <c r="L719" s="87" t="str">
        <f t="shared" si="35"/>
        <v xml:space="preserve"> </v>
      </c>
    </row>
    <row r="720" spans="1:12" x14ac:dyDescent="0.25">
      <c r="A720" s="72"/>
      <c r="B720" s="82"/>
      <c r="C720" s="82"/>
      <c r="D720" s="79"/>
      <c r="E720" s="83"/>
      <c r="F720" s="83"/>
      <c r="G720" s="81"/>
      <c r="H720" s="126"/>
      <c r="I720" s="238" t="str">
        <f>IF(ISNUMBER(F720),_xlfn.IFS(RIGHT(H720,3)="(b)",IF(AND(G720&gt;=DATE('1. Informace o projektu'!$C$3,1,1),G720&lt;=WORKDAY(DATE('1. Informace o projektu'!$C$3+1,1,31)-1,1)),"OK","!!"),RIGHT(H720,3)="(a)",IF(AND(G720&gt;=DATE('1. Informace o projektu'!$C$3,1,1),G720&lt;=WORKDAY(DATE('1. Informace o projektu'!$C$3,12,31)-1,1,'6. Data'!$C$76:$C$89)),"OK","!!"),ISBLANK(G720),"!",ISBLANK(H720),"!!!",H720='6. Data'!$B$3,"vyberte druh nákladu")," ")</f>
        <v xml:space="preserve"> </v>
      </c>
      <c r="J720" s="261" t="str">
        <f t="shared" si="33"/>
        <v xml:space="preserve"> </v>
      </c>
      <c r="K720" s="238" t="str">
        <f t="shared" si="34"/>
        <v xml:space="preserve"> </v>
      </c>
      <c r="L720" s="87" t="str">
        <f t="shared" si="35"/>
        <v xml:space="preserve"> </v>
      </c>
    </row>
    <row r="721" spans="1:12" x14ac:dyDescent="0.25">
      <c r="A721" s="72"/>
      <c r="B721" s="82"/>
      <c r="C721" s="82"/>
      <c r="D721" s="79"/>
      <c r="E721" s="83"/>
      <c r="F721" s="83"/>
      <c r="G721" s="81"/>
      <c r="H721" s="126"/>
      <c r="I721" s="238" t="str">
        <f>IF(ISNUMBER(F721),_xlfn.IFS(RIGHT(H721,3)="(b)",IF(AND(G721&gt;=DATE('1. Informace o projektu'!$C$3,1,1),G721&lt;=WORKDAY(DATE('1. Informace o projektu'!$C$3+1,1,31)-1,1)),"OK","!!"),RIGHT(H721,3)="(a)",IF(AND(G721&gt;=DATE('1. Informace o projektu'!$C$3,1,1),G721&lt;=WORKDAY(DATE('1. Informace o projektu'!$C$3,12,31)-1,1,'6. Data'!$C$76:$C$89)),"OK","!!"),ISBLANK(G721),"!",ISBLANK(H721),"!!!",H721='6. Data'!$B$3,"vyberte druh nákladu")," ")</f>
        <v xml:space="preserve"> </v>
      </c>
      <c r="J721" s="261" t="str">
        <f t="shared" si="33"/>
        <v xml:space="preserve"> </v>
      </c>
      <c r="K721" s="238" t="str">
        <f t="shared" si="34"/>
        <v xml:space="preserve"> </v>
      </c>
      <c r="L721" s="87" t="str">
        <f t="shared" si="35"/>
        <v xml:space="preserve"> </v>
      </c>
    </row>
    <row r="722" spans="1:12" x14ac:dyDescent="0.25">
      <c r="A722" s="72"/>
      <c r="B722" s="82"/>
      <c r="C722" s="82"/>
      <c r="D722" s="79"/>
      <c r="E722" s="83"/>
      <c r="F722" s="83"/>
      <c r="G722" s="81"/>
      <c r="H722" s="126"/>
      <c r="I722" s="238" t="str">
        <f>IF(ISNUMBER(F722),_xlfn.IFS(RIGHT(H722,3)="(b)",IF(AND(G722&gt;=DATE('1. Informace o projektu'!$C$3,1,1),G722&lt;=WORKDAY(DATE('1. Informace o projektu'!$C$3+1,1,31)-1,1)),"OK","!!"),RIGHT(H722,3)="(a)",IF(AND(G722&gt;=DATE('1. Informace o projektu'!$C$3,1,1),G722&lt;=WORKDAY(DATE('1. Informace o projektu'!$C$3,12,31)-1,1,'6. Data'!$C$76:$C$89)),"OK","!!"),ISBLANK(G722),"!",ISBLANK(H722),"!!!",H722='6. Data'!$B$3,"vyberte druh nákladu")," ")</f>
        <v xml:space="preserve"> </v>
      </c>
      <c r="J722" s="261" t="str">
        <f t="shared" si="33"/>
        <v xml:space="preserve"> </v>
      </c>
      <c r="K722" s="238" t="str">
        <f t="shared" si="34"/>
        <v xml:space="preserve"> </v>
      </c>
      <c r="L722" s="87" t="str">
        <f t="shared" si="35"/>
        <v xml:space="preserve"> </v>
      </c>
    </row>
    <row r="723" spans="1:12" x14ac:dyDescent="0.25">
      <c r="A723" s="72"/>
      <c r="B723" s="82"/>
      <c r="C723" s="82"/>
      <c r="D723" s="79"/>
      <c r="E723" s="83"/>
      <c r="F723" s="83"/>
      <c r="G723" s="81"/>
      <c r="H723" s="126"/>
      <c r="I723" s="238" t="str">
        <f>IF(ISNUMBER(F723),_xlfn.IFS(RIGHT(H723,3)="(b)",IF(AND(G723&gt;=DATE('1. Informace o projektu'!$C$3,1,1),G723&lt;=WORKDAY(DATE('1. Informace o projektu'!$C$3+1,1,31)-1,1)),"OK","!!"),RIGHT(H723,3)="(a)",IF(AND(G723&gt;=DATE('1. Informace o projektu'!$C$3,1,1),G723&lt;=WORKDAY(DATE('1. Informace o projektu'!$C$3,12,31)-1,1,'6. Data'!$C$76:$C$89)),"OK","!!"),ISBLANK(G723),"!",ISBLANK(H723),"!!!",H723='6. Data'!$B$3,"vyberte druh nákladu")," ")</f>
        <v xml:space="preserve"> </v>
      </c>
      <c r="J723" s="261" t="str">
        <f t="shared" si="33"/>
        <v xml:space="preserve"> </v>
      </c>
      <c r="K723" s="238" t="str">
        <f t="shared" si="34"/>
        <v xml:space="preserve"> </v>
      </c>
      <c r="L723" s="87" t="str">
        <f t="shared" si="35"/>
        <v xml:space="preserve"> </v>
      </c>
    </row>
    <row r="724" spans="1:12" x14ac:dyDescent="0.25">
      <c r="A724" s="72"/>
      <c r="B724" s="82"/>
      <c r="C724" s="82"/>
      <c r="D724" s="79"/>
      <c r="E724" s="83"/>
      <c r="F724" s="83"/>
      <c r="G724" s="81"/>
      <c r="H724" s="126"/>
      <c r="I724" s="238" t="str">
        <f>IF(ISNUMBER(F724),_xlfn.IFS(RIGHT(H724,3)="(b)",IF(AND(G724&gt;=DATE('1. Informace o projektu'!$C$3,1,1),G724&lt;=WORKDAY(DATE('1. Informace o projektu'!$C$3+1,1,31)-1,1)),"OK","!!"),RIGHT(H724,3)="(a)",IF(AND(G724&gt;=DATE('1. Informace o projektu'!$C$3,1,1),G724&lt;=WORKDAY(DATE('1. Informace o projektu'!$C$3,12,31)-1,1,'6. Data'!$C$76:$C$89)),"OK","!!"),ISBLANK(G724),"!",ISBLANK(H724),"!!!",H724='6. Data'!$B$3,"vyberte druh nákladu")," ")</f>
        <v xml:space="preserve"> </v>
      </c>
      <c r="J724" s="261" t="str">
        <f t="shared" si="33"/>
        <v xml:space="preserve"> </v>
      </c>
      <c r="K724" s="238" t="str">
        <f t="shared" si="34"/>
        <v xml:space="preserve"> </v>
      </c>
      <c r="L724" s="87" t="str">
        <f t="shared" si="35"/>
        <v xml:space="preserve"> </v>
      </c>
    </row>
    <row r="725" spans="1:12" x14ac:dyDescent="0.25">
      <c r="A725" s="72"/>
      <c r="B725" s="82"/>
      <c r="C725" s="82"/>
      <c r="D725" s="79"/>
      <c r="E725" s="83"/>
      <c r="F725" s="83"/>
      <c r="G725" s="81"/>
      <c r="H725" s="126"/>
      <c r="I725" s="238" t="str">
        <f>IF(ISNUMBER(F725),_xlfn.IFS(RIGHT(H725,3)="(b)",IF(AND(G725&gt;=DATE('1. Informace o projektu'!$C$3,1,1),G725&lt;=WORKDAY(DATE('1. Informace o projektu'!$C$3+1,1,31)-1,1)),"OK","!!"),RIGHT(H725,3)="(a)",IF(AND(G725&gt;=DATE('1. Informace o projektu'!$C$3,1,1),G725&lt;=WORKDAY(DATE('1. Informace o projektu'!$C$3,12,31)-1,1,'6. Data'!$C$76:$C$89)),"OK","!!"),ISBLANK(G725),"!",ISBLANK(H725),"!!!",H725='6. Data'!$B$3,"vyberte druh nákladu")," ")</f>
        <v xml:space="preserve"> </v>
      </c>
      <c r="J725" s="261" t="str">
        <f t="shared" si="33"/>
        <v xml:space="preserve"> </v>
      </c>
      <c r="K725" s="238" t="str">
        <f t="shared" si="34"/>
        <v xml:space="preserve"> </v>
      </c>
      <c r="L725" s="87" t="str">
        <f t="shared" si="35"/>
        <v xml:space="preserve"> </v>
      </c>
    </row>
    <row r="726" spans="1:12" x14ac:dyDescent="0.25">
      <c r="A726" s="72"/>
      <c r="B726" s="82"/>
      <c r="C726" s="82"/>
      <c r="D726" s="79"/>
      <c r="E726" s="83"/>
      <c r="F726" s="83"/>
      <c r="G726" s="81"/>
      <c r="H726" s="126"/>
      <c r="I726" s="238" t="str">
        <f>IF(ISNUMBER(F726),_xlfn.IFS(RIGHT(H726,3)="(b)",IF(AND(G726&gt;=DATE('1. Informace o projektu'!$C$3,1,1),G726&lt;=WORKDAY(DATE('1. Informace o projektu'!$C$3+1,1,31)-1,1)),"OK","!!"),RIGHT(H726,3)="(a)",IF(AND(G726&gt;=DATE('1. Informace o projektu'!$C$3,1,1),G726&lt;=WORKDAY(DATE('1. Informace o projektu'!$C$3,12,31)-1,1,'6. Data'!$C$76:$C$89)),"OK","!!"),ISBLANK(G726),"!",ISBLANK(H726),"!!!",H726='6. Data'!$B$3,"vyberte druh nákladu")," ")</f>
        <v xml:space="preserve"> </v>
      </c>
      <c r="J726" s="261" t="str">
        <f t="shared" si="33"/>
        <v xml:space="preserve"> </v>
      </c>
      <c r="K726" s="238" t="str">
        <f t="shared" si="34"/>
        <v xml:space="preserve"> </v>
      </c>
      <c r="L726" s="87" t="str">
        <f t="shared" si="35"/>
        <v xml:space="preserve"> </v>
      </c>
    </row>
    <row r="727" spans="1:12" x14ac:dyDescent="0.25">
      <c r="A727" s="72"/>
      <c r="B727" s="82"/>
      <c r="C727" s="82"/>
      <c r="D727" s="79"/>
      <c r="E727" s="83"/>
      <c r="F727" s="83"/>
      <c r="G727" s="81"/>
      <c r="H727" s="126"/>
      <c r="I727" s="238" t="str">
        <f>IF(ISNUMBER(F727),_xlfn.IFS(RIGHT(H727,3)="(b)",IF(AND(G727&gt;=DATE('1. Informace o projektu'!$C$3,1,1),G727&lt;=WORKDAY(DATE('1. Informace o projektu'!$C$3+1,1,31)-1,1)),"OK","!!"),RIGHT(H727,3)="(a)",IF(AND(G727&gt;=DATE('1. Informace o projektu'!$C$3,1,1),G727&lt;=WORKDAY(DATE('1. Informace o projektu'!$C$3,12,31)-1,1,'6. Data'!$C$76:$C$89)),"OK","!!"),ISBLANK(G727),"!",ISBLANK(H727),"!!!",H727='6. Data'!$B$3,"vyberte druh nákladu")," ")</f>
        <v xml:space="preserve"> </v>
      </c>
      <c r="J727" s="261" t="str">
        <f t="shared" si="33"/>
        <v xml:space="preserve"> </v>
      </c>
      <c r="K727" s="238" t="str">
        <f t="shared" si="34"/>
        <v xml:space="preserve"> </v>
      </c>
      <c r="L727" s="87" t="str">
        <f t="shared" si="35"/>
        <v xml:space="preserve"> </v>
      </c>
    </row>
    <row r="728" spans="1:12" x14ac:dyDescent="0.25">
      <c r="A728" s="72"/>
      <c r="B728" s="82"/>
      <c r="C728" s="82"/>
      <c r="D728" s="79"/>
      <c r="E728" s="83"/>
      <c r="F728" s="83"/>
      <c r="G728" s="81"/>
      <c r="H728" s="126"/>
      <c r="I728" s="238" t="str">
        <f>IF(ISNUMBER(F728),_xlfn.IFS(RIGHT(H728,3)="(b)",IF(AND(G728&gt;=DATE('1. Informace o projektu'!$C$3,1,1),G728&lt;=WORKDAY(DATE('1. Informace o projektu'!$C$3+1,1,31)-1,1)),"OK","!!"),RIGHT(H728,3)="(a)",IF(AND(G728&gt;=DATE('1. Informace o projektu'!$C$3,1,1),G728&lt;=WORKDAY(DATE('1. Informace o projektu'!$C$3,12,31)-1,1,'6. Data'!$C$76:$C$89)),"OK","!!"),ISBLANK(G728),"!",ISBLANK(H728),"!!!",H728='6. Data'!$B$3,"vyberte druh nákladu")," ")</f>
        <v xml:space="preserve"> </v>
      </c>
      <c r="J728" s="261" t="str">
        <f t="shared" si="33"/>
        <v xml:space="preserve"> </v>
      </c>
      <c r="K728" s="238" t="str">
        <f t="shared" si="34"/>
        <v xml:space="preserve"> </v>
      </c>
      <c r="L728" s="87" t="str">
        <f t="shared" si="35"/>
        <v xml:space="preserve"> </v>
      </c>
    </row>
    <row r="729" spans="1:12" x14ac:dyDescent="0.25">
      <c r="A729" s="72"/>
      <c r="B729" s="82"/>
      <c r="C729" s="82"/>
      <c r="D729" s="79"/>
      <c r="E729" s="83"/>
      <c r="F729" s="83"/>
      <c r="G729" s="81"/>
      <c r="H729" s="126"/>
      <c r="I729" s="238" t="str">
        <f>IF(ISNUMBER(F729),_xlfn.IFS(RIGHT(H729,3)="(b)",IF(AND(G729&gt;=DATE('1. Informace o projektu'!$C$3,1,1),G729&lt;=WORKDAY(DATE('1. Informace o projektu'!$C$3+1,1,31)-1,1)),"OK","!!"),RIGHT(H729,3)="(a)",IF(AND(G729&gt;=DATE('1. Informace o projektu'!$C$3,1,1),G729&lt;=WORKDAY(DATE('1. Informace o projektu'!$C$3,12,31)-1,1,'6. Data'!$C$76:$C$89)),"OK","!!"),ISBLANK(G729),"!",ISBLANK(H729),"!!!",H729='6. Data'!$B$3,"vyberte druh nákladu")," ")</f>
        <v xml:space="preserve"> </v>
      </c>
      <c r="J729" s="261" t="str">
        <f t="shared" si="33"/>
        <v xml:space="preserve"> </v>
      </c>
      <c r="K729" s="238" t="str">
        <f t="shared" si="34"/>
        <v xml:space="preserve"> </v>
      </c>
      <c r="L729" s="87" t="str">
        <f t="shared" si="35"/>
        <v xml:space="preserve"> </v>
      </c>
    </row>
    <row r="730" spans="1:12" x14ac:dyDescent="0.25">
      <c r="A730" s="72"/>
      <c r="B730" s="82"/>
      <c r="C730" s="82"/>
      <c r="D730" s="79"/>
      <c r="E730" s="83"/>
      <c r="F730" s="83"/>
      <c r="G730" s="81"/>
      <c r="H730" s="126"/>
      <c r="I730" s="238" t="str">
        <f>IF(ISNUMBER(F730),_xlfn.IFS(RIGHT(H730,3)="(b)",IF(AND(G730&gt;=DATE('1. Informace o projektu'!$C$3,1,1),G730&lt;=WORKDAY(DATE('1. Informace o projektu'!$C$3+1,1,31)-1,1)),"OK","!!"),RIGHT(H730,3)="(a)",IF(AND(G730&gt;=DATE('1. Informace o projektu'!$C$3,1,1),G730&lt;=WORKDAY(DATE('1. Informace o projektu'!$C$3,12,31)-1,1,'6. Data'!$C$76:$C$89)),"OK","!!"),ISBLANK(G730),"!",ISBLANK(H730),"!!!",H730='6. Data'!$B$3,"vyberte druh nákladu")," ")</f>
        <v xml:space="preserve"> </v>
      </c>
      <c r="J730" s="261" t="str">
        <f t="shared" si="33"/>
        <v xml:space="preserve"> </v>
      </c>
      <c r="K730" s="238" t="str">
        <f t="shared" si="34"/>
        <v xml:space="preserve"> </v>
      </c>
      <c r="L730" s="87" t="str">
        <f t="shared" si="35"/>
        <v xml:space="preserve"> </v>
      </c>
    </row>
    <row r="731" spans="1:12" x14ac:dyDescent="0.25">
      <c r="A731" s="72"/>
      <c r="B731" s="82"/>
      <c r="C731" s="82"/>
      <c r="D731" s="79"/>
      <c r="E731" s="83"/>
      <c r="F731" s="83"/>
      <c r="G731" s="81"/>
      <c r="H731" s="126"/>
      <c r="I731" s="238" t="str">
        <f>IF(ISNUMBER(F731),_xlfn.IFS(RIGHT(H731,3)="(b)",IF(AND(G731&gt;=DATE('1. Informace o projektu'!$C$3,1,1),G731&lt;=WORKDAY(DATE('1. Informace o projektu'!$C$3+1,1,31)-1,1)),"OK","!!"),RIGHT(H731,3)="(a)",IF(AND(G731&gt;=DATE('1. Informace o projektu'!$C$3,1,1),G731&lt;=WORKDAY(DATE('1. Informace o projektu'!$C$3,12,31)-1,1,'6. Data'!$C$76:$C$89)),"OK","!!"),ISBLANK(G731),"!",ISBLANK(H731),"!!!",H731='6. Data'!$B$3,"vyberte druh nákladu")," ")</f>
        <v xml:space="preserve"> </v>
      </c>
      <c r="J731" s="261" t="str">
        <f t="shared" si="33"/>
        <v xml:space="preserve"> </v>
      </c>
      <c r="K731" s="238" t="str">
        <f t="shared" si="34"/>
        <v xml:space="preserve"> </v>
      </c>
      <c r="L731" s="87" t="str">
        <f t="shared" si="35"/>
        <v xml:space="preserve"> </v>
      </c>
    </row>
    <row r="732" spans="1:12" x14ac:dyDescent="0.25">
      <c r="A732" s="72"/>
      <c r="B732" s="82"/>
      <c r="C732" s="82"/>
      <c r="D732" s="79"/>
      <c r="E732" s="83"/>
      <c r="F732" s="83"/>
      <c r="G732" s="81"/>
      <c r="H732" s="126"/>
      <c r="I732" s="238" t="str">
        <f>IF(ISNUMBER(F732),_xlfn.IFS(RIGHT(H732,3)="(b)",IF(AND(G732&gt;=DATE('1. Informace o projektu'!$C$3,1,1),G732&lt;=WORKDAY(DATE('1. Informace o projektu'!$C$3+1,1,31)-1,1)),"OK","!!"),RIGHT(H732,3)="(a)",IF(AND(G732&gt;=DATE('1. Informace o projektu'!$C$3,1,1),G732&lt;=WORKDAY(DATE('1. Informace o projektu'!$C$3,12,31)-1,1,'6. Data'!$C$76:$C$89)),"OK","!!"),ISBLANK(G732),"!",ISBLANK(H732),"!!!",H732='6. Data'!$B$3,"vyberte druh nákladu")," ")</f>
        <v xml:space="preserve"> </v>
      </c>
      <c r="J732" s="261" t="str">
        <f t="shared" si="33"/>
        <v xml:space="preserve"> </v>
      </c>
      <c r="K732" s="238" t="str">
        <f t="shared" si="34"/>
        <v xml:space="preserve"> </v>
      </c>
      <c r="L732" s="87" t="str">
        <f t="shared" si="35"/>
        <v xml:space="preserve"> </v>
      </c>
    </row>
    <row r="733" spans="1:12" x14ac:dyDescent="0.25">
      <c r="A733" s="72"/>
      <c r="B733" s="82"/>
      <c r="C733" s="82"/>
      <c r="D733" s="79"/>
      <c r="E733" s="83"/>
      <c r="F733" s="83"/>
      <c r="G733" s="81"/>
      <c r="H733" s="126"/>
      <c r="I733" s="238" t="str">
        <f>IF(ISNUMBER(F733),_xlfn.IFS(RIGHT(H733,3)="(b)",IF(AND(G733&gt;=DATE('1. Informace o projektu'!$C$3,1,1),G733&lt;=WORKDAY(DATE('1. Informace o projektu'!$C$3+1,1,31)-1,1)),"OK","!!"),RIGHT(H733,3)="(a)",IF(AND(G733&gt;=DATE('1. Informace o projektu'!$C$3,1,1),G733&lt;=WORKDAY(DATE('1. Informace o projektu'!$C$3,12,31)-1,1,'6. Data'!$C$76:$C$89)),"OK","!!"),ISBLANK(G733),"!",ISBLANK(H733),"!!!",H733='6. Data'!$B$3,"vyberte druh nákladu")," ")</f>
        <v xml:space="preserve"> </v>
      </c>
      <c r="J733" s="261" t="str">
        <f t="shared" si="33"/>
        <v xml:space="preserve"> </v>
      </c>
      <c r="K733" s="238" t="str">
        <f t="shared" si="34"/>
        <v xml:space="preserve"> </v>
      </c>
      <c r="L733" s="87" t="str">
        <f t="shared" si="35"/>
        <v xml:space="preserve"> </v>
      </c>
    </row>
    <row r="734" spans="1:12" x14ac:dyDescent="0.25">
      <c r="A734" s="72"/>
      <c r="B734" s="82"/>
      <c r="C734" s="82"/>
      <c r="D734" s="79"/>
      <c r="E734" s="83"/>
      <c r="F734" s="83"/>
      <c r="G734" s="81"/>
      <c r="H734" s="126"/>
      <c r="I734" s="238" t="str">
        <f>IF(ISNUMBER(F734),_xlfn.IFS(RIGHT(H734,3)="(b)",IF(AND(G734&gt;=DATE('1. Informace o projektu'!$C$3,1,1),G734&lt;=WORKDAY(DATE('1. Informace o projektu'!$C$3+1,1,31)-1,1)),"OK","!!"),RIGHT(H734,3)="(a)",IF(AND(G734&gt;=DATE('1. Informace o projektu'!$C$3,1,1),G734&lt;=WORKDAY(DATE('1. Informace o projektu'!$C$3,12,31)-1,1,'6. Data'!$C$76:$C$89)),"OK","!!"),ISBLANK(G734),"!",ISBLANK(H734),"!!!",H734='6. Data'!$B$3,"vyberte druh nákladu")," ")</f>
        <v xml:space="preserve"> </v>
      </c>
      <c r="J734" s="261" t="str">
        <f t="shared" si="33"/>
        <v xml:space="preserve"> </v>
      </c>
      <c r="K734" s="238" t="str">
        <f t="shared" si="34"/>
        <v xml:space="preserve"> </v>
      </c>
      <c r="L734" s="87" t="str">
        <f t="shared" si="35"/>
        <v xml:space="preserve"> </v>
      </c>
    </row>
    <row r="735" spans="1:12" x14ac:dyDescent="0.25">
      <c r="A735" s="72"/>
      <c r="B735" s="82"/>
      <c r="C735" s="82"/>
      <c r="D735" s="79"/>
      <c r="E735" s="83"/>
      <c r="F735" s="83"/>
      <c r="G735" s="81"/>
      <c r="H735" s="126"/>
      <c r="I735" s="238" t="str">
        <f>IF(ISNUMBER(F735),_xlfn.IFS(RIGHT(H735,3)="(b)",IF(AND(G735&gt;=DATE('1. Informace o projektu'!$C$3,1,1),G735&lt;=WORKDAY(DATE('1. Informace o projektu'!$C$3+1,1,31)-1,1)),"OK","!!"),RIGHT(H735,3)="(a)",IF(AND(G735&gt;=DATE('1. Informace o projektu'!$C$3,1,1),G735&lt;=WORKDAY(DATE('1. Informace o projektu'!$C$3,12,31)-1,1,'6. Data'!$C$76:$C$89)),"OK","!!"),ISBLANK(G735),"!",ISBLANK(H735),"!!!",H735='6. Data'!$B$3,"vyberte druh nákladu")," ")</f>
        <v xml:space="preserve"> </v>
      </c>
      <c r="J735" s="261" t="str">
        <f t="shared" si="33"/>
        <v xml:space="preserve"> </v>
      </c>
      <c r="K735" s="238" t="str">
        <f t="shared" si="34"/>
        <v xml:space="preserve"> </v>
      </c>
      <c r="L735" s="87" t="str">
        <f t="shared" si="35"/>
        <v xml:space="preserve"> </v>
      </c>
    </row>
    <row r="736" spans="1:12" x14ac:dyDescent="0.25">
      <c r="A736" s="72"/>
      <c r="B736" s="82"/>
      <c r="C736" s="82"/>
      <c r="D736" s="79"/>
      <c r="E736" s="83"/>
      <c r="F736" s="83"/>
      <c r="G736" s="81"/>
      <c r="H736" s="126"/>
      <c r="I736" s="238" t="str">
        <f>IF(ISNUMBER(F736),_xlfn.IFS(RIGHT(H736,3)="(b)",IF(AND(G736&gt;=DATE('1. Informace o projektu'!$C$3,1,1),G736&lt;=WORKDAY(DATE('1. Informace o projektu'!$C$3+1,1,31)-1,1)),"OK","!!"),RIGHT(H736,3)="(a)",IF(AND(G736&gt;=DATE('1. Informace o projektu'!$C$3,1,1),G736&lt;=WORKDAY(DATE('1. Informace o projektu'!$C$3,12,31)-1,1,'6. Data'!$C$76:$C$89)),"OK","!!"),ISBLANK(G736),"!",ISBLANK(H736),"!!!",H736='6. Data'!$B$3,"vyberte druh nákladu")," ")</f>
        <v xml:space="preserve"> </v>
      </c>
      <c r="J736" s="261" t="str">
        <f t="shared" si="33"/>
        <v xml:space="preserve"> </v>
      </c>
      <c r="K736" s="238" t="str">
        <f t="shared" si="34"/>
        <v xml:space="preserve"> </v>
      </c>
      <c r="L736" s="87" t="str">
        <f t="shared" si="35"/>
        <v xml:space="preserve"> </v>
      </c>
    </row>
    <row r="737" spans="1:12" x14ac:dyDescent="0.25">
      <c r="A737" s="72"/>
      <c r="B737" s="82"/>
      <c r="C737" s="82"/>
      <c r="D737" s="79"/>
      <c r="E737" s="83"/>
      <c r="F737" s="83"/>
      <c r="G737" s="81"/>
      <c r="H737" s="126"/>
      <c r="I737" s="238" t="str">
        <f>IF(ISNUMBER(F737),_xlfn.IFS(RIGHT(H737,3)="(b)",IF(AND(G737&gt;=DATE('1. Informace o projektu'!$C$3,1,1),G737&lt;=WORKDAY(DATE('1. Informace o projektu'!$C$3+1,1,31)-1,1)),"OK","!!"),RIGHT(H737,3)="(a)",IF(AND(G737&gt;=DATE('1. Informace o projektu'!$C$3,1,1),G737&lt;=WORKDAY(DATE('1. Informace o projektu'!$C$3,12,31)-1,1,'6. Data'!$C$76:$C$89)),"OK","!!"),ISBLANK(G737),"!",ISBLANK(H737),"!!!",H737='6. Data'!$B$3,"vyberte druh nákladu")," ")</f>
        <v xml:space="preserve"> </v>
      </c>
      <c r="J737" s="261" t="str">
        <f t="shared" si="33"/>
        <v xml:space="preserve"> </v>
      </c>
      <c r="K737" s="238" t="str">
        <f t="shared" si="34"/>
        <v xml:space="preserve"> </v>
      </c>
      <c r="L737" s="87" t="str">
        <f t="shared" si="35"/>
        <v xml:space="preserve"> </v>
      </c>
    </row>
    <row r="738" spans="1:12" x14ac:dyDescent="0.25">
      <c r="A738" s="72"/>
      <c r="B738" s="82"/>
      <c r="C738" s="82"/>
      <c r="D738" s="79"/>
      <c r="E738" s="83"/>
      <c r="F738" s="83"/>
      <c r="G738" s="81"/>
      <c r="H738" s="126"/>
      <c r="I738" s="238" t="str">
        <f>IF(ISNUMBER(F738),_xlfn.IFS(RIGHT(H738,3)="(b)",IF(AND(G738&gt;=DATE('1. Informace o projektu'!$C$3,1,1),G738&lt;=WORKDAY(DATE('1. Informace o projektu'!$C$3+1,1,31)-1,1)),"OK","!!"),RIGHT(H738,3)="(a)",IF(AND(G738&gt;=DATE('1. Informace o projektu'!$C$3,1,1),G738&lt;=WORKDAY(DATE('1. Informace o projektu'!$C$3,12,31)-1,1,'6. Data'!$C$76:$C$89)),"OK","!!"),ISBLANK(G738),"!",ISBLANK(H738),"!!!",H738='6. Data'!$B$3,"vyberte druh nákladu")," ")</f>
        <v xml:space="preserve"> </v>
      </c>
      <c r="J738" s="261" t="str">
        <f t="shared" si="33"/>
        <v xml:space="preserve"> </v>
      </c>
      <c r="K738" s="238" t="str">
        <f t="shared" si="34"/>
        <v xml:space="preserve"> </v>
      </c>
      <c r="L738" s="87" t="str">
        <f t="shared" si="35"/>
        <v xml:space="preserve"> </v>
      </c>
    </row>
    <row r="739" spans="1:12" x14ac:dyDescent="0.25">
      <c r="A739" s="72"/>
      <c r="B739" s="82"/>
      <c r="C739" s="82"/>
      <c r="D739" s="79"/>
      <c r="E739" s="83"/>
      <c r="F739" s="83"/>
      <c r="G739" s="81"/>
      <c r="H739" s="126"/>
      <c r="I739" s="238" t="str">
        <f>IF(ISNUMBER(F739),_xlfn.IFS(RIGHT(H739,3)="(b)",IF(AND(G739&gt;=DATE('1. Informace o projektu'!$C$3,1,1),G739&lt;=WORKDAY(DATE('1. Informace o projektu'!$C$3+1,1,31)-1,1)),"OK","!!"),RIGHT(H739,3)="(a)",IF(AND(G739&gt;=DATE('1. Informace o projektu'!$C$3,1,1),G739&lt;=WORKDAY(DATE('1. Informace o projektu'!$C$3,12,31)-1,1,'6. Data'!$C$76:$C$89)),"OK","!!"),ISBLANK(G739),"!",ISBLANK(H739),"!!!",H739='6. Data'!$B$3,"vyberte druh nákladu")," ")</f>
        <v xml:space="preserve"> </v>
      </c>
      <c r="J739" s="261" t="str">
        <f t="shared" si="33"/>
        <v xml:space="preserve"> </v>
      </c>
      <c r="K739" s="238" t="str">
        <f t="shared" si="34"/>
        <v xml:space="preserve"> </v>
      </c>
      <c r="L739" s="87" t="str">
        <f t="shared" si="35"/>
        <v xml:space="preserve"> </v>
      </c>
    </row>
    <row r="740" spans="1:12" x14ac:dyDescent="0.25">
      <c r="A740" s="72"/>
      <c r="B740" s="82"/>
      <c r="C740" s="82"/>
      <c r="D740" s="79"/>
      <c r="E740" s="83"/>
      <c r="F740" s="83"/>
      <c r="G740" s="81"/>
      <c r="H740" s="126"/>
      <c r="I740" s="238" t="str">
        <f>IF(ISNUMBER(F740),_xlfn.IFS(RIGHT(H740,3)="(b)",IF(AND(G740&gt;=DATE('1. Informace o projektu'!$C$3,1,1),G740&lt;=WORKDAY(DATE('1. Informace o projektu'!$C$3+1,1,31)-1,1)),"OK","!!"),RIGHT(H740,3)="(a)",IF(AND(G740&gt;=DATE('1. Informace o projektu'!$C$3,1,1),G740&lt;=WORKDAY(DATE('1. Informace o projektu'!$C$3,12,31)-1,1,'6. Data'!$C$76:$C$89)),"OK","!!"),ISBLANK(G740),"!",ISBLANK(H740),"!!!",H740='6. Data'!$B$3,"vyberte druh nákladu")," ")</f>
        <v xml:space="preserve"> </v>
      </c>
      <c r="J740" s="261" t="str">
        <f t="shared" si="33"/>
        <v xml:space="preserve"> </v>
      </c>
      <c r="K740" s="238" t="str">
        <f t="shared" si="34"/>
        <v xml:space="preserve"> </v>
      </c>
      <c r="L740" s="87" t="str">
        <f t="shared" si="35"/>
        <v xml:space="preserve"> </v>
      </c>
    </row>
    <row r="741" spans="1:12" x14ac:dyDescent="0.25">
      <c r="A741" s="72"/>
      <c r="B741" s="82"/>
      <c r="C741" s="82"/>
      <c r="D741" s="79"/>
      <c r="E741" s="83"/>
      <c r="F741" s="83"/>
      <c r="G741" s="81"/>
      <c r="H741" s="126"/>
      <c r="I741" s="238" t="str">
        <f>IF(ISNUMBER(F741),_xlfn.IFS(RIGHT(H741,3)="(b)",IF(AND(G741&gt;=DATE('1. Informace o projektu'!$C$3,1,1),G741&lt;=WORKDAY(DATE('1. Informace o projektu'!$C$3+1,1,31)-1,1)),"OK","!!"),RIGHT(H741,3)="(a)",IF(AND(G741&gt;=DATE('1. Informace o projektu'!$C$3,1,1),G741&lt;=WORKDAY(DATE('1. Informace o projektu'!$C$3,12,31)-1,1,'6. Data'!$C$76:$C$89)),"OK","!!"),ISBLANK(G741),"!",ISBLANK(H741),"!!!",H741='6. Data'!$B$3,"vyberte druh nákladu")," ")</f>
        <v xml:space="preserve"> </v>
      </c>
      <c r="J741" s="261" t="str">
        <f t="shared" si="33"/>
        <v xml:space="preserve"> </v>
      </c>
      <c r="K741" s="238" t="str">
        <f t="shared" si="34"/>
        <v xml:space="preserve"> </v>
      </c>
      <c r="L741" s="87" t="str">
        <f t="shared" si="35"/>
        <v xml:space="preserve"> </v>
      </c>
    </row>
    <row r="742" spans="1:12" x14ac:dyDescent="0.25">
      <c r="A742" s="72"/>
      <c r="B742" s="82"/>
      <c r="C742" s="82"/>
      <c r="D742" s="79"/>
      <c r="E742" s="83"/>
      <c r="F742" s="83"/>
      <c r="G742" s="81"/>
      <c r="H742" s="126"/>
      <c r="I742" s="238" t="str">
        <f>IF(ISNUMBER(F742),_xlfn.IFS(RIGHT(H742,3)="(b)",IF(AND(G742&gt;=DATE('1. Informace o projektu'!$C$3,1,1),G742&lt;=WORKDAY(DATE('1. Informace o projektu'!$C$3+1,1,31)-1,1)),"OK","!!"),RIGHT(H742,3)="(a)",IF(AND(G742&gt;=DATE('1. Informace o projektu'!$C$3,1,1),G742&lt;=WORKDAY(DATE('1. Informace o projektu'!$C$3,12,31)-1,1,'6. Data'!$C$76:$C$89)),"OK","!!"),ISBLANK(G742),"!",ISBLANK(H742),"!!!",H742='6. Data'!$B$3,"vyberte druh nákladu")," ")</f>
        <v xml:space="preserve"> </v>
      </c>
      <c r="J742" s="261" t="str">
        <f t="shared" si="33"/>
        <v xml:space="preserve"> </v>
      </c>
      <c r="K742" s="238" t="str">
        <f t="shared" si="34"/>
        <v xml:space="preserve"> </v>
      </c>
      <c r="L742" s="87" t="str">
        <f t="shared" si="35"/>
        <v xml:space="preserve"> </v>
      </c>
    </row>
    <row r="743" spans="1:12" x14ac:dyDescent="0.25">
      <c r="A743" s="72"/>
      <c r="B743" s="82"/>
      <c r="C743" s="82"/>
      <c r="D743" s="79"/>
      <c r="E743" s="83"/>
      <c r="F743" s="83"/>
      <c r="G743" s="81"/>
      <c r="H743" s="126"/>
      <c r="I743" s="238" t="str">
        <f>IF(ISNUMBER(F743),_xlfn.IFS(RIGHT(H743,3)="(b)",IF(AND(G743&gt;=DATE('1. Informace o projektu'!$C$3,1,1),G743&lt;=WORKDAY(DATE('1. Informace o projektu'!$C$3+1,1,31)-1,1)),"OK","!!"),RIGHT(H743,3)="(a)",IF(AND(G743&gt;=DATE('1. Informace o projektu'!$C$3,1,1),G743&lt;=WORKDAY(DATE('1. Informace o projektu'!$C$3,12,31)-1,1,'6. Data'!$C$76:$C$89)),"OK","!!"),ISBLANK(G743),"!",ISBLANK(H743),"!!!",H743='6. Data'!$B$3,"vyberte druh nákladu")," ")</f>
        <v xml:space="preserve"> </v>
      </c>
      <c r="J743" s="261" t="str">
        <f t="shared" si="33"/>
        <v xml:space="preserve"> </v>
      </c>
      <c r="K743" s="238" t="str">
        <f t="shared" si="34"/>
        <v xml:space="preserve"> </v>
      </c>
      <c r="L743" s="87" t="str">
        <f t="shared" si="35"/>
        <v xml:space="preserve"> </v>
      </c>
    </row>
    <row r="744" spans="1:12" x14ac:dyDescent="0.25">
      <c r="A744" s="72"/>
      <c r="B744" s="82"/>
      <c r="C744" s="82"/>
      <c r="D744" s="79"/>
      <c r="E744" s="83"/>
      <c r="F744" s="83"/>
      <c r="G744" s="81"/>
      <c r="H744" s="126"/>
      <c r="I744" s="238" t="str">
        <f>IF(ISNUMBER(F744),_xlfn.IFS(RIGHT(H744,3)="(b)",IF(AND(G744&gt;=DATE('1. Informace o projektu'!$C$3,1,1),G744&lt;=WORKDAY(DATE('1. Informace o projektu'!$C$3+1,1,31)-1,1)),"OK","!!"),RIGHT(H744,3)="(a)",IF(AND(G744&gt;=DATE('1. Informace o projektu'!$C$3,1,1),G744&lt;=WORKDAY(DATE('1. Informace o projektu'!$C$3,12,31)-1,1,'6. Data'!$C$76:$C$89)),"OK","!!"),ISBLANK(G744),"!",ISBLANK(H744),"!!!",H744='6. Data'!$B$3,"vyberte druh nákladu")," ")</f>
        <v xml:space="preserve"> </v>
      </c>
      <c r="J744" s="261" t="str">
        <f t="shared" si="33"/>
        <v xml:space="preserve"> </v>
      </c>
      <c r="K744" s="238" t="str">
        <f t="shared" si="34"/>
        <v xml:space="preserve"> </v>
      </c>
      <c r="L744" s="87" t="str">
        <f t="shared" si="35"/>
        <v xml:space="preserve"> </v>
      </c>
    </row>
    <row r="745" spans="1:12" x14ac:dyDescent="0.25">
      <c r="A745" s="72"/>
      <c r="B745" s="82"/>
      <c r="C745" s="82"/>
      <c r="D745" s="79"/>
      <c r="E745" s="83"/>
      <c r="F745" s="83"/>
      <c r="G745" s="81"/>
      <c r="H745" s="126"/>
      <c r="I745" s="238" t="str">
        <f>IF(ISNUMBER(F745),_xlfn.IFS(RIGHT(H745,3)="(b)",IF(AND(G745&gt;=DATE('1. Informace o projektu'!$C$3,1,1),G745&lt;=WORKDAY(DATE('1. Informace o projektu'!$C$3+1,1,31)-1,1)),"OK","!!"),RIGHT(H745,3)="(a)",IF(AND(G745&gt;=DATE('1. Informace o projektu'!$C$3,1,1),G745&lt;=WORKDAY(DATE('1. Informace o projektu'!$C$3,12,31)-1,1,'6. Data'!$C$76:$C$89)),"OK","!!"),ISBLANK(G745),"!",ISBLANK(H745),"!!!",H745='6. Data'!$B$3,"vyberte druh nákladu")," ")</f>
        <v xml:space="preserve"> </v>
      </c>
      <c r="J745" s="261" t="str">
        <f t="shared" si="33"/>
        <v xml:space="preserve"> </v>
      </c>
      <c r="K745" s="238" t="str">
        <f t="shared" si="34"/>
        <v xml:space="preserve"> </v>
      </c>
      <c r="L745" s="87" t="str">
        <f t="shared" si="35"/>
        <v xml:space="preserve"> </v>
      </c>
    </row>
    <row r="746" spans="1:12" x14ac:dyDescent="0.25">
      <c r="A746" s="72"/>
      <c r="B746" s="82"/>
      <c r="C746" s="82"/>
      <c r="D746" s="79"/>
      <c r="E746" s="83"/>
      <c r="F746" s="83"/>
      <c r="G746" s="81"/>
      <c r="H746" s="126"/>
      <c r="I746" s="238" t="str">
        <f>IF(ISNUMBER(F746),_xlfn.IFS(RIGHT(H746,3)="(b)",IF(AND(G746&gt;=DATE('1. Informace o projektu'!$C$3,1,1),G746&lt;=WORKDAY(DATE('1. Informace o projektu'!$C$3+1,1,31)-1,1)),"OK","!!"),RIGHT(H746,3)="(a)",IF(AND(G746&gt;=DATE('1. Informace o projektu'!$C$3,1,1),G746&lt;=WORKDAY(DATE('1. Informace o projektu'!$C$3,12,31)-1,1,'6. Data'!$C$76:$C$89)),"OK","!!"),ISBLANK(G746),"!",ISBLANK(H746),"!!!",H746='6. Data'!$B$3,"vyberte druh nákladu")," ")</f>
        <v xml:space="preserve"> </v>
      </c>
      <c r="J746" s="261" t="str">
        <f t="shared" si="33"/>
        <v xml:space="preserve"> </v>
      </c>
      <c r="K746" s="238" t="str">
        <f t="shared" si="34"/>
        <v xml:space="preserve"> </v>
      </c>
      <c r="L746" s="87" t="str">
        <f t="shared" si="35"/>
        <v xml:space="preserve"> </v>
      </c>
    </row>
    <row r="747" spans="1:12" x14ac:dyDescent="0.25">
      <c r="A747" s="72"/>
      <c r="B747" s="82"/>
      <c r="C747" s="82"/>
      <c r="D747" s="79"/>
      <c r="E747" s="83"/>
      <c r="F747" s="83"/>
      <c r="G747" s="81"/>
      <c r="H747" s="126"/>
      <c r="I747" s="238" t="str">
        <f>IF(ISNUMBER(F747),_xlfn.IFS(RIGHT(H747,3)="(b)",IF(AND(G747&gt;=DATE('1. Informace o projektu'!$C$3,1,1),G747&lt;=WORKDAY(DATE('1. Informace o projektu'!$C$3+1,1,31)-1,1)),"OK","!!"),RIGHT(H747,3)="(a)",IF(AND(G747&gt;=DATE('1. Informace o projektu'!$C$3,1,1),G747&lt;=WORKDAY(DATE('1. Informace o projektu'!$C$3,12,31)-1,1,'6. Data'!$C$76:$C$89)),"OK","!!"),ISBLANK(G747),"!",ISBLANK(H747),"!!!",H747='6. Data'!$B$3,"vyberte druh nákladu")," ")</f>
        <v xml:space="preserve"> </v>
      </c>
      <c r="J747" s="261" t="str">
        <f t="shared" si="33"/>
        <v xml:space="preserve"> </v>
      </c>
      <c r="K747" s="238" t="str">
        <f t="shared" si="34"/>
        <v xml:space="preserve"> </v>
      </c>
      <c r="L747" s="87" t="str">
        <f t="shared" si="35"/>
        <v xml:space="preserve"> </v>
      </c>
    </row>
    <row r="748" spans="1:12" x14ac:dyDescent="0.25">
      <c r="A748" s="72"/>
      <c r="B748" s="82"/>
      <c r="C748" s="82"/>
      <c r="D748" s="79"/>
      <c r="E748" s="83"/>
      <c r="F748" s="83"/>
      <c r="G748" s="81"/>
      <c r="H748" s="126"/>
      <c r="I748" s="238" t="str">
        <f>IF(ISNUMBER(F748),_xlfn.IFS(RIGHT(H748,3)="(b)",IF(AND(G748&gt;=DATE('1. Informace o projektu'!$C$3,1,1),G748&lt;=WORKDAY(DATE('1. Informace o projektu'!$C$3+1,1,31)-1,1)),"OK","!!"),RIGHT(H748,3)="(a)",IF(AND(G748&gt;=DATE('1. Informace o projektu'!$C$3,1,1),G748&lt;=WORKDAY(DATE('1. Informace o projektu'!$C$3,12,31)-1,1,'6. Data'!$C$76:$C$89)),"OK","!!"),ISBLANK(G748),"!",ISBLANK(H748),"!!!",H748='6. Data'!$B$3,"vyberte druh nákladu")," ")</f>
        <v xml:space="preserve"> </v>
      </c>
      <c r="J748" s="261" t="str">
        <f t="shared" si="33"/>
        <v xml:space="preserve"> </v>
      </c>
      <c r="K748" s="238" t="str">
        <f t="shared" si="34"/>
        <v xml:space="preserve"> </v>
      </c>
      <c r="L748" s="87" t="str">
        <f t="shared" si="35"/>
        <v xml:space="preserve"> </v>
      </c>
    </row>
    <row r="749" spans="1:12" x14ac:dyDescent="0.25">
      <c r="A749" s="72"/>
      <c r="B749" s="82"/>
      <c r="C749" s="82"/>
      <c r="D749" s="79"/>
      <c r="E749" s="83"/>
      <c r="F749" s="83"/>
      <c r="G749" s="81"/>
      <c r="H749" s="126"/>
      <c r="I749" s="238" t="str">
        <f>IF(ISNUMBER(F749),_xlfn.IFS(RIGHT(H749,3)="(b)",IF(AND(G749&gt;=DATE('1. Informace o projektu'!$C$3,1,1),G749&lt;=WORKDAY(DATE('1. Informace o projektu'!$C$3+1,1,31)-1,1)),"OK","!!"),RIGHT(H749,3)="(a)",IF(AND(G749&gt;=DATE('1. Informace o projektu'!$C$3,1,1),G749&lt;=WORKDAY(DATE('1. Informace o projektu'!$C$3,12,31)-1,1,'6. Data'!$C$76:$C$89)),"OK","!!"),ISBLANK(G749),"!",ISBLANK(H749),"!!!",H749='6. Data'!$B$3,"vyberte druh nákladu")," ")</f>
        <v xml:space="preserve"> </v>
      </c>
      <c r="J749" s="261" t="str">
        <f t="shared" si="33"/>
        <v xml:space="preserve"> </v>
      </c>
      <c r="K749" s="238" t="str">
        <f t="shared" si="34"/>
        <v xml:space="preserve"> </v>
      </c>
      <c r="L749" s="87" t="str">
        <f t="shared" si="35"/>
        <v xml:space="preserve"> </v>
      </c>
    </row>
    <row r="750" spans="1:12" x14ac:dyDescent="0.25">
      <c r="A750" s="72"/>
      <c r="B750" s="82"/>
      <c r="C750" s="82"/>
      <c r="D750" s="79"/>
      <c r="E750" s="83"/>
      <c r="F750" s="83"/>
      <c r="G750" s="81"/>
      <c r="H750" s="126"/>
      <c r="I750" s="238" t="str">
        <f>IF(ISNUMBER(F750),_xlfn.IFS(RIGHT(H750,3)="(b)",IF(AND(G750&gt;=DATE('1. Informace o projektu'!$C$3,1,1),G750&lt;=WORKDAY(DATE('1. Informace o projektu'!$C$3+1,1,31)-1,1)),"OK","!!"),RIGHT(H750,3)="(a)",IF(AND(G750&gt;=DATE('1. Informace o projektu'!$C$3,1,1),G750&lt;=WORKDAY(DATE('1. Informace o projektu'!$C$3,12,31)-1,1,'6. Data'!$C$76:$C$89)),"OK","!!"),ISBLANK(G750),"!",ISBLANK(H750),"!!!",H750='6. Data'!$B$3,"vyberte druh nákladu")," ")</f>
        <v xml:space="preserve"> </v>
      </c>
      <c r="J750" s="261" t="str">
        <f t="shared" si="33"/>
        <v xml:space="preserve"> </v>
      </c>
      <c r="K750" s="238" t="str">
        <f t="shared" si="34"/>
        <v xml:space="preserve"> </v>
      </c>
      <c r="L750" s="87" t="str">
        <f t="shared" si="35"/>
        <v xml:space="preserve"> </v>
      </c>
    </row>
    <row r="751" spans="1:12" x14ac:dyDescent="0.25">
      <c r="A751" s="72"/>
      <c r="B751" s="82"/>
      <c r="C751" s="82"/>
      <c r="D751" s="79"/>
      <c r="E751" s="83"/>
      <c r="F751" s="83"/>
      <c r="G751" s="81"/>
      <c r="H751" s="126"/>
      <c r="I751" s="238" t="str">
        <f>IF(ISNUMBER(F751),_xlfn.IFS(RIGHT(H751,3)="(b)",IF(AND(G751&gt;=DATE('1. Informace o projektu'!$C$3,1,1),G751&lt;=WORKDAY(DATE('1. Informace o projektu'!$C$3+1,1,31)-1,1)),"OK","!!"),RIGHT(H751,3)="(a)",IF(AND(G751&gt;=DATE('1. Informace o projektu'!$C$3,1,1),G751&lt;=WORKDAY(DATE('1. Informace o projektu'!$C$3,12,31)-1,1,'6. Data'!$C$76:$C$89)),"OK","!!"),ISBLANK(G751),"!",ISBLANK(H751),"!!!",H751='6. Data'!$B$3,"vyberte druh nákladu")," ")</f>
        <v xml:space="preserve"> </v>
      </c>
      <c r="J751" s="261" t="str">
        <f t="shared" si="33"/>
        <v xml:space="preserve"> </v>
      </c>
      <c r="K751" s="238" t="str">
        <f t="shared" si="34"/>
        <v xml:space="preserve"> </v>
      </c>
      <c r="L751" s="87" t="str">
        <f t="shared" si="35"/>
        <v xml:space="preserve"> </v>
      </c>
    </row>
    <row r="752" spans="1:12" x14ac:dyDescent="0.25">
      <c r="A752" s="72"/>
      <c r="B752" s="82"/>
      <c r="C752" s="82"/>
      <c r="D752" s="79"/>
      <c r="E752" s="83"/>
      <c r="F752" s="83"/>
      <c r="G752" s="81"/>
      <c r="H752" s="126"/>
      <c r="I752" s="238" t="str">
        <f>IF(ISNUMBER(F752),_xlfn.IFS(RIGHT(H752,3)="(b)",IF(AND(G752&gt;=DATE('1. Informace o projektu'!$C$3,1,1),G752&lt;=WORKDAY(DATE('1. Informace o projektu'!$C$3+1,1,31)-1,1)),"OK","!!"),RIGHT(H752,3)="(a)",IF(AND(G752&gt;=DATE('1. Informace o projektu'!$C$3,1,1),G752&lt;=WORKDAY(DATE('1. Informace o projektu'!$C$3,12,31)-1,1,'6. Data'!$C$76:$C$89)),"OK","!!"),ISBLANK(G752),"!",ISBLANK(H752),"!!!",H752='6. Data'!$B$3,"vyberte druh nákladu")," ")</f>
        <v xml:space="preserve"> </v>
      </c>
      <c r="J752" s="261" t="str">
        <f t="shared" si="33"/>
        <v xml:space="preserve"> </v>
      </c>
      <c r="K752" s="238" t="str">
        <f t="shared" si="34"/>
        <v xml:space="preserve"> </v>
      </c>
      <c r="L752" s="87" t="str">
        <f t="shared" si="35"/>
        <v xml:space="preserve"> </v>
      </c>
    </row>
    <row r="753" spans="1:12" x14ac:dyDescent="0.25">
      <c r="A753" s="72"/>
      <c r="B753" s="82"/>
      <c r="C753" s="82"/>
      <c r="D753" s="79"/>
      <c r="E753" s="83"/>
      <c r="F753" s="83"/>
      <c r="G753" s="81"/>
      <c r="H753" s="126"/>
      <c r="I753" s="238" t="str">
        <f>IF(ISNUMBER(F753),_xlfn.IFS(RIGHT(H753,3)="(b)",IF(AND(G753&gt;=DATE('1. Informace o projektu'!$C$3,1,1),G753&lt;=WORKDAY(DATE('1. Informace o projektu'!$C$3+1,1,31)-1,1)),"OK","!!"),RIGHT(H753,3)="(a)",IF(AND(G753&gt;=DATE('1. Informace o projektu'!$C$3,1,1),G753&lt;=WORKDAY(DATE('1. Informace o projektu'!$C$3,12,31)-1,1,'6. Data'!$C$76:$C$89)),"OK","!!"),ISBLANK(G753),"!",ISBLANK(H753),"!!!",H753='6. Data'!$B$3,"vyberte druh nákladu")," ")</f>
        <v xml:space="preserve"> </v>
      </c>
      <c r="J753" s="261" t="str">
        <f t="shared" si="33"/>
        <v xml:space="preserve"> </v>
      </c>
      <c r="K753" s="238" t="str">
        <f t="shared" si="34"/>
        <v xml:space="preserve"> </v>
      </c>
      <c r="L753" s="87" t="str">
        <f t="shared" si="35"/>
        <v xml:space="preserve"> </v>
      </c>
    </row>
    <row r="754" spans="1:12" x14ac:dyDescent="0.25">
      <c r="A754" s="72"/>
      <c r="B754" s="82"/>
      <c r="C754" s="82"/>
      <c r="D754" s="79"/>
      <c r="E754" s="83"/>
      <c r="F754" s="83"/>
      <c r="G754" s="81"/>
      <c r="H754" s="126"/>
      <c r="I754" s="238" t="str">
        <f>IF(ISNUMBER(F754),_xlfn.IFS(RIGHT(H754,3)="(b)",IF(AND(G754&gt;=DATE('1. Informace o projektu'!$C$3,1,1),G754&lt;=WORKDAY(DATE('1. Informace o projektu'!$C$3+1,1,31)-1,1)),"OK","!!"),RIGHT(H754,3)="(a)",IF(AND(G754&gt;=DATE('1. Informace o projektu'!$C$3,1,1),G754&lt;=WORKDAY(DATE('1. Informace o projektu'!$C$3,12,31)-1,1,'6. Data'!$C$76:$C$89)),"OK","!!"),ISBLANK(G754),"!",ISBLANK(H754),"!!!",H754='6. Data'!$B$3,"vyberte druh nákladu")," ")</f>
        <v xml:space="preserve"> </v>
      </c>
      <c r="J754" s="261" t="str">
        <f t="shared" si="33"/>
        <v xml:space="preserve"> </v>
      </c>
      <c r="K754" s="238" t="str">
        <f t="shared" si="34"/>
        <v xml:space="preserve"> </v>
      </c>
      <c r="L754" s="87" t="str">
        <f t="shared" si="35"/>
        <v xml:space="preserve"> </v>
      </c>
    </row>
    <row r="755" spans="1:12" x14ac:dyDescent="0.25">
      <c r="A755" s="72"/>
      <c r="B755" s="82"/>
      <c r="C755" s="82"/>
      <c r="D755" s="79"/>
      <c r="E755" s="83"/>
      <c r="F755" s="83"/>
      <c r="G755" s="81"/>
      <c r="H755" s="126"/>
      <c r="I755" s="238" t="str">
        <f>IF(ISNUMBER(F755),_xlfn.IFS(RIGHT(H755,3)="(b)",IF(AND(G755&gt;=DATE('1. Informace o projektu'!$C$3,1,1),G755&lt;=WORKDAY(DATE('1. Informace o projektu'!$C$3+1,1,31)-1,1)),"OK","!!"),RIGHT(H755,3)="(a)",IF(AND(G755&gt;=DATE('1. Informace o projektu'!$C$3,1,1),G755&lt;=WORKDAY(DATE('1. Informace o projektu'!$C$3,12,31)-1,1,'6. Data'!$C$76:$C$89)),"OK","!!"),ISBLANK(G755),"!",ISBLANK(H755),"!!!",H755='6. Data'!$B$3,"vyberte druh nákladu")," ")</f>
        <v xml:space="preserve"> </v>
      </c>
      <c r="J755" s="261" t="str">
        <f t="shared" si="33"/>
        <v xml:space="preserve"> </v>
      </c>
      <c r="K755" s="238" t="str">
        <f t="shared" si="34"/>
        <v xml:space="preserve"> </v>
      </c>
      <c r="L755" s="87" t="str">
        <f t="shared" si="35"/>
        <v xml:space="preserve"> </v>
      </c>
    </row>
    <row r="756" spans="1:12" x14ac:dyDescent="0.25">
      <c r="A756" s="72"/>
      <c r="B756" s="82"/>
      <c r="C756" s="82"/>
      <c r="D756" s="79"/>
      <c r="E756" s="83"/>
      <c r="F756" s="83"/>
      <c r="G756" s="81"/>
      <c r="H756" s="126"/>
      <c r="I756" s="238" t="str">
        <f>IF(ISNUMBER(F756),_xlfn.IFS(RIGHT(H756,3)="(b)",IF(AND(G756&gt;=DATE('1. Informace o projektu'!$C$3,1,1),G756&lt;=WORKDAY(DATE('1. Informace o projektu'!$C$3+1,1,31)-1,1)),"OK","!!"),RIGHT(H756,3)="(a)",IF(AND(G756&gt;=DATE('1. Informace o projektu'!$C$3,1,1),G756&lt;=WORKDAY(DATE('1. Informace o projektu'!$C$3,12,31)-1,1,'6. Data'!$C$76:$C$89)),"OK","!!"),ISBLANK(G756),"!",ISBLANK(H756),"!!!",H756='6. Data'!$B$3,"vyberte druh nákladu")," ")</f>
        <v xml:space="preserve"> </v>
      </c>
      <c r="J756" s="261" t="str">
        <f t="shared" si="33"/>
        <v xml:space="preserve"> </v>
      </c>
      <c r="K756" s="238" t="str">
        <f t="shared" si="34"/>
        <v xml:space="preserve"> </v>
      </c>
      <c r="L756" s="87" t="str">
        <f t="shared" si="35"/>
        <v xml:space="preserve"> </v>
      </c>
    </row>
    <row r="757" spans="1:12" x14ac:dyDescent="0.25">
      <c r="A757" s="72"/>
      <c r="B757" s="82"/>
      <c r="C757" s="82"/>
      <c r="D757" s="79"/>
      <c r="E757" s="83"/>
      <c r="F757" s="83"/>
      <c r="G757" s="81"/>
      <c r="H757" s="126"/>
      <c r="I757" s="238" t="str">
        <f>IF(ISNUMBER(F757),_xlfn.IFS(RIGHT(H757,3)="(b)",IF(AND(G757&gt;=DATE('1. Informace o projektu'!$C$3,1,1),G757&lt;=WORKDAY(DATE('1. Informace o projektu'!$C$3+1,1,31)-1,1)),"OK","!!"),RIGHT(H757,3)="(a)",IF(AND(G757&gt;=DATE('1. Informace o projektu'!$C$3,1,1),G757&lt;=WORKDAY(DATE('1. Informace o projektu'!$C$3,12,31)-1,1,'6. Data'!$C$76:$C$89)),"OK","!!"),ISBLANK(G757),"!",ISBLANK(H757),"!!!",H757='6. Data'!$B$3,"vyberte druh nákladu")," ")</f>
        <v xml:space="preserve"> </v>
      </c>
      <c r="J757" s="261" t="str">
        <f t="shared" si="33"/>
        <v xml:space="preserve"> </v>
      </c>
      <c r="K757" s="238" t="str">
        <f t="shared" si="34"/>
        <v xml:space="preserve"> </v>
      </c>
      <c r="L757" s="87" t="str">
        <f t="shared" si="35"/>
        <v xml:space="preserve"> </v>
      </c>
    </row>
    <row r="758" spans="1:12" x14ac:dyDescent="0.25">
      <c r="A758" s="72"/>
      <c r="B758" s="82"/>
      <c r="C758" s="82"/>
      <c r="D758" s="79"/>
      <c r="E758" s="83"/>
      <c r="F758" s="83"/>
      <c r="G758" s="81"/>
      <c r="H758" s="126"/>
      <c r="I758" s="238" t="str">
        <f>IF(ISNUMBER(F758),_xlfn.IFS(RIGHT(H758,3)="(b)",IF(AND(G758&gt;=DATE('1. Informace o projektu'!$C$3,1,1),G758&lt;=WORKDAY(DATE('1. Informace o projektu'!$C$3+1,1,31)-1,1)),"OK","!!"),RIGHT(H758,3)="(a)",IF(AND(G758&gt;=DATE('1. Informace o projektu'!$C$3,1,1),G758&lt;=WORKDAY(DATE('1. Informace o projektu'!$C$3,12,31)-1,1,'6. Data'!$C$76:$C$89)),"OK","!!"),ISBLANK(G758),"!",ISBLANK(H758),"!!!",H758='6. Data'!$B$3,"vyberte druh nákladu")," ")</f>
        <v xml:space="preserve"> </v>
      </c>
      <c r="J758" s="261" t="str">
        <f t="shared" si="33"/>
        <v xml:space="preserve"> </v>
      </c>
      <c r="K758" s="238" t="str">
        <f t="shared" si="34"/>
        <v xml:space="preserve"> </v>
      </c>
      <c r="L758" s="87" t="str">
        <f t="shared" si="35"/>
        <v xml:space="preserve"> </v>
      </c>
    </row>
    <row r="759" spans="1:12" x14ac:dyDescent="0.25">
      <c r="A759" s="72"/>
      <c r="B759" s="82"/>
      <c r="C759" s="82"/>
      <c r="D759" s="79"/>
      <c r="E759" s="83"/>
      <c r="F759" s="83"/>
      <c r="G759" s="81"/>
      <c r="H759" s="126"/>
      <c r="I759" s="238" t="str">
        <f>IF(ISNUMBER(F759),_xlfn.IFS(RIGHT(H759,3)="(b)",IF(AND(G759&gt;=DATE('1. Informace o projektu'!$C$3,1,1),G759&lt;=WORKDAY(DATE('1. Informace o projektu'!$C$3+1,1,31)-1,1)),"OK","!!"),RIGHT(H759,3)="(a)",IF(AND(G759&gt;=DATE('1. Informace o projektu'!$C$3,1,1),G759&lt;=WORKDAY(DATE('1. Informace o projektu'!$C$3,12,31)-1,1,'6. Data'!$C$76:$C$89)),"OK","!!"),ISBLANK(G759),"!",ISBLANK(H759),"!!!",H759='6. Data'!$B$3,"vyberte druh nákladu")," ")</f>
        <v xml:space="preserve"> </v>
      </c>
      <c r="J759" s="261" t="str">
        <f t="shared" si="33"/>
        <v xml:space="preserve"> </v>
      </c>
      <c r="K759" s="238" t="str">
        <f t="shared" si="34"/>
        <v xml:space="preserve"> </v>
      </c>
      <c r="L759" s="87" t="str">
        <f t="shared" si="35"/>
        <v xml:space="preserve"> </v>
      </c>
    </row>
    <row r="760" spans="1:12" x14ac:dyDescent="0.25">
      <c r="A760" s="72"/>
      <c r="B760" s="82"/>
      <c r="C760" s="82"/>
      <c r="D760" s="79"/>
      <c r="E760" s="83"/>
      <c r="F760" s="83"/>
      <c r="G760" s="81"/>
      <c r="H760" s="126"/>
      <c r="I760" s="238" t="str">
        <f>IF(ISNUMBER(F760),_xlfn.IFS(RIGHT(H760,3)="(b)",IF(AND(G760&gt;=DATE('1. Informace o projektu'!$C$3,1,1),G760&lt;=WORKDAY(DATE('1. Informace o projektu'!$C$3+1,1,31)-1,1)),"OK","!!"),RIGHT(H760,3)="(a)",IF(AND(G760&gt;=DATE('1. Informace o projektu'!$C$3,1,1),G760&lt;=WORKDAY(DATE('1. Informace o projektu'!$C$3,12,31)-1,1,'6. Data'!$C$76:$C$89)),"OK","!!"),ISBLANK(G760),"!",ISBLANK(H760),"!!!",H760='6. Data'!$B$3,"vyberte druh nákladu")," ")</f>
        <v xml:space="preserve"> </v>
      </c>
      <c r="J760" s="261" t="str">
        <f t="shared" si="33"/>
        <v xml:space="preserve"> </v>
      </c>
      <c r="K760" s="238" t="str">
        <f t="shared" si="34"/>
        <v xml:space="preserve"> </v>
      </c>
      <c r="L760" s="87" t="str">
        <f t="shared" si="35"/>
        <v xml:space="preserve"> </v>
      </c>
    </row>
    <row r="761" spans="1:12" x14ac:dyDescent="0.25">
      <c r="A761" s="72"/>
      <c r="B761" s="82"/>
      <c r="C761" s="82"/>
      <c r="D761" s="79"/>
      <c r="E761" s="83"/>
      <c r="F761" s="83"/>
      <c r="G761" s="81"/>
      <c r="H761" s="126"/>
      <c r="I761" s="238" t="str">
        <f>IF(ISNUMBER(F761),_xlfn.IFS(RIGHT(H761,3)="(b)",IF(AND(G761&gt;=DATE('1. Informace o projektu'!$C$3,1,1),G761&lt;=WORKDAY(DATE('1. Informace o projektu'!$C$3+1,1,31)-1,1)),"OK","!!"),RIGHT(H761,3)="(a)",IF(AND(G761&gt;=DATE('1. Informace o projektu'!$C$3,1,1),G761&lt;=WORKDAY(DATE('1. Informace o projektu'!$C$3,12,31)-1,1,'6. Data'!$C$76:$C$89)),"OK","!!"),ISBLANK(G761),"!",ISBLANK(H761),"!!!",H761='6. Data'!$B$3,"vyberte druh nákladu")," ")</f>
        <v xml:space="preserve"> </v>
      </c>
      <c r="J761" s="261" t="str">
        <f t="shared" si="33"/>
        <v xml:space="preserve"> </v>
      </c>
      <c r="K761" s="238" t="str">
        <f t="shared" si="34"/>
        <v xml:space="preserve"> </v>
      </c>
      <c r="L761" s="87" t="str">
        <f t="shared" si="35"/>
        <v xml:space="preserve"> </v>
      </c>
    </row>
    <row r="762" spans="1:12" x14ac:dyDescent="0.25">
      <c r="A762" s="72"/>
      <c r="B762" s="82"/>
      <c r="C762" s="82"/>
      <c r="D762" s="79"/>
      <c r="E762" s="83"/>
      <c r="F762" s="83"/>
      <c r="G762" s="81"/>
      <c r="H762" s="126"/>
      <c r="I762" s="238" t="str">
        <f>IF(ISNUMBER(F762),_xlfn.IFS(RIGHT(H762,3)="(b)",IF(AND(G762&gt;=DATE('1. Informace o projektu'!$C$3,1,1),G762&lt;=WORKDAY(DATE('1. Informace o projektu'!$C$3+1,1,31)-1,1)),"OK","!!"),RIGHT(H762,3)="(a)",IF(AND(G762&gt;=DATE('1. Informace o projektu'!$C$3,1,1),G762&lt;=WORKDAY(DATE('1. Informace o projektu'!$C$3,12,31)-1,1,'6. Data'!$C$76:$C$89)),"OK","!!"),ISBLANK(G762),"!",ISBLANK(H762),"!!!",H762='6. Data'!$B$3,"vyberte druh nákladu")," ")</f>
        <v xml:space="preserve"> </v>
      </c>
      <c r="J762" s="261" t="str">
        <f t="shared" si="33"/>
        <v xml:space="preserve"> </v>
      </c>
      <c r="K762" s="238" t="str">
        <f t="shared" si="34"/>
        <v xml:space="preserve"> </v>
      </c>
      <c r="L762" s="87" t="str">
        <f t="shared" si="35"/>
        <v xml:space="preserve"> </v>
      </c>
    </row>
    <row r="763" spans="1:12" x14ac:dyDescent="0.25">
      <c r="A763" s="72"/>
      <c r="B763" s="82"/>
      <c r="C763" s="82"/>
      <c r="D763" s="79"/>
      <c r="E763" s="83"/>
      <c r="F763" s="83"/>
      <c r="G763" s="81"/>
      <c r="H763" s="126"/>
      <c r="I763" s="238" t="str">
        <f>IF(ISNUMBER(F763),_xlfn.IFS(RIGHT(H763,3)="(b)",IF(AND(G763&gt;=DATE('1. Informace o projektu'!$C$3,1,1),G763&lt;=WORKDAY(DATE('1. Informace o projektu'!$C$3+1,1,31)-1,1)),"OK","!!"),RIGHT(H763,3)="(a)",IF(AND(G763&gt;=DATE('1. Informace o projektu'!$C$3,1,1),G763&lt;=WORKDAY(DATE('1. Informace o projektu'!$C$3,12,31)-1,1,'6. Data'!$C$76:$C$89)),"OK","!!"),ISBLANK(G763),"!",ISBLANK(H763),"!!!",H763='6. Data'!$B$3,"vyberte druh nákladu")," ")</f>
        <v xml:space="preserve"> </v>
      </c>
      <c r="J763" s="261" t="str">
        <f t="shared" si="33"/>
        <v xml:space="preserve"> </v>
      </c>
      <c r="K763" s="238" t="str">
        <f t="shared" si="34"/>
        <v xml:space="preserve"> </v>
      </c>
      <c r="L763" s="87" t="str">
        <f t="shared" si="35"/>
        <v xml:space="preserve"> </v>
      </c>
    </row>
    <row r="764" spans="1:12" x14ac:dyDescent="0.25">
      <c r="A764" s="72"/>
      <c r="B764" s="82"/>
      <c r="C764" s="82"/>
      <c r="D764" s="79"/>
      <c r="E764" s="83"/>
      <c r="F764" s="83"/>
      <c r="G764" s="81"/>
      <c r="H764" s="126"/>
      <c r="I764" s="238" t="str">
        <f>IF(ISNUMBER(F764),_xlfn.IFS(RIGHT(H764,3)="(b)",IF(AND(G764&gt;=DATE('1. Informace o projektu'!$C$3,1,1),G764&lt;=WORKDAY(DATE('1. Informace o projektu'!$C$3+1,1,31)-1,1)),"OK","!!"),RIGHT(H764,3)="(a)",IF(AND(G764&gt;=DATE('1. Informace o projektu'!$C$3,1,1),G764&lt;=WORKDAY(DATE('1. Informace o projektu'!$C$3,12,31)-1,1,'6. Data'!$C$76:$C$89)),"OK","!!"),ISBLANK(G764),"!",ISBLANK(H764),"!!!",H764='6. Data'!$B$3,"vyberte druh nákladu")," ")</f>
        <v xml:space="preserve"> </v>
      </c>
      <c r="J764" s="261" t="str">
        <f t="shared" si="33"/>
        <v xml:space="preserve"> </v>
      </c>
      <c r="K764" s="238" t="str">
        <f t="shared" si="34"/>
        <v xml:space="preserve"> </v>
      </c>
      <c r="L764" s="87" t="str">
        <f t="shared" si="35"/>
        <v xml:space="preserve"> </v>
      </c>
    </row>
    <row r="765" spans="1:12" x14ac:dyDescent="0.25">
      <c r="A765" s="72"/>
      <c r="B765" s="82"/>
      <c r="C765" s="82"/>
      <c r="D765" s="79"/>
      <c r="E765" s="83"/>
      <c r="F765" s="83"/>
      <c r="G765" s="81"/>
      <c r="H765" s="126"/>
      <c r="I765" s="238" t="str">
        <f>IF(ISNUMBER(F765),_xlfn.IFS(RIGHT(H765,3)="(b)",IF(AND(G765&gt;=DATE('1. Informace o projektu'!$C$3,1,1),G765&lt;=WORKDAY(DATE('1. Informace o projektu'!$C$3+1,1,31)-1,1)),"OK","!!"),RIGHT(H765,3)="(a)",IF(AND(G765&gt;=DATE('1. Informace o projektu'!$C$3,1,1),G765&lt;=WORKDAY(DATE('1. Informace o projektu'!$C$3,12,31)-1,1,'6. Data'!$C$76:$C$89)),"OK","!!"),ISBLANK(G765),"!",ISBLANK(H765),"!!!",H765='6. Data'!$B$3,"vyberte druh nákladu")," ")</f>
        <v xml:space="preserve"> </v>
      </c>
      <c r="J765" s="261" t="str">
        <f t="shared" si="33"/>
        <v xml:space="preserve"> </v>
      </c>
      <c r="K765" s="238" t="str">
        <f t="shared" si="34"/>
        <v xml:space="preserve"> </v>
      </c>
      <c r="L765" s="87" t="str">
        <f t="shared" si="35"/>
        <v xml:space="preserve"> </v>
      </c>
    </row>
    <row r="766" spans="1:12" x14ac:dyDescent="0.25">
      <c r="A766" s="72"/>
      <c r="B766" s="82"/>
      <c r="C766" s="82"/>
      <c r="D766" s="79"/>
      <c r="E766" s="83"/>
      <c r="F766" s="83"/>
      <c r="G766" s="81"/>
      <c r="H766" s="126"/>
      <c r="I766" s="238" t="str">
        <f>IF(ISNUMBER(F766),_xlfn.IFS(RIGHT(H766,3)="(b)",IF(AND(G766&gt;=DATE('1. Informace o projektu'!$C$3,1,1),G766&lt;=WORKDAY(DATE('1. Informace o projektu'!$C$3+1,1,31)-1,1)),"OK","!!"),RIGHT(H766,3)="(a)",IF(AND(G766&gt;=DATE('1. Informace o projektu'!$C$3,1,1),G766&lt;=WORKDAY(DATE('1. Informace o projektu'!$C$3,12,31)-1,1,'6. Data'!$C$76:$C$89)),"OK","!!"),ISBLANK(G766),"!",ISBLANK(H766),"!!!",H766='6. Data'!$B$3,"vyberte druh nákladu")," ")</f>
        <v xml:space="preserve"> </v>
      </c>
      <c r="J766" s="261" t="str">
        <f t="shared" si="33"/>
        <v xml:space="preserve"> </v>
      </c>
      <c r="K766" s="238" t="str">
        <f t="shared" si="34"/>
        <v xml:space="preserve"> </v>
      </c>
      <c r="L766" s="87" t="str">
        <f t="shared" si="35"/>
        <v xml:space="preserve"> </v>
      </c>
    </row>
    <row r="767" spans="1:12" x14ac:dyDescent="0.25">
      <c r="A767" s="72"/>
      <c r="B767" s="82"/>
      <c r="C767" s="82"/>
      <c r="D767" s="79"/>
      <c r="E767" s="83"/>
      <c r="F767" s="83"/>
      <c r="G767" s="81"/>
      <c r="H767" s="126"/>
      <c r="I767" s="238" t="str">
        <f>IF(ISNUMBER(F767),_xlfn.IFS(RIGHT(H767,3)="(b)",IF(AND(G767&gt;=DATE('1. Informace o projektu'!$C$3,1,1),G767&lt;=WORKDAY(DATE('1. Informace o projektu'!$C$3+1,1,31)-1,1)),"OK","!!"),RIGHT(H767,3)="(a)",IF(AND(G767&gt;=DATE('1. Informace o projektu'!$C$3,1,1),G767&lt;=WORKDAY(DATE('1. Informace o projektu'!$C$3,12,31)-1,1,'6. Data'!$C$76:$C$89)),"OK","!!"),ISBLANK(G767),"!",ISBLANK(H767),"!!!",H767='6. Data'!$B$3,"vyberte druh nákladu")," ")</f>
        <v xml:space="preserve"> </v>
      </c>
      <c r="J767" s="261" t="str">
        <f t="shared" si="33"/>
        <v xml:space="preserve"> </v>
      </c>
      <c r="K767" s="238" t="str">
        <f t="shared" si="34"/>
        <v xml:space="preserve"> </v>
      </c>
      <c r="L767" s="87" t="str">
        <f t="shared" si="35"/>
        <v xml:space="preserve"> </v>
      </c>
    </row>
    <row r="768" spans="1:12" x14ac:dyDescent="0.25">
      <c r="A768" s="72"/>
      <c r="B768" s="82"/>
      <c r="C768" s="82"/>
      <c r="D768" s="79"/>
      <c r="E768" s="83"/>
      <c r="F768" s="83"/>
      <c r="G768" s="81"/>
      <c r="H768" s="126"/>
      <c r="I768" s="238" t="str">
        <f>IF(ISNUMBER(F768),_xlfn.IFS(RIGHT(H768,3)="(b)",IF(AND(G768&gt;=DATE('1. Informace o projektu'!$C$3,1,1),G768&lt;=WORKDAY(DATE('1. Informace o projektu'!$C$3+1,1,31)-1,1)),"OK","!!"),RIGHT(H768,3)="(a)",IF(AND(G768&gt;=DATE('1. Informace o projektu'!$C$3,1,1),G768&lt;=WORKDAY(DATE('1. Informace o projektu'!$C$3,12,31)-1,1,'6. Data'!$C$76:$C$89)),"OK","!!"),ISBLANK(G768),"!",ISBLANK(H768),"!!!",H768='6. Data'!$B$3,"vyberte druh nákladu")," ")</f>
        <v xml:space="preserve"> </v>
      </c>
      <c r="J768" s="261" t="str">
        <f t="shared" si="33"/>
        <v xml:space="preserve"> </v>
      </c>
      <c r="K768" s="238" t="str">
        <f t="shared" si="34"/>
        <v xml:space="preserve"> </v>
      </c>
      <c r="L768" s="87" t="str">
        <f t="shared" si="35"/>
        <v xml:space="preserve"> </v>
      </c>
    </row>
    <row r="769" spans="1:12" x14ac:dyDescent="0.25">
      <c r="A769" s="72"/>
      <c r="B769" s="82"/>
      <c r="C769" s="82"/>
      <c r="D769" s="79"/>
      <c r="E769" s="83"/>
      <c r="F769" s="83"/>
      <c r="G769" s="81"/>
      <c r="H769" s="126"/>
      <c r="I769" s="238" t="str">
        <f>IF(ISNUMBER(F769),_xlfn.IFS(RIGHT(H769,3)="(b)",IF(AND(G769&gt;=DATE('1. Informace o projektu'!$C$3,1,1),G769&lt;=WORKDAY(DATE('1. Informace o projektu'!$C$3+1,1,31)-1,1)),"OK","!!"),RIGHT(H769,3)="(a)",IF(AND(G769&gt;=DATE('1. Informace o projektu'!$C$3,1,1),G769&lt;=WORKDAY(DATE('1. Informace o projektu'!$C$3,12,31)-1,1,'6. Data'!$C$76:$C$89)),"OK","!!"),ISBLANK(G769),"!",ISBLANK(H769),"!!!",H769='6. Data'!$B$3,"vyberte druh nákladu")," ")</f>
        <v xml:space="preserve"> </v>
      </c>
      <c r="J769" s="261" t="str">
        <f t="shared" si="33"/>
        <v xml:space="preserve"> </v>
      </c>
      <c r="K769" s="238" t="str">
        <f t="shared" si="34"/>
        <v xml:space="preserve"> </v>
      </c>
      <c r="L769" s="87" t="str">
        <f t="shared" si="35"/>
        <v xml:space="preserve"> </v>
      </c>
    </row>
    <row r="770" spans="1:12" x14ac:dyDescent="0.25">
      <c r="A770" s="72"/>
      <c r="B770" s="82"/>
      <c r="C770" s="82"/>
      <c r="D770" s="79"/>
      <c r="E770" s="83"/>
      <c r="F770" s="83"/>
      <c r="G770" s="81"/>
      <c r="H770" s="126"/>
      <c r="I770" s="238" t="str">
        <f>IF(ISNUMBER(F770),_xlfn.IFS(RIGHT(H770,3)="(b)",IF(AND(G770&gt;=DATE('1. Informace o projektu'!$C$3,1,1),G770&lt;=WORKDAY(DATE('1. Informace o projektu'!$C$3+1,1,31)-1,1)),"OK","!!"),RIGHT(H770,3)="(a)",IF(AND(G770&gt;=DATE('1. Informace o projektu'!$C$3,1,1),G770&lt;=WORKDAY(DATE('1. Informace o projektu'!$C$3,12,31)-1,1,'6. Data'!$C$76:$C$89)),"OK","!!"),ISBLANK(G770),"!",ISBLANK(H770),"!!!",H770='6. Data'!$B$3,"vyberte druh nákladu")," ")</f>
        <v xml:space="preserve"> </v>
      </c>
      <c r="J770" s="261" t="str">
        <f t="shared" si="33"/>
        <v xml:space="preserve"> </v>
      </c>
      <c r="K770" s="238" t="str">
        <f t="shared" si="34"/>
        <v xml:space="preserve"> </v>
      </c>
      <c r="L770" s="87" t="str">
        <f t="shared" si="35"/>
        <v xml:space="preserve"> </v>
      </c>
    </row>
    <row r="771" spans="1:12" x14ac:dyDescent="0.25">
      <c r="A771" s="72"/>
      <c r="B771" s="82"/>
      <c r="C771" s="82"/>
      <c r="D771" s="79"/>
      <c r="E771" s="83"/>
      <c r="F771" s="83"/>
      <c r="G771" s="81"/>
      <c r="H771" s="126"/>
      <c r="I771" s="238" t="str">
        <f>IF(ISNUMBER(F771),_xlfn.IFS(RIGHT(H771,3)="(b)",IF(AND(G771&gt;=DATE('1. Informace o projektu'!$C$3,1,1),G771&lt;=WORKDAY(DATE('1. Informace o projektu'!$C$3+1,1,31)-1,1)),"OK","!!"),RIGHT(H771,3)="(a)",IF(AND(G771&gt;=DATE('1. Informace o projektu'!$C$3,1,1),G771&lt;=WORKDAY(DATE('1. Informace o projektu'!$C$3,12,31)-1,1,'6. Data'!$C$76:$C$89)),"OK","!!"),ISBLANK(G771),"!",ISBLANK(H771),"!!!",H771='6. Data'!$B$3,"vyberte druh nákladu")," ")</f>
        <v xml:space="preserve"> </v>
      </c>
      <c r="J771" s="261" t="str">
        <f t="shared" si="33"/>
        <v xml:space="preserve"> </v>
      </c>
      <c r="K771" s="238" t="str">
        <f t="shared" si="34"/>
        <v xml:space="preserve"> </v>
      </c>
      <c r="L771" s="87" t="str">
        <f t="shared" si="35"/>
        <v xml:space="preserve"> </v>
      </c>
    </row>
    <row r="772" spans="1:12" x14ac:dyDescent="0.25">
      <c r="A772" s="72"/>
      <c r="B772" s="82"/>
      <c r="C772" s="82"/>
      <c r="D772" s="79"/>
      <c r="E772" s="83"/>
      <c r="F772" s="83"/>
      <c r="G772" s="81"/>
      <c r="H772" s="126"/>
      <c r="I772" s="238" t="str">
        <f>IF(ISNUMBER(F772),_xlfn.IFS(RIGHT(H772,3)="(b)",IF(AND(G772&gt;=DATE('1. Informace o projektu'!$C$3,1,1),G772&lt;=WORKDAY(DATE('1. Informace o projektu'!$C$3+1,1,31)-1,1)),"OK","!!"),RIGHT(H772,3)="(a)",IF(AND(G772&gt;=DATE('1. Informace o projektu'!$C$3,1,1),G772&lt;=WORKDAY(DATE('1. Informace o projektu'!$C$3,12,31)-1,1,'6. Data'!$C$76:$C$89)),"OK","!!"),ISBLANK(G772),"!",ISBLANK(H772),"!!!",H772='6. Data'!$B$3,"vyberte druh nákladu")," ")</f>
        <v xml:space="preserve"> </v>
      </c>
      <c r="J772" s="261" t="str">
        <f t="shared" si="33"/>
        <v xml:space="preserve"> </v>
      </c>
      <c r="K772" s="238" t="str">
        <f t="shared" si="34"/>
        <v xml:space="preserve"> </v>
      </c>
      <c r="L772" s="87" t="str">
        <f t="shared" si="35"/>
        <v xml:space="preserve"> </v>
      </c>
    </row>
    <row r="773" spans="1:12" x14ac:dyDescent="0.25">
      <c r="A773" s="72"/>
      <c r="B773" s="82"/>
      <c r="C773" s="82"/>
      <c r="D773" s="79"/>
      <c r="E773" s="83"/>
      <c r="F773" s="83"/>
      <c r="G773" s="81"/>
      <c r="H773" s="126"/>
      <c r="I773" s="238" t="str">
        <f>IF(ISNUMBER(F773),_xlfn.IFS(RIGHT(H773,3)="(b)",IF(AND(G773&gt;=DATE('1. Informace o projektu'!$C$3,1,1),G773&lt;=WORKDAY(DATE('1. Informace o projektu'!$C$3+1,1,31)-1,1)),"OK","!!"),RIGHT(H773,3)="(a)",IF(AND(G773&gt;=DATE('1. Informace o projektu'!$C$3,1,1),G773&lt;=WORKDAY(DATE('1. Informace o projektu'!$C$3,12,31)-1,1,'6. Data'!$C$76:$C$89)),"OK","!!"),ISBLANK(G773),"!",ISBLANK(H773),"!!!",H773='6. Data'!$B$3,"vyberte druh nákladu")," ")</f>
        <v xml:space="preserve"> </v>
      </c>
      <c r="J773" s="261" t="str">
        <f t="shared" si="33"/>
        <v xml:space="preserve"> </v>
      </c>
      <c r="K773" s="238" t="str">
        <f t="shared" si="34"/>
        <v xml:space="preserve"> </v>
      </c>
      <c r="L773" s="87" t="str">
        <f t="shared" si="35"/>
        <v xml:space="preserve"> </v>
      </c>
    </row>
    <row r="774" spans="1:12" x14ac:dyDescent="0.25">
      <c r="A774" s="72"/>
      <c r="B774" s="82"/>
      <c r="C774" s="82"/>
      <c r="D774" s="79"/>
      <c r="E774" s="83"/>
      <c r="F774" s="83"/>
      <c r="G774" s="81"/>
      <c r="H774" s="126"/>
      <c r="I774" s="238" t="str">
        <f>IF(ISNUMBER(F774),_xlfn.IFS(RIGHT(H774,3)="(b)",IF(AND(G774&gt;=DATE('1. Informace o projektu'!$C$3,1,1),G774&lt;=WORKDAY(DATE('1. Informace o projektu'!$C$3+1,1,31)-1,1)),"OK","!!"),RIGHT(H774,3)="(a)",IF(AND(G774&gt;=DATE('1. Informace o projektu'!$C$3,1,1),G774&lt;=WORKDAY(DATE('1. Informace o projektu'!$C$3,12,31)-1,1,'6. Data'!$C$76:$C$89)),"OK","!!"),ISBLANK(G774),"!",ISBLANK(H774),"!!!",H774='6. Data'!$B$3,"vyberte druh nákladu")," ")</f>
        <v xml:space="preserve"> </v>
      </c>
      <c r="J774" s="261" t="str">
        <f t="shared" si="33"/>
        <v xml:space="preserve"> </v>
      </c>
      <c r="K774" s="238" t="str">
        <f t="shared" si="34"/>
        <v xml:space="preserve"> </v>
      </c>
      <c r="L774" s="87" t="str">
        <f t="shared" si="35"/>
        <v xml:space="preserve"> </v>
      </c>
    </row>
    <row r="775" spans="1:12" x14ac:dyDescent="0.25">
      <c r="A775" s="72"/>
      <c r="B775" s="82"/>
      <c r="C775" s="82"/>
      <c r="D775" s="79"/>
      <c r="E775" s="83"/>
      <c r="F775" s="83"/>
      <c r="G775" s="81"/>
      <c r="H775" s="126"/>
      <c r="I775" s="238" t="str">
        <f>IF(ISNUMBER(F775),_xlfn.IFS(RIGHT(H775,3)="(b)",IF(AND(G775&gt;=DATE('1. Informace o projektu'!$C$3,1,1),G775&lt;=WORKDAY(DATE('1. Informace o projektu'!$C$3+1,1,31)-1,1)),"OK","!!"),RIGHT(H775,3)="(a)",IF(AND(G775&gt;=DATE('1. Informace o projektu'!$C$3,1,1),G775&lt;=WORKDAY(DATE('1. Informace o projektu'!$C$3,12,31)-1,1,'6. Data'!$C$76:$C$89)),"OK","!!"),ISBLANK(G775),"!",ISBLANK(H775),"!!!",H775='6. Data'!$B$3,"vyberte druh nákladu")," ")</f>
        <v xml:space="preserve"> </v>
      </c>
      <c r="J775" s="261" t="str">
        <f t="shared" ref="J775:J838" si="36">_xlfn.IFS(I775="!","Zapište datum úhrady",I775="ok"," ",I775=" "," ",I775="!!!","vyberte druh nákladu",I775="!!","nepovolené datum úhrady",I775="vyberte druh nákladu","vyberte druh nákladu")</f>
        <v xml:space="preserve"> </v>
      </c>
      <c r="K775" s="238" t="str">
        <f t="shared" ref="K775:K838" si="37">IF(ISNUMBER(F775),IF(E775&gt;=F775,"OK","!")," ")</f>
        <v xml:space="preserve"> </v>
      </c>
      <c r="L775" s="87" t="str">
        <f t="shared" ref="L775:L838" si="38">_xlfn.IFS(K775="!","Hrazeno z dotace je vyšší než fakturovaná částka",K775="ok"," ",K775=" "," ")</f>
        <v xml:space="preserve"> </v>
      </c>
    </row>
    <row r="776" spans="1:12" x14ac:dyDescent="0.25">
      <c r="A776" s="72"/>
      <c r="B776" s="82"/>
      <c r="C776" s="82"/>
      <c r="D776" s="79"/>
      <c r="E776" s="83"/>
      <c r="F776" s="83"/>
      <c r="G776" s="81"/>
      <c r="H776" s="126"/>
      <c r="I776" s="238" t="str">
        <f>IF(ISNUMBER(F776),_xlfn.IFS(RIGHT(H776,3)="(b)",IF(AND(G776&gt;=DATE('1. Informace o projektu'!$C$3,1,1),G776&lt;=WORKDAY(DATE('1. Informace o projektu'!$C$3+1,1,31)-1,1)),"OK","!!"),RIGHT(H776,3)="(a)",IF(AND(G776&gt;=DATE('1. Informace o projektu'!$C$3,1,1),G776&lt;=WORKDAY(DATE('1. Informace o projektu'!$C$3,12,31)-1,1,'6. Data'!$C$76:$C$89)),"OK","!!"),ISBLANK(G776),"!",ISBLANK(H776),"!!!",H776='6. Data'!$B$3,"vyberte druh nákladu")," ")</f>
        <v xml:space="preserve"> </v>
      </c>
      <c r="J776" s="261" t="str">
        <f t="shared" si="36"/>
        <v xml:space="preserve"> </v>
      </c>
      <c r="K776" s="238" t="str">
        <f t="shared" si="37"/>
        <v xml:space="preserve"> </v>
      </c>
      <c r="L776" s="87" t="str">
        <f t="shared" si="38"/>
        <v xml:space="preserve"> </v>
      </c>
    </row>
    <row r="777" spans="1:12" x14ac:dyDescent="0.25">
      <c r="A777" s="72"/>
      <c r="B777" s="82"/>
      <c r="C777" s="82"/>
      <c r="D777" s="79"/>
      <c r="E777" s="83"/>
      <c r="F777" s="83"/>
      <c r="G777" s="81"/>
      <c r="H777" s="126"/>
      <c r="I777" s="238" t="str">
        <f>IF(ISNUMBER(F777),_xlfn.IFS(RIGHT(H777,3)="(b)",IF(AND(G777&gt;=DATE('1. Informace o projektu'!$C$3,1,1),G777&lt;=WORKDAY(DATE('1. Informace o projektu'!$C$3+1,1,31)-1,1)),"OK","!!"),RIGHT(H777,3)="(a)",IF(AND(G777&gt;=DATE('1. Informace o projektu'!$C$3,1,1),G777&lt;=WORKDAY(DATE('1. Informace o projektu'!$C$3,12,31)-1,1,'6. Data'!$C$76:$C$89)),"OK","!!"),ISBLANK(G777),"!",ISBLANK(H777),"!!!",H777='6. Data'!$B$3,"vyberte druh nákladu")," ")</f>
        <v xml:space="preserve"> </v>
      </c>
      <c r="J777" s="261" t="str">
        <f t="shared" si="36"/>
        <v xml:space="preserve"> </v>
      </c>
      <c r="K777" s="238" t="str">
        <f t="shared" si="37"/>
        <v xml:space="preserve"> </v>
      </c>
      <c r="L777" s="87" t="str">
        <f t="shared" si="38"/>
        <v xml:space="preserve"> </v>
      </c>
    </row>
    <row r="778" spans="1:12" x14ac:dyDescent="0.25">
      <c r="A778" s="72"/>
      <c r="B778" s="82"/>
      <c r="C778" s="82"/>
      <c r="D778" s="79"/>
      <c r="E778" s="83"/>
      <c r="F778" s="83"/>
      <c r="G778" s="81"/>
      <c r="H778" s="126"/>
      <c r="I778" s="238" t="str">
        <f>IF(ISNUMBER(F778),_xlfn.IFS(RIGHT(H778,3)="(b)",IF(AND(G778&gt;=DATE('1. Informace o projektu'!$C$3,1,1),G778&lt;=WORKDAY(DATE('1. Informace o projektu'!$C$3+1,1,31)-1,1)),"OK","!!"),RIGHT(H778,3)="(a)",IF(AND(G778&gt;=DATE('1. Informace o projektu'!$C$3,1,1),G778&lt;=WORKDAY(DATE('1. Informace o projektu'!$C$3,12,31)-1,1,'6. Data'!$C$76:$C$89)),"OK","!!"),ISBLANK(G778),"!",ISBLANK(H778),"!!!",H778='6. Data'!$B$3,"vyberte druh nákladu")," ")</f>
        <v xml:space="preserve"> </v>
      </c>
      <c r="J778" s="261" t="str">
        <f t="shared" si="36"/>
        <v xml:space="preserve"> </v>
      </c>
      <c r="K778" s="238" t="str">
        <f t="shared" si="37"/>
        <v xml:space="preserve"> </v>
      </c>
      <c r="L778" s="87" t="str">
        <f t="shared" si="38"/>
        <v xml:space="preserve"> </v>
      </c>
    </row>
    <row r="779" spans="1:12" x14ac:dyDescent="0.25">
      <c r="A779" s="72"/>
      <c r="B779" s="82"/>
      <c r="C779" s="82"/>
      <c r="D779" s="79"/>
      <c r="E779" s="83"/>
      <c r="F779" s="83"/>
      <c r="G779" s="81"/>
      <c r="H779" s="126"/>
      <c r="I779" s="238" t="str">
        <f>IF(ISNUMBER(F779),_xlfn.IFS(RIGHT(H779,3)="(b)",IF(AND(G779&gt;=DATE('1. Informace o projektu'!$C$3,1,1),G779&lt;=WORKDAY(DATE('1. Informace o projektu'!$C$3+1,1,31)-1,1)),"OK","!!"),RIGHT(H779,3)="(a)",IF(AND(G779&gt;=DATE('1. Informace o projektu'!$C$3,1,1),G779&lt;=WORKDAY(DATE('1. Informace o projektu'!$C$3,12,31)-1,1,'6. Data'!$C$76:$C$89)),"OK","!!"),ISBLANK(G779),"!",ISBLANK(H779),"!!!",H779='6. Data'!$B$3,"vyberte druh nákladu")," ")</f>
        <v xml:space="preserve"> </v>
      </c>
      <c r="J779" s="261" t="str">
        <f t="shared" si="36"/>
        <v xml:space="preserve"> </v>
      </c>
      <c r="K779" s="238" t="str">
        <f t="shared" si="37"/>
        <v xml:space="preserve"> </v>
      </c>
      <c r="L779" s="87" t="str">
        <f t="shared" si="38"/>
        <v xml:space="preserve"> </v>
      </c>
    </row>
    <row r="780" spans="1:12" x14ac:dyDescent="0.25">
      <c r="A780" s="72"/>
      <c r="B780" s="82"/>
      <c r="C780" s="82"/>
      <c r="D780" s="79"/>
      <c r="E780" s="83"/>
      <c r="F780" s="83"/>
      <c r="G780" s="81"/>
      <c r="H780" s="126"/>
      <c r="I780" s="238" t="str">
        <f>IF(ISNUMBER(F780),_xlfn.IFS(RIGHT(H780,3)="(b)",IF(AND(G780&gt;=DATE('1. Informace o projektu'!$C$3,1,1),G780&lt;=WORKDAY(DATE('1. Informace o projektu'!$C$3+1,1,31)-1,1)),"OK","!!"),RIGHT(H780,3)="(a)",IF(AND(G780&gt;=DATE('1. Informace o projektu'!$C$3,1,1),G780&lt;=WORKDAY(DATE('1. Informace o projektu'!$C$3,12,31)-1,1,'6. Data'!$C$76:$C$89)),"OK","!!"),ISBLANK(G780),"!",ISBLANK(H780),"!!!",H780='6. Data'!$B$3,"vyberte druh nákladu")," ")</f>
        <v xml:space="preserve"> </v>
      </c>
      <c r="J780" s="261" t="str">
        <f t="shared" si="36"/>
        <v xml:space="preserve"> </v>
      </c>
      <c r="K780" s="238" t="str">
        <f t="shared" si="37"/>
        <v xml:space="preserve"> </v>
      </c>
      <c r="L780" s="87" t="str">
        <f t="shared" si="38"/>
        <v xml:space="preserve"> </v>
      </c>
    </row>
    <row r="781" spans="1:12" x14ac:dyDescent="0.25">
      <c r="A781" s="72"/>
      <c r="B781" s="82"/>
      <c r="C781" s="82"/>
      <c r="D781" s="79"/>
      <c r="E781" s="83"/>
      <c r="F781" s="83"/>
      <c r="G781" s="81"/>
      <c r="H781" s="126"/>
      <c r="I781" s="238" t="str">
        <f>IF(ISNUMBER(F781),_xlfn.IFS(RIGHT(H781,3)="(b)",IF(AND(G781&gt;=DATE('1. Informace o projektu'!$C$3,1,1),G781&lt;=WORKDAY(DATE('1. Informace o projektu'!$C$3+1,1,31)-1,1)),"OK","!!"),RIGHT(H781,3)="(a)",IF(AND(G781&gt;=DATE('1. Informace o projektu'!$C$3,1,1),G781&lt;=WORKDAY(DATE('1. Informace o projektu'!$C$3,12,31)-1,1,'6. Data'!$C$76:$C$89)),"OK","!!"),ISBLANK(G781),"!",ISBLANK(H781),"!!!",H781='6. Data'!$B$3,"vyberte druh nákladu")," ")</f>
        <v xml:space="preserve"> </v>
      </c>
      <c r="J781" s="261" t="str">
        <f t="shared" si="36"/>
        <v xml:space="preserve"> </v>
      </c>
      <c r="K781" s="238" t="str">
        <f t="shared" si="37"/>
        <v xml:space="preserve"> </v>
      </c>
      <c r="L781" s="87" t="str">
        <f t="shared" si="38"/>
        <v xml:space="preserve"> </v>
      </c>
    </row>
    <row r="782" spans="1:12" x14ac:dyDescent="0.25">
      <c r="A782" s="72"/>
      <c r="B782" s="82"/>
      <c r="C782" s="82"/>
      <c r="D782" s="79"/>
      <c r="E782" s="83"/>
      <c r="F782" s="83"/>
      <c r="G782" s="81"/>
      <c r="H782" s="126"/>
      <c r="I782" s="238" t="str">
        <f>IF(ISNUMBER(F782),_xlfn.IFS(RIGHT(H782,3)="(b)",IF(AND(G782&gt;=DATE('1. Informace o projektu'!$C$3,1,1),G782&lt;=WORKDAY(DATE('1. Informace o projektu'!$C$3+1,1,31)-1,1)),"OK","!!"),RIGHT(H782,3)="(a)",IF(AND(G782&gt;=DATE('1. Informace o projektu'!$C$3,1,1),G782&lt;=WORKDAY(DATE('1. Informace o projektu'!$C$3,12,31)-1,1,'6. Data'!$C$76:$C$89)),"OK","!!"),ISBLANK(G782),"!",ISBLANK(H782),"!!!",H782='6. Data'!$B$3,"vyberte druh nákladu")," ")</f>
        <v xml:space="preserve"> </v>
      </c>
      <c r="J782" s="261" t="str">
        <f t="shared" si="36"/>
        <v xml:space="preserve"> </v>
      </c>
      <c r="K782" s="238" t="str">
        <f t="shared" si="37"/>
        <v xml:space="preserve"> </v>
      </c>
      <c r="L782" s="87" t="str">
        <f t="shared" si="38"/>
        <v xml:space="preserve"> </v>
      </c>
    </row>
    <row r="783" spans="1:12" x14ac:dyDescent="0.25">
      <c r="A783" s="72"/>
      <c r="B783" s="82"/>
      <c r="C783" s="82"/>
      <c r="D783" s="79"/>
      <c r="E783" s="83"/>
      <c r="F783" s="83"/>
      <c r="G783" s="81"/>
      <c r="H783" s="126"/>
      <c r="I783" s="238" t="str">
        <f>IF(ISNUMBER(F783),_xlfn.IFS(RIGHT(H783,3)="(b)",IF(AND(G783&gt;=DATE('1. Informace o projektu'!$C$3,1,1),G783&lt;=WORKDAY(DATE('1. Informace o projektu'!$C$3+1,1,31)-1,1)),"OK","!!"),RIGHT(H783,3)="(a)",IF(AND(G783&gt;=DATE('1. Informace o projektu'!$C$3,1,1),G783&lt;=WORKDAY(DATE('1. Informace o projektu'!$C$3,12,31)-1,1,'6. Data'!$C$76:$C$89)),"OK","!!"),ISBLANK(G783),"!",ISBLANK(H783),"!!!",H783='6. Data'!$B$3,"vyberte druh nákladu")," ")</f>
        <v xml:space="preserve"> </v>
      </c>
      <c r="J783" s="261" t="str">
        <f t="shared" si="36"/>
        <v xml:space="preserve"> </v>
      </c>
      <c r="K783" s="238" t="str">
        <f t="shared" si="37"/>
        <v xml:space="preserve"> </v>
      </c>
      <c r="L783" s="87" t="str">
        <f t="shared" si="38"/>
        <v xml:space="preserve"> </v>
      </c>
    </row>
    <row r="784" spans="1:12" x14ac:dyDescent="0.25">
      <c r="A784" s="72"/>
      <c r="B784" s="82"/>
      <c r="C784" s="82"/>
      <c r="D784" s="79"/>
      <c r="E784" s="83"/>
      <c r="F784" s="83"/>
      <c r="G784" s="81"/>
      <c r="H784" s="126"/>
      <c r="I784" s="238" t="str">
        <f>IF(ISNUMBER(F784),_xlfn.IFS(RIGHT(H784,3)="(b)",IF(AND(G784&gt;=DATE('1. Informace o projektu'!$C$3,1,1),G784&lt;=WORKDAY(DATE('1. Informace o projektu'!$C$3+1,1,31)-1,1)),"OK","!!"),RIGHT(H784,3)="(a)",IF(AND(G784&gt;=DATE('1. Informace o projektu'!$C$3,1,1),G784&lt;=WORKDAY(DATE('1. Informace o projektu'!$C$3,12,31)-1,1,'6. Data'!$C$76:$C$89)),"OK","!!"),ISBLANK(G784),"!",ISBLANK(H784),"!!!",H784='6. Data'!$B$3,"vyberte druh nákladu")," ")</f>
        <v xml:space="preserve"> </v>
      </c>
      <c r="J784" s="261" t="str">
        <f t="shared" si="36"/>
        <v xml:space="preserve"> </v>
      </c>
      <c r="K784" s="238" t="str">
        <f t="shared" si="37"/>
        <v xml:space="preserve"> </v>
      </c>
      <c r="L784" s="87" t="str">
        <f t="shared" si="38"/>
        <v xml:space="preserve"> </v>
      </c>
    </row>
    <row r="785" spans="1:12" x14ac:dyDescent="0.25">
      <c r="A785" s="72"/>
      <c r="B785" s="82"/>
      <c r="C785" s="82"/>
      <c r="D785" s="79"/>
      <c r="E785" s="83"/>
      <c r="F785" s="83"/>
      <c r="G785" s="81"/>
      <c r="H785" s="126"/>
      <c r="I785" s="238" t="str">
        <f>IF(ISNUMBER(F785),_xlfn.IFS(RIGHT(H785,3)="(b)",IF(AND(G785&gt;=DATE('1. Informace o projektu'!$C$3,1,1),G785&lt;=WORKDAY(DATE('1. Informace o projektu'!$C$3+1,1,31)-1,1)),"OK","!!"),RIGHT(H785,3)="(a)",IF(AND(G785&gt;=DATE('1. Informace o projektu'!$C$3,1,1),G785&lt;=WORKDAY(DATE('1. Informace o projektu'!$C$3,12,31)-1,1,'6. Data'!$C$76:$C$89)),"OK","!!"),ISBLANK(G785),"!",ISBLANK(H785),"!!!",H785='6. Data'!$B$3,"vyberte druh nákladu")," ")</f>
        <v xml:space="preserve"> </v>
      </c>
      <c r="J785" s="261" t="str">
        <f t="shared" si="36"/>
        <v xml:space="preserve"> </v>
      </c>
      <c r="K785" s="238" t="str">
        <f t="shared" si="37"/>
        <v xml:space="preserve"> </v>
      </c>
      <c r="L785" s="87" t="str">
        <f t="shared" si="38"/>
        <v xml:space="preserve"> </v>
      </c>
    </row>
    <row r="786" spans="1:12" x14ac:dyDescent="0.25">
      <c r="A786" s="72"/>
      <c r="B786" s="82"/>
      <c r="C786" s="82"/>
      <c r="D786" s="79"/>
      <c r="E786" s="83"/>
      <c r="F786" s="83"/>
      <c r="G786" s="81"/>
      <c r="H786" s="126"/>
      <c r="I786" s="238" t="str">
        <f>IF(ISNUMBER(F786),_xlfn.IFS(RIGHT(H786,3)="(b)",IF(AND(G786&gt;=DATE('1. Informace o projektu'!$C$3,1,1),G786&lt;=WORKDAY(DATE('1. Informace o projektu'!$C$3+1,1,31)-1,1)),"OK","!!"),RIGHT(H786,3)="(a)",IF(AND(G786&gt;=DATE('1. Informace o projektu'!$C$3,1,1),G786&lt;=WORKDAY(DATE('1. Informace o projektu'!$C$3,12,31)-1,1,'6. Data'!$C$76:$C$89)),"OK","!!"),ISBLANK(G786),"!",ISBLANK(H786),"!!!",H786='6. Data'!$B$3,"vyberte druh nákladu")," ")</f>
        <v xml:space="preserve"> </v>
      </c>
      <c r="J786" s="261" t="str">
        <f t="shared" si="36"/>
        <v xml:space="preserve"> </v>
      </c>
      <c r="K786" s="238" t="str">
        <f t="shared" si="37"/>
        <v xml:space="preserve"> </v>
      </c>
      <c r="L786" s="87" t="str">
        <f t="shared" si="38"/>
        <v xml:space="preserve"> </v>
      </c>
    </row>
    <row r="787" spans="1:12" x14ac:dyDescent="0.25">
      <c r="A787" s="72"/>
      <c r="B787" s="82"/>
      <c r="C787" s="82"/>
      <c r="D787" s="79"/>
      <c r="E787" s="83"/>
      <c r="F787" s="83"/>
      <c r="G787" s="81"/>
      <c r="H787" s="126"/>
      <c r="I787" s="238" t="str">
        <f>IF(ISNUMBER(F787),_xlfn.IFS(RIGHT(H787,3)="(b)",IF(AND(G787&gt;=DATE('1. Informace o projektu'!$C$3,1,1),G787&lt;=WORKDAY(DATE('1. Informace o projektu'!$C$3+1,1,31)-1,1)),"OK","!!"),RIGHT(H787,3)="(a)",IF(AND(G787&gt;=DATE('1. Informace o projektu'!$C$3,1,1),G787&lt;=WORKDAY(DATE('1. Informace o projektu'!$C$3,12,31)-1,1,'6. Data'!$C$76:$C$89)),"OK","!!"),ISBLANK(G787),"!",ISBLANK(H787),"!!!",H787='6. Data'!$B$3,"vyberte druh nákladu")," ")</f>
        <v xml:space="preserve"> </v>
      </c>
      <c r="J787" s="261" t="str">
        <f t="shared" si="36"/>
        <v xml:space="preserve"> </v>
      </c>
      <c r="K787" s="238" t="str">
        <f t="shared" si="37"/>
        <v xml:space="preserve"> </v>
      </c>
      <c r="L787" s="87" t="str">
        <f t="shared" si="38"/>
        <v xml:space="preserve"> </v>
      </c>
    </row>
    <row r="788" spans="1:12" x14ac:dyDescent="0.25">
      <c r="A788" s="72"/>
      <c r="B788" s="82"/>
      <c r="C788" s="82"/>
      <c r="D788" s="79"/>
      <c r="E788" s="83"/>
      <c r="F788" s="83"/>
      <c r="G788" s="81"/>
      <c r="H788" s="126"/>
      <c r="I788" s="238" t="str">
        <f>IF(ISNUMBER(F788),_xlfn.IFS(RIGHT(H788,3)="(b)",IF(AND(G788&gt;=DATE('1. Informace o projektu'!$C$3,1,1),G788&lt;=WORKDAY(DATE('1. Informace o projektu'!$C$3+1,1,31)-1,1)),"OK","!!"),RIGHT(H788,3)="(a)",IF(AND(G788&gt;=DATE('1. Informace o projektu'!$C$3,1,1),G788&lt;=WORKDAY(DATE('1. Informace o projektu'!$C$3,12,31)-1,1,'6. Data'!$C$76:$C$89)),"OK","!!"),ISBLANK(G788),"!",ISBLANK(H788),"!!!",H788='6. Data'!$B$3,"vyberte druh nákladu")," ")</f>
        <v xml:space="preserve"> </v>
      </c>
      <c r="J788" s="261" t="str">
        <f t="shared" si="36"/>
        <v xml:space="preserve"> </v>
      </c>
      <c r="K788" s="238" t="str">
        <f t="shared" si="37"/>
        <v xml:space="preserve"> </v>
      </c>
      <c r="L788" s="87" t="str">
        <f t="shared" si="38"/>
        <v xml:space="preserve"> </v>
      </c>
    </row>
    <row r="789" spans="1:12" x14ac:dyDescent="0.25">
      <c r="A789" s="72"/>
      <c r="B789" s="82"/>
      <c r="C789" s="82"/>
      <c r="D789" s="79"/>
      <c r="E789" s="83"/>
      <c r="F789" s="83"/>
      <c r="G789" s="81"/>
      <c r="H789" s="126"/>
      <c r="I789" s="238" t="str">
        <f>IF(ISNUMBER(F789),_xlfn.IFS(RIGHT(H789,3)="(b)",IF(AND(G789&gt;=DATE('1. Informace o projektu'!$C$3,1,1),G789&lt;=WORKDAY(DATE('1. Informace o projektu'!$C$3+1,1,31)-1,1)),"OK","!!"),RIGHT(H789,3)="(a)",IF(AND(G789&gt;=DATE('1. Informace o projektu'!$C$3,1,1),G789&lt;=WORKDAY(DATE('1. Informace o projektu'!$C$3,12,31)-1,1,'6. Data'!$C$76:$C$89)),"OK","!!"),ISBLANK(G789),"!",ISBLANK(H789),"!!!",H789='6. Data'!$B$3,"vyberte druh nákladu")," ")</f>
        <v xml:space="preserve"> </v>
      </c>
      <c r="J789" s="261" t="str">
        <f t="shared" si="36"/>
        <v xml:space="preserve"> </v>
      </c>
      <c r="K789" s="238" t="str">
        <f t="shared" si="37"/>
        <v xml:space="preserve"> </v>
      </c>
      <c r="L789" s="87" t="str">
        <f t="shared" si="38"/>
        <v xml:space="preserve"> </v>
      </c>
    </row>
    <row r="790" spans="1:12" x14ac:dyDescent="0.25">
      <c r="A790" s="72"/>
      <c r="B790" s="82"/>
      <c r="C790" s="82"/>
      <c r="D790" s="79"/>
      <c r="E790" s="83"/>
      <c r="F790" s="83"/>
      <c r="G790" s="81"/>
      <c r="H790" s="126"/>
      <c r="I790" s="238" t="str">
        <f>IF(ISNUMBER(F790),_xlfn.IFS(RIGHT(H790,3)="(b)",IF(AND(G790&gt;=DATE('1. Informace o projektu'!$C$3,1,1),G790&lt;=WORKDAY(DATE('1. Informace o projektu'!$C$3+1,1,31)-1,1)),"OK","!!"),RIGHT(H790,3)="(a)",IF(AND(G790&gt;=DATE('1. Informace o projektu'!$C$3,1,1),G790&lt;=WORKDAY(DATE('1. Informace o projektu'!$C$3,12,31)-1,1,'6. Data'!$C$76:$C$89)),"OK","!!"),ISBLANK(G790),"!",ISBLANK(H790),"!!!",H790='6. Data'!$B$3,"vyberte druh nákladu")," ")</f>
        <v xml:space="preserve"> </v>
      </c>
      <c r="J790" s="261" t="str">
        <f t="shared" si="36"/>
        <v xml:space="preserve"> </v>
      </c>
      <c r="K790" s="238" t="str">
        <f t="shared" si="37"/>
        <v xml:space="preserve"> </v>
      </c>
      <c r="L790" s="87" t="str">
        <f t="shared" si="38"/>
        <v xml:space="preserve"> </v>
      </c>
    </row>
    <row r="791" spans="1:12" x14ac:dyDescent="0.25">
      <c r="A791" s="72"/>
      <c r="B791" s="82"/>
      <c r="C791" s="82"/>
      <c r="D791" s="79"/>
      <c r="E791" s="83"/>
      <c r="F791" s="83"/>
      <c r="G791" s="81"/>
      <c r="H791" s="126"/>
      <c r="I791" s="238" t="str">
        <f>IF(ISNUMBER(F791),_xlfn.IFS(RIGHT(H791,3)="(b)",IF(AND(G791&gt;=DATE('1. Informace o projektu'!$C$3,1,1),G791&lt;=WORKDAY(DATE('1. Informace o projektu'!$C$3+1,1,31)-1,1)),"OK","!!"),RIGHT(H791,3)="(a)",IF(AND(G791&gt;=DATE('1. Informace o projektu'!$C$3,1,1),G791&lt;=WORKDAY(DATE('1. Informace o projektu'!$C$3,12,31)-1,1,'6. Data'!$C$76:$C$89)),"OK","!!"),ISBLANK(G791),"!",ISBLANK(H791),"!!!",H791='6. Data'!$B$3,"vyberte druh nákladu")," ")</f>
        <v xml:space="preserve"> </v>
      </c>
      <c r="J791" s="261" t="str">
        <f t="shared" si="36"/>
        <v xml:space="preserve"> </v>
      </c>
      <c r="K791" s="238" t="str">
        <f t="shared" si="37"/>
        <v xml:space="preserve"> </v>
      </c>
      <c r="L791" s="87" t="str">
        <f t="shared" si="38"/>
        <v xml:space="preserve"> </v>
      </c>
    </row>
    <row r="792" spans="1:12" x14ac:dyDescent="0.25">
      <c r="A792" s="72"/>
      <c r="B792" s="82"/>
      <c r="C792" s="82"/>
      <c r="D792" s="79"/>
      <c r="E792" s="83"/>
      <c r="F792" s="83"/>
      <c r="G792" s="81"/>
      <c r="H792" s="126"/>
      <c r="I792" s="238" t="str">
        <f>IF(ISNUMBER(F792),_xlfn.IFS(RIGHT(H792,3)="(b)",IF(AND(G792&gt;=DATE('1. Informace o projektu'!$C$3,1,1),G792&lt;=WORKDAY(DATE('1. Informace o projektu'!$C$3+1,1,31)-1,1)),"OK","!!"),RIGHT(H792,3)="(a)",IF(AND(G792&gt;=DATE('1. Informace o projektu'!$C$3,1,1),G792&lt;=WORKDAY(DATE('1. Informace o projektu'!$C$3,12,31)-1,1,'6. Data'!$C$76:$C$89)),"OK","!!"),ISBLANK(G792),"!",ISBLANK(H792),"!!!",H792='6. Data'!$B$3,"vyberte druh nákladu")," ")</f>
        <v xml:space="preserve"> </v>
      </c>
      <c r="J792" s="261" t="str">
        <f t="shared" si="36"/>
        <v xml:space="preserve"> </v>
      </c>
      <c r="K792" s="238" t="str">
        <f t="shared" si="37"/>
        <v xml:space="preserve"> </v>
      </c>
      <c r="L792" s="87" t="str">
        <f t="shared" si="38"/>
        <v xml:space="preserve"> </v>
      </c>
    </row>
    <row r="793" spans="1:12" x14ac:dyDescent="0.25">
      <c r="A793" s="72"/>
      <c r="B793" s="82"/>
      <c r="C793" s="82"/>
      <c r="D793" s="79"/>
      <c r="E793" s="83"/>
      <c r="F793" s="83"/>
      <c r="G793" s="81"/>
      <c r="H793" s="126"/>
      <c r="I793" s="238" t="str">
        <f>IF(ISNUMBER(F793),_xlfn.IFS(RIGHT(H793,3)="(b)",IF(AND(G793&gt;=DATE('1. Informace o projektu'!$C$3,1,1),G793&lt;=WORKDAY(DATE('1. Informace o projektu'!$C$3+1,1,31)-1,1)),"OK","!!"),RIGHT(H793,3)="(a)",IF(AND(G793&gt;=DATE('1. Informace o projektu'!$C$3,1,1),G793&lt;=WORKDAY(DATE('1. Informace o projektu'!$C$3,12,31)-1,1,'6. Data'!$C$76:$C$89)),"OK","!!"),ISBLANK(G793),"!",ISBLANK(H793),"!!!",H793='6. Data'!$B$3,"vyberte druh nákladu")," ")</f>
        <v xml:space="preserve"> </v>
      </c>
      <c r="J793" s="261" t="str">
        <f t="shared" si="36"/>
        <v xml:space="preserve"> </v>
      </c>
      <c r="K793" s="238" t="str">
        <f t="shared" si="37"/>
        <v xml:space="preserve"> </v>
      </c>
      <c r="L793" s="87" t="str">
        <f t="shared" si="38"/>
        <v xml:space="preserve"> </v>
      </c>
    </row>
    <row r="794" spans="1:12" x14ac:dyDescent="0.25">
      <c r="A794" s="72"/>
      <c r="B794" s="82"/>
      <c r="C794" s="82"/>
      <c r="D794" s="79"/>
      <c r="E794" s="83"/>
      <c r="F794" s="83"/>
      <c r="G794" s="81"/>
      <c r="H794" s="126"/>
      <c r="I794" s="238" t="str">
        <f>IF(ISNUMBER(F794),_xlfn.IFS(RIGHT(H794,3)="(b)",IF(AND(G794&gt;=DATE('1. Informace o projektu'!$C$3,1,1),G794&lt;=WORKDAY(DATE('1. Informace o projektu'!$C$3+1,1,31)-1,1)),"OK","!!"),RIGHT(H794,3)="(a)",IF(AND(G794&gt;=DATE('1. Informace o projektu'!$C$3,1,1),G794&lt;=WORKDAY(DATE('1. Informace o projektu'!$C$3,12,31)-1,1,'6. Data'!$C$76:$C$89)),"OK","!!"),ISBLANK(G794),"!",ISBLANK(H794),"!!!",H794='6. Data'!$B$3,"vyberte druh nákladu")," ")</f>
        <v xml:space="preserve"> </v>
      </c>
      <c r="J794" s="261" t="str">
        <f t="shared" si="36"/>
        <v xml:space="preserve"> </v>
      </c>
      <c r="K794" s="238" t="str">
        <f t="shared" si="37"/>
        <v xml:space="preserve"> </v>
      </c>
      <c r="L794" s="87" t="str">
        <f t="shared" si="38"/>
        <v xml:space="preserve"> </v>
      </c>
    </row>
    <row r="795" spans="1:12" x14ac:dyDescent="0.25">
      <c r="A795" s="72"/>
      <c r="B795" s="82"/>
      <c r="C795" s="82"/>
      <c r="D795" s="79"/>
      <c r="E795" s="83"/>
      <c r="F795" s="83"/>
      <c r="G795" s="81"/>
      <c r="H795" s="126"/>
      <c r="I795" s="238" t="str">
        <f>IF(ISNUMBER(F795),_xlfn.IFS(RIGHT(H795,3)="(b)",IF(AND(G795&gt;=DATE('1. Informace o projektu'!$C$3,1,1),G795&lt;=WORKDAY(DATE('1. Informace o projektu'!$C$3+1,1,31)-1,1)),"OK","!!"),RIGHT(H795,3)="(a)",IF(AND(G795&gt;=DATE('1. Informace o projektu'!$C$3,1,1),G795&lt;=WORKDAY(DATE('1. Informace o projektu'!$C$3,12,31)-1,1,'6. Data'!$C$76:$C$89)),"OK","!!"),ISBLANK(G795),"!",ISBLANK(H795),"!!!",H795='6. Data'!$B$3,"vyberte druh nákladu")," ")</f>
        <v xml:space="preserve"> </v>
      </c>
      <c r="J795" s="261" t="str">
        <f t="shared" si="36"/>
        <v xml:space="preserve"> </v>
      </c>
      <c r="K795" s="238" t="str">
        <f t="shared" si="37"/>
        <v xml:space="preserve"> </v>
      </c>
      <c r="L795" s="87" t="str">
        <f t="shared" si="38"/>
        <v xml:space="preserve"> </v>
      </c>
    </row>
    <row r="796" spans="1:12" x14ac:dyDescent="0.25">
      <c r="A796" s="72"/>
      <c r="B796" s="82"/>
      <c r="C796" s="82"/>
      <c r="D796" s="79"/>
      <c r="E796" s="83"/>
      <c r="F796" s="83"/>
      <c r="G796" s="81"/>
      <c r="H796" s="126"/>
      <c r="I796" s="238" t="str">
        <f>IF(ISNUMBER(F796),_xlfn.IFS(RIGHT(H796,3)="(b)",IF(AND(G796&gt;=DATE('1. Informace o projektu'!$C$3,1,1),G796&lt;=WORKDAY(DATE('1. Informace o projektu'!$C$3+1,1,31)-1,1)),"OK","!!"),RIGHT(H796,3)="(a)",IF(AND(G796&gt;=DATE('1. Informace o projektu'!$C$3,1,1),G796&lt;=WORKDAY(DATE('1. Informace o projektu'!$C$3,12,31)-1,1,'6. Data'!$C$76:$C$89)),"OK","!!"),ISBLANK(G796),"!",ISBLANK(H796),"!!!",H796='6. Data'!$B$3,"vyberte druh nákladu")," ")</f>
        <v xml:space="preserve"> </v>
      </c>
      <c r="J796" s="261" t="str">
        <f t="shared" si="36"/>
        <v xml:space="preserve"> </v>
      </c>
      <c r="K796" s="238" t="str">
        <f t="shared" si="37"/>
        <v xml:space="preserve"> </v>
      </c>
      <c r="L796" s="87" t="str">
        <f t="shared" si="38"/>
        <v xml:space="preserve"> </v>
      </c>
    </row>
    <row r="797" spans="1:12" x14ac:dyDescent="0.25">
      <c r="A797" s="72"/>
      <c r="B797" s="82"/>
      <c r="C797" s="82"/>
      <c r="D797" s="79"/>
      <c r="E797" s="83"/>
      <c r="F797" s="83"/>
      <c r="G797" s="81"/>
      <c r="H797" s="126"/>
      <c r="I797" s="238" t="str">
        <f>IF(ISNUMBER(F797),_xlfn.IFS(RIGHT(H797,3)="(b)",IF(AND(G797&gt;=DATE('1. Informace o projektu'!$C$3,1,1),G797&lt;=WORKDAY(DATE('1. Informace o projektu'!$C$3+1,1,31)-1,1)),"OK","!!"),RIGHT(H797,3)="(a)",IF(AND(G797&gt;=DATE('1. Informace o projektu'!$C$3,1,1),G797&lt;=WORKDAY(DATE('1. Informace o projektu'!$C$3,12,31)-1,1,'6. Data'!$C$76:$C$89)),"OK","!!"),ISBLANK(G797),"!",ISBLANK(H797),"!!!",H797='6. Data'!$B$3,"vyberte druh nákladu")," ")</f>
        <v xml:space="preserve"> </v>
      </c>
      <c r="J797" s="261" t="str">
        <f t="shared" si="36"/>
        <v xml:space="preserve"> </v>
      </c>
      <c r="K797" s="238" t="str">
        <f t="shared" si="37"/>
        <v xml:space="preserve"> </v>
      </c>
      <c r="L797" s="87" t="str">
        <f t="shared" si="38"/>
        <v xml:space="preserve"> </v>
      </c>
    </row>
    <row r="798" spans="1:12" x14ac:dyDescent="0.25">
      <c r="A798" s="72"/>
      <c r="B798" s="82"/>
      <c r="C798" s="82"/>
      <c r="D798" s="79"/>
      <c r="E798" s="83"/>
      <c r="F798" s="83"/>
      <c r="G798" s="81"/>
      <c r="H798" s="126"/>
      <c r="I798" s="238" t="str">
        <f>IF(ISNUMBER(F798),_xlfn.IFS(RIGHT(H798,3)="(b)",IF(AND(G798&gt;=DATE('1. Informace o projektu'!$C$3,1,1),G798&lt;=WORKDAY(DATE('1. Informace o projektu'!$C$3+1,1,31)-1,1)),"OK","!!"),RIGHT(H798,3)="(a)",IF(AND(G798&gt;=DATE('1. Informace o projektu'!$C$3,1,1),G798&lt;=WORKDAY(DATE('1. Informace o projektu'!$C$3,12,31)-1,1,'6. Data'!$C$76:$C$89)),"OK","!!"),ISBLANK(G798),"!",ISBLANK(H798),"!!!",H798='6. Data'!$B$3,"vyberte druh nákladu")," ")</f>
        <v xml:space="preserve"> </v>
      </c>
      <c r="J798" s="261" t="str">
        <f t="shared" si="36"/>
        <v xml:space="preserve"> </v>
      </c>
      <c r="K798" s="238" t="str">
        <f t="shared" si="37"/>
        <v xml:space="preserve"> </v>
      </c>
      <c r="L798" s="87" t="str">
        <f t="shared" si="38"/>
        <v xml:space="preserve"> </v>
      </c>
    </row>
    <row r="799" spans="1:12" x14ac:dyDescent="0.25">
      <c r="A799" s="72"/>
      <c r="B799" s="82"/>
      <c r="C799" s="82"/>
      <c r="D799" s="79"/>
      <c r="E799" s="83"/>
      <c r="F799" s="83"/>
      <c r="G799" s="81"/>
      <c r="H799" s="126"/>
      <c r="I799" s="238" t="str">
        <f>IF(ISNUMBER(F799),_xlfn.IFS(RIGHT(H799,3)="(b)",IF(AND(G799&gt;=DATE('1. Informace o projektu'!$C$3,1,1),G799&lt;=WORKDAY(DATE('1. Informace o projektu'!$C$3+1,1,31)-1,1)),"OK","!!"),RIGHT(H799,3)="(a)",IF(AND(G799&gt;=DATE('1. Informace o projektu'!$C$3,1,1),G799&lt;=WORKDAY(DATE('1. Informace o projektu'!$C$3,12,31)-1,1,'6. Data'!$C$76:$C$89)),"OK","!!"),ISBLANK(G799),"!",ISBLANK(H799),"!!!",H799='6. Data'!$B$3,"vyberte druh nákladu")," ")</f>
        <v xml:space="preserve"> </v>
      </c>
      <c r="J799" s="261" t="str">
        <f t="shared" si="36"/>
        <v xml:space="preserve"> </v>
      </c>
      <c r="K799" s="238" t="str">
        <f t="shared" si="37"/>
        <v xml:space="preserve"> </v>
      </c>
      <c r="L799" s="87" t="str">
        <f t="shared" si="38"/>
        <v xml:space="preserve"> </v>
      </c>
    </row>
    <row r="800" spans="1:12" x14ac:dyDescent="0.25">
      <c r="A800" s="72"/>
      <c r="B800" s="82"/>
      <c r="C800" s="82"/>
      <c r="D800" s="79"/>
      <c r="E800" s="83"/>
      <c r="F800" s="83"/>
      <c r="G800" s="81"/>
      <c r="H800" s="126"/>
      <c r="I800" s="238" t="str">
        <f>IF(ISNUMBER(F800),_xlfn.IFS(RIGHT(H800,3)="(b)",IF(AND(G800&gt;=DATE('1. Informace o projektu'!$C$3,1,1),G800&lt;=WORKDAY(DATE('1. Informace o projektu'!$C$3+1,1,31)-1,1)),"OK","!!"),RIGHT(H800,3)="(a)",IF(AND(G800&gt;=DATE('1. Informace o projektu'!$C$3,1,1),G800&lt;=WORKDAY(DATE('1. Informace o projektu'!$C$3,12,31)-1,1,'6. Data'!$C$76:$C$89)),"OK","!!"),ISBLANK(G800),"!",ISBLANK(H800),"!!!",H800='6. Data'!$B$3,"vyberte druh nákladu")," ")</f>
        <v xml:space="preserve"> </v>
      </c>
      <c r="J800" s="261" t="str">
        <f t="shared" si="36"/>
        <v xml:space="preserve"> </v>
      </c>
      <c r="K800" s="238" t="str">
        <f t="shared" si="37"/>
        <v xml:space="preserve"> </v>
      </c>
      <c r="L800" s="87" t="str">
        <f t="shared" si="38"/>
        <v xml:space="preserve"> </v>
      </c>
    </row>
    <row r="801" spans="1:12" x14ac:dyDescent="0.25">
      <c r="A801" s="72"/>
      <c r="B801" s="82"/>
      <c r="C801" s="82"/>
      <c r="D801" s="79"/>
      <c r="E801" s="83"/>
      <c r="F801" s="83"/>
      <c r="G801" s="81"/>
      <c r="H801" s="126"/>
      <c r="I801" s="238" t="str">
        <f>IF(ISNUMBER(F801),_xlfn.IFS(RIGHT(H801,3)="(b)",IF(AND(G801&gt;=DATE('1. Informace o projektu'!$C$3,1,1),G801&lt;=WORKDAY(DATE('1. Informace o projektu'!$C$3+1,1,31)-1,1)),"OK","!!"),RIGHT(H801,3)="(a)",IF(AND(G801&gt;=DATE('1. Informace o projektu'!$C$3,1,1),G801&lt;=WORKDAY(DATE('1. Informace o projektu'!$C$3,12,31)-1,1,'6. Data'!$C$76:$C$89)),"OK","!!"),ISBLANK(G801),"!",ISBLANK(H801),"!!!",H801='6. Data'!$B$3,"vyberte druh nákladu")," ")</f>
        <v xml:space="preserve"> </v>
      </c>
      <c r="J801" s="261" t="str">
        <f t="shared" si="36"/>
        <v xml:space="preserve"> </v>
      </c>
      <c r="K801" s="238" t="str">
        <f t="shared" si="37"/>
        <v xml:space="preserve"> </v>
      </c>
      <c r="L801" s="87" t="str">
        <f t="shared" si="38"/>
        <v xml:space="preserve"> </v>
      </c>
    </row>
    <row r="802" spans="1:12" x14ac:dyDescent="0.25">
      <c r="A802" s="72"/>
      <c r="B802" s="82"/>
      <c r="C802" s="82"/>
      <c r="D802" s="79"/>
      <c r="E802" s="83"/>
      <c r="F802" s="83"/>
      <c r="G802" s="81"/>
      <c r="H802" s="126"/>
      <c r="I802" s="238" t="str">
        <f>IF(ISNUMBER(F802),_xlfn.IFS(RIGHT(H802,3)="(b)",IF(AND(G802&gt;=DATE('1. Informace o projektu'!$C$3,1,1),G802&lt;=WORKDAY(DATE('1. Informace o projektu'!$C$3+1,1,31)-1,1)),"OK","!!"),RIGHT(H802,3)="(a)",IF(AND(G802&gt;=DATE('1. Informace o projektu'!$C$3,1,1),G802&lt;=WORKDAY(DATE('1. Informace o projektu'!$C$3,12,31)-1,1,'6. Data'!$C$76:$C$89)),"OK","!!"),ISBLANK(G802),"!",ISBLANK(H802),"!!!",H802='6. Data'!$B$3,"vyberte druh nákladu")," ")</f>
        <v xml:space="preserve"> </v>
      </c>
      <c r="J802" s="261" t="str">
        <f t="shared" si="36"/>
        <v xml:space="preserve"> </v>
      </c>
      <c r="K802" s="238" t="str">
        <f t="shared" si="37"/>
        <v xml:space="preserve"> </v>
      </c>
      <c r="L802" s="87" t="str">
        <f t="shared" si="38"/>
        <v xml:space="preserve"> </v>
      </c>
    </row>
    <row r="803" spans="1:12" x14ac:dyDescent="0.25">
      <c r="A803" s="72"/>
      <c r="B803" s="82"/>
      <c r="C803" s="82"/>
      <c r="D803" s="79"/>
      <c r="E803" s="83"/>
      <c r="F803" s="83"/>
      <c r="G803" s="81"/>
      <c r="H803" s="126"/>
      <c r="I803" s="238" t="str">
        <f>IF(ISNUMBER(F803),_xlfn.IFS(RIGHT(H803,3)="(b)",IF(AND(G803&gt;=DATE('1. Informace o projektu'!$C$3,1,1),G803&lt;=WORKDAY(DATE('1. Informace o projektu'!$C$3+1,1,31)-1,1)),"OK","!!"),RIGHT(H803,3)="(a)",IF(AND(G803&gt;=DATE('1. Informace o projektu'!$C$3,1,1),G803&lt;=WORKDAY(DATE('1. Informace o projektu'!$C$3,12,31)-1,1,'6. Data'!$C$76:$C$89)),"OK","!!"),ISBLANK(G803),"!",ISBLANK(H803),"!!!",H803='6. Data'!$B$3,"vyberte druh nákladu")," ")</f>
        <v xml:space="preserve"> </v>
      </c>
      <c r="J803" s="261" t="str">
        <f t="shared" si="36"/>
        <v xml:space="preserve"> </v>
      </c>
      <c r="K803" s="238" t="str">
        <f t="shared" si="37"/>
        <v xml:space="preserve"> </v>
      </c>
      <c r="L803" s="87" t="str">
        <f t="shared" si="38"/>
        <v xml:space="preserve"> </v>
      </c>
    </row>
    <row r="804" spans="1:12" x14ac:dyDescent="0.25">
      <c r="A804" s="72"/>
      <c r="B804" s="82"/>
      <c r="C804" s="82"/>
      <c r="D804" s="79"/>
      <c r="E804" s="83"/>
      <c r="F804" s="83"/>
      <c r="G804" s="81"/>
      <c r="H804" s="126"/>
      <c r="I804" s="238" t="str">
        <f>IF(ISNUMBER(F804),_xlfn.IFS(RIGHT(H804,3)="(b)",IF(AND(G804&gt;=DATE('1. Informace o projektu'!$C$3,1,1),G804&lt;=WORKDAY(DATE('1. Informace o projektu'!$C$3+1,1,31)-1,1)),"OK","!!"),RIGHT(H804,3)="(a)",IF(AND(G804&gt;=DATE('1. Informace o projektu'!$C$3,1,1),G804&lt;=WORKDAY(DATE('1. Informace o projektu'!$C$3,12,31)-1,1,'6. Data'!$C$76:$C$89)),"OK","!!"),ISBLANK(G804),"!",ISBLANK(H804),"!!!",H804='6. Data'!$B$3,"vyberte druh nákladu")," ")</f>
        <v xml:space="preserve"> </v>
      </c>
      <c r="J804" s="261" t="str">
        <f t="shared" si="36"/>
        <v xml:space="preserve"> </v>
      </c>
      <c r="K804" s="238" t="str">
        <f t="shared" si="37"/>
        <v xml:space="preserve"> </v>
      </c>
      <c r="L804" s="87" t="str">
        <f t="shared" si="38"/>
        <v xml:space="preserve"> </v>
      </c>
    </row>
    <row r="805" spans="1:12" x14ac:dyDescent="0.25">
      <c r="A805" s="72"/>
      <c r="B805" s="82"/>
      <c r="C805" s="82"/>
      <c r="D805" s="79"/>
      <c r="E805" s="83"/>
      <c r="F805" s="83"/>
      <c r="G805" s="81"/>
      <c r="H805" s="126"/>
      <c r="I805" s="238" t="str">
        <f>IF(ISNUMBER(F805),_xlfn.IFS(RIGHT(H805,3)="(b)",IF(AND(G805&gt;=DATE('1. Informace o projektu'!$C$3,1,1),G805&lt;=WORKDAY(DATE('1. Informace o projektu'!$C$3+1,1,31)-1,1)),"OK","!!"),RIGHT(H805,3)="(a)",IF(AND(G805&gt;=DATE('1. Informace o projektu'!$C$3,1,1),G805&lt;=WORKDAY(DATE('1. Informace o projektu'!$C$3,12,31)-1,1,'6. Data'!$C$76:$C$89)),"OK","!!"),ISBLANK(G805),"!",ISBLANK(H805),"!!!",H805='6. Data'!$B$3,"vyberte druh nákladu")," ")</f>
        <v xml:space="preserve"> </v>
      </c>
      <c r="J805" s="261" t="str">
        <f t="shared" si="36"/>
        <v xml:space="preserve"> </v>
      </c>
      <c r="K805" s="238" t="str">
        <f t="shared" si="37"/>
        <v xml:space="preserve"> </v>
      </c>
      <c r="L805" s="87" t="str">
        <f t="shared" si="38"/>
        <v xml:space="preserve"> </v>
      </c>
    </row>
    <row r="806" spans="1:12" x14ac:dyDescent="0.25">
      <c r="A806" s="72"/>
      <c r="B806" s="82"/>
      <c r="C806" s="82"/>
      <c r="D806" s="79"/>
      <c r="E806" s="83"/>
      <c r="F806" s="83"/>
      <c r="G806" s="81"/>
      <c r="H806" s="126"/>
      <c r="I806" s="238" t="str">
        <f>IF(ISNUMBER(F806),_xlfn.IFS(RIGHT(H806,3)="(b)",IF(AND(G806&gt;=DATE('1. Informace o projektu'!$C$3,1,1),G806&lt;=WORKDAY(DATE('1. Informace o projektu'!$C$3+1,1,31)-1,1)),"OK","!!"),RIGHT(H806,3)="(a)",IF(AND(G806&gt;=DATE('1. Informace o projektu'!$C$3,1,1),G806&lt;=WORKDAY(DATE('1. Informace o projektu'!$C$3,12,31)-1,1,'6. Data'!$C$76:$C$89)),"OK","!!"),ISBLANK(G806),"!",ISBLANK(H806),"!!!",H806='6. Data'!$B$3,"vyberte druh nákladu")," ")</f>
        <v xml:space="preserve"> </v>
      </c>
      <c r="J806" s="261" t="str">
        <f t="shared" si="36"/>
        <v xml:space="preserve"> </v>
      </c>
      <c r="K806" s="238" t="str">
        <f t="shared" si="37"/>
        <v xml:space="preserve"> </v>
      </c>
      <c r="L806" s="87" t="str">
        <f t="shared" si="38"/>
        <v xml:space="preserve"> </v>
      </c>
    </row>
    <row r="807" spans="1:12" x14ac:dyDescent="0.25">
      <c r="A807" s="72"/>
      <c r="B807" s="82"/>
      <c r="C807" s="82"/>
      <c r="D807" s="79"/>
      <c r="E807" s="83"/>
      <c r="F807" s="83"/>
      <c r="G807" s="81"/>
      <c r="H807" s="126"/>
      <c r="I807" s="238" t="str">
        <f>IF(ISNUMBER(F807),_xlfn.IFS(RIGHT(H807,3)="(b)",IF(AND(G807&gt;=DATE('1. Informace o projektu'!$C$3,1,1),G807&lt;=WORKDAY(DATE('1. Informace o projektu'!$C$3+1,1,31)-1,1)),"OK","!!"),RIGHT(H807,3)="(a)",IF(AND(G807&gt;=DATE('1. Informace o projektu'!$C$3,1,1),G807&lt;=WORKDAY(DATE('1. Informace o projektu'!$C$3,12,31)-1,1,'6. Data'!$C$76:$C$89)),"OK","!!"),ISBLANK(G807),"!",ISBLANK(H807),"!!!",H807='6. Data'!$B$3,"vyberte druh nákladu")," ")</f>
        <v xml:space="preserve"> </v>
      </c>
      <c r="J807" s="261" t="str">
        <f t="shared" si="36"/>
        <v xml:space="preserve"> </v>
      </c>
      <c r="K807" s="238" t="str">
        <f t="shared" si="37"/>
        <v xml:space="preserve"> </v>
      </c>
      <c r="L807" s="87" t="str">
        <f t="shared" si="38"/>
        <v xml:space="preserve"> </v>
      </c>
    </row>
    <row r="808" spans="1:12" x14ac:dyDescent="0.25">
      <c r="A808" s="72"/>
      <c r="B808" s="82"/>
      <c r="C808" s="82"/>
      <c r="D808" s="79"/>
      <c r="E808" s="83"/>
      <c r="F808" s="83"/>
      <c r="G808" s="81"/>
      <c r="H808" s="126"/>
      <c r="I808" s="238" t="str">
        <f>IF(ISNUMBER(F808),_xlfn.IFS(RIGHT(H808,3)="(b)",IF(AND(G808&gt;=DATE('1. Informace o projektu'!$C$3,1,1),G808&lt;=WORKDAY(DATE('1. Informace o projektu'!$C$3+1,1,31)-1,1)),"OK","!!"),RIGHT(H808,3)="(a)",IF(AND(G808&gt;=DATE('1. Informace o projektu'!$C$3,1,1),G808&lt;=WORKDAY(DATE('1. Informace o projektu'!$C$3,12,31)-1,1,'6. Data'!$C$76:$C$89)),"OK","!!"),ISBLANK(G808),"!",ISBLANK(H808),"!!!",H808='6. Data'!$B$3,"vyberte druh nákladu")," ")</f>
        <v xml:space="preserve"> </v>
      </c>
      <c r="J808" s="261" t="str">
        <f t="shared" si="36"/>
        <v xml:space="preserve"> </v>
      </c>
      <c r="K808" s="238" t="str">
        <f t="shared" si="37"/>
        <v xml:space="preserve"> </v>
      </c>
      <c r="L808" s="87" t="str">
        <f t="shared" si="38"/>
        <v xml:space="preserve"> </v>
      </c>
    </row>
    <row r="809" spans="1:12" x14ac:dyDescent="0.25">
      <c r="A809" s="72"/>
      <c r="B809" s="82"/>
      <c r="C809" s="82"/>
      <c r="D809" s="79"/>
      <c r="E809" s="83"/>
      <c r="F809" s="83"/>
      <c r="G809" s="81"/>
      <c r="H809" s="126"/>
      <c r="I809" s="238" t="str">
        <f>IF(ISNUMBER(F809),_xlfn.IFS(RIGHT(H809,3)="(b)",IF(AND(G809&gt;=DATE('1. Informace o projektu'!$C$3,1,1),G809&lt;=WORKDAY(DATE('1. Informace o projektu'!$C$3+1,1,31)-1,1)),"OK","!!"),RIGHT(H809,3)="(a)",IF(AND(G809&gt;=DATE('1. Informace o projektu'!$C$3,1,1),G809&lt;=WORKDAY(DATE('1. Informace o projektu'!$C$3,12,31)-1,1,'6. Data'!$C$76:$C$89)),"OK","!!"),ISBLANK(G809),"!",ISBLANK(H809),"!!!",H809='6. Data'!$B$3,"vyberte druh nákladu")," ")</f>
        <v xml:space="preserve"> </v>
      </c>
      <c r="J809" s="261" t="str">
        <f t="shared" si="36"/>
        <v xml:space="preserve"> </v>
      </c>
      <c r="K809" s="238" t="str">
        <f t="shared" si="37"/>
        <v xml:space="preserve"> </v>
      </c>
      <c r="L809" s="87" t="str">
        <f t="shared" si="38"/>
        <v xml:space="preserve"> </v>
      </c>
    </row>
    <row r="810" spans="1:12" x14ac:dyDescent="0.25">
      <c r="A810" s="72"/>
      <c r="B810" s="82"/>
      <c r="C810" s="82"/>
      <c r="D810" s="79"/>
      <c r="E810" s="83"/>
      <c r="F810" s="83"/>
      <c r="G810" s="81"/>
      <c r="H810" s="126"/>
      <c r="I810" s="238" t="str">
        <f>IF(ISNUMBER(F810),_xlfn.IFS(RIGHT(H810,3)="(b)",IF(AND(G810&gt;=DATE('1. Informace o projektu'!$C$3,1,1),G810&lt;=WORKDAY(DATE('1. Informace o projektu'!$C$3+1,1,31)-1,1)),"OK","!!"),RIGHT(H810,3)="(a)",IF(AND(G810&gt;=DATE('1. Informace o projektu'!$C$3,1,1),G810&lt;=WORKDAY(DATE('1. Informace o projektu'!$C$3,12,31)-1,1,'6. Data'!$C$76:$C$89)),"OK","!!"),ISBLANK(G810),"!",ISBLANK(H810),"!!!",H810='6. Data'!$B$3,"vyberte druh nákladu")," ")</f>
        <v xml:space="preserve"> </v>
      </c>
      <c r="J810" s="261" t="str">
        <f t="shared" si="36"/>
        <v xml:space="preserve"> </v>
      </c>
      <c r="K810" s="238" t="str">
        <f t="shared" si="37"/>
        <v xml:space="preserve"> </v>
      </c>
      <c r="L810" s="87" t="str">
        <f t="shared" si="38"/>
        <v xml:space="preserve"> </v>
      </c>
    </row>
    <row r="811" spans="1:12" x14ac:dyDescent="0.25">
      <c r="A811" s="72"/>
      <c r="B811" s="82"/>
      <c r="C811" s="82"/>
      <c r="D811" s="79"/>
      <c r="E811" s="83"/>
      <c r="F811" s="83"/>
      <c r="G811" s="81"/>
      <c r="H811" s="126"/>
      <c r="I811" s="238" t="str">
        <f>IF(ISNUMBER(F811),_xlfn.IFS(RIGHT(H811,3)="(b)",IF(AND(G811&gt;=DATE('1. Informace o projektu'!$C$3,1,1),G811&lt;=WORKDAY(DATE('1. Informace o projektu'!$C$3+1,1,31)-1,1)),"OK","!!"),RIGHT(H811,3)="(a)",IF(AND(G811&gt;=DATE('1. Informace o projektu'!$C$3,1,1),G811&lt;=WORKDAY(DATE('1. Informace o projektu'!$C$3,12,31)-1,1,'6. Data'!$C$76:$C$89)),"OK","!!"),ISBLANK(G811),"!",ISBLANK(H811),"!!!",H811='6. Data'!$B$3,"vyberte druh nákladu")," ")</f>
        <v xml:space="preserve"> </v>
      </c>
      <c r="J811" s="261" t="str">
        <f t="shared" si="36"/>
        <v xml:space="preserve"> </v>
      </c>
      <c r="K811" s="238" t="str">
        <f t="shared" si="37"/>
        <v xml:space="preserve"> </v>
      </c>
      <c r="L811" s="87" t="str">
        <f t="shared" si="38"/>
        <v xml:space="preserve"> </v>
      </c>
    </row>
    <row r="812" spans="1:12" x14ac:dyDescent="0.25">
      <c r="A812" s="72"/>
      <c r="B812" s="82"/>
      <c r="C812" s="82"/>
      <c r="D812" s="79"/>
      <c r="E812" s="83"/>
      <c r="F812" s="83"/>
      <c r="G812" s="81"/>
      <c r="H812" s="126"/>
      <c r="I812" s="238" t="str">
        <f>IF(ISNUMBER(F812),_xlfn.IFS(RIGHT(H812,3)="(b)",IF(AND(G812&gt;=DATE('1. Informace o projektu'!$C$3,1,1),G812&lt;=WORKDAY(DATE('1. Informace o projektu'!$C$3+1,1,31)-1,1)),"OK","!!"),RIGHT(H812,3)="(a)",IF(AND(G812&gt;=DATE('1. Informace o projektu'!$C$3,1,1),G812&lt;=WORKDAY(DATE('1. Informace o projektu'!$C$3,12,31)-1,1,'6. Data'!$C$76:$C$89)),"OK","!!"),ISBLANK(G812),"!",ISBLANK(H812),"!!!",H812='6. Data'!$B$3,"vyberte druh nákladu")," ")</f>
        <v xml:space="preserve"> </v>
      </c>
      <c r="J812" s="261" t="str">
        <f t="shared" si="36"/>
        <v xml:space="preserve"> </v>
      </c>
      <c r="K812" s="238" t="str">
        <f t="shared" si="37"/>
        <v xml:space="preserve"> </v>
      </c>
      <c r="L812" s="87" t="str">
        <f t="shared" si="38"/>
        <v xml:space="preserve"> </v>
      </c>
    </row>
    <row r="813" spans="1:12" x14ac:dyDescent="0.25">
      <c r="A813" s="72"/>
      <c r="B813" s="82"/>
      <c r="C813" s="82"/>
      <c r="D813" s="79"/>
      <c r="E813" s="83"/>
      <c r="F813" s="83"/>
      <c r="G813" s="81"/>
      <c r="H813" s="126"/>
      <c r="I813" s="238" t="str">
        <f>IF(ISNUMBER(F813),_xlfn.IFS(RIGHT(H813,3)="(b)",IF(AND(G813&gt;=DATE('1. Informace o projektu'!$C$3,1,1),G813&lt;=WORKDAY(DATE('1. Informace o projektu'!$C$3+1,1,31)-1,1)),"OK","!!"),RIGHT(H813,3)="(a)",IF(AND(G813&gt;=DATE('1. Informace o projektu'!$C$3,1,1),G813&lt;=WORKDAY(DATE('1. Informace o projektu'!$C$3,12,31)-1,1,'6. Data'!$C$76:$C$89)),"OK","!!"),ISBLANK(G813),"!",ISBLANK(H813),"!!!",H813='6. Data'!$B$3,"vyberte druh nákladu")," ")</f>
        <v xml:space="preserve"> </v>
      </c>
      <c r="J813" s="261" t="str">
        <f t="shared" si="36"/>
        <v xml:space="preserve"> </v>
      </c>
      <c r="K813" s="238" t="str">
        <f t="shared" si="37"/>
        <v xml:space="preserve"> </v>
      </c>
      <c r="L813" s="87" t="str">
        <f t="shared" si="38"/>
        <v xml:space="preserve"> </v>
      </c>
    </row>
    <row r="814" spans="1:12" x14ac:dyDescent="0.25">
      <c r="A814" s="72"/>
      <c r="B814" s="82"/>
      <c r="C814" s="82"/>
      <c r="D814" s="79"/>
      <c r="E814" s="83"/>
      <c r="F814" s="83"/>
      <c r="G814" s="81"/>
      <c r="H814" s="126"/>
      <c r="I814" s="238" t="str">
        <f>IF(ISNUMBER(F814),_xlfn.IFS(RIGHT(H814,3)="(b)",IF(AND(G814&gt;=DATE('1. Informace o projektu'!$C$3,1,1),G814&lt;=WORKDAY(DATE('1. Informace o projektu'!$C$3+1,1,31)-1,1)),"OK","!!"),RIGHT(H814,3)="(a)",IF(AND(G814&gt;=DATE('1. Informace o projektu'!$C$3,1,1),G814&lt;=WORKDAY(DATE('1. Informace o projektu'!$C$3,12,31)-1,1,'6. Data'!$C$76:$C$89)),"OK","!!"),ISBLANK(G814),"!",ISBLANK(H814),"!!!",H814='6. Data'!$B$3,"vyberte druh nákladu")," ")</f>
        <v xml:space="preserve"> </v>
      </c>
      <c r="J814" s="261" t="str">
        <f t="shared" si="36"/>
        <v xml:space="preserve"> </v>
      </c>
      <c r="K814" s="238" t="str">
        <f t="shared" si="37"/>
        <v xml:space="preserve"> </v>
      </c>
      <c r="L814" s="87" t="str">
        <f t="shared" si="38"/>
        <v xml:space="preserve"> </v>
      </c>
    </row>
    <row r="815" spans="1:12" x14ac:dyDescent="0.25">
      <c r="A815" s="72"/>
      <c r="B815" s="82"/>
      <c r="C815" s="82"/>
      <c r="D815" s="79"/>
      <c r="E815" s="83"/>
      <c r="F815" s="83"/>
      <c r="G815" s="81"/>
      <c r="H815" s="126"/>
      <c r="I815" s="238" t="str">
        <f>IF(ISNUMBER(F815),_xlfn.IFS(RIGHT(H815,3)="(b)",IF(AND(G815&gt;=DATE('1. Informace o projektu'!$C$3,1,1),G815&lt;=WORKDAY(DATE('1. Informace o projektu'!$C$3+1,1,31)-1,1)),"OK","!!"),RIGHT(H815,3)="(a)",IF(AND(G815&gt;=DATE('1. Informace o projektu'!$C$3,1,1),G815&lt;=WORKDAY(DATE('1. Informace o projektu'!$C$3,12,31)-1,1,'6. Data'!$C$76:$C$89)),"OK","!!"),ISBLANK(G815),"!",ISBLANK(H815),"!!!",H815='6. Data'!$B$3,"vyberte druh nákladu")," ")</f>
        <v xml:space="preserve"> </v>
      </c>
      <c r="J815" s="261" t="str">
        <f t="shared" si="36"/>
        <v xml:space="preserve"> </v>
      </c>
      <c r="K815" s="238" t="str">
        <f t="shared" si="37"/>
        <v xml:space="preserve"> </v>
      </c>
      <c r="L815" s="87" t="str">
        <f t="shared" si="38"/>
        <v xml:space="preserve"> </v>
      </c>
    </row>
    <row r="816" spans="1:12" x14ac:dyDescent="0.25">
      <c r="A816" s="72"/>
      <c r="B816" s="82"/>
      <c r="C816" s="82"/>
      <c r="D816" s="79"/>
      <c r="E816" s="83"/>
      <c r="F816" s="83"/>
      <c r="G816" s="81"/>
      <c r="H816" s="126"/>
      <c r="I816" s="238" t="str">
        <f>IF(ISNUMBER(F816),_xlfn.IFS(RIGHT(H816,3)="(b)",IF(AND(G816&gt;=DATE('1. Informace o projektu'!$C$3,1,1),G816&lt;=WORKDAY(DATE('1. Informace o projektu'!$C$3+1,1,31)-1,1)),"OK","!!"),RIGHT(H816,3)="(a)",IF(AND(G816&gt;=DATE('1. Informace o projektu'!$C$3,1,1),G816&lt;=WORKDAY(DATE('1. Informace o projektu'!$C$3,12,31)-1,1,'6. Data'!$C$76:$C$89)),"OK","!!"),ISBLANK(G816),"!",ISBLANK(H816),"!!!",H816='6. Data'!$B$3,"vyberte druh nákladu")," ")</f>
        <v xml:space="preserve"> </v>
      </c>
      <c r="J816" s="261" t="str">
        <f t="shared" si="36"/>
        <v xml:space="preserve"> </v>
      </c>
      <c r="K816" s="238" t="str">
        <f t="shared" si="37"/>
        <v xml:space="preserve"> </v>
      </c>
      <c r="L816" s="87" t="str">
        <f t="shared" si="38"/>
        <v xml:space="preserve"> </v>
      </c>
    </row>
    <row r="817" spans="1:12" x14ac:dyDescent="0.25">
      <c r="A817" s="72"/>
      <c r="B817" s="82"/>
      <c r="C817" s="82"/>
      <c r="D817" s="79"/>
      <c r="E817" s="83"/>
      <c r="F817" s="83"/>
      <c r="G817" s="81"/>
      <c r="H817" s="126"/>
      <c r="I817" s="238" t="str">
        <f>IF(ISNUMBER(F817),_xlfn.IFS(RIGHT(H817,3)="(b)",IF(AND(G817&gt;=DATE('1. Informace o projektu'!$C$3,1,1),G817&lt;=WORKDAY(DATE('1. Informace o projektu'!$C$3+1,1,31)-1,1)),"OK","!!"),RIGHT(H817,3)="(a)",IF(AND(G817&gt;=DATE('1. Informace o projektu'!$C$3,1,1),G817&lt;=WORKDAY(DATE('1. Informace o projektu'!$C$3,12,31)-1,1,'6. Data'!$C$76:$C$89)),"OK","!!"),ISBLANK(G817),"!",ISBLANK(H817),"!!!",H817='6. Data'!$B$3,"vyberte druh nákladu")," ")</f>
        <v xml:space="preserve"> </v>
      </c>
      <c r="J817" s="261" t="str">
        <f t="shared" si="36"/>
        <v xml:space="preserve"> </v>
      </c>
      <c r="K817" s="238" t="str">
        <f t="shared" si="37"/>
        <v xml:space="preserve"> </v>
      </c>
      <c r="L817" s="87" t="str">
        <f t="shared" si="38"/>
        <v xml:space="preserve"> </v>
      </c>
    </row>
    <row r="818" spans="1:12" x14ac:dyDescent="0.25">
      <c r="A818" s="72"/>
      <c r="B818" s="82"/>
      <c r="C818" s="82"/>
      <c r="D818" s="79"/>
      <c r="E818" s="83"/>
      <c r="F818" s="83"/>
      <c r="G818" s="81"/>
      <c r="H818" s="126"/>
      <c r="I818" s="238" t="str">
        <f>IF(ISNUMBER(F818),_xlfn.IFS(RIGHT(H818,3)="(b)",IF(AND(G818&gt;=DATE('1. Informace o projektu'!$C$3,1,1),G818&lt;=WORKDAY(DATE('1. Informace o projektu'!$C$3+1,1,31)-1,1)),"OK","!!"),RIGHT(H818,3)="(a)",IF(AND(G818&gt;=DATE('1. Informace o projektu'!$C$3,1,1),G818&lt;=WORKDAY(DATE('1. Informace o projektu'!$C$3,12,31)-1,1,'6. Data'!$C$76:$C$89)),"OK","!!"),ISBLANK(G818),"!",ISBLANK(H818),"!!!",H818='6. Data'!$B$3,"vyberte druh nákladu")," ")</f>
        <v xml:space="preserve"> </v>
      </c>
      <c r="J818" s="261" t="str">
        <f t="shared" si="36"/>
        <v xml:space="preserve"> </v>
      </c>
      <c r="K818" s="238" t="str">
        <f t="shared" si="37"/>
        <v xml:space="preserve"> </v>
      </c>
      <c r="L818" s="87" t="str">
        <f t="shared" si="38"/>
        <v xml:space="preserve"> </v>
      </c>
    </row>
    <row r="819" spans="1:12" x14ac:dyDescent="0.25">
      <c r="A819" s="72"/>
      <c r="B819" s="82"/>
      <c r="C819" s="82"/>
      <c r="D819" s="79"/>
      <c r="E819" s="83"/>
      <c r="F819" s="83"/>
      <c r="G819" s="81"/>
      <c r="H819" s="126"/>
      <c r="I819" s="238" t="str">
        <f>IF(ISNUMBER(F819),_xlfn.IFS(RIGHT(H819,3)="(b)",IF(AND(G819&gt;=DATE('1. Informace o projektu'!$C$3,1,1),G819&lt;=WORKDAY(DATE('1. Informace o projektu'!$C$3+1,1,31)-1,1)),"OK","!!"),RIGHT(H819,3)="(a)",IF(AND(G819&gt;=DATE('1. Informace o projektu'!$C$3,1,1),G819&lt;=WORKDAY(DATE('1. Informace o projektu'!$C$3,12,31)-1,1,'6. Data'!$C$76:$C$89)),"OK","!!"),ISBLANK(G819),"!",ISBLANK(H819),"!!!",H819='6. Data'!$B$3,"vyberte druh nákladu")," ")</f>
        <v xml:space="preserve"> </v>
      </c>
      <c r="J819" s="261" t="str">
        <f t="shared" si="36"/>
        <v xml:space="preserve"> </v>
      </c>
      <c r="K819" s="238" t="str">
        <f t="shared" si="37"/>
        <v xml:space="preserve"> </v>
      </c>
      <c r="L819" s="87" t="str">
        <f t="shared" si="38"/>
        <v xml:space="preserve"> </v>
      </c>
    </row>
    <row r="820" spans="1:12" x14ac:dyDescent="0.25">
      <c r="A820" s="72"/>
      <c r="B820" s="82"/>
      <c r="C820" s="82"/>
      <c r="D820" s="79"/>
      <c r="E820" s="83"/>
      <c r="F820" s="83"/>
      <c r="G820" s="81"/>
      <c r="H820" s="126"/>
      <c r="I820" s="238" t="str">
        <f>IF(ISNUMBER(F820),_xlfn.IFS(RIGHT(H820,3)="(b)",IF(AND(G820&gt;=DATE('1. Informace o projektu'!$C$3,1,1),G820&lt;=WORKDAY(DATE('1. Informace o projektu'!$C$3+1,1,31)-1,1)),"OK","!!"),RIGHT(H820,3)="(a)",IF(AND(G820&gt;=DATE('1. Informace o projektu'!$C$3,1,1),G820&lt;=WORKDAY(DATE('1. Informace o projektu'!$C$3,12,31)-1,1,'6. Data'!$C$76:$C$89)),"OK","!!"),ISBLANK(G820),"!",ISBLANK(H820),"!!!",H820='6. Data'!$B$3,"vyberte druh nákladu")," ")</f>
        <v xml:space="preserve"> </v>
      </c>
      <c r="J820" s="261" t="str">
        <f t="shared" si="36"/>
        <v xml:space="preserve"> </v>
      </c>
      <c r="K820" s="238" t="str">
        <f t="shared" si="37"/>
        <v xml:space="preserve"> </v>
      </c>
      <c r="L820" s="87" t="str">
        <f t="shared" si="38"/>
        <v xml:space="preserve"> </v>
      </c>
    </row>
    <row r="821" spans="1:12" x14ac:dyDescent="0.25">
      <c r="A821" s="72"/>
      <c r="B821" s="82"/>
      <c r="C821" s="82"/>
      <c r="D821" s="79"/>
      <c r="E821" s="83"/>
      <c r="F821" s="83"/>
      <c r="G821" s="81"/>
      <c r="H821" s="126"/>
      <c r="I821" s="238" t="str">
        <f>IF(ISNUMBER(F821),_xlfn.IFS(RIGHT(H821,3)="(b)",IF(AND(G821&gt;=DATE('1. Informace o projektu'!$C$3,1,1),G821&lt;=WORKDAY(DATE('1. Informace o projektu'!$C$3+1,1,31)-1,1)),"OK","!!"),RIGHT(H821,3)="(a)",IF(AND(G821&gt;=DATE('1. Informace o projektu'!$C$3,1,1),G821&lt;=WORKDAY(DATE('1. Informace o projektu'!$C$3,12,31)-1,1,'6. Data'!$C$76:$C$89)),"OK","!!"),ISBLANK(G821),"!",ISBLANK(H821),"!!!",H821='6. Data'!$B$3,"vyberte druh nákladu")," ")</f>
        <v xml:space="preserve"> </v>
      </c>
      <c r="J821" s="261" t="str">
        <f t="shared" si="36"/>
        <v xml:space="preserve"> </v>
      </c>
      <c r="K821" s="238" t="str">
        <f t="shared" si="37"/>
        <v xml:space="preserve"> </v>
      </c>
      <c r="L821" s="87" t="str">
        <f t="shared" si="38"/>
        <v xml:space="preserve"> </v>
      </c>
    </row>
    <row r="822" spans="1:12" x14ac:dyDescent="0.25">
      <c r="A822" s="72"/>
      <c r="B822" s="82"/>
      <c r="C822" s="82"/>
      <c r="D822" s="79"/>
      <c r="E822" s="83"/>
      <c r="F822" s="83"/>
      <c r="G822" s="81"/>
      <c r="H822" s="126"/>
      <c r="I822" s="238" t="str">
        <f>IF(ISNUMBER(F822),_xlfn.IFS(RIGHT(H822,3)="(b)",IF(AND(G822&gt;=DATE('1. Informace o projektu'!$C$3,1,1),G822&lt;=WORKDAY(DATE('1. Informace o projektu'!$C$3+1,1,31)-1,1)),"OK","!!"),RIGHT(H822,3)="(a)",IF(AND(G822&gt;=DATE('1. Informace o projektu'!$C$3,1,1),G822&lt;=WORKDAY(DATE('1. Informace o projektu'!$C$3,12,31)-1,1,'6. Data'!$C$76:$C$89)),"OK","!!"),ISBLANK(G822),"!",ISBLANK(H822),"!!!",H822='6. Data'!$B$3,"vyberte druh nákladu")," ")</f>
        <v xml:space="preserve"> </v>
      </c>
      <c r="J822" s="261" t="str">
        <f t="shared" si="36"/>
        <v xml:space="preserve"> </v>
      </c>
      <c r="K822" s="238" t="str">
        <f t="shared" si="37"/>
        <v xml:space="preserve"> </v>
      </c>
      <c r="L822" s="87" t="str">
        <f t="shared" si="38"/>
        <v xml:space="preserve"> </v>
      </c>
    </row>
    <row r="823" spans="1:12" x14ac:dyDescent="0.25">
      <c r="A823" s="72"/>
      <c r="B823" s="82"/>
      <c r="C823" s="82"/>
      <c r="D823" s="79"/>
      <c r="E823" s="83"/>
      <c r="F823" s="83"/>
      <c r="G823" s="81"/>
      <c r="H823" s="126"/>
      <c r="I823" s="238" t="str">
        <f>IF(ISNUMBER(F823),_xlfn.IFS(RIGHT(H823,3)="(b)",IF(AND(G823&gt;=DATE('1. Informace o projektu'!$C$3,1,1),G823&lt;=WORKDAY(DATE('1. Informace o projektu'!$C$3+1,1,31)-1,1)),"OK","!!"),RIGHT(H823,3)="(a)",IF(AND(G823&gt;=DATE('1. Informace o projektu'!$C$3,1,1),G823&lt;=WORKDAY(DATE('1. Informace o projektu'!$C$3,12,31)-1,1,'6. Data'!$C$76:$C$89)),"OK","!!"),ISBLANK(G823),"!",ISBLANK(H823),"!!!",H823='6. Data'!$B$3,"vyberte druh nákladu")," ")</f>
        <v xml:space="preserve"> </v>
      </c>
      <c r="J823" s="261" t="str">
        <f t="shared" si="36"/>
        <v xml:space="preserve"> </v>
      </c>
      <c r="K823" s="238" t="str">
        <f t="shared" si="37"/>
        <v xml:space="preserve"> </v>
      </c>
      <c r="L823" s="87" t="str">
        <f t="shared" si="38"/>
        <v xml:space="preserve"> </v>
      </c>
    </row>
    <row r="824" spans="1:12" x14ac:dyDescent="0.25">
      <c r="A824" s="72"/>
      <c r="B824" s="82"/>
      <c r="C824" s="82"/>
      <c r="D824" s="79"/>
      <c r="E824" s="83"/>
      <c r="F824" s="83"/>
      <c r="G824" s="81"/>
      <c r="H824" s="126"/>
      <c r="I824" s="238" t="str">
        <f>IF(ISNUMBER(F824),_xlfn.IFS(RIGHT(H824,3)="(b)",IF(AND(G824&gt;=DATE('1. Informace o projektu'!$C$3,1,1),G824&lt;=WORKDAY(DATE('1. Informace o projektu'!$C$3+1,1,31)-1,1)),"OK","!!"),RIGHT(H824,3)="(a)",IF(AND(G824&gt;=DATE('1. Informace o projektu'!$C$3,1,1),G824&lt;=WORKDAY(DATE('1. Informace o projektu'!$C$3,12,31)-1,1,'6. Data'!$C$76:$C$89)),"OK","!!"),ISBLANK(G824),"!",ISBLANK(H824),"!!!",H824='6. Data'!$B$3,"vyberte druh nákladu")," ")</f>
        <v xml:space="preserve"> </v>
      </c>
      <c r="J824" s="261" t="str">
        <f t="shared" si="36"/>
        <v xml:space="preserve"> </v>
      </c>
      <c r="K824" s="238" t="str">
        <f t="shared" si="37"/>
        <v xml:space="preserve"> </v>
      </c>
      <c r="L824" s="87" t="str">
        <f t="shared" si="38"/>
        <v xml:space="preserve"> </v>
      </c>
    </row>
    <row r="825" spans="1:12" x14ac:dyDescent="0.25">
      <c r="A825" s="72"/>
      <c r="B825" s="82"/>
      <c r="C825" s="82"/>
      <c r="D825" s="79"/>
      <c r="E825" s="83"/>
      <c r="F825" s="83"/>
      <c r="G825" s="81"/>
      <c r="H825" s="126"/>
      <c r="I825" s="238" t="str">
        <f>IF(ISNUMBER(F825),_xlfn.IFS(RIGHT(H825,3)="(b)",IF(AND(G825&gt;=DATE('1. Informace o projektu'!$C$3,1,1),G825&lt;=WORKDAY(DATE('1. Informace o projektu'!$C$3+1,1,31)-1,1)),"OK","!!"),RIGHT(H825,3)="(a)",IF(AND(G825&gt;=DATE('1. Informace o projektu'!$C$3,1,1),G825&lt;=WORKDAY(DATE('1. Informace o projektu'!$C$3,12,31)-1,1,'6. Data'!$C$76:$C$89)),"OK","!!"),ISBLANK(G825),"!",ISBLANK(H825),"!!!",H825='6. Data'!$B$3,"vyberte druh nákladu")," ")</f>
        <v xml:space="preserve"> </v>
      </c>
      <c r="J825" s="261" t="str">
        <f t="shared" si="36"/>
        <v xml:space="preserve"> </v>
      </c>
      <c r="K825" s="238" t="str">
        <f t="shared" si="37"/>
        <v xml:space="preserve"> </v>
      </c>
      <c r="L825" s="87" t="str">
        <f t="shared" si="38"/>
        <v xml:space="preserve"> </v>
      </c>
    </row>
    <row r="826" spans="1:12" x14ac:dyDescent="0.25">
      <c r="A826" s="72"/>
      <c r="B826" s="82"/>
      <c r="C826" s="82"/>
      <c r="D826" s="79"/>
      <c r="E826" s="83"/>
      <c r="F826" s="83"/>
      <c r="G826" s="81"/>
      <c r="H826" s="126"/>
      <c r="I826" s="238" t="str">
        <f>IF(ISNUMBER(F826),_xlfn.IFS(RIGHT(H826,3)="(b)",IF(AND(G826&gt;=DATE('1. Informace o projektu'!$C$3,1,1),G826&lt;=WORKDAY(DATE('1. Informace o projektu'!$C$3+1,1,31)-1,1)),"OK","!!"),RIGHT(H826,3)="(a)",IF(AND(G826&gt;=DATE('1. Informace o projektu'!$C$3,1,1),G826&lt;=WORKDAY(DATE('1. Informace o projektu'!$C$3,12,31)-1,1,'6. Data'!$C$76:$C$89)),"OK","!!"),ISBLANK(G826),"!",ISBLANK(H826),"!!!",H826='6. Data'!$B$3,"vyberte druh nákladu")," ")</f>
        <v xml:space="preserve"> </v>
      </c>
      <c r="J826" s="261" t="str">
        <f t="shared" si="36"/>
        <v xml:space="preserve"> </v>
      </c>
      <c r="K826" s="238" t="str">
        <f t="shared" si="37"/>
        <v xml:space="preserve"> </v>
      </c>
      <c r="L826" s="87" t="str">
        <f t="shared" si="38"/>
        <v xml:space="preserve"> </v>
      </c>
    </row>
    <row r="827" spans="1:12" x14ac:dyDescent="0.25">
      <c r="A827" s="72"/>
      <c r="B827" s="82"/>
      <c r="C827" s="82"/>
      <c r="D827" s="79"/>
      <c r="E827" s="83"/>
      <c r="F827" s="83"/>
      <c r="G827" s="81"/>
      <c r="H827" s="126"/>
      <c r="I827" s="238" t="str">
        <f>IF(ISNUMBER(F827),_xlfn.IFS(RIGHT(H827,3)="(b)",IF(AND(G827&gt;=DATE('1. Informace o projektu'!$C$3,1,1),G827&lt;=WORKDAY(DATE('1. Informace o projektu'!$C$3+1,1,31)-1,1)),"OK","!!"),RIGHT(H827,3)="(a)",IF(AND(G827&gt;=DATE('1. Informace o projektu'!$C$3,1,1),G827&lt;=WORKDAY(DATE('1. Informace o projektu'!$C$3,12,31)-1,1,'6. Data'!$C$76:$C$89)),"OK","!!"),ISBLANK(G827),"!",ISBLANK(H827),"!!!",H827='6. Data'!$B$3,"vyberte druh nákladu")," ")</f>
        <v xml:space="preserve"> </v>
      </c>
      <c r="J827" s="261" t="str">
        <f t="shared" si="36"/>
        <v xml:space="preserve"> </v>
      </c>
      <c r="K827" s="238" t="str">
        <f t="shared" si="37"/>
        <v xml:space="preserve"> </v>
      </c>
      <c r="L827" s="87" t="str">
        <f t="shared" si="38"/>
        <v xml:space="preserve"> </v>
      </c>
    </row>
    <row r="828" spans="1:12" x14ac:dyDescent="0.25">
      <c r="A828" s="72"/>
      <c r="B828" s="82"/>
      <c r="C828" s="82"/>
      <c r="D828" s="79"/>
      <c r="E828" s="83"/>
      <c r="F828" s="83"/>
      <c r="G828" s="81"/>
      <c r="H828" s="126"/>
      <c r="I828" s="238" t="str">
        <f>IF(ISNUMBER(F828),_xlfn.IFS(RIGHT(H828,3)="(b)",IF(AND(G828&gt;=DATE('1. Informace o projektu'!$C$3,1,1),G828&lt;=WORKDAY(DATE('1. Informace o projektu'!$C$3+1,1,31)-1,1)),"OK","!!"),RIGHT(H828,3)="(a)",IF(AND(G828&gt;=DATE('1. Informace o projektu'!$C$3,1,1),G828&lt;=WORKDAY(DATE('1. Informace o projektu'!$C$3,12,31)-1,1,'6. Data'!$C$76:$C$89)),"OK","!!"),ISBLANK(G828),"!",ISBLANK(H828),"!!!",H828='6. Data'!$B$3,"vyberte druh nákladu")," ")</f>
        <v xml:space="preserve"> </v>
      </c>
      <c r="J828" s="261" t="str">
        <f t="shared" si="36"/>
        <v xml:space="preserve"> </v>
      </c>
      <c r="K828" s="238" t="str">
        <f t="shared" si="37"/>
        <v xml:space="preserve"> </v>
      </c>
      <c r="L828" s="87" t="str">
        <f t="shared" si="38"/>
        <v xml:space="preserve"> </v>
      </c>
    </row>
    <row r="829" spans="1:12" x14ac:dyDescent="0.25">
      <c r="A829" s="72"/>
      <c r="B829" s="82"/>
      <c r="C829" s="82"/>
      <c r="D829" s="79"/>
      <c r="E829" s="83"/>
      <c r="F829" s="83"/>
      <c r="G829" s="81"/>
      <c r="H829" s="126"/>
      <c r="I829" s="238" t="str">
        <f>IF(ISNUMBER(F829),_xlfn.IFS(RIGHT(H829,3)="(b)",IF(AND(G829&gt;=DATE('1. Informace o projektu'!$C$3,1,1),G829&lt;=WORKDAY(DATE('1. Informace o projektu'!$C$3+1,1,31)-1,1)),"OK","!!"),RIGHT(H829,3)="(a)",IF(AND(G829&gt;=DATE('1. Informace o projektu'!$C$3,1,1),G829&lt;=WORKDAY(DATE('1. Informace o projektu'!$C$3,12,31)-1,1,'6. Data'!$C$76:$C$89)),"OK","!!"),ISBLANK(G829),"!",ISBLANK(H829),"!!!",H829='6. Data'!$B$3,"vyberte druh nákladu")," ")</f>
        <v xml:space="preserve"> </v>
      </c>
      <c r="J829" s="261" t="str">
        <f t="shared" si="36"/>
        <v xml:space="preserve"> </v>
      </c>
      <c r="K829" s="238" t="str">
        <f t="shared" si="37"/>
        <v xml:space="preserve"> </v>
      </c>
      <c r="L829" s="87" t="str">
        <f t="shared" si="38"/>
        <v xml:space="preserve"> </v>
      </c>
    </row>
    <row r="830" spans="1:12" x14ac:dyDescent="0.25">
      <c r="A830" s="72"/>
      <c r="B830" s="82"/>
      <c r="C830" s="82"/>
      <c r="D830" s="79"/>
      <c r="E830" s="83"/>
      <c r="F830" s="83"/>
      <c r="G830" s="81"/>
      <c r="H830" s="126"/>
      <c r="I830" s="238" t="str">
        <f>IF(ISNUMBER(F830),_xlfn.IFS(RIGHT(H830,3)="(b)",IF(AND(G830&gt;=DATE('1. Informace o projektu'!$C$3,1,1),G830&lt;=WORKDAY(DATE('1. Informace o projektu'!$C$3+1,1,31)-1,1)),"OK","!!"),RIGHT(H830,3)="(a)",IF(AND(G830&gt;=DATE('1. Informace o projektu'!$C$3,1,1),G830&lt;=WORKDAY(DATE('1. Informace o projektu'!$C$3,12,31)-1,1,'6. Data'!$C$76:$C$89)),"OK","!!"),ISBLANK(G830),"!",ISBLANK(H830),"!!!",H830='6. Data'!$B$3,"vyberte druh nákladu")," ")</f>
        <v xml:space="preserve"> </v>
      </c>
      <c r="J830" s="261" t="str">
        <f t="shared" si="36"/>
        <v xml:space="preserve"> </v>
      </c>
      <c r="K830" s="238" t="str">
        <f t="shared" si="37"/>
        <v xml:space="preserve"> </v>
      </c>
      <c r="L830" s="87" t="str">
        <f t="shared" si="38"/>
        <v xml:space="preserve"> </v>
      </c>
    </row>
    <row r="831" spans="1:12" x14ac:dyDescent="0.25">
      <c r="A831" s="72"/>
      <c r="B831" s="82"/>
      <c r="C831" s="82"/>
      <c r="D831" s="79"/>
      <c r="E831" s="83"/>
      <c r="F831" s="83"/>
      <c r="G831" s="81"/>
      <c r="H831" s="126"/>
      <c r="I831" s="238" t="str">
        <f>IF(ISNUMBER(F831),_xlfn.IFS(RIGHT(H831,3)="(b)",IF(AND(G831&gt;=DATE('1. Informace o projektu'!$C$3,1,1),G831&lt;=WORKDAY(DATE('1. Informace o projektu'!$C$3+1,1,31)-1,1)),"OK","!!"),RIGHT(H831,3)="(a)",IF(AND(G831&gt;=DATE('1. Informace o projektu'!$C$3,1,1),G831&lt;=WORKDAY(DATE('1. Informace o projektu'!$C$3,12,31)-1,1,'6. Data'!$C$76:$C$89)),"OK","!!"),ISBLANK(G831),"!",ISBLANK(H831),"!!!",H831='6. Data'!$B$3,"vyberte druh nákladu")," ")</f>
        <v xml:space="preserve"> </v>
      </c>
      <c r="J831" s="261" t="str">
        <f t="shared" si="36"/>
        <v xml:space="preserve"> </v>
      </c>
      <c r="K831" s="238" t="str">
        <f t="shared" si="37"/>
        <v xml:space="preserve"> </v>
      </c>
      <c r="L831" s="87" t="str">
        <f t="shared" si="38"/>
        <v xml:space="preserve"> </v>
      </c>
    </row>
    <row r="832" spans="1:12" x14ac:dyDescent="0.25">
      <c r="A832" s="72"/>
      <c r="B832" s="82"/>
      <c r="C832" s="82"/>
      <c r="D832" s="79"/>
      <c r="E832" s="83"/>
      <c r="F832" s="83"/>
      <c r="G832" s="81"/>
      <c r="H832" s="126"/>
      <c r="I832" s="238" t="str">
        <f>IF(ISNUMBER(F832),_xlfn.IFS(RIGHT(H832,3)="(b)",IF(AND(G832&gt;=DATE('1. Informace o projektu'!$C$3,1,1),G832&lt;=WORKDAY(DATE('1. Informace o projektu'!$C$3+1,1,31)-1,1)),"OK","!!"),RIGHT(H832,3)="(a)",IF(AND(G832&gt;=DATE('1. Informace o projektu'!$C$3,1,1),G832&lt;=WORKDAY(DATE('1. Informace o projektu'!$C$3,12,31)-1,1,'6. Data'!$C$76:$C$89)),"OK","!!"),ISBLANK(G832),"!",ISBLANK(H832),"!!!",H832='6. Data'!$B$3,"vyberte druh nákladu")," ")</f>
        <v xml:space="preserve"> </v>
      </c>
      <c r="J832" s="261" t="str">
        <f t="shared" si="36"/>
        <v xml:space="preserve"> </v>
      </c>
      <c r="K832" s="238" t="str">
        <f t="shared" si="37"/>
        <v xml:space="preserve"> </v>
      </c>
      <c r="L832" s="87" t="str">
        <f t="shared" si="38"/>
        <v xml:space="preserve"> </v>
      </c>
    </row>
    <row r="833" spans="1:12" x14ac:dyDescent="0.25">
      <c r="A833" s="72"/>
      <c r="B833" s="82"/>
      <c r="C833" s="82"/>
      <c r="D833" s="79"/>
      <c r="E833" s="83"/>
      <c r="F833" s="83"/>
      <c r="G833" s="81"/>
      <c r="H833" s="126"/>
      <c r="I833" s="238" t="str">
        <f>IF(ISNUMBER(F833),_xlfn.IFS(RIGHT(H833,3)="(b)",IF(AND(G833&gt;=DATE('1. Informace o projektu'!$C$3,1,1),G833&lt;=WORKDAY(DATE('1. Informace o projektu'!$C$3+1,1,31)-1,1)),"OK","!!"),RIGHT(H833,3)="(a)",IF(AND(G833&gt;=DATE('1. Informace o projektu'!$C$3,1,1),G833&lt;=WORKDAY(DATE('1. Informace o projektu'!$C$3,12,31)-1,1,'6. Data'!$C$76:$C$89)),"OK","!!"),ISBLANK(G833),"!",ISBLANK(H833),"!!!",H833='6. Data'!$B$3,"vyberte druh nákladu")," ")</f>
        <v xml:space="preserve"> </v>
      </c>
      <c r="J833" s="261" t="str">
        <f t="shared" si="36"/>
        <v xml:space="preserve"> </v>
      </c>
      <c r="K833" s="238" t="str">
        <f t="shared" si="37"/>
        <v xml:space="preserve"> </v>
      </c>
      <c r="L833" s="87" t="str">
        <f t="shared" si="38"/>
        <v xml:space="preserve"> </v>
      </c>
    </row>
    <row r="834" spans="1:12" x14ac:dyDescent="0.25">
      <c r="A834" s="72"/>
      <c r="B834" s="82"/>
      <c r="C834" s="82"/>
      <c r="D834" s="79"/>
      <c r="E834" s="83"/>
      <c r="F834" s="83"/>
      <c r="G834" s="81"/>
      <c r="H834" s="126"/>
      <c r="I834" s="238" t="str">
        <f>IF(ISNUMBER(F834),_xlfn.IFS(RIGHT(H834,3)="(b)",IF(AND(G834&gt;=DATE('1. Informace o projektu'!$C$3,1,1),G834&lt;=WORKDAY(DATE('1. Informace o projektu'!$C$3+1,1,31)-1,1)),"OK","!!"),RIGHT(H834,3)="(a)",IF(AND(G834&gt;=DATE('1. Informace o projektu'!$C$3,1,1),G834&lt;=WORKDAY(DATE('1. Informace o projektu'!$C$3,12,31)-1,1,'6. Data'!$C$76:$C$89)),"OK","!!"),ISBLANK(G834),"!",ISBLANK(H834),"!!!",H834='6. Data'!$B$3,"vyberte druh nákladu")," ")</f>
        <v xml:space="preserve"> </v>
      </c>
      <c r="J834" s="261" t="str">
        <f t="shared" si="36"/>
        <v xml:space="preserve"> </v>
      </c>
      <c r="K834" s="238" t="str">
        <f t="shared" si="37"/>
        <v xml:space="preserve"> </v>
      </c>
      <c r="L834" s="87" t="str">
        <f t="shared" si="38"/>
        <v xml:space="preserve"> </v>
      </c>
    </row>
    <row r="835" spans="1:12" x14ac:dyDescent="0.25">
      <c r="A835" s="72"/>
      <c r="B835" s="82"/>
      <c r="C835" s="82"/>
      <c r="D835" s="79"/>
      <c r="E835" s="83"/>
      <c r="F835" s="83"/>
      <c r="G835" s="81"/>
      <c r="H835" s="126"/>
      <c r="I835" s="238" t="str">
        <f>IF(ISNUMBER(F835),_xlfn.IFS(RIGHT(H835,3)="(b)",IF(AND(G835&gt;=DATE('1. Informace o projektu'!$C$3,1,1),G835&lt;=WORKDAY(DATE('1. Informace o projektu'!$C$3+1,1,31)-1,1)),"OK","!!"),RIGHT(H835,3)="(a)",IF(AND(G835&gt;=DATE('1. Informace o projektu'!$C$3,1,1),G835&lt;=WORKDAY(DATE('1. Informace o projektu'!$C$3,12,31)-1,1,'6. Data'!$C$76:$C$89)),"OK","!!"),ISBLANK(G835),"!",ISBLANK(H835),"!!!",H835='6. Data'!$B$3,"vyberte druh nákladu")," ")</f>
        <v xml:space="preserve"> </v>
      </c>
      <c r="J835" s="261" t="str">
        <f t="shared" si="36"/>
        <v xml:space="preserve"> </v>
      </c>
      <c r="K835" s="238" t="str">
        <f t="shared" si="37"/>
        <v xml:space="preserve"> </v>
      </c>
      <c r="L835" s="87" t="str">
        <f t="shared" si="38"/>
        <v xml:space="preserve"> </v>
      </c>
    </row>
    <row r="836" spans="1:12" x14ac:dyDescent="0.25">
      <c r="A836" s="72"/>
      <c r="B836" s="82"/>
      <c r="C836" s="82"/>
      <c r="D836" s="79"/>
      <c r="E836" s="83"/>
      <c r="F836" s="83"/>
      <c r="G836" s="81"/>
      <c r="H836" s="126"/>
      <c r="I836" s="238" t="str">
        <f>IF(ISNUMBER(F836),_xlfn.IFS(RIGHT(H836,3)="(b)",IF(AND(G836&gt;=DATE('1. Informace o projektu'!$C$3,1,1),G836&lt;=WORKDAY(DATE('1. Informace o projektu'!$C$3+1,1,31)-1,1)),"OK","!!"),RIGHT(H836,3)="(a)",IF(AND(G836&gt;=DATE('1. Informace o projektu'!$C$3,1,1),G836&lt;=WORKDAY(DATE('1. Informace o projektu'!$C$3,12,31)-1,1,'6. Data'!$C$76:$C$89)),"OK","!!"),ISBLANK(G836),"!",ISBLANK(H836),"!!!",H836='6. Data'!$B$3,"vyberte druh nákladu")," ")</f>
        <v xml:space="preserve"> </v>
      </c>
      <c r="J836" s="261" t="str">
        <f t="shared" si="36"/>
        <v xml:space="preserve"> </v>
      </c>
      <c r="K836" s="238" t="str">
        <f t="shared" si="37"/>
        <v xml:space="preserve"> </v>
      </c>
      <c r="L836" s="87" t="str">
        <f t="shared" si="38"/>
        <v xml:space="preserve"> </v>
      </c>
    </row>
    <row r="837" spans="1:12" x14ac:dyDescent="0.25">
      <c r="A837" s="72"/>
      <c r="B837" s="82"/>
      <c r="C837" s="82"/>
      <c r="D837" s="79"/>
      <c r="E837" s="83"/>
      <c r="F837" s="83"/>
      <c r="G837" s="81"/>
      <c r="H837" s="126"/>
      <c r="I837" s="238" t="str">
        <f>IF(ISNUMBER(F837),_xlfn.IFS(RIGHT(H837,3)="(b)",IF(AND(G837&gt;=DATE('1. Informace o projektu'!$C$3,1,1),G837&lt;=WORKDAY(DATE('1. Informace o projektu'!$C$3+1,1,31)-1,1)),"OK","!!"),RIGHT(H837,3)="(a)",IF(AND(G837&gt;=DATE('1. Informace o projektu'!$C$3,1,1),G837&lt;=WORKDAY(DATE('1. Informace o projektu'!$C$3,12,31)-1,1,'6. Data'!$C$76:$C$89)),"OK","!!"),ISBLANK(G837),"!",ISBLANK(H837),"!!!",H837='6. Data'!$B$3,"vyberte druh nákladu")," ")</f>
        <v xml:space="preserve"> </v>
      </c>
      <c r="J837" s="261" t="str">
        <f t="shared" si="36"/>
        <v xml:space="preserve"> </v>
      </c>
      <c r="K837" s="238" t="str">
        <f t="shared" si="37"/>
        <v xml:space="preserve"> </v>
      </c>
      <c r="L837" s="87" t="str">
        <f t="shared" si="38"/>
        <v xml:space="preserve"> </v>
      </c>
    </row>
    <row r="838" spans="1:12" x14ac:dyDescent="0.25">
      <c r="A838" s="72"/>
      <c r="B838" s="82"/>
      <c r="C838" s="82"/>
      <c r="D838" s="79"/>
      <c r="E838" s="83"/>
      <c r="F838" s="83"/>
      <c r="G838" s="81"/>
      <c r="H838" s="126"/>
      <c r="I838" s="238" t="str">
        <f>IF(ISNUMBER(F838),_xlfn.IFS(RIGHT(H838,3)="(b)",IF(AND(G838&gt;=DATE('1. Informace o projektu'!$C$3,1,1),G838&lt;=WORKDAY(DATE('1. Informace o projektu'!$C$3+1,1,31)-1,1)),"OK","!!"),RIGHT(H838,3)="(a)",IF(AND(G838&gt;=DATE('1. Informace o projektu'!$C$3,1,1),G838&lt;=WORKDAY(DATE('1. Informace o projektu'!$C$3,12,31)-1,1,'6. Data'!$C$76:$C$89)),"OK","!!"),ISBLANK(G838),"!",ISBLANK(H838),"!!!",H838='6. Data'!$B$3,"vyberte druh nákladu")," ")</f>
        <v xml:space="preserve"> </v>
      </c>
      <c r="J838" s="261" t="str">
        <f t="shared" si="36"/>
        <v xml:space="preserve"> </v>
      </c>
      <c r="K838" s="238" t="str">
        <f t="shared" si="37"/>
        <v xml:space="preserve"> </v>
      </c>
      <c r="L838" s="87" t="str">
        <f t="shared" si="38"/>
        <v xml:space="preserve"> </v>
      </c>
    </row>
    <row r="839" spans="1:12" x14ac:dyDescent="0.25">
      <c r="A839" s="72"/>
      <c r="B839" s="82"/>
      <c r="C839" s="82"/>
      <c r="D839" s="79"/>
      <c r="E839" s="83"/>
      <c r="F839" s="83"/>
      <c r="G839" s="81"/>
      <c r="H839" s="126"/>
      <c r="I839" s="238" t="str">
        <f>IF(ISNUMBER(F839),_xlfn.IFS(RIGHT(H839,3)="(b)",IF(AND(G839&gt;=DATE('1. Informace o projektu'!$C$3,1,1),G839&lt;=WORKDAY(DATE('1. Informace o projektu'!$C$3+1,1,31)-1,1)),"OK","!!"),RIGHT(H839,3)="(a)",IF(AND(G839&gt;=DATE('1. Informace o projektu'!$C$3,1,1),G839&lt;=WORKDAY(DATE('1. Informace o projektu'!$C$3,12,31)-1,1,'6. Data'!$C$76:$C$89)),"OK","!!"),ISBLANK(G839),"!",ISBLANK(H839),"!!!",H839='6. Data'!$B$3,"vyberte druh nákladu")," ")</f>
        <v xml:space="preserve"> </v>
      </c>
      <c r="J839" s="261" t="str">
        <f t="shared" ref="J839:J902" si="39">_xlfn.IFS(I839="!","Zapište datum úhrady",I839="ok"," ",I839=" "," ",I839="!!!","vyberte druh nákladu",I839="!!","nepovolené datum úhrady",I839="vyberte druh nákladu","vyberte druh nákladu")</f>
        <v xml:space="preserve"> </v>
      </c>
      <c r="K839" s="238" t="str">
        <f t="shared" ref="K839:K902" si="40">IF(ISNUMBER(F839),IF(E839&gt;=F839,"OK","!")," ")</f>
        <v xml:space="preserve"> </v>
      </c>
      <c r="L839" s="87" t="str">
        <f t="shared" ref="L839:L902" si="41">_xlfn.IFS(K839="!","Hrazeno z dotace je vyšší než fakturovaná částka",K839="ok"," ",K839=" "," ")</f>
        <v xml:space="preserve"> </v>
      </c>
    </row>
    <row r="840" spans="1:12" x14ac:dyDescent="0.25">
      <c r="A840" s="72"/>
      <c r="B840" s="82"/>
      <c r="C840" s="82"/>
      <c r="D840" s="79"/>
      <c r="E840" s="83"/>
      <c r="F840" s="83"/>
      <c r="G840" s="81"/>
      <c r="H840" s="126"/>
      <c r="I840" s="238" t="str">
        <f>IF(ISNUMBER(F840),_xlfn.IFS(RIGHT(H840,3)="(b)",IF(AND(G840&gt;=DATE('1. Informace o projektu'!$C$3,1,1),G840&lt;=WORKDAY(DATE('1. Informace o projektu'!$C$3+1,1,31)-1,1)),"OK","!!"),RIGHT(H840,3)="(a)",IF(AND(G840&gt;=DATE('1. Informace o projektu'!$C$3,1,1),G840&lt;=WORKDAY(DATE('1. Informace o projektu'!$C$3,12,31)-1,1,'6. Data'!$C$76:$C$89)),"OK","!!"),ISBLANK(G840),"!",ISBLANK(H840),"!!!",H840='6. Data'!$B$3,"vyberte druh nákladu")," ")</f>
        <v xml:space="preserve"> </v>
      </c>
      <c r="J840" s="261" t="str">
        <f t="shared" si="39"/>
        <v xml:space="preserve"> </v>
      </c>
      <c r="K840" s="238" t="str">
        <f t="shared" si="40"/>
        <v xml:space="preserve"> </v>
      </c>
      <c r="L840" s="87" t="str">
        <f t="shared" si="41"/>
        <v xml:space="preserve"> </v>
      </c>
    </row>
    <row r="841" spans="1:12" x14ac:dyDescent="0.25">
      <c r="A841" s="72"/>
      <c r="B841" s="82"/>
      <c r="C841" s="82"/>
      <c r="D841" s="79"/>
      <c r="E841" s="83"/>
      <c r="F841" s="83"/>
      <c r="G841" s="81"/>
      <c r="H841" s="126"/>
      <c r="I841" s="238" t="str">
        <f>IF(ISNUMBER(F841),_xlfn.IFS(RIGHT(H841,3)="(b)",IF(AND(G841&gt;=DATE('1. Informace o projektu'!$C$3,1,1),G841&lt;=WORKDAY(DATE('1. Informace o projektu'!$C$3+1,1,31)-1,1)),"OK","!!"),RIGHT(H841,3)="(a)",IF(AND(G841&gt;=DATE('1. Informace o projektu'!$C$3,1,1),G841&lt;=WORKDAY(DATE('1. Informace o projektu'!$C$3,12,31)-1,1,'6. Data'!$C$76:$C$89)),"OK","!!"),ISBLANK(G841),"!",ISBLANK(H841),"!!!",H841='6. Data'!$B$3,"vyberte druh nákladu")," ")</f>
        <v xml:space="preserve"> </v>
      </c>
      <c r="J841" s="261" t="str">
        <f t="shared" si="39"/>
        <v xml:space="preserve"> </v>
      </c>
      <c r="K841" s="238" t="str">
        <f t="shared" si="40"/>
        <v xml:space="preserve"> </v>
      </c>
      <c r="L841" s="87" t="str">
        <f t="shared" si="41"/>
        <v xml:space="preserve"> </v>
      </c>
    </row>
    <row r="842" spans="1:12" x14ac:dyDescent="0.25">
      <c r="A842" s="72"/>
      <c r="B842" s="82"/>
      <c r="C842" s="82"/>
      <c r="D842" s="79"/>
      <c r="E842" s="83"/>
      <c r="F842" s="83"/>
      <c r="G842" s="81"/>
      <c r="H842" s="126"/>
      <c r="I842" s="238" t="str">
        <f>IF(ISNUMBER(F842),_xlfn.IFS(RIGHT(H842,3)="(b)",IF(AND(G842&gt;=DATE('1. Informace o projektu'!$C$3,1,1),G842&lt;=WORKDAY(DATE('1. Informace o projektu'!$C$3+1,1,31)-1,1)),"OK","!!"),RIGHT(H842,3)="(a)",IF(AND(G842&gt;=DATE('1. Informace o projektu'!$C$3,1,1),G842&lt;=WORKDAY(DATE('1. Informace o projektu'!$C$3,12,31)-1,1,'6. Data'!$C$76:$C$89)),"OK","!!"),ISBLANK(G842),"!",ISBLANK(H842),"!!!",H842='6. Data'!$B$3,"vyberte druh nákladu")," ")</f>
        <v xml:space="preserve"> </v>
      </c>
      <c r="J842" s="261" t="str">
        <f t="shared" si="39"/>
        <v xml:space="preserve"> </v>
      </c>
      <c r="K842" s="238" t="str">
        <f t="shared" si="40"/>
        <v xml:space="preserve"> </v>
      </c>
      <c r="L842" s="87" t="str">
        <f t="shared" si="41"/>
        <v xml:space="preserve"> </v>
      </c>
    </row>
    <row r="843" spans="1:12" x14ac:dyDescent="0.25">
      <c r="A843" s="72"/>
      <c r="B843" s="82"/>
      <c r="C843" s="82"/>
      <c r="D843" s="79"/>
      <c r="E843" s="83"/>
      <c r="F843" s="83"/>
      <c r="G843" s="81"/>
      <c r="H843" s="126"/>
      <c r="I843" s="238" t="str">
        <f>IF(ISNUMBER(F843),_xlfn.IFS(RIGHT(H843,3)="(b)",IF(AND(G843&gt;=DATE('1. Informace o projektu'!$C$3,1,1),G843&lt;=WORKDAY(DATE('1. Informace o projektu'!$C$3+1,1,31)-1,1)),"OK","!!"),RIGHT(H843,3)="(a)",IF(AND(G843&gt;=DATE('1. Informace o projektu'!$C$3,1,1),G843&lt;=WORKDAY(DATE('1. Informace o projektu'!$C$3,12,31)-1,1,'6. Data'!$C$76:$C$89)),"OK","!!"),ISBLANK(G843),"!",ISBLANK(H843),"!!!",H843='6. Data'!$B$3,"vyberte druh nákladu")," ")</f>
        <v xml:space="preserve"> </v>
      </c>
      <c r="J843" s="261" t="str">
        <f t="shared" si="39"/>
        <v xml:space="preserve"> </v>
      </c>
      <c r="K843" s="238" t="str">
        <f t="shared" si="40"/>
        <v xml:space="preserve"> </v>
      </c>
      <c r="L843" s="87" t="str">
        <f t="shared" si="41"/>
        <v xml:space="preserve"> </v>
      </c>
    </row>
    <row r="844" spans="1:12" x14ac:dyDescent="0.25">
      <c r="A844" s="72"/>
      <c r="B844" s="82"/>
      <c r="C844" s="82"/>
      <c r="D844" s="79"/>
      <c r="E844" s="83"/>
      <c r="F844" s="83"/>
      <c r="G844" s="81"/>
      <c r="H844" s="126"/>
      <c r="I844" s="238" t="str">
        <f>IF(ISNUMBER(F844),_xlfn.IFS(RIGHT(H844,3)="(b)",IF(AND(G844&gt;=DATE('1. Informace o projektu'!$C$3,1,1),G844&lt;=WORKDAY(DATE('1. Informace o projektu'!$C$3+1,1,31)-1,1)),"OK","!!"),RIGHT(H844,3)="(a)",IF(AND(G844&gt;=DATE('1. Informace o projektu'!$C$3,1,1),G844&lt;=WORKDAY(DATE('1. Informace o projektu'!$C$3,12,31)-1,1,'6. Data'!$C$76:$C$89)),"OK","!!"),ISBLANK(G844),"!",ISBLANK(H844),"!!!",H844='6. Data'!$B$3,"vyberte druh nákladu")," ")</f>
        <v xml:space="preserve"> </v>
      </c>
      <c r="J844" s="261" t="str">
        <f t="shared" si="39"/>
        <v xml:space="preserve"> </v>
      </c>
      <c r="K844" s="238" t="str">
        <f t="shared" si="40"/>
        <v xml:space="preserve"> </v>
      </c>
      <c r="L844" s="87" t="str">
        <f t="shared" si="41"/>
        <v xml:space="preserve"> </v>
      </c>
    </row>
    <row r="845" spans="1:12" x14ac:dyDescent="0.25">
      <c r="A845" s="72"/>
      <c r="B845" s="82"/>
      <c r="C845" s="82"/>
      <c r="D845" s="79"/>
      <c r="E845" s="83"/>
      <c r="F845" s="83"/>
      <c r="G845" s="81"/>
      <c r="H845" s="126"/>
      <c r="I845" s="238" t="str">
        <f>IF(ISNUMBER(F845),_xlfn.IFS(RIGHT(H845,3)="(b)",IF(AND(G845&gt;=DATE('1. Informace o projektu'!$C$3,1,1),G845&lt;=WORKDAY(DATE('1. Informace o projektu'!$C$3+1,1,31)-1,1)),"OK","!!"),RIGHT(H845,3)="(a)",IF(AND(G845&gt;=DATE('1. Informace o projektu'!$C$3,1,1),G845&lt;=WORKDAY(DATE('1. Informace o projektu'!$C$3,12,31)-1,1,'6. Data'!$C$76:$C$89)),"OK","!!"),ISBLANK(G845),"!",ISBLANK(H845),"!!!",H845='6. Data'!$B$3,"vyberte druh nákladu")," ")</f>
        <v xml:space="preserve"> </v>
      </c>
      <c r="J845" s="261" t="str">
        <f t="shared" si="39"/>
        <v xml:space="preserve"> </v>
      </c>
      <c r="K845" s="238" t="str">
        <f t="shared" si="40"/>
        <v xml:space="preserve"> </v>
      </c>
      <c r="L845" s="87" t="str">
        <f t="shared" si="41"/>
        <v xml:space="preserve"> </v>
      </c>
    </row>
    <row r="846" spans="1:12" x14ac:dyDescent="0.25">
      <c r="A846" s="72"/>
      <c r="B846" s="82"/>
      <c r="C846" s="82"/>
      <c r="D846" s="79"/>
      <c r="E846" s="83"/>
      <c r="F846" s="83"/>
      <c r="G846" s="81"/>
      <c r="H846" s="126"/>
      <c r="I846" s="238" t="str">
        <f>IF(ISNUMBER(F846),_xlfn.IFS(RIGHT(H846,3)="(b)",IF(AND(G846&gt;=DATE('1. Informace o projektu'!$C$3,1,1),G846&lt;=WORKDAY(DATE('1. Informace o projektu'!$C$3+1,1,31)-1,1)),"OK","!!"),RIGHT(H846,3)="(a)",IF(AND(G846&gt;=DATE('1. Informace o projektu'!$C$3,1,1),G846&lt;=WORKDAY(DATE('1. Informace o projektu'!$C$3,12,31)-1,1,'6. Data'!$C$76:$C$89)),"OK","!!"),ISBLANK(G846),"!",ISBLANK(H846),"!!!",H846='6. Data'!$B$3,"vyberte druh nákladu")," ")</f>
        <v xml:space="preserve"> </v>
      </c>
      <c r="J846" s="261" t="str">
        <f t="shared" si="39"/>
        <v xml:space="preserve"> </v>
      </c>
      <c r="K846" s="238" t="str">
        <f t="shared" si="40"/>
        <v xml:space="preserve"> </v>
      </c>
      <c r="L846" s="87" t="str">
        <f t="shared" si="41"/>
        <v xml:space="preserve"> </v>
      </c>
    </row>
    <row r="847" spans="1:12" x14ac:dyDescent="0.25">
      <c r="A847" s="72"/>
      <c r="B847" s="82"/>
      <c r="C847" s="82"/>
      <c r="D847" s="79"/>
      <c r="E847" s="83"/>
      <c r="F847" s="83"/>
      <c r="G847" s="81"/>
      <c r="H847" s="126"/>
      <c r="I847" s="238" t="str">
        <f>IF(ISNUMBER(F847),_xlfn.IFS(RIGHT(H847,3)="(b)",IF(AND(G847&gt;=DATE('1. Informace o projektu'!$C$3,1,1),G847&lt;=WORKDAY(DATE('1. Informace o projektu'!$C$3+1,1,31)-1,1)),"OK","!!"),RIGHT(H847,3)="(a)",IF(AND(G847&gt;=DATE('1. Informace o projektu'!$C$3,1,1),G847&lt;=WORKDAY(DATE('1. Informace o projektu'!$C$3,12,31)-1,1,'6. Data'!$C$76:$C$89)),"OK","!!"),ISBLANK(G847),"!",ISBLANK(H847),"!!!",H847='6. Data'!$B$3,"vyberte druh nákladu")," ")</f>
        <v xml:space="preserve"> </v>
      </c>
      <c r="J847" s="261" t="str">
        <f t="shared" si="39"/>
        <v xml:space="preserve"> </v>
      </c>
      <c r="K847" s="238" t="str">
        <f t="shared" si="40"/>
        <v xml:space="preserve"> </v>
      </c>
      <c r="L847" s="87" t="str">
        <f t="shared" si="41"/>
        <v xml:space="preserve"> </v>
      </c>
    </row>
    <row r="848" spans="1:12" x14ac:dyDescent="0.25">
      <c r="A848" s="72"/>
      <c r="B848" s="82"/>
      <c r="C848" s="82"/>
      <c r="D848" s="79"/>
      <c r="E848" s="83"/>
      <c r="F848" s="83"/>
      <c r="G848" s="81"/>
      <c r="H848" s="126"/>
      <c r="I848" s="238" t="str">
        <f>IF(ISNUMBER(F848),_xlfn.IFS(RIGHT(H848,3)="(b)",IF(AND(G848&gt;=DATE('1. Informace o projektu'!$C$3,1,1),G848&lt;=WORKDAY(DATE('1. Informace o projektu'!$C$3+1,1,31)-1,1)),"OK","!!"),RIGHT(H848,3)="(a)",IF(AND(G848&gt;=DATE('1. Informace o projektu'!$C$3,1,1),G848&lt;=WORKDAY(DATE('1. Informace o projektu'!$C$3,12,31)-1,1,'6. Data'!$C$76:$C$89)),"OK","!!"),ISBLANK(G848),"!",ISBLANK(H848),"!!!",H848='6. Data'!$B$3,"vyberte druh nákladu")," ")</f>
        <v xml:space="preserve"> </v>
      </c>
      <c r="J848" s="261" t="str">
        <f t="shared" si="39"/>
        <v xml:space="preserve"> </v>
      </c>
      <c r="K848" s="238" t="str">
        <f t="shared" si="40"/>
        <v xml:space="preserve"> </v>
      </c>
      <c r="L848" s="87" t="str">
        <f t="shared" si="41"/>
        <v xml:space="preserve"> </v>
      </c>
    </row>
    <row r="849" spans="1:12" x14ac:dyDescent="0.25">
      <c r="A849" s="72"/>
      <c r="B849" s="82"/>
      <c r="C849" s="82"/>
      <c r="D849" s="79"/>
      <c r="E849" s="83"/>
      <c r="F849" s="83"/>
      <c r="G849" s="81"/>
      <c r="H849" s="126"/>
      <c r="I849" s="238" t="str">
        <f>IF(ISNUMBER(F849),_xlfn.IFS(RIGHT(H849,3)="(b)",IF(AND(G849&gt;=DATE('1. Informace o projektu'!$C$3,1,1),G849&lt;=WORKDAY(DATE('1. Informace o projektu'!$C$3+1,1,31)-1,1)),"OK","!!"),RIGHT(H849,3)="(a)",IF(AND(G849&gt;=DATE('1. Informace o projektu'!$C$3,1,1),G849&lt;=WORKDAY(DATE('1. Informace o projektu'!$C$3,12,31)-1,1,'6. Data'!$C$76:$C$89)),"OK","!!"),ISBLANK(G849),"!",ISBLANK(H849),"!!!",H849='6. Data'!$B$3,"vyberte druh nákladu")," ")</f>
        <v xml:space="preserve"> </v>
      </c>
      <c r="J849" s="261" t="str">
        <f t="shared" si="39"/>
        <v xml:space="preserve"> </v>
      </c>
      <c r="K849" s="238" t="str">
        <f t="shared" si="40"/>
        <v xml:space="preserve"> </v>
      </c>
      <c r="L849" s="87" t="str">
        <f t="shared" si="41"/>
        <v xml:space="preserve"> </v>
      </c>
    </row>
    <row r="850" spans="1:12" x14ac:dyDescent="0.25">
      <c r="A850" s="72"/>
      <c r="B850" s="82"/>
      <c r="C850" s="82"/>
      <c r="D850" s="79"/>
      <c r="E850" s="83"/>
      <c r="F850" s="83"/>
      <c r="G850" s="81"/>
      <c r="H850" s="126"/>
      <c r="I850" s="238" t="str">
        <f>IF(ISNUMBER(F850),_xlfn.IFS(RIGHT(H850,3)="(b)",IF(AND(G850&gt;=DATE('1. Informace o projektu'!$C$3,1,1),G850&lt;=WORKDAY(DATE('1. Informace o projektu'!$C$3+1,1,31)-1,1)),"OK","!!"),RIGHT(H850,3)="(a)",IF(AND(G850&gt;=DATE('1. Informace o projektu'!$C$3,1,1),G850&lt;=WORKDAY(DATE('1. Informace o projektu'!$C$3,12,31)-1,1,'6. Data'!$C$76:$C$89)),"OK","!!"),ISBLANK(G850),"!",ISBLANK(H850),"!!!",H850='6. Data'!$B$3,"vyberte druh nákladu")," ")</f>
        <v xml:space="preserve"> </v>
      </c>
      <c r="J850" s="261" t="str">
        <f t="shared" si="39"/>
        <v xml:space="preserve"> </v>
      </c>
      <c r="K850" s="238" t="str">
        <f t="shared" si="40"/>
        <v xml:space="preserve"> </v>
      </c>
      <c r="L850" s="87" t="str">
        <f t="shared" si="41"/>
        <v xml:space="preserve"> </v>
      </c>
    </row>
    <row r="851" spans="1:12" x14ac:dyDescent="0.25">
      <c r="A851" s="72"/>
      <c r="B851" s="82"/>
      <c r="C851" s="82"/>
      <c r="D851" s="79"/>
      <c r="E851" s="83"/>
      <c r="F851" s="83"/>
      <c r="G851" s="81"/>
      <c r="H851" s="126"/>
      <c r="I851" s="238" t="str">
        <f>IF(ISNUMBER(F851),_xlfn.IFS(RIGHT(H851,3)="(b)",IF(AND(G851&gt;=DATE('1. Informace o projektu'!$C$3,1,1),G851&lt;=WORKDAY(DATE('1. Informace o projektu'!$C$3+1,1,31)-1,1)),"OK","!!"),RIGHT(H851,3)="(a)",IF(AND(G851&gt;=DATE('1. Informace o projektu'!$C$3,1,1),G851&lt;=WORKDAY(DATE('1. Informace o projektu'!$C$3,12,31)-1,1,'6. Data'!$C$76:$C$89)),"OK","!!"),ISBLANK(G851),"!",ISBLANK(H851),"!!!",H851='6. Data'!$B$3,"vyberte druh nákladu")," ")</f>
        <v xml:space="preserve"> </v>
      </c>
      <c r="J851" s="261" t="str">
        <f t="shared" si="39"/>
        <v xml:space="preserve"> </v>
      </c>
      <c r="K851" s="238" t="str">
        <f t="shared" si="40"/>
        <v xml:space="preserve"> </v>
      </c>
      <c r="L851" s="87" t="str">
        <f t="shared" si="41"/>
        <v xml:space="preserve"> </v>
      </c>
    </row>
    <row r="852" spans="1:12" x14ac:dyDescent="0.25">
      <c r="A852" s="72"/>
      <c r="B852" s="82"/>
      <c r="C852" s="82"/>
      <c r="D852" s="79"/>
      <c r="E852" s="83"/>
      <c r="F852" s="83"/>
      <c r="G852" s="81"/>
      <c r="H852" s="126"/>
      <c r="I852" s="238" t="str">
        <f>IF(ISNUMBER(F852),_xlfn.IFS(RIGHT(H852,3)="(b)",IF(AND(G852&gt;=DATE('1. Informace o projektu'!$C$3,1,1),G852&lt;=WORKDAY(DATE('1. Informace o projektu'!$C$3+1,1,31)-1,1)),"OK","!!"),RIGHT(H852,3)="(a)",IF(AND(G852&gt;=DATE('1. Informace o projektu'!$C$3,1,1),G852&lt;=WORKDAY(DATE('1. Informace o projektu'!$C$3,12,31)-1,1,'6. Data'!$C$76:$C$89)),"OK","!!"),ISBLANK(G852),"!",ISBLANK(H852),"!!!",H852='6. Data'!$B$3,"vyberte druh nákladu")," ")</f>
        <v xml:space="preserve"> </v>
      </c>
      <c r="J852" s="261" t="str">
        <f t="shared" si="39"/>
        <v xml:space="preserve"> </v>
      </c>
      <c r="K852" s="238" t="str">
        <f t="shared" si="40"/>
        <v xml:space="preserve"> </v>
      </c>
      <c r="L852" s="87" t="str">
        <f t="shared" si="41"/>
        <v xml:space="preserve"> </v>
      </c>
    </row>
    <row r="853" spans="1:12" x14ac:dyDescent="0.25">
      <c r="A853" s="72"/>
      <c r="B853" s="82"/>
      <c r="C853" s="82"/>
      <c r="D853" s="79"/>
      <c r="E853" s="83"/>
      <c r="F853" s="83"/>
      <c r="G853" s="81"/>
      <c r="H853" s="126"/>
      <c r="I853" s="238" t="str">
        <f>IF(ISNUMBER(F853),_xlfn.IFS(RIGHT(H853,3)="(b)",IF(AND(G853&gt;=DATE('1. Informace o projektu'!$C$3,1,1),G853&lt;=WORKDAY(DATE('1. Informace o projektu'!$C$3+1,1,31)-1,1)),"OK","!!"),RIGHT(H853,3)="(a)",IF(AND(G853&gt;=DATE('1. Informace o projektu'!$C$3,1,1),G853&lt;=WORKDAY(DATE('1. Informace o projektu'!$C$3,12,31)-1,1,'6. Data'!$C$76:$C$89)),"OK","!!"),ISBLANK(G853),"!",ISBLANK(H853),"!!!",H853='6. Data'!$B$3,"vyberte druh nákladu")," ")</f>
        <v xml:space="preserve"> </v>
      </c>
      <c r="J853" s="261" t="str">
        <f t="shared" si="39"/>
        <v xml:space="preserve"> </v>
      </c>
      <c r="K853" s="238" t="str">
        <f t="shared" si="40"/>
        <v xml:space="preserve"> </v>
      </c>
      <c r="L853" s="87" t="str">
        <f t="shared" si="41"/>
        <v xml:space="preserve"> </v>
      </c>
    </row>
    <row r="854" spans="1:12" x14ac:dyDescent="0.25">
      <c r="A854" s="72"/>
      <c r="B854" s="82"/>
      <c r="C854" s="82"/>
      <c r="D854" s="79"/>
      <c r="E854" s="83"/>
      <c r="F854" s="83"/>
      <c r="G854" s="81"/>
      <c r="H854" s="126"/>
      <c r="I854" s="238" t="str">
        <f>IF(ISNUMBER(F854),_xlfn.IFS(RIGHT(H854,3)="(b)",IF(AND(G854&gt;=DATE('1. Informace o projektu'!$C$3,1,1),G854&lt;=WORKDAY(DATE('1. Informace o projektu'!$C$3+1,1,31)-1,1)),"OK","!!"),RIGHT(H854,3)="(a)",IF(AND(G854&gt;=DATE('1. Informace o projektu'!$C$3,1,1),G854&lt;=WORKDAY(DATE('1. Informace o projektu'!$C$3,12,31)-1,1,'6. Data'!$C$76:$C$89)),"OK","!!"),ISBLANK(G854),"!",ISBLANK(H854),"!!!",H854='6. Data'!$B$3,"vyberte druh nákladu")," ")</f>
        <v xml:space="preserve"> </v>
      </c>
      <c r="J854" s="261" t="str">
        <f t="shared" si="39"/>
        <v xml:space="preserve"> </v>
      </c>
      <c r="K854" s="238" t="str">
        <f t="shared" si="40"/>
        <v xml:space="preserve"> </v>
      </c>
      <c r="L854" s="87" t="str">
        <f t="shared" si="41"/>
        <v xml:space="preserve"> </v>
      </c>
    </row>
    <row r="855" spans="1:12" x14ac:dyDescent="0.25">
      <c r="A855" s="72"/>
      <c r="B855" s="82"/>
      <c r="C855" s="82"/>
      <c r="D855" s="79"/>
      <c r="E855" s="83"/>
      <c r="F855" s="83"/>
      <c r="G855" s="81"/>
      <c r="H855" s="126"/>
      <c r="I855" s="238" t="str">
        <f>IF(ISNUMBER(F855),_xlfn.IFS(RIGHT(H855,3)="(b)",IF(AND(G855&gt;=DATE('1. Informace o projektu'!$C$3,1,1),G855&lt;=WORKDAY(DATE('1. Informace o projektu'!$C$3+1,1,31)-1,1)),"OK","!!"),RIGHT(H855,3)="(a)",IF(AND(G855&gt;=DATE('1. Informace o projektu'!$C$3,1,1),G855&lt;=WORKDAY(DATE('1. Informace o projektu'!$C$3,12,31)-1,1,'6. Data'!$C$76:$C$89)),"OK","!!"),ISBLANK(G855),"!",ISBLANK(H855),"!!!",H855='6. Data'!$B$3,"vyberte druh nákladu")," ")</f>
        <v xml:space="preserve"> </v>
      </c>
      <c r="J855" s="261" t="str">
        <f t="shared" si="39"/>
        <v xml:space="preserve"> </v>
      </c>
      <c r="K855" s="238" t="str">
        <f t="shared" si="40"/>
        <v xml:space="preserve"> </v>
      </c>
      <c r="L855" s="87" t="str">
        <f t="shared" si="41"/>
        <v xml:space="preserve"> </v>
      </c>
    </row>
    <row r="856" spans="1:12" x14ac:dyDescent="0.25">
      <c r="A856" s="72"/>
      <c r="B856" s="82"/>
      <c r="C856" s="82"/>
      <c r="D856" s="79"/>
      <c r="E856" s="83"/>
      <c r="F856" s="83"/>
      <c r="G856" s="81"/>
      <c r="H856" s="126"/>
      <c r="I856" s="238" t="str">
        <f>IF(ISNUMBER(F856),_xlfn.IFS(RIGHT(H856,3)="(b)",IF(AND(G856&gt;=DATE('1. Informace o projektu'!$C$3,1,1),G856&lt;=WORKDAY(DATE('1. Informace o projektu'!$C$3+1,1,31)-1,1)),"OK","!!"),RIGHT(H856,3)="(a)",IF(AND(G856&gt;=DATE('1. Informace o projektu'!$C$3,1,1),G856&lt;=WORKDAY(DATE('1. Informace o projektu'!$C$3,12,31)-1,1,'6. Data'!$C$76:$C$89)),"OK","!!"),ISBLANK(G856),"!",ISBLANK(H856),"!!!",H856='6. Data'!$B$3,"vyberte druh nákladu")," ")</f>
        <v xml:space="preserve"> </v>
      </c>
      <c r="J856" s="261" t="str">
        <f t="shared" si="39"/>
        <v xml:space="preserve"> </v>
      </c>
      <c r="K856" s="238" t="str">
        <f t="shared" si="40"/>
        <v xml:space="preserve"> </v>
      </c>
      <c r="L856" s="87" t="str">
        <f t="shared" si="41"/>
        <v xml:space="preserve"> </v>
      </c>
    </row>
    <row r="857" spans="1:12" x14ac:dyDescent="0.25">
      <c r="A857" s="72"/>
      <c r="B857" s="82"/>
      <c r="C857" s="82"/>
      <c r="D857" s="79"/>
      <c r="E857" s="83"/>
      <c r="F857" s="83"/>
      <c r="G857" s="81"/>
      <c r="H857" s="126"/>
      <c r="I857" s="238" t="str">
        <f>IF(ISNUMBER(F857),_xlfn.IFS(RIGHT(H857,3)="(b)",IF(AND(G857&gt;=DATE('1. Informace o projektu'!$C$3,1,1),G857&lt;=WORKDAY(DATE('1. Informace o projektu'!$C$3+1,1,31)-1,1)),"OK","!!"),RIGHT(H857,3)="(a)",IF(AND(G857&gt;=DATE('1. Informace o projektu'!$C$3,1,1),G857&lt;=WORKDAY(DATE('1. Informace o projektu'!$C$3,12,31)-1,1,'6. Data'!$C$76:$C$89)),"OK","!!"),ISBLANK(G857),"!",ISBLANK(H857),"!!!",H857='6. Data'!$B$3,"vyberte druh nákladu")," ")</f>
        <v xml:space="preserve"> </v>
      </c>
      <c r="J857" s="261" t="str">
        <f t="shared" si="39"/>
        <v xml:space="preserve"> </v>
      </c>
      <c r="K857" s="238" t="str">
        <f t="shared" si="40"/>
        <v xml:space="preserve"> </v>
      </c>
      <c r="L857" s="87" t="str">
        <f t="shared" si="41"/>
        <v xml:space="preserve"> </v>
      </c>
    </row>
    <row r="858" spans="1:12" x14ac:dyDescent="0.25">
      <c r="A858" s="72"/>
      <c r="B858" s="82"/>
      <c r="C858" s="82"/>
      <c r="D858" s="79"/>
      <c r="E858" s="83"/>
      <c r="F858" s="83"/>
      <c r="G858" s="81"/>
      <c r="H858" s="126"/>
      <c r="I858" s="238" t="str">
        <f>IF(ISNUMBER(F858),_xlfn.IFS(RIGHT(H858,3)="(b)",IF(AND(G858&gt;=DATE('1. Informace o projektu'!$C$3,1,1),G858&lt;=WORKDAY(DATE('1. Informace o projektu'!$C$3+1,1,31)-1,1)),"OK","!!"),RIGHT(H858,3)="(a)",IF(AND(G858&gt;=DATE('1. Informace o projektu'!$C$3,1,1),G858&lt;=WORKDAY(DATE('1. Informace o projektu'!$C$3,12,31)-1,1,'6. Data'!$C$76:$C$89)),"OK","!!"),ISBLANK(G858),"!",ISBLANK(H858),"!!!",H858='6. Data'!$B$3,"vyberte druh nákladu")," ")</f>
        <v xml:space="preserve"> </v>
      </c>
      <c r="J858" s="261" t="str">
        <f t="shared" si="39"/>
        <v xml:space="preserve"> </v>
      </c>
      <c r="K858" s="238" t="str">
        <f t="shared" si="40"/>
        <v xml:space="preserve"> </v>
      </c>
      <c r="L858" s="87" t="str">
        <f t="shared" si="41"/>
        <v xml:space="preserve"> </v>
      </c>
    </row>
    <row r="859" spans="1:12" x14ac:dyDescent="0.25">
      <c r="A859" s="72"/>
      <c r="B859" s="82"/>
      <c r="C859" s="82"/>
      <c r="D859" s="79"/>
      <c r="E859" s="83"/>
      <c r="F859" s="83"/>
      <c r="G859" s="81"/>
      <c r="H859" s="126"/>
      <c r="I859" s="238" t="str">
        <f>IF(ISNUMBER(F859),_xlfn.IFS(RIGHT(H859,3)="(b)",IF(AND(G859&gt;=DATE('1. Informace o projektu'!$C$3,1,1),G859&lt;=WORKDAY(DATE('1. Informace o projektu'!$C$3+1,1,31)-1,1)),"OK","!!"),RIGHT(H859,3)="(a)",IF(AND(G859&gt;=DATE('1. Informace o projektu'!$C$3,1,1),G859&lt;=WORKDAY(DATE('1. Informace o projektu'!$C$3,12,31)-1,1,'6. Data'!$C$76:$C$89)),"OK","!!"),ISBLANK(G859),"!",ISBLANK(H859),"!!!",H859='6. Data'!$B$3,"vyberte druh nákladu")," ")</f>
        <v xml:space="preserve"> </v>
      </c>
      <c r="J859" s="261" t="str">
        <f t="shared" si="39"/>
        <v xml:space="preserve"> </v>
      </c>
      <c r="K859" s="238" t="str">
        <f t="shared" si="40"/>
        <v xml:space="preserve"> </v>
      </c>
      <c r="L859" s="87" t="str">
        <f t="shared" si="41"/>
        <v xml:space="preserve"> </v>
      </c>
    </row>
    <row r="860" spans="1:12" x14ac:dyDescent="0.25">
      <c r="A860" s="72"/>
      <c r="B860" s="82"/>
      <c r="C860" s="82"/>
      <c r="D860" s="79"/>
      <c r="E860" s="83"/>
      <c r="F860" s="83"/>
      <c r="G860" s="81"/>
      <c r="H860" s="126"/>
      <c r="I860" s="238" t="str">
        <f>IF(ISNUMBER(F860),_xlfn.IFS(RIGHT(H860,3)="(b)",IF(AND(G860&gt;=DATE('1. Informace o projektu'!$C$3,1,1),G860&lt;=WORKDAY(DATE('1. Informace o projektu'!$C$3+1,1,31)-1,1)),"OK","!!"),RIGHT(H860,3)="(a)",IF(AND(G860&gt;=DATE('1. Informace o projektu'!$C$3,1,1),G860&lt;=WORKDAY(DATE('1. Informace o projektu'!$C$3,12,31)-1,1,'6. Data'!$C$76:$C$89)),"OK","!!"),ISBLANK(G860),"!",ISBLANK(H860),"!!!",H860='6. Data'!$B$3,"vyberte druh nákladu")," ")</f>
        <v xml:space="preserve"> </v>
      </c>
      <c r="J860" s="261" t="str">
        <f t="shared" si="39"/>
        <v xml:space="preserve"> </v>
      </c>
      <c r="K860" s="238" t="str">
        <f t="shared" si="40"/>
        <v xml:space="preserve"> </v>
      </c>
      <c r="L860" s="87" t="str">
        <f t="shared" si="41"/>
        <v xml:space="preserve"> </v>
      </c>
    </row>
    <row r="861" spans="1:12" x14ac:dyDescent="0.25">
      <c r="A861" s="72"/>
      <c r="B861" s="82"/>
      <c r="C861" s="82"/>
      <c r="D861" s="79"/>
      <c r="E861" s="83"/>
      <c r="F861" s="83"/>
      <c r="G861" s="81"/>
      <c r="H861" s="126"/>
      <c r="I861" s="238" t="str">
        <f>IF(ISNUMBER(F861),_xlfn.IFS(RIGHT(H861,3)="(b)",IF(AND(G861&gt;=DATE('1. Informace o projektu'!$C$3,1,1),G861&lt;=WORKDAY(DATE('1. Informace o projektu'!$C$3+1,1,31)-1,1)),"OK","!!"),RIGHT(H861,3)="(a)",IF(AND(G861&gt;=DATE('1. Informace o projektu'!$C$3,1,1),G861&lt;=WORKDAY(DATE('1. Informace o projektu'!$C$3,12,31)-1,1,'6. Data'!$C$76:$C$89)),"OK","!!"),ISBLANK(G861),"!",ISBLANK(H861),"!!!",H861='6. Data'!$B$3,"vyberte druh nákladu")," ")</f>
        <v xml:space="preserve"> </v>
      </c>
      <c r="J861" s="261" t="str">
        <f t="shared" si="39"/>
        <v xml:space="preserve"> </v>
      </c>
      <c r="K861" s="238" t="str">
        <f t="shared" si="40"/>
        <v xml:space="preserve"> </v>
      </c>
      <c r="L861" s="87" t="str">
        <f t="shared" si="41"/>
        <v xml:space="preserve"> </v>
      </c>
    </row>
    <row r="862" spans="1:12" x14ac:dyDescent="0.25">
      <c r="A862" s="72"/>
      <c r="B862" s="82"/>
      <c r="C862" s="82"/>
      <c r="D862" s="79"/>
      <c r="E862" s="83"/>
      <c r="F862" s="83"/>
      <c r="G862" s="81"/>
      <c r="H862" s="126"/>
      <c r="I862" s="238" t="str">
        <f>IF(ISNUMBER(F862),_xlfn.IFS(RIGHT(H862,3)="(b)",IF(AND(G862&gt;=DATE('1. Informace o projektu'!$C$3,1,1),G862&lt;=WORKDAY(DATE('1. Informace o projektu'!$C$3+1,1,31)-1,1)),"OK","!!"),RIGHT(H862,3)="(a)",IF(AND(G862&gt;=DATE('1. Informace o projektu'!$C$3,1,1),G862&lt;=WORKDAY(DATE('1. Informace o projektu'!$C$3,12,31)-1,1,'6. Data'!$C$76:$C$89)),"OK","!!"),ISBLANK(G862),"!",ISBLANK(H862),"!!!",H862='6. Data'!$B$3,"vyberte druh nákladu")," ")</f>
        <v xml:space="preserve"> </v>
      </c>
      <c r="J862" s="261" t="str">
        <f t="shared" si="39"/>
        <v xml:space="preserve"> </v>
      </c>
      <c r="K862" s="238" t="str">
        <f t="shared" si="40"/>
        <v xml:space="preserve"> </v>
      </c>
      <c r="L862" s="87" t="str">
        <f t="shared" si="41"/>
        <v xml:space="preserve"> </v>
      </c>
    </row>
    <row r="863" spans="1:12" x14ac:dyDescent="0.25">
      <c r="A863" s="72"/>
      <c r="B863" s="82"/>
      <c r="C863" s="82"/>
      <c r="D863" s="79"/>
      <c r="E863" s="83"/>
      <c r="F863" s="83"/>
      <c r="G863" s="81"/>
      <c r="H863" s="126"/>
      <c r="I863" s="238" t="str">
        <f>IF(ISNUMBER(F863),_xlfn.IFS(RIGHT(H863,3)="(b)",IF(AND(G863&gt;=DATE('1. Informace o projektu'!$C$3,1,1),G863&lt;=WORKDAY(DATE('1. Informace o projektu'!$C$3+1,1,31)-1,1)),"OK","!!"),RIGHT(H863,3)="(a)",IF(AND(G863&gt;=DATE('1. Informace o projektu'!$C$3,1,1),G863&lt;=WORKDAY(DATE('1. Informace o projektu'!$C$3,12,31)-1,1,'6. Data'!$C$76:$C$89)),"OK","!!"),ISBLANK(G863),"!",ISBLANK(H863),"!!!",H863='6. Data'!$B$3,"vyberte druh nákladu")," ")</f>
        <v xml:space="preserve"> </v>
      </c>
      <c r="J863" s="261" t="str">
        <f t="shared" si="39"/>
        <v xml:space="preserve"> </v>
      </c>
      <c r="K863" s="238" t="str">
        <f t="shared" si="40"/>
        <v xml:space="preserve"> </v>
      </c>
      <c r="L863" s="87" t="str">
        <f t="shared" si="41"/>
        <v xml:space="preserve"> </v>
      </c>
    </row>
    <row r="864" spans="1:12" x14ac:dyDescent="0.25">
      <c r="A864" s="72"/>
      <c r="B864" s="82"/>
      <c r="C864" s="82"/>
      <c r="D864" s="79"/>
      <c r="E864" s="83"/>
      <c r="F864" s="83"/>
      <c r="G864" s="81"/>
      <c r="H864" s="126"/>
      <c r="I864" s="238" t="str">
        <f>IF(ISNUMBER(F864),_xlfn.IFS(RIGHT(H864,3)="(b)",IF(AND(G864&gt;=DATE('1. Informace o projektu'!$C$3,1,1),G864&lt;=WORKDAY(DATE('1. Informace o projektu'!$C$3+1,1,31)-1,1)),"OK","!!"),RIGHT(H864,3)="(a)",IF(AND(G864&gt;=DATE('1. Informace o projektu'!$C$3,1,1),G864&lt;=WORKDAY(DATE('1. Informace o projektu'!$C$3,12,31)-1,1,'6. Data'!$C$76:$C$89)),"OK","!!"),ISBLANK(G864),"!",ISBLANK(H864),"!!!",H864='6. Data'!$B$3,"vyberte druh nákladu")," ")</f>
        <v xml:space="preserve"> </v>
      </c>
      <c r="J864" s="261" t="str">
        <f t="shared" si="39"/>
        <v xml:space="preserve"> </v>
      </c>
      <c r="K864" s="238" t="str">
        <f t="shared" si="40"/>
        <v xml:space="preserve"> </v>
      </c>
      <c r="L864" s="87" t="str">
        <f t="shared" si="41"/>
        <v xml:space="preserve"> </v>
      </c>
    </row>
    <row r="865" spans="1:12" x14ac:dyDescent="0.25">
      <c r="A865" s="72"/>
      <c r="B865" s="82"/>
      <c r="C865" s="82"/>
      <c r="D865" s="79"/>
      <c r="E865" s="83"/>
      <c r="F865" s="83"/>
      <c r="G865" s="81"/>
      <c r="H865" s="126"/>
      <c r="I865" s="238" t="str">
        <f>IF(ISNUMBER(F865),_xlfn.IFS(RIGHT(H865,3)="(b)",IF(AND(G865&gt;=DATE('1. Informace o projektu'!$C$3,1,1),G865&lt;=WORKDAY(DATE('1. Informace o projektu'!$C$3+1,1,31)-1,1)),"OK","!!"),RIGHT(H865,3)="(a)",IF(AND(G865&gt;=DATE('1. Informace o projektu'!$C$3,1,1),G865&lt;=WORKDAY(DATE('1. Informace o projektu'!$C$3,12,31)-1,1,'6. Data'!$C$76:$C$89)),"OK","!!"),ISBLANK(G865),"!",ISBLANK(H865),"!!!",H865='6. Data'!$B$3,"vyberte druh nákladu")," ")</f>
        <v xml:space="preserve"> </v>
      </c>
      <c r="J865" s="261" t="str">
        <f t="shared" si="39"/>
        <v xml:space="preserve"> </v>
      </c>
      <c r="K865" s="238" t="str">
        <f t="shared" si="40"/>
        <v xml:space="preserve"> </v>
      </c>
      <c r="L865" s="87" t="str">
        <f t="shared" si="41"/>
        <v xml:space="preserve"> </v>
      </c>
    </row>
    <row r="866" spans="1:12" x14ac:dyDescent="0.25">
      <c r="A866" s="72"/>
      <c r="B866" s="82"/>
      <c r="C866" s="82"/>
      <c r="D866" s="79"/>
      <c r="E866" s="83"/>
      <c r="F866" s="83"/>
      <c r="G866" s="81"/>
      <c r="H866" s="126"/>
      <c r="I866" s="238" t="str">
        <f>IF(ISNUMBER(F866),_xlfn.IFS(RIGHT(H866,3)="(b)",IF(AND(G866&gt;=DATE('1. Informace o projektu'!$C$3,1,1),G866&lt;=WORKDAY(DATE('1. Informace o projektu'!$C$3+1,1,31)-1,1)),"OK","!!"),RIGHT(H866,3)="(a)",IF(AND(G866&gt;=DATE('1. Informace o projektu'!$C$3,1,1),G866&lt;=WORKDAY(DATE('1. Informace o projektu'!$C$3,12,31)-1,1,'6. Data'!$C$76:$C$89)),"OK","!!"),ISBLANK(G866),"!",ISBLANK(H866),"!!!",H866='6. Data'!$B$3,"vyberte druh nákladu")," ")</f>
        <v xml:space="preserve"> </v>
      </c>
      <c r="J866" s="261" t="str">
        <f t="shared" si="39"/>
        <v xml:space="preserve"> </v>
      </c>
      <c r="K866" s="238" t="str">
        <f t="shared" si="40"/>
        <v xml:space="preserve"> </v>
      </c>
      <c r="L866" s="87" t="str">
        <f t="shared" si="41"/>
        <v xml:space="preserve"> </v>
      </c>
    </row>
    <row r="867" spans="1:12" x14ac:dyDescent="0.25">
      <c r="A867" s="72"/>
      <c r="B867" s="82"/>
      <c r="C867" s="82"/>
      <c r="D867" s="79"/>
      <c r="E867" s="83"/>
      <c r="F867" s="83"/>
      <c r="G867" s="81"/>
      <c r="H867" s="126"/>
      <c r="I867" s="238" t="str">
        <f>IF(ISNUMBER(F867),_xlfn.IFS(RIGHT(H867,3)="(b)",IF(AND(G867&gt;=DATE('1. Informace o projektu'!$C$3,1,1),G867&lt;=WORKDAY(DATE('1. Informace o projektu'!$C$3+1,1,31)-1,1)),"OK","!!"),RIGHT(H867,3)="(a)",IF(AND(G867&gt;=DATE('1. Informace o projektu'!$C$3,1,1),G867&lt;=WORKDAY(DATE('1. Informace o projektu'!$C$3,12,31)-1,1,'6. Data'!$C$76:$C$89)),"OK","!!"),ISBLANK(G867),"!",ISBLANK(H867),"!!!",H867='6. Data'!$B$3,"vyberte druh nákladu")," ")</f>
        <v xml:space="preserve"> </v>
      </c>
      <c r="J867" s="261" t="str">
        <f t="shared" si="39"/>
        <v xml:space="preserve"> </v>
      </c>
      <c r="K867" s="238" t="str">
        <f t="shared" si="40"/>
        <v xml:space="preserve"> </v>
      </c>
      <c r="L867" s="87" t="str">
        <f t="shared" si="41"/>
        <v xml:space="preserve"> </v>
      </c>
    </row>
    <row r="868" spans="1:12" x14ac:dyDescent="0.25">
      <c r="A868" s="72"/>
      <c r="B868" s="82"/>
      <c r="C868" s="82"/>
      <c r="D868" s="79"/>
      <c r="E868" s="83"/>
      <c r="F868" s="83"/>
      <c r="G868" s="81"/>
      <c r="H868" s="126"/>
      <c r="I868" s="238" t="str">
        <f>IF(ISNUMBER(F868),_xlfn.IFS(RIGHT(H868,3)="(b)",IF(AND(G868&gt;=DATE('1. Informace o projektu'!$C$3,1,1),G868&lt;=WORKDAY(DATE('1. Informace o projektu'!$C$3+1,1,31)-1,1)),"OK","!!"),RIGHT(H868,3)="(a)",IF(AND(G868&gt;=DATE('1. Informace o projektu'!$C$3,1,1),G868&lt;=WORKDAY(DATE('1. Informace o projektu'!$C$3,12,31)-1,1,'6. Data'!$C$76:$C$89)),"OK","!!"),ISBLANK(G868),"!",ISBLANK(H868),"!!!",H868='6. Data'!$B$3,"vyberte druh nákladu")," ")</f>
        <v xml:space="preserve"> </v>
      </c>
      <c r="J868" s="261" t="str">
        <f t="shared" si="39"/>
        <v xml:space="preserve"> </v>
      </c>
      <c r="K868" s="238" t="str">
        <f t="shared" si="40"/>
        <v xml:space="preserve"> </v>
      </c>
      <c r="L868" s="87" t="str">
        <f t="shared" si="41"/>
        <v xml:space="preserve"> </v>
      </c>
    </row>
    <row r="869" spans="1:12" x14ac:dyDescent="0.25">
      <c r="A869" s="72"/>
      <c r="B869" s="82"/>
      <c r="C869" s="82"/>
      <c r="D869" s="79"/>
      <c r="E869" s="83"/>
      <c r="F869" s="83"/>
      <c r="G869" s="81"/>
      <c r="H869" s="126"/>
      <c r="I869" s="238" t="str">
        <f>IF(ISNUMBER(F869),_xlfn.IFS(RIGHT(H869,3)="(b)",IF(AND(G869&gt;=DATE('1. Informace o projektu'!$C$3,1,1),G869&lt;=WORKDAY(DATE('1. Informace o projektu'!$C$3+1,1,31)-1,1)),"OK","!!"),RIGHT(H869,3)="(a)",IF(AND(G869&gt;=DATE('1. Informace o projektu'!$C$3,1,1),G869&lt;=WORKDAY(DATE('1. Informace o projektu'!$C$3,12,31)-1,1,'6. Data'!$C$76:$C$89)),"OK","!!"),ISBLANK(G869),"!",ISBLANK(H869),"!!!",H869='6. Data'!$B$3,"vyberte druh nákladu")," ")</f>
        <v xml:space="preserve"> </v>
      </c>
      <c r="J869" s="261" t="str">
        <f t="shared" si="39"/>
        <v xml:space="preserve"> </v>
      </c>
      <c r="K869" s="238" t="str">
        <f t="shared" si="40"/>
        <v xml:space="preserve"> </v>
      </c>
      <c r="L869" s="87" t="str">
        <f t="shared" si="41"/>
        <v xml:space="preserve"> </v>
      </c>
    </row>
    <row r="870" spans="1:12" x14ac:dyDescent="0.25">
      <c r="A870" s="72"/>
      <c r="B870" s="82"/>
      <c r="C870" s="82"/>
      <c r="D870" s="79"/>
      <c r="E870" s="83"/>
      <c r="F870" s="83"/>
      <c r="G870" s="81"/>
      <c r="H870" s="126"/>
      <c r="I870" s="238" t="str">
        <f>IF(ISNUMBER(F870),_xlfn.IFS(RIGHT(H870,3)="(b)",IF(AND(G870&gt;=DATE('1. Informace o projektu'!$C$3,1,1),G870&lt;=WORKDAY(DATE('1. Informace o projektu'!$C$3+1,1,31)-1,1)),"OK","!!"),RIGHT(H870,3)="(a)",IF(AND(G870&gt;=DATE('1. Informace o projektu'!$C$3,1,1),G870&lt;=WORKDAY(DATE('1. Informace o projektu'!$C$3,12,31)-1,1,'6. Data'!$C$76:$C$89)),"OK","!!"),ISBLANK(G870),"!",ISBLANK(H870),"!!!",H870='6. Data'!$B$3,"vyberte druh nákladu")," ")</f>
        <v xml:space="preserve"> </v>
      </c>
      <c r="J870" s="261" t="str">
        <f t="shared" si="39"/>
        <v xml:space="preserve"> </v>
      </c>
      <c r="K870" s="238" t="str">
        <f t="shared" si="40"/>
        <v xml:space="preserve"> </v>
      </c>
      <c r="L870" s="87" t="str">
        <f t="shared" si="41"/>
        <v xml:space="preserve"> </v>
      </c>
    </row>
    <row r="871" spans="1:12" x14ac:dyDescent="0.25">
      <c r="A871" s="72"/>
      <c r="B871" s="82"/>
      <c r="C871" s="82"/>
      <c r="D871" s="79"/>
      <c r="E871" s="83"/>
      <c r="F871" s="83"/>
      <c r="G871" s="81"/>
      <c r="H871" s="126"/>
      <c r="I871" s="238" t="str">
        <f>IF(ISNUMBER(F871),_xlfn.IFS(RIGHT(H871,3)="(b)",IF(AND(G871&gt;=DATE('1. Informace o projektu'!$C$3,1,1),G871&lt;=WORKDAY(DATE('1. Informace o projektu'!$C$3+1,1,31)-1,1)),"OK","!!"),RIGHT(H871,3)="(a)",IF(AND(G871&gt;=DATE('1. Informace o projektu'!$C$3,1,1),G871&lt;=WORKDAY(DATE('1. Informace o projektu'!$C$3,12,31)-1,1,'6. Data'!$C$76:$C$89)),"OK","!!"),ISBLANK(G871),"!",ISBLANK(H871),"!!!",H871='6. Data'!$B$3,"vyberte druh nákladu")," ")</f>
        <v xml:space="preserve"> </v>
      </c>
      <c r="J871" s="261" t="str">
        <f t="shared" si="39"/>
        <v xml:space="preserve"> </v>
      </c>
      <c r="K871" s="238" t="str">
        <f t="shared" si="40"/>
        <v xml:space="preserve"> </v>
      </c>
      <c r="L871" s="87" t="str">
        <f t="shared" si="41"/>
        <v xml:space="preserve"> </v>
      </c>
    </row>
    <row r="872" spans="1:12" x14ac:dyDescent="0.25">
      <c r="A872" s="72"/>
      <c r="B872" s="82"/>
      <c r="C872" s="82"/>
      <c r="D872" s="79"/>
      <c r="E872" s="83"/>
      <c r="F872" s="83"/>
      <c r="G872" s="81"/>
      <c r="H872" s="126"/>
      <c r="I872" s="238" t="str">
        <f>IF(ISNUMBER(F872),_xlfn.IFS(RIGHT(H872,3)="(b)",IF(AND(G872&gt;=DATE('1. Informace o projektu'!$C$3,1,1),G872&lt;=WORKDAY(DATE('1. Informace o projektu'!$C$3+1,1,31)-1,1)),"OK","!!"),RIGHT(H872,3)="(a)",IF(AND(G872&gt;=DATE('1. Informace o projektu'!$C$3,1,1),G872&lt;=WORKDAY(DATE('1. Informace o projektu'!$C$3,12,31)-1,1,'6. Data'!$C$76:$C$89)),"OK","!!"),ISBLANK(G872),"!",ISBLANK(H872),"!!!",H872='6. Data'!$B$3,"vyberte druh nákladu")," ")</f>
        <v xml:space="preserve"> </v>
      </c>
      <c r="J872" s="261" t="str">
        <f t="shared" si="39"/>
        <v xml:space="preserve"> </v>
      </c>
      <c r="K872" s="238" t="str">
        <f t="shared" si="40"/>
        <v xml:space="preserve"> </v>
      </c>
      <c r="L872" s="87" t="str">
        <f t="shared" si="41"/>
        <v xml:space="preserve"> </v>
      </c>
    </row>
    <row r="873" spans="1:12" x14ac:dyDescent="0.25">
      <c r="A873" s="72"/>
      <c r="B873" s="82"/>
      <c r="C873" s="82"/>
      <c r="D873" s="79"/>
      <c r="E873" s="83"/>
      <c r="F873" s="83"/>
      <c r="G873" s="81"/>
      <c r="H873" s="126"/>
      <c r="I873" s="238" t="str">
        <f>IF(ISNUMBER(F873),_xlfn.IFS(RIGHT(H873,3)="(b)",IF(AND(G873&gt;=DATE('1. Informace o projektu'!$C$3,1,1),G873&lt;=WORKDAY(DATE('1. Informace o projektu'!$C$3+1,1,31)-1,1)),"OK","!!"),RIGHT(H873,3)="(a)",IF(AND(G873&gt;=DATE('1. Informace o projektu'!$C$3,1,1),G873&lt;=WORKDAY(DATE('1. Informace o projektu'!$C$3,12,31)-1,1,'6. Data'!$C$76:$C$89)),"OK","!!"),ISBLANK(G873),"!",ISBLANK(H873),"!!!",H873='6. Data'!$B$3,"vyberte druh nákladu")," ")</f>
        <v xml:space="preserve"> </v>
      </c>
      <c r="J873" s="261" t="str">
        <f t="shared" si="39"/>
        <v xml:space="preserve"> </v>
      </c>
      <c r="K873" s="238" t="str">
        <f t="shared" si="40"/>
        <v xml:space="preserve"> </v>
      </c>
      <c r="L873" s="87" t="str">
        <f t="shared" si="41"/>
        <v xml:space="preserve"> </v>
      </c>
    </row>
    <row r="874" spans="1:12" x14ac:dyDescent="0.25">
      <c r="A874" s="72"/>
      <c r="B874" s="82"/>
      <c r="C874" s="82"/>
      <c r="D874" s="79"/>
      <c r="E874" s="83"/>
      <c r="F874" s="83"/>
      <c r="G874" s="81"/>
      <c r="H874" s="126"/>
      <c r="I874" s="238" t="str">
        <f>IF(ISNUMBER(F874),_xlfn.IFS(RIGHT(H874,3)="(b)",IF(AND(G874&gt;=DATE('1. Informace o projektu'!$C$3,1,1),G874&lt;=WORKDAY(DATE('1. Informace o projektu'!$C$3+1,1,31)-1,1)),"OK","!!"),RIGHT(H874,3)="(a)",IF(AND(G874&gt;=DATE('1. Informace o projektu'!$C$3,1,1),G874&lt;=WORKDAY(DATE('1. Informace o projektu'!$C$3,12,31)-1,1,'6. Data'!$C$76:$C$89)),"OK","!!"),ISBLANK(G874),"!",ISBLANK(H874),"!!!",H874='6. Data'!$B$3,"vyberte druh nákladu")," ")</f>
        <v xml:space="preserve"> </v>
      </c>
      <c r="J874" s="261" t="str">
        <f t="shared" si="39"/>
        <v xml:space="preserve"> </v>
      </c>
      <c r="K874" s="238" t="str">
        <f t="shared" si="40"/>
        <v xml:space="preserve"> </v>
      </c>
      <c r="L874" s="87" t="str">
        <f t="shared" si="41"/>
        <v xml:space="preserve"> </v>
      </c>
    </row>
    <row r="875" spans="1:12" x14ac:dyDescent="0.25">
      <c r="A875" s="72"/>
      <c r="B875" s="82"/>
      <c r="C875" s="82"/>
      <c r="D875" s="79"/>
      <c r="E875" s="83"/>
      <c r="F875" s="83"/>
      <c r="G875" s="81"/>
      <c r="H875" s="126"/>
      <c r="I875" s="238" t="str">
        <f>IF(ISNUMBER(F875),_xlfn.IFS(RIGHT(H875,3)="(b)",IF(AND(G875&gt;=DATE('1. Informace o projektu'!$C$3,1,1),G875&lt;=WORKDAY(DATE('1. Informace o projektu'!$C$3+1,1,31)-1,1)),"OK","!!"),RIGHT(H875,3)="(a)",IF(AND(G875&gt;=DATE('1. Informace o projektu'!$C$3,1,1),G875&lt;=WORKDAY(DATE('1. Informace o projektu'!$C$3,12,31)-1,1,'6. Data'!$C$76:$C$89)),"OK","!!"),ISBLANK(G875),"!",ISBLANK(H875),"!!!",H875='6. Data'!$B$3,"vyberte druh nákladu")," ")</f>
        <v xml:space="preserve"> </v>
      </c>
      <c r="J875" s="261" t="str">
        <f t="shared" si="39"/>
        <v xml:space="preserve"> </v>
      </c>
      <c r="K875" s="238" t="str">
        <f t="shared" si="40"/>
        <v xml:space="preserve"> </v>
      </c>
      <c r="L875" s="87" t="str">
        <f t="shared" si="41"/>
        <v xml:space="preserve"> </v>
      </c>
    </row>
    <row r="876" spans="1:12" x14ac:dyDescent="0.25">
      <c r="A876" s="72"/>
      <c r="B876" s="82"/>
      <c r="C876" s="82"/>
      <c r="D876" s="79"/>
      <c r="E876" s="83"/>
      <c r="F876" s="83"/>
      <c r="G876" s="81"/>
      <c r="H876" s="126"/>
      <c r="I876" s="238" t="str">
        <f>IF(ISNUMBER(F876),_xlfn.IFS(RIGHT(H876,3)="(b)",IF(AND(G876&gt;=DATE('1. Informace o projektu'!$C$3,1,1),G876&lt;=WORKDAY(DATE('1. Informace o projektu'!$C$3+1,1,31)-1,1)),"OK","!!"),RIGHT(H876,3)="(a)",IF(AND(G876&gt;=DATE('1. Informace o projektu'!$C$3,1,1),G876&lt;=WORKDAY(DATE('1. Informace o projektu'!$C$3,12,31)-1,1,'6. Data'!$C$76:$C$89)),"OK","!!"),ISBLANK(G876),"!",ISBLANK(H876),"!!!",H876='6. Data'!$B$3,"vyberte druh nákladu")," ")</f>
        <v xml:space="preserve"> </v>
      </c>
      <c r="J876" s="261" t="str">
        <f t="shared" si="39"/>
        <v xml:space="preserve"> </v>
      </c>
      <c r="K876" s="238" t="str">
        <f t="shared" si="40"/>
        <v xml:space="preserve"> </v>
      </c>
      <c r="L876" s="87" t="str">
        <f t="shared" si="41"/>
        <v xml:space="preserve"> </v>
      </c>
    </row>
    <row r="877" spans="1:12" x14ac:dyDescent="0.25">
      <c r="A877" s="72"/>
      <c r="B877" s="82"/>
      <c r="C877" s="82"/>
      <c r="D877" s="79"/>
      <c r="E877" s="83"/>
      <c r="F877" s="83"/>
      <c r="G877" s="81"/>
      <c r="H877" s="126"/>
      <c r="I877" s="238" t="str">
        <f>IF(ISNUMBER(F877),_xlfn.IFS(RIGHT(H877,3)="(b)",IF(AND(G877&gt;=DATE('1. Informace o projektu'!$C$3,1,1),G877&lt;=WORKDAY(DATE('1. Informace o projektu'!$C$3+1,1,31)-1,1)),"OK","!!"),RIGHT(H877,3)="(a)",IF(AND(G877&gt;=DATE('1. Informace o projektu'!$C$3,1,1),G877&lt;=WORKDAY(DATE('1. Informace o projektu'!$C$3,12,31)-1,1,'6. Data'!$C$76:$C$89)),"OK","!!"),ISBLANK(G877),"!",ISBLANK(H877),"!!!",H877='6. Data'!$B$3,"vyberte druh nákladu")," ")</f>
        <v xml:space="preserve"> </v>
      </c>
      <c r="J877" s="261" t="str">
        <f t="shared" si="39"/>
        <v xml:space="preserve"> </v>
      </c>
      <c r="K877" s="238" t="str">
        <f t="shared" si="40"/>
        <v xml:space="preserve"> </v>
      </c>
      <c r="L877" s="87" t="str">
        <f t="shared" si="41"/>
        <v xml:space="preserve"> </v>
      </c>
    </row>
    <row r="878" spans="1:12" x14ac:dyDescent="0.25">
      <c r="A878" s="72"/>
      <c r="B878" s="82"/>
      <c r="C878" s="82"/>
      <c r="D878" s="79"/>
      <c r="E878" s="83"/>
      <c r="F878" s="83"/>
      <c r="G878" s="81"/>
      <c r="H878" s="126"/>
      <c r="I878" s="238" t="str">
        <f>IF(ISNUMBER(F878),_xlfn.IFS(RIGHT(H878,3)="(b)",IF(AND(G878&gt;=DATE('1. Informace o projektu'!$C$3,1,1),G878&lt;=WORKDAY(DATE('1. Informace o projektu'!$C$3+1,1,31)-1,1)),"OK","!!"),RIGHT(H878,3)="(a)",IF(AND(G878&gt;=DATE('1. Informace o projektu'!$C$3,1,1),G878&lt;=WORKDAY(DATE('1. Informace o projektu'!$C$3,12,31)-1,1,'6. Data'!$C$76:$C$89)),"OK","!!"),ISBLANK(G878),"!",ISBLANK(H878),"!!!",H878='6. Data'!$B$3,"vyberte druh nákladu")," ")</f>
        <v xml:space="preserve"> </v>
      </c>
      <c r="J878" s="261" t="str">
        <f t="shared" si="39"/>
        <v xml:space="preserve"> </v>
      </c>
      <c r="K878" s="238" t="str">
        <f t="shared" si="40"/>
        <v xml:space="preserve"> </v>
      </c>
      <c r="L878" s="87" t="str">
        <f t="shared" si="41"/>
        <v xml:space="preserve"> </v>
      </c>
    </row>
    <row r="879" spans="1:12" x14ac:dyDescent="0.25">
      <c r="A879" s="72"/>
      <c r="B879" s="82"/>
      <c r="C879" s="82"/>
      <c r="D879" s="79"/>
      <c r="E879" s="83"/>
      <c r="F879" s="83"/>
      <c r="G879" s="81"/>
      <c r="H879" s="126"/>
      <c r="I879" s="238" t="str">
        <f>IF(ISNUMBER(F879),_xlfn.IFS(RIGHT(H879,3)="(b)",IF(AND(G879&gt;=DATE('1. Informace o projektu'!$C$3,1,1),G879&lt;=WORKDAY(DATE('1. Informace o projektu'!$C$3+1,1,31)-1,1)),"OK","!!"),RIGHT(H879,3)="(a)",IF(AND(G879&gt;=DATE('1. Informace o projektu'!$C$3,1,1),G879&lt;=WORKDAY(DATE('1. Informace o projektu'!$C$3,12,31)-1,1,'6. Data'!$C$76:$C$89)),"OK","!!"),ISBLANK(G879),"!",ISBLANK(H879),"!!!",H879='6. Data'!$B$3,"vyberte druh nákladu")," ")</f>
        <v xml:space="preserve"> </v>
      </c>
      <c r="J879" s="261" t="str">
        <f t="shared" si="39"/>
        <v xml:space="preserve"> </v>
      </c>
      <c r="K879" s="238" t="str">
        <f t="shared" si="40"/>
        <v xml:space="preserve"> </v>
      </c>
      <c r="L879" s="87" t="str">
        <f t="shared" si="41"/>
        <v xml:space="preserve"> </v>
      </c>
    </row>
    <row r="880" spans="1:12" x14ac:dyDescent="0.25">
      <c r="A880" s="72"/>
      <c r="B880" s="82"/>
      <c r="C880" s="82"/>
      <c r="D880" s="79"/>
      <c r="E880" s="83"/>
      <c r="F880" s="83"/>
      <c r="G880" s="81"/>
      <c r="H880" s="126"/>
      <c r="I880" s="238" t="str">
        <f>IF(ISNUMBER(F880),_xlfn.IFS(RIGHT(H880,3)="(b)",IF(AND(G880&gt;=DATE('1. Informace o projektu'!$C$3,1,1),G880&lt;=WORKDAY(DATE('1. Informace o projektu'!$C$3+1,1,31)-1,1)),"OK","!!"),RIGHT(H880,3)="(a)",IF(AND(G880&gt;=DATE('1. Informace o projektu'!$C$3,1,1),G880&lt;=WORKDAY(DATE('1. Informace o projektu'!$C$3,12,31)-1,1,'6. Data'!$C$76:$C$89)),"OK","!!"),ISBLANK(G880),"!",ISBLANK(H880),"!!!",H880='6. Data'!$B$3,"vyberte druh nákladu")," ")</f>
        <v xml:space="preserve"> </v>
      </c>
      <c r="J880" s="261" t="str">
        <f t="shared" si="39"/>
        <v xml:space="preserve"> </v>
      </c>
      <c r="K880" s="238" t="str">
        <f t="shared" si="40"/>
        <v xml:space="preserve"> </v>
      </c>
      <c r="L880" s="87" t="str">
        <f t="shared" si="41"/>
        <v xml:space="preserve"> </v>
      </c>
    </row>
    <row r="881" spans="1:12" x14ac:dyDescent="0.25">
      <c r="A881" s="72"/>
      <c r="B881" s="82"/>
      <c r="C881" s="82"/>
      <c r="D881" s="79"/>
      <c r="E881" s="83"/>
      <c r="F881" s="83"/>
      <c r="G881" s="81"/>
      <c r="H881" s="126"/>
      <c r="I881" s="238" t="str">
        <f>IF(ISNUMBER(F881),_xlfn.IFS(RIGHT(H881,3)="(b)",IF(AND(G881&gt;=DATE('1. Informace o projektu'!$C$3,1,1),G881&lt;=WORKDAY(DATE('1. Informace o projektu'!$C$3+1,1,31)-1,1)),"OK","!!"),RIGHT(H881,3)="(a)",IF(AND(G881&gt;=DATE('1. Informace o projektu'!$C$3,1,1),G881&lt;=WORKDAY(DATE('1. Informace o projektu'!$C$3,12,31)-1,1,'6. Data'!$C$76:$C$89)),"OK","!!"),ISBLANK(G881),"!",ISBLANK(H881),"!!!",H881='6. Data'!$B$3,"vyberte druh nákladu")," ")</f>
        <v xml:space="preserve"> </v>
      </c>
      <c r="J881" s="261" t="str">
        <f t="shared" si="39"/>
        <v xml:space="preserve"> </v>
      </c>
      <c r="K881" s="238" t="str">
        <f t="shared" si="40"/>
        <v xml:space="preserve"> </v>
      </c>
      <c r="L881" s="87" t="str">
        <f t="shared" si="41"/>
        <v xml:space="preserve"> </v>
      </c>
    </row>
    <row r="882" spans="1:12" x14ac:dyDescent="0.25">
      <c r="A882" s="72"/>
      <c r="B882" s="82"/>
      <c r="C882" s="82"/>
      <c r="D882" s="79"/>
      <c r="E882" s="83"/>
      <c r="F882" s="83"/>
      <c r="G882" s="81"/>
      <c r="H882" s="126"/>
      <c r="I882" s="238" t="str">
        <f>IF(ISNUMBER(F882),_xlfn.IFS(RIGHT(H882,3)="(b)",IF(AND(G882&gt;=DATE('1. Informace o projektu'!$C$3,1,1),G882&lt;=WORKDAY(DATE('1. Informace o projektu'!$C$3+1,1,31)-1,1)),"OK","!!"),RIGHT(H882,3)="(a)",IF(AND(G882&gt;=DATE('1. Informace o projektu'!$C$3,1,1),G882&lt;=WORKDAY(DATE('1. Informace o projektu'!$C$3,12,31)-1,1,'6. Data'!$C$76:$C$89)),"OK","!!"),ISBLANK(G882),"!",ISBLANK(H882),"!!!",H882='6. Data'!$B$3,"vyberte druh nákladu")," ")</f>
        <v xml:space="preserve"> </v>
      </c>
      <c r="J882" s="261" t="str">
        <f t="shared" si="39"/>
        <v xml:space="preserve"> </v>
      </c>
      <c r="K882" s="238" t="str">
        <f t="shared" si="40"/>
        <v xml:space="preserve"> </v>
      </c>
      <c r="L882" s="87" t="str">
        <f t="shared" si="41"/>
        <v xml:space="preserve"> </v>
      </c>
    </row>
    <row r="883" spans="1:12" x14ac:dyDescent="0.25">
      <c r="A883" s="72"/>
      <c r="B883" s="82"/>
      <c r="C883" s="82"/>
      <c r="D883" s="79"/>
      <c r="E883" s="83"/>
      <c r="F883" s="83"/>
      <c r="G883" s="81"/>
      <c r="H883" s="126"/>
      <c r="I883" s="238" t="str">
        <f>IF(ISNUMBER(F883),_xlfn.IFS(RIGHT(H883,3)="(b)",IF(AND(G883&gt;=DATE('1. Informace o projektu'!$C$3,1,1),G883&lt;=WORKDAY(DATE('1. Informace o projektu'!$C$3+1,1,31)-1,1)),"OK","!!"),RIGHT(H883,3)="(a)",IF(AND(G883&gt;=DATE('1. Informace o projektu'!$C$3,1,1),G883&lt;=WORKDAY(DATE('1. Informace o projektu'!$C$3,12,31)-1,1,'6. Data'!$C$76:$C$89)),"OK","!!"),ISBLANK(G883),"!",ISBLANK(H883),"!!!",H883='6. Data'!$B$3,"vyberte druh nákladu")," ")</f>
        <v xml:space="preserve"> </v>
      </c>
      <c r="J883" s="261" t="str">
        <f t="shared" si="39"/>
        <v xml:space="preserve"> </v>
      </c>
      <c r="K883" s="238" t="str">
        <f t="shared" si="40"/>
        <v xml:space="preserve"> </v>
      </c>
      <c r="L883" s="87" t="str">
        <f t="shared" si="41"/>
        <v xml:space="preserve"> </v>
      </c>
    </row>
    <row r="884" spans="1:12" x14ac:dyDescent="0.25">
      <c r="A884" s="72"/>
      <c r="B884" s="82"/>
      <c r="C884" s="82"/>
      <c r="D884" s="79"/>
      <c r="E884" s="83"/>
      <c r="F884" s="83"/>
      <c r="G884" s="81"/>
      <c r="H884" s="126"/>
      <c r="I884" s="238" t="str">
        <f>IF(ISNUMBER(F884),_xlfn.IFS(RIGHT(H884,3)="(b)",IF(AND(G884&gt;=DATE('1. Informace o projektu'!$C$3,1,1),G884&lt;=WORKDAY(DATE('1. Informace o projektu'!$C$3+1,1,31)-1,1)),"OK","!!"),RIGHT(H884,3)="(a)",IF(AND(G884&gt;=DATE('1. Informace o projektu'!$C$3,1,1),G884&lt;=WORKDAY(DATE('1. Informace o projektu'!$C$3,12,31)-1,1,'6. Data'!$C$76:$C$89)),"OK","!!"),ISBLANK(G884),"!",ISBLANK(H884),"!!!",H884='6. Data'!$B$3,"vyberte druh nákladu")," ")</f>
        <v xml:space="preserve"> </v>
      </c>
      <c r="J884" s="261" t="str">
        <f t="shared" si="39"/>
        <v xml:space="preserve"> </v>
      </c>
      <c r="K884" s="238" t="str">
        <f t="shared" si="40"/>
        <v xml:space="preserve"> </v>
      </c>
      <c r="L884" s="87" t="str">
        <f t="shared" si="41"/>
        <v xml:space="preserve"> </v>
      </c>
    </row>
    <row r="885" spans="1:12" x14ac:dyDescent="0.25">
      <c r="A885" s="72"/>
      <c r="B885" s="82"/>
      <c r="C885" s="82"/>
      <c r="D885" s="79"/>
      <c r="E885" s="83"/>
      <c r="F885" s="83"/>
      <c r="G885" s="81"/>
      <c r="H885" s="126"/>
      <c r="I885" s="238" t="str">
        <f>IF(ISNUMBER(F885),_xlfn.IFS(RIGHT(H885,3)="(b)",IF(AND(G885&gt;=DATE('1. Informace o projektu'!$C$3,1,1),G885&lt;=WORKDAY(DATE('1. Informace o projektu'!$C$3+1,1,31)-1,1)),"OK","!!"),RIGHT(H885,3)="(a)",IF(AND(G885&gt;=DATE('1. Informace o projektu'!$C$3,1,1),G885&lt;=WORKDAY(DATE('1. Informace o projektu'!$C$3,12,31)-1,1,'6. Data'!$C$76:$C$89)),"OK","!!"),ISBLANK(G885),"!",ISBLANK(H885),"!!!",H885='6. Data'!$B$3,"vyberte druh nákladu")," ")</f>
        <v xml:space="preserve"> </v>
      </c>
      <c r="J885" s="261" t="str">
        <f t="shared" si="39"/>
        <v xml:space="preserve"> </v>
      </c>
      <c r="K885" s="238" t="str">
        <f t="shared" si="40"/>
        <v xml:space="preserve"> </v>
      </c>
      <c r="L885" s="87" t="str">
        <f t="shared" si="41"/>
        <v xml:space="preserve"> </v>
      </c>
    </row>
    <row r="886" spans="1:12" x14ac:dyDescent="0.25">
      <c r="A886" s="72"/>
      <c r="B886" s="82"/>
      <c r="C886" s="82"/>
      <c r="D886" s="79"/>
      <c r="E886" s="83"/>
      <c r="F886" s="83"/>
      <c r="G886" s="81"/>
      <c r="H886" s="126"/>
      <c r="I886" s="238" t="str">
        <f>IF(ISNUMBER(F886),_xlfn.IFS(RIGHT(H886,3)="(b)",IF(AND(G886&gt;=DATE('1. Informace o projektu'!$C$3,1,1),G886&lt;=WORKDAY(DATE('1. Informace o projektu'!$C$3+1,1,31)-1,1)),"OK","!!"),RIGHT(H886,3)="(a)",IF(AND(G886&gt;=DATE('1. Informace o projektu'!$C$3,1,1),G886&lt;=WORKDAY(DATE('1. Informace o projektu'!$C$3,12,31)-1,1,'6. Data'!$C$76:$C$89)),"OK","!!"),ISBLANK(G886),"!",ISBLANK(H886),"!!!",H886='6. Data'!$B$3,"vyberte druh nákladu")," ")</f>
        <v xml:space="preserve"> </v>
      </c>
      <c r="J886" s="261" t="str">
        <f t="shared" si="39"/>
        <v xml:space="preserve"> </v>
      </c>
      <c r="K886" s="238" t="str">
        <f t="shared" si="40"/>
        <v xml:space="preserve"> </v>
      </c>
      <c r="L886" s="87" t="str">
        <f t="shared" si="41"/>
        <v xml:space="preserve"> </v>
      </c>
    </row>
    <row r="887" spans="1:12" x14ac:dyDescent="0.25">
      <c r="A887" s="72"/>
      <c r="B887" s="82"/>
      <c r="C887" s="82"/>
      <c r="D887" s="79"/>
      <c r="E887" s="83"/>
      <c r="F887" s="83"/>
      <c r="G887" s="81"/>
      <c r="H887" s="126"/>
      <c r="I887" s="238" t="str">
        <f>IF(ISNUMBER(F887),_xlfn.IFS(RIGHT(H887,3)="(b)",IF(AND(G887&gt;=DATE('1. Informace o projektu'!$C$3,1,1),G887&lt;=WORKDAY(DATE('1. Informace o projektu'!$C$3+1,1,31)-1,1)),"OK","!!"),RIGHT(H887,3)="(a)",IF(AND(G887&gt;=DATE('1. Informace o projektu'!$C$3,1,1),G887&lt;=WORKDAY(DATE('1. Informace o projektu'!$C$3,12,31)-1,1,'6. Data'!$C$76:$C$89)),"OK","!!"),ISBLANK(G887),"!",ISBLANK(H887),"!!!",H887='6. Data'!$B$3,"vyberte druh nákladu")," ")</f>
        <v xml:space="preserve"> </v>
      </c>
      <c r="J887" s="261" t="str">
        <f t="shared" si="39"/>
        <v xml:space="preserve"> </v>
      </c>
      <c r="K887" s="238" t="str">
        <f t="shared" si="40"/>
        <v xml:space="preserve"> </v>
      </c>
      <c r="L887" s="87" t="str">
        <f t="shared" si="41"/>
        <v xml:space="preserve"> </v>
      </c>
    </row>
    <row r="888" spans="1:12" x14ac:dyDescent="0.25">
      <c r="A888" s="72"/>
      <c r="B888" s="82"/>
      <c r="C888" s="82"/>
      <c r="D888" s="79"/>
      <c r="E888" s="83"/>
      <c r="F888" s="83"/>
      <c r="G888" s="81"/>
      <c r="H888" s="126"/>
      <c r="I888" s="238" t="str">
        <f>IF(ISNUMBER(F888),_xlfn.IFS(RIGHT(H888,3)="(b)",IF(AND(G888&gt;=DATE('1. Informace o projektu'!$C$3,1,1),G888&lt;=WORKDAY(DATE('1. Informace o projektu'!$C$3+1,1,31)-1,1)),"OK","!!"),RIGHT(H888,3)="(a)",IF(AND(G888&gt;=DATE('1. Informace o projektu'!$C$3,1,1),G888&lt;=WORKDAY(DATE('1. Informace o projektu'!$C$3,12,31)-1,1,'6. Data'!$C$76:$C$89)),"OK","!!"),ISBLANK(G888),"!",ISBLANK(H888),"!!!",H888='6. Data'!$B$3,"vyberte druh nákladu")," ")</f>
        <v xml:space="preserve"> </v>
      </c>
      <c r="J888" s="261" t="str">
        <f t="shared" si="39"/>
        <v xml:space="preserve"> </v>
      </c>
      <c r="K888" s="238" t="str">
        <f t="shared" si="40"/>
        <v xml:space="preserve"> </v>
      </c>
      <c r="L888" s="87" t="str">
        <f t="shared" si="41"/>
        <v xml:space="preserve"> </v>
      </c>
    </row>
    <row r="889" spans="1:12" x14ac:dyDescent="0.25">
      <c r="A889" s="72"/>
      <c r="B889" s="82"/>
      <c r="C889" s="82"/>
      <c r="D889" s="79"/>
      <c r="E889" s="83"/>
      <c r="F889" s="83"/>
      <c r="G889" s="81"/>
      <c r="H889" s="126"/>
      <c r="I889" s="238" t="str">
        <f>IF(ISNUMBER(F889),_xlfn.IFS(RIGHT(H889,3)="(b)",IF(AND(G889&gt;=DATE('1. Informace o projektu'!$C$3,1,1),G889&lt;=WORKDAY(DATE('1. Informace o projektu'!$C$3+1,1,31)-1,1)),"OK","!!"),RIGHT(H889,3)="(a)",IF(AND(G889&gt;=DATE('1. Informace o projektu'!$C$3,1,1),G889&lt;=WORKDAY(DATE('1. Informace o projektu'!$C$3,12,31)-1,1,'6. Data'!$C$76:$C$89)),"OK","!!"),ISBLANK(G889),"!",ISBLANK(H889),"!!!",H889='6. Data'!$B$3,"vyberte druh nákladu")," ")</f>
        <v xml:space="preserve"> </v>
      </c>
      <c r="J889" s="261" t="str">
        <f t="shared" si="39"/>
        <v xml:space="preserve"> </v>
      </c>
      <c r="K889" s="238" t="str">
        <f t="shared" si="40"/>
        <v xml:space="preserve"> </v>
      </c>
      <c r="L889" s="87" t="str">
        <f t="shared" si="41"/>
        <v xml:space="preserve"> </v>
      </c>
    </row>
    <row r="890" spans="1:12" x14ac:dyDescent="0.25">
      <c r="A890" s="72"/>
      <c r="B890" s="82"/>
      <c r="C890" s="82"/>
      <c r="D890" s="79"/>
      <c r="E890" s="83"/>
      <c r="F890" s="83"/>
      <c r="G890" s="81"/>
      <c r="H890" s="126"/>
      <c r="I890" s="238" t="str">
        <f>IF(ISNUMBER(F890),_xlfn.IFS(RIGHT(H890,3)="(b)",IF(AND(G890&gt;=DATE('1. Informace o projektu'!$C$3,1,1),G890&lt;=WORKDAY(DATE('1. Informace o projektu'!$C$3+1,1,31)-1,1)),"OK","!!"),RIGHT(H890,3)="(a)",IF(AND(G890&gt;=DATE('1. Informace o projektu'!$C$3,1,1),G890&lt;=WORKDAY(DATE('1. Informace o projektu'!$C$3,12,31)-1,1,'6. Data'!$C$76:$C$89)),"OK","!!"),ISBLANK(G890),"!",ISBLANK(H890),"!!!",H890='6. Data'!$B$3,"vyberte druh nákladu")," ")</f>
        <v xml:space="preserve"> </v>
      </c>
      <c r="J890" s="261" t="str">
        <f t="shared" si="39"/>
        <v xml:space="preserve"> </v>
      </c>
      <c r="K890" s="238" t="str">
        <f t="shared" si="40"/>
        <v xml:space="preserve"> </v>
      </c>
      <c r="L890" s="87" t="str">
        <f t="shared" si="41"/>
        <v xml:space="preserve"> </v>
      </c>
    </row>
    <row r="891" spans="1:12" x14ac:dyDescent="0.25">
      <c r="A891" s="72"/>
      <c r="B891" s="82"/>
      <c r="C891" s="82"/>
      <c r="D891" s="79"/>
      <c r="E891" s="83"/>
      <c r="F891" s="83"/>
      <c r="G891" s="81"/>
      <c r="H891" s="126"/>
      <c r="I891" s="238" t="str">
        <f>IF(ISNUMBER(F891),_xlfn.IFS(RIGHT(H891,3)="(b)",IF(AND(G891&gt;=DATE('1. Informace o projektu'!$C$3,1,1),G891&lt;=WORKDAY(DATE('1. Informace o projektu'!$C$3+1,1,31)-1,1)),"OK","!!"),RIGHT(H891,3)="(a)",IF(AND(G891&gt;=DATE('1. Informace o projektu'!$C$3,1,1),G891&lt;=WORKDAY(DATE('1. Informace o projektu'!$C$3,12,31)-1,1,'6. Data'!$C$76:$C$89)),"OK","!!"),ISBLANK(G891),"!",ISBLANK(H891),"!!!",H891='6. Data'!$B$3,"vyberte druh nákladu")," ")</f>
        <v xml:space="preserve"> </v>
      </c>
      <c r="J891" s="261" t="str">
        <f t="shared" si="39"/>
        <v xml:space="preserve"> </v>
      </c>
      <c r="K891" s="238" t="str">
        <f t="shared" si="40"/>
        <v xml:space="preserve"> </v>
      </c>
      <c r="L891" s="87" t="str">
        <f t="shared" si="41"/>
        <v xml:space="preserve"> </v>
      </c>
    </row>
    <row r="892" spans="1:12" x14ac:dyDescent="0.25">
      <c r="A892" s="72"/>
      <c r="B892" s="82"/>
      <c r="C892" s="82"/>
      <c r="D892" s="79"/>
      <c r="E892" s="83"/>
      <c r="F892" s="83"/>
      <c r="G892" s="81"/>
      <c r="H892" s="126"/>
      <c r="I892" s="238" t="str">
        <f>IF(ISNUMBER(F892),_xlfn.IFS(RIGHT(H892,3)="(b)",IF(AND(G892&gt;=DATE('1. Informace o projektu'!$C$3,1,1),G892&lt;=WORKDAY(DATE('1. Informace o projektu'!$C$3+1,1,31)-1,1)),"OK","!!"),RIGHT(H892,3)="(a)",IF(AND(G892&gt;=DATE('1. Informace o projektu'!$C$3,1,1),G892&lt;=WORKDAY(DATE('1. Informace o projektu'!$C$3,12,31)-1,1,'6. Data'!$C$76:$C$89)),"OK","!!"),ISBLANK(G892),"!",ISBLANK(H892),"!!!",H892='6. Data'!$B$3,"vyberte druh nákladu")," ")</f>
        <v xml:space="preserve"> </v>
      </c>
      <c r="J892" s="261" t="str">
        <f t="shared" si="39"/>
        <v xml:space="preserve"> </v>
      </c>
      <c r="K892" s="238" t="str">
        <f t="shared" si="40"/>
        <v xml:space="preserve"> </v>
      </c>
      <c r="L892" s="87" t="str">
        <f t="shared" si="41"/>
        <v xml:space="preserve"> </v>
      </c>
    </row>
    <row r="893" spans="1:12" x14ac:dyDescent="0.25">
      <c r="A893" s="72"/>
      <c r="B893" s="82"/>
      <c r="C893" s="82"/>
      <c r="D893" s="79"/>
      <c r="E893" s="83"/>
      <c r="F893" s="83"/>
      <c r="G893" s="81"/>
      <c r="H893" s="126"/>
      <c r="I893" s="238" t="str">
        <f>IF(ISNUMBER(F893),_xlfn.IFS(RIGHT(H893,3)="(b)",IF(AND(G893&gt;=DATE('1. Informace o projektu'!$C$3,1,1),G893&lt;=WORKDAY(DATE('1. Informace o projektu'!$C$3+1,1,31)-1,1)),"OK","!!"),RIGHT(H893,3)="(a)",IF(AND(G893&gt;=DATE('1. Informace o projektu'!$C$3,1,1),G893&lt;=WORKDAY(DATE('1. Informace o projektu'!$C$3,12,31)-1,1,'6. Data'!$C$76:$C$89)),"OK","!!"),ISBLANK(G893),"!",ISBLANK(H893),"!!!",H893='6. Data'!$B$3,"vyberte druh nákladu")," ")</f>
        <v xml:space="preserve"> </v>
      </c>
      <c r="J893" s="261" t="str">
        <f t="shared" si="39"/>
        <v xml:space="preserve"> </v>
      </c>
      <c r="K893" s="238" t="str">
        <f t="shared" si="40"/>
        <v xml:space="preserve"> </v>
      </c>
      <c r="L893" s="87" t="str">
        <f t="shared" si="41"/>
        <v xml:space="preserve"> </v>
      </c>
    </row>
    <row r="894" spans="1:12" x14ac:dyDescent="0.25">
      <c r="A894" s="72"/>
      <c r="B894" s="82"/>
      <c r="C894" s="82"/>
      <c r="D894" s="79"/>
      <c r="E894" s="83"/>
      <c r="F894" s="83"/>
      <c r="G894" s="81"/>
      <c r="H894" s="126"/>
      <c r="I894" s="238" t="str">
        <f>IF(ISNUMBER(F894),_xlfn.IFS(RIGHT(H894,3)="(b)",IF(AND(G894&gt;=DATE('1. Informace o projektu'!$C$3,1,1),G894&lt;=WORKDAY(DATE('1. Informace o projektu'!$C$3+1,1,31)-1,1)),"OK","!!"),RIGHT(H894,3)="(a)",IF(AND(G894&gt;=DATE('1. Informace o projektu'!$C$3,1,1),G894&lt;=WORKDAY(DATE('1. Informace o projektu'!$C$3,12,31)-1,1,'6. Data'!$C$76:$C$89)),"OK","!!"),ISBLANK(G894),"!",ISBLANK(H894),"!!!",H894='6. Data'!$B$3,"vyberte druh nákladu")," ")</f>
        <v xml:space="preserve"> </v>
      </c>
      <c r="J894" s="261" t="str">
        <f t="shared" si="39"/>
        <v xml:space="preserve"> </v>
      </c>
      <c r="K894" s="238" t="str">
        <f t="shared" si="40"/>
        <v xml:space="preserve"> </v>
      </c>
      <c r="L894" s="87" t="str">
        <f t="shared" si="41"/>
        <v xml:space="preserve"> </v>
      </c>
    </row>
    <row r="895" spans="1:12" x14ac:dyDescent="0.25">
      <c r="A895" s="72"/>
      <c r="B895" s="82"/>
      <c r="C895" s="82"/>
      <c r="D895" s="79"/>
      <c r="E895" s="83"/>
      <c r="F895" s="83"/>
      <c r="G895" s="81"/>
      <c r="H895" s="126"/>
      <c r="I895" s="238" t="str">
        <f>IF(ISNUMBER(F895),_xlfn.IFS(RIGHT(H895,3)="(b)",IF(AND(G895&gt;=DATE('1. Informace o projektu'!$C$3,1,1),G895&lt;=WORKDAY(DATE('1. Informace o projektu'!$C$3+1,1,31)-1,1)),"OK","!!"),RIGHT(H895,3)="(a)",IF(AND(G895&gt;=DATE('1. Informace o projektu'!$C$3,1,1),G895&lt;=WORKDAY(DATE('1. Informace o projektu'!$C$3,12,31)-1,1,'6. Data'!$C$76:$C$89)),"OK","!!"),ISBLANK(G895),"!",ISBLANK(H895),"!!!",H895='6. Data'!$B$3,"vyberte druh nákladu")," ")</f>
        <v xml:space="preserve"> </v>
      </c>
      <c r="J895" s="261" t="str">
        <f t="shared" si="39"/>
        <v xml:space="preserve"> </v>
      </c>
      <c r="K895" s="238" t="str">
        <f t="shared" si="40"/>
        <v xml:space="preserve"> </v>
      </c>
      <c r="L895" s="87" t="str">
        <f t="shared" si="41"/>
        <v xml:space="preserve"> </v>
      </c>
    </row>
    <row r="896" spans="1:12" x14ac:dyDescent="0.25">
      <c r="A896" s="72"/>
      <c r="B896" s="82"/>
      <c r="C896" s="82"/>
      <c r="D896" s="79"/>
      <c r="E896" s="83"/>
      <c r="F896" s="83"/>
      <c r="G896" s="81"/>
      <c r="H896" s="126"/>
      <c r="I896" s="238" t="str">
        <f>IF(ISNUMBER(F896),_xlfn.IFS(RIGHT(H896,3)="(b)",IF(AND(G896&gt;=DATE('1. Informace o projektu'!$C$3,1,1),G896&lt;=WORKDAY(DATE('1. Informace o projektu'!$C$3+1,1,31)-1,1)),"OK","!!"),RIGHT(H896,3)="(a)",IF(AND(G896&gt;=DATE('1. Informace o projektu'!$C$3,1,1),G896&lt;=WORKDAY(DATE('1. Informace o projektu'!$C$3,12,31)-1,1,'6. Data'!$C$76:$C$89)),"OK","!!"),ISBLANK(G896),"!",ISBLANK(H896),"!!!",H896='6. Data'!$B$3,"vyberte druh nákladu")," ")</f>
        <v xml:space="preserve"> </v>
      </c>
      <c r="J896" s="261" t="str">
        <f t="shared" si="39"/>
        <v xml:space="preserve"> </v>
      </c>
      <c r="K896" s="238" t="str">
        <f t="shared" si="40"/>
        <v xml:space="preserve"> </v>
      </c>
      <c r="L896" s="87" t="str">
        <f t="shared" si="41"/>
        <v xml:space="preserve"> </v>
      </c>
    </row>
    <row r="897" spans="1:12" x14ac:dyDescent="0.25">
      <c r="A897" s="72"/>
      <c r="B897" s="82"/>
      <c r="C897" s="82"/>
      <c r="D897" s="79"/>
      <c r="E897" s="83"/>
      <c r="F897" s="83"/>
      <c r="G897" s="81"/>
      <c r="H897" s="126"/>
      <c r="I897" s="238" t="str">
        <f>IF(ISNUMBER(F897),_xlfn.IFS(RIGHT(H897,3)="(b)",IF(AND(G897&gt;=DATE('1. Informace o projektu'!$C$3,1,1),G897&lt;=WORKDAY(DATE('1. Informace o projektu'!$C$3+1,1,31)-1,1)),"OK","!!"),RIGHT(H897,3)="(a)",IF(AND(G897&gt;=DATE('1. Informace o projektu'!$C$3,1,1),G897&lt;=WORKDAY(DATE('1. Informace o projektu'!$C$3,12,31)-1,1,'6. Data'!$C$76:$C$89)),"OK","!!"),ISBLANK(G897),"!",ISBLANK(H897),"!!!",H897='6. Data'!$B$3,"vyberte druh nákladu")," ")</f>
        <v xml:space="preserve"> </v>
      </c>
      <c r="J897" s="261" t="str">
        <f t="shared" si="39"/>
        <v xml:space="preserve"> </v>
      </c>
      <c r="K897" s="238" t="str">
        <f t="shared" si="40"/>
        <v xml:space="preserve"> </v>
      </c>
      <c r="L897" s="87" t="str">
        <f t="shared" si="41"/>
        <v xml:space="preserve"> </v>
      </c>
    </row>
    <row r="898" spans="1:12" x14ac:dyDescent="0.25">
      <c r="A898" s="72"/>
      <c r="B898" s="82"/>
      <c r="C898" s="82"/>
      <c r="D898" s="79"/>
      <c r="E898" s="83"/>
      <c r="F898" s="83"/>
      <c r="G898" s="81"/>
      <c r="H898" s="126"/>
      <c r="I898" s="238" t="str">
        <f>IF(ISNUMBER(F898),_xlfn.IFS(RIGHT(H898,3)="(b)",IF(AND(G898&gt;=DATE('1. Informace o projektu'!$C$3,1,1),G898&lt;=WORKDAY(DATE('1. Informace o projektu'!$C$3+1,1,31)-1,1)),"OK","!!"),RIGHT(H898,3)="(a)",IF(AND(G898&gt;=DATE('1. Informace o projektu'!$C$3,1,1),G898&lt;=WORKDAY(DATE('1. Informace o projektu'!$C$3,12,31)-1,1,'6. Data'!$C$76:$C$89)),"OK","!!"),ISBLANK(G898),"!",ISBLANK(H898),"!!!",H898='6. Data'!$B$3,"vyberte druh nákladu")," ")</f>
        <v xml:space="preserve"> </v>
      </c>
      <c r="J898" s="261" t="str">
        <f t="shared" si="39"/>
        <v xml:space="preserve"> </v>
      </c>
      <c r="K898" s="238" t="str">
        <f t="shared" si="40"/>
        <v xml:space="preserve"> </v>
      </c>
      <c r="L898" s="87" t="str">
        <f t="shared" si="41"/>
        <v xml:space="preserve"> </v>
      </c>
    </row>
    <row r="899" spans="1:12" x14ac:dyDescent="0.25">
      <c r="A899" s="72"/>
      <c r="B899" s="82"/>
      <c r="C899" s="82"/>
      <c r="D899" s="79"/>
      <c r="E899" s="83"/>
      <c r="F899" s="83"/>
      <c r="G899" s="81"/>
      <c r="H899" s="126"/>
      <c r="I899" s="238" t="str">
        <f>IF(ISNUMBER(F899),_xlfn.IFS(RIGHT(H899,3)="(b)",IF(AND(G899&gt;=DATE('1. Informace o projektu'!$C$3,1,1),G899&lt;=WORKDAY(DATE('1. Informace o projektu'!$C$3+1,1,31)-1,1)),"OK","!!"),RIGHT(H899,3)="(a)",IF(AND(G899&gt;=DATE('1. Informace o projektu'!$C$3,1,1),G899&lt;=WORKDAY(DATE('1. Informace o projektu'!$C$3,12,31)-1,1,'6. Data'!$C$76:$C$89)),"OK","!!"),ISBLANK(G899),"!",ISBLANK(H899),"!!!",H899='6. Data'!$B$3,"vyberte druh nákladu")," ")</f>
        <v xml:space="preserve"> </v>
      </c>
      <c r="J899" s="261" t="str">
        <f t="shared" si="39"/>
        <v xml:space="preserve"> </v>
      </c>
      <c r="K899" s="238" t="str">
        <f t="shared" si="40"/>
        <v xml:space="preserve"> </v>
      </c>
      <c r="L899" s="87" t="str">
        <f t="shared" si="41"/>
        <v xml:space="preserve"> </v>
      </c>
    </row>
    <row r="900" spans="1:12" x14ac:dyDescent="0.25">
      <c r="A900" s="72"/>
      <c r="B900" s="82"/>
      <c r="C900" s="82"/>
      <c r="D900" s="79"/>
      <c r="E900" s="83"/>
      <c r="F900" s="83"/>
      <c r="G900" s="81"/>
      <c r="H900" s="126"/>
      <c r="I900" s="238" t="str">
        <f>IF(ISNUMBER(F900),_xlfn.IFS(RIGHT(H900,3)="(b)",IF(AND(G900&gt;=DATE('1. Informace o projektu'!$C$3,1,1),G900&lt;=WORKDAY(DATE('1. Informace o projektu'!$C$3+1,1,31)-1,1)),"OK","!!"),RIGHT(H900,3)="(a)",IF(AND(G900&gt;=DATE('1. Informace o projektu'!$C$3,1,1),G900&lt;=WORKDAY(DATE('1. Informace o projektu'!$C$3,12,31)-1,1,'6. Data'!$C$76:$C$89)),"OK","!!"),ISBLANK(G900),"!",ISBLANK(H900),"!!!",H900='6. Data'!$B$3,"vyberte druh nákladu")," ")</f>
        <v xml:space="preserve"> </v>
      </c>
      <c r="J900" s="261" t="str">
        <f t="shared" si="39"/>
        <v xml:space="preserve"> </v>
      </c>
      <c r="K900" s="238" t="str">
        <f t="shared" si="40"/>
        <v xml:space="preserve"> </v>
      </c>
      <c r="L900" s="87" t="str">
        <f t="shared" si="41"/>
        <v xml:space="preserve"> </v>
      </c>
    </row>
    <row r="901" spans="1:12" x14ac:dyDescent="0.25">
      <c r="A901" s="72"/>
      <c r="B901" s="82"/>
      <c r="C901" s="82"/>
      <c r="D901" s="79"/>
      <c r="E901" s="83"/>
      <c r="F901" s="83"/>
      <c r="G901" s="81"/>
      <c r="H901" s="126"/>
      <c r="I901" s="238" t="str">
        <f>IF(ISNUMBER(F901),_xlfn.IFS(RIGHT(H901,3)="(b)",IF(AND(G901&gt;=DATE('1. Informace o projektu'!$C$3,1,1),G901&lt;=WORKDAY(DATE('1. Informace o projektu'!$C$3+1,1,31)-1,1)),"OK","!!"),RIGHT(H901,3)="(a)",IF(AND(G901&gt;=DATE('1. Informace o projektu'!$C$3,1,1),G901&lt;=WORKDAY(DATE('1. Informace o projektu'!$C$3,12,31)-1,1,'6. Data'!$C$76:$C$89)),"OK","!!"),ISBLANK(G901),"!",ISBLANK(H901),"!!!",H901='6. Data'!$B$3,"vyberte druh nákladu")," ")</f>
        <v xml:space="preserve"> </v>
      </c>
      <c r="J901" s="261" t="str">
        <f t="shared" si="39"/>
        <v xml:space="preserve"> </v>
      </c>
      <c r="K901" s="238" t="str">
        <f t="shared" si="40"/>
        <v xml:space="preserve"> </v>
      </c>
      <c r="L901" s="87" t="str">
        <f t="shared" si="41"/>
        <v xml:space="preserve"> </v>
      </c>
    </row>
    <row r="902" spans="1:12" x14ac:dyDescent="0.25">
      <c r="A902" s="72"/>
      <c r="B902" s="82"/>
      <c r="C902" s="82"/>
      <c r="D902" s="79"/>
      <c r="E902" s="83"/>
      <c r="F902" s="83"/>
      <c r="G902" s="81"/>
      <c r="H902" s="126"/>
      <c r="I902" s="238" t="str">
        <f>IF(ISNUMBER(F902),_xlfn.IFS(RIGHT(H902,3)="(b)",IF(AND(G902&gt;=DATE('1. Informace o projektu'!$C$3,1,1),G902&lt;=WORKDAY(DATE('1. Informace o projektu'!$C$3+1,1,31)-1,1)),"OK","!!"),RIGHT(H902,3)="(a)",IF(AND(G902&gt;=DATE('1. Informace o projektu'!$C$3,1,1),G902&lt;=WORKDAY(DATE('1. Informace o projektu'!$C$3,12,31)-1,1,'6. Data'!$C$76:$C$89)),"OK","!!"),ISBLANK(G902),"!",ISBLANK(H902),"!!!",H902='6. Data'!$B$3,"vyberte druh nákladu")," ")</f>
        <v xml:space="preserve"> </v>
      </c>
      <c r="J902" s="261" t="str">
        <f t="shared" si="39"/>
        <v xml:space="preserve"> </v>
      </c>
      <c r="K902" s="238" t="str">
        <f t="shared" si="40"/>
        <v xml:space="preserve"> </v>
      </c>
      <c r="L902" s="87" t="str">
        <f t="shared" si="41"/>
        <v xml:space="preserve"> </v>
      </c>
    </row>
    <row r="903" spans="1:12" x14ac:dyDescent="0.25">
      <c r="A903" s="72"/>
      <c r="B903" s="82"/>
      <c r="C903" s="82"/>
      <c r="D903" s="79"/>
      <c r="E903" s="83"/>
      <c r="F903" s="83"/>
      <c r="G903" s="81"/>
      <c r="H903" s="126"/>
      <c r="I903" s="238" t="str">
        <f>IF(ISNUMBER(F903),_xlfn.IFS(RIGHT(H903,3)="(b)",IF(AND(G903&gt;=DATE('1. Informace o projektu'!$C$3,1,1),G903&lt;=WORKDAY(DATE('1. Informace o projektu'!$C$3+1,1,31)-1,1)),"OK","!!"),RIGHT(H903,3)="(a)",IF(AND(G903&gt;=DATE('1. Informace o projektu'!$C$3,1,1),G903&lt;=WORKDAY(DATE('1. Informace o projektu'!$C$3,12,31)-1,1,'6. Data'!$C$76:$C$89)),"OK","!!"),ISBLANK(G903),"!",ISBLANK(H903),"!!!",H903='6. Data'!$B$3,"vyberte druh nákladu")," ")</f>
        <v xml:space="preserve"> </v>
      </c>
      <c r="J903" s="261" t="str">
        <f t="shared" ref="J903:J966" si="42">_xlfn.IFS(I903="!","Zapište datum úhrady",I903="ok"," ",I903=" "," ",I903="!!!","vyberte druh nákladu",I903="!!","nepovolené datum úhrady",I903="vyberte druh nákladu","vyberte druh nákladu")</f>
        <v xml:space="preserve"> </v>
      </c>
      <c r="K903" s="238" t="str">
        <f t="shared" ref="K903:K966" si="43">IF(ISNUMBER(F903),IF(E903&gt;=F903,"OK","!")," ")</f>
        <v xml:space="preserve"> </v>
      </c>
      <c r="L903" s="87" t="str">
        <f t="shared" ref="L903:L966" si="44">_xlfn.IFS(K903="!","Hrazeno z dotace je vyšší než fakturovaná částka",K903="ok"," ",K903=" "," ")</f>
        <v xml:space="preserve"> </v>
      </c>
    </row>
    <row r="904" spans="1:12" x14ac:dyDescent="0.25">
      <c r="A904" s="72"/>
      <c r="B904" s="82"/>
      <c r="C904" s="82"/>
      <c r="D904" s="79"/>
      <c r="E904" s="83"/>
      <c r="F904" s="83"/>
      <c r="G904" s="81"/>
      <c r="H904" s="126"/>
      <c r="I904" s="238" t="str">
        <f>IF(ISNUMBER(F904),_xlfn.IFS(RIGHT(H904,3)="(b)",IF(AND(G904&gt;=DATE('1. Informace o projektu'!$C$3,1,1),G904&lt;=WORKDAY(DATE('1. Informace o projektu'!$C$3+1,1,31)-1,1)),"OK","!!"),RIGHT(H904,3)="(a)",IF(AND(G904&gt;=DATE('1. Informace o projektu'!$C$3,1,1),G904&lt;=WORKDAY(DATE('1. Informace o projektu'!$C$3,12,31)-1,1,'6. Data'!$C$76:$C$89)),"OK","!!"),ISBLANK(G904),"!",ISBLANK(H904),"!!!",H904='6. Data'!$B$3,"vyberte druh nákladu")," ")</f>
        <v xml:space="preserve"> </v>
      </c>
      <c r="J904" s="261" t="str">
        <f t="shared" si="42"/>
        <v xml:space="preserve"> </v>
      </c>
      <c r="K904" s="238" t="str">
        <f t="shared" si="43"/>
        <v xml:space="preserve"> </v>
      </c>
      <c r="L904" s="87" t="str">
        <f t="shared" si="44"/>
        <v xml:space="preserve"> </v>
      </c>
    </row>
    <row r="905" spans="1:12" x14ac:dyDescent="0.25">
      <c r="A905" s="72"/>
      <c r="B905" s="82"/>
      <c r="C905" s="82"/>
      <c r="D905" s="79"/>
      <c r="E905" s="83"/>
      <c r="F905" s="83"/>
      <c r="G905" s="81"/>
      <c r="H905" s="126"/>
      <c r="I905" s="238" t="str">
        <f>IF(ISNUMBER(F905),_xlfn.IFS(RIGHT(H905,3)="(b)",IF(AND(G905&gt;=DATE('1. Informace o projektu'!$C$3,1,1),G905&lt;=WORKDAY(DATE('1. Informace o projektu'!$C$3+1,1,31)-1,1)),"OK","!!"),RIGHT(H905,3)="(a)",IF(AND(G905&gt;=DATE('1. Informace o projektu'!$C$3,1,1),G905&lt;=WORKDAY(DATE('1. Informace o projektu'!$C$3,12,31)-1,1,'6. Data'!$C$76:$C$89)),"OK","!!"),ISBLANK(G905),"!",ISBLANK(H905),"!!!",H905='6. Data'!$B$3,"vyberte druh nákladu")," ")</f>
        <v xml:space="preserve"> </v>
      </c>
      <c r="J905" s="261" t="str">
        <f t="shared" si="42"/>
        <v xml:space="preserve"> </v>
      </c>
      <c r="K905" s="238" t="str">
        <f t="shared" si="43"/>
        <v xml:space="preserve"> </v>
      </c>
      <c r="L905" s="87" t="str">
        <f t="shared" si="44"/>
        <v xml:space="preserve"> </v>
      </c>
    </row>
    <row r="906" spans="1:12" x14ac:dyDescent="0.25">
      <c r="A906" s="72"/>
      <c r="B906" s="82"/>
      <c r="C906" s="82"/>
      <c r="D906" s="79"/>
      <c r="E906" s="83"/>
      <c r="F906" s="83"/>
      <c r="G906" s="81"/>
      <c r="H906" s="126"/>
      <c r="I906" s="238" t="str">
        <f>IF(ISNUMBER(F906),_xlfn.IFS(RIGHT(H906,3)="(b)",IF(AND(G906&gt;=DATE('1. Informace o projektu'!$C$3,1,1),G906&lt;=WORKDAY(DATE('1. Informace o projektu'!$C$3+1,1,31)-1,1)),"OK","!!"),RIGHT(H906,3)="(a)",IF(AND(G906&gt;=DATE('1. Informace o projektu'!$C$3,1,1),G906&lt;=WORKDAY(DATE('1. Informace o projektu'!$C$3,12,31)-1,1,'6. Data'!$C$76:$C$89)),"OK","!!"),ISBLANK(G906),"!",ISBLANK(H906),"!!!",H906='6. Data'!$B$3,"vyberte druh nákladu")," ")</f>
        <v xml:space="preserve"> </v>
      </c>
      <c r="J906" s="261" t="str">
        <f t="shared" si="42"/>
        <v xml:space="preserve"> </v>
      </c>
      <c r="K906" s="238" t="str">
        <f t="shared" si="43"/>
        <v xml:space="preserve"> </v>
      </c>
      <c r="L906" s="87" t="str">
        <f t="shared" si="44"/>
        <v xml:space="preserve"> </v>
      </c>
    </row>
    <row r="907" spans="1:12" x14ac:dyDescent="0.25">
      <c r="A907" s="72"/>
      <c r="B907" s="82"/>
      <c r="C907" s="82"/>
      <c r="D907" s="79"/>
      <c r="E907" s="83"/>
      <c r="F907" s="83"/>
      <c r="G907" s="81"/>
      <c r="H907" s="126"/>
      <c r="I907" s="238" t="str">
        <f>IF(ISNUMBER(F907),_xlfn.IFS(RIGHT(H907,3)="(b)",IF(AND(G907&gt;=DATE('1. Informace o projektu'!$C$3,1,1),G907&lt;=WORKDAY(DATE('1. Informace o projektu'!$C$3+1,1,31)-1,1)),"OK","!!"),RIGHT(H907,3)="(a)",IF(AND(G907&gt;=DATE('1. Informace o projektu'!$C$3,1,1),G907&lt;=WORKDAY(DATE('1. Informace o projektu'!$C$3,12,31)-1,1,'6. Data'!$C$76:$C$89)),"OK","!!"),ISBLANK(G907),"!",ISBLANK(H907),"!!!",H907='6. Data'!$B$3,"vyberte druh nákladu")," ")</f>
        <v xml:space="preserve"> </v>
      </c>
      <c r="J907" s="261" t="str">
        <f t="shared" si="42"/>
        <v xml:space="preserve"> </v>
      </c>
      <c r="K907" s="238" t="str">
        <f t="shared" si="43"/>
        <v xml:space="preserve"> </v>
      </c>
      <c r="L907" s="87" t="str">
        <f t="shared" si="44"/>
        <v xml:space="preserve"> </v>
      </c>
    </row>
    <row r="908" spans="1:12" x14ac:dyDescent="0.25">
      <c r="A908" s="72"/>
      <c r="B908" s="82"/>
      <c r="C908" s="82"/>
      <c r="D908" s="79"/>
      <c r="E908" s="83"/>
      <c r="F908" s="83"/>
      <c r="G908" s="81"/>
      <c r="H908" s="126"/>
      <c r="I908" s="238" t="str">
        <f>IF(ISNUMBER(F908),_xlfn.IFS(RIGHT(H908,3)="(b)",IF(AND(G908&gt;=DATE('1. Informace o projektu'!$C$3,1,1),G908&lt;=WORKDAY(DATE('1. Informace o projektu'!$C$3+1,1,31)-1,1)),"OK","!!"),RIGHT(H908,3)="(a)",IF(AND(G908&gt;=DATE('1. Informace o projektu'!$C$3,1,1),G908&lt;=WORKDAY(DATE('1. Informace o projektu'!$C$3,12,31)-1,1,'6. Data'!$C$76:$C$89)),"OK","!!"),ISBLANK(G908),"!",ISBLANK(H908),"!!!",H908='6. Data'!$B$3,"vyberte druh nákladu")," ")</f>
        <v xml:space="preserve"> </v>
      </c>
      <c r="J908" s="261" t="str">
        <f t="shared" si="42"/>
        <v xml:space="preserve"> </v>
      </c>
      <c r="K908" s="238" t="str">
        <f t="shared" si="43"/>
        <v xml:space="preserve"> </v>
      </c>
      <c r="L908" s="87" t="str">
        <f t="shared" si="44"/>
        <v xml:space="preserve"> </v>
      </c>
    </row>
    <row r="909" spans="1:12" x14ac:dyDescent="0.25">
      <c r="A909" s="72"/>
      <c r="B909" s="82"/>
      <c r="C909" s="82"/>
      <c r="D909" s="79"/>
      <c r="E909" s="83"/>
      <c r="F909" s="83"/>
      <c r="G909" s="81"/>
      <c r="H909" s="126"/>
      <c r="I909" s="238" t="str">
        <f>IF(ISNUMBER(F909),_xlfn.IFS(RIGHT(H909,3)="(b)",IF(AND(G909&gt;=DATE('1. Informace o projektu'!$C$3,1,1),G909&lt;=WORKDAY(DATE('1. Informace o projektu'!$C$3+1,1,31)-1,1)),"OK","!!"),RIGHT(H909,3)="(a)",IF(AND(G909&gt;=DATE('1. Informace o projektu'!$C$3,1,1),G909&lt;=WORKDAY(DATE('1. Informace o projektu'!$C$3,12,31)-1,1,'6. Data'!$C$76:$C$89)),"OK","!!"),ISBLANK(G909),"!",ISBLANK(H909),"!!!",H909='6. Data'!$B$3,"vyberte druh nákladu")," ")</f>
        <v xml:space="preserve"> </v>
      </c>
      <c r="J909" s="261" t="str">
        <f t="shared" si="42"/>
        <v xml:space="preserve"> </v>
      </c>
      <c r="K909" s="238" t="str">
        <f t="shared" si="43"/>
        <v xml:space="preserve"> </v>
      </c>
      <c r="L909" s="87" t="str">
        <f t="shared" si="44"/>
        <v xml:space="preserve"> </v>
      </c>
    </row>
    <row r="910" spans="1:12" x14ac:dyDescent="0.25">
      <c r="A910" s="72"/>
      <c r="B910" s="82"/>
      <c r="C910" s="82"/>
      <c r="D910" s="79"/>
      <c r="E910" s="83"/>
      <c r="F910" s="83"/>
      <c r="G910" s="81"/>
      <c r="H910" s="126"/>
      <c r="I910" s="238" t="str">
        <f>IF(ISNUMBER(F910),_xlfn.IFS(RIGHT(H910,3)="(b)",IF(AND(G910&gt;=DATE('1. Informace o projektu'!$C$3,1,1),G910&lt;=WORKDAY(DATE('1. Informace o projektu'!$C$3+1,1,31)-1,1)),"OK","!!"),RIGHT(H910,3)="(a)",IF(AND(G910&gt;=DATE('1. Informace o projektu'!$C$3,1,1),G910&lt;=WORKDAY(DATE('1. Informace o projektu'!$C$3,12,31)-1,1,'6. Data'!$C$76:$C$89)),"OK","!!"),ISBLANK(G910),"!",ISBLANK(H910),"!!!",H910='6. Data'!$B$3,"vyberte druh nákladu")," ")</f>
        <v xml:space="preserve"> </v>
      </c>
      <c r="J910" s="261" t="str">
        <f t="shared" si="42"/>
        <v xml:space="preserve"> </v>
      </c>
      <c r="K910" s="238" t="str">
        <f t="shared" si="43"/>
        <v xml:space="preserve"> </v>
      </c>
      <c r="L910" s="87" t="str">
        <f t="shared" si="44"/>
        <v xml:space="preserve"> </v>
      </c>
    </row>
    <row r="911" spans="1:12" x14ac:dyDescent="0.25">
      <c r="A911" s="72"/>
      <c r="B911" s="82"/>
      <c r="C911" s="82"/>
      <c r="D911" s="79"/>
      <c r="E911" s="83"/>
      <c r="F911" s="83"/>
      <c r="G911" s="81"/>
      <c r="H911" s="126"/>
      <c r="I911" s="238" t="str">
        <f>IF(ISNUMBER(F911),_xlfn.IFS(RIGHT(H911,3)="(b)",IF(AND(G911&gt;=DATE('1. Informace o projektu'!$C$3,1,1),G911&lt;=WORKDAY(DATE('1. Informace o projektu'!$C$3+1,1,31)-1,1)),"OK","!!"),RIGHT(H911,3)="(a)",IF(AND(G911&gt;=DATE('1. Informace o projektu'!$C$3,1,1),G911&lt;=WORKDAY(DATE('1. Informace o projektu'!$C$3,12,31)-1,1,'6. Data'!$C$76:$C$89)),"OK","!!"),ISBLANK(G911),"!",ISBLANK(H911),"!!!",H911='6. Data'!$B$3,"vyberte druh nákladu")," ")</f>
        <v xml:space="preserve"> </v>
      </c>
      <c r="J911" s="261" t="str">
        <f t="shared" si="42"/>
        <v xml:space="preserve"> </v>
      </c>
      <c r="K911" s="238" t="str">
        <f t="shared" si="43"/>
        <v xml:space="preserve"> </v>
      </c>
      <c r="L911" s="87" t="str">
        <f t="shared" si="44"/>
        <v xml:space="preserve"> </v>
      </c>
    </row>
    <row r="912" spans="1:12" x14ac:dyDescent="0.25">
      <c r="A912" s="72"/>
      <c r="B912" s="82"/>
      <c r="C912" s="82"/>
      <c r="D912" s="79"/>
      <c r="E912" s="83"/>
      <c r="F912" s="83"/>
      <c r="G912" s="81"/>
      <c r="H912" s="126"/>
      <c r="I912" s="238" t="str">
        <f>IF(ISNUMBER(F912),_xlfn.IFS(RIGHT(H912,3)="(b)",IF(AND(G912&gt;=DATE('1. Informace o projektu'!$C$3,1,1),G912&lt;=WORKDAY(DATE('1. Informace o projektu'!$C$3+1,1,31)-1,1)),"OK","!!"),RIGHT(H912,3)="(a)",IF(AND(G912&gt;=DATE('1. Informace o projektu'!$C$3,1,1),G912&lt;=WORKDAY(DATE('1. Informace o projektu'!$C$3,12,31)-1,1,'6. Data'!$C$76:$C$89)),"OK","!!"),ISBLANK(G912),"!",ISBLANK(H912),"!!!",H912='6. Data'!$B$3,"vyberte druh nákladu")," ")</f>
        <v xml:space="preserve"> </v>
      </c>
      <c r="J912" s="261" t="str">
        <f t="shared" si="42"/>
        <v xml:space="preserve"> </v>
      </c>
      <c r="K912" s="238" t="str">
        <f t="shared" si="43"/>
        <v xml:space="preserve"> </v>
      </c>
      <c r="L912" s="87" t="str">
        <f t="shared" si="44"/>
        <v xml:space="preserve"> </v>
      </c>
    </row>
    <row r="913" spans="1:12" x14ac:dyDescent="0.25">
      <c r="A913" s="72"/>
      <c r="B913" s="82"/>
      <c r="C913" s="82"/>
      <c r="D913" s="79"/>
      <c r="E913" s="83"/>
      <c r="F913" s="83"/>
      <c r="G913" s="81"/>
      <c r="H913" s="126"/>
      <c r="I913" s="238" t="str">
        <f>IF(ISNUMBER(F913),_xlfn.IFS(RIGHT(H913,3)="(b)",IF(AND(G913&gt;=DATE('1. Informace o projektu'!$C$3,1,1),G913&lt;=WORKDAY(DATE('1. Informace o projektu'!$C$3+1,1,31)-1,1)),"OK","!!"),RIGHT(H913,3)="(a)",IF(AND(G913&gt;=DATE('1. Informace o projektu'!$C$3,1,1),G913&lt;=WORKDAY(DATE('1. Informace o projektu'!$C$3,12,31)-1,1,'6. Data'!$C$76:$C$89)),"OK","!!"),ISBLANK(G913),"!",ISBLANK(H913),"!!!",H913='6. Data'!$B$3,"vyberte druh nákladu")," ")</f>
        <v xml:space="preserve"> </v>
      </c>
      <c r="J913" s="261" t="str">
        <f t="shared" si="42"/>
        <v xml:space="preserve"> </v>
      </c>
      <c r="K913" s="238" t="str">
        <f t="shared" si="43"/>
        <v xml:space="preserve"> </v>
      </c>
      <c r="L913" s="87" t="str">
        <f t="shared" si="44"/>
        <v xml:space="preserve"> </v>
      </c>
    </row>
    <row r="914" spans="1:12" x14ac:dyDescent="0.25">
      <c r="A914" s="72"/>
      <c r="B914" s="82"/>
      <c r="C914" s="82"/>
      <c r="D914" s="79"/>
      <c r="E914" s="83"/>
      <c r="F914" s="83"/>
      <c r="G914" s="81"/>
      <c r="H914" s="126"/>
      <c r="I914" s="238" t="str">
        <f>IF(ISNUMBER(F914),_xlfn.IFS(RIGHT(H914,3)="(b)",IF(AND(G914&gt;=DATE('1. Informace o projektu'!$C$3,1,1),G914&lt;=WORKDAY(DATE('1. Informace o projektu'!$C$3+1,1,31)-1,1)),"OK","!!"),RIGHT(H914,3)="(a)",IF(AND(G914&gt;=DATE('1. Informace o projektu'!$C$3,1,1),G914&lt;=WORKDAY(DATE('1. Informace o projektu'!$C$3,12,31)-1,1,'6. Data'!$C$76:$C$89)),"OK","!!"),ISBLANK(G914),"!",ISBLANK(H914),"!!!",H914='6. Data'!$B$3,"vyberte druh nákladu")," ")</f>
        <v xml:space="preserve"> </v>
      </c>
      <c r="J914" s="261" t="str">
        <f t="shared" si="42"/>
        <v xml:space="preserve"> </v>
      </c>
      <c r="K914" s="238" t="str">
        <f t="shared" si="43"/>
        <v xml:space="preserve"> </v>
      </c>
      <c r="L914" s="87" t="str">
        <f t="shared" si="44"/>
        <v xml:space="preserve"> </v>
      </c>
    </row>
    <row r="915" spans="1:12" x14ac:dyDescent="0.25">
      <c r="A915" s="72"/>
      <c r="B915" s="82"/>
      <c r="C915" s="82"/>
      <c r="D915" s="79"/>
      <c r="E915" s="83"/>
      <c r="F915" s="83"/>
      <c r="G915" s="81"/>
      <c r="H915" s="126"/>
      <c r="I915" s="238" t="str">
        <f>IF(ISNUMBER(F915),_xlfn.IFS(RIGHT(H915,3)="(b)",IF(AND(G915&gt;=DATE('1. Informace o projektu'!$C$3,1,1),G915&lt;=WORKDAY(DATE('1. Informace o projektu'!$C$3+1,1,31)-1,1)),"OK","!!"),RIGHT(H915,3)="(a)",IF(AND(G915&gt;=DATE('1. Informace o projektu'!$C$3,1,1),G915&lt;=WORKDAY(DATE('1. Informace o projektu'!$C$3,12,31)-1,1,'6. Data'!$C$76:$C$89)),"OK","!!"),ISBLANK(G915),"!",ISBLANK(H915),"!!!",H915='6. Data'!$B$3,"vyberte druh nákladu")," ")</f>
        <v xml:space="preserve"> </v>
      </c>
      <c r="J915" s="261" t="str">
        <f t="shared" si="42"/>
        <v xml:space="preserve"> </v>
      </c>
      <c r="K915" s="238" t="str">
        <f t="shared" si="43"/>
        <v xml:space="preserve"> </v>
      </c>
      <c r="L915" s="87" t="str">
        <f t="shared" si="44"/>
        <v xml:space="preserve"> </v>
      </c>
    </row>
    <row r="916" spans="1:12" x14ac:dyDescent="0.25">
      <c r="A916" s="72"/>
      <c r="B916" s="82"/>
      <c r="C916" s="82"/>
      <c r="D916" s="79"/>
      <c r="E916" s="83"/>
      <c r="F916" s="83"/>
      <c r="G916" s="81"/>
      <c r="H916" s="126"/>
      <c r="I916" s="238" t="str">
        <f>IF(ISNUMBER(F916),_xlfn.IFS(RIGHT(H916,3)="(b)",IF(AND(G916&gt;=DATE('1. Informace o projektu'!$C$3,1,1),G916&lt;=WORKDAY(DATE('1. Informace o projektu'!$C$3+1,1,31)-1,1)),"OK","!!"),RIGHT(H916,3)="(a)",IF(AND(G916&gt;=DATE('1. Informace o projektu'!$C$3,1,1),G916&lt;=WORKDAY(DATE('1. Informace o projektu'!$C$3,12,31)-1,1,'6. Data'!$C$76:$C$89)),"OK","!!"),ISBLANK(G916),"!",ISBLANK(H916),"!!!",H916='6. Data'!$B$3,"vyberte druh nákladu")," ")</f>
        <v xml:space="preserve"> </v>
      </c>
      <c r="J916" s="261" t="str">
        <f t="shared" si="42"/>
        <v xml:space="preserve"> </v>
      </c>
      <c r="K916" s="238" t="str">
        <f t="shared" si="43"/>
        <v xml:space="preserve"> </v>
      </c>
      <c r="L916" s="87" t="str">
        <f t="shared" si="44"/>
        <v xml:space="preserve"> </v>
      </c>
    </row>
    <row r="917" spans="1:12" x14ac:dyDescent="0.25">
      <c r="A917" s="72"/>
      <c r="B917" s="82"/>
      <c r="C917" s="82"/>
      <c r="D917" s="79"/>
      <c r="E917" s="83"/>
      <c r="F917" s="83"/>
      <c r="G917" s="81"/>
      <c r="H917" s="126"/>
      <c r="I917" s="238" t="str">
        <f>IF(ISNUMBER(F917),_xlfn.IFS(RIGHT(H917,3)="(b)",IF(AND(G917&gt;=DATE('1. Informace o projektu'!$C$3,1,1),G917&lt;=WORKDAY(DATE('1. Informace o projektu'!$C$3+1,1,31)-1,1)),"OK","!!"),RIGHT(H917,3)="(a)",IF(AND(G917&gt;=DATE('1. Informace o projektu'!$C$3,1,1),G917&lt;=WORKDAY(DATE('1. Informace o projektu'!$C$3,12,31)-1,1,'6. Data'!$C$76:$C$89)),"OK","!!"),ISBLANK(G917),"!",ISBLANK(H917),"!!!",H917='6. Data'!$B$3,"vyberte druh nákladu")," ")</f>
        <v xml:space="preserve"> </v>
      </c>
      <c r="J917" s="261" t="str">
        <f t="shared" si="42"/>
        <v xml:space="preserve"> </v>
      </c>
      <c r="K917" s="238" t="str">
        <f t="shared" si="43"/>
        <v xml:space="preserve"> </v>
      </c>
      <c r="L917" s="87" t="str">
        <f t="shared" si="44"/>
        <v xml:space="preserve"> </v>
      </c>
    </row>
    <row r="918" spans="1:12" x14ac:dyDescent="0.25">
      <c r="A918" s="72"/>
      <c r="B918" s="82"/>
      <c r="C918" s="82"/>
      <c r="D918" s="79"/>
      <c r="E918" s="83"/>
      <c r="F918" s="83"/>
      <c r="G918" s="81"/>
      <c r="H918" s="126"/>
      <c r="I918" s="238" t="str">
        <f>IF(ISNUMBER(F918),_xlfn.IFS(RIGHT(H918,3)="(b)",IF(AND(G918&gt;=DATE('1. Informace o projektu'!$C$3,1,1),G918&lt;=WORKDAY(DATE('1. Informace o projektu'!$C$3+1,1,31)-1,1)),"OK","!!"),RIGHT(H918,3)="(a)",IF(AND(G918&gt;=DATE('1. Informace o projektu'!$C$3,1,1),G918&lt;=WORKDAY(DATE('1. Informace o projektu'!$C$3,12,31)-1,1,'6. Data'!$C$76:$C$89)),"OK","!!"),ISBLANK(G918),"!",ISBLANK(H918),"!!!",H918='6. Data'!$B$3,"vyberte druh nákladu")," ")</f>
        <v xml:space="preserve"> </v>
      </c>
      <c r="J918" s="261" t="str">
        <f t="shared" si="42"/>
        <v xml:space="preserve"> </v>
      </c>
      <c r="K918" s="238" t="str">
        <f t="shared" si="43"/>
        <v xml:space="preserve"> </v>
      </c>
      <c r="L918" s="87" t="str">
        <f t="shared" si="44"/>
        <v xml:space="preserve"> </v>
      </c>
    </row>
    <row r="919" spans="1:12" x14ac:dyDescent="0.25">
      <c r="A919" s="72"/>
      <c r="B919" s="82"/>
      <c r="C919" s="82"/>
      <c r="D919" s="79"/>
      <c r="E919" s="83"/>
      <c r="F919" s="83"/>
      <c r="G919" s="81"/>
      <c r="H919" s="126"/>
      <c r="I919" s="238" t="str">
        <f>IF(ISNUMBER(F919),_xlfn.IFS(RIGHT(H919,3)="(b)",IF(AND(G919&gt;=DATE('1. Informace o projektu'!$C$3,1,1),G919&lt;=WORKDAY(DATE('1. Informace o projektu'!$C$3+1,1,31)-1,1)),"OK","!!"),RIGHT(H919,3)="(a)",IF(AND(G919&gt;=DATE('1. Informace o projektu'!$C$3,1,1),G919&lt;=WORKDAY(DATE('1. Informace o projektu'!$C$3,12,31)-1,1,'6. Data'!$C$76:$C$89)),"OK","!!"),ISBLANK(G919),"!",ISBLANK(H919),"!!!",H919='6. Data'!$B$3,"vyberte druh nákladu")," ")</f>
        <v xml:space="preserve"> </v>
      </c>
      <c r="J919" s="261" t="str">
        <f t="shared" si="42"/>
        <v xml:space="preserve"> </v>
      </c>
      <c r="K919" s="238" t="str">
        <f t="shared" si="43"/>
        <v xml:space="preserve"> </v>
      </c>
      <c r="L919" s="87" t="str">
        <f t="shared" si="44"/>
        <v xml:space="preserve"> </v>
      </c>
    </row>
    <row r="920" spans="1:12" x14ac:dyDescent="0.25">
      <c r="A920" s="72"/>
      <c r="B920" s="82"/>
      <c r="C920" s="82"/>
      <c r="D920" s="79"/>
      <c r="E920" s="83"/>
      <c r="F920" s="83"/>
      <c r="G920" s="81"/>
      <c r="H920" s="126"/>
      <c r="I920" s="238" t="str">
        <f>IF(ISNUMBER(F920),_xlfn.IFS(RIGHT(H920,3)="(b)",IF(AND(G920&gt;=DATE('1. Informace o projektu'!$C$3,1,1),G920&lt;=WORKDAY(DATE('1. Informace o projektu'!$C$3+1,1,31)-1,1)),"OK","!!"),RIGHT(H920,3)="(a)",IF(AND(G920&gt;=DATE('1. Informace o projektu'!$C$3,1,1),G920&lt;=WORKDAY(DATE('1. Informace o projektu'!$C$3,12,31)-1,1,'6. Data'!$C$76:$C$89)),"OK","!!"),ISBLANK(G920),"!",ISBLANK(H920),"!!!",H920='6. Data'!$B$3,"vyberte druh nákladu")," ")</f>
        <v xml:space="preserve"> </v>
      </c>
      <c r="J920" s="261" t="str">
        <f t="shared" si="42"/>
        <v xml:space="preserve"> </v>
      </c>
      <c r="K920" s="238" t="str">
        <f t="shared" si="43"/>
        <v xml:space="preserve"> </v>
      </c>
      <c r="L920" s="87" t="str">
        <f t="shared" si="44"/>
        <v xml:space="preserve"> </v>
      </c>
    </row>
    <row r="921" spans="1:12" x14ac:dyDescent="0.25">
      <c r="A921" s="72"/>
      <c r="B921" s="82"/>
      <c r="C921" s="82"/>
      <c r="D921" s="79"/>
      <c r="E921" s="83"/>
      <c r="F921" s="83"/>
      <c r="G921" s="81"/>
      <c r="H921" s="126"/>
      <c r="I921" s="238" t="str">
        <f>IF(ISNUMBER(F921),_xlfn.IFS(RIGHT(H921,3)="(b)",IF(AND(G921&gt;=DATE('1. Informace o projektu'!$C$3,1,1),G921&lt;=WORKDAY(DATE('1. Informace o projektu'!$C$3+1,1,31)-1,1)),"OK","!!"),RIGHT(H921,3)="(a)",IF(AND(G921&gt;=DATE('1. Informace o projektu'!$C$3,1,1),G921&lt;=WORKDAY(DATE('1. Informace o projektu'!$C$3,12,31)-1,1,'6. Data'!$C$76:$C$89)),"OK","!!"),ISBLANK(G921),"!",ISBLANK(H921),"!!!",H921='6. Data'!$B$3,"vyberte druh nákladu")," ")</f>
        <v xml:space="preserve"> </v>
      </c>
      <c r="J921" s="261" t="str">
        <f t="shared" si="42"/>
        <v xml:space="preserve"> </v>
      </c>
      <c r="K921" s="238" t="str">
        <f t="shared" si="43"/>
        <v xml:space="preserve"> </v>
      </c>
      <c r="L921" s="87" t="str">
        <f t="shared" si="44"/>
        <v xml:space="preserve"> </v>
      </c>
    </row>
    <row r="922" spans="1:12" x14ac:dyDescent="0.25">
      <c r="A922" s="72"/>
      <c r="B922" s="82"/>
      <c r="C922" s="82"/>
      <c r="D922" s="79"/>
      <c r="E922" s="83"/>
      <c r="F922" s="83"/>
      <c r="G922" s="81"/>
      <c r="H922" s="126"/>
      <c r="I922" s="238" t="str">
        <f>IF(ISNUMBER(F922),_xlfn.IFS(RIGHT(H922,3)="(b)",IF(AND(G922&gt;=DATE('1. Informace o projektu'!$C$3,1,1),G922&lt;=WORKDAY(DATE('1. Informace o projektu'!$C$3+1,1,31)-1,1)),"OK","!!"),RIGHT(H922,3)="(a)",IF(AND(G922&gt;=DATE('1. Informace o projektu'!$C$3,1,1),G922&lt;=WORKDAY(DATE('1. Informace o projektu'!$C$3,12,31)-1,1,'6. Data'!$C$76:$C$89)),"OK","!!"),ISBLANK(G922),"!",ISBLANK(H922),"!!!",H922='6. Data'!$B$3,"vyberte druh nákladu")," ")</f>
        <v xml:space="preserve"> </v>
      </c>
      <c r="J922" s="261" t="str">
        <f t="shared" si="42"/>
        <v xml:space="preserve"> </v>
      </c>
      <c r="K922" s="238" t="str">
        <f t="shared" si="43"/>
        <v xml:space="preserve"> </v>
      </c>
      <c r="L922" s="87" t="str">
        <f t="shared" si="44"/>
        <v xml:space="preserve"> </v>
      </c>
    </row>
    <row r="923" spans="1:12" x14ac:dyDescent="0.25">
      <c r="A923" s="72"/>
      <c r="B923" s="82"/>
      <c r="C923" s="82"/>
      <c r="D923" s="79"/>
      <c r="E923" s="83"/>
      <c r="F923" s="83"/>
      <c r="G923" s="81"/>
      <c r="H923" s="126"/>
      <c r="I923" s="238" t="str">
        <f>IF(ISNUMBER(F923),_xlfn.IFS(RIGHT(H923,3)="(b)",IF(AND(G923&gt;=DATE('1. Informace o projektu'!$C$3,1,1),G923&lt;=WORKDAY(DATE('1. Informace o projektu'!$C$3+1,1,31)-1,1)),"OK","!!"),RIGHT(H923,3)="(a)",IF(AND(G923&gt;=DATE('1. Informace o projektu'!$C$3,1,1),G923&lt;=WORKDAY(DATE('1. Informace o projektu'!$C$3,12,31)-1,1,'6. Data'!$C$76:$C$89)),"OK","!!"),ISBLANK(G923),"!",ISBLANK(H923),"!!!",H923='6. Data'!$B$3,"vyberte druh nákladu")," ")</f>
        <v xml:space="preserve"> </v>
      </c>
      <c r="J923" s="261" t="str">
        <f t="shared" si="42"/>
        <v xml:space="preserve"> </v>
      </c>
      <c r="K923" s="238" t="str">
        <f t="shared" si="43"/>
        <v xml:space="preserve"> </v>
      </c>
      <c r="L923" s="87" t="str">
        <f t="shared" si="44"/>
        <v xml:space="preserve"> </v>
      </c>
    </row>
    <row r="924" spans="1:12" x14ac:dyDescent="0.25">
      <c r="A924" s="72"/>
      <c r="B924" s="82"/>
      <c r="C924" s="82"/>
      <c r="D924" s="79"/>
      <c r="E924" s="83"/>
      <c r="F924" s="83"/>
      <c r="G924" s="81"/>
      <c r="H924" s="126"/>
      <c r="I924" s="238" t="str">
        <f>IF(ISNUMBER(F924),_xlfn.IFS(RIGHT(H924,3)="(b)",IF(AND(G924&gt;=DATE('1. Informace o projektu'!$C$3,1,1),G924&lt;=WORKDAY(DATE('1. Informace o projektu'!$C$3+1,1,31)-1,1)),"OK","!!"),RIGHT(H924,3)="(a)",IF(AND(G924&gt;=DATE('1. Informace o projektu'!$C$3,1,1),G924&lt;=WORKDAY(DATE('1. Informace o projektu'!$C$3,12,31)-1,1,'6. Data'!$C$76:$C$89)),"OK","!!"),ISBLANK(G924),"!",ISBLANK(H924),"!!!",H924='6. Data'!$B$3,"vyberte druh nákladu")," ")</f>
        <v xml:space="preserve"> </v>
      </c>
      <c r="J924" s="261" t="str">
        <f t="shared" si="42"/>
        <v xml:space="preserve"> </v>
      </c>
      <c r="K924" s="238" t="str">
        <f t="shared" si="43"/>
        <v xml:space="preserve"> </v>
      </c>
      <c r="L924" s="87" t="str">
        <f t="shared" si="44"/>
        <v xml:space="preserve"> </v>
      </c>
    </row>
    <row r="925" spans="1:12" x14ac:dyDescent="0.25">
      <c r="A925" s="72"/>
      <c r="B925" s="82"/>
      <c r="C925" s="82"/>
      <c r="D925" s="79"/>
      <c r="E925" s="83"/>
      <c r="F925" s="83"/>
      <c r="G925" s="81"/>
      <c r="H925" s="126"/>
      <c r="I925" s="238" t="str">
        <f>IF(ISNUMBER(F925),_xlfn.IFS(RIGHT(H925,3)="(b)",IF(AND(G925&gt;=DATE('1. Informace o projektu'!$C$3,1,1),G925&lt;=WORKDAY(DATE('1. Informace o projektu'!$C$3+1,1,31)-1,1)),"OK","!!"),RIGHT(H925,3)="(a)",IF(AND(G925&gt;=DATE('1. Informace o projektu'!$C$3,1,1),G925&lt;=WORKDAY(DATE('1. Informace o projektu'!$C$3,12,31)-1,1,'6. Data'!$C$76:$C$89)),"OK","!!"),ISBLANK(G925),"!",ISBLANK(H925),"!!!",H925='6. Data'!$B$3,"vyberte druh nákladu")," ")</f>
        <v xml:space="preserve"> </v>
      </c>
      <c r="J925" s="261" t="str">
        <f t="shared" si="42"/>
        <v xml:space="preserve"> </v>
      </c>
      <c r="K925" s="238" t="str">
        <f t="shared" si="43"/>
        <v xml:space="preserve"> </v>
      </c>
      <c r="L925" s="87" t="str">
        <f t="shared" si="44"/>
        <v xml:space="preserve"> </v>
      </c>
    </row>
    <row r="926" spans="1:12" x14ac:dyDescent="0.25">
      <c r="A926" s="72"/>
      <c r="B926" s="82"/>
      <c r="C926" s="82"/>
      <c r="D926" s="79"/>
      <c r="E926" s="83"/>
      <c r="F926" s="83"/>
      <c r="G926" s="81"/>
      <c r="H926" s="126"/>
      <c r="I926" s="238" t="str">
        <f>IF(ISNUMBER(F926),_xlfn.IFS(RIGHT(H926,3)="(b)",IF(AND(G926&gt;=DATE('1. Informace o projektu'!$C$3,1,1),G926&lt;=WORKDAY(DATE('1. Informace o projektu'!$C$3+1,1,31)-1,1)),"OK","!!"),RIGHT(H926,3)="(a)",IF(AND(G926&gt;=DATE('1. Informace o projektu'!$C$3,1,1),G926&lt;=WORKDAY(DATE('1. Informace o projektu'!$C$3,12,31)-1,1,'6. Data'!$C$76:$C$89)),"OK","!!"),ISBLANK(G926),"!",ISBLANK(H926),"!!!",H926='6. Data'!$B$3,"vyberte druh nákladu")," ")</f>
        <v xml:space="preserve"> </v>
      </c>
      <c r="J926" s="261" t="str">
        <f t="shared" si="42"/>
        <v xml:space="preserve"> </v>
      </c>
      <c r="K926" s="238" t="str">
        <f t="shared" si="43"/>
        <v xml:space="preserve"> </v>
      </c>
      <c r="L926" s="87" t="str">
        <f t="shared" si="44"/>
        <v xml:space="preserve"> </v>
      </c>
    </row>
    <row r="927" spans="1:12" x14ac:dyDescent="0.25">
      <c r="A927" s="72"/>
      <c r="B927" s="82"/>
      <c r="C927" s="82"/>
      <c r="D927" s="79"/>
      <c r="E927" s="83"/>
      <c r="F927" s="83"/>
      <c r="G927" s="81"/>
      <c r="H927" s="126"/>
      <c r="I927" s="238" t="str">
        <f>IF(ISNUMBER(F927),_xlfn.IFS(RIGHT(H927,3)="(b)",IF(AND(G927&gt;=DATE('1. Informace o projektu'!$C$3,1,1),G927&lt;=WORKDAY(DATE('1. Informace o projektu'!$C$3+1,1,31)-1,1)),"OK","!!"),RIGHT(H927,3)="(a)",IF(AND(G927&gt;=DATE('1. Informace o projektu'!$C$3,1,1),G927&lt;=WORKDAY(DATE('1. Informace o projektu'!$C$3,12,31)-1,1,'6. Data'!$C$76:$C$89)),"OK","!!"),ISBLANK(G927),"!",ISBLANK(H927),"!!!",H927='6. Data'!$B$3,"vyberte druh nákladu")," ")</f>
        <v xml:space="preserve"> </v>
      </c>
      <c r="J927" s="261" t="str">
        <f t="shared" si="42"/>
        <v xml:space="preserve"> </v>
      </c>
      <c r="K927" s="238" t="str">
        <f t="shared" si="43"/>
        <v xml:space="preserve"> </v>
      </c>
      <c r="L927" s="87" t="str">
        <f t="shared" si="44"/>
        <v xml:space="preserve"> </v>
      </c>
    </row>
    <row r="928" spans="1:12" x14ac:dyDescent="0.25">
      <c r="A928" s="72"/>
      <c r="B928" s="82"/>
      <c r="C928" s="82"/>
      <c r="D928" s="79"/>
      <c r="E928" s="83"/>
      <c r="F928" s="83"/>
      <c r="G928" s="81"/>
      <c r="H928" s="126"/>
      <c r="I928" s="238" t="str">
        <f>IF(ISNUMBER(F928),_xlfn.IFS(RIGHT(H928,3)="(b)",IF(AND(G928&gt;=DATE('1. Informace o projektu'!$C$3,1,1),G928&lt;=WORKDAY(DATE('1. Informace o projektu'!$C$3+1,1,31)-1,1)),"OK","!!"),RIGHT(H928,3)="(a)",IF(AND(G928&gt;=DATE('1. Informace o projektu'!$C$3,1,1),G928&lt;=WORKDAY(DATE('1. Informace o projektu'!$C$3,12,31)-1,1,'6. Data'!$C$76:$C$89)),"OK","!!"),ISBLANK(G928),"!",ISBLANK(H928),"!!!",H928='6. Data'!$B$3,"vyberte druh nákladu")," ")</f>
        <v xml:space="preserve"> </v>
      </c>
      <c r="J928" s="261" t="str">
        <f t="shared" si="42"/>
        <v xml:space="preserve"> </v>
      </c>
      <c r="K928" s="238" t="str">
        <f t="shared" si="43"/>
        <v xml:space="preserve"> </v>
      </c>
      <c r="L928" s="87" t="str">
        <f t="shared" si="44"/>
        <v xml:space="preserve"> </v>
      </c>
    </row>
    <row r="929" spans="1:12" x14ac:dyDescent="0.25">
      <c r="A929" s="72"/>
      <c r="B929" s="82"/>
      <c r="C929" s="82"/>
      <c r="D929" s="79"/>
      <c r="E929" s="83"/>
      <c r="F929" s="83"/>
      <c r="G929" s="81"/>
      <c r="H929" s="126"/>
      <c r="I929" s="238" t="str">
        <f>IF(ISNUMBER(F929),_xlfn.IFS(RIGHT(H929,3)="(b)",IF(AND(G929&gt;=DATE('1. Informace o projektu'!$C$3,1,1),G929&lt;=WORKDAY(DATE('1. Informace o projektu'!$C$3+1,1,31)-1,1)),"OK","!!"),RIGHT(H929,3)="(a)",IF(AND(G929&gt;=DATE('1. Informace o projektu'!$C$3,1,1),G929&lt;=WORKDAY(DATE('1. Informace o projektu'!$C$3,12,31)-1,1,'6. Data'!$C$76:$C$89)),"OK","!!"),ISBLANK(G929),"!",ISBLANK(H929),"!!!",H929='6. Data'!$B$3,"vyberte druh nákladu")," ")</f>
        <v xml:space="preserve"> </v>
      </c>
      <c r="J929" s="261" t="str">
        <f t="shared" si="42"/>
        <v xml:space="preserve"> </v>
      </c>
      <c r="K929" s="238" t="str">
        <f t="shared" si="43"/>
        <v xml:space="preserve"> </v>
      </c>
      <c r="L929" s="87" t="str">
        <f t="shared" si="44"/>
        <v xml:space="preserve"> </v>
      </c>
    </row>
    <row r="930" spans="1:12" x14ac:dyDescent="0.25">
      <c r="A930" s="72"/>
      <c r="B930" s="82"/>
      <c r="C930" s="82"/>
      <c r="D930" s="79"/>
      <c r="E930" s="83"/>
      <c r="F930" s="83"/>
      <c r="G930" s="81"/>
      <c r="H930" s="126"/>
      <c r="I930" s="238" t="str">
        <f>IF(ISNUMBER(F930),_xlfn.IFS(RIGHT(H930,3)="(b)",IF(AND(G930&gt;=DATE('1. Informace o projektu'!$C$3,1,1),G930&lt;=WORKDAY(DATE('1. Informace o projektu'!$C$3+1,1,31)-1,1)),"OK","!!"),RIGHT(H930,3)="(a)",IF(AND(G930&gt;=DATE('1. Informace o projektu'!$C$3,1,1),G930&lt;=WORKDAY(DATE('1. Informace o projektu'!$C$3,12,31)-1,1,'6. Data'!$C$76:$C$89)),"OK","!!"),ISBLANK(G930),"!",ISBLANK(H930),"!!!",H930='6. Data'!$B$3,"vyberte druh nákladu")," ")</f>
        <v xml:space="preserve"> </v>
      </c>
      <c r="J930" s="261" t="str">
        <f t="shared" si="42"/>
        <v xml:space="preserve"> </v>
      </c>
      <c r="K930" s="238" t="str">
        <f t="shared" si="43"/>
        <v xml:space="preserve"> </v>
      </c>
      <c r="L930" s="87" t="str">
        <f t="shared" si="44"/>
        <v xml:space="preserve"> </v>
      </c>
    </row>
    <row r="931" spans="1:12" x14ac:dyDescent="0.25">
      <c r="A931" s="72"/>
      <c r="B931" s="82"/>
      <c r="C931" s="82"/>
      <c r="D931" s="79"/>
      <c r="E931" s="83"/>
      <c r="F931" s="83"/>
      <c r="G931" s="81"/>
      <c r="H931" s="126"/>
      <c r="I931" s="238" t="str">
        <f>IF(ISNUMBER(F931),_xlfn.IFS(RIGHT(H931,3)="(b)",IF(AND(G931&gt;=DATE('1. Informace o projektu'!$C$3,1,1),G931&lt;=WORKDAY(DATE('1. Informace o projektu'!$C$3+1,1,31)-1,1)),"OK","!!"),RIGHT(H931,3)="(a)",IF(AND(G931&gt;=DATE('1. Informace o projektu'!$C$3,1,1),G931&lt;=WORKDAY(DATE('1. Informace o projektu'!$C$3,12,31)-1,1,'6. Data'!$C$76:$C$89)),"OK","!!"),ISBLANK(G931),"!",ISBLANK(H931),"!!!",H931='6. Data'!$B$3,"vyberte druh nákladu")," ")</f>
        <v xml:space="preserve"> </v>
      </c>
      <c r="J931" s="261" t="str">
        <f t="shared" si="42"/>
        <v xml:space="preserve"> </v>
      </c>
      <c r="K931" s="238" t="str">
        <f t="shared" si="43"/>
        <v xml:space="preserve"> </v>
      </c>
      <c r="L931" s="87" t="str">
        <f t="shared" si="44"/>
        <v xml:space="preserve"> </v>
      </c>
    </row>
    <row r="932" spans="1:12" x14ac:dyDescent="0.25">
      <c r="A932" s="72"/>
      <c r="B932" s="82"/>
      <c r="C932" s="82"/>
      <c r="D932" s="79"/>
      <c r="E932" s="83"/>
      <c r="F932" s="83"/>
      <c r="G932" s="81"/>
      <c r="H932" s="126"/>
      <c r="I932" s="238" t="str">
        <f>IF(ISNUMBER(F932),_xlfn.IFS(RIGHT(H932,3)="(b)",IF(AND(G932&gt;=DATE('1. Informace o projektu'!$C$3,1,1),G932&lt;=WORKDAY(DATE('1. Informace o projektu'!$C$3+1,1,31)-1,1)),"OK","!!"),RIGHT(H932,3)="(a)",IF(AND(G932&gt;=DATE('1. Informace o projektu'!$C$3,1,1),G932&lt;=WORKDAY(DATE('1. Informace o projektu'!$C$3,12,31)-1,1,'6. Data'!$C$76:$C$89)),"OK","!!"),ISBLANK(G932),"!",ISBLANK(H932),"!!!",H932='6. Data'!$B$3,"vyberte druh nákladu")," ")</f>
        <v xml:space="preserve"> </v>
      </c>
      <c r="J932" s="261" t="str">
        <f t="shared" si="42"/>
        <v xml:space="preserve"> </v>
      </c>
      <c r="K932" s="238" t="str">
        <f t="shared" si="43"/>
        <v xml:space="preserve"> </v>
      </c>
      <c r="L932" s="87" t="str">
        <f t="shared" si="44"/>
        <v xml:space="preserve"> </v>
      </c>
    </row>
    <row r="933" spans="1:12" x14ac:dyDescent="0.25">
      <c r="A933" s="72"/>
      <c r="B933" s="82"/>
      <c r="C933" s="82"/>
      <c r="D933" s="79"/>
      <c r="E933" s="83"/>
      <c r="F933" s="83"/>
      <c r="G933" s="81"/>
      <c r="H933" s="126"/>
      <c r="I933" s="238" t="str">
        <f>IF(ISNUMBER(F933),_xlfn.IFS(RIGHT(H933,3)="(b)",IF(AND(G933&gt;=DATE('1. Informace o projektu'!$C$3,1,1),G933&lt;=WORKDAY(DATE('1. Informace o projektu'!$C$3+1,1,31)-1,1)),"OK","!!"),RIGHT(H933,3)="(a)",IF(AND(G933&gt;=DATE('1. Informace o projektu'!$C$3,1,1),G933&lt;=WORKDAY(DATE('1. Informace o projektu'!$C$3,12,31)-1,1,'6. Data'!$C$76:$C$89)),"OK","!!"),ISBLANK(G933),"!",ISBLANK(H933),"!!!",H933='6. Data'!$B$3,"vyberte druh nákladu")," ")</f>
        <v xml:space="preserve"> </v>
      </c>
      <c r="J933" s="261" t="str">
        <f t="shared" si="42"/>
        <v xml:space="preserve"> </v>
      </c>
      <c r="K933" s="238" t="str">
        <f t="shared" si="43"/>
        <v xml:space="preserve"> </v>
      </c>
      <c r="L933" s="87" t="str">
        <f t="shared" si="44"/>
        <v xml:space="preserve"> </v>
      </c>
    </row>
    <row r="934" spans="1:12" x14ac:dyDescent="0.25">
      <c r="A934" s="72"/>
      <c r="B934" s="82"/>
      <c r="C934" s="82"/>
      <c r="D934" s="79"/>
      <c r="E934" s="83"/>
      <c r="F934" s="83"/>
      <c r="G934" s="81"/>
      <c r="H934" s="126"/>
      <c r="I934" s="238" t="str">
        <f>IF(ISNUMBER(F934),_xlfn.IFS(RIGHT(H934,3)="(b)",IF(AND(G934&gt;=DATE('1. Informace o projektu'!$C$3,1,1),G934&lt;=WORKDAY(DATE('1. Informace o projektu'!$C$3+1,1,31)-1,1)),"OK","!!"),RIGHT(H934,3)="(a)",IF(AND(G934&gt;=DATE('1. Informace o projektu'!$C$3,1,1),G934&lt;=WORKDAY(DATE('1. Informace o projektu'!$C$3,12,31)-1,1,'6. Data'!$C$76:$C$89)),"OK","!!"),ISBLANK(G934),"!",ISBLANK(H934),"!!!",H934='6. Data'!$B$3,"vyberte druh nákladu")," ")</f>
        <v xml:space="preserve"> </v>
      </c>
      <c r="J934" s="261" t="str">
        <f t="shared" si="42"/>
        <v xml:space="preserve"> </v>
      </c>
      <c r="K934" s="238" t="str">
        <f t="shared" si="43"/>
        <v xml:space="preserve"> </v>
      </c>
      <c r="L934" s="87" t="str">
        <f t="shared" si="44"/>
        <v xml:space="preserve"> </v>
      </c>
    </row>
    <row r="935" spans="1:12" x14ac:dyDescent="0.25">
      <c r="A935" s="72"/>
      <c r="B935" s="82"/>
      <c r="C935" s="82"/>
      <c r="D935" s="79"/>
      <c r="E935" s="83"/>
      <c r="F935" s="83"/>
      <c r="G935" s="81"/>
      <c r="H935" s="126"/>
      <c r="I935" s="238" t="str">
        <f>IF(ISNUMBER(F935),_xlfn.IFS(RIGHT(H935,3)="(b)",IF(AND(G935&gt;=DATE('1. Informace o projektu'!$C$3,1,1),G935&lt;=WORKDAY(DATE('1. Informace o projektu'!$C$3+1,1,31)-1,1)),"OK","!!"),RIGHT(H935,3)="(a)",IF(AND(G935&gt;=DATE('1. Informace o projektu'!$C$3,1,1),G935&lt;=WORKDAY(DATE('1. Informace o projektu'!$C$3,12,31)-1,1,'6. Data'!$C$76:$C$89)),"OK","!!"),ISBLANK(G935),"!",ISBLANK(H935),"!!!",H935='6. Data'!$B$3,"vyberte druh nákladu")," ")</f>
        <v xml:space="preserve"> </v>
      </c>
      <c r="J935" s="261" t="str">
        <f t="shared" si="42"/>
        <v xml:space="preserve"> </v>
      </c>
      <c r="K935" s="238" t="str">
        <f t="shared" si="43"/>
        <v xml:space="preserve"> </v>
      </c>
      <c r="L935" s="87" t="str">
        <f t="shared" si="44"/>
        <v xml:space="preserve"> </v>
      </c>
    </row>
    <row r="936" spans="1:12" x14ac:dyDescent="0.25">
      <c r="A936" s="72"/>
      <c r="B936" s="82"/>
      <c r="C936" s="82"/>
      <c r="D936" s="79"/>
      <c r="E936" s="83"/>
      <c r="F936" s="83"/>
      <c r="G936" s="81"/>
      <c r="H936" s="126"/>
      <c r="I936" s="238" t="str">
        <f>IF(ISNUMBER(F936),_xlfn.IFS(RIGHT(H936,3)="(b)",IF(AND(G936&gt;=DATE('1. Informace o projektu'!$C$3,1,1),G936&lt;=WORKDAY(DATE('1. Informace o projektu'!$C$3+1,1,31)-1,1)),"OK","!!"),RIGHT(H936,3)="(a)",IF(AND(G936&gt;=DATE('1. Informace o projektu'!$C$3,1,1),G936&lt;=WORKDAY(DATE('1. Informace o projektu'!$C$3,12,31)-1,1,'6. Data'!$C$76:$C$89)),"OK","!!"),ISBLANK(G936),"!",ISBLANK(H936),"!!!",H936='6. Data'!$B$3,"vyberte druh nákladu")," ")</f>
        <v xml:space="preserve"> </v>
      </c>
      <c r="J936" s="261" t="str">
        <f t="shared" si="42"/>
        <v xml:space="preserve"> </v>
      </c>
      <c r="K936" s="238" t="str">
        <f t="shared" si="43"/>
        <v xml:space="preserve"> </v>
      </c>
      <c r="L936" s="87" t="str">
        <f t="shared" si="44"/>
        <v xml:space="preserve"> </v>
      </c>
    </row>
    <row r="937" spans="1:12" x14ac:dyDescent="0.25">
      <c r="A937" s="72"/>
      <c r="B937" s="82"/>
      <c r="C937" s="82"/>
      <c r="D937" s="79"/>
      <c r="E937" s="83"/>
      <c r="F937" s="83"/>
      <c r="G937" s="81"/>
      <c r="H937" s="126"/>
      <c r="I937" s="238" t="str">
        <f>IF(ISNUMBER(F937),_xlfn.IFS(RIGHT(H937,3)="(b)",IF(AND(G937&gt;=DATE('1. Informace o projektu'!$C$3,1,1),G937&lt;=WORKDAY(DATE('1. Informace o projektu'!$C$3+1,1,31)-1,1)),"OK","!!"),RIGHT(H937,3)="(a)",IF(AND(G937&gt;=DATE('1. Informace o projektu'!$C$3,1,1),G937&lt;=WORKDAY(DATE('1. Informace o projektu'!$C$3,12,31)-1,1,'6. Data'!$C$76:$C$89)),"OK","!!"),ISBLANK(G937),"!",ISBLANK(H937),"!!!",H937='6. Data'!$B$3,"vyberte druh nákladu")," ")</f>
        <v xml:space="preserve"> </v>
      </c>
      <c r="J937" s="261" t="str">
        <f t="shared" si="42"/>
        <v xml:space="preserve"> </v>
      </c>
      <c r="K937" s="238" t="str">
        <f t="shared" si="43"/>
        <v xml:space="preserve"> </v>
      </c>
      <c r="L937" s="87" t="str">
        <f t="shared" si="44"/>
        <v xml:space="preserve"> </v>
      </c>
    </row>
    <row r="938" spans="1:12" x14ac:dyDescent="0.25">
      <c r="A938" s="72"/>
      <c r="B938" s="82"/>
      <c r="C938" s="82"/>
      <c r="D938" s="79"/>
      <c r="E938" s="83"/>
      <c r="F938" s="83"/>
      <c r="G938" s="81"/>
      <c r="H938" s="126"/>
      <c r="I938" s="238" t="str">
        <f>IF(ISNUMBER(F938),_xlfn.IFS(RIGHT(H938,3)="(b)",IF(AND(G938&gt;=DATE('1. Informace o projektu'!$C$3,1,1),G938&lt;=WORKDAY(DATE('1. Informace o projektu'!$C$3+1,1,31)-1,1)),"OK","!!"),RIGHT(H938,3)="(a)",IF(AND(G938&gt;=DATE('1. Informace o projektu'!$C$3,1,1),G938&lt;=WORKDAY(DATE('1. Informace o projektu'!$C$3,12,31)-1,1,'6. Data'!$C$76:$C$89)),"OK","!!"),ISBLANK(G938),"!",ISBLANK(H938),"!!!",H938='6. Data'!$B$3,"vyberte druh nákladu")," ")</f>
        <v xml:space="preserve"> </v>
      </c>
      <c r="J938" s="261" t="str">
        <f t="shared" si="42"/>
        <v xml:space="preserve"> </v>
      </c>
      <c r="K938" s="238" t="str">
        <f t="shared" si="43"/>
        <v xml:space="preserve"> </v>
      </c>
      <c r="L938" s="87" t="str">
        <f t="shared" si="44"/>
        <v xml:space="preserve"> </v>
      </c>
    </row>
    <row r="939" spans="1:12" x14ac:dyDescent="0.25">
      <c r="A939" s="72"/>
      <c r="B939" s="82"/>
      <c r="C939" s="82"/>
      <c r="D939" s="79"/>
      <c r="E939" s="83"/>
      <c r="F939" s="83"/>
      <c r="G939" s="81"/>
      <c r="H939" s="126"/>
      <c r="I939" s="238" t="str">
        <f>IF(ISNUMBER(F939),_xlfn.IFS(RIGHT(H939,3)="(b)",IF(AND(G939&gt;=DATE('1. Informace o projektu'!$C$3,1,1),G939&lt;=WORKDAY(DATE('1. Informace o projektu'!$C$3+1,1,31)-1,1)),"OK","!!"),RIGHT(H939,3)="(a)",IF(AND(G939&gt;=DATE('1. Informace o projektu'!$C$3,1,1),G939&lt;=WORKDAY(DATE('1. Informace o projektu'!$C$3,12,31)-1,1,'6. Data'!$C$76:$C$89)),"OK","!!"),ISBLANK(G939),"!",ISBLANK(H939),"!!!",H939='6. Data'!$B$3,"vyberte druh nákladu")," ")</f>
        <v xml:space="preserve"> </v>
      </c>
      <c r="J939" s="261" t="str">
        <f t="shared" si="42"/>
        <v xml:space="preserve"> </v>
      </c>
      <c r="K939" s="238" t="str">
        <f t="shared" si="43"/>
        <v xml:space="preserve"> </v>
      </c>
      <c r="L939" s="87" t="str">
        <f t="shared" si="44"/>
        <v xml:space="preserve"> </v>
      </c>
    </row>
    <row r="940" spans="1:12" x14ac:dyDescent="0.25">
      <c r="A940" s="72"/>
      <c r="B940" s="82"/>
      <c r="C940" s="82"/>
      <c r="D940" s="79"/>
      <c r="E940" s="83"/>
      <c r="F940" s="83"/>
      <c r="G940" s="81"/>
      <c r="H940" s="126"/>
      <c r="I940" s="238" t="str">
        <f>IF(ISNUMBER(F940),_xlfn.IFS(RIGHT(H940,3)="(b)",IF(AND(G940&gt;=DATE('1. Informace o projektu'!$C$3,1,1),G940&lt;=WORKDAY(DATE('1. Informace o projektu'!$C$3+1,1,31)-1,1)),"OK","!!"),RIGHT(H940,3)="(a)",IF(AND(G940&gt;=DATE('1. Informace o projektu'!$C$3,1,1),G940&lt;=WORKDAY(DATE('1. Informace o projektu'!$C$3,12,31)-1,1,'6. Data'!$C$76:$C$89)),"OK","!!"),ISBLANK(G940),"!",ISBLANK(H940),"!!!",H940='6. Data'!$B$3,"vyberte druh nákladu")," ")</f>
        <v xml:space="preserve"> </v>
      </c>
      <c r="J940" s="261" t="str">
        <f t="shared" si="42"/>
        <v xml:space="preserve"> </v>
      </c>
      <c r="K940" s="238" t="str">
        <f t="shared" si="43"/>
        <v xml:space="preserve"> </v>
      </c>
      <c r="L940" s="87" t="str">
        <f t="shared" si="44"/>
        <v xml:space="preserve"> </v>
      </c>
    </row>
    <row r="941" spans="1:12" x14ac:dyDescent="0.25">
      <c r="A941" s="72"/>
      <c r="B941" s="82"/>
      <c r="C941" s="82"/>
      <c r="D941" s="79"/>
      <c r="E941" s="83"/>
      <c r="F941" s="83"/>
      <c r="G941" s="81"/>
      <c r="H941" s="126"/>
      <c r="I941" s="238" t="str">
        <f>IF(ISNUMBER(F941),_xlfn.IFS(RIGHT(H941,3)="(b)",IF(AND(G941&gt;=DATE('1. Informace o projektu'!$C$3,1,1),G941&lt;=WORKDAY(DATE('1. Informace o projektu'!$C$3+1,1,31)-1,1)),"OK","!!"),RIGHT(H941,3)="(a)",IF(AND(G941&gt;=DATE('1. Informace o projektu'!$C$3,1,1),G941&lt;=WORKDAY(DATE('1. Informace o projektu'!$C$3,12,31)-1,1,'6. Data'!$C$76:$C$89)),"OK","!!"),ISBLANK(G941),"!",ISBLANK(H941),"!!!",H941='6. Data'!$B$3,"vyberte druh nákladu")," ")</f>
        <v xml:space="preserve"> </v>
      </c>
      <c r="J941" s="261" t="str">
        <f t="shared" si="42"/>
        <v xml:space="preserve"> </v>
      </c>
      <c r="K941" s="238" t="str">
        <f t="shared" si="43"/>
        <v xml:space="preserve"> </v>
      </c>
      <c r="L941" s="87" t="str">
        <f t="shared" si="44"/>
        <v xml:space="preserve"> </v>
      </c>
    </row>
    <row r="942" spans="1:12" x14ac:dyDescent="0.25">
      <c r="A942" s="72"/>
      <c r="B942" s="82"/>
      <c r="C942" s="82"/>
      <c r="D942" s="79"/>
      <c r="E942" s="83"/>
      <c r="F942" s="83"/>
      <c r="G942" s="81"/>
      <c r="H942" s="126"/>
      <c r="I942" s="238" t="str">
        <f>IF(ISNUMBER(F942),_xlfn.IFS(RIGHT(H942,3)="(b)",IF(AND(G942&gt;=DATE('1. Informace o projektu'!$C$3,1,1),G942&lt;=WORKDAY(DATE('1. Informace o projektu'!$C$3+1,1,31)-1,1)),"OK","!!"),RIGHT(H942,3)="(a)",IF(AND(G942&gt;=DATE('1. Informace o projektu'!$C$3,1,1),G942&lt;=WORKDAY(DATE('1. Informace o projektu'!$C$3,12,31)-1,1,'6. Data'!$C$76:$C$89)),"OK","!!"),ISBLANK(G942),"!",ISBLANK(H942),"!!!",H942='6. Data'!$B$3,"vyberte druh nákladu")," ")</f>
        <v xml:space="preserve"> </v>
      </c>
      <c r="J942" s="261" t="str">
        <f t="shared" si="42"/>
        <v xml:space="preserve"> </v>
      </c>
      <c r="K942" s="238" t="str">
        <f t="shared" si="43"/>
        <v xml:space="preserve"> </v>
      </c>
      <c r="L942" s="87" t="str">
        <f t="shared" si="44"/>
        <v xml:space="preserve"> </v>
      </c>
    </row>
    <row r="943" spans="1:12" x14ac:dyDescent="0.25">
      <c r="A943" s="72"/>
      <c r="B943" s="82"/>
      <c r="C943" s="82"/>
      <c r="D943" s="79"/>
      <c r="E943" s="83"/>
      <c r="F943" s="83"/>
      <c r="G943" s="81"/>
      <c r="H943" s="126"/>
      <c r="I943" s="238" t="str">
        <f>IF(ISNUMBER(F943),_xlfn.IFS(RIGHT(H943,3)="(b)",IF(AND(G943&gt;=DATE('1. Informace o projektu'!$C$3,1,1),G943&lt;=WORKDAY(DATE('1. Informace o projektu'!$C$3+1,1,31)-1,1)),"OK","!!"),RIGHT(H943,3)="(a)",IF(AND(G943&gt;=DATE('1. Informace o projektu'!$C$3,1,1),G943&lt;=WORKDAY(DATE('1. Informace o projektu'!$C$3,12,31)-1,1,'6. Data'!$C$76:$C$89)),"OK","!!"),ISBLANK(G943),"!",ISBLANK(H943),"!!!",H943='6. Data'!$B$3,"vyberte druh nákladu")," ")</f>
        <v xml:space="preserve"> </v>
      </c>
      <c r="J943" s="261" t="str">
        <f t="shared" si="42"/>
        <v xml:space="preserve"> </v>
      </c>
      <c r="K943" s="238" t="str">
        <f t="shared" si="43"/>
        <v xml:space="preserve"> </v>
      </c>
      <c r="L943" s="87" t="str">
        <f t="shared" si="44"/>
        <v xml:space="preserve"> </v>
      </c>
    </row>
    <row r="944" spans="1:12" x14ac:dyDescent="0.25">
      <c r="A944" s="72"/>
      <c r="B944" s="82"/>
      <c r="C944" s="82"/>
      <c r="D944" s="79"/>
      <c r="E944" s="83"/>
      <c r="F944" s="83"/>
      <c r="G944" s="81"/>
      <c r="H944" s="126"/>
      <c r="I944" s="238" t="str">
        <f>IF(ISNUMBER(F944),_xlfn.IFS(RIGHT(H944,3)="(b)",IF(AND(G944&gt;=DATE('1. Informace o projektu'!$C$3,1,1),G944&lt;=WORKDAY(DATE('1. Informace o projektu'!$C$3+1,1,31)-1,1)),"OK","!!"),RIGHT(H944,3)="(a)",IF(AND(G944&gt;=DATE('1. Informace o projektu'!$C$3,1,1),G944&lt;=WORKDAY(DATE('1. Informace o projektu'!$C$3,12,31)-1,1,'6. Data'!$C$76:$C$89)),"OK","!!"),ISBLANK(G944),"!",ISBLANK(H944),"!!!",H944='6. Data'!$B$3,"vyberte druh nákladu")," ")</f>
        <v xml:space="preserve"> </v>
      </c>
      <c r="J944" s="261" t="str">
        <f t="shared" si="42"/>
        <v xml:space="preserve"> </v>
      </c>
      <c r="K944" s="238" t="str">
        <f t="shared" si="43"/>
        <v xml:space="preserve"> </v>
      </c>
      <c r="L944" s="87" t="str">
        <f t="shared" si="44"/>
        <v xml:space="preserve"> </v>
      </c>
    </row>
    <row r="945" spans="1:12" x14ac:dyDescent="0.25">
      <c r="A945" s="72"/>
      <c r="B945" s="82"/>
      <c r="C945" s="82"/>
      <c r="D945" s="79"/>
      <c r="E945" s="83"/>
      <c r="F945" s="83"/>
      <c r="G945" s="81"/>
      <c r="H945" s="126"/>
      <c r="I945" s="238" t="str">
        <f>IF(ISNUMBER(F945),_xlfn.IFS(RIGHT(H945,3)="(b)",IF(AND(G945&gt;=DATE('1. Informace o projektu'!$C$3,1,1),G945&lt;=WORKDAY(DATE('1. Informace o projektu'!$C$3+1,1,31)-1,1)),"OK","!!"),RIGHT(H945,3)="(a)",IF(AND(G945&gt;=DATE('1. Informace o projektu'!$C$3,1,1),G945&lt;=WORKDAY(DATE('1. Informace o projektu'!$C$3,12,31)-1,1,'6. Data'!$C$76:$C$89)),"OK","!!"),ISBLANK(G945),"!",ISBLANK(H945),"!!!",H945='6. Data'!$B$3,"vyberte druh nákladu")," ")</f>
        <v xml:space="preserve"> </v>
      </c>
      <c r="J945" s="261" t="str">
        <f t="shared" si="42"/>
        <v xml:space="preserve"> </v>
      </c>
      <c r="K945" s="238" t="str">
        <f t="shared" si="43"/>
        <v xml:space="preserve"> </v>
      </c>
      <c r="L945" s="87" t="str">
        <f t="shared" si="44"/>
        <v xml:space="preserve"> </v>
      </c>
    </row>
    <row r="946" spans="1:12" x14ac:dyDescent="0.25">
      <c r="A946" s="72"/>
      <c r="B946" s="82"/>
      <c r="C946" s="82"/>
      <c r="D946" s="79"/>
      <c r="E946" s="83"/>
      <c r="F946" s="83"/>
      <c r="G946" s="81"/>
      <c r="H946" s="126"/>
      <c r="I946" s="238" t="str">
        <f>IF(ISNUMBER(F946),_xlfn.IFS(RIGHT(H946,3)="(b)",IF(AND(G946&gt;=DATE('1. Informace o projektu'!$C$3,1,1),G946&lt;=WORKDAY(DATE('1. Informace o projektu'!$C$3+1,1,31)-1,1)),"OK","!!"),RIGHT(H946,3)="(a)",IF(AND(G946&gt;=DATE('1. Informace o projektu'!$C$3,1,1),G946&lt;=WORKDAY(DATE('1. Informace o projektu'!$C$3,12,31)-1,1,'6. Data'!$C$76:$C$89)),"OK","!!"),ISBLANK(G946),"!",ISBLANK(H946),"!!!",H946='6. Data'!$B$3,"vyberte druh nákladu")," ")</f>
        <v xml:space="preserve"> </v>
      </c>
      <c r="J946" s="261" t="str">
        <f t="shared" si="42"/>
        <v xml:space="preserve"> </v>
      </c>
      <c r="K946" s="238" t="str">
        <f t="shared" si="43"/>
        <v xml:space="preserve"> </v>
      </c>
      <c r="L946" s="87" t="str">
        <f t="shared" si="44"/>
        <v xml:space="preserve"> </v>
      </c>
    </row>
    <row r="947" spans="1:12" x14ac:dyDescent="0.25">
      <c r="A947" s="72"/>
      <c r="B947" s="82"/>
      <c r="C947" s="82"/>
      <c r="D947" s="79"/>
      <c r="E947" s="83"/>
      <c r="F947" s="83"/>
      <c r="G947" s="81"/>
      <c r="H947" s="126"/>
      <c r="I947" s="238" t="str">
        <f>IF(ISNUMBER(F947),_xlfn.IFS(RIGHT(H947,3)="(b)",IF(AND(G947&gt;=DATE('1. Informace o projektu'!$C$3,1,1),G947&lt;=WORKDAY(DATE('1. Informace o projektu'!$C$3+1,1,31)-1,1)),"OK","!!"),RIGHT(H947,3)="(a)",IF(AND(G947&gt;=DATE('1. Informace o projektu'!$C$3,1,1),G947&lt;=WORKDAY(DATE('1. Informace o projektu'!$C$3,12,31)-1,1,'6. Data'!$C$76:$C$89)),"OK","!!"),ISBLANK(G947),"!",ISBLANK(H947),"!!!",H947='6. Data'!$B$3,"vyberte druh nákladu")," ")</f>
        <v xml:space="preserve"> </v>
      </c>
      <c r="J947" s="261" t="str">
        <f t="shared" si="42"/>
        <v xml:space="preserve"> </v>
      </c>
      <c r="K947" s="238" t="str">
        <f t="shared" si="43"/>
        <v xml:space="preserve"> </v>
      </c>
      <c r="L947" s="87" t="str">
        <f t="shared" si="44"/>
        <v xml:space="preserve"> </v>
      </c>
    </row>
    <row r="948" spans="1:12" x14ac:dyDescent="0.25">
      <c r="A948" s="72"/>
      <c r="B948" s="82"/>
      <c r="C948" s="82"/>
      <c r="D948" s="79"/>
      <c r="E948" s="83"/>
      <c r="F948" s="83"/>
      <c r="G948" s="81"/>
      <c r="H948" s="126"/>
      <c r="I948" s="238" t="str">
        <f>IF(ISNUMBER(F948),_xlfn.IFS(RIGHT(H948,3)="(b)",IF(AND(G948&gt;=DATE('1. Informace o projektu'!$C$3,1,1),G948&lt;=WORKDAY(DATE('1. Informace o projektu'!$C$3+1,1,31)-1,1)),"OK","!!"),RIGHT(H948,3)="(a)",IF(AND(G948&gt;=DATE('1. Informace o projektu'!$C$3,1,1),G948&lt;=WORKDAY(DATE('1. Informace o projektu'!$C$3,12,31)-1,1,'6. Data'!$C$76:$C$89)),"OK","!!"),ISBLANK(G948),"!",ISBLANK(H948),"!!!",H948='6. Data'!$B$3,"vyberte druh nákladu")," ")</f>
        <v xml:space="preserve"> </v>
      </c>
      <c r="J948" s="261" t="str">
        <f t="shared" si="42"/>
        <v xml:space="preserve"> </v>
      </c>
      <c r="K948" s="238" t="str">
        <f t="shared" si="43"/>
        <v xml:space="preserve"> </v>
      </c>
      <c r="L948" s="87" t="str">
        <f t="shared" si="44"/>
        <v xml:space="preserve"> </v>
      </c>
    </row>
    <row r="949" spans="1:12" x14ac:dyDescent="0.25">
      <c r="A949" s="72"/>
      <c r="B949" s="82"/>
      <c r="C949" s="82"/>
      <c r="D949" s="79"/>
      <c r="E949" s="83"/>
      <c r="F949" s="83"/>
      <c r="G949" s="81"/>
      <c r="H949" s="126"/>
      <c r="I949" s="238" t="str">
        <f>IF(ISNUMBER(F949),_xlfn.IFS(RIGHT(H949,3)="(b)",IF(AND(G949&gt;=DATE('1. Informace o projektu'!$C$3,1,1),G949&lt;=WORKDAY(DATE('1. Informace o projektu'!$C$3+1,1,31)-1,1)),"OK","!!"),RIGHT(H949,3)="(a)",IF(AND(G949&gt;=DATE('1. Informace o projektu'!$C$3,1,1),G949&lt;=WORKDAY(DATE('1. Informace o projektu'!$C$3,12,31)-1,1,'6. Data'!$C$76:$C$89)),"OK","!!"),ISBLANK(G949),"!",ISBLANK(H949),"!!!",H949='6. Data'!$B$3,"vyberte druh nákladu")," ")</f>
        <v xml:space="preserve"> </v>
      </c>
      <c r="J949" s="261" t="str">
        <f t="shared" si="42"/>
        <v xml:space="preserve"> </v>
      </c>
      <c r="K949" s="238" t="str">
        <f t="shared" si="43"/>
        <v xml:space="preserve"> </v>
      </c>
      <c r="L949" s="87" t="str">
        <f t="shared" si="44"/>
        <v xml:space="preserve"> </v>
      </c>
    </row>
    <row r="950" spans="1:12" x14ac:dyDescent="0.25">
      <c r="A950" s="72"/>
      <c r="B950" s="82"/>
      <c r="C950" s="82"/>
      <c r="D950" s="79"/>
      <c r="E950" s="83"/>
      <c r="F950" s="83"/>
      <c r="G950" s="81"/>
      <c r="H950" s="126"/>
      <c r="I950" s="238" t="str">
        <f>IF(ISNUMBER(F950),_xlfn.IFS(RIGHT(H950,3)="(b)",IF(AND(G950&gt;=DATE('1. Informace o projektu'!$C$3,1,1),G950&lt;=WORKDAY(DATE('1. Informace o projektu'!$C$3+1,1,31)-1,1)),"OK","!!"),RIGHT(H950,3)="(a)",IF(AND(G950&gt;=DATE('1. Informace o projektu'!$C$3,1,1),G950&lt;=WORKDAY(DATE('1. Informace o projektu'!$C$3,12,31)-1,1,'6. Data'!$C$76:$C$89)),"OK","!!"),ISBLANK(G950),"!",ISBLANK(H950),"!!!",H950='6. Data'!$B$3,"vyberte druh nákladu")," ")</f>
        <v xml:space="preserve"> </v>
      </c>
      <c r="J950" s="261" t="str">
        <f t="shared" si="42"/>
        <v xml:space="preserve"> </v>
      </c>
      <c r="K950" s="238" t="str">
        <f t="shared" si="43"/>
        <v xml:space="preserve"> </v>
      </c>
      <c r="L950" s="87" t="str">
        <f t="shared" si="44"/>
        <v xml:space="preserve"> </v>
      </c>
    </row>
    <row r="951" spans="1:12" x14ac:dyDescent="0.25">
      <c r="A951" s="72"/>
      <c r="B951" s="82"/>
      <c r="C951" s="82"/>
      <c r="D951" s="79"/>
      <c r="E951" s="83"/>
      <c r="F951" s="83"/>
      <c r="G951" s="81"/>
      <c r="H951" s="126"/>
      <c r="I951" s="238" t="str">
        <f>IF(ISNUMBER(F951),_xlfn.IFS(RIGHT(H951,3)="(b)",IF(AND(G951&gt;=DATE('1. Informace o projektu'!$C$3,1,1),G951&lt;=WORKDAY(DATE('1. Informace o projektu'!$C$3+1,1,31)-1,1)),"OK","!!"),RIGHT(H951,3)="(a)",IF(AND(G951&gt;=DATE('1. Informace o projektu'!$C$3,1,1),G951&lt;=WORKDAY(DATE('1. Informace o projektu'!$C$3,12,31)-1,1,'6. Data'!$C$76:$C$89)),"OK","!!"),ISBLANK(G951),"!",ISBLANK(H951),"!!!",H951='6. Data'!$B$3,"vyberte druh nákladu")," ")</f>
        <v xml:space="preserve"> </v>
      </c>
      <c r="J951" s="261" t="str">
        <f t="shared" si="42"/>
        <v xml:space="preserve"> </v>
      </c>
      <c r="K951" s="238" t="str">
        <f t="shared" si="43"/>
        <v xml:space="preserve"> </v>
      </c>
      <c r="L951" s="87" t="str">
        <f t="shared" si="44"/>
        <v xml:space="preserve"> </v>
      </c>
    </row>
    <row r="952" spans="1:12" x14ac:dyDescent="0.25">
      <c r="A952" s="72"/>
      <c r="B952" s="82"/>
      <c r="C952" s="82"/>
      <c r="D952" s="79"/>
      <c r="E952" s="83"/>
      <c r="F952" s="83"/>
      <c r="G952" s="81"/>
      <c r="H952" s="126"/>
      <c r="I952" s="238" t="str">
        <f>IF(ISNUMBER(F952),_xlfn.IFS(RIGHT(H952,3)="(b)",IF(AND(G952&gt;=DATE('1. Informace o projektu'!$C$3,1,1),G952&lt;=WORKDAY(DATE('1. Informace o projektu'!$C$3+1,1,31)-1,1)),"OK","!!"),RIGHT(H952,3)="(a)",IF(AND(G952&gt;=DATE('1. Informace o projektu'!$C$3,1,1),G952&lt;=WORKDAY(DATE('1. Informace o projektu'!$C$3,12,31)-1,1,'6. Data'!$C$76:$C$89)),"OK","!!"),ISBLANK(G952),"!",ISBLANK(H952),"!!!",H952='6. Data'!$B$3,"vyberte druh nákladu")," ")</f>
        <v xml:space="preserve"> </v>
      </c>
      <c r="J952" s="261" t="str">
        <f t="shared" si="42"/>
        <v xml:space="preserve"> </v>
      </c>
      <c r="K952" s="238" t="str">
        <f t="shared" si="43"/>
        <v xml:space="preserve"> </v>
      </c>
      <c r="L952" s="87" t="str">
        <f t="shared" si="44"/>
        <v xml:space="preserve"> </v>
      </c>
    </row>
    <row r="953" spans="1:12" x14ac:dyDescent="0.25">
      <c r="A953" s="72"/>
      <c r="B953" s="82"/>
      <c r="C953" s="82"/>
      <c r="D953" s="79"/>
      <c r="E953" s="83"/>
      <c r="F953" s="83"/>
      <c r="G953" s="81"/>
      <c r="H953" s="126"/>
      <c r="I953" s="238" t="str">
        <f>IF(ISNUMBER(F953),_xlfn.IFS(RIGHT(H953,3)="(b)",IF(AND(G953&gt;=DATE('1. Informace o projektu'!$C$3,1,1),G953&lt;=WORKDAY(DATE('1. Informace o projektu'!$C$3+1,1,31)-1,1)),"OK","!!"),RIGHT(H953,3)="(a)",IF(AND(G953&gt;=DATE('1. Informace o projektu'!$C$3,1,1),G953&lt;=WORKDAY(DATE('1. Informace o projektu'!$C$3,12,31)-1,1,'6. Data'!$C$76:$C$89)),"OK","!!"),ISBLANK(G953),"!",ISBLANK(H953),"!!!",H953='6. Data'!$B$3,"vyberte druh nákladu")," ")</f>
        <v xml:space="preserve"> </v>
      </c>
      <c r="J953" s="261" t="str">
        <f t="shared" si="42"/>
        <v xml:space="preserve"> </v>
      </c>
      <c r="K953" s="238" t="str">
        <f t="shared" si="43"/>
        <v xml:space="preserve"> </v>
      </c>
      <c r="L953" s="87" t="str">
        <f t="shared" si="44"/>
        <v xml:space="preserve"> </v>
      </c>
    </row>
    <row r="954" spans="1:12" x14ac:dyDescent="0.25">
      <c r="A954" s="72"/>
      <c r="B954" s="82"/>
      <c r="C954" s="82"/>
      <c r="D954" s="79"/>
      <c r="E954" s="83"/>
      <c r="F954" s="83"/>
      <c r="G954" s="81"/>
      <c r="H954" s="126"/>
      <c r="I954" s="238" t="str">
        <f>IF(ISNUMBER(F954),_xlfn.IFS(RIGHT(H954,3)="(b)",IF(AND(G954&gt;=DATE('1. Informace o projektu'!$C$3,1,1),G954&lt;=WORKDAY(DATE('1. Informace o projektu'!$C$3+1,1,31)-1,1)),"OK","!!"),RIGHT(H954,3)="(a)",IF(AND(G954&gt;=DATE('1. Informace o projektu'!$C$3,1,1),G954&lt;=WORKDAY(DATE('1. Informace o projektu'!$C$3,12,31)-1,1,'6. Data'!$C$76:$C$89)),"OK","!!"),ISBLANK(G954),"!",ISBLANK(H954),"!!!",H954='6. Data'!$B$3,"vyberte druh nákladu")," ")</f>
        <v xml:space="preserve"> </v>
      </c>
      <c r="J954" s="261" t="str">
        <f t="shared" si="42"/>
        <v xml:space="preserve"> </v>
      </c>
      <c r="K954" s="238" t="str">
        <f t="shared" si="43"/>
        <v xml:space="preserve"> </v>
      </c>
      <c r="L954" s="87" t="str">
        <f t="shared" si="44"/>
        <v xml:space="preserve"> </v>
      </c>
    </row>
    <row r="955" spans="1:12" x14ac:dyDescent="0.25">
      <c r="A955" s="72"/>
      <c r="B955" s="82"/>
      <c r="C955" s="82"/>
      <c r="D955" s="79"/>
      <c r="E955" s="83"/>
      <c r="F955" s="83"/>
      <c r="G955" s="81"/>
      <c r="H955" s="126"/>
      <c r="I955" s="238" t="str">
        <f>IF(ISNUMBER(F955),_xlfn.IFS(RIGHT(H955,3)="(b)",IF(AND(G955&gt;=DATE('1. Informace o projektu'!$C$3,1,1),G955&lt;=WORKDAY(DATE('1. Informace o projektu'!$C$3+1,1,31)-1,1)),"OK","!!"),RIGHT(H955,3)="(a)",IF(AND(G955&gt;=DATE('1. Informace o projektu'!$C$3,1,1),G955&lt;=WORKDAY(DATE('1. Informace o projektu'!$C$3,12,31)-1,1,'6. Data'!$C$76:$C$89)),"OK","!!"),ISBLANK(G955),"!",ISBLANK(H955),"!!!",H955='6. Data'!$B$3,"vyberte druh nákladu")," ")</f>
        <v xml:space="preserve"> </v>
      </c>
      <c r="J955" s="261" t="str">
        <f t="shared" si="42"/>
        <v xml:space="preserve"> </v>
      </c>
      <c r="K955" s="238" t="str">
        <f t="shared" si="43"/>
        <v xml:space="preserve"> </v>
      </c>
      <c r="L955" s="87" t="str">
        <f t="shared" si="44"/>
        <v xml:space="preserve"> </v>
      </c>
    </row>
    <row r="956" spans="1:12" x14ac:dyDescent="0.25">
      <c r="A956" s="72"/>
      <c r="B956" s="82"/>
      <c r="C956" s="82"/>
      <c r="D956" s="79"/>
      <c r="E956" s="83"/>
      <c r="F956" s="83"/>
      <c r="G956" s="81"/>
      <c r="H956" s="126"/>
      <c r="I956" s="238" t="str">
        <f>IF(ISNUMBER(F956),_xlfn.IFS(RIGHT(H956,3)="(b)",IF(AND(G956&gt;=DATE('1. Informace o projektu'!$C$3,1,1),G956&lt;=WORKDAY(DATE('1. Informace o projektu'!$C$3+1,1,31)-1,1)),"OK","!!"),RIGHT(H956,3)="(a)",IF(AND(G956&gt;=DATE('1. Informace o projektu'!$C$3,1,1),G956&lt;=WORKDAY(DATE('1. Informace o projektu'!$C$3,12,31)-1,1,'6. Data'!$C$76:$C$89)),"OK","!!"),ISBLANK(G956),"!",ISBLANK(H956),"!!!",H956='6. Data'!$B$3,"vyberte druh nákladu")," ")</f>
        <v xml:space="preserve"> </v>
      </c>
      <c r="J956" s="261" t="str">
        <f t="shared" si="42"/>
        <v xml:space="preserve"> </v>
      </c>
      <c r="K956" s="238" t="str">
        <f t="shared" si="43"/>
        <v xml:space="preserve"> </v>
      </c>
      <c r="L956" s="87" t="str">
        <f t="shared" si="44"/>
        <v xml:space="preserve"> </v>
      </c>
    </row>
    <row r="957" spans="1:12" x14ac:dyDescent="0.25">
      <c r="A957" s="72"/>
      <c r="B957" s="82"/>
      <c r="C957" s="82"/>
      <c r="D957" s="79"/>
      <c r="E957" s="83"/>
      <c r="F957" s="83"/>
      <c r="G957" s="81"/>
      <c r="H957" s="126"/>
      <c r="I957" s="238" t="str">
        <f>IF(ISNUMBER(F957),_xlfn.IFS(RIGHT(H957,3)="(b)",IF(AND(G957&gt;=DATE('1. Informace o projektu'!$C$3,1,1),G957&lt;=WORKDAY(DATE('1. Informace o projektu'!$C$3+1,1,31)-1,1)),"OK","!!"),RIGHT(H957,3)="(a)",IF(AND(G957&gt;=DATE('1. Informace o projektu'!$C$3,1,1),G957&lt;=WORKDAY(DATE('1. Informace o projektu'!$C$3,12,31)-1,1,'6. Data'!$C$76:$C$89)),"OK","!!"),ISBLANK(G957),"!",ISBLANK(H957),"!!!",H957='6. Data'!$B$3,"vyberte druh nákladu")," ")</f>
        <v xml:space="preserve"> </v>
      </c>
      <c r="J957" s="261" t="str">
        <f t="shared" si="42"/>
        <v xml:space="preserve"> </v>
      </c>
      <c r="K957" s="238" t="str">
        <f t="shared" si="43"/>
        <v xml:space="preserve"> </v>
      </c>
      <c r="L957" s="87" t="str">
        <f t="shared" si="44"/>
        <v xml:space="preserve"> </v>
      </c>
    </row>
    <row r="958" spans="1:12" x14ac:dyDescent="0.25">
      <c r="A958" s="72"/>
      <c r="B958" s="82"/>
      <c r="C958" s="82"/>
      <c r="D958" s="79"/>
      <c r="E958" s="83"/>
      <c r="F958" s="83"/>
      <c r="G958" s="81"/>
      <c r="H958" s="126"/>
      <c r="I958" s="238" t="str">
        <f>IF(ISNUMBER(F958),_xlfn.IFS(RIGHT(H958,3)="(b)",IF(AND(G958&gt;=DATE('1. Informace o projektu'!$C$3,1,1),G958&lt;=WORKDAY(DATE('1. Informace o projektu'!$C$3+1,1,31)-1,1)),"OK","!!"),RIGHT(H958,3)="(a)",IF(AND(G958&gt;=DATE('1. Informace o projektu'!$C$3,1,1),G958&lt;=WORKDAY(DATE('1. Informace o projektu'!$C$3,12,31)-1,1,'6. Data'!$C$76:$C$89)),"OK","!!"),ISBLANK(G958),"!",ISBLANK(H958),"!!!",H958='6. Data'!$B$3,"vyberte druh nákladu")," ")</f>
        <v xml:space="preserve"> </v>
      </c>
      <c r="J958" s="261" t="str">
        <f t="shared" si="42"/>
        <v xml:space="preserve"> </v>
      </c>
      <c r="K958" s="238" t="str">
        <f t="shared" si="43"/>
        <v xml:space="preserve"> </v>
      </c>
      <c r="L958" s="87" t="str">
        <f t="shared" si="44"/>
        <v xml:space="preserve"> </v>
      </c>
    </row>
    <row r="959" spans="1:12" x14ac:dyDescent="0.25">
      <c r="A959" s="72"/>
      <c r="B959" s="82"/>
      <c r="C959" s="82"/>
      <c r="D959" s="79"/>
      <c r="E959" s="83"/>
      <c r="F959" s="83"/>
      <c r="G959" s="81"/>
      <c r="H959" s="126"/>
      <c r="I959" s="238" t="str">
        <f>IF(ISNUMBER(F959),_xlfn.IFS(RIGHT(H959,3)="(b)",IF(AND(G959&gt;=DATE('1. Informace o projektu'!$C$3,1,1),G959&lt;=WORKDAY(DATE('1. Informace o projektu'!$C$3+1,1,31)-1,1)),"OK","!!"),RIGHT(H959,3)="(a)",IF(AND(G959&gt;=DATE('1. Informace o projektu'!$C$3,1,1),G959&lt;=WORKDAY(DATE('1. Informace o projektu'!$C$3,12,31)-1,1,'6. Data'!$C$76:$C$89)),"OK","!!"),ISBLANK(G959),"!",ISBLANK(H959),"!!!",H959='6. Data'!$B$3,"vyberte druh nákladu")," ")</f>
        <v xml:space="preserve"> </v>
      </c>
      <c r="J959" s="261" t="str">
        <f t="shared" si="42"/>
        <v xml:space="preserve"> </v>
      </c>
      <c r="K959" s="238" t="str">
        <f t="shared" si="43"/>
        <v xml:space="preserve"> </v>
      </c>
      <c r="L959" s="87" t="str">
        <f t="shared" si="44"/>
        <v xml:space="preserve"> </v>
      </c>
    </row>
    <row r="960" spans="1:12" x14ac:dyDescent="0.25">
      <c r="A960" s="72"/>
      <c r="B960" s="82"/>
      <c r="C960" s="82"/>
      <c r="D960" s="79"/>
      <c r="E960" s="83"/>
      <c r="F960" s="83"/>
      <c r="G960" s="81"/>
      <c r="H960" s="126"/>
      <c r="I960" s="238" t="str">
        <f>IF(ISNUMBER(F960),_xlfn.IFS(RIGHT(H960,3)="(b)",IF(AND(G960&gt;=DATE('1. Informace o projektu'!$C$3,1,1),G960&lt;=WORKDAY(DATE('1. Informace o projektu'!$C$3+1,1,31)-1,1)),"OK","!!"),RIGHT(H960,3)="(a)",IF(AND(G960&gt;=DATE('1. Informace o projektu'!$C$3,1,1),G960&lt;=WORKDAY(DATE('1. Informace o projektu'!$C$3,12,31)-1,1,'6. Data'!$C$76:$C$89)),"OK","!!"),ISBLANK(G960),"!",ISBLANK(H960),"!!!",H960='6. Data'!$B$3,"vyberte druh nákladu")," ")</f>
        <v xml:space="preserve"> </v>
      </c>
      <c r="J960" s="261" t="str">
        <f t="shared" si="42"/>
        <v xml:space="preserve"> </v>
      </c>
      <c r="K960" s="238" t="str">
        <f t="shared" si="43"/>
        <v xml:space="preserve"> </v>
      </c>
      <c r="L960" s="87" t="str">
        <f t="shared" si="44"/>
        <v xml:space="preserve"> </v>
      </c>
    </row>
    <row r="961" spans="1:12" x14ac:dyDescent="0.25">
      <c r="A961" s="72"/>
      <c r="B961" s="82"/>
      <c r="C961" s="82"/>
      <c r="D961" s="79"/>
      <c r="E961" s="83"/>
      <c r="F961" s="83"/>
      <c r="G961" s="81"/>
      <c r="H961" s="126"/>
      <c r="I961" s="238" t="str">
        <f>IF(ISNUMBER(F961),_xlfn.IFS(RIGHT(H961,3)="(b)",IF(AND(G961&gt;=DATE('1. Informace o projektu'!$C$3,1,1),G961&lt;=WORKDAY(DATE('1. Informace o projektu'!$C$3+1,1,31)-1,1)),"OK","!!"),RIGHT(H961,3)="(a)",IF(AND(G961&gt;=DATE('1. Informace o projektu'!$C$3,1,1),G961&lt;=WORKDAY(DATE('1. Informace o projektu'!$C$3,12,31)-1,1,'6. Data'!$C$76:$C$89)),"OK","!!"),ISBLANK(G961),"!",ISBLANK(H961),"!!!",H961='6. Data'!$B$3,"vyberte druh nákladu")," ")</f>
        <v xml:space="preserve"> </v>
      </c>
      <c r="J961" s="261" t="str">
        <f t="shared" si="42"/>
        <v xml:space="preserve"> </v>
      </c>
      <c r="K961" s="238" t="str">
        <f t="shared" si="43"/>
        <v xml:space="preserve"> </v>
      </c>
      <c r="L961" s="87" t="str">
        <f t="shared" si="44"/>
        <v xml:space="preserve"> </v>
      </c>
    </row>
    <row r="962" spans="1:12" x14ac:dyDescent="0.25">
      <c r="A962" s="72"/>
      <c r="B962" s="82"/>
      <c r="C962" s="82"/>
      <c r="D962" s="79"/>
      <c r="E962" s="83"/>
      <c r="F962" s="83"/>
      <c r="G962" s="81"/>
      <c r="H962" s="126"/>
      <c r="I962" s="238" t="str">
        <f>IF(ISNUMBER(F962),_xlfn.IFS(RIGHT(H962,3)="(b)",IF(AND(G962&gt;=DATE('1. Informace o projektu'!$C$3,1,1),G962&lt;=WORKDAY(DATE('1. Informace o projektu'!$C$3+1,1,31)-1,1)),"OK","!!"),RIGHT(H962,3)="(a)",IF(AND(G962&gt;=DATE('1. Informace o projektu'!$C$3,1,1),G962&lt;=WORKDAY(DATE('1. Informace o projektu'!$C$3,12,31)-1,1,'6. Data'!$C$76:$C$89)),"OK","!!"),ISBLANK(G962),"!",ISBLANK(H962),"!!!",H962='6. Data'!$B$3,"vyberte druh nákladu")," ")</f>
        <v xml:space="preserve"> </v>
      </c>
      <c r="J962" s="261" t="str">
        <f t="shared" si="42"/>
        <v xml:space="preserve"> </v>
      </c>
      <c r="K962" s="238" t="str">
        <f t="shared" si="43"/>
        <v xml:space="preserve"> </v>
      </c>
      <c r="L962" s="87" t="str">
        <f t="shared" si="44"/>
        <v xml:space="preserve"> </v>
      </c>
    </row>
    <row r="963" spans="1:12" x14ac:dyDescent="0.25">
      <c r="A963" s="72"/>
      <c r="B963" s="82"/>
      <c r="C963" s="82"/>
      <c r="D963" s="79"/>
      <c r="E963" s="83"/>
      <c r="F963" s="83"/>
      <c r="G963" s="81"/>
      <c r="H963" s="126"/>
      <c r="I963" s="238" t="str">
        <f>IF(ISNUMBER(F963),_xlfn.IFS(RIGHT(H963,3)="(b)",IF(AND(G963&gt;=DATE('1. Informace o projektu'!$C$3,1,1),G963&lt;=WORKDAY(DATE('1. Informace o projektu'!$C$3+1,1,31)-1,1)),"OK","!!"),RIGHT(H963,3)="(a)",IF(AND(G963&gt;=DATE('1. Informace o projektu'!$C$3,1,1),G963&lt;=WORKDAY(DATE('1. Informace o projektu'!$C$3,12,31)-1,1,'6. Data'!$C$76:$C$89)),"OK","!!"),ISBLANK(G963),"!",ISBLANK(H963),"!!!",H963='6. Data'!$B$3,"vyberte druh nákladu")," ")</f>
        <v xml:space="preserve"> </v>
      </c>
      <c r="J963" s="261" t="str">
        <f t="shared" si="42"/>
        <v xml:space="preserve"> </v>
      </c>
      <c r="K963" s="238" t="str">
        <f t="shared" si="43"/>
        <v xml:space="preserve"> </v>
      </c>
      <c r="L963" s="87" t="str">
        <f t="shared" si="44"/>
        <v xml:space="preserve"> </v>
      </c>
    </row>
    <row r="964" spans="1:12" x14ac:dyDescent="0.25">
      <c r="A964" s="72"/>
      <c r="B964" s="82"/>
      <c r="C964" s="82"/>
      <c r="D964" s="79"/>
      <c r="E964" s="83"/>
      <c r="F964" s="83"/>
      <c r="G964" s="81"/>
      <c r="H964" s="126"/>
      <c r="I964" s="238" t="str">
        <f>IF(ISNUMBER(F964),_xlfn.IFS(RIGHT(H964,3)="(b)",IF(AND(G964&gt;=DATE('1. Informace o projektu'!$C$3,1,1),G964&lt;=WORKDAY(DATE('1. Informace o projektu'!$C$3+1,1,31)-1,1)),"OK","!!"),RIGHT(H964,3)="(a)",IF(AND(G964&gt;=DATE('1. Informace o projektu'!$C$3,1,1),G964&lt;=WORKDAY(DATE('1. Informace o projektu'!$C$3,12,31)-1,1,'6. Data'!$C$76:$C$89)),"OK","!!"),ISBLANK(G964),"!",ISBLANK(H964),"!!!",H964='6. Data'!$B$3,"vyberte druh nákladu")," ")</f>
        <v xml:space="preserve"> </v>
      </c>
      <c r="J964" s="261" t="str">
        <f t="shared" si="42"/>
        <v xml:space="preserve"> </v>
      </c>
      <c r="K964" s="238" t="str">
        <f t="shared" si="43"/>
        <v xml:space="preserve"> </v>
      </c>
      <c r="L964" s="87" t="str">
        <f t="shared" si="44"/>
        <v xml:space="preserve"> </v>
      </c>
    </row>
    <row r="965" spans="1:12" x14ac:dyDescent="0.25">
      <c r="A965" s="72"/>
      <c r="B965" s="82"/>
      <c r="C965" s="82"/>
      <c r="D965" s="79"/>
      <c r="E965" s="83"/>
      <c r="F965" s="83"/>
      <c r="G965" s="81"/>
      <c r="H965" s="126"/>
      <c r="I965" s="238" t="str">
        <f>IF(ISNUMBER(F965),_xlfn.IFS(RIGHT(H965,3)="(b)",IF(AND(G965&gt;=DATE('1. Informace o projektu'!$C$3,1,1),G965&lt;=WORKDAY(DATE('1. Informace o projektu'!$C$3+1,1,31)-1,1)),"OK","!!"),RIGHT(H965,3)="(a)",IF(AND(G965&gt;=DATE('1. Informace o projektu'!$C$3,1,1),G965&lt;=WORKDAY(DATE('1. Informace o projektu'!$C$3,12,31)-1,1,'6. Data'!$C$76:$C$89)),"OK","!!"),ISBLANK(G965),"!",ISBLANK(H965),"!!!",H965='6. Data'!$B$3,"vyberte druh nákladu")," ")</f>
        <v xml:space="preserve"> </v>
      </c>
      <c r="J965" s="261" t="str">
        <f t="shared" si="42"/>
        <v xml:space="preserve"> </v>
      </c>
      <c r="K965" s="238" t="str">
        <f t="shared" si="43"/>
        <v xml:space="preserve"> </v>
      </c>
      <c r="L965" s="87" t="str">
        <f t="shared" si="44"/>
        <v xml:space="preserve"> </v>
      </c>
    </row>
    <row r="966" spans="1:12" x14ac:dyDescent="0.25">
      <c r="A966" s="72"/>
      <c r="B966" s="82"/>
      <c r="C966" s="82"/>
      <c r="D966" s="79"/>
      <c r="E966" s="83"/>
      <c r="F966" s="83"/>
      <c r="G966" s="81"/>
      <c r="H966" s="126"/>
      <c r="I966" s="238" t="str">
        <f>IF(ISNUMBER(F966),_xlfn.IFS(RIGHT(H966,3)="(b)",IF(AND(G966&gt;=DATE('1. Informace o projektu'!$C$3,1,1),G966&lt;=WORKDAY(DATE('1. Informace o projektu'!$C$3+1,1,31)-1,1)),"OK","!!"),RIGHT(H966,3)="(a)",IF(AND(G966&gt;=DATE('1. Informace o projektu'!$C$3,1,1),G966&lt;=WORKDAY(DATE('1. Informace o projektu'!$C$3,12,31)-1,1,'6. Data'!$C$76:$C$89)),"OK","!!"),ISBLANK(G966),"!",ISBLANK(H966),"!!!",H966='6. Data'!$B$3,"vyberte druh nákladu")," ")</f>
        <v xml:space="preserve"> </v>
      </c>
      <c r="J966" s="261" t="str">
        <f t="shared" si="42"/>
        <v xml:space="preserve"> </v>
      </c>
      <c r="K966" s="238" t="str">
        <f t="shared" si="43"/>
        <v xml:space="preserve"> </v>
      </c>
      <c r="L966" s="87" t="str">
        <f t="shared" si="44"/>
        <v xml:space="preserve"> </v>
      </c>
    </row>
    <row r="967" spans="1:12" x14ac:dyDescent="0.25">
      <c r="A967" s="72"/>
      <c r="B967" s="82"/>
      <c r="C967" s="82"/>
      <c r="D967" s="79"/>
      <c r="E967" s="83"/>
      <c r="F967" s="83"/>
      <c r="G967" s="81"/>
      <c r="H967" s="126"/>
      <c r="I967" s="238" t="str">
        <f>IF(ISNUMBER(F967),_xlfn.IFS(RIGHT(H967,3)="(b)",IF(AND(G967&gt;=DATE('1. Informace o projektu'!$C$3,1,1),G967&lt;=WORKDAY(DATE('1. Informace o projektu'!$C$3+1,1,31)-1,1)),"OK","!!"),RIGHT(H967,3)="(a)",IF(AND(G967&gt;=DATE('1. Informace o projektu'!$C$3,1,1),G967&lt;=WORKDAY(DATE('1. Informace o projektu'!$C$3,12,31)-1,1,'6. Data'!$C$76:$C$89)),"OK","!!"),ISBLANK(G967),"!",ISBLANK(H967),"!!!",H967='6. Data'!$B$3,"vyberte druh nákladu")," ")</f>
        <v xml:space="preserve"> </v>
      </c>
      <c r="J967" s="261" t="str">
        <f t="shared" ref="J967:J1030" si="45">_xlfn.IFS(I967="!","Zapište datum úhrady",I967="ok"," ",I967=" "," ",I967="!!!","vyberte druh nákladu",I967="!!","nepovolené datum úhrady",I967="vyberte druh nákladu","vyberte druh nákladu")</f>
        <v xml:space="preserve"> </v>
      </c>
      <c r="K967" s="238" t="str">
        <f t="shared" ref="K967:K1030" si="46">IF(ISNUMBER(F967),IF(E967&gt;=F967,"OK","!")," ")</f>
        <v xml:space="preserve"> </v>
      </c>
      <c r="L967" s="87" t="str">
        <f t="shared" ref="L967:L1030" si="47">_xlfn.IFS(K967="!","Hrazeno z dotace je vyšší než fakturovaná částka",K967="ok"," ",K967=" "," ")</f>
        <v xml:space="preserve"> </v>
      </c>
    </row>
    <row r="968" spans="1:12" x14ac:dyDescent="0.25">
      <c r="A968" s="72"/>
      <c r="B968" s="82"/>
      <c r="C968" s="82"/>
      <c r="D968" s="79"/>
      <c r="E968" s="83"/>
      <c r="F968" s="83"/>
      <c r="G968" s="81"/>
      <c r="H968" s="126"/>
      <c r="I968" s="238" t="str">
        <f>IF(ISNUMBER(F968),_xlfn.IFS(RIGHT(H968,3)="(b)",IF(AND(G968&gt;=DATE('1. Informace o projektu'!$C$3,1,1),G968&lt;=WORKDAY(DATE('1. Informace o projektu'!$C$3+1,1,31)-1,1)),"OK","!!"),RIGHT(H968,3)="(a)",IF(AND(G968&gt;=DATE('1. Informace o projektu'!$C$3,1,1),G968&lt;=WORKDAY(DATE('1. Informace o projektu'!$C$3,12,31)-1,1,'6. Data'!$C$76:$C$89)),"OK","!!"),ISBLANK(G968),"!",ISBLANK(H968),"!!!",H968='6. Data'!$B$3,"vyberte druh nákladu")," ")</f>
        <v xml:space="preserve"> </v>
      </c>
      <c r="J968" s="261" t="str">
        <f t="shared" si="45"/>
        <v xml:space="preserve"> </v>
      </c>
      <c r="K968" s="238" t="str">
        <f t="shared" si="46"/>
        <v xml:space="preserve"> </v>
      </c>
      <c r="L968" s="87" t="str">
        <f t="shared" si="47"/>
        <v xml:space="preserve"> </v>
      </c>
    </row>
    <row r="969" spans="1:12" x14ac:dyDescent="0.25">
      <c r="A969" s="72"/>
      <c r="B969" s="82"/>
      <c r="C969" s="82"/>
      <c r="D969" s="79"/>
      <c r="E969" s="83"/>
      <c r="F969" s="83"/>
      <c r="G969" s="81"/>
      <c r="H969" s="126"/>
      <c r="I969" s="238" t="str">
        <f>IF(ISNUMBER(F969),_xlfn.IFS(RIGHT(H969,3)="(b)",IF(AND(G969&gt;=DATE('1. Informace o projektu'!$C$3,1,1),G969&lt;=WORKDAY(DATE('1. Informace o projektu'!$C$3+1,1,31)-1,1)),"OK","!!"),RIGHT(H969,3)="(a)",IF(AND(G969&gt;=DATE('1. Informace o projektu'!$C$3,1,1),G969&lt;=WORKDAY(DATE('1. Informace o projektu'!$C$3,12,31)-1,1,'6. Data'!$C$76:$C$89)),"OK","!!"),ISBLANK(G969),"!",ISBLANK(H969),"!!!",H969='6. Data'!$B$3,"vyberte druh nákladu")," ")</f>
        <v xml:space="preserve"> </v>
      </c>
      <c r="J969" s="261" t="str">
        <f t="shared" si="45"/>
        <v xml:space="preserve"> </v>
      </c>
      <c r="K969" s="238" t="str">
        <f t="shared" si="46"/>
        <v xml:space="preserve"> </v>
      </c>
      <c r="L969" s="87" t="str">
        <f t="shared" si="47"/>
        <v xml:space="preserve"> </v>
      </c>
    </row>
    <row r="970" spans="1:12" x14ac:dyDescent="0.25">
      <c r="A970" s="72"/>
      <c r="B970" s="82"/>
      <c r="C970" s="82"/>
      <c r="D970" s="79"/>
      <c r="E970" s="83"/>
      <c r="F970" s="83"/>
      <c r="G970" s="81"/>
      <c r="H970" s="126"/>
      <c r="I970" s="238" t="str">
        <f>IF(ISNUMBER(F970),_xlfn.IFS(RIGHT(H970,3)="(b)",IF(AND(G970&gt;=DATE('1. Informace o projektu'!$C$3,1,1),G970&lt;=WORKDAY(DATE('1. Informace o projektu'!$C$3+1,1,31)-1,1)),"OK","!!"),RIGHT(H970,3)="(a)",IF(AND(G970&gt;=DATE('1. Informace o projektu'!$C$3,1,1),G970&lt;=WORKDAY(DATE('1. Informace o projektu'!$C$3,12,31)-1,1,'6. Data'!$C$76:$C$89)),"OK","!!"),ISBLANK(G970),"!",ISBLANK(H970),"!!!",H970='6. Data'!$B$3,"vyberte druh nákladu")," ")</f>
        <v xml:space="preserve"> </v>
      </c>
      <c r="J970" s="261" t="str">
        <f t="shared" si="45"/>
        <v xml:space="preserve"> </v>
      </c>
      <c r="K970" s="238" t="str">
        <f t="shared" si="46"/>
        <v xml:space="preserve"> </v>
      </c>
      <c r="L970" s="87" t="str">
        <f t="shared" si="47"/>
        <v xml:space="preserve"> </v>
      </c>
    </row>
    <row r="971" spans="1:12" x14ac:dyDescent="0.25">
      <c r="A971" s="72"/>
      <c r="B971" s="82"/>
      <c r="C971" s="82"/>
      <c r="D971" s="79"/>
      <c r="E971" s="83"/>
      <c r="F971" s="83"/>
      <c r="G971" s="81"/>
      <c r="H971" s="126"/>
      <c r="I971" s="238" t="str">
        <f>IF(ISNUMBER(F971),_xlfn.IFS(RIGHT(H971,3)="(b)",IF(AND(G971&gt;=DATE('1. Informace o projektu'!$C$3,1,1),G971&lt;=WORKDAY(DATE('1. Informace o projektu'!$C$3+1,1,31)-1,1)),"OK","!!"),RIGHT(H971,3)="(a)",IF(AND(G971&gt;=DATE('1. Informace o projektu'!$C$3,1,1),G971&lt;=WORKDAY(DATE('1. Informace o projektu'!$C$3,12,31)-1,1,'6. Data'!$C$76:$C$89)),"OK","!!"),ISBLANK(G971),"!",ISBLANK(H971),"!!!",H971='6. Data'!$B$3,"vyberte druh nákladu")," ")</f>
        <v xml:space="preserve"> </v>
      </c>
      <c r="J971" s="261" t="str">
        <f t="shared" si="45"/>
        <v xml:space="preserve"> </v>
      </c>
      <c r="K971" s="238" t="str">
        <f t="shared" si="46"/>
        <v xml:space="preserve"> </v>
      </c>
      <c r="L971" s="87" t="str">
        <f t="shared" si="47"/>
        <v xml:space="preserve"> </v>
      </c>
    </row>
    <row r="972" spans="1:12" x14ac:dyDescent="0.25">
      <c r="A972" s="72"/>
      <c r="B972" s="82"/>
      <c r="C972" s="82"/>
      <c r="D972" s="79"/>
      <c r="E972" s="83"/>
      <c r="F972" s="83"/>
      <c r="G972" s="81"/>
      <c r="H972" s="126"/>
      <c r="I972" s="238" t="str">
        <f>IF(ISNUMBER(F972),_xlfn.IFS(RIGHT(H972,3)="(b)",IF(AND(G972&gt;=DATE('1. Informace o projektu'!$C$3,1,1),G972&lt;=WORKDAY(DATE('1. Informace o projektu'!$C$3+1,1,31)-1,1)),"OK","!!"),RIGHT(H972,3)="(a)",IF(AND(G972&gt;=DATE('1. Informace o projektu'!$C$3,1,1),G972&lt;=WORKDAY(DATE('1. Informace o projektu'!$C$3,12,31)-1,1,'6. Data'!$C$76:$C$89)),"OK","!!"),ISBLANK(G972),"!",ISBLANK(H972),"!!!",H972='6. Data'!$B$3,"vyberte druh nákladu")," ")</f>
        <v xml:space="preserve"> </v>
      </c>
      <c r="J972" s="261" t="str">
        <f t="shared" si="45"/>
        <v xml:space="preserve"> </v>
      </c>
      <c r="K972" s="238" t="str">
        <f t="shared" si="46"/>
        <v xml:space="preserve"> </v>
      </c>
      <c r="L972" s="87" t="str">
        <f t="shared" si="47"/>
        <v xml:space="preserve"> </v>
      </c>
    </row>
    <row r="973" spans="1:12" x14ac:dyDescent="0.25">
      <c r="A973" s="72"/>
      <c r="B973" s="82"/>
      <c r="C973" s="82"/>
      <c r="D973" s="79"/>
      <c r="E973" s="83"/>
      <c r="F973" s="83"/>
      <c r="G973" s="81"/>
      <c r="H973" s="126"/>
      <c r="I973" s="238" t="str">
        <f>IF(ISNUMBER(F973),_xlfn.IFS(RIGHT(H973,3)="(b)",IF(AND(G973&gt;=DATE('1. Informace o projektu'!$C$3,1,1),G973&lt;=WORKDAY(DATE('1. Informace o projektu'!$C$3+1,1,31)-1,1)),"OK","!!"),RIGHT(H973,3)="(a)",IF(AND(G973&gt;=DATE('1. Informace o projektu'!$C$3,1,1),G973&lt;=WORKDAY(DATE('1. Informace o projektu'!$C$3,12,31)-1,1,'6. Data'!$C$76:$C$89)),"OK","!!"),ISBLANK(G973),"!",ISBLANK(H973),"!!!",H973='6. Data'!$B$3,"vyberte druh nákladu")," ")</f>
        <v xml:space="preserve"> </v>
      </c>
      <c r="J973" s="261" t="str">
        <f t="shared" si="45"/>
        <v xml:space="preserve"> </v>
      </c>
      <c r="K973" s="238" t="str">
        <f t="shared" si="46"/>
        <v xml:space="preserve"> </v>
      </c>
      <c r="L973" s="87" t="str">
        <f t="shared" si="47"/>
        <v xml:space="preserve"> </v>
      </c>
    </row>
    <row r="974" spans="1:12" x14ac:dyDescent="0.25">
      <c r="A974" s="72"/>
      <c r="B974" s="82"/>
      <c r="C974" s="82"/>
      <c r="D974" s="79"/>
      <c r="E974" s="83"/>
      <c r="F974" s="83"/>
      <c r="G974" s="81"/>
      <c r="H974" s="126"/>
      <c r="I974" s="238" t="str">
        <f>IF(ISNUMBER(F974),_xlfn.IFS(RIGHT(H974,3)="(b)",IF(AND(G974&gt;=DATE('1. Informace o projektu'!$C$3,1,1),G974&lt;=WORKDAY(DATE('1. Informace o projektu'!$C$3+1,1,31)-1,1)),"OK","!!"),RIGHT(H974,3)="(a)",IF(AND(G974&gt;=DATE('1. Informace o projektu'!$C$3,1,1),G974&lt;=WORKDAY(DATE('1. Informace o projektu'!$C$3,12,31)-1,1,'6. Data'!$C$76:$C$89)),"OK","!!"),ISBLANK(G974),"!",ISBLANK(H974),"!!!",H974='6. Data'!$B$3,"vyberte druh nákladu")," ")</f>
        <v xml:space="preserve"> </v>
      </c>
      <c r="J974" s="261" t="str">
        <f t="shared" si="45"/>
        <v xml:space="preserve"> </v>
      </c>
      <c r="K974" s="238" t="str">
        <f t="shared" si="46"/>
        <v xml:space="preserve"> </v>
      </c>
      <c r="L974" s="87" t="str">
        <f t="shared" si="47"/>
        <v xml:space="preserve"> </v>
      </c>
    </row>
    <row r="975" spans="1:12" x14ac:dyDescent="0.25">
      <c r="A975" s="72"/>
      <c r="B975" s="82"/>
      <c r="C975" s="82"/>
      <c r="D975" s="79"/>
      <c r="E975" s="83"/>
      <c r="F975" s="83"/>
      <c r="G975" s="81"/>
      <c r="H975" s="126"/>
      <c r="I975" s="238" t="str">
        <f>IF(ISNUMBER(F975),_xlfn.IFS(RIGHT(H975,3)="(b)",IF(AND(G975&gt;=DATE('1. Informace o projektu'!$C$3,1,1),G975&lt;=WORKDAY(DATE('1. Informace o projektu'!$C$3+1,1,31)-1,1)),"OK","!!"),RIGHT(H975,3)="(a)",IF(AND(G975&gt;=DATE('1. Informace o projektu'!$C$3,1,1),G975&lt;=WORKDAY(DATE('1. Informace o projektu'!$C$3,12,31)-1,1,'6. Data'!$C$76:$C$89)),"OK","!!"),ISBLANK(G975),"!",ISBLANK(H975),"!!!",H975='6. Data'!$B$3,"vyberte druh nákladu")," ")</f>
        <v xml:space="preserve"> </v>
      </c>
      <c r="J975" s="261" t="str">
        <f t="shared" si="45"/>
        <v xml:space="preserve"> </v>
      </c>
      <c r="K975" s="238" t="str">
        <f t="shared" si="46"/>
        <v xml:space="preserve"> </v>
      </c>
      <c r="L975" s="87" t="str">
        <f t="shared" si="47"/>
        <v xml:space="preserve"> </v>
      </c>
    </row>
    <row r="976" spans="1:12" x14ac:dyDescent="0.25">
      <c r="A976" s="72"/>
      <c r="B976" s="82"/>
      <c r="C976" s="82"/>
      <c r="D976" s="79"/>
      <c r="E976" s="83"/>
      <c r="F976" s="83"/>
      <c r="G976" s="81"/>
      <c r="H976" s="126"/>
      <c r="I976" s="238" t="str">
        <f>IF(ISNUMBER(F976),_xlfn.IFS(RIGHT(H976,3)="(b)",IF(AND(G976&gt;=DATE('1. Informace o projektu'!$C$3,1,1),G976&lt;=WORKDAY(DATE('1. Informace o projektu'!$C$3+1,1,31)-1,1)),"OK","!!"),RIGHT(H976,3)="(a)",IF(AND(G976&gt;=DATE('1. Informace o projektu'!$C$3,1,1),G976&lt;=WORKDAY(DATE('1. Informace o projektu'!$C$3,12,31)-1,1,'6. Data'!$C$76:$C$89)),"OK","!!"),ISBLANK(G976),"!",ISBLANK(H976),"!!!",H976='6. Data'!$B$3,"vyberte druh nákladu")," ")</f>
        <v xml:space="preserve"> </v>
      </c>
      <c r="J976" s="261" t="str">
        <f t="shared" si="45"/>
        <v xml:space="preserve"> </v>
      </c>
      <c r="K976" s="238" t="str">
        <f t="shared" si="46"/>
        <v xml:space="preserve"> </v>
      </c>
      <c r="L976" s="87" t="str">
        <f t="shared" si="47"/>
        <v xml:space="preserve"> </v>
      </c>
    </row>
    <row r="977" spans="1:12" x14ac:dyDescent="0.25">
      <c r="A977" s="72"/>
      <c r="B977" s="82"/>
      <c r="C977" s="82"/>
      <c r="D977" s="79"/>
      <c r="E977" s="83"/>
      <c r="F977" s="83"/>
      <c r="G977" s="81"/>
      <c r="H977" s="126"/>
      <c r="I977" s="238" t="str">
        <f>IF(ISNUMBER(F977),_xlfn.IFS(RIGHT(H977,3)="(b)",IF(AND(G977&gt;=DATE('1. Informace o projektu'!$C$3,1,1),G977&lt;=WORKDAY(DATE('1. Informace o projektu'!$C$3+1,1,31)-1,1)),"OK","!!"),RIGHT(H977,3)="(a)",IF(AND(G977&gt;=DATE('1. Informace o projektu'!$C$3,1,1),G977&lt;=WORKDAY(DATE('1. Informace o projektu'!$C$3,12,31)-1,1,'6. Data'!$C$76:$C$89)),"OK","!!"),ISBLANK(G977),"!",ISBLANK(H977),"!!!",H977='6. Data'!$B$3,"vyberte druh nákladu")," ")</f>
        <v xml:space="preserve"> </v>
      </c>
      <c r="J977" s="261" t="str">
        <f t="shared" si="45"/>
        <v xml:space="preserve"> </v>
      </c>
      <c r="K977" s="238" t="str">
        <f t="shared" si="46"/>
        <v xml:space="preserve"> </v>
      </c>
      <c r="L977" s="87" t="str">
        <f t="shared" si="47"/>
        <v xml:space="preserve"> </v>
      </c>
    </row>
    <row r="978" spans="1:12" x14ac:dyDescent="0.25">
      <c r="A978" s="72"/>
      <c r="B978" s="82"/>
      <c r="C978" s="82"/>
      <c r="D978" s="79"/>
      <c r="E978" s="83"/>
      <c r="F978" s="83"/>
      <c r="G978" s="81"/>
      <c r="H978" s="126"/>
      <c r="I978" s="238" t="str">
        <f>IF(ISNUMBER(F978),_xlfn.IFS(RIGHT(H978,3)="(b)",IF(AND(G978&gt;=DATE('1. Informace o projektu'!$C$3,1,1),G978&lt;=WORKDAY(DATE('1. Informace o projektu'!$C$3+1,1,31)-1,1)),"OK","!!"),RIGHT(H978,3)="(a)",IF(AND(G978&gt;=DATE('1. Informace o projektu'!$C$3,1,1),G978&lt;=WORKDAY(DATE('1. Informace o projektu'!$C$3,12,31)-1,1,'6. Data'!$C$76:$C$89)),"OK","!!"),ISBLANK(G978),"!",ISBLANK(H978),"!!!",H978='6. Data'!$B$3,"vyberte druh nákladu")," ")</f>
        <v xml:space="preserve"> </v>
      </c>
      <c r="J978" s="261" t="str">
        <f t="shared" si="45"/>
        <v xml:space="preserve"> </v>
      </c>
      <c r="K978" s="238" t="str">
        <f t="shared" si="46"/>
        <v xml:space="preserve"> </v>
      </c>
      <c r="L978" s="87" t="str">
        <f t="shared" si="47"/>
        <v xml:space="preserve"> </v>
      </c>
    </row>
    <row r="979" spans="1:12" x14ac:dyDescent="0.25">
      <c r="A979" s="72"/>
      <c r="B979" s="82"/>
      <c r="C979" s="82"/>
      <c r="D979" s="79"/>
      <c r="E979" s="83"/>
      <c r="F979" s="83"/>
      <c r="G979" s="81"/>
      <c r="H979" s="126"/>
      <c r="I979" s="238" t="str">
        <f>IF(ISNUMBER(F979),_xlfn.IFS(RIGHT(H979,3)="(b)",IF(AND(G979&gt;=DATE('1. Informace o projektu'!$C$3,1,1),G979&lt;=WORKDAY(DATE('1. Informace o projektu'!$C$3+1,1,31)-1,1)),"OK","!!"),RIGHT(H979,3)="(a)",IF(AND(G979&gt;=DATE('1. Informace o projektu'!$C$3,1,1),G979&lt;=WORKDAY(DATE('1. Informace o projektu'!$C$3,12,31)-1,1,'6. Data'!$C$76:$C$89)),"OK","!!"),ISBLANK(G979),"!",ISBLANK(H979),"!!!",H979='6. Data'!$B$3,"vyberte druh nákladu")," ")</f>
        <v xml:space="preserve"> </v>
      </c>
      <c r="J979" s="261" t="str">
        <f t="shared" si="45"/>
        <v xml:space="preserve"> </v>
      </c>
      <c r="K979" s="238" t="str">
        <f t="shared" si="46"/>
        <v xml:space="preserve"> </v>
      </c>
      <c r="L979" s="87" t="str">
        <f t="shared" si="47"/>
        <v xml:space="preserve"> </v>
      </c>
    </row>
    <row r="980" spans="1:12" x14ac:dyDescent="0.25">
      <c r="A980" s="72"/>
      <c r="B980" s="82"/>
      <c r="C980" s="82"/>
      <c r="D980" s="79"/>
      <c r="E980" s="83"/>
      <c r="F980" s="83"/>
      <c r="G980" s="81"/>
      <c r="H980" s="126"/>
      <c r="I980" s="238" t="str">
        <f>IF(ISNUMBER(F980),_xlfn.IFS(RIGHT(H980,3)="(b)",IF(AND(G980&gt;=DATE('1. Informace o projektu'!$C$3,1,1),G980&lt;=WORKDAY(DATE('1. Informace o projektu'!$C$3+1,1,31)-1,1)),"OK","!!"),RIGHT(H980,3)="(a)",IF(AND(G980&gt;=DATE('1. Informace o projektu'!$C$3,1,1),G980&lt;=WORKDAY(DATE('1. Informace o projektu'!$C$3,12,31)-1,1,'6. Data'!$C$76:$C$89)),"OK","!!"),ISBLANK(G980),"!",ISBLANK(H980),"!!!",H980='6. Data'!$B$3,"vyberte druh nákladu")," ")</f>
        <v xml:space="preserve"> </v>
      </c>
      <c r="J980" s="261" t="str">
        <f t="shared" si="45"/>
        <v xml:space="preserve"> </v>
      </c>
      <c r="K980" s="238" t="str">
        <f t="shared" si="46"/>
        <v xml:space="preserve"> </v>
      </c>
      <c r="L980" s="87" t="str">
        <f t="shared" si="47"/>
        <v xml:space="preserve"> </v>
      </c>
    </row>
    <row r="981" spans="1:12" x14ac:dyDescent="0.25">
      <c r="A981" s="72"/>
      <c r="B981" s="82"/>
      <c r="C981" s="82"/>
      <c r="D981" s="79"/>
      <c r="E981" s="83"/>
      <c r="F981" s="83"/>
      <c r="G981" s="81"/>
      <c r="H981" s="126"/>
      <c r="I981" s="238" t="str">
        <f>IF(ISNUMBER(F981),_xlfn.IFS(RIGHT(H981,3)="(b)",IF(AND(G981&gt;=DATE('1. Informace o projektu'!$C$3,1,1),G981&lt;=WORKDAY(DATE('1. Informace o projektu'!$C$3+1,1,31)-1,1)),"OK","!!"),RIGHT(H981,3)="(a)",IF(AND(G981&gt;=DATE('1. Informace o projektu'!$C$3,1,1),G981&lt;=WORKDAY(DATE('1. Informace o projektu'!$C$3,12,31)-1,1,'6. Data'!$C$76:$C$89)),"OK","!!"),ISBLANK(G981),"!",ISBLANK(H981),"!!!",H981='6. Data'!$B$3,"vyberte druh nákladu")," ")</f>
        <v xml:space="preserve"> </v>
      </c>
      <c r="J981" s="261" t="str">
        <f t="shared" si="45"/>
        <v xml:space="preserve"> </v>
      </c>
      <c r="K981" s="238" t="str">
        <f t="shared" si="46"/>
        <v xml:space="preserve"> </v>
      </c>
      <c r="L981" s="87" t="str">
        <f t="shared" si="47"/>
        <v xml:space="preserve"> </v>
      </c>
    </row>
    <row r="982" spans="1:12" x14ac:dyDescent="0.25">
      <c r="A982" s="72"/>
      <c r="B982" s="82"/>
      <c r="C982" s="82"/>
      <c r="D982" s="79"/>
      <c r="E982" s="83"/>
      <c r="F982" s="83"/>
      <c r="G982" s="81"/>
      <c r="H982" s="126"/>
      <c r="I982" s="238" t="str">
        <f>IF(ISNUMBER(F982),_xlfn.IFS(RIGHT(H982,3)="(b)",IF(AND(G982&gt;=DATE('1. Informace o projektu'!$C$3,1,1),G982&lt;=WORKDAY(DATE('1. Informace o projektu'!$C$3+1,1,31)-1,1)),"OK","!!"),RIGHT(H982,3)="(a)",IF(AND(G982&gt;=DATE('1. Informace o projektu'!$C$3,1,1),G982&lt;=WORKDAY(DATE('1. Informace o projektu'!$C$3,12,31)-1,1,'6. Data'!$C$76:$C$89)),"OK","!!"),ISBLANK(G982),"!",ISBLANK(H982),"!!!",H982='6. Data'!$B$3,"vyberte druh nákladu")," ")</f>
        <v xml:space="preserve"> </v>
      </c>
      <c r="J982" s="261" t="str">
        <f t="shared" si="45"/>
        <v xml:space="preserve"> </v>
      </c>
      <c r="K982" s="238" t="str">
        <f t="shared" si="46"/>
        <v xml:space="preserve"> </v>
      </c>
      <c r="L982" s="87" t="str">
        <f t="shared" si="47"/>
        <v xml:space="preserve"> </v>
      </c>
    </row>
    <row r="983" spans="1:12" x14ac:dyDescent="0.25">
      <c r="A983" s="72"/>
      <c r="B983" s="82"/>
      <c r="C983" s="82"/>
      <c r="D983" s="79"/>
      <c r="E983" s="83"/>
      <c r="F983" s="83"/>
      <c r="G983" s="81"/>
      <c r="H983" s="126"/>
      <c r="I983" s="238" t="str">
        <f>IF(ISNUMBER(F983),_xlfn.IFS(RIGHT(H983,3)="(b)",IF(AND(G983&gt;=DATE('1. Informace o projektu'!$C$3,1,1),G983&lt;=WORKDAY(DATE('1. Informace o projektu'!$C$3+1,1,31)-1,1)),"OK","!!"),RIGHT(H983,3)="(a)",IF(AND(G983&gt;=DATE('1. Informace o projektu'!$C$3,1,1),G983&lt;=WORKDAY(DATE('1. Informace o projektu'!$C$3,12,31)-1,1,'6. Data'!$C$76:$C$89)),"OK","!!"),ISBLANK(G983),"!",ISBLANK(H983),"!!!",H983='6. Data'!$B$3,"vyberte druh nákladu")," ")</f>
        <v xml:space="preserve"> </v>
      </c>
      <c r="J983" s="261" t="str">
        <f t="shared" si="45"/>
        <v xml:space="preserve"> </v>
      </c>
      <c r="K983" s="238" t="str">
        <f t="shared" si="46"/>
        <v xml:space="preserve"> </v>
      </c>
      <c r="L983" s="87" t="str">
        <f t="shared" si="47"/>
        <v xml:space="preserve"> </v>
      </c>
    </row>
    <row r="984" spans="1:12" x14ac:dyDescent="0.25">
      <c r="A984" s="72"/>
      <c r="B984" s="82"/>
      <c r="C984" s="82"/>
      <c r="D984" s="79"/>
      <c r="E984" s="83"/>
      <c r="F984" s="83"/>
      <c r="G984" s="81"/>
      <c r="H984" s="126"/>
      <c r="I984" s="238" t="str">
        <f>IF(ISNUMBER(F984),_xlfn.IFS(RIGHT(H984,3)="(b)",IF(AND(G984&gt;=DATE('1. Informace o projektu'!$C$3,1,1),G984&lt;=WORKDAY(DATE('1. Informace o projektu'!$C$3+1,1,31)-1,1)),"OK","!!"),RIGHT(H984,3)="(a)",IF(AND(G984&gt;=DATE('1. Informace o projektu'!$C$3,1,1),G984&lt;=WORKDAY(DATE('1. Informace o projektu'!$C$3,12,31)-1,1,'6. Data'!$C$76:$C$89)),"OK","!!"),ISBLANK(G984),"!",ISBLANK(H984),"!!!",H984='6. Data'!$B$3,"vyberte druh nákladu")," ")</f>
        <v xml:space="preserve"> </v>
      </c>
      <c r="J984" s="261" t="str">
        <f t="shared" si="45"/>
        <v xml:space="preserve"> </v>
      </c>
      <c r="K984" s="238" t="str">
        <f t="shared" si="46"/>
        <v xml:space="preserve"> </v>
      </c>
      <c r="L984" s="87" t="str">
        <f t="shared" si="47"/>
        <v xml:space="preserve"> </v>
      </c>
    </row>
    <row r="985" spans="1:12" x14ac:dyDescent="0.25">
      <c r="A985" s="72"/>
      <c r="B985" s="82"/>
      <c r="C985" s="82"/>
      <c r="D985" s="79"/>
      <c r="E985" s="83"/>
      <c r="F985" s="83"/>
      <c r="G985" s="81"/>
      <c r="H985" s="126"/>
      <c r="I985" s="238" t="str">
        <f>IF(ISNUMBER(F985),_xlfn.IFS(RIGHT(H985,3)="(b)",IF(AND(G985&gt;=DATE('1. Informace o projektu'!$C$3,1,1),G985&lt;=WORKDAY(DATE('1. Informace o projektu'!$C$3+1,1,31)-1,1)),"OK","!!"),RIGHT(H985,3)="(a)",IF(AND(G985&gt;=DATE('1. Informace o projektu'!$C$3,1,1),G985&lt;=WORKDAY(DATE('1. Informace o projektu'!$C$3,12,31)-1,1,'6. Data'!$C$76:$C$89)),"OK","!!"),ISBLANK(G985),"!",ISBLANK(H985),"!!!",H985='6. Data'!$B$3,"vyberte druh nákladu")," ")</f>
        <v xml:space="preserve"> </v>
      </c>
      <c r="J985" s="261" t="str">
        <f t="shared" si="45"/>
        <v xml:space="preserve"> </v>
      </c>
      <c r="K985" s="238" t="str">
        <f t="shared" si="46"/>
        <v xml:space="preserve"> </v>
      </c>
      <c r="L985" s="87" t="str">
        <f t="shared" si="47"/>
        <v xml:space="preserve"> </v>
      </c>
    </row>
    <row r="986" spans="1:12" x14ac:dyDescent="0.25">
      <c r="A986" s="72"/>
      <c r="B986" s="82"/>
      <c r="C986" s="82"/>
      <c r="D986" s="79"/>
      <c r="E986" s="83"/>
      <c r="F986" s="83"/>
      <c r="G986" s="81"/>
      <c r="H986" s="126"/>
      <c r="I986" s="238" t="str">
        <f>IF(ISNUMBER(F986),_xlfn.IFS(RIGHT(H986,3)="(b)",IF(AND(G986&gt;=DATE('1. Informace o projektu'!$C$3,1,1),G986&lt;=WORKDAY(DATE('1. Informace o projektu'!$C$3+1,1,31)-1,1)),"OK","!!"),RIGHT(H986,3)="(a)",IF(AND(G986&gt;=DATE('1. Informace o projektu'!$C$3,1,1),G986&lt;=WORKDAY(DATE('1. Informace o projektu'!$C$3,12,31)-1,1,'6. Data'!$C$76:$C$89)),"OK","!!"),ISBLANK(G986),"!",ISBLANK(H986),"!!!",H986='6. Data'!$B$3,"vyberte druh nákladu")," ")</f>
        <v xml:space="preserve"> </v>
      </c>
      <c r="J986" s="261" t="str">
        <f t="shared" si="45"/>
        <v xml:space="preserve"> </v>
      </c>
      <c r="K986" s="238" t="str">
        <f t="shared" si="46"/>
        <v xml:space="preserve"> </v>
      </c>
      <c r="L986" s="87" t="str">
        <f t="shared" si="47"/>
        <v xml:space="preserve"> </v>
      </c>
    </row>
    <row r="987" spans="1:12" x14ac:dyDescent="0.25">
      <c r="A987" s="72"/>
      <c r="B987" s="82"/>
      <c r="C987" s="82"/>
      <c r="D987" s="79"/>
      <c r="E987" s="83"/>
      <c r="F987" s="83"/>
      <c r="G987" s="81"/>
      <c r="H987" s="126"/>
      <c r="I987" s="238" t="str">
        <f>IF(ISNUMBER(F987),_xlfn.IFS(RIGHT(H987,3)="(b)",IF(AND(G987&gt;=DATE('1. Informace o projektu'!$C$3,1,1),G987&lt;=WORKDAY(DATE('1. Informace o projektu'!$C$3+1,1,31)-1,1)),"OK","!!"),RIGHT(H987,3)="(a)",IF(AND(G987&gt;=DATE('1. Informace o projektu'!$C$3,1,1),G987&lt;=WORKDAY(DATE('1. Informace o projektu'!$C$3,12,31)-1,1,'6. Data'!$C$76:$C$89)),"OK","!!"),ISBLANK(G987),"!",ISBLANK(H987),"!!!",H987='6. Data'!$B$3,"vyberte druh nákladu")," ")</f>
        <v xml:space="preserve"> </v>
      </c>
      <c r="J987" s="261" t="str">
        <f t="shared" si="45"/>
        <v xml:space="preserve"> </v>
      </c>
      <c r="K987" s="238" t="str">
        <f t="shared" si="46"/>
        <v xml:space="preserve"> </v>
      </c>
      <c r="L987" s="87" t="str">
        <f t="shared" si="47"/>
        <v xml:space="preserve"> </v>
      </c>
    </row>
    <row r="988" spans="1:12" x14ac:dyDescent="0.25">
      <c r="A988" s="72"/>
      <c r="B988" s="82"/>
      <c r="C988" s="82"/>
      <c r="D988" s="79"/>
      <c r="E988" s="83"/>
      <c r="F988" s="83"/>
      <c r="G988" s="81"/>
      <c r="H988" s="126"/>
      <c r="I988" s="238" t="str">
        <f>IF(ISNUMBER(F988),_xlfn.IFS(RIGHT(H988,3)="(b)",IF(AND(G988&gt;=DATE('1. Informace o projektu'!$C$3,1,1),G988&lt;=WORKDAY(DATE('1. Informace o projektu'!$C$3+1,1,31)-1,1)),"OK","!!"),RIGHT(H988,3)="(a)",IF(AND(G988&gt;=DATE('1. Informace o projektu'!$C$3,1,1),G988&lt;=WORKDAY(DATE('1. Informace o projektu'!$C$3,12,31)-1,1,'6. Data'!$C$76:$C$89)),"OK","!!"),ISBLANK(G988),"!",ISBLANK(H988),"!!!",H988='6. Data'!$B$3,"vyberte druh nákladu")," ")</f>
        <v xml:space="preserve"> </v>
      </c>
      <c r="J988" s="261" t="str">
        <f t="shared" si="45"/>
        <v xml:space="preserve"> </v>
      </c>
      <c r="K988" s="238" t="str">
        <f t="shared" si="46"/>
        <v xml:space="preserve"> </v>
      </c>
      <c r="L988" s="87" t="str">
        <f t="shared" si="47"/>
        <v xml:space="preserve"> </v>
      </c>
    </row>
    <row r="989" spans="1:12" x14ac:dyDescent="0.25">
      <c r="A989" s="72"/>
      <c r="B989" s="82"/>
      <c r="C989" s="82"/>
      <c r="D989" s="79"/>
      <c r="E989" s="83"/>
      <c r="F989" s="83"/>
      <c r="G989" s="81"/>
      <c r="H989" s="126"/>
      <c r="I989" s="238" t="str">
        <f>IF(ISNUMBER(F989),_xlfn.IFS(RIGHT(H989,3)="(b)",IF(AND(G989&gt;=DATE('1. Informace o projektu'!$C$3,1,1),G989&lt;=WORKDAY(DATE('1. Informace o projektu'!$C$3+1,1,31)-1,1)),"OK","!!"),RIGHT(H989,3)="(a)",IF(AND(G989&gt;=DATE('1. Informace o projektu'!$C$3,1,1),G989&lt;=WORKDAY(DATE('1. Informace o projektu'!$C$3,12,31)-1,1,'6. Data'!$C$76:$C$89)),"OK","!!"),ISBLANK(G989),"!",ISBLANK(H989),"!!!",H989='6. Data'!$B$3,"vyberte druh nákladu")," ")</f>
        <v xml:space="preserve"> </v>
      </c>
      <c r="J989" s="261" t="str">
        <f t="shared" si="45"/>
        <v xml:space="preserve"> </v>
      </c>
      <c r="K989" s="238" t="str">
        <f t="shared" si="46"/>
        <v xml:space="preserve"> </v>
      </c>
      <c r="L989" s="87" t="str">
        <f t="shared" si="47"/>
        <v xml:space="preserve"> </v>
      </c>
    </row>
    <row r="990" spans="1:12" x14ac:dyDescent="0.25">
      <c r="A990" s="72"/>
      <c r="B990" s="82"/>
      <c r="C990" s="82"/>
      <c r="D990" s="79"/>
      <c r="E990" s="83"/>
      <c r="F990" s="83"/>
      <c r="G990" s="81"/>
      <c r="H990" s="126"/>
      <c r="I990" s="238" t="str">
        <f>IF(ISNUMBER(F990),_xlfn.IFS(RIGHT(H990,3)="(b)",IF(AND(G990&gt;=DATE('1. Informace o projektu'!$C$3,1,1),G990&lt;=WORKDAY(DATE('1. Informace o projektu'!$C$3+1,1,31)-1,1)),"OK","!!"),RIGHT(H990,3)="(a)",IF(AND(G990&gt;=DATE('1. Informace o projektu'!$C$3,1,1),G990&lt;=WORKDAY(DATE('1. Informace o projektu'!$C$3,12,31)-1,1,'6. Data'!$C$76:$C$89)),"OK","!!"),ISBLANK(G990),"!",ISBLANK(H990),"!!!",H990='6. Data'!$B$3,"vyberte druh nákladu")," ")</f>
        <v xml:space="preserve"> </v>
      </c>
      <c r="J990" s="261" t="str">
        <f t="shared" si="45"/>
        <v xml:space="preserve"> </v>
      </c>
      <c r="K990" s="238" t="str">
        <f t="shared" si="46"/>
        <v xml:space="preserve"> </v>
      </c>
      <c r="L990" s="87" t="str">
        <f t="shared" si="47"/>
        <v xml:space="preserve"> </v>
      </c>
    </row>
    <row r="991" spans="1:12" x14ac:dyDescent="0.25">
      <c r="A991" s="72"/>
      <c r="B991" s="82"/>
      <c r="C991" s="82"/>
      <c r="D991" s="79"/>
      <c r="E991" s="83"/>
      <c r="F991" s="83"/>
      <c r="G991" s="81"/>
      <c r="H991" s="126"/>
      <c r="I991" s="238" t="str">
        <f>IF(ISNUMBER(F991),_xlfn.IFS(RIGHT(H991,3)="(b)",IF(AND(G991&gt;=DATE('1. Informace o projektu'!$C$3,1,1),G991&lt;=WORKDAY(DATE('1. Informace o projektu'!$C$3+1,1,31)-1,1)),"OK","!!"),RIGHT(H991,3)="(a)",IF(AND(G991&gt;=DATE('1. Informace o projektu'!$C$3,1,1),G991&lt;=WORKDAY(DATE('1. Informace o projektu'!$C$3,12,31)-1,1,'6. Data'!$C$76:$C$89)),"OK","!!"),ISBLANK(G991),"!",ISBLANK(H991),"!!!",H991='6. Data'!$B$3,"vyberte druh nákladu")," ")</f>
        <v xml:space="preserve"> </v>
      </c>
      <c r="J991" s="261" t="str">
        <f t="shared" si="45"/>
        <v xml:space="preserve"> </v>
      </c>
      <c r="K991" s="238" t="str">
        <f t="shared" si="46"/>
        <v xml:space="preserve"> </v>
      </c>
      <c r="L991" s="87" t="str">
        <f t="shared" si="47"/>
        <v xml:space="preserve"> </v>
      </c>
    </row>
    <row r="992" spans="1:12" x14ac:dyDescent="0.25">
      <c r="A992" s="72"/>
      <c r="B992" s="82"/>
      <c r="C992" s="82"/>
      <c r="D992" s="79"/>
      <c r="E992" s="83"/>
      <c r="F992" s="83"/>
      <c r="G992" s="81"/>
      <c r="H992" s="126"/>
      <c r="I992" s="238" t="str">
        <f>IF(ISNUMBER(F992),_xlfn.IFS(RIGHT(H992,3)="(b)",IF(AND(G992&gt;=DATE('1. Informace o projektu'!$C$3,1,1),G992&lt;=WORKDAY(DATE('1. Informace o projektu'!$C$3+1,1,31)-1,1)),"OK","!!"),RIGHT(H992,3)="(a)",IF(AND(G992&gt;=DATE('1. Informace o projektu'!$C$3,1,1),G992&lt;=WORKDAY(DATE('1. Informace o projektu'!$C$3,12,31)-1,1,'6. Data'!$C$76:$C$89)),"OK","!!"),ISBLANK(G992),"!",ISBLANK(H992),"!!!",H992='6. Data'!$B$3,"vyberte druh nákladu")," ")</f>
        <v xml:space="preserve"> </v>
      </c>
      <c r="J992" s="261" t="str">
        <f t="shared" si="45"/>
        <v xml:space="preserve"> </v>
      </c>
      <c r="K992" s="238" t="str">
        <f t="shared" si="46"/>
        <v xml:space="preserve"> </v>
      </c>
      <c r="L992" s="87" t="str">
        <f t="shared" si="47"/>
        <v xml:space="preserve"> </v>
      </c>
    </row>
    <row r="993" spans="1:12" x14ac:dyDescent="0.25">
      <c r="A993" s="72"/>
      <c r="B993" s="82"/>
      <c r="C993" s="82"/>
      <c r="D993" s="79"/>
      <c r="E993" s="83"/>
      <c r="F993" s="83"/>
      <c r="G993" s="81"/>
      <c r="H993" s="126"/>
      <c r="I993" s="238" t="str">
        <f>IF(ISNUMBER(F993),_xlfn.IFS(RIGHT(H993,3)="(b)",IF(AND(G993&gt;=DATE('1. Informace o projektu'!$C$3,1,1),G993&lt;=WORKDAY(DATE('1. Informace o projektu'!$C$3+1,1,31)-1,1)),"OK","!!"),RIGHT(H993,3)="(a)",IF(AND(G993&gt;=DATE('1. Informace o projektu'!$C$3,1,1),G993&lt;=WORKDAY(DATE('1. Informace o projektu'!$C$3,12,31)-1,1,'6. Data'!$C$76:$C$89)),"OK","!!"),ISBLANK(G993),"!",ISBLANK(H993),"!!!",H993='6. Data'!$B$3,"vyberte druh nákladu")," ")</f>
        <v xml:space="preserve"> </v>
      </c>
      <c r="J993" s="261" t="str">
        <f t="shared" si="45"/>
        <v xml:space="preserve"> </v>
      </c>
      <c r="K993" s="238" t="str">
        <f t="shared" si="46"/>
        <v xml:space="preserve"> </v>
      </c>
      <c r="L993" s="87" t="str">
        <f t="shared" si="47"/>
        <v xml:space="preserve"> </v>
      </c>
    </row>
    <row r="994" spans="1:12" x14ac:dyDescent="0.25">
      <c r="A994" s="72"/>
      <c r="B994" s="82"/>
      <c r="C994" s="82"/>
      <c r="D994" s="79"/>
      <c r="E994" s="83"/>
      <c r="F994" s="83"/>
      <c r="G994" s="81"/>
      <c r="H994" s="126"/>
      <c r="I994" s="238" t="str">
        <f>IF(ISNUMBER(F994),_xlfn.IFS(RIGHT(H994,3)="(b)",IF(AND(G994&gt;=DATE('1. Informace o projektu'!$C$3,1,1),G994&lt;=WORKDAY(DATE('1. Informace o projektu'!$C$3+1,1,31)-1,1)),"OK","!!"),RIGHT(H994,3)="(a)",IF(AND(G994&gt;=DATE('1. Informace o projektu'!$C$3,1,1),G994&lt;=WORKDAY(DATE('1. Informace o projektu'!$C$3,12,31)-1,1,'6. Data'!$C$76:$C$89)),"OK","!!"),ISBLANK(G994),"!",ISBLANK(H994),"!!!",H994='6. Data'!$B$3,"vyberte druh nákladu")," ")</f>
        <v xml:space="preserve"> </v>
      </c>
      <c r="J994" s="261" t="str">
        <f t="shared" si="45"/>
        <v xml:space="preserve"> </v>
      </c>
      <c r="K994" s="238" t="str">
        <f t="shared" si="46"/>
        <v xml:space="preserve"> </v>
      </c>
      <c r="L994" s="87" t="str">
        <f t="shared" si="47"/>
        <v xml:space="preserve"> </v>
      </c>
    </row>
    <row r="995" spans="1:12" x14ac:dyDescent="0.25">
      <c r="A995" s="72"/>
      <c r="B995" s="82"/>
      <c r="C995" s="82"/>
      <c r="D995" s="79"/>
      <c r="E995" s="83"/>
      <c r="F995" s="83"/>
      <c r="G995" s="81"/>
      <c r="H995" s="126"/>
      <c r="I995" s="238" t="str">
        <f>IF(ISNUMBER(F995),_xlfn.IFS(RIGHT(H995,3)="(b)",IF(AND(G995&gt;=DATE('1. Informace o projektu'!$C$3,1,1),G995&lt;=WORKDAY(DATE('1. Informace o projektu'!$C$3+1,1,31)-1,1)),"OK","!!"),RIGHT(H995,3)="(a)",IF(AND(G995&gt;=DATE('1. Informace o projektu'!$C$3,1,1),G995&lt;=WORKDAY(DATE('1. Informace o projektu'!$C$3,12,31)-1,1,'6. Data'!$C$76:$C$89)),"OK","!!"),ISBLANK(G995),"!",ISBLANK(H995),"!!!",H995='6. Data'!$B$3,"vyberte druh nákladu")," ")</f>
        <v xml:space="preserve"> </v>
      </c>
      <c r="J995" s="261" t="str">
        <f t="shared" si="45"/>
        <v xml:space="preserve"> </v>
      </c>
      <c r="K995" s="238" t="str">
        <f t="shared" si="46"/>
        <v xml:space="preserve"> </v>
      </c>
      <c r="L995" s="87" t="str">
        <f t="shared" si="47"/>
        <v xml:space="preserve"> </v>
      </c>
    </row>
    <row r="996" spans="1:12" x14ac:dyDescent="0.25">
      <c r="A996" s="72"/>
      <c r="B996" s="82"/>
      <c r="C996" s="82"/>
      <c r="D996" s="79"/>
      <c r="E996" s="83"/>
      <c r="F996" s="83"/>
      <c r="G996" s="81"/>
      <c r="H996" s="126"/>
      <c r="I996" s="238" t="str">
        <f>IF(ISNUMBER(F996),_xlfn.IFS(RIGHT(H996,3)="(b)",IF(AND(G996&gt;=DATE('1. Informace o projektu'!$C$3,1,1),G996&lt;=WORKDAY(DATE('1. Informace o projektu'!$C$3+1,1,31)-1,1)),"OK","!!"),RIGHT(H996,3)="(a)",IF(AND(G996&gt;=DATE('1. Informace o projektu'!$C$3,1,1),G996&lt;=WORKDAY(DATE('1. Informace o projektu'!$C$3,12,31)-1,1,'6. Data'!$C$76:$C$89)),"OK","!!"),ISBLANK(G996),"!",ISBLANK(H996),"!!!",H996='6. Data'!$B$3,"vyberte druh nákladu")," ")</f>
        <v xml:space="preserve"> </v>
      </c>
      <c r="J996" s="261" t="str">
        <f t="shared" si="45"/>
        <v xml:space="preserve"> </v>
      </c>
      <c r="K996" s="238" t="str">
        <f t="shared" si="46"/>
        <v xml:space="preserve"> </v>
      </c>
      <c r="L996" s="87" t="str">
        <f t="shared" si="47"/>
        <v xml:space="preserve"> </v>
      </c>
    </row>
    <row r="997" spans="1:12" x14ac:dyDescent="0.25">
      <c r="A997" s="72"/>
      <c r="B997" s="82"/>
      <c r="C997" s="82"/>
      <c r="D997" s="79"/>
      <c r="E997" s="83"/>
      <c r="F997" s="83"/>
      <c r="G997" s="81"/>
      <c r="H997" s="126"/>
      <c r="I997" s="238" t="str">
        <f>IF(ISNUMBER(F997),_xlfn.IFS(RIGHT(H997,3)="(b)",IF(AND(G997&gt;=DATE('1. Informace o projektu'!$C$3,1,1),G997&lt;=WORKDAY(DATE('1. Informace o projektu'!$C$3+1,1,31)-1,1)),"OK","!!"),RIGHT(H997,3)="(a)",IF(AND(G997&gt;=DATE('1. Informace o projektu'!$C$3,1,1),G997&lt;=WORKDAY(DATE('1. Informace o projektu'!$C$3,12,31)-1,1,'6. Data'!$C$76:$C$89)),"OK","!!"),ISBLANK(G997),"!",ISBLANK(H997),"!!!",H997='6. Data'!$B$3,"vyberte druh nákladu")," ")</f>
        <v xml:space="preserve"> </v>
      </c>
      <c r="J997" s="261" t="str">
        <f t="shared" si="45"/>
        <v xml:space="preserve"> </v>
      </c>
      <c r="K997" s="238" t="str">
        <f t="shared" si="46"/>
        <v xml:space="preserve"> </v>
      </c>
      <c r="L997" s="87" t="str">
        <f t="shared" si="47"/>
        <v xml:space="preserve"> </v>
      </c>
    </row>
    <row r="998" spans="1:12" x14ac:dyDescent="0.25">
      <c r="A998" s="72"/>
      <c r="B998" s="82"/>
      <c r="C998" s="82"/>
      <c r="D998" s="79"/>
      <c r="E998" s="83"/>
      <c r="F998" s="83"/>
      <c r="G998" s="81"/>
      <c r="H998" s="126"/>
      <c r="I998" s="238" t="str">
        <f>IF(ISNUMBER(F998),_xlfn.IFS(RIGHT(H998,3)="(b)",IF(AND(G998&gt;=DATE('1. Informace o projektu'!$C$3,1,1),G998&lt;=WORKDAY(DATE('1. Informace o projektu'!$C$3+1,1,31)-1,1)),"OK","!!"),RIGHT(H998,3)="(a)",IF(AND(G998&gt;=DATE('1. Informace o projektu'!$C$3,1,1),G998&lt;=WORKDAY(DATE('1. Informace o projektu'!$C$3,12,31)-1,1,'6. Data'!$C$76:$C$89)),"OK","!!"),ISBLANK(G998),"!",ISBLANK(H998),"!!!",H998='6. Data'!$B$3,"vyberte druh nákladu")," ")</f>
        <v xml:space="preserve"> </v>
      </c>
      <c r="J998" s="261" t="str">
        <f t="shared" si="45"/>
        <v xml:space="preserve"> </v>
      </c>
      <c r="K998" s="238" t="str">
        <f t="shared" si="46"/>
        <v xml:space="preserve"> </v>
      </c>
      <c r="L998" s="87" t="str">
        <f t="shared" si="47"/>
        <v xml:space="preserve"> </v>
      </c>
    </row>
    <row r="999" spans="1:12" x14ac:dyDescent="0.25">
      <c r="A999" s="72"/>
      <c r="B999" s="82"/>
      <c r="C999" s="82"/>
      <c r="D999" s="79"/>
      <c r="E999" s="83"/>
      <c r="F999" s="83"/>
      <c r="G999" s="81"/>
      <c r="H999" s="126"/>
      <c r="I999" s="238" t="str">
        <f>IF(ISNUMBER(F999),_xlfn.IFS(RIGHT(H999,3)="(b)",IF(AND(G999&gt;=DATE('1. Informace o projektu'!$C$3,1,1),G999&lt;=WORKDAY(DATE('1. Informace o projektu'!$C$3+1,1,31)-1,1)),"OK","!!"),RIGHT(H999,3)="(a)",IF(AND(G999&gt;=DATE('1. Informace o projektu'!$C$3,1,1),G999&lt;=WORKDAY(DATE('1. Informace o projektu'!$C$3,12,31)-1,1,'6. Data'!$C$76:$C$89)),"OK","!!"),ISBLANK(G999),"!",ISBLANK(H999),"!!!",H999='6. Data'!$B$3,"vyberte druh nákladu")," ")</f>
        <v xml:space="preserve"> </v>
      </c>
      <c r="J999" s="261" t="str">
        <f t="shared" si="45"/>
        <v xml:space="preserve"> </v>
      </c>
      <c r="K999" s="238" t="str">
        <f t="shared" si="46"/>
        <v xml:space="preserve"> </v>
      </c>
      <c r="L999" s="87" t="str">
        <f t="shared" si="47"/>
        <v xml:space="preserve"> </v>
      </c>
    </row>
    <row r="1000" spans="1:12" x14ac:dyDescent="0.25">
      <c r="A1000" s="72"/>
      <c r="B1000" s="82"/>
      <c r="C1000" s="82"/>
      <c r="D1000" s="79"/>
      <c r="E1000" s="83"/>
      <c r="F1000" s="83"/>
      <c r="G1000" s="81"/>
      <c r="H1000" s="126"/>
      <c r="I1000" s="238" t="str">
        <f>IF(ISNUMBER(F1000),_xlfn.IFS(RIGHT(H1000,3)="(b)",IF(AND(G1000&gt;=DATE('1. Informace o projektu'!$C$3,1,1),G1000&lt;=WORKDAY(DATE('1. Informace o projektu'!$C$3+1,1,31)-1,1)),"OK","!!"),RIGHT(H1000,3)="(a)",IF(AND(G1000&gt;=DATE('1. Informace o projektu'!$C$3,1,1),G1000&lt;=WORKDAY(DATE('1. Informace o projektu'!$C$3,12,31)-1,1,'6. Data'!$C$76:$C$89)),"OK","!!"),ISBLANK(G1000),"!",ISBLANK(H1000),"!!!",H1000='6. Data'!$B$3,"vyberte druh nákladu")," ")</f>
        <v xml:space="preserve"> </v>
      </c>
      <c r="J1000" s="261" t="str">
        <f t="shared" si="45"/>
        <v xml:space="preserve"> </v>
      </c>
      <c r="K1000" s="238" t="str">
        <f t="shared" si="46"/>
        <v xml:space="preserve"> </v>
      </c>
      <c r="L1000" s="87" t="str">
        <f t="shared" si="47"/>
        <v xml:space="preserve"> </v>
      </c>
    </row>
    <row r="1001" spans="1:12" x14ac:dyDescent="0.25">
      <c r="A1001" s="72"/>
      <c r="B1001" s="82"/>
      <c r="C1001" s="82"/>
      <c r="D1001" s="79"/>
      <c r="E1001" s="83"/>
      <c r="F1001" s="83"/>
      <c r="G1001" s="81"/>
      <c r="H1001" s="126"/>
      <c r="I1001" s="238" t="str">
        <f>IF(ISNUMBER(F1001),_xlfn.IFS(RIGHT(H1001,3)="(b)",IF(AND(G1001&gt;=DATE('1. Informace o projektu'!$C$3,1,1),G1001&lt;=WORKDAY(DATE('1. Informace o projektu'!$C$3+1,1,31)-1,1)),"OK","!!"),RIGHT(H1001,3)="(a)",IF(AND(G1001&gt;=DATE('1. Informace o projektu'!$C$3,1,1),G1001&lt;=WORKDAY(DATE('1. Informace o projektu'!$C$3,12,31)-1,1,'6. Data'!$C$76:$C$89)),"OK","!!"),ISBLANK(G1001),"!",ISBLANK(H1001),"!!!",H1001='6. Data'!$B$3,"vyberte druh nákladu")," ")</f>
        <v xml:space="preserve"> </v>
      </c>
      <c r="J1001" s="261" t="str">
        <f t="shared" si="45"/>
        <v xml:space="preserve"> </v>
      </c>
      <c r="K1001" s="238" t="str">
        <f t="shared" si="46"/>
        <v xml:space="preserve"> </v>
      </c>
      <c r="L1001" s="87" t="str">
        <f t="shared" si="47"/>
        <v xml:space="preserve"> </v>
      </c>
    </row>
    <row r="1002" spans="1:12" x14ac:dyDescent="0.25">
      <c r="A1002" s="72"/>
      <c r="B1002" s="82"/>
      <c r="C1002" s="82"/>
      <c r="D1002" s="79"/>
      <c r="E1002" s="83"/>
      <c r="F1002" s="83"/>
      <c r="G1002" s="81"/>
      <c r="H1002" s="126"/>
      <c r="I1002" s="238" t="str">
        <f>IF(ISNUMBER(F1002),_xlfn.IFS(RIGHT(H1002,3)="(b)",IF(AND(G1002&gt;=DATE('1. Informace o projektu'!$C$3,1,1),G1002&lt;=WORKDAY(DATE('1. Informace o projektu'!$C$3+1,1,31)-1,1)),"OK","!!"),RIGHT(H1002,3)="(a)",IF(AND(G1002&gt;=DATE('1. Informace o projektu'!$C$3,1,1),G1002&lt;=WORKDAY(DATE('1. Informace o projektu'!$C$3,12,31)-1,1,'6. Data'!$C$76:$C$89)),"OK","!!"),ISBLANK(G1002),"!",ISBLANK(H1002),"!!!",H1002='6. Data'!$B$3,"vyberte druh nákladu")," ")</f>
        <v xml:space="preserve"> </v>
      </c>
      <c r="J1002" s="261" t="str">
        <f t="shared" si="45"/>
        <v xml:space="preserve"> </v>
      </c>
      <c r="K1002" s="238" t="str">
        <f t="shared" si="46"/>
        <v xml:space="preserve"> </v>
      </c>
      <c r="L1002" s="87" t="str">
        <f t="shared" si="47"/>
        <v xml:space="preserve"> </v>
      </c>
    </row>
    <row r="1003" spans="1:12" x14ac:dyDescent="0.25">
      <c r="A1003" s="72"/>
      <c r="B1003" s="82"/>
      <c r="C1003" s="82"/>
      <c r="D1003" s="79"/>
      <c r="E1003" s="83"/>
      <c r="F1003" s="83"/>
      <c r="G1003" s="81"/>
      <c r="H1003" s="126"/>
      <c r="I1003" s="238" t="str">
        <f>IF(ISNUMBER(F1003),_xlfn.IFS(RIGHT(H1003,3)="(b)",IF(AND(G1003&gt;=DATE('1. Informace o projektu'!$C$3,1,1),G1003&lt;=WORKDAY(DATE('1. Informace o projektu'!$C$3+1,1,31)-1,1)),"OK","!!"),RIGHT(H1003,3)="(a)",IF(AND(G1003&gt;=DATE('1. Informace o projektu'!$C$3,1,1),G1003&lt;=WORKDAY(DATE('1. Informace o projektu'!$C$3,12,31)-1,1,'6. Data'!$C$76:$C$89)),"OK","!!"),ISBLANK(G1003),"!",ISBLANK(H1003),"!!!",H1003='6. Data'!$B$3,"vyberte druh nákladu")," ")</f>
        <v xml:space="preserve"> </v>
      </c>
      <c r="J1003" s="261" t="str">
        <f t="shared" si="45"/>
        <v xml:space="preserve"> </v>
      </c>
      <c r="K1003" s="238" t="str">
        <f t="shared" si="46"/>
        <v xml:space="preserve"> </v>
      </c>
      <c r="L1003" s="87" t="str">
        <f t="shared" si="47"/>
        <v xml:space="preserve"> </v>
      </c>
    </row>
    <row r="1004" spans="1:12" x14ac:dyDescent="0.25">
      <c r="A1004" s="72"/>
      <c r="B1004" s="82"/>
      <c r="C1004" s="82"/>
      <c r="D1004" s="79"/>
      <c r="E1004" s="83"/>
      <c r="F1004" s="83"/>
      <c r="G1004" s="81"/>
      <c r="H1004" s="126"/>
      <c r="I1004" s="238" t="str">
        <f>IF(ISNUMBER(F1004),_xlfn.IFS(RIGHT(H1004,3)="(b)",IF(AND(G1004&gt;=DATE('1. Informace o projektu'!$C$3,1,1),G1004&lt;=WORKDAY(DATE('1. Informace o projektu'!$C$3+1,1,31)-1,1)),"OK","!!"),RIGHT(H1004,3)="(a)",IF(AND(G1004&gt;=DATE('1. Informace o projektu'!$C$3,1,1),G1004&lt;=WORKDAY(DATE('1. Informace o projektu'!$C$3,12,31)-1,1,'6. Data'!$C$76:$C$89)),"OK","!!"),ISBLANK(G1004),"!",ISBLANK(H1004),"!!!",H1004='6. Data'!$B$3,"vyberte druh nákladu")," ")</f>
        <v xml:space="preserve"> </v>
      </c>
      <c r="J1004" s="261" t="str">
        <f t="shared" si="45"/>
        <v xml:space="preserve"> </v>
      </c>
      <c r="K1004" s="238" t="str">
        <f t="shared" si="46"/>
        <v xml:space="preserve"> </v>
      </c>
      <c r="L1004" s="87" t="str">
        <f t="shared" si="47"/>
        <v xml:space="preserve"> </v>
      </c>
    </row>
    <row r="1005" spans="1:12" x14ac:dyDescent="0.25">
      <c r="A1005" s="72"/>
      <c r="B1005" s="82"/>
      <c r="C1005" s="82"/>
      <c r="D1005" s="79"/>
      <c r="E1005" s="83"/>
      <c r="F1005" s="83"/>
      <c r="G1005" s="81"/>
      <c r="H1005" s="126"/>
      <c r="I1005" s="238" t="str">
        <f>IF(ISNUMBER(F1005),_xlfn.IFS(RIGHT(H1005,3)="(b)",IF(AND(G1005&gt;=DATE('1. Informace o projektu'!$C$3,1,1),G1005&lt;=WORKDAY(DATE('1. Informace o projektu'!$C$3+1,1,31)-1,1)),"OK","!!"),RIGHT(H1005,3)="(a)",IF(AND(G1005&gt;=DATE('1. Informace o projektu'!$C$3,1,1),G1005&lt;=WORKDAY(DATE('1. Informace o projektu'!$C$3,12,31)-1,1,'6. Data'!$C$76:$C$89)),"OK","!!"),ISBLANK(G1005),"!",ISBLANK(H1005),"!!!",H1005='6. Data'!$B$3,"vyberte druh nákladu")," ")</f>
        <v xml:space="preserve"> </v>
      </c>
      <c r="J1005" s="261" t="str">
        <f t="shared" si="45"/>
        <v xml:space="preserve"> </v>
      </c>
      <c r="K1005" s="238" t="str">
        <f t="shared" si="46"/>
        <v xml:space="preserve"> </v>
      </c>
      <c r="L1005" s="87" t="str">
        <f t="shared" si="47"/>
        <v xml:space="preserve"> </v>
      </c>
    </row>
    <row r="1006" spans="1:12" x14ac:dyDescent="0.25">
      <c r="A1006" s="72"/>
      <c r="B1006" s="82"/>
      <c r="C1006" s="82"/>
      <c r="D1006" s="79"/>
      <c r="E1006" s="83"/>
      <c r="F1006" s="83"/>
      <c r="G1006" s="81"/>
      <c r="H1006" s="126"/>
      <c r="I1006" s="238" t="str">
        <f>IF(ISNUMBER(F1006),_xlfn.IFS(RIGHT(H1006,3)="(b)",IF(AND(G1006&gt;=DATE('1. Informace o projektu'!$C$3,1,1),G1006&lt;=WORKDAY(DATE('1. Informace o projektu'!$C$3+1,1,31)-1,1)),"OK","!!"),RIGHT(H1006,3)="(a)",IF(AND(G1006&gt;=DATE('1. Informace o projektu'!$C$3,1,1),G1006&lt;=WORKDAY(DATE('1. Informace o projektu'!$C$3,12,31)-1,1,'6. Data'!$C$76:$C$89)),"OK","!!"),ISBLANK(G1006),"!",ISBLANK(H1006),"!!!",H1006='6. Data'!$B$3,"vyberte druh nákladu")," ")</f>
        <v xml:space="preserve"> </v>
      </c>
      <c r="J1006" s="261" t="str">
        <f t="shared" si="45"/>
        <v xml:space="preserve"> </v>
      </c>
      <c r="K1006" s="238" t="str">
        <f t="shared" si="46"/>
        <v xml:space="preserve"> </v>
      </c>
      <c r="L1006" s="87" t="str">
        <f t="shared" si="47"/>
        <v xml:space="preserve"> </v>
      </c>
    </row>
    <row r="1007" spans="1:12" x14ac:dyDescent="0.25">
      <c r="A1007" s="72"/>
      <c r="B1007" s="82"/>
      <c r="C1007" s="82"/>
      <c r="D1007" s="79"/>
      <c r="E1007" s="83"/>
      <c r="F1007" s="83"/>
      <c r="G1007" s="81"/>
      <c r="H1007" s="126"/>
      <c r="I1007" s="238" t="str">
        <f>IF(ISNUMBER(F1007),_xlfn.IFS(RIGHT(H1007,3)="(b)",IF(AND(G1007&gt;=DATE('1. Informace o projektu'!$C$3,1,1),G1007&lt;=WORKDAY(DATE('1. Informace o projektu'!$C$3+1,1,31)-1,1)),"OK","!!"),RIGHT(H1007,3)="(a)",IF(AND(G1007&gt;=DATE('1. Informace o projektu'!$C$3,1,1),G1007&lt;=WORKDAY(DATE('1. Informace o projektu'!$C$3,12,31)-1,1,'6. Data'!$C$76:$C$89)),"OK","!!"),ISBLANK(G1007),"!",ISBLANK(H1007),"!!!",H1007='6. Data'!$B$3,"vyberte druh nákladu")," ")</f>
        <v xml:space="preserve"> </v>
      </c>
      <c r="J1007" s="261" t="str">
        <f t="shared" si="45"/>
        <v xml:space="preserve"> </v>
      </c>
      <c r="K1007" s="238" t="str">
        <f t="shared" si="46"/>
        <v xml:space="preserve"> </v>
      </c>
      <c r="L1007" s="87" t="str">
        <f t="shared" si="47"/>
        <v xml:space="preserve"> </v>
      </c>
    </row>
    <row r="1008" spans="1:12" x14ac:dyDescent="0.25">
      <c r="A1008" s="72"/>
      <c r="B1008" s="82"/>
      <c r="C1008" s="82"/>
      <c r="D1008" s="79"/>
      <c r="E1008" s="83"/>
      <c r="F1008" s="83"/>
      <c r="G1008" s="81"/>
      <c r="H1008" s="126"/>
      <c r="I1008" s="238" t="str">
        <f>IF(ISNUMBER(F1008),_xlfn.IFS(RIGHT(H1008,3)="(b)",IF(AND(G1008&gt;=DATE('1. Informace o projektu'!$C$3,1,1),G1008&lt;=WORKDAY(DATE('1. Informace o projektu'!$C$3+1,1,31)-1,1)),"OK","!!"),RIGHT(H1008,3)="(a)",IF(AND(G1008&gt;=DATE('1. Informace o projektu'!$C$3,1,1),G1008&lt;=WORKDAY(DATE('1. Informace o projektu'!$C$3,12,31)-1,1,'6. Data'!$C$76:$C$89)),"OK","!!"),ISBLANK(G1008),"!",ISBLANK(H1008),"!!!",H1008='6. Data'!$B$3,"vyberte druh nákladu")," ")</f>
        <v xml:space="preserve"> </v>
      </c>
      <c r="J1008" s="261" t="str">
        <f t="shared" si="45"/>
        <v xml:space="preserve"> </v>
      </c>
      <c r="K1008" s="238" t="str">
        <f t="shared" si="46"/>
        <v xml:space="preserve"> </v>
      </c>
      <c r="L1008" s="87" t="str">
        <f t="shared" si="47"/>
        <v xml:space="preserve"> </v>
      </c>
    </row>
    <row r="1009" spans="1:12" x14ac:dyDescent="0.25">
      <c r="A1009" s="72"/>
      <c r="B1009" s="82"/>
      <c r="C1009" s="82"/>
      <c r="D1009" s="79"/>
      <c r="E1009" s="83"/>
      <c r="F1009" s="83"/>
      <c r="G1009" s="81"/>
      <c r="H1009" s="126"/>
      <c r="I1009" s="238" t="str">
        <f>IF(ISNUMBER(F1009),_xlfn.IFS(RIGHT(H1009,3)="(b)",IF(AND(G1009&gt;=DATE('1. Informace o projektu'!$C$3,1,1),G1009&lt;=WORKDAY(DATE('1. Informace o projektu'!$C$3+1,1,31)-1,1)),"OK","!!"),RIGHT(H1009,3)="(a)",IF(AND(G1009&gt;=DATE('1. Informace o projektu'!$C$3,1,1),G1009&lt;=WORKDAY(DATE('1. Informace o projektu'!$C$3,12,31)-1,1,'6. Data'!$C$76:$C$89)),"OK","!!"),ISBLANK(G1009),"!",ISBLANK(H1009),"!!!",H1009='6. Data'!$B$3,"vyberte druh nákladu")," ")</f>
        <v xml:space="preserve"> </v>
      </c>
      <c r="J1009" s="261" t="str">
        <f t="shared" si="45"/>
        <v xml:space="preserve"> </v>
      </c>
      <c r="K1009" s="238" t="str">
        <f t="shared" si="46"/>
        <v xml:space="preserve"> </v>
      </c>
      <c r="L1009" s="87" t="str">
        <f t="shared" si="47"/>
        <v xml:space="preserve"> </v>
      </c>
    </row>
    <row r="1010" spans="1:12" x14ac:dyDescent="0.25">
      <c r="A1010" s="72"/>
      <c r="B1010" s="82"/>
      <c r="C1010" s="82"/>
      <c r="D1010" s="79"/>
      <c r="E1010" s="83"/>
      <c r="F1010" s="83"/>
      <c r="G1010" s="81"/>
      <c r="H1010" s="126"/>
      <c r="I1010" s="238" t="str">
        <f>IF(ISNUMBER(F1010),_xlfn.IFS(RIGHT(H1010,3)="(b)",IF(AND(G1010&gt;=DATE('1. Informace o projektu'!$C$3,1,1),G1010&lt;=WORKDAY(DATE('1. Informace o projektu'!$C$3+1,1,31)-1,1)),"OK","!!"),RIGHT(H1010,3)="(a)",IF(AND(G1010&gt;=DATE('1. Informace o projektu'!$C$3,1,1),G1010&lt;=WORKDAY(DATE('1. Informace o projektu'!$C$3,12,31)-1,1,'6. Data'!$C$76:$C$89)),"OK","!!"),ISBLANK(G1010),"!",ISBLANK(H1010),"!!!",H1010='6. Data'!$B$3,"vyberte druh nákladu")," ")</f>
        <v xml:space="preserve"> </v>
      </c>
      <c r="J1010" s="261" t="str">
        <f t="shared" si="45"/>
        <v xml:space="preserve"> </v>
      </c>
      <c r="K1010" s="238" t="str">
        <f t="shared" si="46"/>
        <v xml:space="preserve"> </v>
      </c>
      <c r="L1010" s="87" t="str">
        <f t="shared" si="47"/>
        <v xml:space="preserve"> </v>
      </c>
    </row>
    <row r="1011" spans="1:12" x14ac:dyDescent="0.25">
      <c r="A1011" s="72"/>
      <c r="B1011" s="82"/>
      <c r="C1011" s="82"/>
      <c r="D1011" s="79"/>
      <c r="E1011" s="83"/>
      <c r="F1011" s="83"/>
      <c r="G1011" s="81"/>
      <c r="H1011" s="126"/>
      <c r="I1011" s="238" t="str">
        <f>IF(ISNUMBER(F1011),_xlfn.IFS(RIGHT(H1011,3)="(b)",IF(AND(G1011&gt;=DATE('1. Informace o projektu'!$C$3,1,1),G1011&lt;=WORKDAY(DATE('1. Informace o projektu'!$C$3+1,1,31)-1,1)),"OK","!!"),RIGHT(H1011,3)="(a)",IF(AND(G1011&gt;=DATE('1. Informace o projektu'!$C$3,1,1),G1011&lt;=WORKDAY(DATE('1. Informace o projektu'!$C$3,12,31)-1,1,'6. Data'!$C$76:$C$89)),"OK","!!"),ISBLANK(G1011),"!",ISBLANK(H1011),"!!!",H1011='6. Data'!$B$3,"vyberte druh nákladu")," ")</f>
        <v xml:space="preserve"> </v>
      </c>
      <c r="J1011" s="261" t="str">
        <f t="shared" si="45"/>
        <v xml:space="preserve"> </v>
      </c>
      <c r="K1011" s="238" t="str">
        <f t="shared" si="46"/>
        <v xml:space="preserve"> </v>
      </c>
      <c r="L1011" s="87" t="str">
        <f t="shared" si="47"/>
        <v xml:space="preserve"> </v>
      </c>
    </row>
    <row r="1012" spans="1:12" x14ac:dyDescent="0.25">
      <c r="A1012" s="72"/>
      <c r="B1012" s="82"/>
      <c r="C1012" s="82"/>
      <c r="D1012" s="79"/>
      <c r="E1012" s="83"/>
      <c r="F1012" s="83"/>
      <c r="G1012" s="81"/>
      <c r="H1012" s="126"/>
      <c r="I1012" s="238" t="str">
        <f>IF(ISNUMBER(F1012),_xlfn.IFS(RIGHT(H1012,3)="(b)",IF(AND(G1012&gt;=DATE('1. Informace o projektu'!$C$3,1,1),G1012&lt;=WORKDAY(DATE('1. Informace o projektu'!$C$3+1,1,31)-1,1)),"OK","!!"),RIGHT(H1012,3)="(a)",IF(AND(G1012&gt;=DATE('1. Informace o projektu'!$C$3,1,1),G1012&lt;=WORKDAY(DATE('1. Informace o projektu'!$C$3,12,31)-1,1,'6. Data'!$C$76:$C$89)),"OK","!!"),ISBLANK(G1012),"!",ISBLANK(H1012),"!!!",H1012='6. Data'!$B$3,"vyberte druh nákladu")," ")</f>
        <v xml:space="preserve"> </v>
      </c>
      <c r="J1012" s="261" t="str">
        <f t="shared" si="45"/>
        <v xml:space="preserve"> </v>
      </c>
      <c r="K1012" s="238" t="str">
        <f t="shared" si="46"/>
        <v xml:space="preserve"> </v>
      </c>
      <c r="L1012" s="87" t="str">
        <f t="shared" si="47"/>
        <v xml:space="preserve"> </v>
      </c>
    </row>
    <row r="1013" spans="1:12" x14ac:dyDescent="0.25">
      <c r="A1013" s="72"/>
      <c r="B1013" s="82"/>
      <c r="C1013" s="82"/>
      <c r="D1013" s="79"/>
      <c r="E1013" s="83"/>
      <c r="F1013" s="83"/>
      <c r="G1013" s="81"/>
      <c r="H1013" s="126"/>
      <c r="I1013" s="238" t="str">
        <f>IF(ISNUMBER(F1013),_xlfn.IFS(RIGHT(H1013,3)="(b)",IF(AND(G1013&gt;=DATE('1. Informace o projektu'!$C$3,1,1),G1013&lt;=WORKDAY(DATE('1. Informace o projektu'!$C$3+1,1,31)-1,1)),"OK","!!"),RIGHT(H1013,3)="(a)",IF(AND(G1013&gt;=DATE('1. Informace o projektu'!$C$3,1,1),G1013&lt;=WORKDAY(DATE('1. Informace o projektu'!$C$3,12,31)-1,1,'6. Data'!$C$76:$C$89)),"OK","!!"),ISBLANK(G1013),"!",ISBLANK(H1013),"!!!",H1013='6. Data'!$B$3,"vyberte druh nákladu")," ")</f>
        <v xml:space="preserve"> </v>
      </c>
      <c r="J1013" s="261" t="str">
        <f t="shared" si="45"/>
        <v xml:space="preserve"> </v>
      </c>
      <c r="K1013" s="238" t="str">
        <f t="shared" si="46"/>
        <v xml:space="preserve"> </v>
      </c>
      <c r="L1013" s="87" t="str">
        <f t="shared" si="47"/>
        <v xml:space="preserve"> </v>
      </c>
    </row>
    <row r="1014" spans="1:12" x14ac:dyDescent="0.25">
      <c r="A1014" s="72"/>
      <c r="B1014" s="82"/>
      <c r="C1014" s="82"/>
      <c r="D1014" s="79"/>
      <c r="E1014" s="83"/>
      <c r="F1014" s="83"/>
      <c r="G1014" s="81"/>
      <c r="H1014" s="126"/>
      <c r="I1014" s="238" t="str">
        <f>IF(ISNUMBER(F1014),_xlfn.IFS(RIGHT(H1014,3)="(b)",IF(AND(G1014&gt;=DATE('1. Informace o projektu'!$C$3,1,1),G1014&lt;=WORKDAY(DATE('1. Informace o projektu'!$C$3+1,1,31)-1,1)),"OK","!!"),RIGHT(H1014,3)="(a)",IF(AND(G1014&gt;=DATE('1. Informace o projektu'!$C$3,1,1),G1014&lt;=WORKDAY(DATE('1. Informace o projektu'!$C$3,12,31)-1,1,'6. Data'!$C$76:$C$89)),"OK","!!"),ISBLANK(G1014),"!",ISBLANK(H1014),"!!!",H1014='6. Data'!$B$3,"vyberte druh nákladu")," ")</f>
        <v xml:space="preserve"> </v>
      </c>
      <c r="J1014" s="261" t="str">
        <f t="shared" si="45"/>
        <v xml:space="preserve"> </v>
      </c>
      <c r="K1014" s="238" t="str">
        <f t="shared" si="46"/>
        <v xml:space="preserve"> </v>
      </c>
      <c r="L1014" s="87" t="str">
        <f t="shared" si="47"/>
        <v xml:space="preserve"> </v>
      </c>
    </row>
    <row r="1015" spans="1:12" x14ac:dyDescent="0.25">
      <c r="A1015" s="72"/>
      <c r="B1015" s="82"/>
      <c r="C1015" s="82"/>
      <c r="D1015" s="79"/>
      <c r="E1015" s="83"/>
      <c r="F1015" s="83"/>
      <c r="G1015" s="81"/>
      <c r="H1015" s="126"/>
      <c r="I1015" s="238" t="str">
        <f>IF(ISNUMBER(F1015),_xlfn.IFS(RIGHT(H1015,3)="(b)",IF(AND(G1015&gt;=DATE('1. Informace o projektu'!$C$3,1,1),G1015&lt;=WORKDAY(DATE('1. Informace o projektu'!$C$3+1,1,31)-1,1)),"OK","!!"),RIGHT(H1015,3)="(a)",IF(AND(G1015&gt;=DATE('1. Informace o projektu'!$C$3,1,1),G1015&lt;=WORKDAY(DATE('1. Informace o projektu'!$C$3,12,31)-1,1,'6. Data'!$C$76:$C$89)),"OK","!!"),ISBLANK(G1015),"!",ISBLANK(H1015),"!!!",H1015='6. Data'!$B$3,"vyberte druh nákladu")," ")</f>
        <v xml:space="preserve"> </v>
      </c>
      <c r="J1015" s="261" t="str">
        <f t="shared" si="45"/>
        <v xml:space="preserve"> </v>
      </c>
      <c r="K1015" s="238" t="str">
        <f t="shared" si="46"/>
        <v xml:space="preserve"> </v>
      </c>
      <c r="L1015" s="87" t="str">
        <f t="shared" si="47"/>
        <v xml:space="preserve"> </v>
      </c>
    </row>
    <row r="1016" spans="1:12" x14ac:dyDescent="0.25">
      <c r="A1016" s="72"/>
      <c r="B1016" s="82"/>
      <c r="C1016" s="82"/>
      <c r="D1016" s="79"/>
      <c r="E1016" s="83"/>
      <c r="F1016" s="83"/>
      <c r="G1016" s="81"/>
      <c r="H1016" s="126"/>
      <c r="I1016" s="238" t="str">
        <f>IF(ISNUMBER(F1016),_xlfn.IFS(RIGHT(H1016,3)="(b)",IF(AND(G1016&gt;=DATE('1. Informace o projektu'!$C$3,1,1),G1016&lt;=WORKDAY(DATE('1. Informace o projektu'!$C$3+1,1,31)-1,1)),"OK","!!"),RIGHT(H1016,3)="(a)",IF(AND(G1016&gt;=DATE('1. Informace o projektu'!$C$3,1,1),G1016&lt;=WORKDAY(DATE('1. Informace o projektu'!$C$3,12,31)-1,1,'6. Data'!$C$76:$C$89)),"OK","!!"),ISBLANK(G1016),"!",ISBLANK(H1016),"!!!",H1016='6. Data'!$B$3,"vyberte druh nákladu")," ")</f>
        <v xml:space="preserve"> </v>
      </c>
      <c r="J1016" s="261" t="str">
        <f t="shared" si="45"/>
        <v xml:space="preserve"> </v>
      </c>
      <c r="K1016" s="238" t="str">
        <f t="shared" si="46"/>
        <v xml:space="preserve"> </v>
      </c>
      <c r="L1016" s="87" t="str">
        <f t="shared" si="47"/>
        <v xml:space="preserve"> </v>
      </c>
    </row>
    <row r="1017" spans="1:12" x14ac:dyDescent="0.25">
      <c r="A1017" s="72"/>
      <c r="B1017" s="82"/>
      <c r="C1017" s="82"/>
      <c r="D1017" s="79"/>
      <c r="E1017" s="83"/>
      <c r="F1017" s="83"/>
      <c r="G1017" s="81"/>
      <c r="H1017" s="126"/>
      <c r="I1017" s="238" t="str">
        <f>IF(ISNUMBER(F1017),_xlfn.IFS(RIGHT(H1017,3)="(b)",IF(AND(G1017&gt;=DATE('1. Informace o projektu'!$C$3,1,1),G1017&lt;=WORKDAY(DATE('1. Informace o projektu'!$C$3+1,1,31)-1,1)),"OK","!!"),RIGHT(H1017,3)="(a)",IF(AND(G1017&gt;=DATE('1. Informace o projektu'!$C$3,1,1),G1017&lt;=WORKDAY(DATE('1. Informace o projektu'!$C$3,12,31)-1,1,'6. Data'!$C$76:$C$89)),"OK","!!"),ISBLANK(G1017),"!",ISBLANK(H1017),"!!!",H1017='6. Data'!$B$3,"vyberte druh nákladu")," ")</f>
        <v xml:space="preserve"> </v>
      </c>
      <c r="J1017" s="261" t="str">
        <f t="shared" si="45"/>
        <v xml:space="preserve"> </v>
      </c>
      <c r="K1017" s="238" t="str">
        <f t="shared" si="46"/>
        <v xml:space="preserve"> </v>
      </c>
      <c r="L1017" s="87" t="str">
        <f t="shared" si="47"/>
        <v xml:space="preserve"> </v>
      </c>
    </row>
    <row r="1018" spans="1:12" x14ac:dyDescent="0.25">
      <c r="A1018" s="72"/>
      <c r="B1018" s="82"/>
      <c r="C1018" s="82"/>
      <c r="D1018" s="79"/>
      <c r="E1018" s="83"/>
      <c r="F1018" s="83"/>
      <c r="G1018" s="81"/>
      <c r="H1018" s="126"/>
      <c r="I1018" s="238" t="str">
        <f>IF(ISNUMBER(F1018),_xlfn.IFS(RIGHT(H1018,3)="(b)",IF(AND(G1018&gt;=DATE('1. Informace o projektu'!$C$3,1,1),G1018&lt;=WORKDAY(DATE('1. Informace o projektu'!$C$3+1,1,31)-1,1)),"OK","!!"),RIGHT(H1018,3)="(a)",IF(AND(G1018&gt;=DATE('1. Informace o projektu'!$C$3,1,1),G1018&lt;=WORKDAY(DATE('1. Informace o projektu'!$C$3,12,31)-1,1,'6. Data'!$C$76:$C$89)),"OK","!!"),ISBLANK(G1018),"!",ISBLANK(H1018),"!!!",H1018='6. Data'!$B$3,"vyberte druh nákladu")," ")</f>
        <v xml:space="preserve"> </v>
      </c>
      <c r="J1018" s="261" t="str">
        <f t="shared" si="45"/>
        <v xml:space="preserve"> </v>
      </c>
      <c r="K1018" s="238" t="str">
        <f t="shared" si="46"/>
        <v xml:space="preserve"> </v>
      </c>
      <c r="L1018" s="87" t="str">
        <f t="shared" si="47"/>
        <v xml:space="preserve"> </v>
      </c>
    </row>
    <row r="1019" spans="1:12" x14ac:dyDescent="0.25">
      <c r="A1019" s="72"/>
      <c r="B1019" s="82"/>
      <c r="C1019" s="82"/>
      <c r="D1019" s="79"/>
      <c r="E1019" s="83"/>
      <c r="F1019" s="83"/>
      <c r="G1019" s="81"/>
      <c r="H1019" s="126"/>
      <c r="I1019" s="238" t="str">
        <f>IF(ISNUMBER(F1019),_xlfn.IFS(RIGHT(H1019,3)="(b)",IF(AND(G1019&gt;=DATE('1. Informace o projektu'!$C$3,1,1),G1019&lt;=WORKDAY(DATE('1. Informace o projektu'!$C$3+1,1,31)-1,1)),"OK","!!"),RIGHT(H1019,3)="(a)",IF(AND(G1019&gt;=DATE('1. Informace o projektu'!$C$3,1,1),G1019&lt;=WORKDAY(DATE('1. Informace o projektu'!$C$3,12,31)-1,1,'6. Data'!$C$76:$C$89)),"OK","!!"),ISBLANK(G1019),"!",ISBLANK(H1019),"!!!",H1019='6. Data'!$B$3,"vyberte druh nákladu")," ")</f>
        <v xml:space="preserve"> </v>
      </c>
      <c r="J1019" s="261" t="str">
        <f t="shared" si="45"/>
        <v xml:space="preserve"> </v>
      </c>
      <c r="K1019" s="238" t="str">
        <f t="shared" si="46"/>
        <v xml:space="preserve"> </v>
      </c>
      <c r="L1019" s="87" t="str">
        <f t="shared" si="47"/>
        <v xml:space="preserve"> </v>
      </c>
    </row>
    <row r="1020" spans="1:12" x14ac:dyDescent="0.25">
      <c r="A1020" s="72"/>
      <c r="B1020" s="82"/>
      <c r="C1020" s="82"/>
      <c r="D1020" s="79"/>
      <c r="E1020" s="83"/>
      <c r="F1020" s="83"/>
      <c r="G1020" s="81"/>
      <c r="H1020" s="126"/>
      <c r="I1020" s="238" t="str">
        <f>IF(ISNUMBER(F1020),_xlfn.IFS(RIGHT(H1020,3)="(b)",IF(AND(G1020&gt;=DATE('1. Informace o projektu'!$C$3,1,1),G1020&lt;=WORKDAY(DATE('1. Informace o projektu'!$C$3+1,1,31)-1,1)),"OK","!!"),RIGHT(H1020,3)="(a)",IF(AND(G1020&gt;=DATE('1. Informace o projektu'!$C$3,1,1),G1020&lt;=WORKDAY(DATE('1. Informace o projektu'!$C$3,12,31)-1,1,'6. Data'!$C$76:$C$89)),"OK","!!"),ISBLANK(G1020),"!",ISBLANK(H1020),"!!!",H1020='6. Data'!$B$3,"vyberte druh nákladu")," ")</f>
        <v xml:space="preserve"> </v>
      </c>
      <c r="J1020" s="261" t="str">
        <f t="shared" si="45"/>
        <v xml:space="preserve"> </v>
      </c>
      <c r="K1020" s="238" t="str">
        <f t="shared" si="46"/>
        <v xml:space="preserve"> </v>
      </c>
      <c r="L1020" s="87" t="str">
        <f t="shared" si="47"/>
        <v xml:space="preserve"> </v>
      </c>
    </row>
    <row r="1021" spans="1:12" x14ac:dyDescent="0.25">
      <c r="A1021" s="72"/>
      <c r="B1021" s="82"/>
      <c r="C1021" s="82"/>
      <c r="D1021" s="79"/>
      <c r="E1021" s="83"/>
      <c r="F1021" s="83"/>
      <c r="G1021" s="81"/>
      <c r="H1021" s="126"/>
      <c r="I1021" s="238" t="str">
        <f>IF(ISNUMBER(F1021),_xlfn.IFS(RIGHT(H1021,3)="(b)",IF(AND(G1021&gt;=DATE('1. Informace o projektu'!$C$3,1,1),G1021&lt;=WORKDAY(DATE('1. Informace o projektu'!$C$3+1,1,31)-1,1)),"OK","!!"),RIGHT(H1021,3)="(a)",IF(AND(G1021&gt;=DATE('1. Informace o projektu'!$C$3,1,1),G1021&lt;=WORKDAY(DATE('1. Informace o projektu'!$C$3,12,31)-1,1,'6. Data'!$C$76:$C$89)),"OK","!!"),ISBLANK(G1021),"!",ISBLANK(H1021),"!!!",H1021='6. Data'!$B$3,"vyberte druh nákladu")," ")</f>
        <v xml:space="preserve"> </v>
      </c>
      <c r="J1021" s="261" t="str">
        <f t="shared" si="45"/>
        <v xml:space="preserve"> </v>
      </c>
      <c r="K1021" s="238" t="str">
        <f t="shared" si="46"/>
        <v xml:space="preserve"> </v>
      </c>
      <c r="L1021" s="87" t="str">
        <f t="shared" si="47"/>
        <v xml:space="preserve"> </v>
      </c>
    </row>
    <row r="1022" spans="1:12" x14ac:dyDescent="0.25">
      <c r="A1022" s="72"/>
      <c r="B1022" s="82"/>
      <c r="C1022" s="82"/>
      <c r="D1022" s="79"/>
      <c r="E1022" s="83"/>
      <c r="F1022" s="83"/>
      <c r="G1022" s="81"/>
      <c r="H1022" s="126"/>
      <c r="I1022" s="238" t="str">
        <f>IF(ISNUMBER(F1022),_xlfn.IFS(RIGHT(H1022,3)="(b)",IF(AND(G1022&gt;=DATE('1. Informace o projektu'!$C$3,1,1),G1022&lt;=WORKDAY(DATE('1. Informace o projektu'!$C$3+1,1,31)-1,1)),"OK","!!"),RIGHT(H1022,3)="(a)",IF(AND(G1022&gt;=DATE('1. Informace o projektu'!$C$3,1,1),G1022&lt;=WORKDAY(DATE('1. Informace o projektu'!$C$3,12,31)-1,1,'6. Data'!$C$76:$C$89)),"OK","!!"),ISBLANK(G1022),"!",ISBLANK(H1022),"!!!",H1022='6. Data'!$B$3,"vyberte druh nákladu")," ")</f>
        <v xml:space="preserve"> </v>
      </c>
      <c r="J1022" s="261" t="str">
        <f t="shared" si="45"/>
        <v xml:space="preserve"> </v>
      </c>
      <c r="K1022" s="238" t="str">
        <f t="shared" si="46"/>
        <v xml:space="preserve"> </v>
      </c>
      <c r="L1022" s="87" t="str">
        <f t="shared" si="47"/>
        <v xml:space="preserve"> </v>
      </c>
    </row>
    <row r="1023" spans="1:12" x14ac:dyDescent="0.25">
      <c r="A1023" s="72"/>
      <c r="B1023" s="82"/>
      <c r="C1023" s="82"/>
      <c r="D1023" s="79"/>
      <c r="E1023" s="83"/>
      <c r="F1023" s="83"/>
      <c r="G1023" s="81"/>
      <c r="H1023" s="126"/>
      <c r="I1023" s="238" t="str">
        <f>IF(ISNUMBER(F1023),_xlfn.IFS(RIGHT(H1023,3)="(b)",IF(AND(G1023&gt;=DATE('1. Informace o projektu'!$C$3,1,1),G1023&lt;=WORKDAY(DATE('1. Informace o projektu'!$C$3+1,1,31)-1,1)),"OK","!!"),RIGHT(H1023,3)="(a)",IF(AND(G1023&gt;=DATE('1. Informace o projektu'!$C$3,1,1),G1023&lt;=WORKDAY(DATE('1. Informace o projektu'!$C$3,12,31)-1,1,'6. Data'!$C$76:$C$89)),"OK","!!"),ISBLANK(G1023),"!",ISBLANK(H1023),"!!!",H1023='6. Data'!$B$3,"vyberte druh nákladu")," ")</f>
        <v xml:space="preserve"> </v>
      </c>
      <c r="J1023" s="261" t="str">
        <f t="shared" si="45"/>
        <v xml:space="preserve"> </v>
      </c>
      <c r="K1023" s="238" t="str">
        <f t="shared" si="46"/>
        <v xml:space="preserve"> </v>
      </c>
      <c r="L1023" s="87" t="str">
        <f t="shared" si="47"/>
        <v xml:space="preserve"> </v>
      </c>
    </row>
    <row r="1024" spans="1:12" x14ac:dyDescent="0.25">
      <c r="A1024" s="72"/>
      <c r="B1024" s="82"/>
      <c r="C1024" s="82"/>
      <c r="D1024" s="79"/>
      <c r="E1024" s="83"/>
      <c r="F1024" s="83"/>
      <c r="G1024" s="81"/>
      <c r="H1024" s="126"/>
      <c r="I1024" s="238" t="str">
        <f>IF(ISNUMBER(F1024),_xlfn.IFS(RIGHT(H1024,3)="(b)",IF(AND(G1024&gt;=DATE('1. Informace o projektu'!$C$3,1,1),G1024&lt;=WORKDAY(DATE('1. Informace o projektu'!$C$3+1,1,31)-1,1)),"OK","!!"),RIGHT(H1024,3)="(a)",IF(AND(G1024&gt;=DATE('1. Informace o projektu'!$C$3,1,1),G1024&lt;=WORKDAY(DATE('1. Informace o projektu'!$C$3,12,31)-1,1,'6. Data'!$C$76:$C$89)),"OK","!!"),ISBLANK(G1024),"!",ISBLANK(H1024),"!!!",H1024='6. Data'!$B$3,"vyberte druh nákladu")," ")</f>
        <v xml:space="preserve"> </v>
      </c>
      <c r="J1024" s="261" t="str">
        <f t="shared" si="45"/>
        <v xml:space="preserve"> </v>
      </c>
      <c r="K1024" s="238" t="str">
        <f t="shared" si="46"/>
        <v xml:space="preserve"> </v>
      </c>
      <c r="L1024" s="87" t="str">
        <f t="shared" si="47"/>
        <v xml:space="preserve"> </v>
      </c>
    </row>
    <row r="1025" spans="1:12" x14ac:dyDescent="0.25">
      <c r="A1025" s="72"/>
      <c r="B1025" s="82"/>
      <c r="C1025" s="82"/>
      <c r="D1025" s="79"/>
      <c r="E1025" s="83"/>
      <c r="F1025" s="83"/>
      <c r="G1025" s="81"/>
      <c r="H1025" s="126"/>
      <c r="I1025" s="238" t="str">
        <f>IF(ISNUMBER(F1025),_xlfn.IFS(RIGHT(H1025,3)="(b)",IF(AND(G1025&gt;=DATE('1. Informace o projektu'!$C$3,1,1),G1025&lt;=WORKDAY(DATE('1. Informace o projektu'!$C$3+1,1,31)-1,1)),"OK","!!"),RIGHT(H1025,3)="(a)",IF(AND(G1025&gt;=DATE('1. Informace o projektu'!$C$3,1,1),G1025&lt;=WORKDAY(DATE('1. Informace o projektu'!$C$3,12,31)-1,1,'6. Data'!$C$76:$C$89)),"OK","!!"),ISBLANK(G1025),"!",ISBLANK(H1025),"!!!",H1025='6. Data'!$B$3,"vyberte druh nákladu")," ")</f>
        <v xml:space="preserve"> </v>
      </c>
      <c r="J1025" s="261" t="str">
        <f t="shared" si="45"/>
        <v xml:space="preserve"> </v>
      </c>
      <c r="K1025" s="238" t="str">
        <f t="shared" si="46"/>
        <v xml:space="preserve"> </v>
      </c>
      <c r="L1025" s="87" t="str">
        <f t="shared" si="47"/>
        <v xml:space="preserve"> </v>
      </c>
    </row>
    <row r="1026" spans="1:12" x14ac:dyDescent="0.25">
      <c r="A1026" s="72"/>
      <c r="B1026" s="82"/>
      <c r="C1026" s="82"/>
      <c r="D1026" s="79"/>
      <c r="E1026" s="83"/>
      <c r="F1026" s="83"/>
      <c r="G1026" s="81"/>
      <c r="H1026" s="126"/>
      <c r="I1026" s="238" t="str">
        <f>IF(ISNUMBER(F1026),_xlfn.IFS(RIGHT(H1026,3)="(b)",IF(AND(G1026&gt;=DATE('1. Informace o projektu'!$C$3,1,1),G1026&lt;=WORKDAY(DATE('1. Informace o projektu'!$C$3+1,1,31)-1,1)),"OK","!!"),RIGHT(H1026,3)="(a)",IF(AND(G1026&gt;=DATE('1. Informace o projektu'!$C$3,1,1),G1026&lt;=WORKDAY(DATE('1. Informace o projektu'!$C$3,12,31)-1,1,'6. Data'!$C$76:$C$89)),"OK","!!"),ISBLANK(G1026),"!",ISBLANK(H1026),"!!!",H1026='6. Data'!$B$3,"vyberte druh nákladu")," ")</f>
        <v xml:space="preserve"> </v>
      </c>
      <c r="J1026" s="261" t="str">
        <f t="shared" si="45"/>
        <v xml:space="preserve"> </v>
      </c>
      <c r="K1026" s="238" t="str">
        <f t="shared" si="46"/>
        <v xml:space="preserve"> </v>
      </c>
      <c r="L1026" s="87" t="str">
        <f t="shared" si="47"/>
        <v xml:space="preserve"> </v>
      </c>
    </row>
    <row r="1027" spans="1:12" x14ac:dyDescent="0.25">
      <c r="A1027" s="72"/>
      <c r="B1027" s="82"/>
      <c r="C1027" s="82"/>
      <c r="D1027" s="79"/>
      <c r="E1027" s="83"/>
      <c r="F1027" s="83"/>
      <c r="G1027" s="81"/>
      <c r="H1027" s="126"/>
      <c r="I1027" s="238" t="str">
        <f>IF(ISNUMBER(F1027),_xlfn.IFS(RIGHT(H1027,3)="(b)",IF(AND(G1027&gt;=DATE('1. Informace o projektu'!$C$3,1,1),G1027&lt;=WORKDAY(DATE('1. Informace o projektu'!$C$3+1,1,31)-1,1)),"OK","!!"),RIGHT(H1027,3)="(a)",IF(AND(G1027&gt;=DATE('1. Informace o projektu'!$C$3,1,1),G1027&lt;=WORKDAY(DATE('1. Informace o projektu'!$C$3,12,31)-1,1,'6. Data'!$C$76:$C$89)),"OK","!!"),ISBLANK(G1027),"!",ISBLANK(H1027),"!!!",H1027='6. Data'!$B$3,"vyberte druh nákladu")," ")</f>
        <v xml:space="preserve"> </v>
      </c>
      <c r="J1027" s="261" t="str">
        <f t="shared" si="45"/>
        <v xml:space="preserve"> </v>
      </c>
      <c r="K1027" s="238" t="str">
        <f t="shared" si="46"/>
        <v xml:space="preserve"> </v>
      </c>
      <c r="L1027" s="87" t="str">
        <f t="shared" si="47"/>
        <v xml:space="preserve"> </v>
      </c>
    </row>
    <row r="1028" spans="1:12" x14ac:dyDescent="0.25">
      <c r="A1028" s="72"/>
      <c r="B1028" s="82"/>
      <c r="C1028" s="82"/>
      <c r="D1028" s="79"/>
      <c r="E1028" s="83"/>
      <c r="F1028" s="83"/>
      <c r="G1028" s="81"/>
      <c r="H1028" s="126"/>
      <c r="I1028" s="238" t="str">
        <f>IF(ISNUMBER(F1028),_xlfn.IFS(RIGHT(H1028,3)="(b)",IF(AND(G1028&gt;=DATE('1. Informace o projektu'!$C$3,1,1),G1028&lt;=WORKDAY(DATE('1. Informace o projektu'!$C$3+1,1,31)-1,1)),"OK","!!"),RIGHT(H1028,3)="(a)",IF(AND(G1028&gt;=DATE('1. Informace o projektu'!$C$3,1,1),G1028&lt;=WORKDAY(DATE('1. Informace o projektu'!$C$3,12,31)-1,1,'6. Data'!$C$76:$C$89)),"OK","!!"),ISBLANK(G1028),"!",ISBLANK(H1028),"!!!",H1028='6. Data'!$B$3,"vyberte druh nákladu")," ")</f>
        <v xml:space="preserve"> </v>
      </c>
      <c r="J1028" s="261" t="str">
        <f t="shared" si="45"/>
        <v xml:space="preserve"> </v>
      </c>
      <c r="K1028" s="238" t="str">
        <f t="shared" si="46"/>
        <v xml:space="preserve"> </v>
      </c>
      <c r="L1028" s="87" t="str">
        <f t="shared" si="47"/>
        <v xml:space="preserve"> </v>
      </c>
    </row>
    <row r="1029" spans="1:12" x14ac:dyDescent="0.25">
      <c r="A1029" s="72"/>
      <c r="B1029" s="82"/>
      <c r="C1029" s="82"/>
      <c r="D1029" s="79"/>
      <c r="E1029" s="83"/>
      <c r="F1029" s="83"/>
      <c r="G1029" s="81"/>
      <c r="H1029" s="126"/>
      <c r="I1029" s="238" t="str">
        <f>IF(ISNUMBER(F1029),_xlfn.IFS(RIGHT(H1029,3)="(b)",IF(AND(G1029&gt;=DATE('1. Informace o projektu'!$C$3,1,1),G1029&lt;=WORKDAY(DATE('1. Informace o projektu'!$C$3+1,1,31)-1,1)),"OK","!!"),RIGHT(H1029,3)="(a)",IF(AND(G1029&gt;=DATE('1. Informace o projektu'!$C$3,1,1),G1029&lt;=WORKDAY(DATE('1. Informace o projektu'!$C$3,12,31)-1,1,'6. Data'!$C$76:$C$89)),"OK","!!"),ISBLANK(G1029),"!",ISBLANK(H1029),"!!!",H1029='6. Data'!$B$3,"vyberte druh nákladu")," ")</f>
        <v xml:space="preserve"> </v>
      </c>
      <c r="J1029" s="261" t="str">
        <f t="shared" si="45"/>
        <v xml:space="preserve"> </v>
      </c>
      <c r="K1029" s="238" t="str">
        <f t="shared" si="46"/>
        <v xml:space="preserve"> </v>
      </c>
      <c r="L1029" s="87" t="str">
        <f t="shared" si="47"/>
        <v xml:space="preserve"> </v>
      </c>
    </row>
    <row r="1030" spans="1:12" x14ac:dyDescent="0.25">
      <c r="A1030" s="72"/>
      <c r="B1030" s="82"/>
      <c r="C1030" s="82"/>
      <c r="D1030" s="79"/>
      <c r="E1030" s="83"/>
      <c r="F1030" s="83"/>
      <c r="G1030" s="81"/>
      <c r="H1030" s="126"/>
      <c r="I1030" s="238" t="str">
        <f>IF(ISNUMBER(F1030),_xlfn.IFS(RIGHT(H1030,3)="(b)",IF(AND(G1030&gt;=DATE('1. Informace o projektu'!$C$3,1,1),G1030&lt;=WORKDAY(DATE('1. Informace o projektu'!$C$3+1,1,31)-1,1)),"OK","!!"),RIGHT(H1030,3)="(a)",IF(AND(G1030&gt;=DATE('1. Informace o projektu'!$C$3,1,1),G1030&lt;=WORKDAY(DATE('1. Informace o projektu'!$C$3,12,31)-1,1,'6. Data'!$C$76:$C$89)),"OK","!!"),ISBLANK(G1030),"!",ISBLANK(H1030),"!!!",H1030='6. Data'!$B$3,"vyberte druh nákladu")," ")</f>
        <v xml:space="preserve"> </v>
      </c>
      <c r="J1030" s="261" t="str">
        <f t="shared" si="45"/>
        <v xml:space="preserve"> </v>
      </c>
      <c r="K1030" s="238" t="str">
        <f t="shared" si="46"/>
        <v xml:space="preserve"> </v>
      </c>
      <c r="L1030" s="87" t="str">
        <f t="shared" si="47"/>
        <v xml:space="preserve"> </v>
      </c>
    </row>
    <row r="1031" spans="1:12" x14ac:dyDescent="0.25">
      <c r="A1031" s="72"/>
      <c r="B1031" s="82"/>
      <c r="C1031" s="82"/>
      <c r="D1031" s="79"/>
      <c r="E1031" s="83"/>
      <c r="F1031" s="83"/>
      <c r="G1031" s="81"/>
      <c r="H1031" s="126"/>
      <c r="I1031" s="238" t="str">
        <f>IF(ISNUMBER(F1031),_xlfn.IFS(RIGHT(H1031,3)="(b)",IF(AND(G1031&gt;=DATE('1. Informace o projektu'!$C$3,1,1),G1031&lt;=WORKDAY(DATE('1. Informace o projektu'!$C$3+1,1,31)-1,1)),"OK","!!"),RIGHT(H1031,3)="(a)",IF(AND(G1031&gt;=DATE('1. Informace o projektu'!$C$3,1,1),G1031&lt;=WORKDAY(DATE('1. Informace o projektu'!$C$3,12,31)-1,1,'6. Data'!$C$76:$C$89)),"OK","!!"),ISBLANK(G1031),"!",ISBLANK(H1031),"!!!",H1031='6. Data'!$B$3,"vyberte druh nákladu")," ")</f>
        <v xml:space="preserve"> </v>
      </c>
      <c r="J1031" s="261" t="str">
        <f t="shared" ref="J1031:J1094" si="48">_xlfn.IFS(I1031="!","Zapište datum úhrady",I1031="ok"," ",I1031=" "," ",I1031="!!!","vyberte druh nákladu",I1031="!!","nepovolené datum úhrady",I1031="vyberte druh nákladu","vyberte druh nákladu")</f>
        <v xml:space="preserve"> </v>
      </c>
      <c r="K1031" s="238" t="str">
        <f t="shared" ref="K1031:K1094" si="49">IF(ISNUMBER(F1031),IF(E1031&gt;=F1031,"OK","!")," ")</f>
        <v xml:space="preserve"> </v>
      </c>
      <c r="L1031" s="87" t="str">
        <f t="shared" ref="L1031:L1094" si="50">_xlfn.IFS(K1031="!","Hrazeno z dotace je vyšší než fakturovaná částka",K1031="ok"," ",K1031=" "," ")</f>
        <v xml:space="preserve"> </v>
      </c>
    </row>
    <row r="1032" spans="1:12" x14ac:dyDescent="0.25">
      <c r="A1032" s="72"/>
      <c r="B1032" s="82"/>
      <c r="C1032" s="82"/>
      <c r="D1032" s="79"/>
      <c r="E1032" s="83"/>
      <c r="F1032" s="83"/>
      <c r="G1032" s="81"/>
      <c r="H1032" s="126"/>
      <c r="I1032" s="238" t="str">
        <f>IF(ISNUMBER(F1032),_xlfn.IFS(RIGHT(H1032,3)="(b)",IF(AND(G1032&gt;=DATE('1. Informace o projektu'!$C$3,1,1),G1032&lt;=WORKDAY(DATE('1. Informace o projektu'!$C$3+1,1,31)-1,1)),"OK","!!"),RIGHT(H1032,3)="(a)",IF(AND(G1032&gt;=DATE('1. Informace o projektu'!$C$3,1,1),G1032&lt;=WORKDAY(DATE('1. Informace o projektu'!$C$3,12,31)-1,1,'6. Data'!$C$76:$C$89)),"OK","!!"),ISBLANK(G1032),"!",ISBLANK(H1032),"!!!",H1032='6. Data'!$B$3,"vyberte druh nákladu")," ")</f>
        <v xml:space="preserve"> </v>
      </c>
      <c r="J1032" s="261" t="str">
        <f t="shared" si="48"/>
        <v xml:space="preserve"> </v>
      </c>
      <c r="K1032" s="238" t="str">
        <f t="shared" si="49"/>
        <v xml:space="preserve"> </v>
      </c>
      <c r="L1032" s="87" t="str">
        <f t="shared" si="50"/>
        <v xml:space="preserve"> </v>
      </c>
    </row>
    <row r="1033" spans="1:12" x14ac:dyDescent="0.25">
      <c r="A1033" s="72"/>
      <c r="B1033" s="82"/>
      <c r="C1033" s="82"/>
      <c r="D1033" s="79"/>
      <c r="E1033" s="83"/>
      <c r="F1033" s="83"/>
      <c r="G1033" s="81"/>
      <c r="H1033" s="126"/>
      <c r="I1033" s="238" t="str">
        <f>IF(ISNUMBER(F1033),_xlfn.IFS(RIGHT(H1033,3)="(b)",IF(AND(G1033&gt;=DATE('1. Informace o projektu'!$C$3,1,1),G1033&lt;=WORKDAY(DATE('1. Informace o projektu'!$C$3+1,1,31)-1,1)),"OK","!!"),RIGHT(H1033,3)="(a)",IF(AND(G1033&gt;=DATE('1. Informace o projektu'!$C$3,1,1),G1033&lt;=WORKDAY(DATE('1. Informace o projektu'!$C$3,12,31)-1,1,'6. Data'!$C$76:$C$89)),"OK","!!"),ISBLANK(G1033),"!",ISBLANK(H1033),"!!!",H1033='6. Data'!$B$3,"vyberte druh nákladu")," ")</f>
        <v xml:space="preserve"> </v>
      </c>
      <c r="J1033" s="261" t="str">
        <f t="shared" si="48"/>
        <v xml:space="preserve"> </v>
      </c>
      <c r="K1033" s="238" t="str">
        <f t="shared" si="49"/>
        <v xml:space="preserve"> </v>
      </c>
      <c r="L1033" s="87" t="str">
        <f t="shared" si="50"/>
        <v xml:space="preserve"> </v>
      </c>
    </row>
    <row r="1034" spans="1:12" x14ac:dyDescent="0.25">
      <c r="A1034" s="72"/>
      <c r="B1034" s="82"/>
      <c r="C1034" s="82"/>
      <c r="D1034" s="79"/>
      <c r="E1034" s="83"/>
      <c r="F1034" s="83"/>
      <c r="G1034" s="81"/>
      <c r="H1034" s="126"/>
      <c r="I1034" s="238" t="str">
        <f>IF(ISNUMBER(F1034),_xlfn.IFS(RIGHT(H1034,3)="(b)",IF(AND(G1034&gt;=DATE('1. Informace o projektu'!$C$3,1,1),G1034&lt;=WORKDAY(DATE('1. Informace o projektu'!$C$3+1,1,31)-1,1)),"OK","!!"),RIGHT(H1034,3)="(a)",IF(AND(G1034&gt;=DATE('1. Informace o projektu'!$C$3,1,1),G1034&lt;=WORKDAY(DATE('1. Informace o projektu'!$C$3,12,31)-1,1,'6. Data'!$C$76:$C$89)),"OK","!!"),ISBLANK(G1034),"!",ISBLANK(H1034),"!!!",H1034='6. Data'!$B$3,"vyberte druh nákladu")," ")</f>
        <v xml:space="preserve"> </v>
      </c>
      <c r="J1034" s="261" t="str">
        <f t="shared" si="48"/>
        <v xml:space="preserve"> </v>
      </c>
      <c r="K1034" s="238" t="str">
        <f t="shared" si="49"/>
        <v xml:space="preserve"> </v>
      </c>
      <c r="L1034" s="87" t="str">
        <f t="shared" si="50"/>
        <v xml:space="preserve"> </v>
      </c>
    </row>
    <row r="1035" spans="1:12" x14ac:dyDescent="0.25">
      <c r="A1035" s="72"/>
      <c r="B1035" s="82"/>
      <c r="C1035" s="82"/>
      <c r="D1035" s="79"/>
      <c r="E1035" s="83"/>
      <c r="F1035" s="83"/>
      <c r="G1035" s="81"/>
      <c r="H1035" s="126"/>
      <c r="I1035" s="238" t="str">
        <f>IF(ISNUMBER(F1035),_xlfn.IFS(RIGHT(H1035,3)="(b)",IF(AND(G1035&gt;=DATE('1. Informace o projektu'!$C$3,1,1),G1035&lt;=WORKDAY(DATE('1. Informace o projektu'!$C$3+1,1,31)-1,1)),"OK","!!"),RIGHT(H1035,3)="(a)",IF(AND(G1035&gt;=DATE('1. Informace o projektu'!$C$3,1,1),G1035&lt;=WORKDAY(DATE('1. Informace o projektu'!$C$3,12,31)-1,1,'6. Data'!$C$76:$C$89)),"OK","!!"),ISBLANK(G1035),"!",ISBLANK(H1035),"!!!",H1035='6. Data'!$B$3,"vyberte druh nákladu")," ")</f>
        <v xml:space="preserve"> </v>
      </c>
      <c r="J1035" s="261" t="str">
        <f t="shared" si="48"/>
        <v xml:space="preserve"> </v>
      </c>
      <c r="K1035" s="238" t="str">
        <f t="shared" si="49"/>
        <v xml:space="preserve"> </v>
      </c>
      <c r="L1035" s="87" t="str">
        <f t="shared" si="50"/>
        <v xml:space="preserve"> </v>
      </c>
    </row>
    <row r="1036" spans="1:12" x14ac:dyDescent="0.25">
      <c r="A1036" s="72"/>
      <c r="B1036" s="82"/>
      <c r="C1036" s="82"/>
      <c r="D1036" s="79"/>
      <c r="E1036" s="83"/>
      <c r="F1036" s="83"/>
      <c r="G1036" s="81"/>
      <c r="H1036" s="126"/>
      <c r="I1036" s="238" t="str">
        <f>IF(ISNUMBER(F1036),_xlfn.IFS(RIGHT(H1036,3)="(b)",IF(AND(G1036&gt;=DATE('1. Informace o projektu'!$C$3,1,1),G1036&lt;=WORKDAY(DATE('1. Informace o projektu'!$C$3+1,1,31)-1,1)),"OK","!!"),RIGHT(H1036,3)="(a)",IF(AND(G1036&gt;=DATE('1. Informace o projektu'!$C$3,1,1),G1036&lt;=WORKDAY(DATE('1. Informace o projektu'!$C$3,12,31)-1,1,'6. Data'!$C$76:$C$89)),"OK","!!"),ISBLANK(G1036),"!",ISBLANK(H1036),"!!!",H1036='6. Data'!$B$3,"vyberte druh nákladu")," ")</f>
        <v xml:space="preserve"> </v>
      </c>
      <c r="J1036" s="261" t="str">
        <f t="shared" si="48"/>
        <v xml:space="preserve"> </v>
      </c>
      <c r="K1036" s="238" t="str">
        <f t="shared" si="49"/>
        <v xml:space="preserve"> </v>
      </c>
      <c r="L1036" s="87" t="str">
        <f t="shared" si="50"/>
        <v xml:space="preserve"> </v>
      </c>
    </row>
    <row r="1037" spans="1:12" x14ac:dyDescent="0.25">
      <c r="A1037" s="72"/>
      <c r="B1037" s="82"/>
      <c r="C1037" s="82"/>
      <c r="D1037" s="79"/>
      <c r="E1037" s="83"/>
      <c r="F1037" s="83"/>
      <c r="G1037" s="81"/>
      <c r="H1037" s="126"/>
      <c r="I1037" s="238" t="str">
        <f>IF(ISNUMBER(F1037),_xlfn.IFS(RIGHT(H1037,3)="(b)",IF(AND(G1037&gt;=DATE('1. Informace o projektu'!$C$3,1,1),G1037&lt;=WORKDAY(DATE('1. Informace o projektu'!$C$3+1,1,31)-1,1)),"OK","!!"),RIGHT(H1037,3)="(a)",IF(AND(G1037&gt;=DATE('1. Informace o projektu'!$C$3,1,1),G1037&lt;=WORKDAY(DATE('1. Informace o projektu'!$C$3,12,31)-1,1,'6. Data'!$C$76:$C$89)),"OK","!!"),ISBLANK(G1037),"!",ISBLANK(H1037),"!!!",H1037='6. Data'!$B$3,"vyberte druh nákladu")," ")</f>
        <v xml:space="preserve"> </v>
      </c>
      <c r="J1037" s="261" t="str">
        <f t="shared" si="48"/>
        <v xml:space="preserve"> </v>
      </c>
      <c r="K1037" s="238" t="str">
        <f t="shared" si="49"/>
        <v xml:space="preserve"> </v>
      </c>
      <c r="L1037" s="87" t="str">
        <f t="shared" si="50"/>
        <v xml:space="preserve"> </v>
      </c>
    </row>
    <row r="1038" spans="1:12" x14ac:dyDescent="0.25">
      <c r="A1038" s="72"/>
      <c r="B1038" s="82"/>
      <c r="C1038" s="82"/>
      <c r="D1038" s="79"/>
      <c r="E1038" s="83"/>
      <c r="F1038" s="83"/>
      <c r="G1038" s="81"/>
      <c r="H1038" s="126"/>
      <c r="I1038" s="238" t="str">
        <f>IF(ISNUMBER(F1038),_xlfn.IFS(RIGHT(H1038,3)="(b)",IF(AND(G1038&gt;=DATE('1. Informace o projektu'!$C$3,1,1),G1038&lt;=WORKDAY(DATE('1. Informace o projektu'!$C$3+1,1,31)-1,1)),"OK","!!"),RIGHT(H1038,3)="(a)",IF(AND(G1038&gt;=DATE('1. Informace o projektu'!$C$3,1,1),G1038&lt;=WORKDAY(DATE('1. Informace o projektu'!$C$3,12,31)-1,1,'6. Data'!$C$76:$C$89)),"OK","!!"),ISBLANK(G1038),"!",ISBLANK(H1038),"!!!",H1038='6. Data'!$B$3,"vyberte druh nákladu")," ")</f>
        <v xml:space="preserve"> </v>
      </c>
      <c r="J1038" s="261" t="str">
        <f t="shared" si="48"/>
        <v xml:space="preserve"> </v>
      </c>
      <c r="K1038" s="238" t="str">
        <f t="shared" si="49"/>
        <v xml:space="preserve"> </v>
      </c>
      <c r="L1038" s="87" t="str">
        <f t="shared" si="50"/>
        <v xml:space="preserve"> </v>
      </c>
    </row>
    <row r="1039" spans="1:12" x14ac:dyDescent="0.25">
      <c r="A1039" s="72"/>
      <c r="B1039" s="82"/>
      <c r="C1039" s="82"/>
      <c r="D1039" s="79"/>
      <c r="E1039" s="83"/>
      <c r="F1039" s="83"/>
      <c r="G1039" s="81"/>
      <c r="H1039" s="126"/>
      <c r="I1039" s="238" t="str">
        <f>IF(ISNUMBER(F1039),_xlfn.IFS(RIGHT(H1039,3)="(b)",IF(AND(G1039&gt;=DATE('1. Informace o projektu'!$C$3,1,1),G1039&lt;=WORKDAY(DATE('1. Informace o projektu'!$C$3+1,1,31)-1,1)),"OK","!!"),RIGHT(H1039,3)="(a)",IF(AND(G1039&gt;=DATE('1. Informace o projektu'!$C$3,1,1),G1039&lt;=WORKDAY(DATE('1. Informace o projektu'!$C$3,12,31)-1,1,'6. Data'!$C$76:$C$89)),"OK","!!"),ISBLANK(G1039),"!",ISBLANK(H1039),"!!!",H1039='6. Data'!$B$3,"vyberte druh nákladu")," ")</f>
        <v xml:space="preserve"> </v>
      </c>
      <c r="J1039" s="261" t="str">
        <f t="shared" si="48"/>
        <v xml:space="preserve"> </v>
      </c>
      <c r="K1039" s="238" t="str">
        <f t="shared" si="49"/>
        <v xml:space="preserve"> </v>
      </c>
      <c r="L1039" s="87" t="str">
        <f t="shared" si="50"/>
        <v xml:space="preserve"> </v>
      </c>
    </row>
    <row r="1040" spans="1:12" x14ac:dyDescent="0.25">
      <c r="A1040" s="72"/>
      <c r="B1040" s="82"/>
      <c r="C1040" s="82"/>
      <c r="D1040" s="79"/>
      <c r="E1040" s="83"/>
      <c r="F1040" s="83"/>
      <c r="G1040" s="81"/>
      <c r="H1040" s="126"/>
      <c r="I1040" s="238" t="str">
        <f>IF(ISNUMBER(F1040),_xlfn.IFS(RIGHT(H1040,3)="(b)",IF(AND(G1040&gt;=DATE('1. Informace o projektu'!$C$3,1,1),G1040&lt;=WORKDAY(DATE('1. Informace o projektu'!$C$3+1,1,31)-1,1)),"OK","!!"),RIGHT(H1040,3)="(a)",IF(AND(G1040&gt;=DATE('1. Informace o projektu'!$C$3,1,1),G1040&lt;=WORKDAY(DATE('1. Informace o projektu'!$C$3,12,31)-1,1,'6. Data'!$C$76:$C$89)),"OK","!!"),ISBLANK(G1040),"!",ISBLANK(H1040),"!!!",H1040='6. Data'!$B$3,"vyberte druh nákladu")," ")</f>
        <v xml:space="preserve"> </v>
      </c>
      <c r="J1040" s="261" t="str">
        <f t="shared" si="48"/>
        <v xml:space="preserve"> </v>
      </c>
      <c r="K1040" s="238" t="str">
        <f t="shared" si="49"/>
        <v xml:space="preserve"> </v>
      </c>
      <c r="L1040" s="87" t="str">
        <f t="shared" si="50"/>
        <v xml:space="preserve"> </v>
      </c>
    </row>
    <row r="1041" spans="1:12" x14ac:dyDescent="0.25">
      <c r="A1041" s="72"/>
      <c r="B1041" s="82"/>
      <c r="C1041" s="82"/>
      <c r="D1041" s="79"/>
      <c r="E1041" s="83"/>
      <c r="F1041" s="83"/>
      <c r="G1041" s="81"/>
      <c r="H1041" s="126"/>
      <c r="I1041" s="238" t="str">
        <f>IF(ISNUMBER(F1041),_xlfn.IFS(RIGHT(H1041,3)="(b)",IF(AND(G1041&gt;=DATE('1. Informace o projektu'!$C$3,1,1),G1041&lt;=WORKDAY(DATE('1. Informace o projektu'!$C$3+1,1,31)-1,1)),"OK","!!"),RIGHT(H1041,3)="(a)",IF(AND(G1041&gt;=DATE('1. Informace o projektu'!$C$3,1,1),G1041&lt;=WORKDAY(DATE('1. Informace o projektu'!$C$3,12,31)-1,1,'6. Data'!$C$76:$C$89)),"OK","!!"),ISBLANK(G1041),"!",ISBLANK(H1041),"!!!",H1041='6. Data'!$B$3,"vyberte druh nákladu")," ")</f>
        <v xml:space="preserve"> </v>
      </c>
      <c r="J1041" s="261" t="str">
        <f t="shared" si="48"/>
        <v xml:space="preserve"> </v>
      </c>
      <c r="K1041" s="238" t="str">
        <f t="shared" si="49"/>
        <v xml:space="preserve"> </v>
      </c>
      <c r="L1041" s="87" t="str">
        <f t="shared" si="50"/>
        <v xml:space="preserve"> </v>
      </c>
    </row>
    <row r="1042" spans="1:12" x14ac:dyDescent="0.25">
      <c r="A1042" s="72"/>
      <c r="B1042" s="82"/>
      <c r="C1042" s="82"/>
      <c r="D1042" s="79"/>
      <c r="E1042" s="83"/>
      <c r="F1042" s="83"/>
      <c r="G1042" s="81"/>
      <c r="H1042" s="126"/>
      <c r="I1042" s="238" t="str">
        <f>IF(ISNUMBER(F1042),_xlfn.IFS(RIGHT(H1042,3)="(b)",IF(AND(G1042&gt;=DATE('1. Informace o projektu'!$C$3,1,1),G1042&lt;=WORKDAY(DATE('1. Informace o projektu'!$C$3+1,1,31)-1,1)),"OK","!!"),RIGHT(H1042,3)="(a)",IF(AND(G1042&gt;=DATE('1. Informace o projektu'!$C$3,1,1),G1042&lt;=WORKDAY(DATE('1. Informace o projektu'!$C$3,12,31)-1,1,'6. Data'!$C$76:$C$89)),"OK","!!"),ISBLANK(G1042),"!",ISBLANK(H1042),"!!!",H1042='6. Data'!$B$3,"vyberte druh nákladu")," ")</f>
        <v xml:space="preserve"> </v>
      </c>
      <c r="J1042" s="261" t="str">
        <f t="shared" si="48"/>
        <v xml:space="preserve"> </v>
      </c>
      <c r="K1042" s="238" t="str">
        <f t="shared" si="49"/>
        <v xml:space="preserve"> </v>
      </c>
      <c r="L1042" s="87" t="str">
        <f t="shared" si="50"/>
        <v xml:space="preserve"> </v>
      </c>
    </row>
    <row r="1043" spans="1:12" x14ac:dyDescent="0.25">
      <c r="A1043" s="72"/>
      <c r="B1043" s="82"/>
      <c r="C1043" s="82"/>
      <c r="D1043" s="79"/>
      <c r="E1043" s="83"/>
      <c r="F1043" s="83"/>
      <c r="G1043" s="81"/>
      <c r="H1043" s="126"/>
      <c r="I1043" s="238" t="str">
        <f>IF(ISNUMBER(F1043),_xlfn.IFS(RIGHT(H1043,3)="(b)",IF(AND(G1043&gt;=DATE('1. Informace o projektu'!$C$3,1,1),G1043&lt;=WORKDAY(DATE('1. Informace o projektu'!$C$3+1,1,31)-1,1)),"OK","!!"),RIGHT(H1043,3)="(a)",IF(AND(G1043&gt;=DATE('1. Informace o projektu'!$C$3,1,1),G1043&lt;=WORKDAY(DATE('1. Informace o projektu'!$C$3,12,31)-1,1,'6. Data'!$C$76:$C$89)),"OK","!!"),ISBLANK(G1043),"!",ISBLANK(H1043),"!!!",H1043='6. Data'!$B$3,"vyberte druh nákladu")," ")</f>
        <v xml:space="preserve"> </v>
      </c>
      <c r="J1043" s="261" t="str">
        <f t="shared" si="48"/>
        <v xml:space="preserve"> </v>
      </c>
      <c r="K1043" s="238" t="str">
        <f t="shared" si="49"/>
        <v xml:space="preserve"> </v>
      </c>
      <c r="L1043" s="87" t="str">
        <f t="shared" si="50"/>
        <v xml:space="preserve"> </v>
      </c>
    </row>
    <row r="1044" spans="1:12" x14ac:dyDescent="0.25">
      <c r="A1044" s="72"/>
      <c r="B1044" s="82"/>
      <c r="C1044" s="82"/>
      <c r="D1044" s="79"/>
      <c r="E1044" s="83"/>
      <c r="F1044" s="83"/>
      <c r="G1044" s="81"/>
      <c r="H1044" s="126"/>
      <c r="I1044" s="238" t="str">
        <f>IF(ISNUMBER(F1044),_xlfn.IFS(RIGHT(H1044,3)="(b)",IF(AND(G1044&gt;=DATE('1. Informace o projektu'!$C$3,1,1),G1044&lt;=WORKDAY(DATE('1. Informace o projektu'!$C$3+1,1,31)-1,1)),"OK","!!"),RIGHT(H1044,3)="(a)",IF(AND(G1044&gt;=DATE('1. Informace o projektu'!$C$3,1,1),G1044&lt;=WORKDAY(DATE('1. Informace o projektu'!$C$3,12,31)-1,1,'6. Data'!$C$76:$C$89)),"OK","!!"),ISBLANK(G1044),"!",ISBLANK(H1044),"!!!",H1044='6. Data'!$B$3,"vyberte druh nákladu")," ")</f>
        <v xml:space="preserve"> </v>
      </c>
      <c r="J1044" s="261" t="str">
        <f t="shared" si="48"/>
        <v xml:space="preserve"> </v>
      </c>
      <c r="K1044" s="238" t="str">
        <f t="shared" si="49"/>
        <v xml:space="preserve"> </v>
      </c>
      <c r="L1044" s="87" t="str">
        <f t="shared" si="50"/>
        <v xml:space="preserve"> </v>
      </c>
    </row>
    <row r="1045" spans="1:12" x14ac:dyDescent="0.25">
      <c r="A1045" s="72"/>
      <c r="B1045" s="82"/>
      <c r="C1045" s="82"/>
      <c r="D1045" s="79"/>
      <c r="E1045" s="83"/>
      <c r="F1045" s="83"/>
      <c r="G1045" s="81"/>
      <c r="H1045" s="126"/>
      <c r="I1045" s="238" t="str">
        <f>IF(ISNUMBER(F1045),_xlfn.IFS(RIGHT(H1045,3)="(b)",IF(AND(G1045&gt;=DATE('1. Informace o projektu'!$C$3,1,1),G1045&lt;=WORKDAY(DATE('1. Informace o projektu'!$C$3+1,1,31)-1,1)),"OK","!!"),RIGHT(H1045,3)="(a)",IF(AND(G1045&gt;=DATE('1. Informace o projektu'!$C$3,1,1),G1045&lt;=WORKDAY(DATE('1. Informace o projektu'!$C$3,12,31)-1,1,'6. Data'!$C$76:$C$89)),"OK","!!"),ISBLANK(G1045),"!",ISBLANK(H1045),"!!!",H1045='6. Data'!$B$3,"vyberte druh nákladu")," ")</f>
        <v xml:space="preserve"> </v>
      </c>
      <c r="J1045" s="261" t="str">
        <f t="shared" si="48"/>
        <v xml:space="preserve"> </v>
      </c>
      <c r="K1045" s="238" t="str">
        <f t="shared" si="49"/>
        <v xml:space="preserve"> </v>
      </c>
      <c r="L1045" s="87" t="str">
        <f t="shared" si="50"/>
        <v xml:space="preserve"> </v>
      </c>
    </row>
    <row r="1046" spans="1:12" x14ac:dyDescent="0.25">
      <c r="A1046" s="72"/>
      <c r="B1046" s="82"/>
      <c r="C1046" s="82"/>
      <c r="D1046" s="79"/>
      <c r="E1046" s="83"/>
      <c r="F1046" s="83"/>
      <c r="G1046" s="81"/>
      <c r="H1046" s="126"/>
      <c r="I1046" s="238" t="str">
        <f>IF(ISNUMBER(F1046),_xlfn.IFS(RIGHT(H1046,3)="(b)",IF(AND(G1046&gt;=DATE('1. Informace o projektu'!$C$3,1,1),G1046&lt;=WORKDAY(DATE('1. Informace o projektu'!$C$3+1,1,31)-1,1)),"OK","!!"),RIGHT(H1046,3)="(a)",IF(AND(G1046&gt;=DATE('1. Informace o projektu'!$C$3,1,1),G1046&lt;=WORKDAY(DATE('1. Informace o projektu'!$C$3,12,31)-1,1,'6. Data'!$C$76:$C$89)),"OK","!!"),ISBLANK(G1046),"!",ISBLANK(H1046),"!!!",H1046='6. Data'!$B$3,"vyberte druh nákladu")," ")</f>
        <v xml:space="preserve"> </v>
      </c>
      <c r="J1046" s="261" t="str">
        <f t="shared" si="48"/>
        <v xml:space="preserve"> </v>
      </c>
      <c r="K1046" s="238" t="str">
        <f t="shared" si="49"/>
        <v xml:space="preserve"> </v>
      </c>
      <c r="L1046" s="87" t="str">
        <f t="shared" si="50"/>
        <v xml:space="preserve"> </v>
      </c>
    </row>
    <row r="1047" spans="1:12" x14ac:dyDescent="0.25">
      <c r="A1047" s="72"/>
      <c r="B1047" s="82"/>
      <c r="C1047" s="82"/>
      <c r="D1047" s="79"/>
      <c r="E1047" s="83"/>
      <c r="F1047" s="83"/>
      <c r="G1047" s="81"/>
      <c r="H1047" s="126"/>
      <c r="I1047" s="238" t="str">
        <f>IF(ISNUMBER(F1047),_xlfn.IFS(RIGHT(H1047,3)="(b)",IF(AND(G1047&gt;=DATE('1. Informace o projektu'!$C$3,1,1),G1047&lt;=WORKDAY(DATE('1. Informace o projektu'!$C$3+1,1,31)-1,1)),"OK","!!"),RIGHT(H1047,3)="(a)",IF(AND(G1047&gt;=DATE('1. Informace o projektu'!$C$3,1,1),G1047&lt;=WORKDAY(DATE('1. Informace o projektu'!$C$3,12,31)-1,1,'6. Data'!$C$76:$C$89)),"OK","!!"),ISBLANK(G1047),"!",ISBLANK(H1047),"!!!",H1047='6. Data'!$B$3,"vyberte druh nákladu")," ")</f>
        <v xml:space="preserve"> </v>
      </c>
      <c r="J1047" s="261" t="str">
        <f t="shared" si="48"/>
        <v xml:space="preserve"> </v>
      </c>
      <c r="K1047" s="238" t="str">
        <f t="shared" si="49"/>
        <v xml:space="preserve"> </v>
      </c>
      <c r="L1047" s="87" t="str">
        <f t="shared" si="50"/>
        <v xml:space="preserve"> </v>
      </c>
    </row>
    <row r="1048" spans="1:12" x14ac:dyDescent="0.25">
      <c r="A1048" s="72"/>
      <c r="B1048" s="82"/>
      <c r="C1048" s="82"/>
      <c r="D1048" s="79"/>
      <c r="E1048" s="83"/>
      <c r="F1048" s="83"/>
      <c r="G1048" s="81"/>
      <c r="H1048" s="126"/>
      <c r="I1048" s="238" t="str">
        <f>IF(ISNUMBER(F1048),_xlfn.IFS(RIGHT(H1048,3)="(b)",IF(AND(G1048&gt;=DATE('1. Informace o projektu'!$C$3,1,1),G1048&lt;=WORKDAY(DATE('1. Informace o projektu'!$C$3+1,1,31)-1,1)),"OK","!!"),RIGHT(H1048,3)="(a)",IF(AND(G1048&gt;=DATE('1. Informace o projektu'!$C$3,1,1),G1048&lt;=WORKDAY(DATE('1. Informace o projektu'!$C$3,12,31)-1,1,'6. Data'!$C$76:$C$89)),"OK","!!"),ISBLANK(G1048),"!",ISBLANK(H1048),"!!!",H1048='6. Data'!$B$3,"vyberte druh nákladu")," ")</f>
        <v xml:space="preserve"> </v>
      </c>
      <c r="J1048" s="261" t="str">
        <f t="shared" si="48"/>
        <v xml:space="preserve"> </v>
      </c>
      <c r="K1048" s="238" t="str">
        <f t="shared" si="49"/>
        <v xml:space="preserve"> </v>
      </c>
      <c r="L1048" s="87" t="str">
        <f t="shared" si="50"/>
        <v xml:space="preserve"> </v>
      </c>
    </row>
    <row r="1049" spans="1:12" x14ac:dyDescent="0.25">
      <c r="A1049" s="72"/>
      <c r="B1049" s="82"/>
      <c r="C1049" s="82"/>
      <c r="D1049" s="79"/>
      <c r="E1049" s="83"/>
      <c r="F1049" s="83"/>
      <c r="G1049" s="81"/>
      <c r="H1049" s="126"/>
      <c r="I1049" s="238" t="str">
        <f>IF(ISNUMBER(F1049),_xlfn.IFS(RIGHT(H1049,3)="(b)",IF(AND(G1049&gt;=DATE('1. Informace o projektu'!$C$3,1,1),G1049&lt;=WORKDAY(DATE('1. Informace o projektu'!$C$3+1,1,31)-1,1)),"OK","!!"),RIGHT(H1049,3)="(a)",IF(AND(G1049&gt;=DATE('1. Informace o projektu'!$C$3,1,1),G1049&lt;=WORKDAY(DATE('1. Informace o projektu'!$C$3,12,31)-1,1,'6. Data'!$C$76:$C$89)),"OK","!!"),ISBLANK(G1049),"!",ISBLANK(H1049),"!!!",H1049='6. Data'!$B$3,"vyberte druh nákladu")," ")</f>
        <v xml:space="preserve"> </v>
      </c>
      <c r="J1049" s="261" t="str">
        <f t="shared" si="48"/>
        <v xml:space="preserve"> </v>
      </c>
      <c r="K1049" s="238" t="str">
        <f t="shared" si="49"/>
        <v xml:space="preserve"> </v>
      </c>
      <c r="L1049" s="87" t="str">
        <f t="shared" si="50"/>
        <v xml:space="preserve"> </v>
      </c>
    </row>
    <row r="1050" spans="1:12" x14ac:dyDescent="0.25">
      <c r="A1050" s="72"/>
      <c r="B1050" s="82"/>
      <c r="C1050" s="82"/>
      <c r="D1050" s="79"/>
      <c r="E1050" s="83"/>
      <c r="F1050" s="83"/>
      <c r="G1050" s="81"/>
      <c r="H1050" s="126"/>
      <c r="I1050" s="238" t="str">
        <f>IF(ISNUMBER(F1050),_xlfn.IFS(RIGHT(H1050,3)="(b)",IF(AND(G1050&gt;=DATE('1. Informace o projektu'!$C$3,1,1),G1050&lt;=WORKDAY(DATE('1. Informace o projektu'!$C$3+1,1,31)-1,1)),"OK","!!"),RIGHT(H1050,3)="(a)",IF(AND(G1050&gt;=DATE('1. Informace o projektu'!$C$3,1,1),G1050&lt;=WORKDAY(DATE('1. Informace o projektu'!$C$3,12,31)-1,1,'6. Data'!$C$76:$C$89)),"OK","!!"),ISBLANK(G1050),"!",ISBLANK(H1050),"!!!",H1050='6. Data'!$B$3,"vyberte druh nákladu")," ")</f>
        <v xml:space="preserve"> </v>
      </c>
      <c r="J1050" s="261" t="str">
        <f t="shared" si="48"/>
        <v xml:space="preserve"> </v>
      </c>
      <c r="K1050" s="238" t="str">
        <f t="shared" si="49"/>
        <v xml:space="preserve"> </v>
      </c>
      <c r="L1050" s="87" t="str">
        <f t="shared" si="50"/>
        <v xml:space="preserve"> </v>
      </c>
    </row>
    <row r="1051" spans="1:12" x14ac:dyDescent="0.25">
      <c r="A1051" s="72"/>
      <c r="B1051" s="82"/>
      <c r="C1051" s="82"/>
      <c r="D1051" s="79"/>
      <c r="E1051" s="83"/>
      <c r="F1051" s="83"/>
      <c r="G1051" s="81"/>
      <c r="H1051" s="126"/>
      <c r="I1051" s="238" t="str">
        <f>IF(ISNUMBER(F1051),_xlfn.IFS(RIGHT(H1051,3)="(b)",IF(AND(G1051&gt;=DATE('1. Informace o projektu'!$C$3,1,1),G1051&lt;=WORKDAY(DATE('1. Informace o projektu'!$C$3+1,1,31)-1,1)),"OK","!!"),RIGHT(H1051,3)="(a)",IF(AND(G1051&gt;=DATE('1. Informace o projektu'!$C$3,1,1),G1051&lt;=WORKDAY(DATE('1. Informace o projektu'!$C$3,12,31)-1,1,'6. Data'!$C$76:$C$89)),"OK","!!"),ISBLANK(G1051),"!",ISBLANK(H1051),"!!!",H1051='6. Data'!$B$3,"vyberte druh nákladu")," ")</f>
        <v xml:space="preserve"> </v>
      </c>
      <c r="J1051" s="261" t="str">
        <f t="shared" si="48"/>
        <v xml:space="preserve"> </v>
      </c>
      <c r="K1051" s="238" t="str">
        <f t="shared" si="49"/>
        <v xml:space="preserve"> </v>
      </c>
      <c r="L1051" s="87" t="str">
        <f t="shared" si="50"/>
        <v xml:space="preserve"> </v>
      </c>
    </row>
    <row r="1052" spans="1:12" x14ac:dyDescent="0.25">
      <c r="A1052" s="72"/>
      <c r="B1052" s="82"/>
      <c r="C1052" s="82"/>
      <c r="D1052" s="79"/>
      <c r="E1052" s="83"/>
      <c r="F1052" s="83"/>
      <c r="G1052" s="81"/>
      <c r="H1052" s="126"/>
      <c r="I1052" s="238" t="str">
        <f>IF(ISNUMBER(F1052),_xlfn.IFS(RIGHT(H1052,3)="(b)",IF(AND(G1052&gt;=DATE('1. Informace o projektu'!$C$3,1,1),G1052&lt;=WORKDAY(DATE('1. Informace o projektu'!$C$3+1,1,31)-1,1)),"OK","!!"),RIGHT(H1052,3)="(a)",IF(AND(G1052&gt;=DATE('1. Informace o projektu'!$C$3,1,1),G1052&lt;=WORKDAY(DATE('1. Informace o projektu'!$C$3,12,31)-1,1,'6. Data'!$C$76:$C$89)),"OK","!!"),ISBLANK(G1052),"!",ISBLANK(H1052),"!!!",H1052='6. Data'!$B$3,"vyberte druh nákladu")," ")</f>
        <v xml:space="preserve"> </v>
      </c>
      <c r="J1052" s="261" t="str">
        <f t="shared" si="48"/>
        <v xml:space="preserve"> </v>
      </c>
      <c r="K1052" s="238" t="str">
        <f t="shared" si="49"/>
        <v xml:space="preserve"> </v>
      </c>
      <c r="L1052" s="87" t="str">
        <f t="shared" si="50"/>
        <v xml:space="preserve"> </v>
      </c>
    </row>
    <row r="1053" spans="1:12" x14ac:dyDescent="0.25">
      <c r="A1053" s="72"/>
      <c r="B1053" s="82"/>
      <c r="C1053" s="82"/>
      <c r="D1053" s="79"/>
      <c r="E1053" s="83"/>
      <c r="F1053" s="83"/>
      <c r="G1053" s="81"/>
      <c r="H1053" s="126"/>
      <c r="I1053" s="238" t="str">
        <f>IF(ISNUMBER(F1053),_xlfn.IFS(RIGHT(H1053,3)="(b)",IF(AND(G1053&gt;=DATE('1. Informace o projektu'!$C$3,1,1),G1053&lt;=WORKDAY(DATE('1. Informace o projektu'!$C$3+1,1,31)-1,1)),"OK","!!"),RIGHT(H1053,3)="(a)",IF(AND(G1053&gt;=DATE('1. Informace o projektu'!$C$3,1,1),G1053&lt;=WORKDAY(DATE('1. Informace o projektu'!$C$3,12,31)-1,1,'6. Data'!$C$76:$C$89)),"OK","!!"),ISBLANK(G1053),"!",ISBLANK(H1053),"!!!",H1053='6. Data'!$B$3,"vyberte druh nákladu")," ")</f>
        <v xml:space="preserve"> </v>
      </c>
      <c r="J1053" s="261" t="str">
        <f t="shared" si="48"/>
        <v xml:space="preserve"> </v>
      </c>
      <c r="K1053" s="238" t="str">
        <f t="shared" si="49"/>
        <v xml:space="preserve"> </v>
      </c>
      <c r="L1053" s="87" t="str">
        <f t="shared" si="50"/>
        <v xml:space="preserve"> </v>
      </c>
    </row>
    <row r="1054" spans="1:12" x14ac:dyDescent="0.25">
      <c r="A1054" s="72"/>
      <c r="B1054" s="82"/>
      <c r="C1054" s="82"/>
      <c r="D1054" s="79"/>
      <c r="E1054" s="83"/>
      <c r="F1054" s="83"/>
      <c r="G1054" s="81"/>
      <c r="H1054" s="126"/>
      <c r="I1054" s="238" t="str">
        <f>IF(ISNUMBER(F1054),_xlfn.IFS(RIGHT(H1054,3)="(b)",IF(AND(G1054&gt;=DATE('1. Informace o projektu'!$C$3,1,1),G1054&lt;=WORKDAY(DATE('1. Informace o projektu'!$C$3+1,1,31)-1,1)),"OK","!!"),RIGHT(H1054,3)="(a)",IF(AND(G1054&gt;=DATE('1. Informace o projektu'!$C$3,1,1),G1054&lt;=WORKDAY(DATE('1. Informace o projektu'!$C$3,12,31)-1,1,'6. Data'!$C$76:$C$89)),"OK","!!"),ISBLANK(G1054),"!",ISBLANK(H1054),"!!!",H1054='6. Data'!$B$3,"vyberte druh nákladu")," ")</f>
        <v xml:space="preserve"> </v>
      </c>
      <c r="J1054" s="261" t="str">
        <f t="shared" si="48"/>
        <v xml:space="preserve"> </v>
      </c>
      <c r="K1054" s="238" t="str">
        <f t="shared" si="49"/>
        <v xml:space="preserve"> </v>
      </c>
      <c r="L1054" s="87" t="str">
        <f t="shared" si="50"/>
        <v xml:space="preserve"> </v>
      </c>
    </row>
    <row r="1055" spans="1:12" x14ac:dyDescent="0.25">
      <c r="A1055" s="72"/>
      <c r="B1055" s="82"/>
      <c r="C1055" s="82"/>
      <c r="D1055" s="79"/>
      <c r="E1055" s="83"/>
      <c r="F1055" s="83"/>
      <c r="G1055" s="81"/>
      <c r="H1055" s="126"/>
      <c r="I1055" s="238" t="str">
        <f>IF(ISNUMBER(F1055),_xlfn.IFS(RIGHT(H1055,3)="(b)",IF(AND(G1055&gt;=DATE('1. Informace o projektu'!$C$3,1,1),G1055&lt;=WORKDAY(DATE('1. Informace o projektu'!$C$3+1,1,31)-1,1)),"OK","!!"),RIGHT(H1055,3)="(a)",IF(AND(G1055&gt;=DATE('1. Informace o projektu'!$C$3,1,1),G1055&lt;=WORKDAY(DATE('1. Informace o projektu'!$C$3,12,31)-1,1,'6. Data'!$C$76:$C$89)),"OK","!!"),ISBLANK(G1055),"!",ISBLANK(H1055),"!!!",H1055='6. Data'!$B$3,"vyberte druh nákladu")," ")</f>
        <v xml:space="preserve"> </v>
      </c>
      <c r="J1055" s="261" t="str">
        <f t="shared" si="48"/>
        <v xml:space="preserve"> </v>
      </c>
      <c r="K1055" s="238" t="str">
        <f t="shared" si="49"/>
        <v xml:space="preserve"> </v>
      </c>
      <c r="L1055" s="87" t="str">
        <f t="shared" si="50"/>
        <v xml:space="preserve"> </v>
      </c>
    </row>
    <row r="1056" spans="1:12" x14ac:dyDescent="0.25">
      <c r="A1056" s="72"/>
      <c r="B1056" s="82"/>
      <c r="C1056" s="82"/>
      <c r="D1056" s="79"/>
      <c r="E1056" s="83"/>
      <c r="F1056" s="83"/>
      <c r="G1056" s="81"/>
      <c r="H1056" s="126"/>
      <c r="I1056" s="238" t="str">
        <f>IF(ISNUMBER(F1056),_xlfn.IFS(RIGHT(H1056,3)="(b)",IF(AND(G1056&gt;=DATE('1. Informace o projektu'!$C$3,1,1),G1056&lt;=WORKDAY(DATE('1. Informace o projektu'!$C$3+1,1,31)-1,1)),"OK","!!"),RIGHT(H1056,3)="(a)",IF(AND(G1056&gt;=DATE('1. Informace o projektu'!$C$3,1,1),G1056&lt;=WORKDAY(DATE('1. Informace o projektu'!$C$3,12,31)-1,1,'6. Data'!$C$76:$C$89)),"OK","!!"),ISBLANK(G1056),"!",ISBLANK(H1056),"!!!",H1056='6. Data'!$B$3,"vyberte druh nákladu")," ")</f>
        <v xml:space="preserve"> </v>
      </c>
      <c r="J1056" s="261" t="str">
        <f t="shared" si="48"/>
        <v xml:space="preserve"> </v>
      </c>
      <c r="K1056" s="238" t="str">
        <f t="shared" si="49"/>
        <v xml:space="preserve"> </v>
      </c>
      <c r="L1056" s="87" t="str">
        <f t="shared" si="50"/>
        <v xml:space="preserve"> </v>
      </c>
    </row>
    <row r="1057" spans="1:12" x14ac:dyDescent="0.25">
      <c r="A1057" s="72"/>
      <c r="B1057" s="82"/>
      <c r="C1057" s="82"/>
      <c r="D1057" s="79"/>
      <c r="E1057" s="83"/>
      <c r="F1057" s="83"/>
      <c r="G1057" s="81"/>
      <c r="H1057" s="126"/>
      <c r="I1057" s="238" t="str">
        <f>IF(ISNUMBER(F1057),_xlfn.IFS(RIGHT(H1057,3)="(b)",IF(AND(G1057&gt;=DATE('1. Informace o projektu'!$C$3,1,1),G1057&lt;=WORKDAY(DATE('1. Informace o projektu'!$C$3+1,1,31)-1,1)),"OK","!!"),RIGHT(H1057,3)="(a)",IF(AND(G1057&gt;=DATE('1. Informace o projektu'!$C$3,1,1),G1057&lt;=WORKDAY(DATE('1. Informace o projektu'!$C$3,12,31)-1,1,'6. Data'!$C$76:$C$89)),"OK","!!"),ISBLANK(G1057),"!",ISBLANK(H1057),"!!!",H1057='6. Data'!$B$3,"vyberte druh nákladu")," ")</f>
        <v xml:space="preserve"> </v>
      </c>
      <c r="J1057" s="261" t="str">
        <f t="shared" si="48"/>
        <v xml:space="preserve"> </v>
      </c>
      <c r="K1057" s="238" t="str">
        <f t="shared" si="49"/>
        <v xml:space="preserve"> </v>
      </c>
      <c r="L1057" s="87" t="str">
        <f t="shared" si="50"/>
        <v xml:space="preserve"> </v>
      </c>
    </row>
    <row r="1058" spans="1:12" x14ac:dyDescent="0.25">
      <c r="A1058" s="72"/>
      <c r="B1058" s="82"/>
      <c r="C1058" s="82"/>
      <c r="D1058" s="79"/>
      <c r="E1058" s="83"/>
      <c r="F1058" s="83"/>
      <c r="G1058" s="81"/>
      <c r="H1058" s="126"/>
      <c r="I1058" s="238" t="str">
        <f>IF(ISNUMBER(F1058),_xlfn.IFS(RIGHT(H1058,3)="(b)",IF(AND(G1058&gt;=DATE('1. Informace o projektu'!$C$3,1,1),G1058&lt;=WORKDAY(DATE('1. Informace o projektu'!$C$3+1,1,31)-1,1)),"OK","!!"),RIGHT(H1058,3)="(a)",IF(AND(G1058&gt;=DATE('1. Informace o projektu'!$C$3,1,1),G1058&lt;=WORKDAY(DATE('1. Informace o projektu'!$C$3,12,31)-1,1,'6. Data'!$C$76:$C$89)),"OK","!!"),ISBLANK(G1058),"!",ISBLANK(H1058),"!!!",H1058='6. Data'!$B$3,"vyberte druh nákladu")," ")</f>
        <v xml:space="preserve"> </v>
      </c>
      <c r="J1058" s="261" t="str">
        <f t="shared" si="48"/>
        <v xml:space="preserve"> </v>
      </c>
      <c r="K1058" s="238" t="str">
        <f t="shared" si="49"/>
        <v xml:space="preserve"> </v>
      </c>
      <c r="L1058" s="87" t="str">
        <f t="shared" si="50"/>
        <v xml:space="preserve"> </v>
      </c>
    </row>
    <row r="1059" spans="1:12" x14ac:dyDescent="0.25">
      <c r="A1059" s="72"/>
      <c r="B1059" s="82"/>
      <c r="C1059" s="82"/>
      <c r="D1059" s="79"/>
      <c r="E1059" s="83"/>
      <c r="F1059" s="83"/>
      <c r="G1059" s="81"/>
      <c r="H1059" s="126"/>
      <c r="I1059" s="238" t="str">
        <f>IF(ISNUMBER(F1059),_xlfn.IFS(RIGHT(H1059,3)="(b)",IF(AND(G1059&gt;=DATE('1. Informace o projektu'!$C$3,1,1),G1059&lt;=WORKDAY(DATE('1. Informace o projektu'!$C$3+1,1,31)-1,1)),"OK","!!"),RIGHT(H1059,3)="(a)",IF(AND(G1059&gt;=DATE('1. Informace o projektu'!$C$3,1,1),G1059&lt;=WORKDAY(DATE('1. Informace o projektu'!$C$3,12,31)-1,1,'6. Data'!$C$76:$C$89)),"OK","!!"),ISBLANK(G1059),"!",ISBLANK(H1059),"!!!",H1059='6. Data'!$B$3,"vyberte druh nákladu")," ")</f>
        <v xml:space="preserve"> </v>
      </c>
      <c r="J1059" s="261" t="str">
        <f t="shared" si="48"/>
        <v xml:space="preserve"> </v>
      </c>
      <c r="K1059" s="238" t="str">
        <f t="shared" si="49"/>
        <v xml:space="preserve"> </v>
      </c>
      <c r="L1059" s="87" t="str">
        <f t="shared" si="50"/>
        <v xml:space="preserve"> </v>
      </c>
    </row>
    <row r="1060" spans="1:12" x14ac:dyDescent="0.25">
      <c r="A1060" s="72"/>
      <c r="B1060" s="82"/>
      <c r="C1060" s="82"/>
      <c r="D1060" s="79"/>
      <c r="E1060" s="83"/>
      <c r="F1060" s="83"/>
      <c r="G1060" s="81"/>
      <c r="H1060" s="126"/>
      <c r="I1060" s="238" t="str">
        <f>IF(ISNUMBER(F1060),_xlfn.IFS(RIGHT(H1060,3)="(b)",IF(AND(G1060&gt;=DATE('1. Informace o projektu'!$C$3,1,1),G1060&lt;=WORKDAY(DATE('1. Informace o projektu'!$C$3+1,1,31)-1,1)),"OK","!!"),RIGHT(H1060,3)="(a)",IF(AND(G1060&gt;=DATE('1. Informace o projektu'!$C$3,1,1),G1060&lt;=WORKDAY(DATE('1. Informace o projektu'!$C$3,12,31)-1,1,'6. Data'!$C$76:$C$89)),"OK","!!"),ISBLANK(G1060),"!",ISBLANK(H1060),"!!!",H1060='6. Data'!$B$3,"vyberte druh nákladu")," ")</f>
        <v xml:space="preserve"> </v>
      </c>
      <c r="J1060" s="261" t="str">
        <f t="shared" si="48"/>
        <v xml:space="preserve"> </v>
      </c>
      <c r="K1060" s="238" t="str">
        <f t="shared" si="49"/>
        <v xml:space="preserve"> </v>
      </c>
      <c r="L1060" s="87" t="str">
        <f t="shared" si="50"/>
        <v xml:space="preserve"> </v>
      </c>
    </row>
    <row r="1061" spans="1:12" x14ac:dyDescent="0.25">
      <c r="A1061" s="72"/>
      <c r="B1061" s="82"/>
      <c r="C1061" s="82"/>
      <c r="D1061" s="79"/>
      <c r="E1061" s="83"/>
      <c r="F1061" s="83"/>
      <c r="G1061" s="81"/>
      <c r="H1061" s="126"/>
      <c r="I1061" s="238" t="str">
        <f>IF(ISNUMBER(F1061),_xlfn.IFS(RIGHT(H1061,3)="(b)",IF(AND(G1061&gt;=DATE('1. Informace o projektu'!$C$3,1,1),G1061&lt;=WORKDAY(DATE('1. Informace o projektu'!$C$3+1,1,31)-1,1)),"OK","!!"),RIGHT(H1061,3)="(a)",IF(AND(G1061&gt;=DATE('1. Informace o projektu'!$C$3,1,1),G1061&lt;=WORKDAY(DATE('1. Informace o projektu'!$C$3,12,31)-1,1,'6. Data'!$C$76:$C$89)),"OK","!!"),ISBLANK(G1061),"!",ISBLANK(H1061),"!!!",H1061='6. Data'!$B$3,"vyberte druh nákladu")," ")</f>
        <v xml:space="preserve"> </v>
      </c>
      <c r="J1061" s="261" t="str">
        <f t="shared" si="48"/>
        <v xml:space="preserve"> </v>
      </c>
      <c r="K1061" s="238" t="str">
        <f t="shared" si="49"/>
        <v xml:space="preserve"> </v>
      </c>
      <c r="L1061" s="87" t="str">
        <f t="shared" si="50"/>
        <v xml:space="preserve"> </v>
      </c>
    </row>
    <row r="1062" spans="1:12" x14ac:dyDescent="0.25">
      <c r="A1062" s="72"/>
      <c r="B1062" s="82"/>
      <c r="C1062" s="82"/>
      <c r="D1062" s="79"/>
      <c r="E1062" s="83"/>
      <c r="F1062" s="83"/>
      <c r="G1062" s="81"/>
      <c r="H1062" s="126"/>
      <c r="I1062" s="238" t="str">
        <f>IF(ISNUMBER(F1062),_xlfn.IFS(RIGHT(H1062,3)="(b)",IF(AND(G1062&gt;=DATE('1. Informace o projektu'!$C$3,1,1),G1062&lt;=WORKDAY(DATE('1. Informace o projektu'!$C$3+1,1,31)-1,1)),"OK","!!"),RIGHT(H1062,3)="(a)",IF(AND(G1062&gt;=DATE('1. Informace o projektu'!$C$3,1,1),G1062&lt;=WORKDAY(DATE('1. Informace o projektu'!$C$3,12,31)-1,1,'6. Data'!$C$76:$C$89)),"OK","!!"),ISBLANK(G1062),"!",ISBLANK(H1062),"!!!",H1062='6. Data'!$B$3,"vyberte druh nákladu")," ")</f>
        <v xml:space="preserve"> </v>
      </c>
      <c r="J1062" s="261" t="str">
        <f t="shared" si="48"/>
        <v xml:space="preserve"> </v>
      </c>
      <c r="K1062" s="238" t="str">
        <f t="shared" si="49"/>
        <v xml:space="preserve"> </v>
      </c>
      <c r="L1062" s="87" t="str">
        <f t="shared" si="50"/>
        <v xml:space="preserve"> </v>
      </c>
    </row>
    <row r="1063" spans="1:12" x14ac:dyDescent="0.25">
      <c r="A1063" s="72"/>
      <c r="B1063" s="82"/>
      <c r="C1063" s="82"/>
      <c r="D1063" s="79"/>
      <c r="E1063" s="83"/>
      <c r="F1063" s="83"/>
      <c r="G1063" s="81"/>
      <c r="H1063" s="126"/>
      <c r="I1063" s="238" t="str">
        <f>IF(ISNUMBER(F1063),_xlfn.IFS(RIGHT(H1063,3)="(b)",IF(AND(G1063&gt;=DATE('1. Informace o projektu'!$C$3,1,1),G1063&lt;=WORKDAY(DATE('1. Informace o projektu'!$C$3+1,1,31)-1,1)),"OK","!!"),RIGHT(H1063,3)="(a)",IF(AND(G1063&gt;=DATE('1. Informace o projektu'!$C$3,1,1),G1063&lt;=WORKDAY(DATE('1. Informace o projektu'!$C$3,12,31)-1,1,'6. Data'!$C$76:$C$89)),"OK","!!"),ISBLANK(G1063),"!",ISBLANK(H1063),"!!!",H1063='6. Data'!$B$3,"vyberte druh nákladu")," ")</f>
        <v xml:space="preserve"> </v>
      </c>
      <c r="J1063" s="261" t="str">
        <f t="shared" si="48"/>
        <v xml:space="preserve"> </v>
      </c>
      <c r="K1063" s="238" t="str">
        <f t="shared" si="49"/>
        <v xml:space="preserve"> </v>
      </c>
      <c r="L1063" s="87" t="str">
        <f t="shared" si="50"/>
        <v xml:space="preserve"> </v>
      </c>
    </row>
    <row r="1064" spans="1:12" x14ac:dyDescent="0.25">
      <c r="A1064" s="72"/>
      <c r="B1064" s="82"/>
      <c r="C1064" s="82"/>
      <c r="D1064" s="79"/>
      <c r="E1064" s="83"/>
      <c r="F1064" s="83"/>
      <c r="G1064" s="81"/>
      <c r="H1064" s="126"/>
      <c r="I1064" s="238" t="str">
        <f>IF(ISNUMBER(F1064),_xlfn.IFS(RIGHT(H1064,3)="(b)",IF(AND(G1064&gt;=DATE('1. Informace o projektu'!$C$3,1,1),G1064&lt;=WORKDAY(DATE('1. Informace o projektu'!$C$3+1,1,31)-1,1)),"OK","!!"),RIGHT(H1064,3)="(a)",IF(AND(G1064&gt;=DATE('1. Informace o projektu'!$C$3,1,1),G1064&lt;=WORKDAY(DATE('1. Informace o projektu'!$C$3,12,31)-1,1,'6. Data'!$C$76:$C$89)),"OK","!!"),ISBLANK(G1064),"!",ISBLANK(H1064),"!!!",H1064='6. Data'!$B$3,"vyberte druh nákladu")," ")</f>
        <v xml:space="preserve"> </v>
      </c>
      <c r="J1064" s="261" t="str">
        <f t="shared" si="48"/>
        <v xml:space="preserve"> </v>
      </c>
      <c r="K1064" s="238" t="str">
        <f t="shared" si="49"/>
        <v xml:space="preserve"> </v>
      </c>
      <c r="L1064" s="87" t="str">
        <f t="shared" si="50"/>
        <v xml:space="preserve"> </v>
      </c>
    </row>
    <row r="1065" spans="1:12" x14ac:dyDescent="0.25">
      <c r="A1065" s="72"/>
      <c r="B1065" s="82"/>
      <c r="C1065" s="82"/>
      <c r="D1065" s="79"/>
      <c r="E1065" s="83"/>
      <c r="F1065" s="83"/>
      <c r="G1065" s="81"/>
      <c r="H1065" s="126"/>
      <c r="I1065" s="238" t="str">
        <f>IF(ISNUMBER(F1065),_xlfn.IFS(RIGHT(H1065,3)="(b)",IF(AND(G1065&gt;=DATE('1. Informace o projektu'!$C$3,1,1),G1065&lt;=WORKDAY(DATE('1. Informace o projektu'!$C$3+1,1,31)-1,1)),"OK","!!"),RIGHT(H1065,3)="(a)",IF(AND(G1065&gt;=DATE('1. Informace o projektu'!$C$3,1,1),G1065&lt;=WORKDAY(DATE('1. Informace o projektu'!$C$3,12,31)-1,1,'6. Data'!$C$76:$C$89)),"OK","!!"),ISBLANK(G1065),"!",ISBLANK(H1065),"!!!",H1065='6. Data'!$B$3,"vyberte druh nákladu")," ")</f>
        <v xml:space="preserve"> </v>
      </c>
      <c r="J1065" s="261" t="str">
        <f t="shared" si="48"/>
        <v xml:space="preserve"> </v>
      </c>
      <c r="K1065" s="238" t="str">
        <f t="shared" si="49"/>
        <v xml:space="preserve"> </v>
      </c>
      <c r="L1065" s="87" t="str">
        <f t="shared" si="50"/>
        <v xml:space="preserve"> </v>
      </c>
    </row>
    <row r="1066" spans="1:12" x14ac:dyDescent="0.25">
      <c r="A1066" s="72"/>
      <c r="B1066" s="82"/>
      <c r="C1066" s="82"/>
      <c r="D1066" s="79"/>
      <c r="E1066" s="83"/>
      <c r="F1066" s="83"/>
      <c r="G1066" s="81"/>
      <c r="H1066" s="126"/>
      <c r="I1066" s="238" t="str">
        <f>IF(ISNUMBER(F1066),_xlfn.IFS(RIGHT(H1066,3)="(b)",IF(AND(G1066&gt;=DATE('1. Informace o projektu'!$C$3,1,1),G1066&lt;=WORKDAY(DATE('1. Informace o projektu'!$C$3+1,1,31)-1,1)),"OK","!!"),RIGHT(H1066,3)="(a)",IF(AND(G1066&gt;=DATE('1. Informace o projektu'!$C$3,1,1),G1066&lt;=WORKDAY(DATE('1. Informace o projektu'!$C$3,12,31)-1,1,'6. Data'!$C$76:$C$89)),"OK","!!"),ISBLANK(G1066),"!",ISBLANK(H1066),"!!!",H1066='6. Data'!$B$3,"vyberte druh nákladu")," ")</f>
        <v xml:space="preserve"> </v>
      </c>
      <c r="J1066" s="261" t="str">
        <f t="shared" si="48"/>
        <v xml:space="preserve"> </v>
      </c>
      <c r="K1066" s="238" t="str">
        <f t="shared" si="49"/>
        <v xml:space="preserve"> </v>
      </c>
      <c r="L1066" s="87" t="str">
        <f t="shared" si="50"/>
        <v xml:space="preserve"> </v>
      </c>
    </row>
    <row r="1067" spans="1:12" x14ac:dyDescent="0.25">
      <c r="A1067" s="72"/>
      <c r="B1067" s="82"/>
      <c r="C1067" s="82"/>
      <c r="D1067" s="79"/>
      <c r="E1067" s="83"/>
      <c r="F1067" s="83"/>
      <c r="G1067" s="81"/>
      <c r="H1067" s="126"/>
      <c r="I1067" s="238" t="str">
        <f>IF(ISNUMBER(F1067),_xlfn.IFS(RIGHT(H1067,3)="(b)",IF(AND(G1067&gt;=DATE('1. Informace o projektu'!$C$3,1,1),G1067&lt;=WORKDAY(DATE('1. Informace o projektu'!$C$3+1,1,31)-1,1)),"OK","!!"),RIGHT(H1067,3)="(a)",IF(AND(G1067&gt;=DATE('1. Informace o projektu'!$C$3,1,1),G1067&lt;=WORKDAY(DATE('1. Informace o projektu'!$C$3,12,31)-1,1,'6. Data'!$C$76:$C$89)),"OK","!!"),ISBLANK(G1067),"!",ISBLANK(H1067),"!!!",H1067='6. Data'!$B$3,"vyberte druh nákladu")," ")</f>
        <v xml:space="preserve"> </v>
      </c>
      <c r="J1067" s="261" t="str">
        <f t="shared" si="48"/>
        <v xml:space="preserve"> </v>
      </c>
      <c r="K1067" s="238" t="str">
        <f t="shared" si="49"/>
        <v xml:space="preserve"> </v>
      </c>
      <c r="L1067" s="87" t="str">
        <f t="shared" si="50"/>
        <v xml:space="preserve"> </v>
      </c>
    </row>
    <row r="1068" spans="1:12" x14ac:dyDescent="0.25">
      <c r="A1068" s="72"/>
      <c r="B1068" s="82"/>
      <c r="C1068" s="82"/>
      <c r="D1068" s="79"/>
      <c r="E1068" s="83"/>
      <c r="F1068" s="83"/>
      <c r="G1068" s="81"/>
      <c r="H1068" s="126"/>
      <c r="I1068" s="238" t="str">
        <f>IF(ISNUMBER(F1068),_xlfn.IFS(RIGHT(H1068,3)="(b)",IF(AND(G1068&gt;=DATE('1. Informace o projektu'!$C$3,1,1),G1068&lt;=WORKDAY(DATE('1. Informace o projektu'!$C$3+1,1,31)-1,1)),"OK","!!"),RIGHT(H1068,3)="(a)",IF(AND(G1068&gt;=DATE('1. Informace o projektu'!$C$3,1,1),G1068&lt;=WORKDAY(DATE('1. Informace o projektu'!$C$3,12,31)-1,1,'6. Data'!$C$76:$C$89)),"OK","!!"),ISBLANK(G1068),"!",ISBLANK(H1068),"!!!",H1068='6. Data'!$B$3,"vyberte druh nákladu")," ")</f>
        <v xml:space="preserve"> </v>
      </c>
      <c r="J1068" s="261" t="str">
        <f t="shared" si="48"/>
        <v xml:space="preserve"> </v>
      </c>
      <c r="K1068" s="238" t="str">
        <f t="shared" si="49"/>
        <v xml:space="preserve"> </v>
      </c>
      <c r="L1068" s="87" t="str">
        <f t="shared" si="50"/>
        <v xml:space="preserve"> </v>
      </c>
    </row>
    <row r="1069" spans="1:12" x14ac:dyDescent="0.25">
      <c r="A1069" s="72"/>
      <c r="B1069" s="82"/>
      <c r="C1069" s="82"/>
      <c r="D1069" s="79"/>
      <c r="E1069" s="83"/>
      <c r="F1069" s="83"/>
      <c r="G1069" s="81"/>
      <c r="H1069" s="126"/>
      <c r="I1069" s="238" t="str">
        <f>IF(ISNUMBER(F1069),_xlfn.IFS(RIGHT(H1069,3)="(b)",IF(AND(G1069&gt;=DATE('1. Informace o projektu'!$C$3,1,1),G1069&lt;=WORKDAY(DATE('1. Informace o projektu'!$C$3+1,1,31)-1,1)),"OK","!!"),RIGHT(H1069,3)="(a)",IF(AND(G1069&gt;=DATE('1. Informace o projektu'!$C$3,1,1),G1069&lt;=WORKDAY(DATE('1. Informace o projektu'!$C$3,12,31)-1,1,'6. Data'!$C$76:$C$89)),"OK","!!"),ISBLANK(G1069),"!",ISBLANK(H1069),"!!!",H1069='6. Data'!$B$3,"vyberte druh nákladu")," ")</f>
        <v xml:space="preserve"> </v>
      </c>
      <c r="J1069" s="261" t="str">
        <f t="shared" si="48"/>
        <v xml:space="preserve"> </v>
      </c>
      <c r="K1069" s="238" t="str">
        <f t="shared" si="49"/>
        <v xml:space="preserve"> </v>
      </c>
      <c r="L1069" s="87" t="str">
        <f t="shared" si="50"/>
        <v xml:space="preserve"> </v>
      </c>
    </row>
    <row r="1070" spans="1:12" x14ac:dyDescent="0.25">
      <c r="A1070" s="72"/>
      <c r="B1070" s="82"/>
      <c r="C1070" s="82"/>
      <c r="D1070" s="79"/>
      <c r="E1070" s="83"/>
      <c r="F1070" s="83"/>
      <c r="G1070" s="81"/>
      <c r="H1070" s="126"/>
      <c r="I1070" s="238" t="str">
        <f>IF(ISNUMBER(F1070),_xlfn.IFS(RIGHT(H1070,3)="(b)",IF(AND(G1070&gt;=DATE('1. Informace o projektu'!$C$3,1,1),G1070&lt;=WORKDAY(DATE('1. Informace o projektu'!$C$3+1,1,31)-1,1)),"OK","!!"),RIGHT(H1070,3)="(a)",IF(AND(G1070&gt;=DATE('1. Informace o projektu'!$C$3,1,1),G1070&lt;=WORKDAY(DATE('1. Informace o projektu'!$C$3,12,31)-1,1,'6. Data'!$C$76:$C$89)),"OK","!!"),ISBLANK(G1070),"!",ISBLANK(H1070),"!!!",H1070='6. Data'!$B$3,"vyberte druh nákladu")," ")</f>
        <v xml:space="preserve"> </v>
      </c>
      <c r="J1070" s="261" t="str">
        <f t="shared" si="48"/>
        <v xml:space="preserve"> </v>
      </c>
      <c r="K1070" s="238" t="str">
        <f t="shared" si="49"/>
        <v xml:space="preserve"> </v>
      </c>
      <c r="L1070" s="87" t="str">
        <f t="shared" si="50"/>
        <v xml:space="preserve"> </v>
      </c>
    </row>
    <row r="1071" spans="1:12" x14ac:dyDescent="0.25">
      <c r="A1071" s="72"/>
      <c r="B1071" s="82"/>
      <c r="C1071" s="82"/>
      <c r="D1071" s="79"/>
      <c r="E1071" s="83"/>
      <c r="F1071" s="83"/>
      <c r="G1071" s="81"/>
      <c r="H1071" s="126"/>
      <c r="I1071" s="238" t="str">
        <f>IF(ISNUMBER(F1071),_xlfn.IFS(RIGHT(H1071,3)="(b)",IF(AND(G1071&gt;=DATE('1. Informace o projektu'!$C$3,1,1),G1071&lt;=WORKDAY(DATE('1. Informace o projektu'!$C$3+1,1,31)-1,1)),"OK","!!"),RIGHT(H1071,3)="(a)",IF(AND(G1071&gt;=DATE('1. Informace o projektu'!$C$3,1,1),G1071&lt;=WORKDAY(DATE('1. Informace o projektu'!$C$3,12,31)-1,1,'6. Data'!$C$76:$C$89)),"OK","!!"),ISBLANK(G1071),"!",ISBLANK(H1071),"!!!",H1071='6. Data'!$B$3,"vyberte druh nákladu")," ")</f>
        <v xml:space="preserve"> </v>
      </c>
      <c r="J1071" s="261" t="str">
        <f t="shared" si="48"/>
        <v xml:space="preserve"> </v>
      </c>
      <c r="K1071" s="238" t="str">
        <f t="shared" si="49"/>
        <v xml:space="preserve"> </v>
      </c>
      <c r="L1071" s="87" t="str">
        <f t="shared" si="50"/>
        <v xml:space="preserve"> </v>
      </c>
    </row>
    <row r="1072" spans="1:12" x14ac:dyDescent="0.25">
      <c r="A1072" s="72"/>
      <c r="B1072" s="82"/>
      <c r="C1072" s="82"/>
      <c r="D1072" s="79"/>
      <c r="E1072" s="83"/>
      <c r="F1072" s="83"/>
      <c r="G1072" s="81"/>
      <c r="H1072" s="126"/>
      <c r="I1072" s="238" t="str">
        <f>IF(ISNUMBER(F1072),_xlfn.IFS(RIGHT(H1072,3)="(b)",IF(AND(G1072&gt;=DATE('1. Informace o projektu'!$C$3,1,1),G1072&lt;=WORKDAY(DATE('1. Informace o projektu'!$C$3+1,1,31)-1,1)),"OK","!!"),RIGHT(H1072,3)="(a)",IF(AND(G1072&gt;=DATE('1. Informace o projektu'!$C$3,1,1),G1072&lt;=WORKDAY(DATE('1. Informace o projektu'!$C$3,12,31)-1,1,'6. Data'!$C$76:$C$89)),"OK","!!"),ISBLANK(G1072),"!",ISBLANK(H1072),"!!!",H1072='6. Data'!$B$3,"vyberte druh nákladu")," ")</f>
        <v xml:space="preserve"> </v>
      </c>
      <c r="J1072" s="261" t="str">
        <f t="shared" si="48"/>
        <v xml:space="preserve"> </v>
      </c>
      <c r="K1072" s="238" t="str">
        <f t="shared" si="49"/>
        <v xml:space="preserve"> </v>
      </c>
      <c r="L1072" s="87" t="str">
        <f t="shared" si="50"/>
        <v xml:space="preserve"> </v>
      </c>
    </row>
    <row r="1073" spans="1:12" x14ac:dyDescent="0.25">
      <c r="A1073" s="72"/>
      <c r="B1073" s="82"/>
      <c r="C1073" s="82"/>
      <c r="D1073" s="79"/>
      <c r="E1073" s="83"/>
      <c r="F1073" s="83"/>
      <c r="G1073" s="81"/>
      <c r="H1073" s="126"/>
      <c r="I1073" s="238" t="str">
        <f>IF(ISNUMBER(F1073),_xlfn.IFS(RIGHT(H1073,3)="(b)",IF(AND(G1073&gt;=DATE('1. Informace o projektu'!$C$3,1,1),G1073&lt;=WORKDAY(DATE('1. Informace o projektu'!$C$3+1,1,31)-1,1)),"OK","!!"),RIGHT(H1073,3)="(a)",IF(AND(G1073&gt;=DATE('1. Informace o projektu'!$C$3,1,1),G1073&lt;=WORKDAY(DATE('1. Informace o projektu'!$C$3,12,31)-1,1,'6. Data'!$C$76:$C$89)),"OK","!!"),ISBLANK(G1073),"!",ISBLANK(H1073),"!!!",H1073='6. Data'!$B$3,"vyberte druh nákladu")," ")</f>
        <v xml:space="preserve"> </v>
      </c>
      <c r="J1073" s="261" t="str">
        <f t="shared" si="48"/>
        <v xml:space="preserve"> </v>
      </c>
      <c r="K1073" s="238" t="str">
        <f t="shared" si="49"/>
        <v xml:space="preserve"> </v>
      </c>
      <c r="L1073" s="87" t="str">
        <f t="shared" si="50"/>
        <v xml:space="preserve"> </v>
      </c>
    </row>
    <row r="1074" spans="1:12" x14ac:dyDescent="0.25">
      <c r="A1074" s="72"/>
      <c r="B1074" s="82"/>
      <c r="C1074" s="82"/>
      <c r="D1074" s="79"/>
      <c r="E1074" s="83"/>
      <c r="F1074" s="83"/>
      <c r="G1074" s="81"/>
      <c r="H1074" s="126"/>
      <c r="I1074" s="238" t="str">
        <f>IF(ISNUMBER(F1074),_xlfn.IFS(RIGHT(H1074,3)="(b)",IF(AND(G1074&gt;=DATE('1. Informace o projektu'!$C$3,1,1),G1074&lt;=WORKDAY(DATE('1. Informace o projektu'!$C$3+1,1,31)-1,1)),"OK","!!"),RIGHT(H1074,3)="(a)",IF(AND(G1074&gt;=DATE('1. Informace o projektu'!$C$3,1,1),G1074&lt;=WORKDAY(DATE('1. Informace o projektu'!$C$3,12,31)-1,1,'6. Data'!$C$76:$C$89)),"OK","!!"),ISBLANK(G1074),"!",ISBLANK(H1074),"!!!",H1074='6. Data'!$B$3,"vyberte druh nákladu")," ")</f>
        <v xml:space="preserve"> </v>
      </c>
      <c r="J1074" s="261" t="str">
        <f t="shared" si="48"/>
        <v xml:space="preserve"> </v>
      </c>
      <c r="K1074" s="238" t="str">
        <f t="shared" si="49"/>
        <v xml:space="preserve"> </v>
      </c>
      <c r="L1074" s="87" t="str">
        <f t="shared" si="50"/>
        <v xml:space="preserve"> </v>
      </c>
    </row>
    <row r="1075" spans="1:12" x14ac:dyDescent="0.25">
      <c r="A1075" s="72"/>
      <c r="B1075" s="82"/>
      <c r="C1075" s="82"/>
      <c r="D1075" s="79"/>
      <c r="E1075" s="83"/>
      <c r="F1075" s="83"/>
      <c r="G1075" s="81"/>
      <c r="H1075" s="126"/>
      <c r="I1075" s="238" t="str">
        <f>IF(ISNUMBER(F1075),_xlfn.IFS(RIGHT(H1075,3)="(b)",IF(AND(G1075&gt;=DATE('1. Informace o projektu'!$C$3,1,1),G1075&lt;=WORKDAY(DATE('1. Informace o projektu'!$C$3+1,1,31)-1,1)),"OK","!!"),RIGHT(H1075,3)="(a)",IF(AND(G1075&gt;=DATE('1. Informace o projektu'!$C$3,1,1),G1075&lt;=WORKDAY(DATE('1. Informace o projektu'!$C$3,12,31)-1,1,'6. Data'!$C$76:$C$89)),"OK","!!"),ISBLANK(G1075),"!",ISBLANK(H1075),"!!!",H1075='6. Data'!$B$3,"vyberte druh nákladu")," ")</f>
        <v xml:space="preserve"> </v>
      </c>
      <c r="J1075" s="261" t="str">
        <f t="shared" si="48"/>
        <v xml:space="preserve"> </v>
      </c>
      <c r="K1075" s="238" t="str">
        <f t="shared" si="49"/>
        <v xml:space="preserve"> </v>
      </c>
      <c r="L1075" s="87" t="str">
        <f t="shared" si="50"/>
        <v xml:space="preserve"> </v>
      </c>
    </row>
    <row r="1076" spans="1:12" x14ac:dyDescent="0.25">
      <c r="A1076" s="72"/>
      <c r="B1076" s="82"/>
      <c r="C1076" s="82"/>
      <c r="D1076" s="79"/>
      <c r="E1076" s="83"/>
      <c r="F1076" s="83"/>
      <c r="G1076" s="81"/>
      <c r="H1076" s="126"/>
      <c r="I1076" s="238" t="str">
        <f>IF(ISNUMBER(F1076),_xlfn.IFS(RIGHT(H1076,3)="(b)",IF(AND(G1076&gt;=DATE('1. Informace o projektu'!$C$3,1,1),G1076&lt;=WORKDAY(DATE('1. Informace o projektu'!$C$3+1,1,31)-1,1)),"OK","!!"),RIGHT(H1076,3)="(a)",IF(AND(G1076&gt;=DATE('1. Informace o projektu'!$C$3,1,1),G1076&lt;=WORKDAY(DATE('1. Informace o projektu'!$C$3,12,31)-1,1,'6. Data'!$C$76:$C$89)),"OK","!!"),ISBLANK(G1076),"!",ISBLANK(H1076),"!!!",H1076='6. Data'!$B$3,"vyberte druh nákladu")," ")</f>
        <v xml:space="preserve"> </v>
      </c>
      <c r="J1076" s="261" t="str">
        <f t="shared" si="48"/>
        <v xml:space="preserve"> </v>
      </c>
      <c r="K1076" s="238" t="str">
        <f t="shared" si="49"/>
        <v xml:space="preserve"> </v>
      </c>
      <c r="L1076" s="87" t="str">
        <f t="shared" si="50"/>
        <v xml:space="preserve"> </v>
      </c>
    </row>
    <row r="1077" spans="1:12" x14ac:dyDescent="0.25">
      <c r="A1077" s="72"/>
      <c r="B1077" s="82"/>
      <c r="C1077" s="82"/>
      <c r="D1077" s="79"/>
      <c r="E1077" s="83"/>
      <c r="F1077" s="83"/>
      <c r="G1077" s="81"/>
      <c r="H1077" s="126"/>
      <c r="I1077" s="238" t="str">
        <f>IF(ISNUMBER(F1077),_xlfn.IFS(RIGHT(H1077,3)="(b)",IF(AND(G1077&gt;=DATE('1. Informace o projektu'!$C$3,1,1),G1077&lt;=WORKDAY(DATE('1. Informace o projektu'!$C$3+1,1,31)-1,1)),"OK","!!"),RIGHT(H1077,3)="(a)",IF(AND(G1077&gt;=DATE('1. Informace o projektu'!$C$3,1,1),G1077&lt;=WORKDAY(DATE('1. Informace o projektu'!$C$3,12,31)-1,1,'6. Data'!$C$76:$C$89)),"OK","!!"),ISBLANK(G1077),"!",ISBLANK(H1077),"!!!",H1077='6. Data'!$B$3,"vyberte druh nákladu")," ")</f>
        <v xml:space="preserve"> </v>
      </c>
      <c r="J1077" s="261" t="str">
        <f t="shared" si="48"/>
        <v xml:space="preserve"> </v>
      </c>
      <c r="K1077" s="238" t="str">
        <f t="shared" si="49"/>
        <v xml:space="preserve"> </v>
      </c>
      <c r="L1077" s="87" t="str">
        <f t="shared" si="50"/>
        <v xml:space="preserve"> </v>
      </c>
    </row>
    <row r="1078" spans="1:12" x14ac:dyDescent="0.25">
      <c r="A1078" s="72"/>
      <c r="B1078" s="82"/>
      <c r="C1078" s="82"/>
      <c r="D1078" s="79"/>
      <c r="E1078" s="83"/>
      <c r="F1078" s="83"/>
      <c r="G1078" s="81"/>
      <c r="H1078" s="126"/>
      <c r="I1078" s="238" t="str">
        <f>IF(ISNUMBER(F1078),_xlfn.IFS(RIGHT(H1078,3)="(b)",IF(AND(G1078&gt;=DATE('1. Informace o projektu'!$C$3,1,1),G1078&lt;=WORKDAY(DATE('1. Informace o projektu'!$C$3+1,1,31)-1,1)),"OK","!!"),RIGHT(H1078,3)="(a)",IF(AND(G1078&gt;=DATE('1. Informace o projektu'!$C$3,1,1),G1078&lt;=WORKDAY(DATE('1. Informace o projektu'!$C$3,12,31)-1,1,'6. Data'!$C$76:$C$89)),"OK","!!"),ISBLANK(G1078),"!",ISBLANK(H1078),"!!!",H1078='6. Data'!$B$3,"vyberte druh nákladu")," ")</f>
        <v xml:space="preserve"> </v>
      </c>
      <c r="J1078" s="261" t="str">
        <f t="shared" si="48"/>
        <v xml:space="preserve"> </v>
      </c>
      <c r="K1078" s="238" t="str">
        <f t="shared" si="49"/>
        <v xml:space="preserve"> </v>
      </c>
      <c r="L1078" s="87" t="str">
        <f t="shared" si="50"/>
        <v xml:space="preserve"> </v>
      </c>
    </row>
    <row r="1079" spans="1:12" x14ac:dyDescent="0.25">
      <c r="A1079" s="72"/>
      <c r="B1079" s="82"/>
      <c r="C1079" s="82"/>
      <c r="D1079" s="79"/>
      <c r="E1079" s="83"/>
      <c r="F1079" s="83"/>
      <c r="G1079" s="81"/>
      <c r="H1079" s="126"/>
      <c r="I1079" s="238" t="str">
        <f>IF(ISNUMBER(F1079),_xlfn.IFS(RIGHT(H1079,3)="(b)",IF(AND(G1079&gt;=DATE('1. Informace o projektu'!$C$3,1,1),G1079&lt;=WORKDAY(DATE('1. Informace o projektu'!$C$3+1,1,31)-1,1)),"OK","!!"),RIGHT(H1079,3)="(a)",IF(AND(G1079&gt;=DATE('1. Informace o projektu'!$C$3,1,1),G1079&lt;=WORKDAY(DATE('1. Informace o projektu'!$C$3,12,31)-1,1,'6. Data'!$C$76:$C$89)),"OK","!!"),ISBLANK(G1079),"!",ISBLANK(H1079),"!!!",H1079='6. Data'!$B$3,"vyberte druh nákladu")," ")</f>
        <v xml:space="preserve"> </v>
      </c>
      <c r="J1079" s="261" t="str">
        <f t="shared" si="48"/>
        <v xml:space="preserve"> </v>
      </c>
      <c r="K1079" s="238" t="str">
        <f t="shared" si="49"/>
        <v xml:space="preserve"> </v>
      </c>
      <c r="L1079" s="87" t="str">
        <f t="shared" si="50"/>
        <v xml:space="preserve"> </v>
      </c>
    </row>
    <row r="1080" spans="1:12" x14ac:dyDescent="0.25">
      <c r="A1080" s="72"/>
      <c r="B1080" s="82"/>
      <c r="C1080" s="82"/>
      <c r="D1080" s="79"/>
      <c r="E1080" s="83"/>
      <c r="F1080" s="83"/>
      <c r="G1080" s="81"/>
      <c r="H1080" s="126"/>
      <c r="I1080" s="238" t="str">
        <f>IF(ISNUMBER(F1080),_xlfn.IFS(RIGHT(H1080,3)="(b)",IF(AND(G1080&gt;=DATE('1. Informace o projektu'!$C$3,1,1),G1080&lt;=WORKDAY(DATE('1. Informace o projektu'!$C$3+1,1,31)-1,1)),"OK","!!"),RIGHT(H1080,3)="(a)",IF(AND(G1080&gt;=DATE('1. Informace o projektu'!$C$3,1,1),G1080&lt;=WORKDAY(DATE('1. Informace o projektu'!$C$3,12,31)-1,1,'6. Data'!$C$76:$C$89)),"OK","!!"),ISBLANK(G1080),"!",ISBLANK(H1080),"!!!",H1080='6. Data'!$B$3,"vyberte druh nákladu")," ")</f>
        <v xml:space="preserve"> </v>
      </c>
      <c r="J1080" s="261" t="str">
        <f t="shared" si="48"/>
        <v xml:space="preserve"> </v>
      </c>
      <c r="K1080" s="238" t="str">
        <f t="shared" si="49"/>
        <v xml:space="preserve"> </v>
      </c>
      <c r="L1080" s="87" t="str">
        <f t="shared" si="50"/>
        <v xml:space="preserve"> </v>
      </c>
    </row>
    <row r="1081" spans="1:12" x14ac:dyDescent="0.25">
      <c r="A1081" s="72"/>
      <c r="B1081" s="82"/>
      <c r="C1081" s="82"/>
      <c r="D1081" s="79"/>
      <c r="E1081" s="83"/>
      <c r="F1081" s="83"/>
      <c r="G1081" s="81"/>
      <c r="H1081" s="126"/>
      <c r="I1081" s="238" t="str">
        <f>IF(ISNUMBER(F1081),_xlfn.IFS(RIGHT(H1081,3)="(b)",IF(AND(G1081&gt;=DATE('1. Informace o projektu'!$C$3,1,1),G1081&lt;=WORKDAY(DATE('1. Informace o projektu'!$C$3+1,1,31)-1,1)),"OK","!!"),RIGHT(H1081,3)="(a)",IF(AND(G1081&gt;=DATE('1. Informace o projektu'!$C$3,1,1),G1081&lt;=WORKDAY(DATE('1. Informace o projektu'!$C$3,12,31)-1,1,'6. Data'!$C$76:$C$89)),"OK","!!"),ISBLANK(G1081),"!",ISBLANK(H1081),"!!!",H1081='6. Data'!$B$3,"vyberte druh nákladu")," ")</f>
        <v xml:space="preserve"> </v>
      </c>
      <c r="J1081" s="261" t="str">
        <f t="shared" si="48"/>
        <v xml:space="preserve"> </v>
      </c>
      <c r="K1081" s="238" t="str">
        <f t="shared" si="49"/>
        <v xml:space="preserve"> </v>
      </c>
      <c r="L1081" s="87" t="str">
        <f t="shared" si="50"/>
        <v xml:space="preserve"> </v>
      </c>
    </row>
    <row r="1082" spans="1:12" x14ac:dyDescent="0.25">
      <c r="A1082" s="72"/>
      <c r="B1082" s="82"/>
      <c r="C1082" s="82"/>
      <c r="D1082" s="79"/>
      <c r="E1082" s="83"/>
      <c r="F1082" s="83"/>
      <c r="G1082" s="81"/>
      <c r="H1082" s="126"/>
      <c r="I1082" s="238" t="str">
        <f>IF(ISNUMBER(F1082),_xlfn.IFS(RIGHT(H1082,3)="(b)",IF(AND(G1082&gt;=DATE('1. Informace o projektu'!$C$3,1,1),G1082&lt;=WORKDAY(DATE('1. Informace o projektu'!$C$3+1,1,31)-1,1)),"OK","!!"),RIGHT(H1082,3)="(a)",IF(AND(G1082&gt;=DATE('1. Informace o projektu'!$C$3,1,1),G1082&lt;=WORKDAY(DATE('1. Informace o projektu'!$C$3,12,31)-1,1,'6. Data'!$C$76:$C$89)),"OK","!!"),ISBLANK(G1082),"!",ISBLANK(H1082),"!!!",H1082='6. Data'!$B$3,"vyberte druh nákladu")," ")</f>
        <v xml:space="preserve"> </v>
      </c>
      <c r="J1082" s="261" t="str">
        <f t="shared" si="48"/>
        <v xml:space="preserve"> </v>
      </c>
      <c r="K1082" s="238" t="str">
        <f t="shared" si="49"/>
        <v xml:space="preserve"> </v>
      </c>
      <c r="L1082" s="87" t="str">
        <f t="shared" si="50"/>
        <v xml:space="preserve"> </v>
      </c>
    </row>
    <row r="1083" spans="1:12" x14ac:dyDescent="0.25">
      <c r="A1083" s="72"/>
      <c r="B1083" s="82"/>
      <c r="C1083" s="82"/>
      <c r="D1083" s="79"/>
      <c r="E1083" s="83"/>
      <c r="F1083" s="83"/>
      <c r="G1083" s="81"/>
      <c r="H1083" s="126"/>
      <c r="I1083" s="238" t="str">
        <f>IF(ISNUMBER(F1083),_xlfn.IFS(RIGHT(H1083,3)="(b)",IF(AND(G1083&gt;=DATE('1. Informace o projektu'!$C$3,1,1),G1083&lt;=WORKDAY(DATE('1. Informace o projektu'!$C$3+1,1,31)-1,1)),"OK","!!"),RIGHT(H1083,3)="(a)",IF(AND(G1083&gt;=DATE('1. Informace o projektu'!$C$3,1,1),G1083&lt;=WORKDAY(DATE('1. Informace o projektu'!$C$3,12,31)-1,1,'6. Data'!$C$76:$C$89)),"OK","!!"),ISBLANK(G1083),"!",ISBLANK(H1083),"!!!",H1083='6. Data'!$B$3,"vyberte druh nákladu")," ")</f>
        <v xml:space="preserve"> </v>
      </c>
      <c r="J1083" s="261" t="str">
        <f t="shared" si="48"/>
        <v xml:space="preserve"> </v>
      </c>
      <c r="K1083" s="238" t="str">
        <f t="shared" si="49"/>
        <v xml:space="preserve"> </v>
      </c>
      <c r="L1083" s="87" t="str">
        <f t="shared" si="50"/>
        <v xml:space="preserve"> </v>
      </c>
    </row>
    <row r="1084" spans="1:12" x14ac:dyDescent="0.25">
      <c r="A1084" s="72"/>
      <c r="B1084" s="82"/>
      <c r="C1084" s="82"/>
      <c r="D1084" s="79"/>
      <c r="E1084" s="83"/>
      <c r="F1084" s="83"/>
      <c r="G1084" s="81"/>
      <c r="H1084" s="126"/>
      <c r="I1084" s="238" t="str">
        <f>IF(ISNUMBER(F1084),_xlfn.IFS(RIGHT(H1084,3)="(b)",IF(AND(G1084&gt;=DATE('1. Informace o projektu'!$C$3,1,1),G1084&lt;=WORKDAY(DATE('1. Informace o projektu'!$C$3+1,1,31)-1,1)),"OK","!!"),RIGHT(H1084,3)="(a)",IF(AND(G1084&gt;=DATE('1. Informace o projektu'!$C$3,1,1),G1084&lt;=WORKDAY(DATE('1. Informace o projektu'!$C$3,12,31)-1,1,'6. Data'!$C$76:$C$89)),"OK","!!"),ISBLANK(G1084),"!",ISBLANK(H1084),"!!!",H1084='6. Data'!$B$3,"vyberte druh nákladu")," ")</f>
        <v xml:space="preserve"> </v>
      </c>
      <c r="J1084" s="261" t="str">
        <f t="shared" si="48"/>
        <v xml:space="preserve"> </v>
      </c>
      <c r="K1084" s="238" t="str">
        <f t="shared" si="49"/>
        <v xml:space="preserve"> </v>
      </c>
      <c r="L1084" s="87" t="str">
        <f t="shared" si="50"/>
        <v xml:space="preserve"> </v>
      </c>
    </row>
    <row r="1085" spans="1:12" x14ac:dyDescent="0.25">
      <c r="A1085" s="72"/>
      <c r="B1085" s="82"/>
      <c r="C1085" s="82"/>
      <c r="D1085" s="79"/>
      <c r="E1085" s="83"/>
      <c r="F1085" s="83"/>
      <c r="G1085" s="81"/>
      <c r="H1085" s="126"/>
      <c r="I1085" s="238" t="str">
        <f>IF(ISNUMBER(F1085),_xlfn.IFS(RIGHT(H1085,3)="(b)",IF(AND(G1085&gt;=DATE('1. Informace o projektu'!$C$3,1,1),G1085&lt;=WORKDAY(DATE('1. Informace o projektu'!$C$3+1,1,31)-1,1)),"OK","!!"),RIGHT(H1085,3)="(a)",IF(AND(G1085&gt;=DATE('1. Informace o projektu'!$C$3,1,1),G1085&lt;=WORKDAY(DATE('1. Informace o projektu'!$C$3,12,31)-1,1,'6. Data'!$C$76:$C$89)),"OK","!!"),ISBLANK(G1085),"!",ISBLANK(H1085),"!!!",H1085='6. Data'!$B$3,"vyberte druh nákladu")," ")</f>
        <v xml:space="preserve"> </v>
      </c>
      <c r="J1085" s="261" t="str">
        <f t="shared" si="48"/>
        <v xml:space="preserve"> </v>
      </c>
      <c r="K1085" s="238" t="str">
        <f t="shared" si="49"/>
        <v xml:space="preserve"> </v>
      </c>
      <c r="L1085" s="87" t="str">
        <f t="shared" si="50"/>
        <v xml:space="preserve"> </v>
      </c>
    </row>
    <row r="1086" spans="1:12" x14ac:dyDescent="0.25">
      <c r="A1086" s="72"/>
      <c r="B1086" s="82"/>
      <c r="C1086" s="82"/>
      <c r="D1086" s="79"/>
      <c r="E1086" s="83"/>
      <c r="F1086" s="83"/>
      <c r="G1086" s="81"/>
      <c r="H1086" s="126"/>
      <c r="I1086" s="238" t="str">
        <f>IF(ISNUMBER(F1086),_xlfn.IFS(RIGHT(H1086,3)="(b)",IF(AND(G1086&gt;=DATE('1. Informace o projektu'!$C$3,1,1),G1086&lt;=WORKDAY(DATE('1. Informace o projektu'!$C$3+1,1,31)-1,1)),"OK","!!"),RIGHT(H1086,3)="(a)",IF(AND(G1086&gt;=DATE('1. Informace o projektu'!$C$3,1,1),G1086&lt;=WORKDAY(DATE('1. Informace o projektu'!$C$3,12,31)-1,1,'6. Data'!$C$76:$C$89)),"OK","!!"),ISBLANK(G1086),"!",ISBLANK(H1086),"!!!",H1086='6. Data'!$B$3,"vyberte druh nákladu")," ")</f>
        <v xml:space="preserve"> </v>
      </c>
      <c r="J1086" s="261" t="str">
        <f t="shared" si="48"/>
        <v xml:space="preserve"> </v>
      </c>
      <c r="K1086" s="238" t="str">
        <f t="shared" si="49"/>
        <v xml:space="preserve"> </v>
      </c>
      <c r="L1086" s="87" t="str">
        <f t="shared" si="50"/>
        <v xml:space="preserve"> </v>
      </c>
    </row>
    <row r="1087" spans="1:12" x14ac:dyDescent="0.25">
      <c r="A1087" s="72"/>
      <c r="B1087" s="82"/>
      <c r="C1087" s="82"/>
      <c r="D1087" s="79"/>
      <c r="E1087" s="83"/>
      <c r="F1087" s="83"/>
      <c r="G1087" s="81"/>
      <c r="H1087" s="126"/>
      <c r="I1087" s="238" t="str">
        <f>IF(ISNUMBER(F1087),_xlfn.IFS(RIGHT(H1087,3)="(b)",IF(AND(G1087&gt;=DATE('1. Informace o projektu'!$C$3,1,1),G1087&lt;=WORKDAY(DATE('1. Informace o projektu'!$C$3+1,1,31)-1,1)),"OK","!!"),RIGHT(H1087,3)="(a)",IF(AND(G1087&gt;=DATE('1. Informace o projektu'!$C$3,1,1),G1087&lt;=WORKDAY(DATE('1. Informace o projektu'!$C$3,12,31)-1,1,'6. Data'!$C$76:$C$89)),"OK","!!"),ISBLANK(G1087),"!",ISBLANK(H1087),"!!!",H1087='6. Data'!$B$3,"vyberte druh nákladu")," ")</f>
        <v xml:space="preserve"> </v>
      </c>
      <c r="J1087" s="261" t="str">
        <f t="shared" si="48"/>
        <v xml:space="preserve"> </v>
      </c>
      <c r="K1087" s="238" t="str">
        <f t="shared" si="49"/>
        <v xml:space="preserve"> </v>
      </c>
      <c r="L1087" s="87" t="str">
        <f t="shared" si="50"/>
        <v xml:space="preserve"> </v>
      </c>
    </row>
    <row r="1088" spans="1:12" x14ac:dyDescent="0.25">
      <c r="A1088" s="72"/>
      <c r="B1088" s="82"/>
      <c r="C1088" s="82"/>
      <c r="D1088" s="79"/>
      <c r="E1088" s="83"/>
      <c r="F1088" s="83"/>
      <c r="G1088" s="81"/>
      <c r="H1088" s="126"/>
      <c r="I1088" s="238" t="str">
        <f>IF(ISNUMBER(F1088),_xlfn.IFS(RIGHT(H1088,3)="(b)",IF(AND(G1088&gt;=DATE('1. Informace o projektu'!$C$3,1,1),G1088&lt;=WORKDAY(DATE('1. Informace o projektu'!$C$3+1,1,31)-1,1)),"OK","!!"),RIGHT(H1088,3)="(a)",IF(AND(G1088&gt;=DATE('1. Informace o projektu'!$C$3,1,1),G1088&lt;=WORKDAY(DATE('1. Informace o projektu'!$C$3,12,31)-1,1,'6. Data'!$C$76:$C$89)),"OK","!!"),ISBLANK(G1088),"!",ISBLANK(H1088),"!!!",H1088='6. Data'!$B$3,"vyberte druh nákladu")," ")</f>
        <v xml:space="preserve"> </v>
      </c>
      <c r="J1088" s="261" t="str">
        <f t="shared" si="48"/>
        <v xml:space="preserve"> </v>
      </c>
      <c r="K1088" s="238" t="str">
        <f t="shared" si="49"/>
        <v xml:space="preserve"> </v>
      </c>
      <c r="L1088" s="87" t="str">
        <f t="shared" si="50"/>
        <v xml:space="preserve"> </v>
      </c>
    </row>
    <row r="1089" spans="1:12" x14ac:dyDescent="0.25">
      <c r="A1089" s="72"/>
      <c r="B1089" s="82"/>
      <c r="C1089" s="82"/>
      <c r="D1089" s="79"/>
      <c r="E1089" s="83"/>
      <c r="F1089" s="83"/>
      <c r="G1089" s="81"/>
      <c r="H1089" s="126"/>
      <c r="I1089" s="238" t="str">
        <f>IF(ISNUMBER(F1089),_xlfn.IFS(RIGHT(H1089,3)="(b)",IF(AND(G1089&gt;=DATE('1. Informace o projektu'!$C$3,1,1),G1089&lt;=WORKDAY(DATE('1. Informace o projektu'!$C$3+1,1,31)-1,1)),"OK","!!"),RIGHT(H1089,3)="(a)",IF(AND(G1089&gt;=DATE('1. Informace o projektu'!$C$3,1,1),G1089&lt;=WORKDAY(DATE('1. Informace o projektu'!$C$3,12,31)-1,1,'6. Data'!$C$76:$C$89)),"OK","!!"),ISBLANK(G1089),"!",ISBLANK(H1089),"!!!",H1089='6. Data'!$B$3,"vyberte druh nákladu")," ")</f>
        <v xml:space="preserve"> </v>
      </c>
      <c r="J1089" s="261" t="str">
        <f t="shared" si="48"/>
        <v xml:space="preserve"> </v>
      </c>
      <c r="K1089" s="238" t="str">
        <f t="shared" si="49"/>
        <v xml:space="preserve"> </v>
      </c>
      <c r="L1089" s="87" t="str">
        <f t="shared" si="50"/>
        <v xml:space="preserve"> </v>
      </c>
    </row>
    <row r="1090" spans="1:12" x14ac:dyDescent="0.25">
      <c r="A1090" s="72"/>
      <c r="B1090" s="82"/>
      <c r="C1090" s="82"/>
      <c r="D1090" s="79"/>
      <c r="E1090" s="83"/>
      <c r="F1090" s="83"/>
      <c r="G1090" s="81"/>
      <c r="H1090" s="126"/>
      <c r="I1090" s="238" t="str">
        <f>IF(ISNUMBER(F1090),_xlfn.IFS(RIGHT(H1090,3)="(b)",IF(AND(G1090&gt;=DATE('1. Informace o projektu'!$C$3,1,1),G1090&lt;=WORKDAY(DATE('1. Informace o projektu'!$C$3+1,1,31)-1,1)),"OK","!!"),RIGHT(H1090,3)="(a)",IF(AND(G1090&gt;=DATE('1. Informace o projektu'!$C$3,1,1),G1090&lt;=WORKDAY(DATE('1. Informace o projektu'!$C$3,12,31)-1,1,'6. Data'!$C$76:$C$89)),"OK","!!"),ISBLANK(G1090),"!",ISBLANK(H1090),"!!!",H1090='6. Data'!$B$3,"vyberte druh nákladu")," ")</f>
        <v xml:space="preserve"> </v>
      </c>
      <c r="J1090" s="261" t="str">
        <f t="shared" si="48"/>
        <v xml:space="preserve"> </v>
      </c>
      <c r="K1090" s="238" t="str">
        <f t="shared" si="49"/>
        <v xml:space="preserve"> </v>
      </c>
      <c r="L1090" s="87" t="str">
        <f t="shared" si="50"/>
        <v xml:space="preserve"> </v>
      </c>
    </row>
    <row r="1091" spans="1:12" x14ac:dyDescent="0.25">
      <c r="A1091" s="72"/>
      <c r="B1091" s="82"/>
      <c r="C1091" s="82"/>
      <c r="D1091" s="79"/>
      <c r="E1091" s="83"/>
      <c r="F1091" s="83"/>
      <c r="G1091" s="81"/>
      <c r="H1091" s="126"/>
      <c r="I1091" s="238" t="str">
        <f>IF(ISNUMBER(F1091),_xlfn.IFS(RIGHT(H1091,3)="(b)",IF(AND(G1091&gt;=DATE('1. Informace o projektu'!$C$3,1,1),G1091&lt;=WORKDAY(DATE('1. Informace o projektu'!$C$3+1,1,31)-1,1)),"OK","!!"),RIGHT(H1091,3)="(a)",IF(AND(G1091&gt;=DATE('1. Informace o projektu'!$C$3,1,1),G1091&lt;=WORKDAY(DATE('1. Informace o projektu'!$C$3,12,31)-1,1,'6. Data'!$C$76:$C$89)),"OK","!!"),ISBLANK(G1091),"!",ISBLANK(H1091),"!!!",H1091='6. Data'!$B$3,"vyberte druh nákladu")," ")</f>
        <v xml:space="preserve"> </v>
      </c>
      <c r="J1091" s="261" t="str">
        <f t="shared" si="48"/>
        <v xml:space="preserve"> </v>
      </c>
      <c r="K1091" s="238" t="str">
        <f t="shared" si="49"/>
        <v xml:space="preserve"> </v>
      </c>
      <c r="L1091" s="87" t="str">
        <f t="shared" si="50"/>
        <v xml:space="preserve"> </v>
      </c>
    </row>
    <row r="1092" spans="1:12" x14ac:dyDescent="0.25">
      <c r="A1092" s="72"/>
      <c r="B1092" s="82"/>
      <c r="C1092" s="82"/>
      <c r="D1092" s="79"/>
      <c r="E1092" s="83"/>
      <c r="F1092" s="83"/>
      <c r="G1092" s="81"/>
      <c r="H1092" s="126"/>
      <c r="I1092" s="238" t="str">
        <f>IF(ISNUMBER(F1092),_xlfn.IFS(RIGHT(H1092,3)="(b)",IF(AND(G1092&gt;=DATE('1. Informace o projektu'!$C$3,1,1),G1092&lt;=WORKDAY(DATE('1. Informace o projektu'!$C$3+1,1,31)-1,1)),"OK","!!"),RIGHT(H1092,3)="(a)",IF(AND(G1092&gt;=DATE('1. Informace o projektu'!$C$3,1,1),G1092&lt;=WORKDAY(DATE('1. Informace o projektu'!$C$3,12,31)-1,1,'6. Data'!$C$76:$C$89)),"OK","!!"),ISBLANK(G1092),"!",ISBLANK(H1092),"!!!",H1092='6. Data'!$B$3,"vyberte druh nákladu")," ")</f>
        <v xml:space="preserve"> </v>
      </c>
      <c r="J1092" s="261" t="str">
        <f t="shared" si="48"/>
        <v xml:space="preserve"> </v>
      </c>
      <c r="K1092" s="238" t="str">
        <f t="shared" si="49"/>
        <v xml:space="preserve"> </v>
      </c>
      <c r="L1092" s="87" t="str">
        <f t="shared" si="50"/>
        <v xml:space="preserve"> </v>
      </c>
    </row>
    <row r="1093" spans="1:12" x14ac:dyDescent="0.25">
      <c r="A1093" s="72"/>
      <c r="B1093" s="82"/>
      <c r="C1093" s="82"/>
      <c r="D1093" s="79"/>
      <c r="E1093" s="83"/>
      <c r="F1093" s="83"/>
      <c r="G1093" s="81"/>
      <c r="H1093" s="126"/>
      <c r="I1093" s="238" t="str">
        <f>IF(ISNUMBER(F1093),_xlfn.IFS(RIGHT(H1093,3)="(b)",IF(AND(G1093&gt;=DATE('1. Informace o projektu'!$C$3,1,1),G1093&lt;=WORKDAY(DATE('1. Informace o projektu'!$C$3+1,1,31)-1,1)),"OK","!!"),RIGHT(H1093,3)="(a)",IF(AND(G1093&gt;=DATE('1. Informace o projektu'!$C$3,1,1),G1093&lt;=WORKDAY(DATE('1. Informace o projektu'!$C$3,12,31)-1,1,'6. Data'!$C$76:$C$89)),"OK","!!"),ISBLANK(G1093),"!",ISBLANK(H1093),"!!!",H1093='6. Data'!$B$3,"vyberte druh nákladu")," ")</f>
        <v xml:space="preserve"> </v>
      </c>
      <c r="J1093" s="261" t="str">
        <f t="shared" si="48"/>
        <v xml:space="preserve"> </v>
      </c>
      <c r="K1093" s="238" t="str">
        <f t="shared" si="49"/>
        <v xml:space="preserve"> </v>
      </c>
      <c r="L1093" s="87" t="str">
        <f t="shared" si="50"/>
        <v xml:space="preserve"> </v>
      </c>
    </row>
    <row r="1094" spans="1:12" x14ac:dyDescent="0.25">
      <c r="A1094" s="72"/>
      <c r="B1094" s="82"/>
      <c r="C1094" s="82"/>
      <c r="D1094" s="79"/>
      <c r="E1094" s="83"/>
      <c r="F1094" s="83"/>
      <c r="G1094" s="81"/>
      <c r="H1094" s="126"/>
      <c r="I1094" s="238" t="str">
        <f>IF(ISNUMBER(F1094),_xlfn.IFS(RIGHT(H1094,3)="(b)",IF(AND(G1094&gt;=DATE('1. Informace o projektu'!$C$3,1,1),G1094&lt;=WORKDAY(DATE('1. Informace o projektu'!$C$3+1,1,31)-1,1)),"OK","!!"),RIGHT(H1094,3)="(a)",IF(AND(G1094&gt;=DATE('1. Informace o projektu'!$C$3,1,1),G1094&lt;=WORKDAY(DATE('1. Informace o projektu'!$C$3,12,31)-1,1,'6. Data'!$C$76:$C$89)),"OK","!!"),ISBLANK(G1094),"!",ISBLANK(H1094),"!!!",H1094='6. Data'!$B$3,"vyberte druh nákladu")," ")</f>
        <v xml:space="preserve"> </v>
      </c>
      <c r="J1094" s="261" t="str">
        <f t="shared" si="48"/>
        <v xml:space="preserve"> </v>
      </c>
      <c r="K1094" s="238" t="str">
        <f t="shared" si="49"/>
        <v xml:space="preserve"> </v>
      </c>
      <c r="L1094" s="87" t="str">
        <f t="shared" si="50"/>
        <v xml:space="preserve"> </v>
      </c>
    </row>
    <row r="1095" spans="1:12" x14ac:dyDescent="0.25">
      <c r="A1095" s="72"/>
      <c r="B1095" s="82"/>
      <c r="C1095" s="82"/>
      <c r="D1095" s="79"/>
      <c r="E1095" s="83"/>
      <c r="F1095" s="83"/>
      <c r="G1095" s="81"/>
      <c r="H1095" s="126"/>
      <c r="I1095" s="238" t="str">
        <f>IF(ISNUMBER(F1095),_xlfn.IFS(RIGHT(H1095,3)="(b)",IF(AND(G1095&gt;=DATE('1. Informace o projektu'!$C$3,1,1),G1095&lt;=WORKDAY(DATE('1. Informace o projektu'!$C$3+1,1,31)-1,1)),"OK","!!"),RIGHT(H1095,3)="(a)",IF(AND(G1095&gt;=DATE('1. Informace o projektu'!$C$3,1,1),G1095&lt;=WORKDAY(DATE('1. Informace o projektu'!$C$3,12,31)-1,1,'6. Data'!$C$76:$C$89)),"OK","!!"),ISBLANK(G1095),"!",ISBLANK(H1095),"!!!",H1095='6. Data'!$B$3,"vyberte druh nákladu")," ")</f>
        <v xml:space="preserve"> </v>
      </c>
      <c r="J1095" s="261" t="str">
        <f t="shared" ref="J1095:J1158" si="51">_xlfn.IFS(I1095="!","Zapište datum úhrady",I1095="ok"," ",I1095=" "," ",I1095="!!!","vyberte druh nákladu",I1095="!!","nepovolené datum úhrady",I1095="vyberte druh nákladu","vyberte druh nákladu")</f>
        <v xml:space="preserve"> </v>
      </c>
      <c r="K1095" s="238" t="str">
        <f t="shared" ref="K1095:K1158" si="52">IF(ISNUMBER(F1095),IF(E1095&gt;=F1095,"OK","!")," ")</f>
        <v xml:space="preserve"> </v>
      </c>
      <c r="L1095" s="87" t="str">
        <f t="shared" ref="L1095:L1158" si="53">_xlfn.IFS(K1095="!","Hrazeno z dotace je vyšší než fakturovaná částka",K1095="ok"," ",K1095=" "," ")</f>
        <v xml:space="preserve"> </v>
      </c>
    </row>
    <row r="1096" spans="1:12" x14ac:dyDescent="0.25">
      <c r="A1096" s="72"/>
      <c r="B1096" s="82"/>
      <c r="C1096" s="82"/>
      <c r="D1096" s="79"/>
      <c r="E1096" s="83"/>
      <c r="F1096" s="83"/>
      <c r="G1096" s="81"/>
      <c r="H1096" s="126"/>
      <c r="I1096" s="238" t="str">
        <f>IF(ISNUMBER(F1096),_xlfn.IFS(RIGHT(H1096,3)="(b)",IF(AND(G1096&gt;=DATE('1. Informace o projektu'!$C$3,1,1),G1096&lt;=WORKDAY(DATE('1. Informace o projektu'!$C$3+1,1,31)-1,1)),"OK","!!"),RIGHT(H1096,3)="(a)",IF(AND(G1096&gt;=DATE('1. Informace o projektu'!$C$3,1,1),G1096&lt;=WORKDAY(DATE('1. Informace o projektu'!$C$3,12,31)-1,1,'6. Data'!$C$76:$C$89)),"OK","!!"),ISBLANK(G1096),"!",ISBLANK(H1096),"!!!",H1096='6. Data'!$B$3,"vyberte druh nákladu")," ")</f>
        <v xml:space="preserve"> </v>
      </c>
      <c r="J1096" s="261" t="str">
        <f t="shared" si="51"/>
        <v xml:space="preserve"> </v>
      </c>
      <c r="K1096" s="238" t="str">
        <f t="shared" si="52"/>
        <v xml:space="preserve"> </v>
      </c>
      <c r="L1096" s="87" t="str">
        <f t="shared" si="53"/>
        <v xml:space="preserve"> </v>
      </c>
    </row>
    <row r="1097" spans="1:12" x14ac:dyDescent="0.25">
      <c r="A1097" s="72"/>
      <c r="B1097" s="82"/>
      <c r="C1097" s="82"/>
      <c r="D1097" s="79"/>
      <c r="E1097" s="83"/>
      <c r="F1097" s="83"/>
      <c r="G1097" s="81"/>
      <c r="H1097" s="126"/>
      <c r="I1097" s="238" t="str">
        <f>IF(ISNUMBER(F1097),_xlfn.IFS(RIGHT(H1097,3)="(b)",IF(AND(G1097&gt;=DATE('1. Informace o projektu'!$C$3,1,1),G1097&lt;=WORKDAY(DATE('1. Informace o projektu'!$C$3+1,1,31)-1,1)),"OK","!!"),RIGHT(H1097,3)="(a)",IF(AND(G1097&gt;=DATE('1. Informace o projektu'!$C$3,1,1),G1097&lt;=WORKDAY(DATE('1. Informace o projektu'!$C$3,12,31)-1,1,'6. Data'!$C$76:$C$89)),"OK","!!"),ISBLANK(G1097),"!",ISBLANK(H1097),"!!!",H1097='6. Data'!$B$3,"vyberte druh nákladu")," ")</f>
        <v xml:space="preserve"> </v>
      </c>
      <c r="J1097" s="261" t="str">
        <f t="shared" si="51"/>
        <v xml:space="preserve"> </v>
      </c>
      <c r="K1097" s="238" t="str">
        <f t="shared" si="52"/>
        <v xml:space="preserve"> </v>
      </c>
      <c r="L1097" s="87" t="str">
        <f t="shared" si="53"/>
        <v xml:space="preserve"> </v>
      </c>
    </row>
    <row r="1098" spans="1:12" x14ac:dyDescent="0.25">
      <c r="A1098" s="72"/>
      <c r="B1098" s="82"/>
      <c r="C1098" s="82"/>
      <c r="D1098" s="79"/>
      <c r="E1098" s="83"/>
      <c r="F1098" s="83"/>
      <c r="G1098" s="81"/>
      <c r="H1098" s="126"/>
      <c r="I1098" s="238" t="str">
        <f>IF(ISNUMBER(F1098),_xlfn.IFS(RIGHT(H1098,3)="(b)",IF(AND(G1098&gt;=DATE('1. Informace o projektu'!$C$3,1,1),G1098&lt;=WORKDAY(DATE('1. Informace o projektu'!$C$3+1,1,31)-1,1)),"OK","!!"),RIGHT(H1098,3)="(a)",IF(AND(G1098&gt;=DATE('1. Informace o projektu'!$C$3,1,1),G1098&lt;=WORKDAY(DATE('1. Informace o projektu'!$C$3,12,31)-1,1,'6. Data'!$C$76:$C$89)),"OK","!!"),ISBLANK(G1098),"!",ISBLANK(H1098),"!!!",H1098='6. Data'!$B$3,"vyberte druh nákladu")," ")</f>
        <v xml:space="preserve"> </v>
      </c>
      <c r="J1098" s="261" t="str">
        <f t="shared" si="51"/>
        <v xml:space="preserve"> </v>
      </c>
      <c r="K1098" s="238" t="str">
        <f t="shared" si="52"/>
        <v xml:space="preserve"> </v>
      </c>
      <c r="L1098" s="87" t="str">
        <f t="shared" si="53"/>
        <v xml:space="preserve"> </v>
      </c>
    </row>
    <row r="1099" spans="1:12" x14ac:dyDescent="0.25">
      <c r="A1099" s="72"/>
      <c r="B1099" s="82"/>
      <c r="C1099" s="82"/>
      <c r="D1099" s="79"/>
      <c r="E1099" s="83"/>
      <c r="F1099" s="83"/>
      <c r="G1099" s="81"/>
      <c r="H1099" s="126"/>
      <c r="I1099" s="238" t="str">
        <f>IF(ISNUMBER(F1099),_xlfn.IFS(RIGHT(H1099,3)="(b)",IF(AND(G1099&gt;=DATE('1. Informace o projektu'!$C$3,1,1),G1099&lt;=WORKDAY(DATE('1. Informace o projektu'!$C$3+1,1,31)-1,1)),"OK","!!"),RIGHT(H1099,3)="(a)",IF(AND(G1099&gt;=DATE('1. Informace o projektu'!$C$3,1,1),G1099&lt;=WORKDAY(DATE('1. Informace o projektu'!$C$3,12,31)-1,1,'6. Data'!$C$76:$C$89)),"OK","!!"),ISBLANK(G1099),"!",ISBLANK(H1099),"!!!",H1099='6. Data'!$B$3,"vyberte druh nákladu")," ")</f>
        <v xml:space="preserve"> </v>
      </c>
      <c r="J1099" s="261" t="str">
        <f t="shared" si="51"/>
        <v xml:space="preserve"> </v>
      </c>
      <c r="K1099" s="238" t="str">
        <f t="shared" si="52"/>
        <v xml:space="preserve"> </v>
      </c>
      <c r="L1099" s="87" t="str">
        <f t="shared" si="53"/>
        <v xml:space="preserve"> </v>
      </c>
    </row>
    <row r="1100" spans="1:12" x14ac:dyDescent="0.25">
      <c r="A1100" s="72"/>
      <c r="B1100" s="82"/>
      <c r="C1100" s="82"/>
      <c r="D1100" s="79"/>
      <c r="E1100" s="83"/>
      <c r="F1100" s="83"/>
      <c r="G1100" s="81"/>
      <c r="H1100" s="126"/>
      <c r="I1100" s="238" t="str">
        <f>IF(ISNUMBER(F1100),_xlfn.IFS(RIGHT(H1100,3)="(b)",IF(AND(G1100&gt;=DATE('1. Informace o projektu'!$C$3,1,1),G1100&lt;=WORKDAY(DATE('1. Informace o projektu'!$C$3+1,1,31)-1,1)),"OK","!!"),RIGHT(H1100,3)="(a)",IF(AND(G1100&gt;=DATE('1. Informace o projektu'!$C$3,1,1),G1100&lt;=WORKDAY(DATE('1. Informace o projektu'!$C$3,12,31)-1,1,'6. Data'!$C$76:$C$89)),"OK","!!"),ISBLANK(G1100),"!",ISBLANK(H1100),"!!!",H1100='6. Data'!$B$3,"vyberte druh nákladu")," ")</f>
        <v xml:space="preserve"> </v>
      </c>
      <c r="J1100" s="261" t="str">
        <f t="shared" si="51"/>
        <v xml:space="preserve"> </v>
      </c>
      <c r="K1100" s="238" t="str">
        <f t="shared" si="52"/>
        <v xml:space="preserve"> </v>
      </c>
      <c r="L1100" s="87" t="str">
        <f t="shared" si="53"/>
        <v xml:space="preserve"> </v>
      </c>
    </row>
    <row r="1101" spans="1:12" x14ac:dyDescent="0.25">
      <c r="A1101" s="72"/>
      <c r="B1101" s="82"/>
      <c r="C1101" s="82"/>
      <c r="D1101" s="79"/>
      <c r="E1101" s="83"/>
      <c r="F1101" s="83"/>
      <c r="G1101" s="81"/>
      <c r="H1101" s="126"/>
      <c r="I1101" s="238" t="str">
        <f>IF(ISNUMBER(F1101),_xlfn.IFS(RIGHT(H1101,3)="(b)",IF(AND(G1101&gt;=DATE('1. Informace o projektu'!$C$3,1,1),G1101&lt;=WORKDAY(DATE('1. Informace o projektu'!$C$3+1,1,31)-1,1)),"OK","!!"),RIGHT(H1101,3)="(a)",IF(AND(G1101&gt;=DATE('1. Informace o projektu'!$C$3,1,1),G1101&lt;=WORKDAY(DATE('1. Informace o projektu'!$C$3,12,31)-1,1,'6. Data'!$C$76:$C$89)),"OK","!!"),ISBLANK(G1101),"!",ISBLANK(H1101),"!!!",H1101='6. Data'!$B$3,"vyberte druh nákladu")," ")</f>
        <v xml:space="preserve"> </v>
      </c>
      <c r="J1101" s="261" t="str">
        <f t="shared" si="51"/>
        <v xml:space="preserve"> </v>
      </c>
      <c r="K1101" s="238" t="str">
        <f t="shared" si="52"/>
        <v xml:space="preserve"> </v>
      </c>
      <c r="L1101" s="87" t="str">
        <f t="shared" si="53"/>
        <v xml:space="preserve"> </v>
      </c>
    </row>
    <row r="1102" spans="1:12" x14ac:dyDescent="0.25">
      <c r="A1102" s="72"/>
      <c r="B1102" s="82"/>
      <c r="C1102" s="82"/>
      <c r="D1102" s="79"/>
      <c r="E1102" s="83"/>
      <c r="F1102" s="83"/>
      <c r="G1102" s="81"/>
      <c r="H1102" s="126"/>
      <c r="I1102" s="238" t="str">
        <f>IF(ISNUMBER(F1102),_xlfn.IFS(RIGHT(H1102,3)="(b)",IF(AND(G1102&gt;=DATE('1. Informace o projektu'!$C$3,1,1),G1102&lt;=WORKDAY(DATE('1. Informace o projektu'!$C$3+1,1,31)-1,1)),"OK","!!"),RIGHT(H1102,3)="(a)",IF(AND(G1102&gt;=DATE('1. Informace o projektu'!$C$3,1,1),G1102&lt;=WORKDAY(DATE('1. Informace o projektu'!$C$3,12,31)-1,1,'6. Data'!$C$76:$C$89)),"OK","!!"),ISBLANK(G1102),"!",ISBLANK(H1102),"!!!",H1102='6. Data'!$B$3,"vyberte druh nákladu")," ")</f>
        <v xml:space="preserve"> </v>
      </c>
      <c r="J1102" s="261" t="str">
        <f t="shared" si="51"/>
        <v xml:space="preserve"> </v>
      </c>
      <c r="K1102" s="238" t="str">
        <f t="shared" si="52"/>
        <v xml:space="preserve"> </v>
      </c>
      <c r="L1102" s="87" t="str">
        <f t="shared" si="53"/>
        <v xml:space="preserve"> </v>
      </c>
    </row>
    <row r="1103" spans="1:12" x14ac:dyDescent="0.25">
      <c r="A1103" s="72"/>
      <c r="B1103" s="82"/>
      <c r="C1103" s="82"/>
      <c r="D1103" s="79"/>
      <c r="E1103" s="83"/>
      <c r="F1103" s="83"/>
      <c r="G1103" s="81"/>
      <c r="H1103" s="126"/>
      <c r="I1103" s="238" t="str">
        <f>IF(ISNUMBER(F1103),_xlfn.IFS(RIGHT(H1103,3)="(b)",IF(AND(G1103&gt;=DATE('1. Informace o projektu'!$C$3,1,1),G1103&lt;=WORKDAY(DATE('1. Informace o projektu'!$C$3+1,1,31)-1,1)),"OK","!!"),RIGHT(H1103,3)="(a)",IF(AND(G1103&gt;=DATE('1. Informace o projektu'!$C$3,1,1),G1103&lt;=WORKDAY(DATE('1. Informace o projektu'!$C$3,12,31)-1,1,'6. Data'!$C$76:$C$89)),"OK","!!"),ISBLANK(G1103),"!",ISBLANK(H1103),"!!!",H1103='6. Data'!$B$3,"vyberte druh nákladu")," ")</f>
        <v xml:space="preserve"> </v>
      </c>
      <c r="J1103" s="261" t="str">
        <f t="shared" si="51"/>
        <v xml:space="preserve"> </v>
      </c>
      <c r="K1103" s="238" t="str">
        <f t="shared" si="52"/>
        <v xml:space="preserve"> </v>
      </c>
      <c r="L1103" s="87" t="str">
        <f t="shared" si="53"/>
        <v xml:space="preserve"> </v>
      </c>
    </row>
    <row r="1104" spans="1:12" x14ac:dyDescent="0.25">
      <c r="A1104" s="72"/>
      <c r="B1104" s="82"/>
      <c r="C1104" s="82"/>
      <c r="D1104" s="79"/>
      <c r="E1104" s="83"/>
      <c r="F1104" s="83"/>
      <c r="G1104" s="81"/>
      <c r="H1104" s="126"/>
      <c r="I1104" s="238" t="str">
        <f>IF(ISNUMBER(F1104),_xlfn.IFS(RIGHT(H1104,3)="(b)",IF(AND(G1104&gt;=DATE('1. Informace o projektu'!$C$3,1,1),G1104&lt;=WORKDAY(DATE('1. Informace o projektu'!$C$3+1,1,31)-1,1)),"OK","!!"),RIGHT(H1104,3)="(a)",IF(AND(G1104&gt;=DATE('1. Informace o projektu'!$C$3,1,1),G1104&lt;=WORKDAY(DATE('1. Informace o projektu'!$C$3,12,31)-1,1,'6. Data'!$C$76:$C$89)),"OK","!!"),ISBLANK(G1104),"!",ISBLANK(H1104),"!!!",H1104='6. Data'!$B$3,"vyberte druh nákladu")," ")</f>
        <v xml:space="preserve"> </v>
      </c>
      <c r="J1104" s="261" t="str">
        <f t="shared" si="51"/>
        <v xml:space="preserve"> </v>
      </c>
      <c r="K1104" s="238" t="str">
        <f t="shared" si="52"/>
        <v xml:space="preserve"> </v>
      </c>
      <c r="L1104" s="87" t="str">
        <f t="shared" si="53"/>
        <v xml:space="preserve"> </v>
      </c>
    </row>
    <row r="1105" spans="1:12" x14ac:dyDescent="0.25">
      <c r="A1105" s="72"/>
      <c r="B1105" s="82"/>
      <c r="C1105" s="82"/>
      <c r="D1105" s="79"/>
      <c r="E1105" s="83"/>
      <c r="F1105" s="83"/>
      <c r="G1105" s="81"/>
      <c r="H1105" s="126"/>
      <c r="I1105" s="238" t="str">
        <f>IF(ISNUMBER(F1105),_xlfn.IFS(RIGHT(H1105,3)="(b)",IF(AND(G1105&gt;=DATE('1. Informace o projektu'!$C$3,1,1),G1105&lt;=WORKDAY(DATE('1. Informace o projektu'!$C$3+1,1,31)-1,1)),"OK","!!"),RIGHT(H1105,3)="(a)",IF(AND(G1105&gt;=DATE('1. Informace o projektu'!$C$3,1,1),G1105&lt;=WORKDAY(DATE('1. Informace o projektu'!$C$3,12,31)-1,1,'6. Data'!$C$76:$C$89)),"OK","!!"),ISBLANK(G1105),"!",ISBLANK(H1105),"!!!",H1105='6. Data'!$B$3,"vyberte druh nákladu")," ")</f>
        <v xml:space="preserve"> </v>
      </c>
      <c r="J1105" s="261" t="str">
        <f t="shared" si="51"/>
        <v xml:space="preserve"> </v>
      </c>
      <c r="K1105" s="238" t="str">
        <f t="shared" si="52"/>
        <v xml:space="preserve"> </v>
      </c>
      <c r="L1105" s="87" t="str">
        <f t="shared" si="53"/>
        <v xml:space="preserve"> </v>
      </c>
    </row>
    <row r="1106" spans="1:12" x14ac:dyDescent="0.25">
      <c r="A1106" s="72"/>
      <c r="B1106" s="82"/>
      <c r="C1106" s="82"/>
      <c r="D1106" s="79"/>
      <c r="E1106" s="83"/>
      <c r="F1106" s="83"/>
      <c r="G1106" s="81"/>
      <c r="H1106" s="126"/>
      <c r="I1106" s="238" t="str">
        <f>IF(ISNUMBER(F1106),_xlfn.IFS(RIGHT(H1106,3)="(b)",IF(AND(G1106&gt;=DATE('1. Informace o projektu'!$C$3,1,1),G1106&lt;=WORKDAY(DATE('1. Informace o projektu'!$C$3+1,1,31)-1,1)),"OK","!!"),RIGHT(H1106,3)="(a)",IF(AND(G1106&gt;=DATE('1. Informace o projektu'!$C$3,1,1),G1106&lt;=WORKDAY(DATE('1. Informace o projektu'!$C$3,12,31)-1,1,'6. Data'!$C$76:$C$89)),"OK","!!"),ISBLANK(G1106),"!",ISBLANK(H1106),"!!!",H1106='6. Data'!$B$3,"vyberte druh nákladu")," ")</f>
        <v xml:space="preserve"> </v>
      </c>
      <c r="J1106" s="261" t="str">
        <f t="shared" si="51"/>
        <v xml:space="preserve"> </v>
      </c>
      <c r="K1106" s="238" t="str">
        <f t="shared" si="52"/>
        <v xml:space="preserve"> </v>
      </c>
      <c r="L1106" s="87" t="str">
        <f t="shared" si="53"/>
        <v xml:space="preserve"> </v>
      </c>
    </row>
    <row r="1107" spans="1:12" x14ac:dyDescent="0.25">
      <c r="A1107" s="72"/>
      <c r="B1107" s="82"/>
      <c r="C1107" s="82"/>
      <c r="D1107" s="79"/>
      <c r="E1107" s="83"/>
      <c r="F1107" s="83"/>
      <c r="G1107" s="81"/>
      <c r="H1107" s="126"/>
      <c r="I1107" s="238" t="str">
        <f>IF(ISNUMBER(F1107),_xlfn.IFS(RIGHT(H1107,3)="(b)",IF(AND(G1107&gt;=DATE('1. Informace o projektu'!$C$3,1,1),G1107&lt;=WORKDAY(DATE('1. Informace o projektu'!$C$3+1,1,31)-1,1)),"OK","!!"),RIGHT(H1107,3)="(a)",IF(AND(G1107&gt;=DATE('1. Informace o projektu'!$C$3,1,1),G1107&lt;=WORKDAY(DATE('1. Informace o projektu'!$C$3,12,31)-1,1,'6. Data'!$C$76:$C$89)),"OK","!!"),ISBLANK(G1107),"!",ISBLANK(H1107),"!!!",H1107='6. Data'!$B$3,"vyberte druh nákladu")," ")</f>
        <v xml:space="preserve"> </v>
      </c>
      <c r="J1107" s="261" t="str">
        <f t="shared" si="51"/>
        <v xml:space="preserve"> </v>
      </c>
      <c r="K1107" s="238" t="str">
        <f t="shared" si="52"/>
        <v xml:space="preserve"> </v>
      </c>
      <c r="L1107" s="87" t="str">
        <f t="shared" si="53"/>
        <v xml:space="preserve"> </v>
      </c>
    </row>
    <row r="1108" spans="1:12" x14ac:dyDescent="0.25">
      <c r="A1108" s="72"/>
      <c r="B1108" s="82"/>
      <c r="C1108" s="82"/>
      <c r="D1108" s="79"/>
      <c r="E1108" s="83"/>
      <c r="F1108" s="83"/>
      <c r="G1108" s="81"/>
      <c r="H1108" s="126"/>
      <c r="I1108" s="238" t="str">
        <f>IF(ISNUMBER(F1108),_xlfn.IFS(RIGHT(H1108,3)="(b)",IF(AND(G1108&gt;=DATE('1. Informace o projektu'!$C$3,1,1),G1108&lt;=WORKDAY(DATE('1. Informace o projektu'!$C$3+1,1,31)-1,1)),"OK","!!"),RIGHT(H1108,3)="(a)",IF(AND(G1108&gt;=DATE('1. Informace o projektu'!$C$3,1,1),G1108&lt;=WORKDAY(DATE('1. Informace o projektu'!$C$3,12,31)-1,1,'6. Data'!$C$76:$C$89)),"OK","!!"),ISBLANK(G1108),"!",ISBLANK(H1108),"!!!",H1108='6. Data'!$B$3,"vyberte druh nákladu")," ")</f>
        <v xml:space="preserve"> </v>
      </c>
      <c r="J1108" s="261" t="str">
        <f t="shared" si="51"/>
        <v xml:space="preserve"> </v>
      </c>
      <c r="K1108" s="238" t="str">
        <f t="shared" si="52"/>
        <v xml:space="preserve"> </v>
      </c>
      <c r="L1108" s="87" t="str">
        <f t="shared" si="53"/>
        <v xml:space="preserve"> </v>
      </c>
    </row>
    <row r="1109" spans="1:12" x14ac:dyDescent="0.25">
      <c r="A1109" s="72"/>
      <c r="B1109" s="82"/>
      <c r="C1109" s="82"/>
      <c r="D1109" s="79"/>
      <c r="E1109" s="83"/>
      <c r="F1109" s="83"/>
      <c r="G1109" s="81"/>
      <c r="H1109" s="126"/>
      <c r="I1109" s="238" t="str">
        <f>IF(ISNUMBER(F1109),_xlfn.IFS(RIGHT(H1109,3)="(b)",IF(AND(G1109&gt;=DATE('1. Informace o projektu'!$C$3,1,1),G1109&lt;=WORKDAY(DATE('1. Informace o projektu'!$C$3+1,1,31)-1,1)),"OK","!!"),RIGHT(H1109,3)="(a)",IF(AND(G1109&gt;=DATE('1. Informace o projektu'!$C$3,1,1),G1109&lt;=WORKDAY(DATE('1. Informace o projektu'!$C$3,12,31)-1,1,'6. Data'!$C$76:$C$89)),"OK","!!"),ISBLANK(G1109),"!",ISBLANK(H1109),"!!!",H1109='6. Data'!$B$3,"vyberte druh nákladu")," ")</f>
        <v xml:space="preserve"> </v>
      </c>
      <c r="J1109" s="261" t="str">
        <f t="shared" si="51"/>
        <v xml:space="preserve"> </v>
      </c>
      <c r="K1109" s="238" t="str">
        <f t="shared" si="52"/>
        <v xml:space="preserve"> </v>
      </c>
      <c r="L1109" s="87" t="str">
        <f t="shared" si="53"/>
        <v xml:space="preserve"> </v>
      </c>
    </row>
    <row r="1110" spans="1:12" x14ac:dyDescent="0.25">
      <c r="A1110" s="72"/>
      <c r="B1110" s="82"/>
      <c r="C1110" s="82"/>
      <c r="D1110" s="79"/>
      <c r="E1110" s="83"/>
      <c r="F1110" s="83"/>
      <c r="G1110" s="81"/>
      <c r="H1110" s="126"/>
      <c r="I1110" s="238" t="str">
        <f>IF(ISNUMBER(F1110),_xlfn.IFS(RIGHT(H1110,3)="(b)",IF(AND(G1110&gt;=DATE('1. Informace o projektu'!$C$3,1,1),G1110&lt;=WORKDAY(DATE('1. Informace o projektu'!$C$3+1,1,31)-1,1)),"OK","!!"),RIGHT(H1110,3)="(a)",IF(AND(G1110&gt;=DATE('1. Informace o projektu'!$C$3,1,1),G1110&lt;=WORKDAY(DATE('1. Informace o projektu'!$C$3,12,31)-1,1,'6. Data'!$C$76:$C$89)),"OK","!!"),ISBLANK(G1110),"!",ISBLANK(H1110),"!!!",H1110='6. Data'!$B$3,"vyberte druh nákladu")," ")</f>
        <v xml:space="preserve"> </v>
      </c>
      <c r="J1110" s="261" t="str">
        <f t="shared" si="51"/>
        <v xml:space="preserve"> </v>
      </c>
      <c r="K1110" s="238" t="str">
        <f t="shared" si="52"/>
        <v xml:space="preserve"> </v>
      </c>
      <c r="L1110" s="87" t="str">
        <f t="shared" si="53"/>
        <v xml:space="preserve"> </v>
      </c>
    </row>
    <row r="1111" spans="1:12" x14ac:dyDescent="0.25">
      <c r="A1111" s="72"/>
      <c r="B1111" s="82"/>
      <c r="C1111" s="82"/>
      <c r="D1111" s="79"/>
      <c r="E1111" s="83"/>
      <c r="F1111" s="83"/>
      <c r="G1111" s="81"/>
      <c r="H1111" s="126"/>
      <c r="I1111" s="238" t="str">
        <f>IF(ISNUMBER(F1111),_xlfn.IFS(RIGHT(H1111,3)="(b)",IF(AND(G1111&gt;=DATE('1. Informace o projektu'!$C$3,1,1),G1111&lt;=WORKDAY(DATE('1. Informace o projektu'!$C$3+1,1,31)-1,1)),"OK","!!"),RIGHT(H1111,3)="(a)",IF(AND(G1111&gt;=DATE('1. Informace o projektu'!$C$3,1,1),G1111&lt;=WORKDAY(DATE('1. Informace o projektu'!$C$3,12,31)-1,1,'6. Data'!$C$76:$C$89)),"OK","!!"),ISBLANK(G1111),"!",ISBLANK(H1111),"!!!",H1111='6. Data'!$B$3,"vyberte druh nákladu")," ")</f>
        <v xml:space="preserve"> </v>
      </c>
      <c r="J1111" s="261" t="str">
        <f t="shared" si="51"/>
        <v xml:space="preserve"> </v>
      </c>
      <c r="K1111" s="238" t="str">
        <f t="shared" si="52"/>
        <v xml:space="preserve"> </v>
      </c>
      <c r="L1111" s="87" t="str">
        <f t="shared" si="53"/>
        <v xml:space="preserve"> </v>
      </c>
    </row>
    <row r="1112" spans="1:12" x14ac:dyDescent="0.25">
      <c r="A1112" s="72"/>
      <c r="B1112" s="82"/>
      <c r="C1112" s="82"/>
      <c r="D1112" s="79"/>
      <c r="E1112" s="83"/>
      <c r="F1112" s="83"/>
      <c r="G1112" s="81"/>
      <c r="H1112" s="126"/>
      <c r="I1112" s="238" t="str">
        <f>IF(ISNUMBER(F1112),_xlfn.IFS(RIGHT(H1112,3)="(b)",IF(AND(G1112&gt;=DATE('1. Informace o projektu'!$C$3,1,1),G1112&lt;=WORKDAY(DATE('1. Informace o projektu'!$C$3+1,1,31)-1,1)),"OK","!!"),RIGHT(H1112,3)="(a)",IF(AND(G1112&gt;=DATE('1. Informace o projektu'!$C$3,1,1),G1112&lt;=WORKDAY(DATE('1. Informace o projektu'!$C$3,12,31)-1,1,'6. Data'!$C$76:$C$89)),"OK","!!"),ISBLANK(G1112),"!",ISBLANK(H1112),"!!!",H1112='6. Data'!$B$3,"vyberte druh nákladu")," ")</f>
        <v xml:space="preserve"> </v>
      </c>
      <c r="J1112" s="261" t="str">
        <f t="shared" si="51"/>
        <v xml:space="preserve"> </v>
      </c>
      <c r="K1112" s="238" t="str">
        <f t="shared" si="52"/>
        <v xml:space="preserve"> </v>
      </c>
      <c r="L1112" s="87" t="str">
        <f t="shared" si="53"/>
        <v xml:space="preserve"> </v>
      </c>
    </row>
    <row r="1113" spans="1:12" x14ac:dyDescent="0.25">
      <c r="A1113" s="72"/>
      <c r="B1113" s="82"/>
      <c r="C1113" s="82"/>
      <c r="D1113" s="79"/>
      <c r="E1113" s="83"/>
      <c r="F1113" s="83"/>
      <c r="G1113" s="81"/>
      <c r="H1113" s="126"/>
      <c r="I1113" s="238" t="str">
        <f>IF(ISNUMBER(F1113),_xlfn.IFS(RIGHT(H1113,3)="(b)",IF(AND(G1113&gt;=DATE('1. Informace o projektu'!$C$3,1,1),G1113&lt;=WORKDAY(DATE('1. Informace o projektu'!$C$3+1,1,31)-1,1)),"OK","!!"),RIGHT(H1113,3)="(a)",IF(AND(G1113&gt;=DATE('1. Informace o projektu'!$C$3,1,1),G1113&lt;=WORKDAY(DATE('1. Informace o projektu'!$C$3,12,31)-1,1,'6. Data'!$C$76:$C$89)),"OK","!!"),ISBLANK(G1113),"!",ISBLANK(H1113),"!!!",H1113='6. Data'!$B$3,"vyberte druh nákladu")," ")</f>
        <v xml:space="preserve"> </v>
      </c>
      <c r="J1113" s="261" t="str">
        <f t="shared" si="51"/>
        <v xml:space="preserve"> </v>
      </c>
      <c r="K1113" s="238" t="str">
        <f t="shared" si="52"/>
        <v xml:space="preserve"> </v>
      </c>
      <c r="L1113" s="87" t="str">
        <f t="shared" si="53"/>
        <v xml:space="preserve"> </v>
      </c>
    </row>
    <row r="1114" spans="1:12" x14ac:dyDescent="0.25">
      <c r="A1114" s="72"/>
      <c r="B1114" s="82"/>
      <c r="C1114" s="82"/>
      <c r="D1114" s="79"/>
      <c r="E1114" s="83"/>
      <c r="F1114" s="83"/>
      <c r="G1114" s="81"/>
      <c r="H1114" s="126"/>
      <c r="I1114" s="238" t="str">
        <f>IF(ISNUMBER(F1114),_xlfn.IFS(RIGHT(H1114,3)="(b)",IF(AND(G1114&gt;=DATE('1. Informace o projektu'!$C$3,1,1),G1114&lt;=WORKDAY(DATE('1. Informace o projektu'!$C$3+1,1,31)-1,1)),"OK","!!"),RIGHT(H1114,3)="(a)",IF(AND(G1114&gt;=DATE('1. Informace o projektu'!$C$3,1,1),G1114&lt;=WORKDAY(DATE('1. Informace o projektu'!$C$3,12,31)-1,1,'6. Data'!$C$76:$C$89)),"OK","!!"),ISBLANK(G1114),"!",ISBLANK(H1114),"!!!",H1114='6. Data'!$B$3,"vyberte druh nákladu")," ")</f>
        <v xml:space="preserve"> </v>
      </c>
      <c r="J1114" s="261" t="str">
        <f t="shared" si="51"/>
        <v xml:space="preserve"> </v>
      </c>
      <c r="K1114" s="238" t="str">
        <f t="shared" si="52"/>
        <v xml:space="preserve"> </v>
      </c>
      <c r="L1114" s="87" t="str">
        <f t="shared" si="53"/>
        <v xml:space="preserve"> </v>
      </c>
    </row>
    <row r="1115" spans="1:12" x14ac:dyDescent="0.25">
      <c r="A1115" s="72"/>
      <c r="B1115" s="82"/>
      <c r="C1115" s="82"/>
      <c r="D1115" s="79"/>
      <c r="E1115" s="83"/>
      <c r="F1115" s="83"/>
      <c r="G1115" s="81"/>
      <c r="H1115" s="126"/>
      <c r="I1115" s="238" t="str">
        <f>IF(ISNUMBER(F1115),_xlfn.IFS(RIGHT(H1115,3)="(b)",IF(AND(G1115&gt;=DATE('1. Informace o projektu'!$C$3,1,1),G1115&lt;=WORKDAY(DATE('1. Informace o projektu'!$C$3+1,1,31)-1,1)),"OK","!!"),RIGHT(H1115,3)="(a)",IF(AND(G1115&gt;=DATE('1. Informace o projektu'!$C$3,1,1),G1115&lt;=WORKDAY(DATE('1. Informace o projektu'!$C$3,12,31)-1,1,'6. Data'!$C$76:$C$89)),"OK","!!"),ISBLANK(G1115),"!",ISBLANK(H1115),"!!!",H1115='6. Data'!$B$3,"vyberte druh nákladu")," ")</f>
        <v xml:space="preserve"> </v>
      </c>
      <c r="J1115" s="261" t="str">
        <f t="shared" si="51"/>
        <v xml:space="preserve"> </v>
      </c>
      <c r="K1115" s="238" t="str">
        <f t="shared" si="52"/>
        <v xml:space="preserve"> </v>
      </c>
      <c r="L1115" s="87" t="str">
        <f t="shared" si="53"/>
        <v xml:space="preserve"> </v>
      </c>
    </row>
    <row r="1116" spans="1:12" x14ac:dyDescent="0.25">
      <c r="A1116" s="72"/>
      <c r="B1116" s="82"/>
      <c r="C1116" s="82"/>
      <c r="D1116" s="79"/>
      <c r="E1116" s="83"/>
      <c r="F1116" s="83"/>
      <c r="G1116" s="81"/>
      <c r="H1116" s="126"/>
      <c r="I1116" s="238" t="str">
        <f>IF(ISNUMBER(F1116),_xlfn.IFS(RIGHT(H1116,3)="(b)",IF(AND(G1116&gt;=DATE('1. Informace o projektu'!$C$3,1,1),G1116&lt;=WORKDAY(DATE('1. Informace o projektu'!$C$3+1,1,31)-1,1)),"OK","!!"),RIGHT(H1116,3)="(a)",IF(AND(G1116&gt;=DATE('1. Informace o projektu'!$C$3,1,1),G1116&lt;=WORKDAY(DATE('1. Informace o projektu'!$C$3,12,31)-1,1,'6. Data'!$C$76:$C$89)),"OK","!!"),ISBLANK(G1116),"!",ISBLANK(H1116),"!!!",H1116='6. Data'!$B$3,"vyberte druh nákladu")," ")</f>
        <v xml:space="preserve"> </v>
      </c>
      <c r="J1116" s="261" t="str">
        <f t="shared" si="51"/>
        <v xml:space="preserve"> </v>
      </c>
      <c r="K1116" s="238" t="str">
        <f t="shared" si="52"/>
        <v xml:space="preserve"> </v>
      </c>
      <c r="L1116" s="87" t="str">
        <f t="shared" si="53"/>
        <v xml:space="preserve"> </v>
      </c>
    </row>
    <row r="1117" spans="1:12" x14ac:dyDescent="0.25">
      <c r="A1117" s="72"/>
      <c r="B1117" s="82"/>
      <c r="C1117" s="82"/>
      <c r="D1117" s="79"/>
      <c r="E1117" s="83"/>
      <c r="F1117" s="83"/>
      <c r="G1117" s="81"/>
      <c r="H1117" s="126"/>
      <c r="I1117" s="238" t="str">
        <f>IF(ISNUMBER(F1117),_xlfn.IFS(RIGHT(H1117,3)="(b)",IF(AND(G1117&gt;=DATE('1. Informace o projektu'!$C$3,1,1),G1117&lt;=WORKDAY(DATE('1. Informace o projektu'!$C$3+1,1,31)-1,1)),"OK","!!"),RIGHT(H1117,3)="(a)",IF(AND(G1117&gt;=DATE('1. Informace o projektu'!$C$3,1,1),G1117&lt;=WORKDAY(DATE('1. Informace o projektu'!$C$3,12,31)-1,1,'6. Data'!$C$76:$C$89)),"OK","!!"),ISBLANK(G1117),"!",ISBLANK(H1117),"!!!",H1117='6. Data'!$B$3,"vyberte druh nákladu")," ")</f>
        <v xml:space="preserve"> </v>
      </c>
      <c r="J1117" s="261" t="str">
        <f t="shared" si="51"/>
        <v xml:space="preserve"> </v>
      </c>
      <c r="K1117" s="238" t="str">
        <f t="shared" si="52"/>
        <v xml:space="preserve"> </v>
      </c>
      <c r="L1117" s="87" t="str">
        <f t="shared" si="53"/>
        <v xml:space="preserve"> </v>
      </c>
    </row>
    <row r="1118" spans="1:12" x14ac:dyDescent="0.25">
      <c r="A1118" s="72"/>
      <c r="B1118" s="82"/>
      <c r="C1118" s="82"/>
      <c r="D1118" s="79"/>
      <c r="E1118" s="83"/>
      <c r="F1118" s="83"/>
      <c r="G1118" s="81"/>
      <c r="H1118" s="126"/>
      <c r="I1118" s="238" t="str">
        <f>IF(ISNUMBER(F1118),_xlfn.IFS(RIGHT(H1118,3)="(b)",IF(AND(G1118&gt;=DATE('1. Informace o projektu'!$C$3,1,1),G1118&lt;=WORKDAY(DATE('1. Informace o projektu'!$C$3+1,1,31)-1,1)),"OK","!!"),RIGHT(H1118,3)="(a)",IF(AND(G1118&gt;=DATE('1. Informace o projektu'!$C$3,1,1),G1118&lt;=WORKDAY(DATE('1. Informace o projektu'!$C$3,12,31)-1,1,'6. Data'!$C$76:$C$89)),"OK","!!"),ISBLANK(G1118),"!",ISBLANK(H1118),"!!!",H1118='6. Data'!$B$3,"vyberte druh nákladu")," ")</f>
        <v xml:space="preserve"> </v>
      </c>
      <c r="J1118" s="261" t="str">
        <f t="shared" si="51"/>
        <v xml:space="preserve"> </v>
      </c>
      <c r="K1118" s="238" t="str">
        <f t="shared" si="52"/>
        <v xml:space="preserve"> </v>
      </c>
      <c r="L1118" s="87" t="str">
        <f t="shared" si="53"/>
        <v xml:space="preserve"> </v>
      </c>
    </row>
    <row r="1119" spans="1:12" x14ac:dyDescent="0.25">
      <c r="A1119" s="72"/>
      <c r="B1119" s="82"/>
      <c r="C1119" s="82"/>
      <c r="D1119" s="79"/>
      <c r="E1119" s="83"/>
      <c r="F1119" s="83"/>
      <c r="G1119" s="81"/>
      <c r="H1119" s="126"/>
      <c r="I1119" s="238" t="str">
        <f>IF(ISNUMBER(F1119),_xlfn.IFS(RIGHT(H1119,3)="(b)",IF(AND(G1119&gt;=DATE('1. Informace o projektu'!$C$3,1,1),G1119&lt;=WORKDAY(DATE('1. Informace o projektu'!$C$3+1,1,31)-1,1)),"OK","!!"),RIGHT(H1119,3)="(a)",IF(AND(G1119&gt;=DATE('1. Informace o projektu'!$C$3,1,1),G1119&lt;=WORKDAY(DATE('1. Informace o projektu'!$C$3,12,31)-1,1,'6. Data'!$C$76:$C$89)),"OK","!!"),ISBLANK(G1119),"!",ISBLANK(H1119),"!!!",H1119='6. Data'!$B$3,"vyberte druh nákladu")," ")</f>
        <v xml:space="preserve"> </v>
      </c>
      <c r="J1119" s="261" t="str">
        <f t="shared" si="51"/>
        <v xml:space="preserve"> </v>
      </c>
      <c r="K1119" s="238" t="str">
        <f t="shared" si="52"/>
        <v xml:space="preserve"> </v>
      </c>
      <c r="L1119" s="87" t="str">
        <f t="shared" si="53"/>
        <v xml:space="preserve"> </v>
      </c>
    </row>
    <row r="1120" spans="1:12" x14ac:dyDescent="0.25">
      <c r="A1120" s="72"/>
      <c r="B1120" s="82"/>
      <c r="C1120" s="82"/>
      <c r="D1120" s="79"/>
      <c r="E1120" s="83"/>
      <c r="F1120" s="83"/>
      <c r="G1120" s="81"/>
      <c r="H1120" s="126"/>
      <c r="I1120" s="238" t="str">
        <f>IF(ISNUMBER(F1120),_xlfn.IFS(RIGHT(H1120,3)="(b)",IF(AND(G1120&gt;=DATE('1. Informace o projektu'!$C$3,1,1),G1120&lt;=WORKDAY(DATE('1. Informace o projektu'!$C$3+1,1,31)-1,1)),"OK","!!"),RIGHT(H1120,3)="(a)",IF(AND(G1120&gt;=DATE('1. Informace o projektu'!$C$3,1,1),G1120&lt;=WORKDAY(DATE('1. Informace o projektu'!$C$3,12,31)-1,1,'6. Data'!$C$76:$C$89)),"OK","!!"),ISBLANK(G1120),"!",ISBLANK(H1120),"!!!",H1120='6. Data'!$B$3,"vyberte druh nákladu")," ")</f>
        <v xml:space="preserve"> </v>
      </c>
      <c r="J1120" s="261" t="str">
        <f t="shared" si="51"/>
        <v xml:space="preserve"> </v>
      </c>
      <c r="K1120" s="238" t="str">
        <f t="shared" si="52"/>
        <v xml:space="preserve"> </v>
      </c>
      <c r="L1120" s="87" t="str">
        <f t="shared" si="53"/>
        <v xml:space="preserve"> </v>
      </c>
    </row>
    <row r="1121" spans="1:12" x14ac:dyDescent="0.25">
      <c r="A1121" s="72"/>
      <c r="B1121" s="82"/>
      <c r="C1121" s="82"/>
      <c r="D1121" s="79"/>
      <c r="E1121" s="83"/>
      <c r="F1121" s="83"/>
      <c r="G1121" s="81"/>
      <c r="H1121" s="126"/>
      <c r="I1121" s="238" t="str">
        <f>IF(ISNUMBER(F1121),_xlfn.IFS(RIGHT(H1121,3)="(b)",IF(AND(G1121&gt;=DATE('1. Informace o projektu'!$C$3,1,1),G1121&lt;=WORKDAY(DATE('1. Informace o projektu'!$C$3+1,1,31)-1,1)),"OK","!!"),RIGHT(H1121,3)="(a)",IF(AND(G1121&gt;=DATE('1. Informace o projektu'!$C$3,1,1),G1121&lt;=WORKDAY(DATE('1. Informace o projektu'!$C$3,12,31)-1,1,'6. Data'!$C$76:$C$89)),"OK","!!"),ISBLANK(G1121),"!",ISBLANK(H1121),"!!!",H1121='6. Data'!$B$3,"vyberte druh nákladu")," ")</f>
        <v xml:space="preserve"> </v>
      </c>
      <c r="J1121" s="261" t="str">
        <f t="shared" si="51"/>
        <v xml:space="preserve"> </v>
      </c>
      <c r="K1121" s="238" t="str">
        <f t="shared" si="52"/>
        <v xml:space="preserve"> </v>
      </c>
      <c r="L1121" s="87" t="str">
        <f t="shared" si="53"/>
        <v xml:space="preserve"> </v>
      </c>
    </row>
    <row r="1122" spans="1:12" x14ac:dyDescent="0.25">
      <c r="A1122" s="72"/>
      <c r="B1122" s="82"/>
      <c r="C1122" s="82"/>
      <c r="D1122" s="79"/>
      <c r="E1122" s="83"/>
      <c r="F1122" s="83"/>
      <c r="G1122" s="81"/>
      <c r="H1122" s="126"/>
      <c r="I1122" s="238" t="str">
        <f>IF(ISNUMBER(F1122),_xlfn.IFS(RIGHT(H1122,3)="(b)",IF(AND(G1122&gt;=DATE('1. Informace o projektu'!$C$3,1,1),G1122&lt;=WORKDAY(DATE('1. Informace o projektu'!$C$3+1,1,31)-1,1)),"OK","!!"),RIGHT(H1122,3)="(a)",IF(AND(G1122&gt;=DATE('1. Informace o projektu'!$C$3,1,1),G1122&lt;=WORKDAY(DATE('1. Informace o projektu'!$C$3,12,31)-1,1,'6. Data'!$C$76:$C$89)),"OK","!!"),ISBLANK(G1122),"!",ISBLANK(H1122),"!!!",H1122='6. Data'!$B$3,"vyberte druh nákladu")," ")</f>
        <v xml:space="preserve"> </v>
      </c>
      <c r="J1122" s="261" t="str">
        <f t="shared" si="51"/>
        <v xml:space="preserve"> </v>
      </c>
      <c r="K1122" s="238" t="str">
        <f t="shared" si="52"/>
        <v xml:space="preserve"> </v>
      </c>
      <c r="L1122" s="87" t="str">
        <f t="shared" si="53"/>
        <v xml:space="preserve"> </v>
      </c>
    </row>
    <row r="1123" spans="1:12" x14ac:dyDescent="0.25">
      <c r="A1123" s="72"/>
      <c r="B1123" s="82"/>
      <c r="C1123" s="82"/>
      <c r="D1123" s="79"/>
      <c r="E1123" s="83"/>
      <c r="F1123" s="83"/>
      <c r="G1123" s="81"/>
      <c r="H1123" s="126"/>
      <c r="I1123" s="238" t="str">
        <f>IF(ISNUMBER(F1123),_xlfn.IFS(RIGHT(H1123,3)="(b)",IF(AND(G1123&gt;=DATE('1. Informace o projektu'!$C$3,1,1),G1123&lt;=WORKDAY(DATE('1. Informace o projektu'!$C$3+1,1,31)-1,1)),"OK","!!"),RIGHT(H1123,3)="(a)",IF(AND(G1123&gt;=DATE('1. Informace o projektu'!$C$3,1,1),G1123&lt;=WORKDAY(DATE('1. Informace o projektu'!$C$3,12,31)-1,1,'6. Data'!$C$76:$C$89)),"OK","!!"),ISBLANK(G1123),"!",ISBLANK(H1123),"!!!",H1123='6. Data'!$B$3,"vyberte druh nákladu")," ")</f>
        <v xml:space="preserve"> </v>
      </c>
      <c r="J1123" s="261" t="str">
        <f t="shared" si="51"/>
        <v xml:space="preserve"> </v>
      </c>
      <c r="K1123" s="238" t="str">
        <f t="shared" si="52"/>
        <v xml:space="preserve"> </v>
      </c>
      <c r="L1123" s="87" t="str">
        <f t="shared" si="53"/>
        <v xml:space="preserve"> </v>
      </c>
    </row>
    <row r="1124" spans="1:12" x14ac:dyDescent="0.25">
      <c r="A1124" s="72"/>
      <c r="B1124" s="82"/>
      <c r="C1124" s="82"/>
      <c r="D1124" s="79"/>
      <c r="E1124" s="83"/>
      <c r="F1124" s="83"/>
      <c r="G1124" s="81"/>
      <c r="H1124" s="126"/>
      <c r="I1124" s="238" t="str">
        <f>IF(ISNUMBER(F1124),_xlfn.IFS(RIGHT(H1124,3)="(b)",IF(AND(G1124&gt;=DATE('1. Informace o projektu'!$C$3,1,1),G1124&lt;=WORKDAY(DATE('1. Informace o projektu'!$C$3+1,1,31)-1,1)),"OK","!!"),RIGHT(H1124,3)="(a)",IF(AND(G1124&gt;=DATE('1. Informace o projektu'!$C$3,1,1),G1124&lt;=WORKDAY(DATE('1. Informace o projektu'!$C$3,12,31)-1,1,'6. Data'!$C$76:$C$89)),"OK","!!"),ISBLANK(G1124),"!",ISBLANK(H1124),"!!!",H1124='6. Data'!$B$3,"vyberte druh nákladu")," ")</f>
        <v xml:space="preserve"> </v>
      </c>
      <c r="J1124" s="261" t="str">
        <f t="shared" si="51"/>
        <v xml:space="preserve"> </v>
      </c>
      <c r="K1124" s="238" t="str">
        <f t="shared" si="52"/>
        <v xml:space="preserve"> </v>
      </c>
      <c r="L1124" s="87" t="str">
        <f t="shared" si="53"/>
        <v xml:space="preserve"> </v>
      </c>
    </row>
    <row r="1125" spans="1:12" x14ac:dyDescent="0.25">
      <c r="A1125" s="72"/>
      <c r="B1125" s="82"/>
      <c r="C1125" s="82"/>
      <c r="D1125" s="79"/>
      <c r="E1125" s="83"/>
      <c r="F1125" s="83"/>
      <c r="G1125" s="81"/>
      <c r="H1125" s="126"/>
      <c r="I1125" s="238" t="str">
        <f>IF(ISNUMBER(F1125),_xlfn.IFS(RIGHT(H1125,3)="(b)",IF(AND(G1125&gt;=DATE('1. Informace o projektu'!$C$3,1,1),G1125&lt;=WORKDAY(DATE('1. Informace o projektu'!$C$3+1,1,31)-1,1)),"OK","!!"),RIGHT(H1125,3)="(a)",IF(AND(G1125&gt;=DATE('1. Informace o projektu'!$C$3,1,1),G1125&lt;=WORKDAY(DATE('1. Informace o projektu'!$C$3,12,31)-1,1,'6. Data'!$C$76:$C$89)),"OK","!!"),ISBLANK(G1125),"!",ISBLANK(H1125),"!!!",H1125='6. Data'!$B$3,"vyberte druh nákladu")," ")</f>
        <v xml:space="preserve"> </v>
      </c>
      <c r="J1125" s="261" t="str">
        <f t="shared" si="51"/>
        <v xml:space="preserve"> </v>
      </c>
      <c r="K1125" s="238" t="str">
        <f t="shared" si="52"/>
        <v xml:space="preserve"> </v>
      </c>
      <c r="L1125" s="87" t="str">
        <f t="shared" si="53"/>
        <v xml:space="preserve"> </v>
      </c>
    </row>
    <row r="1126" spans="1:12" x14ac:dyDescent="0.25">
      <c r="A1126" s="72"/>
      <c r="B1126" s="82"/>
      <c r="C1126" s="82"/>
      <c r="D1126" s="79"/>
      <c r="E1126" s="83"/>
      <c r="F1126" s="83"/>
      <c r="G1126" s="81"/>
      <c r="H1126" s="126"/>
      <c r="I1126" s="238" t="str">
        <f>IF(ISNUMBER(F1126),_xlfn.IFS(RIGHT(H1126,3)="(b)",IF(AND(G1126&gt;=DATE('1. Informace o projektu'!$C$3,1,1),G1126&lt;=WORKDAY(DATE('1. Informace o projektu'!$C$3+1,1,31)-1,1)),"OK","!!"),RIGHT(H1126,3)="(a)",IF(AND(G1126&gt;=DATE('1. Informace o projektu'!$C$3,1,1),G1126&lt;=WORKDAY(DATE('1. Informace o projektu'!$C$3,12,31)-1,1,'6. Data'!$C$76:$C$89)),"OK","!!"),ISBLANK(G1126),"!",ISBLANK(H1126),"!!!",H1126='6. Data'!$B$3,"vyberte druh nákladu")," ")</f>
        <v xml:space="preserve"> </v>
      </c>
      <c r="J1126" s="261" t="str">
        <f t="shared" si="51"/>
        <v xml:space="preserve"> </v>
      </c>
      <c r="K1126" s="238" t="str">
        <f t="shared" si="52"/>
        <v xml:space="preserve"> </v>
      </c>
      <c r="L1126" s="87" t="str">
        <f t="shared" si="53"/>
        <v xml:space="preserve"> </v>
      </c>
    </row>
    <row r="1127" spans="1:12" x14ac:dyDescent="0.25">
      <c r="A1127" s="72"/>
      <c r="B1127" s="82"/>
      <c r="C1127" s="82"/>
      <c r="D1127" s="79"/>
      <c r="E1127" s="83"/>
      <c r="F1127" s="83"/>
      <c r="G1127" s="81"/>
      <c r="H1127" s="126"/>
      <c r="I1127" s="238" t="str">
        <f>IF(ISNUMBER(F1127),_xlfn.IFS(RIGHT(H1127,3)="(b)",IF(AND(G1127&gt;=DATE('1. Informace o projektu'!$C$3,1,1),G1127&lt;=WORKDAY(DATE('1. Informace o projektu'!$C$3+1,1,31)-1,1)),"OK","!!"),RIGHT(H1127,3)="(a)",IF(AND(G1127&gt;=DATE('1. Informace o projektu'!$C$3,1,1),G1127&lt;=WORKDAY(DATE('1. Informace o projektu'!$C$3,12,31)-1,1,'6. Data'!$C$76:$C$89)),"OK","!!"),ISBLANK(G1127),"!",ISBLANK(H1127),"!!!",H1127='6. Data'!$B$3,"vyberte druh nákladu")," ")</f>
        <v xml:space="preserve"> </v>
      </c>
      <c r="J1127" s="261" t="str">
        <f t="shared" si="51"/>
        <v xml:space="preserve"> </v>
      </c>
      <c r="K1127" s="238" t="str">
        <f t="shared" si="52"/>
        <v xml:space="preserve"> </v>
      </c>
      <c r="L1127" s="87" t="str">
        <f t="shared" si="53"/>
        <v xml:space="preserve"> </v>
      </c>
    </row>
    <row r="1128" spans="1:12" x14ac:dyDescent="0.25">
      <c r="A1128" s="72"/>
      <c r="B1128" s="82"/>
      <c r="C1128" s="82"/>
      <c r="D1128" s="79"/>
      <c r="E1128" s="83"/>
      <c r="F1128" s="83"/>
      <c r="G1128" s="81"/>
      <c r="H1128" s="126"/>
      <c r="I1128" s="238" t="str">
        <f>IF(ISNUMBER(F1128),_xlfn.IFS(RIGHT(H1128,3)="(b)",IF(AND(G1128&gt;=DATE('1. Informace o projektu'!$C$3,1,1),G1128&lt;=WORKDAY(DATE('1. Informace o projektu'!$C$3+1,1,31)-1,1)),"OK","!!"),RIGHT(H1128,3)="(a)",IF(AND(G1128&gt;=DATE('1. Informace o projektu'!$C$3,1,1),G1128&lt;=WORKDAY(DATE('1. Informace o projektu'!$C$3,12,31)-1,1,'6. Data'!$C$76:$C$89)),"OK","!!"),ISBLANK(G1128),"!",ISBLANK(H1128),"!!!",H1128='6. Data'!$B$3,"vyberte druh nákladu")," ")</f>
        <v xml:space="preserve"> </v>
      </c>
      <c r="J1128" s="261" t="str">
        <f t="shared" si="51"/>
        <v xml:space="preserve"> </v>
      </c>
      <c r="K1128" s="238" t="str">
        <f t="shared" si="52"/>
        <v xml:space="preserve"> </v>
      </c>
      <c r="L1128" s="87" t="str">
        <f t="shared" si="53"/>
        <v xml:space="preserve"> </v>
      </c>
    </row>
    <row r="1129" spans="1:12" x14ac:dyDescent="0.25">
      <c r="A1129" s="72"/>
      <c r="B1129" s="82"/>
      <c r="C1129" s="82"/>
      <c r="D1129" s="79"/>
      <c r="E1129" s="83"/>
      <c r="F1129" s="83"/>
      <c r="G1129" s="81"/>
      <c r="H1129" s="126"/>
      <c r="I1129" s="238" t="str">
        <f>IF(ISNUMBER(F1129),_xlfn.IFS(RIGHT(H1129,3)="(b)",IF(AND(G1129&gt;=DATE('1. Informace o projektu'!$C$3,1,1),G1129&lt;=WORKDAY(DATE('1. Informace o projektu'!$C$3+1,1,31)-1,1)),"OK","!!"),RIGHT(H1129,3)="(a)",IF(AND(G1129&gt;=DATE('1. Informace o projektu'!$C$3,1,1),G1129&lt;=WORKDAY(DATE('1. Informace o projektu'!$C$3,12,31)-1,1,'6. Data'!$C$76:$C$89)),"OK","!!"),ISBLANK(G1129),"!",ISBLANK(H1129),"!!!",H1129='6. Data'!$B$3,"vyberte druh nákladu")," ")</f>
        <v xml:space="preserve"> </v>
      </c>
      <c r="J1129" s="261" t="str">
        <f t="shared" si="51"/>
        <v xml:space="preserve"> </v>
      </c>
      <c r="K1129" s="238" t="str">
        <f t="shared" si="52"/>
        <v xml:space="preserve"> </v>
      </c>
      <c r="L1129" s="87" t="str">
        <f t="shared" si="53"/>
        <v xml:space="preserve"> </v>
      </c>
    </row>
    <row r="1130" spans="1:12" x14ac:dyDescent="0.25">
      <c r="A1130" s="72"/>
      <c r="B1130" s="82"/>
      <c r="C1130" s="82"/>
      <c r="D1130" s="79"/>
      <c r="E1130" s="83"/>
      <c r="F1130" s="83"/>
      <c r="G1130" s="81"/>
      <c r="H1130" s="126"/>
      <c r="I1130" s="238" t="str">
        <f>IF(ISNUMBER(F1130),_xlfn.IFS(RIGHT(H1130,3)="(b)",IF(AND(G1130&gt;=DATE('1. Informace o projektu'!$C$3,1,1),G1130&lt;=WORKDAY(DATE('1. Informace o projektu'!$C$3+1,1,31)-1,1)),"OK","!!"),RIGHT(H1130,3)="(a)",IF(AND(G1130&gt;=DATE('1. Informace o projektu'!$C$3,1,1),G1130&lt;=WORKDAY(DATE('1. Informace o projektu'!$C$3,12,31)-1,1,'6. Data'!$C$76:$C$89)),"OK","!!"),ISBLANK(G1130),"!",ISBLANK(H1130),"!!!",H1130='6. Data'!$B$3,"vyberte druh nákladu")," ")</f>
        <v xml:space="preserve"> </v>
      </c>
      <c r="J1130" s="261" t="str">
        <f t="shared" si="51"/>
        <v xml:space="preserve"> </v>
      </c>
      <c r="K1130" s="238" t="str">
        <f t="shared" si="52"/>
        <v xml:space="preserve"> </v>
      </c>
      <c r="L1130" s="87" t="str">
        <f t="shared" si="53"/>
        <v xml:space="preserve"> </v>
      </c>
    </row>
    <row r="1131" spans="1:12" x14ac:dyDescent="0.25">
      <c r="A1131" s="72"/>
      <c r="B1131" s="82"/>
      <c r="C1131" s="82"/>
      <c r="D1131" s="79"/>
      <c r="E1131" s="83"/>
      <c r="F1131" s="83"/>
      <c r="G1131" s="81"/>
      <c r="H1131" s="126"/>
      <c r="I1131" s="238" t="str">
        <f>IF(ISNUMBER(F1131),_xlfn.IFS(RIGHT(H1131,3)="(b)",IF(AND(G1131&gt;=DATE('1. Informace o projektu'!$C$3,1,1),G1131&lt;=WORKDAY(DATE('1. Informace o projektu'!$C$3+1,1,31)-1,1)),"OK","!!"),RIGHT(H1131,3)="(a)",IF(AND(G1131&gt;=DATE('1. Informace o projektu'!$C$3,1,1),G1131&lt;=WORKDAY(DATE('1. Informace o projektu'!$C$3,12,31)-1,1,'6. Data'!$C$76:$C$89)),"OK","!!"),ISBLANK(G1131),"!",ISBLANK(H1131),"!!!",H1131='6. Data'!$B$3,"vyberte druh nákladu")," ")</f>
        <v xml:space="preserve"> </v>
      </c>
      <c r="J1131" s="261" t="str">
        <f t="shared" si="51"/>
        <v xml:space="preserve"> </v>
      </c>
      <c r="K1131" s="238" t="str">
        <f t="shared" si="52"/>
        <v xml:space="preserve"> </v>
      </c>
      <c r="L1131" s="87" t="str">
        <f t="shared" si="53"/>
        <v xml:space="preserve"> </v>
      </c>
    </row>
    <row r="1132" spans="1:12" x14ac:dyDescent="0.25">
      <c r="A1132" s="72"/>
      <c r="B1132" s="82"/>
      <c r="C1132" s="82"/>
      <c r="D1132" s="79"/>
      <c r="E1132" s="83"/>
      <c r="F1132" s="83"/>
      <c r="G1132" s="81"/>
      <c r="H1132" s="126"/>
      <c r="I1132" s="238" t="str">
        <f>IF(ISNUMBER(F1132),_xlfn.IFS(RIGHT(H1132,3)="(b)",IF(AND(G1132&gt;=DATE('1. Informace o projektu'!$C$3,1,1),G1132&lt;=WORKDAY(DATE('1. Informace o projektu'!$C$3+1,1,31)-1,1)),"OK","!!"),RIGHT(H1132,3)="(a)",IF(AND(G1132&gt;=DATE('1. Informace o projektu'!$C$3,1,1),G1132&lt;=WORKDAY(DATE('1. Informace o projektu'!$C$3,12,31)-1,1,'6. Data'!$C$76:$C$89)),"OK","!!"),ISBLANK(G1132),"!",ISBLANK(H1132),"!!!",H1132='6. Data'!$B$3,"vyberte druh nákladu")," ")</f>
        <v xml:space="preserve"> </v>
      </c>
      <c r="J1132" s="261" t="str">
        <f t="shared" si="51"/>
        <v xml:space="preserve"> </v>
      </c>
      <c r="K1132" s="238" t="str">
        <f t="shared" si="52"/>
        <v xml:space="preserve"> </v>
      </c>
      <c r="L1132" s="87" t="str">
        <f t="shared" si="53"/>
        <v xml:space="preserve"> </v>
      </c>
    </row>
    <row r="1133" spans="1:12" x14ac:dyDescent="0.25">
      <c r="A1133" s="72"/>
      <c r="B1133" s="82"/>
      <c r="C1133" s="82"/>
      <c r="D1133" s="79"/>
      <c r="E1133" s="83"/>
      <c r="F1133" s="83"/>
      <c r="G1133" s="81"/>
      <c r="H1133" s="126"/>
      <c r="I1133" s="238" t="str">
        <f>IF(ISNUMBER(F1133),_xlfn.IFS(RIGHT(H1133,3)="(b)",IF(AND(G1133&gt;=DATE('1. Informace o projektu'!$C$3,1,1),G1133&lt;=WORKDAY(DATE('1. Informace o projektu'!$C$3+1,1,31)-1,1)),"OK","!!"),RIGHT(H1133,3)="(a)",IF(AND(G1133&gt;=DATE('1. Informace o projektu'!$C$3,1,1),G1133&lt;=WORKDAY(DATE('1. Informace o projektu'!$C$3,12,31)-1,1,'6. Data'!$C$76:$C$89)),"OK","!!"),ISBLANK(G1133),"!",ISBLANK(H1133),"!!!",H1133='6. Data'!$B$3,"vyberte druh nákladu")," ")</f>
        <v xml:space="preserve"> </v>
      </c>
      <c r="J1133" s="261" t="str">
        <f t="shared" si="51"/>
        <v xml:space="preserve"> </v>
      </c>
      <c r="K1133" s="238" t="str">
        <f t="shared" si="52"/>
        <v xml:space="preserve"> </v>
      </c>
      <c r="L1133" s="87" t="str">
        <f t="shared" si="53"/>
        <v xml:space="preserve"> </v>
      </c>
    </row>
    <row r="1134" spans="1:12" x14ac:dyDescent="0.25">
      <c r="A1134" s="72"/>
      <c r="B1134" s="82"/>
      <c r="C1134" s="82"/>
      <c r="D1134" s="79"/>
      <c r="E1134" s="83"/>
      <c r="F1134" s="83"/>
      <c r="G1134" s="81"/>
      <c r="H1134" s="126"/>
      <c r="I1134" s="238" t="str">
        <f>IF(ISNUMBER(F1134),_xlfn.IFS(RIGHT(H1134,3)="(b)",IF(AND(G1134&gt;=DATE('1. Informace o projektu'!$C$3,1,1),G1134&lt;=WORKDAY(DATE('1. Informace o projektu'!$C$3+1,1,31)-1,1)),"OK","!!"),RIGHT(H1134,3)="(a)",IF(AND(G1134&gt;=DATE('1. Informace o projektu'!$C$3,1,1),G1134&lt;=WORKDAY(DATE('1. Informace o projektu'!$C$3,12,31)-1,1,'6. Data'!$C$76:$C$89)),"OK","!!"),ISBLANK(G1134),"!",ISBLANK(H1134),"!!!",H1134='6. Data'!$B$3,"vyberte druh nákladu")," ")</f>
        <v xml:space="preserve"> </v>
      </c>
      <c r="J1134" s="261" t="str">
        <f t="shared" si="51"/>
        <v xml:space="preserve"> </v>
      </c>
      <c r="K1134" s="238" t="str">
        <f t="shared" si="52"/>
        <v xml:space="preserve"> </v>
      </c>
      <c r="L1134" s="87" t="str">
        <f t="shared" si="53"/>
        <v xml:space="preserve"> </v>
      </c>
    </row>
    <row r="1135" spans="1:12" x14ac:dyDescent="0.25">
      <c r="A1135" s="72"/>
      <c r="B1135" s="82"/>
      <c r="C1135" s="82"/>
      <c r="D1135" s="79"/>
      <c r="E1135" s="83"/>
      <c r="F1135" s="83"/>
      <c r="G1135" s="81"/>
      <c r="H1135" s="126"/>
      <c r="I1135" s="238" t="str">
        <f>IF(ISNUMBER(F1135),_xlfn.IFS(RIGHT(H1135,3)="(b)",IF(AND(G1135&gt;=DATE('1. Informace o projektu'!$C$3,1,1),G1135&lt;=WORKDAY(DATE('1. Informace o projektu'!$C$3+1,1,31)-1,1)),"OK","!!"),RIGHT(H1135,3)="(a)",IF(AND(G1135&gt;=DATE('1. Informace o projektu'!$C$3,1,1),G1135&lt;=WORKDAY(DATE('1. Informace o projektu'!$C$3,12,31)-1,1,'6. Data'!$C$76:$C$89)),"OK","!!"),ISBLANK(G1135),"!",ISBLANK(H1135),"!!!",H1135='6. Data'!$B$3,"vyberte druh nákladu")," ")</f>
        <v xml:space="preserve"> </v>
      </c>
      <c r="J1135" s="261" t="str">
        <f t="shared" si="51"/>
        <v xml:space="preserve"> </v>
      </c>
      <c r="K1135" s="238" t="str">
        <f t="shared" si="52"/>
        <v xml:space="preserve"> </v>
      </c>
      <c r="L1135" s="87" t="str">
        <f t="shared" si="53"/>
        <v xml:space="preserve"> </v>
      </c>
    </row>
    <row r="1136" spans="1:12" x14ac:dyDescent="0.25">
      <c r="A1136" s="72"/>
      <c r="B1136" s="82"/>
      <c r="C1136" s="82"/>
      <c r="D1136" s="79"/>
      <c r="E1136" s="83"/>
      <c r="F1136" s="83"/>
      <c r="G1136" s="81"/>
      <c r="H1136" s="126"/>
      <c r="I1136" s="238" t="str">
        <f>IF(ISNUMBER(F1136),_xlfn.IFS(RIGHT(H1136,3)="(b)",IF(AND(G1136&gt;=DATE('1. Informace o projektu'!$C$3,1,1),G1136&lt;=WORKDAY(DATE('1. Informace o projektu'!$C$3+1,1,31)-1,1)),"OK","!!"),RIGHT(H1136,3)="(a)",IF(AND(G1136&gt;=DATE('1. Informace o projektu'!$C$3,1,1),G1136&lt;=WORKDAY(DATE('1. Informace o projektu'!$C$3,12,31)-1,1,'6. Data'!$C$76:$C$89)),"OK","!!"),ISBLANK(G1136),"!",ISBLANK(H1136),"!!!",H1136='6. Data'!$B$3,"vyberte druh nákladu")," ")</f>
        <v xml:space="preserve"> </v>
      </c>
      <c r="J1136" s="261" t="str">
        <f t="shared" si="51"/>
        <v xml:space="preserve"> </v>
      </c>
      <c r="K1136" s="238" t="str">
        <f t="shared" si="52"/>
        <v xml:space="preserve"> </v>
      </c>
      <c r="L1136" s="87" t="str">
        <f t="shared" si="53"/>
        <v xml:space="preserve"> </v>
      </c>
    </row>
    <row r="1137" spans="1:12" x14ac:dyDescent="0.25">
      <c r="A1137" s="72"/>
      <c r="B1137" s="82"/>
      <c r="C1137" s="82"/>
      <c r="D1137" s="79"/>
      <c r="E1137" s="83"/>
      <c r="F1137" s="83"/>
      <c r="G1137" s="81"/>
      <c r="H1137" s="126"/>
      <c r="I1137" s="238" t="str">
        <f>IF(ISNUMBER(F1137),_xlfn.IFS(RIGHT(H1137,3)="(b)",IF(AND(G1137&gt;=DATE('1. Informace o projektu'!$C$3,1,1),G1137&lt;=WORKDAY(DATE('1. Informace o projektu'!$C$3+1,1,31)-1,1)),"OK","!!"),RIGHT(H1137,3)="(a)",IF(AND(G1137&gt;=DATE('1. Informace o projektu'!$C$3,1,1),G1137&lt;=WORKDAY(DATE('1. Informace o projektu'!$C$3,12,31)-1,1,'6. Data'!$C$76:$C$89)),"OK","!!"),ISBLANK(G1137),"!",ISBLANK(H1137),"!!!",H1137='6. Data'!$B$3,"vyberte druh nákladu")," ")</f>
        <v xml:space="preserve"> </v>
      </c>
      <c r="J1137" s="261" t="str">
        <f t="shared" si="51"/>
        <v xml:space="preserve"> </v>
      </c>
      <c r="K1137" s="238" t="str">
        <f t="shared" si="52"/>
        <v xml:space="preserve"> </v>
      </c>
      <c r="L1137" s="87" t="str">
        <f t="shared" si="53"/>
        <v xml:space="preserve"> </v>
      </c>
    </row>
    <row r="1138" spans="1:12" x14ac:dyDescent="0.25">
      <c r="A1138" s="72"/>
      <c r="B1138" s="82"/>
      <c r="C1138" s="82"/>
      <c r="D1138" s="79"/>
      <c r="E1138" s="83"/>
      <c r="F1138" s="83"/>
      <c r="G1138" s="81"/>
      <c r="H1138" s="126"/>
      <c r="I1138" s="238" t="str">
        <f>IF(ISNUMBER(F1138),_xlfn.IFS(RIGHT(H1138,3)="(b)",IF(AND(G1138&gt;=DATE('1. Informace o projektu'!$C$3,1,1),G1138&lt;=WORKDAY(DATE('1. Informace o projektu'!$C$3+1,1,31)-1,1)),"OK","!!"),RIGHT(H1138,3)="(a)",IF(AND(G1138&gt;=DATE('1. Informace o projektu'!$C$3,1,1),G1138&lt;=WORKDAY(DATE('1. Informace o projektu'!$C$3,12,31)-1,1,'6. Data'!$C$76:$C$89)),"OK","!!"),ISBLANK(G1138),"!",ISBLANK(H1138),"!!!",H1138='6. Data'!$B$3,"vyberte druh nákladu")," ")</f>
        <v xml:space="preserve"> </v>
      </c>
      <c r="J1138" s="261" t="str">
        <f t="shared" si="51"/>
        <v xml:space="preserve"> </v>
      </c>
      <c r="K1138" s="238" t="str">
        <f t="shared" si="52"/>
        <v xml:space="preserve"> </v>
      </c>
      <c r="L1138" s="87" t="str">
        <f t="shared" si="53"/>
        <v xml:space="preserve"> </v>
      </c>
    </row>
    <row r="1139" spans="1:12" x14ac:dyDescent="0.25">
      <c r="A1139" s="72"/>
      <c r="B1139" s="82"/>
      <c r="C1139" s="82"/>
      <c r="D1139" s="79"/>
      <c r="E1139" s="83"/>
      <c r="F1139" s="83"/>
      <c r="G1139" s="81"/>
      <c r="H1139" s="126"/>
      <c r="I1139" s="238" t="str">
        <f>IF(ISNUMBER(F1139),_xlfn.IFS(RIGHT(H1139,3)="(b)",IF(AND(G1139&gt;=DATE('1. Informace o projektu'!$C$3,1,1),G1139&lt;=WORKDAY(DATE('1. Informace o projektu'!$C$3+1,1,31)-1,1)),"OK","!!"),RIGHT(H1139,3)="(a)",IF(AND(G1139&gt;=DATE('1. Informace o projektu'!$C$3,1,1),G1139&lt;=WORKDAY(DATE('1. Informace o projektu'!$C$3,12,31)-1,1,'6. Data'!$C$76:$C$89)),"OK","!!"),ISBLANK(G1139),"!",ISBLANK(H1139),"!!!",H1139='6. Data'!$B$3,"vyberte druh nákladu")," ")</f>
        <v xml:space="preserve"> </v>
      </c>
      <c r="J1139" s="261" t="str">
        <f t="shared" si="51"/>
        <v xml:space="preserve"> </v>
      </c>
      <c r="K1139" s="238" t="str">
        <f t="shared" si="52"/>
        <v xml:space="preserve"> </v>
      </c>
      <c r="L1139" s="87" t="str">
        <f t="shared" si="53"/>
        <v xml:space="preserve"> </v>
      </c>
    </row>
    <row r="1140" spans="1:12" x14ac:dyDescent="0.25">
      <c r="A1140" s="72"/>
      <c r="B1140" s="82"/>
      <c r="C1140" s="82"/>
      <c r="D1140" s="79"/>
      <c r="E1140" s="83"/>
      <c r="F1140" s="83"/>
      <c r="G1140" s="81"/>
      <c r="H1140" s="126"/>
      <c r="I1140" s="238" t="str">
        <f>IF(ISNUMBER(F1140),_xlfn.IFS(RIGHT(H1140,3)="(b)",IF(AND(G1140&gt;=DATE('1. Informace o projektu'!$C$3,1,1),G1140&lt;=WORKDAY(DATE('1. Informace o projektu'!$C$3+1,1,31)-1,1)),"OK","!!"),RIGHT(H1140,3)="(a)",IF(AND(G1140&gt;=DATE('1. Informace o projektu'!$C$3,1,1),G1140&lt;=WORKDAY(DATE('1. Informace o projektu'!$C$3,12,31)-1,1,'6. Data'!$C$76:$C$89)),"OK","!!"),ISBLANK(G1140),"!",ISBLANK(H1140),"!!!",H1140='6. Data'!$B$3,"vyberte druh nákladu")," ")</f>
        <v xml:space="preserve"> </v>
      </c>
      <c r="J1140" s="261" t="str">
        <f t="shared" si="51"/>
        <v xml:space="preserve"> </v>
      </c>
      <c r="K1140" s="238" t="str">
        <f t="shared" si="52"/>
        <v xml:space="preserve"> </v>
      </c>
      <c r="L1140" s="87" t="str">
        <f t="shared" si="53"/>
        <v xml:space="preserve"> </v>
      </c>
    </row>
    <row r="1141" spans="1:12" x14ac:dyDescent="0.25">
      <c r="A1141" s="72"/>
      <c r="B1141" s="82"/>
      <c r="C1141" s="82"/>
      <c r="D1141" s="79"/>
      <c r="E1141" s="83"/>
      <c r="F1141" s="83"/>
      <c r="G1141" s="81"/>
      <c r="H1141" s="126"/>
      <c r="I1141" s="238" t="str">
        <f>IF(ISNUMBER(F1141),_xlfn.IFS(RIGHT(H1141,3)="(b)",IF(AND(G1141&gt;=DATE('1. Informace o projektu'!$C$3,1,1),G1141&lt;=WORKDAY(DATE('1. Informace o projektu'!$C$3+1,1,31)-1,1)),"OK","!!"),RIGHT(H1141,3)="(a)",IF(AND(G1141&gt;=DATE('1. Informace o projektu'!$C$3,1,1),G1141&lt;=WORKDAY(DATE('1. Informace o projektu'!$C$3,12,31)-1,1,'6. Data'!$C$76:$C$89)),"OK","!!"),ISBLANK(G1141),"!",ISBLANK(H1141),"!!!",H1141='6. Data'!$B$3,"vyberte druh nákladu")," ")</f>
        <v xml:space="preserve"> </v>
      </c>
      <c r="J1141" s="261" t="str">
        <f t="shared" si="51"/>
        <v xml:space="preserve"> </v>
      </c>
      <c r="K1141" s="238" t="str">
        <f t="shared" si="52"/>
        <v xml:space="preserve"> </v>
      </c>
      <c r="L1141" s="87" t="str">
        <f t="shared" si="53"/>
        <v xml:space="preserve"> </v>
      </c>
    </row>
    <row r="1142" spans="1:12" x14ac:dyDescent="0.25">
      <c r="A1142" s="72"/>
      <c r="B1142" s="82"/>
      <c r="C1142" s="82"/>
      <c r="D1142" s="79"/>
      <c r="E1142" s="83"/>
      <c r="F1142" s="83"/>
      <c r="G1142" s="81"/>
      <c r="H1142" s="126"/>
      <c r="I1142" s="238" t="str">
        <f>IF(ISNUMBER(F1142),_xlfn.IFS(RIGHT(H1142,3)="(b)",IF(AND(G1142&gt;=DATE('1. Informace o projektu'!$C$3,1,1),G1142&lt;=WORKDAY(DATE('1. Informace o projektu'!$C$3+1,1,31)-1,1)),"OK","!!"),RIGHT(H1142,3)="(a)",IF(AND(G1142&gt;=DATE('1. Informace o projektu'!$C$3,1,1),G1142&lt;=WORKDAY(DATE('1. Informace o projektu'!$C$3,12,31)-1,1,'6. Data'!$C$76:$C$89)),"OK","!!"),ISBLANK(G1142),"!",ISBLANK(H1142),"!!!",H1142='6. Data'!$B$3,"vyberte druh nákladu")," ")</f>
        <v xml:space="preserve"> </v>
      </c>
      <c r="J1142" s="261" t="str">
        <f t="shared" si="51"/>
        <v xml:space="preserve"> </v>
      </c>
      <c r="K1142" s="238" t="str">
        <f t="shared" si="52"/>
        <v xml:space="preserve"> </v>
      </c>
      <c r="L1142" s="87" t="str">
        <f t="shared" si="53"/>
        <v xml:space="preserve"> </v>
      </c>
    </row>
    <row r="1143" spans="1:12" x14ac:dyDescent="0.25">
      <c r="A1143" s="72"/>
      <c r="B1143" s="82"/>
      <c r="C1143" s="82"/>
      <c r="D1143" s="79"/>
      <c r="E1143" s="83"/>
      <c r="F1143" s="83"/>
      <c r="G1143" s="81"/>
      <c r="H1143" s="126"/>
      <c r="I1143" s="238" t="str">
        <f>IF(ISNUMBER(F1143),_xlfn.IFS(RIGHT(H1143,3)="(b)",IF(AND(G1143&gt;=DATE('1. Informace o projektu'!$C$3,1,1),G1143&lt;=WORKDAY(DATE('1. Informace o projektu'!$C$3+1,1,31)-1,1)),"OK","!!"),RIGHT(H1143,3)="(a)",IF(AND(G1143&gt;=DATE('1. Informace o projektu'!$C$3,1,1),G1143&lt;=WORKDAY(DATE('1. Informace o projektu'!$C$3,12,31)-1,1,'6. Data'!$C$76:$C$89)),"OK","!!"),ISBLANK(G1143),"!",ISBLANK(H1143),"!!!",H1143='6. Data'!$B$3,"vyberte druh nákladu")," ")</f>
        <v xml:space="preserve"> </v>
      </c>
      <c r="J1143" s="261" t="str">
        <f t="shared" si="51"/>
        <v xml:space="preserve"> </v>
      </c>
      <c r="K1143" s="238" t="str">
        <f t="shared" si="52"/>
        <v xml:space="preserve"> </v>
      </c>
      <c r="L1143" s="87" t="str">
        <f t="shared" si="53"/>
        <v xml:space="preserve"> </v>
      </c>
    </row>
    <row r="1144" spans="1:12" x14ac:dyDescent="0.25">
      <c r="A1144" s="72"/>
      <c r="B1144" s="82"/>
      <c r="C1144" s="82"/>
      <c r="D1144" s="79"/>
      <c r="E1144" s="83"/>
      <c r="F1144" s="83"/>
      <c r="G1144" s="81"/>
      <c r="H1144" s="126"/>
      <c r="I1144" s="238" t="str">
        <f>IF(ISNUMBER(F1144),_xlfn.IFS(RIGHT(H1144,3)="(b)",IF(AND(G1144&gt;=DATE('1. Informace o projektu'!$C$3,1,1),G1144&lt;=WORKDAY(DATE('1. Informace o projektu'!$C$3+1,1,31)-1,1)),"OK","!!"),RIGHT(H1144,3)="(a)",IF(AND(G1144&gt;=DATE('1. Informace o projektu'!$C$3,1,1),G1144&lt;=WORKDAY(DATE('1. Informace o projektu'!$C$3,12,31)-1,1,'6. Data'!$C$76:$C$89)),"OK","!!"),ISBLANK(G1144),"!",ISBLANK(H1144),"!!!",H1144='6. Data'!$B$3,"vyberte druh nákladu")," ")</f>
        <v xml:space="preserve"> </v>
      </c>
      <c r="J1144" s="261" t="str">
        <f t="shared" si="51"/>
        <v xml:space="preserve"> </v>
      </c>
      <c r="K1144" s="238" t="str">
        <f t="shared" si="52"/>
        <v xml:space="preserve"> </v>
      </c>
      <c r="L1144" s="87" t="str">
        <f t="shared" si="53"/>
        <v xml:space="preserve"> </v>
      </c>
    </row>
    <row r="1145" spans="1:12" x14ac:dyDescent="0.25">
      <c r="A1145" s="72"/>
      <c r="B1145" s="82"/>
      <c r="C1145" s="82"/>
      <c r="D1145" s="79"/>
      <c r="E1145" s="83"/>
      <c r="F1145" s="83"/>
      <c r="G1145" s="81"/>
      <c r="H1145" s="126"/>
      <c r="I1145" s="238" t="str">
        <f>IF(ISNUMBER(F1145),_xlfn.IFS(RIGHT(H1145,3)="(b)",IF(AND(G1145&gt;=DATE('1. Informace o projektu'!$C$3,1,1),G1145&lt;=WORKDAY(DATE('1. Informace o projektu'!$C$3+1,1,31)-1,1)),"OK","!!"),RIGHT(H1145,3)="(a)",IF(AND(G1145&gt;=DATE('1. Informace o projektu'!$C$3,1,1),G1145&lt;=WORKDAY(DATE('1. Informace o projektu'!$C$3,12,31)-1,1,'6. Data'!$C$76:$C$89)),"OK","!!"),ISBLANK(G1145),"!",ISBLANK(H1145),"!!!",H1145='6. Data'!$B$3,"vyberte druh nákladu")," ")</f>
        <v xml:space="preserve"> </v>
      </c>
      <c r="J1145" s="261" t="str">
        <f t="shared" si="51"/>
        <v xml:space="preserve"> </v>
      </c>
      <c r="K1145" s="238" t="str">
        <f t="shared" si="52"/>
        <v xml:space="preserve"> </v>
      </c>
      <c r="L1145" s="87" t="str">
        <f t="shared" si="53"/>
        <v xml:space="preserve"> </v>
      </c>
    </row>
    <row r="1146" spans="1:12" x14ac:dyDescent="0.25">
      <c r="A1146" s="72"/>
      <c r="B1146" s="82"/>
      <c r="C1146" s="82"/>
      <c r="D1146" s="79"/>
      <c r="E1146" s="83"/>
      <c r="F1146" s="83"/>
      <c r="G1146" s="81"/>
      <c r="H1146" s="126"/>
      <c r="I1146" s="238" t="str">
        <f>IF(ISNUMBER(F1146),_xlfn.IFS(RIGHT(H1146,3)="(b)",IF(AND(G1146&gt;=DATE('1. Informace o projektu'!$C$3,1,1),G1146&lt;=WORKDAY(DATE('1. Informace o projektu'!$C$3+1,1,31)-1,1)),"OK","!!"),RIGHT(H1146,3)="(a)",IF(AND(G1146&gt;=DATE('1. Informace o projektu'!$C$3,1,1),G1146&lt;=WORKDAY(DATE('1. Informace o projektu'!$C$3,12,31)-1,1,'6. Data'!$C$76:$C$89)),"OK","!!"),ISBLANK(G1146),"!",ISBLANK(H1146),"!!!",H1146='6. Data'!$B$3,"vyberte druh nákladu")," ")</f>
        <v xml:space="preserve"> </v>
      </c>
      <c r="J1146" s="261" t="str">
        <f t="shared" si="51"/>
        <v xml:space="preserve"> </v>
      </c>
      <c r="K1146" s="238" t="str">
        <f t="shared" si="52"/>
        <v xml:space="preserve"> </v>
      </c>
      <c r="L1146" s="87" t="str">
        <f t="shared" si="53"/>
        <v xml:space="preserve"> </v>
      </c>
    </row>
    <row r="1147" spans="1:12" x14ac:dyDescent="0.25">
      <c r="A1147" s="72"/>
      <c r="B1147" s="82"/>
      <c r="C1147" s="82"/>
      <c r="D1147" s="79"/>
      <c r="E1147" s="83"/>
      <c r="F1147" s="83"/>
      <c r="G1147" s="81"/>
      <c r="H1147" s="126"/>
      <c r="I1147" s="238" t="str">
        <f>IF(ISNUMBER(F1147),_xlfn.IFS(RIGHT(H1147,3)="(b)",IF(AND(G1147&gt;=DATE('1. Informace o projektu'!$C$3,1,1),G1147&lt;=WORKDAY(DATE('1. Informace o projektu'!$C$3+1,1,31)-1,1)),"OK","!!"),RIGHT(H1147,3)="(a)",IF(AND(G1147&gt;=DATE('1. Informace o projektu'!$C$3,1,1),G1147&lt;=WORKDAY(DATE('1. Informace o projektu'!$C$3,12,31)-1,1,'6. Data'!$C$76:$C$89)),"OK","!!"),ISBLANK(G1147),"!",ISBLANK(H1147),"!!!",H1147='6. Data'!$B$3,"vyberte druh nákladu")," ")</f>
        <v xml:space="preserve"> </v>
      </c>
      <c r="J1147" s="261" t="str">
        <f t="shared" si="51"/>
        <v xml:space="preserve"> </v>
      </c>
      <c r="K1147" s="238" t="str">
        <f t="shared" si="52"/>
        <v xml:space="preserve"> </v>
      </c>
      <c r="L1147" s="87" t="str">
        <f t="shared" si="53"/>
        <v xml:space="preserve"> </v>
      </c>
    </row>
    <row r="1148" spans="1:12" x14ac:dyDescent="0.25">
      <c r="A1148" s="72"/>
      <c r="B1148" s="82"/>
      <c r="C1148" s="82"/>
      <c r="D1148" s="79"/>
      <c r="E1148" s="83"/>
      <c r="F1148" s="83"/>
      <c r="G1148" s="81"/>
      <c r="H1148" s="126"/>
      <c r="I1148" s="238" t="str">
        <f>IF(ISNUMBER(F1148),_xlfn.IFS(RIGHT(H1148,3)="(b)",IF(AND(G1148&gt;=DATE('1. Informace o projektu'!$C$3,1,1),G1148&lt;=WORKDAY(DATE('1. Informace o projektu'!$C$3+1,1,31)-1,1)),"OK","!!"),RIGHT(H1148,3)="(a)",IF(AND(G1148&gt;=DATE('1. Informace o projektu'!$C$3,1,1),G1148&lt;=WORKDAY(DATE('1. Informace o projektu'!$C$3,12,31)-1,1,'6. Data'!$C$76:$C$89)),"OK","!!"),ISBLANK(G1148),"!",ISBLANK(H1148),"!!!",H1148='6. Data'!$B$3,"vyberte druh nákladu")," ")</f>
        <v xml:space="preserve"> </v>
      </c>
      <c r="J1148" s="261" t="str">
        <f t="shared" si="51"/>
        <v xml:space="preserve"> </v>
      </c>
      <c r="K1148" s="238" t="str">
        <f t="shared" si="52"/>
        <v xml:space="preserve"> </v>
      </c>
      <c r="L1148" s="87" t="str">
        <f t="shared" si="53"/>
        <v xml:space="preserve"> </v>
      </c>
    </row>
    <row r="1149" spans="1:12" x14ac:dyDescent="0.25">
      <c r="A1149" s="72"/>
      <c r="B1149" s="82"/>
      <c r="C1149" s="82"/>
      <c r="D1149" s="79"/>
      <c r="E1149" s="83"/>
      <c r="F1149" s="83"/>
      <c r="G1149" s="81"/>
      <c r="H1149" s="126"/>
      <c r="I1149" s="238" t="str">
        <f>IF(ISNUMBER(F1149),_xlfn.IFS(RIGHT(H1149,3)="(b)",IF(AND(G1149&gt;=DATE('1. Informace o projektu'!$C$3,1,1),G1149&lt;=WORKDAY(DATE('1. Informace o projektu'!$C$3+1,1,31)-1,1)),"OK","!!"),RIGHT(H1149,3)="(a)",IF(AND(G1149&gt;=DATE('1. Informace o projektu'!$C$3,1,1),G1149&lt;=WORKDAY(DATE('1. Informace o projektu'!$C$3,12,31)-1,1,'6. Data'!$C$76:$C$89)),"OK","!!"),ISBLANK(G1149),"!",ISBLANK(H1149),"!!!",H1149='6. Data'!$B$3,"vyberte druh nákladu")," ")</f>
        <v xml:space="preserve"> </v>
      </c>
      <c r="J1149" s="261" t="str">
        <f t="shared" si="51"/>
        <v xml:space="preserve"> </v>
      </c>
      <c r="K1149" s="238" t="str">
        <f t="shared" si="52"/>
        <v xml:space="preserve"> </v>
      </c>
      <c r="L1149" s="87" t="str">
        <f t="shared" si="53"/>
        <v xml:space="preserve"> </v>
      </c>
    </row>
    <row r="1150" spans="1:12" x14ac:dyDescent="0.25">
      <c r="A1150" s="72"/>
      <c r="B1150" s="82"/>
      <c r="C1150" s="82"/>
      <c r="D1150" s="79"/>
      <c r="E1150" s="83"/>
      <c r="F1150" s="83"/>
      <c r="G1150" s="81"/>
      <c r="H1150" s="126"/>
      <c r="I1150" s="238" t="str">
        <f>IF(ISNUMBER(F1150),_xlfn.IFS(RIGHT(H1150,3)="(b)",IF(AND(G1150&gt;=DATE('1. Informace o projektu'!$C$3,1,1),G1150&lt;=WORKDAY(DATE('1. Informace o projektu'!$C$3+1,1,31)-1,1)),"OK","!!"),RIGHT(H1150,3)="(a)",IF(AND(G1150&gt;=DATE('1. Informace o projektu'!$C$3,1,1),G1150&lt;=WORKDAY(DATE('1. Informace o projektu'!$C$3,12,31)-1,1,'6. Data'!$C$76:$C$89)),"OK","!!"),ISBLANK(G1150),"!",ISBLANK(H1150),"!!!",H1150='6. Data'!$B$3,"vyberte druh nákladu")," ")</f>
        <v xml:space="preserve"> </v>
      </c>
      <c r="J1150" s="261" t="str">
        <f t="shared" si="51"/>
        <v xml:space="preserve"> </v>
      </c>
      <c r="K1150" s="238" t="str">
        <f t="shared" si="52"/>
        <v xml:space="preserve"> </v>
      </c>
      <c r="L1150" s="87" t="str">
        <f t="shared" si="53"/>
        <v xml:space="preserve"> </v>
      </c>
    </row>
    <row r="1151" spans="1:12" x14ac:dyDescent="0.25">
      <c r="A1151" s="72"/>
      <c r="B1151" s="82"/>
      <c r="C1151" s="82"/>
      <c r="D1151" s="79"/>
      <c r="E1151" s="83"/>
      <c r="F1151" s="83"/>
      <c r="G1151" s="81"/>
      <c r="H1151" s="126"/>
      <c r="I1151" s="238" t="str">
        <f>IF(ISNUMBER(F1151),_xlfn.IFS(RIGHT(H1151,3)="(b)",IF(AND(G1151&gt;=DATE('1. Informace o projektu'!$C$3,1,1),G1151&lt;=WORKDAY(DATE('1. Informace o projektu'!$C$3+1,1,31)-1,1)),"OK","!!"),RIGHT(H1151,3)="(a)",IF(AND(G1151&gt;=DATE('1. Informace o projektu'!$C$3,1,1),G1151&lt;=WORKDAY(DATE('1. Informace o projektu'!$C$3,12,31)-1,1,'6. Data'!$C$76:$C$89)),"OK","!!"),ISBLANK(G1151),"!",ISBLANK(H1151),"!!!",H1151='6. Data'!$B$3,"vyberte druh nákladu")," ")</f>
        <v xml:space="preserve"> </v>
      </c>
      <c r="J1151" s="261" t="str">
        <f t="shared" si="51"/>
        <v xml:space="preserve"> </v>
      </c>
      <c r="K1151" s="238" t="str">
        <f t="shared" si="52"/>
        <v xml:space="preserve"> </v>
      </c>
      <c r="L1151" s="87" t="str">
        <f t="shared" si="53"/>
        <v xml:space="preserve"> </v>
      </c>
    </row>
    <row r="1152" spans="1:12" x14ac:dyDescent="0.25">
      <c r="A1152" s="72"/>
      <c r="B1152" s="82"/>
      <c r="C1152" s="82"/>
      <c r="D1152" s="79"/>
      <c r="E1152" s="83"/>
      <c r="F1152" s="83"/>
      <c r="G1152" s="81"/>
      <c r="H1152" s="126"/>
      <c r="I1152" s="238" t="str">
        <f>IF(ISNUMBER(F1152),_xlfn.IFS(RIGHT(H1152,3)="(b)",IF(AND(G1152&gt;=DATE('1. Informace o projektu'!$C$3,1,1),G1152&lt;=WORKDAY(DATE('1. Informace o projektu'!$C$3+1,1,31)-1,1)),"OK","!!"),RIGHT(H1152,3)="(a)",IF(AND(G1152&gt;=DATE('1. Informace o projektu'!$C$3,1,1),G1152&lt;=WORKDAY(DATE('1. Informace o projektu'!$C$3,12,31)-1,1,'6. Data'!$C$76:$C$89)),"OK","!!"),ISBLANK(G1152),"!",ISBLANK(H1152),"!!!",H1152='6. Data'!$B$3,"vyberte druh nákladu")," ")</f>
        <v xml:space="preserve"> </v>
      </c>
      <c r="J1152" s="261" t="str">
        <f t="shared" si="51"/>
        <v xml:space="preserve"> </v>
      </c>
      <c r="K1152" s="238" t="str">
        <f t="shared" si="52"/>
        <v xml:space="preserve"> </v>
      </c>
      <c r="L1152" s="87" t="str">
        <f t="shared" si="53"/>
        <v xml:space="preserve"> </v>
      </c>
    </row>
    <row r="1153" spans="1:12" x14ac:dyDescent="0.25">
      <c r="A1153" s="72"/>
      <c r="B1153" s="82"/>
      <c r="C1153" s="82"/>
      <c r="D1153" s="79"/>
      <c r="E1153" s="83"/>
      <c r="F1153" s="83"/>
      <c r="G1153" s="81"/>
      <c r="H1153" s="126"/>
      <c r="I1153" s="238" t="str">
        <f>IF(ISNUMBER(F1153),_xlfn.IFS(RIGHT(H1153,3)="(b)",IF(AND(G1153&gt;=DATE('1. Informace o projektu'!$C$3,1,1),G1153&lt;=WORKDAY(DATE('1. Informace o projektu'!$C$3+1,1,31)-1,1)),"OK","!!"),RIGHT(H1153,3)="(a)",IF(AND(G1153&gt;=DATE('1. Informace o projektu'!$C$3,1,1),G1153&lt;=WORKDAY(DATE('1. Informace o projektu'!$C$3,12,31)-1,1,'6. Data'!$C$76:$C$89)),"OK","!!"),ISBLANK(G1153),"!",ISBLANK(H1153),"!!!",H1153='6. Data'!$B$3,"vyberte druh nákladu")," ")</f>
        <v xml:space="preserve"> </v>
      </c>
      <c r="J1153" s="261" t="str">
        <f t="shared" si="51"/>
        <v xml:space="preserve"> </v>
      </c>
      <c r="K1153" s="238" t="str">
        <f t="shared" si="52"/>
        <v xml:space="preserve"> </v>
      </c>
      <c r="L1153" s="87" t="str">
        <f t="shared" si="53"/>
        <v xml:space="preserve"> </v>
      </c>
    </row>
    <row r="1154" spans="1:12" x14ac:dyDescent="0.25">
      <c r="A1154" s="72"/>
      <c r="B1154" s="82"/>
      <c r="C1154" s="82"/>
      <c r="D1154" s="79"/>
      <c r="E1154" s="83"/>
      <c r="F1154" s="83"/>
      <c r="G1154" s="81"/>
      <c r="H1154" s="126"/>
      <c r="I1154" s="238" t="str">
        <f>IF(ISNUMBER(F1154),_xlfn.IFS(RIGHT(H1154,3)="(b)",IF(AND(G1154&gt;=DATE('1. Informace o projektu'!$C$3,1,1),G1154&lt;=WORKDAY(DATE('1. Informace o projektu'!$C$3+1,1,31)-1,1)),"OK","!!"),RIGHT(H1154,3)="(a)",IF(AND(G1154&gt;=DATE('1. Informace o projektu'!$C$3,1,1),G1154&lt;=WORKDAY(DATE('1. Informace o projektu'!$C$3,12,31)-1,1,'6. Data'!$C$76:$C$89)),"OK","!!"),ISBLANK(G1154),"!",ISBLANK(H1154),"!!!",H1154='6. Data'!$B$3,"vyberte druh nákladu")," ")</f>
        <v xml:space="preserve"> </v>
      </c>
      <c r="J1154" s="261" t="str">
        <f t="shared" si="51"/>
        <v xml:space="preserve"> </v>
      </c>
      <c r="K1154" s="238" t="str">
        <f t="shared" si="52"/>
        <v xml:space="preserve"> </v>
      </c>
      <c r="L1154" s="87" t="str">
        <f t="shared" si="53"/>
        <v xml:space="preserve"> </v>
      </c>
    </row>
    <row r="1155" spans="1:12" x14ac:dyDescent="0.25">
      <c r="A1155" s="72"/>
      <c r="B1155" s="82"/>
      <c r="C1155" s="82"/>
      <c r="D1155" s="79"/>
      <c r="E1155" s="83"/>
      <c r="F1155" s="83"/>
      <c r="G1155" s="81"/>
      <c r="H1155" s="126"/>
      <c r="I1155" s="238" t="str">
        <f>IF(ISNUMBER(F1155),_xlfn.IFS(RIGHT(H1155,3)="(b)",IF(AND(G1155&gt;=DATE('1. Informace o projektu'!$C$3,1,1),G1155&lt;=WORKDAY(DATE('1. Informace o projektu'!$C$3+1,1,31)-1,1)),"OK","!!"),RIGHT(H1155,3)="(a)",IF(AND(G1155&gt;=DATE('1. Informace o projektu'!$C$3,1,1),G1155&lt;=WORKDAY(DATE('1. Informace o projektu'!$C$3,12,31)-1,1,'6. Data'!$C$76:$C$89)),"OK","!!"),ISBLANK(G1155),"!",ISBLANK(H1155),"!!!",H1155='6. Data'!$B$3,"vyberte druh nákladu")," ")</f>
        <v xml:space="preserve"> </v>
      </c>
      <c r="J1155" s="261" t="str">
        <f t="shared" si="51"/>
        <v xml:space="preserve"> </v>
      </c>
      <c r="K1155" s="238" t="str">
        <f t="shared" si="52"/>
        <v xml:space="preserve"> </v>
      </c>
      <c r="L1155" s="87" t="str">
        <f t="shared" si="53"/>
        <v xml:space="preserve"> </v>
      </c>
    </row>
    <row r="1156" spans="1:12" x14ac:dyDescent="0.25">
      <c r="A1156" s="72"/>
      <c r="B1156" s="82"/>
      <c r="C1156" s="82"/>
      <c r="D1156" s="79"/>
      <c r="E1156" s="83"/>
      <c r="F1156" s="83"/>
      <c r="G1156" s="81"/>
      <c r="H1156" s="126"/>
      <c r="I1156" s="238" t="str">
        <f>IF(ISNUMBER(F1156),_xlfn.IFS(RIGHT(H1156,3)="(b)",IF(AND(G1156&gt;=DATE('1. Informace o projektu'!$C$3,1,1),G1156&lt;=WORKDAY(DATE('1. Informace o projektu'!$C$3+1,1,31)-1,1)),"OK","!!"),RIGHT(H1156,3)="(a)",IF(AND(G1156&gt;=DATE('1. Informace o projektu'!$C$3,1,1),G1156&lt;=WORKDAY(DATE('1. Informace o projektu'!$C$3,12,31)-1,1,'6. Data'!$C$76:$C$89)),"OK","!!"),ISBLANK(G1156),"!",ISBLANK(H1156),"!!!",H1156='6. Data'!$B$3,"vyberte druh nákladu")," ")</f>
        <v xml:space="preserve"> </v>
      </c>
      <c r="J1156" s="261" t="str">
        <f t="shared" si="51"/>
        <v xml:space="preserve"> </v>
      </c>
      <c r="K1156" s="238" t="str">
        <f t="shared" si="52"/>
        <v xml:space="preserve"> </v>
      </c>
      <c r="L1156" s="87" t="str">
        <f t="shared" si="53"/>
        <v xml:space="preserve"> </v>
      </c>
    </row>
    <row r="1157" spans="1:12" x14ac:dyDescent="0.25">
      <c r="A1157" s="72"/>
      <c r="B1157" s="82"/>
      <c r="C1157" s="82"/>
      <c r="D1157" s="79"/>
      <c r="E1157" s="83"/>
      <c r="F1157" s="83"/>
      <c r="G1157" s="81"/>
      <c r="H1157" s="126"/>
      <c r="I1157" s="238" t="str">
        <f>IF(ISNUMBER(F1157),_xlfn.IFS(RIGHT(H1157,3)="(b)",IF(AND(G1157&gt;=DATE('1. Informace o projektu'!$C$3,1,1),G1157&lt;=WORKDAY(DATE('1. Informace o projektu'!$C$3+1,1,31)-1,1)),"OK","!!"),RIGHT(H1157,3)="(a)",IF(AND(G1157&gt;=DATE('1. Informace o projektu'!$C$3,1,1),G1157&lt;=WORKDAY(DATE('1. Informace o projektu'!$C$3,12,31)-1,1,'6. Data'!$C$76:$C$89)),"OK","!!"),ISBLANK(G1157),"!",ISBLANK(H1157),"!!!",H1157='6. Data'!$B$3,"vyberte druh nákladu")," ")</f>
        <v xml:space="preserve"> </v>
      </c>
      <c r="J1157" s="261" t="str">
        <f t="shared" si="51"/>
        <v xml:space="preserve"> </v>
      </c>
      <c r="K1157" s="238" t="str">
        <f t="shared" si="52"/>
        <v xml:space="preserve"> </v>
      </c>
      <c r="L1157" s="87" t="str">
        <f t="shared" si="53"/>
        <v xml:space="preserve"> </v>
      </c>
    </row>
    <row r="1158" spans="1:12" x14ac:dyDescent="0.25">
      <c r="A1158" s="72"/>
      <c r="B1158" s="82"/>
      <c r="C1158" s="82"/>
      <c r="D1158" s="79"/>
      <c r="E1158" s="83"/>
      <c r="F1158" s="83"/>
      <c r="G1158" s="81"/>
      <c r="H1158" s="126"/>
      <c r="I1158" s="238" t="str">
        <f>IF(ISNUMBER(F1158),_xlfn.IFS(RIGHT(H1158,3)="(b)",IF(AND(G1158&gt;=DATE('1. Informace o projektu'!$C$3,1,1),G1158&lt;=WORKDAY(DATE('1. Informace o projektu'!$C$3+1,1,31)-1,1)),"OK","!!"),RIGHT(H1158,3)="(a)",IF(AND(G1158&gt;=DATE('1. Informace o projektu'!$C$3,1,1),G1158&lt;=WORKDAY(DATE('1. Informace o projektu'!$C$3,12,31)-1,1,'6. Data'!$C$76:$C$89)),"OK","!!"),ISBLANK(G1158),"!",ISBLANK(H1158),"!!!",H1158='6. Data'!$B$3,"vyberte druh nákladu")," ")</f>
        <v xml:space="preserve"> </v>
      </c>
      <c r="J1158" s="261" t="str">
        <f t="shared" si="51"/>
        <v xml:space="preserve"> </v>
      </c>
      <c r="K1158" s="238" t="str">
        <f t="shared" si="52"/>
        <v xml:space="preserve"> </v>
      </c>
      <c r="L1158" s="87" t="str">
        <f t="shared" si="53"/>
        <v xml:space="preserve"> </v>
      </c>
    </row>
    <row r="1159" spans="1:12" x14ac:dyDescent="0.25">
      <c r="A1159" s="72"/>
      <c r="B1159" s="82"/>
      <c r="C1159" s="82"/>
      <c r="D1159" s="79"/>
      <c r="E1159" s="83"/>
      <c r="F1159" s="83"/>
      <c r="G1159" s="81"/>
      <c r="H1159" s="126"/>
      <c r="I1159" s="238" t="str">
        <f>IF(ISNUMBER(F1159),_xlfn.IFS(RIGHT(H1159,3)="(b)",IF(AND(G1159&gt;=DATE('1. Informace o projektu'!$C$3,1,1),G1159&lt;=WORKDAY(DATE('1. Informace o projektu'!$C$3+1,1,31)-1,1)),"OK","!!"),RIGHT(H1159,3)="(a)",IF(AND(G1159&gt;=DATE('1. Informace o projektu'!$C$3,1,1),G1159&lt;=WORKDAY(DATE('1. Informace o projektu'!$C$3,12,31)-1,1,'6. Data'!$C$76:$C$89)),"OK","!!"),ISBLANK(G1159),"!",ISBLANK(H1159),"!!!",H1159='6. Data'!$B$3,"vyberte druh nákladu")," ")</f>
        <v xml:space="preserve"> </v>
      </c>
      <c r="J1159" s="261" t="str">
        <f t="shared" ref="J1159:J1222" si="54">_xlfn.IFS(I1159="!","Zapište datum úhrady",I1159="ok"," ",I1159=" "," ",I1159="!!!","vyberte druh nákladu",I1159="!!","nepovolené datum úhrady",I1159="vyberte druh nákladu","vyberte druh nákladu")</f>
        <v xml:space="preserve"> </v>
      </c>
      <c r="K1159" s="238" t="str">
        <f t="shared" ref="K1159:K1222" si="55">IF(ISNUMBER(F1159),IF(E1159&gt;=F1159,"OK","!")," ")</f>
        <v xml:space="preserve"> </v>
      </c>
      <c r="L1159" s="87" t="str">
        <f t="shared" ref="L1159:L1222" si="56">_xlfn.IFS(K1159="!","Hrazeno z dotace je vyšší než fakturovaná částka",K1159="ok"," ",K1159=" "," ")</f>
        <v xml:space="preserve"> </v>
      </c>
    </row>
    <row r="1160" spans="1:12" x14ac:dyDescent="0.25">
      <c r="A1160" s="72"/>
      <c r="B1160" s="82"/>
      <c r="C1160" s="82"/>
      <c r="D1160" s="79"/>
      <c r="E1160" s="83"/>
      <c r="F1160" s="83"/>
      <c r="G1160" s="81"/>
      <c r="H1160" s="126"/>
      <c r="I1160" s="238" t="str">
        <f>IF(ISNUMBER(F1160),_xlfn.IFS(RIGHT(H1160,3)="(b)",IF(AND(G1160&gt;=DATE('1. Informace o projektu'!$C$3,1,1),G1160&lt;=WORKDAY(DATE('1. Informace o projektu'!$C$3+1,1,31)-1,1)),"OK","!!"),RIGHT(H1160,3)="(a)",IF(AND(G1160&gt;=DATE('1. Informace o projektu'!$C$3,1,1),G1160&lt;=WORKDAY(DATE('1. Informace o projektu'!$C$3,12,31)-1,1,'6. Data'!$C$76:$C$89)),"OK","!!"),ISBLANK(G1160),"!",ISBLANK(H1160),"!!!",H1160='6. Data'!$B$3,"vyberte druh nákladu")," ")</f>
        <v xml:space="preserve"> </v>
      </c>
      <c r="J1160" s="261" t="str">
        <f t="shared" si="54"/>
        <v xml:space="preserve"> </v>
      </c>
      <c r="K1160" s="238" t="str">
        <f t="shared" si="55"/>
        <v xml:space="preserve"> </v>
      </c>
      <c r="L1160" s="87" t="str">
        <f t="shared" si="56"/>
        <v xml:space="preserve"> </v>
      </c>
    </row>
    <row r="1161" spans="1:12" x14ac:dyDescent="0.25">
      <c r="A1161" s="72"/>
      <c r="B1161" s="82"/>
      <c r="C1161" s="82"/>
      <c r="D1161" s="79"/>
      <c r="E1161" s="83"/>
      <c r="F1161" s="83"/>
      <c r="G1161" s="81"/>
      <c r="H1161" s="126"/>
      <c r="I1161" s="238" t="str">
        <f>IF(ISNUMBER(F1161),_xlfn.IFS(RIGHT(H1161,3)="(b)",IF(AND(G1161&gt;=DATE('1. Informace o projektu'!$C$3,1,1),G1161&lt;=WORKDAY(DATE('1. Informace o projektu'!$C$3+1,1,31)-1,1)),"OK","!!"),RIGHT(H1161,3)="(a)",IF(AND(G1161&gt;=DATE('1. Informace o projektu'!$C$3,1,1),G1161&lt;=WORKDAY(DATE('1. Informace o projektu'!$C$3,12,31)-1,1,'6. Data'!$C$76:$C$89)),"OK","!!"),ISBLANK(G1161),"!",ISBLANK(H1161),"!!!",H1161='6. Data'!$B$3,"vyberte druh nákladu")," ")</f>
        <v xml:space="preserve"> </v>
      </c>
      <c r="J1161" s="261" t="str">
        <f t="shared" si="54"/>
        <v xml:space="preserve"> </v>
      </c>
      <c r="K1161" s="238" t="str">
        <f t="shared" si="55"/>
        <v xml:space="preserve"> </v>
      </c>
      <c r="L1161" s="87" t="str">
        <f t="shared" si="56"/>
        <v xml:space="preserve"> </v>
      </c>
    </row>
    <row r="1162" spans="1:12" x14ac:dyDescent="0.25">
      <c r="A1162" s="72"/>
      <c r="B1162" s="82"/>
      <c r="C1162" s="82"/>
      <c r="D1162" s="79"/>
      <c r="E1162" s="83"/>
      <c r="F1162" s="83"/>
      <c r="G1162" s="81"/>
      <c r="H1162" s="126"/>
      <c r="I1162" s="238" t="str">
        <f>IF(ISNUMBER(F1162),_xlfn.IFS(RIGHT(H1162,3)="(b)",IF(AND(G1162&gt;=DATE('1. Informace o projektu'!$C$3,1,1),G1162&lt;=WORKDAY(DATE('1. Informace o projektu'!$C$3+1,1,31)-1,1)),"OK","!!"),RIGHT(H1162,3)="(a)",IF(AND(G1162&gt;=DATE('1. Informace o projektu'!$C$3,1,1),G1162&lt;=WORKDAY(DATE('1. Informace o projektu'!$C$3,12,31)-1,1,'6. Data'!$C$76:$C$89)),"OK","!!"),ISBLANK(G1162),"!",ISBLANK(H1162),"!!!",H1162='6. Data'!$B$3,"vyberte druh nákladu")," ")</f>
        <v xml:space="preserve"> </v>
      </c>
      <c r="J1162" s="261" t="str">
        <f t="shared" si="54"/>
        <v xml:space="preserve"> </v>
      </c>
      <c r="K1162" s="238" t="str">
        <f t="shared" si="55"/>
        <v xml:space="preserve"> </v>
      </c>
      <c r="L1162" s="87" t="str">
        <f t="shared" si="56"/>
        <v xml:space="preserve"> </v>
      </c>
    </row>
    <row r="1163" spans="1:12" x14ac:dyDescent="0.25">
      <c r="A1163" s="72"/>
      <c r="B1163" s="82"/>
      <c r="C1163" s="82"/>
      <c r="D1163" s="79"/>
      <c r="E1163" s="83"/>
      <c r="F1163" s="83"/>
      <c r="G1163" s="81"/>
      <c r="H1163" s="126"/>
      <c r="I1163" s="238" t="str">
        <f>IF(ISNUMBER(F1163),_xlfn.IFS(RIGHT(H1163,3)="(b)",IF(AND(G1163&gt;=DATE('1. Informace o projektu'!$C$3,1,1),G1163&lt;=WORKDAY(DATE('1. Informace o projektu'!$C$3+1,1,31)-1,1)),"OK","!!"),RIGHT(H1163,3)="(a)",IF(AND(G1163&gt;=DATE('1. Informace o projektu'!$C$3,1,1),G1163&lt;=WORKDAY(DATE('1. Informace o projektu'!$C$3,12,31)-1,1,'6. Data'!$C$76:$C$89)),"OK","!!"),ISBLANK(G1163),"!",ISBLANK(H1163),"!!!",H1163='6. Data'!$B$3,"vyberte druh nákladu")," ")</f>
        <v xml:space="preserve"> </v>
      </c>
      <c r="J1163" s="261" t="str">
        <f t="shared" si="54"/>
        <v xml:space="preserve"> </v>
      </c>
      <c r="K1163" s="238" t="str">
        <f t="shared" si="55"/>
        <v xml:space="preserve"> </v>
      </c>
      <c r="L1163" s="87" t="str">
        <f t="shared" si="56"/>
        <v xml:space="preserve"> </v>
      </c>
    </row>
    <row r="1164" spans="1:12" x14ac:dyDescent="0.25">
      <c r="A1164" s="72"/>
      <c r="B1164" s="82"/>
      <c r="C1164" s="82"/>
      <c r="D1164" s="79"/>
      <c r="E1164" s="83"/>
      <c r="F1164" s="83"/>
      <c r="G1164" s="81"/>
      <c r="H1164" s="126"/>
      <c r="I1164" s="238" t="str">
        <f>IF(ISNUMBER(F1164),_xlfn.IFS(RIGHT(H1164,3)="(b)",IF(AND(G1164&gt;=DATE('1. Informace o projektu'!$C$3,1,1),G1164&lt;=WORKDAY(DATE('1. Informace o projektu'!$C$3+1,1,31)-1,1)),"OK","!!"),RIGHT(H1164,3)="(a)",IF(AND(G1164&gt;=DATE('1. Informace o projektu'!$C$3,1,1),G1164&lt;=WORKDAY(DATE('1. Informace o projektu'!$C$3,12,31)-1,1,'6. Data'!$C$76:$C$89)),"OK","!!"),ISBLANK(G1164),"!",ISBLANK(H1164),"!!!",H1164='6. Data'!$B$3,"vyberte druh nákladu")," ")</f>
        <v xml:space="preserve"> </v>
      </c>
      <c r="J1164" s="261" t="str">
        <f t="shared" si="54"/>
        <v xml:space="preserve"> </v>
      </c>
      <c r="K1164" s="238" t="str">
        <f t="shared" si="55"/>
        <v xml:space="preserve"> </v>
      </c>
      <c r="L1164" s="87" t="str">
        <f t="shared" si="56"/>
        <v xml:space="preserve"> </v>
      </c>
    </row>
    <row r="1165" spans="1:12" x14ac:dyDescent="0.25">
      <c r="A1165" s="72"/>
      <c r="B1165" s="82"/>
      <c r="C1165" s="82"/>
      <c r="D1165" s="79"/>
      <c r="E1165" s="83"/>
      <c r="F1165" s="83"/>
      <c r="G1165" s="81"/>
      <c r="H1165" s="126"/>
      <c r="I1165" s="238" t="str">
        <f>IF(ISNUMBER(F1165),_xlfn.IFS(RIGHT(H1165,3)="(b)",IF(AND(G1165&gt;=DATE('1. Informace o projektu'!$C$3,1,1),G1165&lt;=WORKDAY(DATE('1. Informace o projektu'!$C$3+1,1,31)-1,1)),"OK","!!"),RIGHT(H1165,3)="(a)",IF(AND(G1165&gt;=DATE('1. Informace o projektu'!$C$3,1,1),G1165&lt;=WORKDAY(DATE('1. Informace o projektu'!$C$3,12,31)-1,1,'6. Data'!$C$76:$C$89)),"OK","!!"),ISBLANK(G1165),"!",ISBLANK(H1165),"!!!",H1165='6. Data'!$B$3,"vyberte druh nákladu")," ")</f>
        <v xml:space="preserve"> </v>
      </c>
      <c r="J1165" s="261" t="str">
        <f t="shared" si="54"/>
        <v xml:space="preserve"> </v>
      </c>
      <c r="K1165" s="238" t="str">
        <f t="shared" si="55"/>
        <v xml:space="preserve"> </v>
      </c>
      <c r="L1165" s="87" t="str">
        <f t="shared" si="56"/>
        <v xml:space="preserve"> </v>
      </c>
    </row>
    <row r="1166" spans="1:12" x14ac:dyDescent="0.25">
      <c r="A1166" s="72"/>
      <c r="B1166" s="82"/>
      <c r="C1166" s="82"/>
      <c r="D1166" s="79"/>
      <c r="E1166" s="83"/>
      <c r="F1166" s="83"/>
      <c r="G1166" s="81"/>
      <c r="H1166" s="126"/>
      <c r="I1166" s="238" t="str">
        <f>IF(ISNUMBER(F1166),_xlfn.IFS(RIGHT(H1166,3)="(b)",IF(AND(G1166&gt;=DATE('1. Informace o projektu'!$C$3,1,1),G1166&lt;=WORKDAY(DATE('1. Informace o projektu'!$C$3+1,1,31)-1,1)),"OK","!!"),RIGHT(H1166,3)="(a)",IF(AND(G1166&gt;=DATE('1. Informace o projektu'!$C$3,1,1),G1166&lt;=WORKDAY(DATE('1. Informace o projektu'!$C$3,12,31)-1,1,'6. Data'!$C$76:$C$89)),"OK","!!"),ISBLANK(G1166),"!",ISBLANK(H1166),"!!!",H1166='6. Data'!$B$3,"vyberte druh nákladu")," ")</f>
        <v xml:space="preserve"> </v>
      </c>
      <c r="J1166" s="261" t="str">
        <f t="shared" si="54"/>
        <v xml:space="preserve"> </v>
      </c>
      <c r="K1166" s="238" t="str">
        <f t="shared" si="55"/>
        <v xml:space="preserve"> </v>
      </c>
      <c r="L1166" s="87" t="str">
        <f t="shared" si="56"/>
        <v xml:space="preserve"> </v>
      </c>
    </row>
    <row r="1167" spans="1:12" x14ac:dyDescent="0.25">
      <c r="A1167" s="72"/>
      <c r="B1167" s="82"/>
      <c r="C1167" s="82"/>
      <c r="D1167" s="79"/>
      <c r="E1167" s="83"/>
      <c r="F1167" s="83"/>
      <c r="G1167" s="81"/>
      <c r="H1167" s="126"/>
      <c r="I1167" s="238" t="str">
        <f>IF(ISNUMBER(F1167),_xlfn.IFS(RIGHT(H1167,3)="(b)",IF(AND(G1167&gt;=DATE('1. Informace o projektu'!$C$3,1,1),G1167&lt;=WORKDAY(DATE('1. Informace o projektu'!$C$3+1,1,31)-1,1)),"OK","!!"),RIGHT(H1167,3)="(a)",IF(AND(G1167&gt;=DATE('1. Informace o projektu'!$C$3,1,1),G1167&lt;=WORKDAY(DATE('1. Informace o projektu'!$C$3,12,31)-1,1,'6. Data'!$C$76:$C$89)),"OK","!!"),ISBLANK(G1167),"!",ISBLANK(H1167),"!!!",H1167='6. Data'!$B$3,"vyberte druh nákladu")," ")</f>
        <v xml:space="preserve"> </v>
      </c>
      <c r="J1167" s="261" t="str">
        <f t="shared" si="54"/>
        <v xml:space="preserve"> </v>
      </c>
      <c r="K1167" s="238" t="str">
        <f t="shared" si="55"/>
        <v xml:space="preserve"> </v>
      </c>
      <c r="L1167" s="87" t="str">
        <f t="shared" si="56"/>
        <v xml:space="preserve"> </v>
      </c>
    </row>
    <row r="1168" spans="1:12" x14ac:dyDescent="0.25">
      <c r="A1168" s="72"/>
      <c r="B1168" s="82"/>
      <c r="C1168" s="82"/>
      <c r="D1168" s="79"/>
      <c r="E1168" s="83"/>
      <c r="F1168" s="83"/>
      <c r="G1168" s="81"/>
      <c r="H1168" s="126"/>
      <c r="I1168" s="238" t="str">
        <f>IF(ISNUMBER(F1168),_xlfn.IFS(RIGHT(H1168,3)="(b)",IF(AND(G1168&gt;=DATE('1. Informace o projektu'!$C$3,1,1),G1168&lt;=WORKDAY(DATE('1. Informace o projektu'!$C$3+1,1,31)-1,1)),"OK","!!"),RIGHT(H1168,3)="(a)",IF(AND(G1168&gt;=DATE('1. Informace o projektu'!$C$3,1,1),G1168&lt;=WORKDAY(DATE('1. Informace o projektu'!$C$3,12,31)-1,1,'6. Data'!$C$76:$C$89)),"OK","!!"),ISBLANK(G1168),"!",ISBLANK(H1168),"!!!",H1168='6. Data'!$B$3,"vyberte druh nákladu")," ")</f>
        <v xml:space="preserve"> </v>
      </c>
      <c r="J1168" s="261" t="str">
        <f t="shared" si="54"/>
        <v xml:space="preserve"> </v>
      </c>
      <c r="K1168" s="238" t="str">
        <f t="shared" si="55"/>
        <v xml:space="preserve"> </v>
      </c>
      <c r="L1168" s="87" t="str">
        <f t="shared" si="56"/>
        <v xml:space="preserve"> </v>
      </c>
    </row>
    <row r="1169" spans="1:12" x14ac:dyDescent="0.25">
      <c r="A1169" s="72"/>
      <c r="B1169" s="82"/>
      <c r="C1169" s="82"/>
      <c r="D1169" s="79"/>
      <c r="E1169" s="83"/>
      <c r="F1169" s="83"/>
      <c r="G1169" s="81"/>
      <c r="H1169" s="126"/>
      <c r="I1169" s="238" t="str">
        <f>IF(ISNUMBER(F1169),_xlfn.IFS(RIGHT(H1169,3)="(b)",IF(AND(G1169&gt;=DATE('1. Informace o projektu'!$C$3,1,1),G1169&lt;=WORKDAY(DATE('1. Informace o projektu'!$C$3+1,1,31)-1,1)),"OK","!!"),RIGHT(H1169,3)="(a)",IF(AND(G1169&gt;=DATE('1. Informace o projektu'!$C$3,1,1),G1169&lt;=WORKDAY(DATE('1. Informace o projektu'!$C$3,12,31)-1,1,'6. Data'!$C$76:$C$89)),"OK","!!"),ISBLANK(G1169),"!",ISBLANK(H1169),"!!!",H1169='6. Data'!$B$3,"vyberte druh nákladu")," ")</f>
        <v xml:space="preserve"> </v>
      </c>
      <c r="J1169" s="261" t="str">
        <f t="shared" si="54"/>
        <v xml:space="preserve"> </v>
      </c>
      <c r="K1169" s="238" t="str">
        <f t="shared" si="55"/>
        <v xml:space="preserve"> </v>
      </c>
      <c r="L1169" s="87" t="str">
        <f t="shared" si="56"/>
        <v xml:space="preserve"> </v>
      </c>
    </row>
    <row r="1170" spans="1:12" x14ac:dyDescent="0.25">
      <c r="A1170" s="72"/>
      <c r="B1170" s="82"/>
      <c r="C1170" s="82"/>
      <c r="D1170" s="79"/>
      <c r="E1170" s="83"/>
      <c r="F1170" s="83"/>
      <c r="G1170" s="81"/>
      <c r="H1170" s="126"/>
      <c r="I1170" s="238" t="str">
        <f>IF(ISNUMBER(F1170),_xlfn.IFS(RIGHT(H1170,3)="(b)",IF(AND(G1170&gt;=DATE('1. Informace o projektu'!$C$3,1,1),G1170&lt;=WORKDAY(DATE('1. Informace o projektu'!$C$3+1,1,31)-1,1)),"OK","!!"),RIGHT(H1170,3)="(a)",IF(AND(G1170&gt;=DATE('1. Informace o projektu'!$C$3,1,1),G1170&lt;=WORKDAY(DATE('1. Informace o projektu'!$C$3,12,31)-1,1,'6. Data'!$C$76:$C$89)),"OK","!!"),ISBLANK(G1170),"!",ISBLANK(H1170),"!!!",H1170='6. Data'!$B$3,"vyberte druh nákladu")," ")</f>
        <v xml:space="preserve"> </v>
      </c>
      <c r="J1170" s="261" t="str">
        <f t="shared" si="54"/>
        <v xml:space="preserve"> </v>
      </c>
      <c r="K1170" s="238" t="str">
        <f t="shared" si="55"/>
        <v xml:space="preserve"> </v>
      </c>
      <c r="L1170" s="87" t="str">
        <f t="shared" si="56"/>
        <v xml:space="preserve"> </v>
      </c>
    </row>
    <row r="1171" spans="1:12" x14ac:dyDescent="0.25">
      <c r="A1171" s="72"/>
      <c r="B1171" s="82"/>
      <c r="C1171" s="82"/>
      <c r="D1171" s="79"/>
      <c r="E1171" s="83"/>
      <c r="F1171" s="83"/>
      <c r="G1171" s="81"/>
      <c r="H1171" s="126"/>
      <c r="I1171" s="238" t="str">
        <f>IF(ISNUMBER(F1171),_xlfn.IFS(RIGHT(H1171,3)="(b)",IF(AND(G1171&gt;=DATE('1. Informace o projektu'!$C$3,1,1),G1171&lt;=WORKDAY(DATE('1. Informace o projektu'!$C$3+1,1,31)-1,1)),"OK","!!"),RIGHT(H1171,3)="(a)",IF(AND(G1171&gt;=DATE('1. Informace o projektu'!$C$3,1,1),G1171&lt;=WORKDAY(DATE('1. Informace o projektu'!$C$3,12,31)-1,1,'6. Data'!$C$76:$C$89)),"OK","!!"),ISBLANK(G1171),"!",ISBLANK(H1171),"!!!",H1171='6. Data'!$B$3,"vyberte druh nákladu")," ")</f>
        <v xml:space="preserve"> </v>
      </c>
      <c r="J1171" s="261" t="str">
        <f t="shared" si="54"/>
        <v xml:space="preserve"> </v>
      </c>
      <c r="K1171" s="238" t="str">
        <f t="shared" si="55"/>
        <v xml:space="preserve"> </v>
      </c>
      <c r="L1171" s="87" t="str">
        <f t="shared" si="56"/>
        <v xml:space="preserve"> </v>
      </c>
    </row>
    <row r="1172" spans="1:12" x14ac:dyDescent="0.25">
      <c r="A1172" s="72"/>
      <c r="B1172" s="82"/>
      <c r="C1172" s="82"/>
      <c r="D1172" s="79"/>
      <c r="E1172" s="83"/>
      <c r="F1172" s="83"/>
      <c r="G1172" s="81"/>
      <c r="H1172" s="126"/>
      <c r="I1172" s="238" t="str">
        <f>IF(ISNUMBER(F1172),_xlfn.IFS(RIGHT(H1172,3)="(b)",IF(AND(G1172&gt;=DATE('1. Informace o projektu'!$C$3,1,1),G1172&lt;=WORKDAY(DATE('1. Informace o projektu'!$C$3+1,1,31)-1,1)),"OK","!!"),RIGHT(H1172,3)="(a)",IF(AND(G1172&gt;=DATE('1. Informace o projektu'!$C$3,1,1),G1172&lt;=WORKDAY(DATE('1. Informace o projektu'!$C$3,12,31)-1,1,'6. Data'!$C$76:$C$89)),"OK","!!"),ISBLANK(G1172),"!",ISBLANK(H1172),"!!!",H1172='6. Data'!$B$3,"vyberte druh nákladu")," ")</f>
        <v xml:space="preserve"> </v>
      </c>
      <c r="J1172" s="261" t="str">
        <f t="shared" si="54"/>
        <v xml:space="preserve"> </v>
      </c>
      <c r="K1172" s="238" t="str">
        <f t="shared" si="55"/>
        <v xml:space="preserve"> </v>
      </c>
      <c r="L1172" s="87" t="str">
        <f t="shared" si="56"/>
        <v xml:space="preserve"> </v>
      </c>
    </row>
    <row r="1173" spans="1:12" x14ac:dyDescent="0.25">
      <c r="A1173" s="72"/>
      <c r="B1173" s="82"/>
      <c r="C1173" s="82"/>
      <c r="D1173" s="79"/>
      <c r="E1173" s="83"/>
      <c r="F1173" s="83"/>
      <c r="G1173" s="81"/>
      <c r="H1173" s="126"/>
      <c r="I1173" s="238" t="str">
        <f>IF(ISNUMBER(F1173),_xlfn.IFS(RIGHT(H1173,3)="(b)",IF(AND(G1173&gt;=DATE('1. Informace o projektu'!$C$3,1,1),G1173&lt;=WORKDAY(DATE('1. Informace o projektu'!$C$3+1,1,31)-1,1)),"OK","!!"),RIGHT(H1173,3)="(a)",IF(AND(G1173&gt;=DATE('1. Informace o projektu'!$C$3,1,1),G1173&lt;=WORKDAY(DATE('1. Informace o projektu'!$C$3,12,31)-1,1,'6. Data'!$C$76:$C$89)),"OK","!!"),ISBLANK(G1173),"!",ISBLANK(H1173),"!!!",H1173='6. Data'!$B$3,"vyberte druh nákladu")," ")</f>
        <v xml:space="preserve"> </v>
      </c>
      <c r="J1173" s="261" t="str">
        <f t="shared" si="54"/>
        <v xml:space="preserve"> </v>
      </c>
      <c r="K1173" s="238" t="str">
        <f t="shared" si="55"/>
        <v xml:space="preserve"> </v>
      </c>
      <c r="L1173" s="87" t="str">
        <f t="shared" si="56"/>
        <v xml:space="preserve"> </v>
      </c>
    </row>
    <row r="1174" spans="1:12" x14ac:dyDescent="0.25">
      <c r="A1174" s="72"/>
      <c r="B1174" s="82"/>
      <c r="C1174" s="82"/>
      <c r="D1174" s="79"/>
      <c r="E1174" s="83"/>
      <c r="F1174" s="83"/>
      <c r="G1174" s="81"/>
      <c r="H1174" s="126"/>
      <c r="I1174" s="238" t="str">
        <f>IF(ISNUMBER(F1174),_xlfn.IFS(RIGHT(H1174,3)="(b)",IF(AND(G1174&gt;=DATE('1. Informace o projektu'!$C$3,1,1),G1174&lt;=WORKDAY(DATE('1. Informace o projektu'!$C$3+1,1,31)-1,1)),"OK","!!"),RIGHT(H1174,3)="(a)",IF(AND(G1174&gt;=DATE('1. Informace o projektu'!$C$3,1,1),G1174&lt;=WORKDAY(DATE('1. Informace o projektu'!$C$3,12,31)-1,1,'6. Data'!$C$76:$C$89)),"OK","!!"),ISBLANK(G1174),"!",ISBLANK(H1174),"!!!",H1174='6. Data'!$B$3,"vyberte druh nákladu")," ")</f>
        <v xml:space="preserve"> </v>
      </c>
      <c r="J1174" s="261" t="str">
        <f t="shared" si="54"/>
        <v xml:space="preserve"> </v>
      </c>
      <c r="K1174" s="238" t="str">
        <f t="shared" si="55"/>
        <v xml:space="preserve"> </v>
      </c>
      <c r="L1174" s="87" t="str">
        <f t="shared" si="56"/>
        <v xml:space="preserve"> </v>
      </c>
    </row>
    <row r="1175" spans="1:12" x14ac:dyDescent="0.25">
      <c r="A1175" s="72"/>
      <c r="B1175" s="82"/>
      <c r="C1175" s="82"/>
      <c r="D1175" s="79"/>
      <c r="E1175" s="83"/>
      <c r="F1175" s="83"/>
      <c r="G1175" s="81"/>
      <c r="H1175" s="126"/>
      <c r="I1175" s="238" t="str">
        <f>IF(ISNUMBER(F1175),_xlfn.IFS(RIGHT(H1175,3)="(b)",IF(AND(G1175&gt;=DATE('1. Informace o projektu'!$C$3,1,1),G1175&lt;=WORKDAY(DATE('1. Informace o projektu'!$C$3+1,1,31)-1,1)),"OK","!!"),RIGHT(H1175,3)="(a)",IF(AND(G1175&gt;=DATE('1. Informace o projektu'!$C$3,1,1),G1175&lt;=WORKDAY(DATE('1. Informace o projektu'!$C$3,12,31)-1,1,'6. Data'!$C$76:$C$89)),"OK","!!"),ISBLANK(G1175),"!",ISBLANK(H1175),"!!!",H1175='6. Data'!$B$3,"vyberte druh nákladu")," ")</f>
        <v xml:space="preserve"> </v>
      </c>
      <c r="J1175" s="261" t="str">
        <f t="shared" si="54"/>
        <v xml:space="preserve"> </v>
      </c>
      <c r="K1175" s="238" t="str">
        <f t="shared" si="55"/>
        <v xml:space="preserve"> </v>
      </c>
      <c r="L1175" s="87" t="str">
        <f t="shared" si="56"/>
        <v xml:space="preserve"> </v>
      </c>
    </row>
    <row r="1176" spans="1:12" x14ac:dyDescent="0.25">
      <c r="A1176" s="72"/>
      <c r="B1176" s="82"/>
      <c r="C1176" s="82"/>
      <c r="D1176" s="79"/>
      <c r="E1176" s="83"/>
      <c r="F1176" s="83"/>
      <c r="G1176" s="81"/>
      <c r="H1176" s="126"/>
      <c r="I1176" s="238" t="str">
        <f>IF(ISNUMBER(F1176),_xlfn.IFS(RIGHT(H1176,3)="(b)",IF(AND(G1176&gt;=DATE('1. Informace o projektu'!$C$3,1,1),G1176&lt;=WORKDAY(DATE('1. Informace o projektu'!$C$3+1,1,31)-1,1)),"OK","!!"),RIGHT(H1176,3)="(a)",IF(AND(G1176&gt;=DATE('1. Informace o projektu'!$C$3,1,1),G1176&lt;=WORKDAY(DATE('1. Informace o projektu'!$C$3,12,31)-1,1,'6. Data'!$C$76:$C$89)),"OK","!!"),ISBLANK(G1176),"!",ISBLANK(H1176),"!!!",H1176='6. Data'!$B$3,"vyberte druh nákladu")," ")</f>
        <v xml:space="preserve"> </v>
      </c>
      <c r="J1176" s="261" t="str">
        <f t="shared" si="54"/>
        <v xml:space="preserve"> </v>
      </c>
      <c r="K1176" s="238" t="str">
        <f t="shared" si="55"/>
        <v xml:space="preserve"> </v>
      </c>
      <c r="L1176" s="87" t="str">
        <f t="shared" si="56"/>
        <v xml:space="preserve"> </v>
      </c>
    </row>
    <row r="1177" spans="1:12" x14ac:dyDescent="0.25">
      <c r="A1177" s="72"/>
      <c r="B1177" s="82"/>
      <c r="C1177" s="82"/>
      <c r="D1177" s="79"/>
      <c r="E1177" s="83"/>
      <c r="F1177" s="83"/>
      <c r="G1177" s="81"/>
      <c r="H1177" s="126"/>
      <c r="I1177" s="238" t="str">
        <f>IF(ISNUMBER(F1177),_xlfn.IFS(RIGHT(H1177,3)="(b)",IF(AND(G1177&gt;=DATE('1. Informace o projektu'!$C$3,1,1),G1177&lt;=WORKDAY(DATE('1. Informace o projektu'!$C$3+1,1,31)-1,1)),"OK","!!"),RIGHT(H1177,3)="(a)",IF(AND(G1177&gt;=DATE('1. Informace o projektu'!$C$3,1,1),G1177&lt;=WORKDAY(DATE('1. Informace o projektu'!$C$3,12,31)-1,1,'6. Data'!$C$76:$C$89)),"OK","!!"),ISBLANK(G1177),"!",ISBLANK(H1177),"!!!",H1177='6. Data'!$B$3,"vyberte druh nákladu")," ")</f>
        <v xml:space="preserve"> </v>
      </c>
      <c r="J1177" s="261" t="str">
        <f t="shared" si="54"/>
        <v xml:space="preserve"> </v>
      </c>
      <c r="K1177" s="238" t="str">
        <f t="shared" si="55"/>
        <v xml:space="preserve"> </v>
      </c>
      <c r="L1177" s="87" t="str">
        <f t="shared" si="56"/>
        <v xml:space="preserve"> </v>
      </c>
    </row>
    <row r="1178" spans="1:12" x14ac:dyDescent="0.25">
      <c r="A1178" s="72"/>
      <c r="B1178" s="82"/>
      <c r="C1178" s="82"/>
      <c r="D1178" s="79"/>
      <c r="E1178" s="83"/>
      <c r="F1178" s="83"/>
      <c r="G1178" s="81"/>
      <c r="H1178" s="126"/>
      <c r="I1178" s="238" t="str">
        <f>IF(ISNUMBER(F1178),_xlfn.IFS(RIGHT(H1178,3)="(b)",IF(AND(G1178&gt;=DATE('1. Informace o projektu'!$C$3,1,1),G1178&lt;=WORKDAY(DATE('1. Informace o projektu'!$C$3+1,1,31)-1,1)),"OK","!!"),RIGHT(H1178,3)="(a)",IF(AND(G1178&gt;=DATE('1. Informace o projektu'!$C$3,1,1),G1178&lt;=WORKDAY(DATE('1. Informace o projektu'!$C$3,12,31)-1,1,'6. Data'!$C$76:$C$89)),"OK","!!"),ISBLANK(G1178),"!",ISBLANK(H1178),"!!!",H1178='6. Data'!$B$3,"vyberte druh nákladu")," ")</f>
        <v xml:space="preserve"> </v>
      </c>
      <c r="J1178" s="261" t="str">
        <f t="shared" si="54"/>
        <v xml:space="preserve"> </v>
      </c>
      <c r="K1178" s="238" t="str">
        <f t="shared" si="55"/>
        <v xml:space="preserve"> </v>
      </c>
      <c r="L1178" s="87" t="str">
        <f t="shared" si="56"/>
        <v xml:space="preserve"> </v>
      </c>
    </row>
    <row r="1179" spans="1:12" x14ac:dyDescent="0.25">
      <c r="A1179" s="72"/>
      <c r="B1179" s="82"/>
      <c r="C1179" s="82"/>
      <c r="D1179" s="79"/>
      <c r="E1179" s="83"/>
      <c r="F1179" s="83"/>
      <c r="G1179" s="81"/>
      <c r="H1179" s="126"/>
      <c r="I1179" s="238" t="str">
        <f>IF(ISNUMBER(F1179),_xlfn.IFS(RIGHT(H1179,3)="(b)",IF(AND(G1179&gt;=DATE('1. Informace o projektu'!$C$3,1,1),G1179&lt;=WORKDAY(DATE('1. Informace o projektu'!$C$3+1,1,31)-1,1)),"OK","!!"),RIGHT(H1179,3)="(a)",IF(AND(G1179&gt;=DATE('1. Informace o projektu'!$C$3,1,1),G1179&lt;=WORKDAY(DATE('1. Informace o projektu'!$C$3,12,31)-1,1,'6. Data'!$C$76:$C$89)),"OK","!!"),ISBLANK(G1179),"!",ISBLANK(H1179),"!!!",H1179='6. Data'!$B$3,"vyberte druh nákladu")," ")</f>
        <v xml:space="preserve"> </v>
      </c>
      <c r="J1179" s="261" t="str">
        <f t="shared" si="54"/>
        <v xml:space="preserve"> </v>
      </c>
      <c r="K1179" s="238" t="str">
        <f t="shared" si="55"/>
        <v xml:space="preserve"> </v>
      </c>
      <c r="L1179" s="87" t="str">
        <f t="shared" si="56"/>
        <v xml:space="preserve"> </v>
      </c>
    </row>
    <row r="1180" spans="1:12" x14ac:dyDescent="0.25">
      <c r="A1180" s="72"/>
      <c r="B1180" s="82"/>
      <c r="C1180" s="82"/>
      <c r="D1180" s="79"/>
      <c r="E1180" s="83"/>
      <c r="F1180" s="83"/>
      <c r="G1180" s="81"/>
      <c r="H1180" s="126"/>
      <c r="I1180" s="238" t="str">
        <f>IF(ISNUMBER(F1180),_xlfn.IFS(RIGHT(H1180,3)="(b)",IF(AND(G1180&gt;=DATE('1. Informace o projektu'!$C$3,1,1),G1180&lt;=WORKDAY(DATE('1. Informace o projektu'!$C$3+1,1,31)-1,1)),"OK","!!"),RIGHT(H1180,3)="(a)",IF(AND(G1180&gt;=DATE('1. Informace o projektu'!$C$3,1,1),G1180&lt;=WORKDAY(DATE('1. Informace o projektu'!$C$3,12,31)-1,1,'6. Data'!$C$76:$C$89)),"OK","!!"),ISBLANK(G1180),"!",ISBLANK(H1180),"!!!",H1180='6. Data'!$B$3,"vyberte druh nákladu")," ")</f>
        <v xml:space="preserve"> </v>
      </c>
      <c r="J1180" s="261" t="str">
        <f t="shared" si="54"/>
        <v xml:space="preserve"> </v>
      </c>
      <c r="K1180" s="238" t="str">
        <f t="shared" si="55"/>
        <v xml:space="preserve"> </v>
      </c>
      <c r="L1180" s="87" t="str">
        <f t="shared" si="56"/>
        <v xml:space="preserve"> </v>
      </c>
    </row>
    <row r="1181" spans="1:12" x14ac:dyDescent="0.25">
      <c r="A1181" s="72"/>
      <c r="B1181" s="82"/>
      <c r="C1181" s="82"/>
      <c r="D1181" s="79"/>
      <c r="E1181" s="83"/>
      <c r="F1181" s="83"/>
      <c r="G1181" s="81"/>
      <c r="H1181" s="126"/>
      <c r="I1181" s="238" t="str">
        <f>IF(ISNUMBER(F1181),_xlfn.IFS(RIGHT(H1181,3)="(b)",IF(AND(G1181&gt;=DATE('1. Informace o projektu'!$C$3,1,1),G1181&lt;=WORKDAY(DATE('1. Informace o projektu'!$C$3+1,1,31)-1,1)),"OK","!!"),RIGHT(H1181,3)="(a)",IF(AND(G1181&gt;=DATE('1. Informace o projektu'!$C$3,1,1),G1181&lt;=WORKDAY(DATE('1. Informace o projektu'!$C$3,12,31)-1,1,'6. Data'!$C$76:$C$89)),"OK","!!"),ISBLANK(G1181),"!",ISBLANK(H1181),"!!!",H1181='6. Data'!$B$3,"vyberte druh nákladu")," ")</f>
        <v xml:space="preserve"> </v>
      </c>
      <c r="J1181" s="261" t="str">
        <f t="shared" si="54"/>
        <v xml:space="preserve"> </v>
      </c>
      <c r="K1181" s="238" t="str">
        <f t="shared" si="55"/>
        <v xml:space="preserve"> </v>
      </c>
      <c r="L1181" s="87" t="str">
        <f t="shared" si="56"/>
        <v xml:space="preserve"> </v>
      </c>
    </row>
    <row r="1182" spans="1:12" x14ac:dyDescent="0.25">
      <c r="A1182" s="72"/>
      <c r="B1182" s="82"/>
      <c r="C1182" s="82"/>
      <c r="D1182" s="79"/>
      <c r="E1182" s="83"/>
      <c r="F1182" s="83"/>
      <c r="G1182" s="81"/>
      <c r="H1182" s="126"/>
      <c r="I1182" s="238" t="str">
        <f>IF(ISNUMBER(F1182),_xlfn.IFS(RIGHT(H1182,3)="(b)",IF(AND(G1182&gt;=DATE('1. Informace o projektu'!$C$3,1,1),G1182&lt;=WORKDAY(DATE('1. Informace o projektu'!$C$3+1,1,31)-1,1)),"OK","!!"),RIGHT(H1182,3)="(a)",IF(AND(G1182&gt;=DATE('1. Informace o projektu'!$C$3,1,1),G1182&lt;=WORKDAY(DATE('1. Informace o projektu'!$C$3,12,31)-1,1,'6. Data'!$C$76:$C$89)),"OK","!!"),ISBLANK(G1182),"!",ISBLANK(H1182),"!!!",H1182='6. Data'!$B$3,"vyberte druh nákladu")," ")</f>
        <v xml:space="preserve"> </v>
      </c>
      <c r="J1182" s="261" t="str">
        <f t="shared" si="54"/>
        <v xml:space="preserve"> </v>
      </c>
      <c r="K1182" s="238" t="str">
        <f t="shared" si="55"/>
        <v xml:space="preserve"> </v>
      </c>
      <c r="L1182" s="87" t="str">
        <f t="shared" si="56"/>
        <v xml:space="preserve"> </v>
      </c>
    </row>
    <row r="1183" spans="1:12" x14ac:dyDescent="0.25">
      <c r="A1183" s="72"/>
      <c r="B1183" s="82"/>
      <c r="C1183" s="82"/>
      <c r="D1183" s="79"/>
      <c r="E1183" s="83"/>
      <c r="F1183" s="83"/>
      <c r="G1183" s="81"/>
      <c r="H1183" s="126"/>
      <c r="I1183" s="238" t="str">
        <f>IF(ISNUMBER(F1183),_xlfn.IFS(RIGHT(H1183,3)="(b)",IF(AND(G1183&gt;=DATE('1. Informace o projektu'!$C$3,1,1),G1183&lt;=WORKDAY(DATE('1. Informace o projektu'!$C$3+1,1,31)-1,1)),"OK","!!"),RIGHT(H1183,3)="(a)",IF(AND(G1183&gt;=DATE('1. Informace o projektu'!$C$3,1,1),G1183&lt;=WORKDAY(DATE('1. Informace o projektu'!$C$3,12,31)-1,1,'6. Data'!$C$76:$C$89)),"OK","!!"),ISBLANK(G1183),"!",ISBLANK(H1183),"!!!",H1183='6. Data'!$B$3,"vyberte druh nákladu")," ")</f>
        <v xml:space="preserve"> </v>
      </c>
      <c r="J1183" s="261" t="str">
        <f t="shared" si="54"/>
        <v xml:space="preserve"> </v>
      </c>
      <c r="K1183" s="238" t="str">
        <f t="shared" si="55"/>
        <v xml:space="preserve"> </v>
      </c>
      <c r="L1183" s="87" t="str">
        <f t="shared" si="56"/>
        <v xml:space="preserve"> </v>
      </c>
    </row>
    <row r="1184" spans="1:12" x14ac:dyDescent="0.25">
      <c r="A1184" s="72"/>
      <c r="B1184" s="82"/>
      <c r="C1184" s="82"/>
      <c r="D1184" s="79"/>
      <c r="E1184" s="83"/>
      <c r="F1184" s="83"/>
      <c r="G1184" s="81"/>
      <c r="H1184" s="126"/>
      <c r="I1184" s="238" t="str">
        <f>IF(ISNUMBER(F1184),_xlfn.IFS(RIGHT(H1184,3)="(b)",IF(AND(G1184&gt;=DATE('1. Informace o projektu'!$C$3,1,1),G1184&lt;=WORKDAY(DATE('1. Informace o projektu'!$C$3+1,1,31)-1,1)),"OK","!!"),RIGHT(H1184,3)="(a)",IF(AND(G1184&gt;=DATE('1. Informace o projektu'!$C$3,1,1),G1184&lt;=WORKDAY(DATE('1. Informace o projektu'!$C$3,12,31)-1,1,'6. Data'!$C$76:$C$89)),"OK","!!"),ISBLANK(G1184),"!",ISBLANK(H1184),"!!!",H1184='6. Data'!$B$3,"vyberte druh nákladu")," ")</f>
        <v xml:space="preserve"> </v>
      </c>
      <c r="J1184" s="261" t="str">
        <f t="shared" si="54"/>
        <v xml:space="preserve"> </v>
      </c>
      <c r="K1184" s="238" t="str">
        <f t="shared" si="55"/>
        <v xml:space="preserve"> </v>
      </c>
      <c r="L1184" s="87" t="str">
        <f t="shared" si="56"/>
        <v xml:space="preserve"> </v>
      </c>
    </row>
    <row r="1185" spans="1:12" x14ac:dyDescent="0.25">
      <c r="A1185" s="72"/>
      <c r="B1185" s="82"/>
      <c r="C1185" s="82"/>
      <c r="D1185" s="79"/>
      <c r="E1185" s="83"/>
      <c r="F1185" s="83"/>
      <c r="G1185" s="81"/>
      <c r="H1185" s="126"/>
      <c r="I1185" s="238" t="str">
        <f>IF(ISNUMBER(F1185),_xlfn.IFS(RIGHT(H1185,3)="(b)",IF(AND(G1185&gt;=DATE('1. Informace o projektu'!$C$3,1,1),G1185&lt;=WORKDAY(DATE('1. Informace o projektu'!$C$3+1,1,31)-1,1)),"OK","!!"),RIGHT(H1185,3)="(a)",IF(AND(G1185&gt;=DATE('1. Informace o projektu'!$C$3,1,1),G1185&lt;=WORKDAY(DATE('1. Informace o projektu'!$C$3,12,31)-1,1,'6. Data'!$C$76:$C$89)),"OK","!!"),ISBLANK(G1185),"!",ISBLANK(H1185),"!!!",H1185='6. Data'!$B$3,"vyberte druh nákladu")," ")</f>
        <v xml:space="preserve"> </v>
      </c>
      <c r="J1185" s="261" t="str">
        <f t="shared" si="54"/>
        <v xml:space="preserve"> </v>
      </c>
      <c r="K1185" s="238" t="str">
        <f t="shared" si="55"/>
        <v xml:space="preserve"> </v>
      </c>
      <c r="L1185" s="87" t="str">
        <f t="shared" si="56"/>
        <v xml:space="preserve"> </v>
      </c>
    </row>
    <row r="1186" spans="1:12" x14ac:dyDescent="0.25">
      <c r="A1186" s="72"/>
      <c r="B1186" s="82"/>
      <c r="C1186" s="82"/>
      <c r="D1186" s="79"/>
      <c r="E1186" s="83"/>
      <c r="F1186" s="83"/>
      <c r="G1186" s="81"/>
      <c r="H1186" s="126"/>
      <c r="I1186" s="238" t="str">
        <f>IF(ISNUMBER(F1186),_xlfn.IFS(RIGHT(H1186,3)="(b)",IF(AND(G1186&gt;=DATE('1. Informace o projektu'!$C$3,1,1),G1186&lt;=WORKDAY(DATE('1. Informace o projektu'!$C$3+1,1,31)-1,1)),"OK","!!"),RIGHT(H1186,3)="(a)",IF(AND(G1186&gt;=DATE('1. Informace o projektu'!$C$3,1,1),G1186&lt;=WORKDAY(DATE('1. Informace o projektu'!$C$3,12,31)-1,1,'6. Data'!$C$76:$C$89)),"OK","!!"),ISBLANK(G1186),"!",ISBLANK(H1186),"!!!",H1186='6. Data'!$B$3,"vyberte druh nákladu")," ")</f>
        <v xml:space="preserve"> </v>
      </c>
      <c r="J1186" s="261" t="str">
        <f t="shared" si="54"/>
        <v xml:space="preserve"> </v>
      </c>
      <c r="K1186" s="238" t="str">
        <f t="shared" si="55"/>
        <v xml:space="preserve"> </v>
      </c>
      <c r="L1186" s="87" t="str">
        <f t="shared" si="56"/>
        <v xml:space="preserve"> </v>
      </c>
    </row>
    <row r="1187" spans="1:12" x14ac:dyDescent="0.25">
      <c r="A1187" s="72"/>
      <c r="B1187" s="82"/>
      <c r="C1187" s="82"/>
      <c r="D1187" s="79"/>
      <c r="E1187" s="83"/>
      <c r="F1187" s="83"/>
      <c r="G1187" s="81"/>
      <c r="H1187" s="126"/>
      <c r="I1187" s="238" t="str">
        <f>IF(ISNUMBER(F1187),_xlfn.IFS(RIGHT(H1187,3)="(b)",IF(AND(G1187&gt;=DATE('1. Informace o projektu'!$C$3,1,1),G1187&lt;=WORKDAY(DATE('1. Informace o projektu'!$C$3+1,1,31)-1,1)),"OK","!!"),RIGHT(H1187,3)="(a)",IF(AND(G1187&gt;=DATE('1. Informace o projektu'!$C$3,1,1),G1187&lt;=WORKDAY(DATE('1. Informace o projektu'!$C$3,12,31)-1,1,'6. Data'!$C$76:$C$89)),"OK","!!"),ISBLANK(G1187),"!",ISBLANK(H1187),"!!!",H1187='6. Data'!$B$3,"vyberte druh nákladu")," ")</f>
        <v xml:space="preserve"> </v>
      </c>
      <c r="J1187" s="261" t="str">
        <f t="shared" si="54"/>
        <v xml:space="preserve"> </v>
      </c>
      <c r="K1187" s="238" t="str">
        <f t="shared" si="55"/>
        <v xml:space="preserve"> </v>
      </c>
      <c r="L1187" s="87" t="str">
        <f t="shared" si="56"/>
        <v xml:space="preserve"> </v>
      </c>
    </row>
    <row r="1188" spans="1:12" x14ac:dyDescent="0.25">
      <c r="A1188" s="72"/>
      <c r="B1188" s="82"/>
      <c r="C1188" s="82"/>
      <c r="D1188" s="79"/>
      <c r="E1188" s="83"/>
      <c r="F1188" s="83"/>
      <c r="G1188" s="81"/>
      <c r="H1188" s="126"/>
      <c r="I1188" s="238" t="str">
        <f>IF(ISNUMBER(F1188),_xlfn.IFS(RIGHT(H1188,3)="(b)",IF(AND(G1188&gt;=DATE('1. Informace o projektu'!$C$3,1,1),G1188&lt;=WORKDAY(DATE('1. Informace o projektu'!$C$3+1,1,31)-1,1)),"OK","!!"),RIGHT(H1188,3)="(a)",IF(AND(G1188&gt;=DATE('1. Informace o projektu'!$C$3,1,1),G1188&lt;=WORKDAY(DATE('1. Informace o projektu'!$C$3,12,31)-1,1,'6. Data'!$C$76:$C$89)),"OK","!!"),ISBLANK(G1188),"!",ISBLANK(H1188),"!!!",H1188='6. Data'!$B$3,"vyberte druh nákladu")," ")</f>
        <v xml:space="preserve"> </v>
      </c>
      <c r="J1188" s="261" t="str">
        <f t="shared" si="54"/>
        <v xml:space="preserve"> </v>
      </c>
      <c r="K1188" s="238" t="str">
        <f t="shared" si="55"/>
        <v xml:space="preserve"> </v>
      </c>
      <c r="L1188" s="87" t="str">
        <f t="shared" si="56"/>
        <v xml:space="preserve"> </v>
      </c>
    </row>
    <row r="1189" spans="1:12" x14ac:dyDescent="0.25">
      <c r="A1189" s="72"/>
      <c r="B1189" s="82"/>
      <c r="C1189" s="82"/>
      <c r="D1189" s="79"/>
      <c r="E1189" s="83"/>
      <c r="F1189" s="83"/>
      <c r="G1189" s="81"/>
      <c r="H1189" s="126"/>
      <c r="I1189" s="238" t="str">
        <f>IF(ISNUMBER(F1189),_xlfn.IFS(RIGHT(H1189,3)="(b)",IF(AND(G1189&gt;=DATE('1. Informace o projektu'!$C$3,1,1),G1189&lt;=WORKDAY(DATE('1. Informace o projektu'!$C$3+1,1,31)-1,1)),"OK","!!"),RIGHT(H1189,3)="(a)",IF(AND(G1189&gt;=DATE('1. Informace o projektu'!$C$3,1,1),G1189&lt;=WORKDAY(DATE('1. Informace o projektu'!$C$3,12,31)-1,1,'6. Data'!$C$76:$C$89)),"OK","!!"),ISBLANK(G1189),"!",ISBLANK(H1189),"!!!",H1189='6. Data'!$B$3,"vyberte druh nákladu")," ")</f>
        <v xml:space="preserve"> </v>
      </c>
      <c r="J1189" s="261" t="str">
        <f t="shared" si="54"/>
        <v xml:space="preserve"> </v>
      </c>
      <c r="K1189" s="238" t="str">
        <f t="shared" si="55"/>
        <v xml:space="preserve"> </v>
      </c>
      <c r="L1189" s="87" t="str">
        <f t="shared" si="56"/>
        <v xml:space="preserve"> </v>
      </c>
    </row>
    <row r="1190" spans="1:12" x14ac:dyDescent="0.25">
      <c r="A1190" s="72"/>
      <c r="B1190" s="82"/>
      <c r="C1190" s="82"/>
      <c r="D1190" s="79"/>
      <c r="E1190" s="83"/>
      <c r="F1190" s="83"/>
      <c r="G1190" s="81"/>
      <c r="H1190" s="126"/>
      <c r="I1190" s="238" t="str">
        <f>IF(ISNUMBER(F1190),_xlfn.IFS(RIGHT(H1190,3)="(b)",IF(AND(G1190&gt;=DATE('1. Informace o projektu'!$C$3,1,1),G1190&lt;=WORKDAY(DATE('1. Informace o projektu'!$C$3+1,1,31)-1,1)),"OK","!!"),RIGHT(H1190,3)="(a)",IF(AND(G1190&gt;=DATE('1. Informace o projektu'!$C$3,1,1),G1190&lt;=WORKDAY(DATE('1. Informace o projektu'!$C$3,12,31)-1,1,'6. Data'!$C$76:$C$89)),"OK","!!"),ISBLANK(G1190),"!",ISBLANK(H1190),"!!!",H1190='6. Data'!$B$3,"vyberte druh nákladu")," ")</f>
        <v xml:space="preserve"> </v>
      </c>
      <c r="J1190" s="261" t="str">
        <f t="shared" si="54"/>
        <v xml:space="preserve"> </v>
      </c>
      <c r="K1190" s="238" t="str">
        <f t="shared" si="55"/>
        <v xml:space="preserve"> </v>
      </c>
      <c r="L1190" s="87" t="str">
        <f t="shared" si="56"/>
        <v xml:space="preserve"> </v>
      </c>
    </row>
    <row r="1191" spans="1:12" x14ac:dyDescent="0.25">
      <c r="A1191" s="72"/>
      <c r="B1191" s="82"/>
      <c r="C1191" s="82"/>
      <c r="D1191" s="79"/>
      <c r="E1191" s="83"/>
      <c r="F1191" s="83"/>
      <c r="G1191" s="81"/>
      <c r="H1191" s="126"/>
      <c r="I1191" s="238" t="str">
        <f>IF(ISNUMBER(F1191),_xlfn.IFS(RIGHT(H1191,3)="(b)",IF(AND(G1191&gt;=DATE('1. Informace o projektu'!$C$3,1,1),G1191&lt;=WORKDAY(DATE('1. Informace o projektu'!$C$3+1,1,31)-1,1)),"OK","!!"),RIGHT(H1191,3)="(a)",IF(AND(G1191&gt;=DATE('1. Informace o projektu'!$C$3,1,1),G1191&lt;=WORKDAY(DATE('1. Informace o projektu'!$C$3,12,31)-1,1,'6. Data'!$C$76:$C$89)),"OK","!!"),ISBLANK(G1191),"!",ISBLANK(H1191),"!!!",H1191='6. Data'!$B$3,"vyberte druh nákladu")," ")</f>
        <v xml:space="preserve"> </v>
      </c>
      <c r="J1191" s="261" t="str">
        <f t="shared" si="54"/>
        <v xml:space="preserve"> </v>
      </c>
      <c r="K1191" s="238" t="str">
        <f t="shared" si="55"/>
        <v xml:space="preserve"> </v>
      </c>
      <c r="L1191" s="87" t="str">
        <f t="shared" si="56"/>
        <v xml:space="preserve"> </v>
      </c>
    </row>
    <row r="1192" spans="1:12" x14ac:dyDescent="0.25">
      <c r="A1192" s="72"/>
      <c r="B1192" s="82"/>
      <c r="C1192" s="82"/>
      <c r="D1192" s="79"/>
      <c r="E1192" s="83"/>
      <c r="F1192" s="83"/>
      <c r="G1192" s="81"/>
      <c r="H1192" s="126"/>
      <c r="I1192" s="238" t="str">
        <f>IF(ISNUMBER(F1192),_xlfn.IFS(RIGHT(H1192,3)="(b)",IF(AND(G1192&gt;=DATE('1. Informace o projektu'!$C$3,1,1),G1192&lt;=WORKDAY(DATE('1. Informace o projektu'!$C$3+1,1,31)-1,1)),"OK","!!"),RIGHT(H1192,3)="(a)",IF(AND(G1192&gt;=DATE('1. Informace o projektu'!$C$3,1,1),G1192&lt;=WORKDAY(DATE('1. Informace o projektu'!$C$3,12,31)-1,1,'6. Data'!$C$76:$C$89)),"OK","!!"),ISBLANK(G1192),"!",ISBLANK(H1192),"!!!",H1192='6. Data'!$B$3,"vyberte druh nákladu")," ")</f>
        <v xml:space="preserve"> </v>
      </c>
      <c r="J1192" s="261" t="str">
        <f t="shared" si="54"/>
        <v xml:space="preserve"> </v>
      </c>
      <c r="K1192" s="238" t="str">
        <f t="shared" si="55"/>
        <v xml:space="preserve"> </v>
      </c>
      <c r="L1192" s="87" t="str">
        <f t="shared" si="56"/>
        <v xml:space="preserve"> </v>
      </c>
    </row>
    <row r="1193" spans="1:12" x14ac:dyDescent="0.25">
      <c r="A1193" s="72"/>
      <c r="B1193" s="82"/>
      <c r="C1193" s="82"/>
      <c r="D1193" s="79"/>
      <c r="E1193" s="83"/>
      <c r="F1193" s="83"/>
      <c r="G1193" s="81"/>
      <c r="H1193" s="126"/>
      <c r="I1193" s="238" t="str">
        <f>IF(ISNUMBER(F1193),_xlfn.IFS(RIGHT(H1193,3)="(b)",IF(AND(G1193&gt;=DATE('1. Informace o projektu'!$C$3,1,1),G1193&lt;=WORKDAY(DATE('1. Informace o projektu'!$C$3+1,1,31)-1,1)),"OK","!!"),RIGHT(H1193,3)="(a)",IF(AND(G1193&gt;=DATE('1. Informace o projektu'!$C$3,1,1),G1193&lt;=WORKDAY(DATE('1. Informace o projektu'!$C$3,12,31)-1,1,'6. Data'!$C$76:$C$89)),"OK","!!"),ISBLANK(G1193),"!",ISBLANK(H1193),"!!!",H1193='6. Data'!$B$3,"vyberte druh nákladu")," ")</f>
        <v xml:space="preserve"> </v>
      </c>
      <c r="J1193" s="261" t="str">
        <f t="shared" si="54"/>
        <v xml:space="preserve"> </v>
      </c>
      <c r="K1193" s="238" t="str">
        <f t="shared" si="55"/>
        <v xml:space="preserve"> </v>
      </c>
      <c r="L1193" s="87" t="str">
        <f t="shared" si="56"/>
        <v xml:space="preserve"> </v>
      </c>
    </row>
    <row r="1194" spans="1:12" x14ac:dyDescent="0.25">
      <c r="A1194" s="72"/>
      <c r="B1194" s="82"/>
      <c r="C1194" s="82"/>
      <c r="D1194" s="79"/>
      <c r="E1194" s="83"/>
      <c r="F1194" s="83"/>
      <c r="G1194" s="81"/>
      <c r="H1194" s="126"/>
      <c r="I1194" s="238" t="str">
        <f>IF(ISNUMBER(F1194),_xlfn.IFS(RIGHT(H1194,3)="(b)",IF(AND(G1194&gt;=DATE('1. Informace o projektu'!$C$3,1,1),G1194&lt;=WORKDAY(DATE('1. Informace o projektu'!$C$3+1,1,31)-1,1)),"OK","!!"),RIGHT(H1194,3)="(a)",IF(AND(G1194&gt;=DATE('1. Informace o projektu'!$C$3,1,1),G1194&lt;=WORKDAY(DATE('1. Informace o projektu'!$C$3,12,31)-1,1,'6. Data'!$C$76:$C$89)),"OK","!!"),ISBLANK(G1194),"!",ISBLANK(H1194),"!!!",H1194='6. Data'!$B$3,"vyberte druh nákladu")," ")</f>
        <v xml:space="preserve"> </v>
      </c>
      <c r="J1194" s="261" t="str">
        <f t="shared" si="54"/>
        <v xml:space="preserve"> </v>
      </c>
      <c r="K1194" s="238" t="str">
        <f t="shared" si="55"/>
        <v xml:space="preserve"> </v>
      </c>
      <c r="L1194" s="87" t="str">
        <f t="shared" si="56"/>
        <v xml:space="preserve"> </v>
      </c>
    </row>
    <row r="1195" spans="1:12" x14ac:dyDescent="0.25">
      <c r="A1195" s="72"/>
      <c r="B1195" s="82"/>
      <c r="C1195" s="82"/>
      <c r="D1195" s="79"/>
      <c r="E1195" s="83"/>
      <c r="F1195" s="83"/>
      <c r="G1195" s="81"/>
      <c r="H1195" s="126"/>
      <c r="I1195" s="238" t="str">
        <f>IF(ISNUMBER(F1195),_xlfn.IFS(RIGHT(H1195,3)="(b)",IF(AND(G1195&gt;=DATE('1. Informace o projektu'!$C$3,1,1),G1195&lt;=WORKDAY(DATE('1. Informace o projektu'!$C$3+1,1,31)-1,1)),"OK","!!"),RIGHT(H1195,3)="(a)",IF(AND(G1195&gt;=DATE('1. Informace o projektu'!$C$3,1,1),G1195&lt;=WORKDAY(DATE('1. Informace o projektu'!$C$3,12,31)-1,1,'6. Data'!$C$76:$C$89)),"OK","!!"),ISBLANK(G1195),"!",ISBLANK(H1195),"!!!",H1195='6. Data'!$B$3,"vyberte druh nákladu")," ")</f>
        <v xml:space="preserve"> </v>
      </c>
      <c r="J1195" s="261" t="str">
        <f t="shared" si="54"/>
        <v xml:space="preserve"> </v>
      </c>
      <c r="K1195" s="238" t="str">
        <f t="shared" si="55"/>
        <v xml:space="preserve"> </v>
      </c>
      <c r="L1195" s="87" t="str">
        <f t="shared" si="56"/>
        <v xml:space="preserve"> </v>
      </c>
    </row>
    <row r="1196" spans="1:12" x14ac:dyDescent="0.25">
      <c r="A1196" s="72"/>
      <c r="B1196" s="82"/>
      <c r="C1196" s="82"/>
      <c r="D1196" s="79"/>
      <c r="E1196" s="83"/>
      <c r="F1196" s="83"/>
      <c r="G1196" s="81"/>
      <c r="H1196" s="126"/>
      <c r="I1196" s="238" t="str">
        <f>IF(ISNUMBER(F1196),_xlfn.IFS(RIGHT(H1196,3)="(b)",IF(AND(G1196&gt;=DATE('1. Informace o projektu'!$C$3,1,1),G1196&lt;=WORKDAY(DATE('1. Informace o projektu'!$C$3+1,1,31)-1,1)),"OK","!!"),RIGHT(H1196,3)="(a)",IF(AND(G1196&gt;=DATE('1. Informace o projektu'!$C$3,1,1),G1196&lt;=WORKDAY(DATE('1. Informace o projektu'!$C$3,12,31)-1,1,'6. Data'!$C$76:$C$89)),"OK","!!"),ISBLANK(G1196),"!",ISBLANK(H1196),"!!!",H1196='6. Data'!$B$3,"vyberte druh nákladu")," ")</f>
        <v xml:space="preserve"> </v>
      </c>
      <c r="J1196" s="261" t="str">
        <f t="shared" si="54"/>
        <v xml:space="preserve"> </v>
      </c>
      <c r="K1196" s="238" t="str">
        <f t="shared" si="55"/>
        <v xml:space="preserve"> </v>
      </c>
      <c r="L1196" s="87" t="str">
        <f t="shared" si="56"/>
        <v xml:space="preserve"> </v>
      </c>
    </row>
    <row r="1197" spans="1:12" x14ac:dyDescent="0.25">
      <c r="A1197" s="72"/>
      <c r="B1197" s="82"/>
      <c r="C1197" s="82"/>
      <c r="D1197" s="79"/>
      <c r="E1197" s="83"/>
      <c r="F1197" s="83"/>
      <c r="G1197" s="81"/>
      <c r="H1197" s="126"/>
      <c r="I1197" s="238" t="str">
        <f>IF(ISNUMBER(F1197),_xlfn.IFS(RIGHT(H1197,3)="(b)",IF(AND(G1197&gt;=DATE('1. Informace o projektu'!$C$3,1,1),G1197&lt;=WORKDAY(DATE('1. Informace o projektu'!$C$3+1,1,31)-1,1)),"OK","!!"),RIGHT(H1197,3)="(a)",IF(AND(G1197&gt;=DATE('1. Informace o projektu'!$C$3,1,1),G1197&lt;=WORKDAY(DATE('1. Informace o projektu'!$C$3,12,31)-1,1,'6. Data'!$C$76:$C$89)),"OK","!!"),ISBLANK(G1197),"!",ISBLANK(H1197),"!!!",H1197='6. Data'!$B$3,"vyberte druh nákladu")," ")</f>
        <v xml:space="preserve"> </v>
      </c>
      <c r="J1197" s="261" t="str">
        <f t="shared" si="54"/>
        <v xml:space="preserve"> </v>
      </c>
      <c r="K1197" s="238" t="str">
        <f t="shared" si="55"/>
        <v xml:space="preserve"> </v>
      </c>
      <c r="L1197" s="87" t="str">
        <f t="shared" si="56"/>
        <v xml:space="preserve"> </v>
      </c>
    </row>
    <row r="1198" spans="1:12" x14ac:dyDescent="0.25">
      <c r="A1198" s="72"/>
      <c r="B1198" s="82"/>
      <c r="C1198" s="82"/>
      <c r="D1198" s="79"/>
      <c r="E1198" s="83"/>
      <c r="F1198" s="83"/>
      <c r="G1198" s="81"/>
      <c r="H1198" s="126"/>
      <c r="I1198" s="238" t="str">
        <f>IF(ISNUMBER(F1198),_xlfn.IFS(RIGHT(H1198,3)="(b)",IF(AND(G1198&gt;=DATE('1. Informace o projektu'!$C$3,1,1),G1198&lt;=WORKDAY(DATE('1. Informace o projektu'!$C$3+1,1,31)-1,1)),"OK","!!"),RIGHT(H1198,3)="(a)",IF(AND(G1198&gt;=DATE('1. Informace o projektu'!$C$3,1,1),G1198&lt;=WORKDAY(DATE('1. Informace o projektu'!$C$3,12,31)-1,1,'6. Data'!$C$76:$C$89)),"OK","!!"),ISBLANK(G1198),"!",ISBLANK(H1198),"!!!",H1198='6. Data'!$B$3,"vyberte druh nákladu")," ")</f>
        <v xml:space="preserve"> </v>
      </c>
      <c r="J1198" s="261" t="str">
        <f t="shared" si="54"/>
        <v xml:space="preserve"> </v>
      </c>
      <c r="K1198" s="238" t="str">
        <f t="shared" si="55"/>
        <v xml:space="preserve"> </v>
      </c>
      <c r="L1198" s="87" t="str">
        <f t="shared" si="56"/>
        <v xml:space="preserve"> </v>
      </c>
    </row>
    <row r="1199" spans="1:12" x14ac:dyDescent="0.25">
      <c r="A1199" s="72"/>
      <c r="B1199" s="82"/>
      <c r="C1199" s="82"/>
      <c r="D1199" s="79"/>
      <c r="E1199" s="83"/>
      <c r="F1199" s="83"/>
      <c r="G1199" s="81"/>
      <c r="H1199" s="126"/>
      <c r="I1199" s="238" t="str">
        <f>IF(ISNUMBER(F1199),_xlfn.IFS(RIGHT(H1199,3)="(b)",IF(AND(G1199&gt;=DATE('1. Informace o projektu'!$C$3,1,1),G1199&lt;=WORKDAY(DATE('1. Informace o projektu'!$C$3+1,1,31)-1,1)),"OK","!!"),RIGHT(H1199,3)="(a)",IF(AND(G1199&gt;=DATE('1. Informace o projektu'!$C$3,1,1),G1199&lt;=WORKDAY(DATE('1. Informace o projektu'!$C$3,12,31)-1,1,'6. Data'!$C$76:$C$89)),"OK","!!"),ISBLANK(G1199),"!",ISBLANK(H1199),"!!!",H1199='6. Data'!$B$3,"vyberte druh nákladu")," ")</f>
        <v xml:space="preserve"> </v>
      </c>
      <c r="J1199" s="261" t="str">
        <f t="shared" si="54"/>
        <v xml:space="preserve"> </v>
      </c>
      <c r="K1199" s="238" t="str">
        <f t="shared" si="55"/>
        <v xml:space="preserve"> </v>
      </c>
      <c r="L1199" s="87" t="str">
        <f t="shared" si="56"/>
        <v xml:space="preserve"> </v>
      </c>
    </row>
    <row r="1200" spans="1:12" x14ac:dyDescent="0.25">
      <c r="A1200" s="72"/>
      <c r="B1200" s="82"/>
      <c r="C1200" s="82"/>
      <c r="D1200" s="79"/>
      <c r="E1200" s="83"/>
      <c r="F1200" s="83"/>
      <c r="G1200" s="81"/>
      <c r="H1200" s="126"/>
      <c r="I1200" s="238" t="str">
        <f>IF(ISNUMBER(F1200),_xlfn.IFS(RIGHT(H1200,3)="(b)",IF(AND(G1200&gt;=DATE('1. Informace o projektu'!$C$3,1,1),G1200&lt;=WORKDAY(DATE('1. Informace o projektu'!$C$3+1,1,31)-1,1)),"OK","!!"),RIGHT(H1200,3)="(a)",IF(AND(G1200&gt;=DATE('1. Informace o projektu'!$C$3,1,1),G1200&lt;=WORKDAY(DATE('1. Informace o projektu'!$C$3,12,31)-1,1,'6. Data'!$C$76:$C$89)),"OK","!!"),ISBLANK(G1200),"!",ISBLANK(H1200),"!!!",H1200='6. Data'!$B$3,"vyberte druh nákladu")," ")</f>
        <v xml:space="preserve"> </v>
      </c>
      <c r="J1200" s="261" t="str">
        <f t="shared" si="54"/>
        <v xml:space="preserve"> </v>
      </c>
      <c r="K1200" s="238" t="str">
        <f t="shared" si="55"/>
        <v xml:space="preserve"> </v>
      </c>
      <c r="L1200" s="87" t="str">
        <f t="shared" si="56"/>
        <v xml:space="preserve"> </v>
      </c>
    </row>
    <row r="1201" spans="1:12" x14ac:dyDescent="0.25">
      <c r="A1201" s="72"/>
      <c r="B1201" s="82"/>
      <c r="C1201" s="82"/>
      <c r="D1201" s="79"/>
      <c r="E1201" s="83"/>
      <c r="F1201" s="83"/>
      <c r="G1201" s="81"/>
      <c r="H1201" s="126"/>
      <c r="I1201" s="238" t="str">
        <f>IF(ISNUMBER(F1201),_xlfn.IFS(RIGHT(H1201,3)="(b)",IF(AND(G1201&gt;=DATE('1. Informace o projektu'!$C$3,1,1),G1201&lt;=WORKDAY(DATE('1. Informace o projektu'!$C$3+1,1,31)-1,1)),"OK","!!"),RIGHT(H1201,3)="(a)",IF(AND(G1201&gt;=DATE('1. Informace o projektu'!$C$3,1,1),G1201&lt;=WORKDAY(DATE('1. Informace o projektu'!$C$3,12,31)-1,1,'6. Data'!$C$76:$C$89)),"OK","!!"),ISBLANK(G1201),"!",ISBLANK(H1201),"!!!",H1201='6. Data'!$B$3,"vyberte druh nákladu")," ")</f>
        <v xml:space="preserve"> </v>
      </c>
      <c r="J1201" s="261" t="str">
        <f t="shared" si="54"/>
        <v xml:space="preserve"> </v>
      </c>
      <c r="K1201" s="238" t="str">
        <f t="shared" si="55"/>
        <v xml:space="preserve"> </v>
      </c>
      <c r="L1201" s="87" t="str">
        <f t="shared" si="56"/>
        <v xml:space="preserve"> </v>
      </c>
    </row>
    <row r="1202" spans="1:12" x14ac:dyDescent="0.25">
      <c r="A1202" s="72"/>
      <c r="B1202" s="82"/>
      <c r="C1202" s="82"/>
      <c r="D1202" s="79"/>
      <c r="E1202" s="83"/>
      <c r="F1202" s="83"/>
      <c r="G1202" s="81"/>
      <c r="H1202" s="126"/>
      <c r="I1202" s="238" t="str">
        <f>IF(ISNUMBER(F1202),_xlfn.IFS(RIGHT(H1202,3)="(b)",IF(AND(G1202&gt;=DATE('1. Informace o projektu'!$C$3,1,1),G1202&lt;=WORKDAY(DATE('1. Informace o projektu'!$C$3+1,1,31)-1,1)),"OK","!!"),RIGHT(H1202,3)="(a)",IF(AND(G1202&gt;=DATE('1. Informace o projektu'!$C$3,1,1),G1202&lt;=WORKDAY(DATE('1. Informace o projektu'!$C$3,12,31)-1,1,'6. Data'!$C$76:$C$89)),"OK","!!"),ISBLANK(G1202),"!",ISBLANK(H1202),"!!!",H1202='6. Data'!$B$3,"vyberte druh nákladu")," ")</f>
        <v xml:space="preserve"> </v>
      </c>
      <c r="J1202" s="261" t="str">
        <f t="shared" si="54"/>
        <v xml:space="preserve"> </v>
      </c>
      <c r="K1202" s="238" t="str">
        <f t="shared" si="55"/>
        <v xml:space="preserve"> </v>
      </c>
      <c r="L1202" s="87" t="str">
        <f t="shared" si="56"/>
        <v xml:space="preserve"> </v>
      </c>
    </row>
    <row r="1203" spans="1:12" x14ac:dyDescent="0.25">
      <c r="A1203" s="72"/>
      <c r="B1203" s="82"/>
      <c r="C1203" s="82"/>
      <c r="D1203" s="79"/>
      <c r="E1203" s="83"/>
      <c r="F1203" s="83"/>
      <c r="G1203" s="81"/>
      <c r="H1203" s="126"/>
      <c r="I1203" s="238" t="str">
        <f>IF(ISNUMBER(F1203),_xlfn.IFS(RIGHT(H1203,3)="(b)",IF(AND(G1203&gt;=DATE('1. Informace o projektu'!$C$3,1,1),G1203&lt;=WORKDAY(DATE('1. Informace o projektu'!$C$3+1,1,31)-1,1)),"OK","!!"),RIGHT(H1203,3)="(a)",IF(AND(G1203&gt;=DATE('1. Informace o projektu'!$C$3,1,1),G1203&lt;=WORKDAY(DATE('1. Informace o projektu'!$C$3,12,31)-1,1,'6. Data'!$C$76:$C$89)),"OK","!!"),ISBLANK(G1203),"!",ISBLANK(H1203),"!!!",H1203='6. Data'!$B$3,"vyberte druh nákladu")," ")</f>
        <v xml:space="preserve"> </v>
      </c>
      <c r="J1203" s="261" t="str">
        <f t="shared" si="54"/>
        <v xml:space="preserve"> </v>
      </c>
      <c r="K1203" s="238" t="str">
        <f t="shared" si="55"/>
        <v xml:space="preserve"> </v>
      </c>
      <c r="L1203" s="87" t="str">
        <f t="shared" si="56"/>
        <v xml:space="preserve"> </v>
      </c>
    </row>
    <row r="1204" spans="1:12" x14ac:dyDescent="0.25">
      <c r="A1204" s="72"/>
      <c r="B1204" s="82"/>
      <c r="C1204" s="82"/>
      <c r="D1204" s="79"/>
      <c r="E1204" s="83"/>
      <c r="F1204" s="83"/>
      <c r="G1204" s="81"/>
      <c r="H1204" s="126"/>
      <c r="I1204" s="238" t="str">
        <f>IF(ISNUMBER(F1204),_xlfn.IFS(RIGHT(H1204,3)="(b)",IF(AND(G1204&gt;=DATE('1. Informace o projektu'!$C$3,1,1),G1204&lt;=WORKDAY(DATE('1. Informace o projektu'!$C$3+1,1,31)-1,1)),"OK","!!"),RIGHT(H1204,3)="(a)",IF(AND(G1204&gt;=DATE('1. Informace o projektu'!$C$3,1,1),G1204&lt;=WORKDAY(DATE('1. Informace o projektu'!$C$3,12,31)-1,1,'6. Data'!$C$76:$C$89)),"OK","!!"),ISBLANK(G1204),"!",ISBLANK(H1204),"!!!",H1204='6. Data'!$B$3,"vyberte druh nákladu")," ")</f>
        <v xml:space="preserve"> </v>
      </c>
      <c r="J1204" s="261" t="str">
        <f t="shared" si="54"/>
        <v xml:space="preserve"> </v>
      </c>
      <c r="K1204" s="238" t="str">
        <f t="shared" si="55"/>
        <v xml:space="preserve"> </v>
      </c>
      <c r="L1204" s="87" t="str">
        <f t="shared" si="56"/>
        <v xml:space="preserve"> </v>
      </c>
    </row>
    <row r="1205" spans="1:12" x14ac:dyDescent="0.25">
      <c r="A1205" s="72"/>
      <c r="B1205" s="82"/>
      <c r="C1205" s="82"/>
      <c r="D1205" s="79"/>
      <c r="E1205" s="83"/>
      <c r="F1205" s="83"/>
      <c r="G1205" s="81"/>
      <c r="H1205" s="126"/>
      <c r="I1205" s="238" t="str">
        <f>IF(ISNUMBER(F1205),_xlfn.IFS(RIGHT(H1205,3)="(b)",IF(AND(G1205&gt;=DATE('1. Informace o projektu'!$C$3,1,1),G1205&lt;=WORKDAY(DATE('1. Informace o projektu'!$C$3+1,1,31)-1,1)),"OK","!!"),RIGHT(H1205,3)="(a)",IF(AND(G1205&gt;=DATE('1. Informace o projektu'!$C$3,1,1),G1205&lt;=WORKDAY(DATE('1. Informace o projektu'!$C$3,12,31)-1,1,'6. Data'!$C$76:$C$89)),"OK","!!"),ISBLANK(G1205),"!",ISBLANK(H1205),"!!!",H1205='6. Data'!$B$3,"vyberte druh nákladu")," ")</f>
        <v xml:space="preserve"> </v>
      </c>
      <c r="J1205" s="261" t="str">
        <f t="shared" si="54"/>
        <v xml:space="preserve"> </v>
      </c>
      <c r="K1205" s="238" t="str">
        <f t="shared" si="55"/>
        <v xml:space="preserve"> </v>
      </c>
      <c r="L1205" s="87" t="str">
        <f t="shared" si="56"/>
        <v xml:space="preserve"> </v>
      </c>
    </row>
    <row r="1206" spans="1:12" x14ac:dyDescent="0.25">
      <c r="A1206" s="72"/>
      <c r="B1206" s="82"/>
      <c r="C1206" s="82"/>
      <c r="D1206" s="79"/>
      <c r="E1206" s="83"/>
      <c r="F1206" s="83"/>
      <c r="G1206" s="81"/>
      <c r="H1206" s="126"/>
      <c r="I1206" s="238" t="str">
        <f>IF(ISNUMBER(F1206),_xlfn.IFS(RIGHT(H1206,3)="(b)",IF(AND(G1206&gt;=DATE('1. Informace o projektu'!$C$3,1,1),G1206&lt;=WORKDAY(DATE('1. Informace o projektu'!$C$3+1,1,31)-1,1)),"OK","!!"),RIGHT(H1206,3)="(a)",IF(AND(G1206&gt;=DATE('1. Informace o projektu'!$C$3,1,1),G1206&lt;=WORKDAY(DATE('1. Informace o projektu'!$C$3,12,31)-1,1,'6. Data'!$C$76:$C$89)),"OK","!!"),ISBLANK(G1206),"!",ISBLANK(H1206),"!!!",H1206='6. Data'!$B$3,"vyberte druh nákladu")," ")</f>
        <v xml:space="preserve"> </v>
      </c>
      <c r="J1206" s="261" t="str">
        <f t="shared" si="54"/>
        <v xml:space="preserve"> </v>
      </c>
      <c r="K1206" s="238" t="str">
        <f t="shared" si="55"/>
        <v xml:space="preserve"> </v>
      </c>
      <c r="L1206" s="87" t="str">
        <f t="shared" si="56"/>
        <v xml:space="preserve"> </v>
      </c>
    </row>
    <row r="1207" spans="1:12" x14ac:dyDescent="0.25">
      <c r="A1207" s="72"/>
      <c r="B1207" s="82"/>
      <c r="C1207" s="82"/>
      <c r="D1207" s="79"/>
      <c r="E1207" s="83"/>
      <c r="F1207" s="83"/>
      <c r="G1207" s="81"/>
      <c r="H1207" s="126"/>
      <c r="I1207" s="238" t="str">
        <f>IF(ISNUMBER(F1207),_xlfn.IFS(RIGHT(H1207,3)="(b)",IF(AND(G1207&gt;=DATE('1. Informace o projektu'!$C$3,1,1),G1207&lt;=WORKDAY(DATE('1. Informace o projektu'!$C$3+1,1,31)-1,1)),"OK","!!"),RIGHT(H1207,3)="(a)",IF(AND(G1207&gt;=DATE('1. Informace o projektu'!$C$3,1,1),G1207&lt;=WORKDAY(DATE('1. Informace o projektu'!$C$3,12,31)-1,1,'6. Data'!$C$76:$C$89)),"OK","!!"),ISBLANK(G1207),"!",ISBLANK(H1207),"!!!",H1207='6. Data'!$B$3,"vyberte druh nákladu")," ")</f>
        <v xml:space="preserve"> </v>
      </c>
      <c r="J1207" s="261" t="str">
        <f t="shared" si="54"/>
        <v xml:space="preserve"> </v>
      </c>
      <c r="K1207" s="238" t="str">
        <f t="shared" si="55"/>
        <v xml:space="preserve"> </v>
      </c>
      <c r="L1207" s="87" t="str">
        <f t="shared" si="56"/>
        <v xml:space="preserve"> </v>
      </c>
    </row>
    <row r="1208" spans="1:12" x14ac:dyDescent="0.25">
      <c r="A1208" s="72"/>
      <c r="B1208" s="82"/>
      <c r="C1208" s="82"/>
      <c r="D1208" s="79"/>
      <c r="E1208" s="83"/>
      <c r="F1208" s="83"/>
      <c r="G1208" s="81"/>
      <c r="H1208" s="126"/>
      <c r="I1208" s="238" t="str">
        <f>IF(ISNUMBER(F1208),_xlfn.IFS(RIGHT(H1208,3)="(b)",IF(AND(G1208&gt;=DATE('1. Informace o projektu'!$C$3,1,1),G1208&lt;=WORKDAY(DATE('1. Informace o projektu'!$C$3+1,1,31)-1,1)),"OK","!!"),RIGHT(H1208,3)="(a)",IF(AND(G1208&gt;=DATE('1. Informace o projektu'!$C$3,1,1),G1208&lt;=WORKDAY(DATE('1. Informace o projektu'!$C$3,12,31)-1,1,'6. Data'!$C$76:$C$89)),"OK","!!"),ISBLANK(G1208),"!",ISBLANK(H1208),"!!!",H1208='6. Data'!$B$3,"vyberte druh nákladu")," ")</f>
        <v xml:space="preserve"> </v>
      </c>
      <c r="J1208" s="261" t="str">
        <f t="shared" si="54"/>
        <v xml:space="preserve"> </v>
      </c>
      <c r="K1208" s="238" t="str">
        <f t="shared" si="55"/>
        <v xml:space="preserve"> </v>
      </c>
      <c r="L1208" s="87" t="str">
        <f t="shared" si="56"/>
        <v xml:space="preserve"> </v>
      </c>
    </row>
    <row r="1209" spans="1:12" x14ac:dyDescent="0.25">
      <c r="A1209" s="72"/>
      <c r="B1209" s="82"/>
      <c r="C1209" s="82"/>
      <c r="D1209" s="79"/>
      <c r="E1209" s="83"/>
      <c r="F1209" s="83"/>
      <c r="G1209" s="81"/>
      <c r="H1209" s="126"/>
      <c r="I1209" s="238" t="str">
        <f>IF(ISNUMBER(F1209),_xlfn.IFS(RIGHT(H1209,3)="(b)",IF(AND(G1209&gt;=DATE('1. Informace o projektu'!$C$3,1,1),G1209&lt;=WORKDAY(DATE('1. Informace o projektu'!$C$3+1,1,31)-1,1)),"OK","!!"),RIGHT(H1209,3)="(a)",IF(AND(G1209&gt;=DATE('1. Informace o projektu'!$C$3,1,1),G1209&lt;=WORKDAY(DATE('1. Informace o projektu'!$C$3,12,31)-1,1,'6. Data'!$C$76:$C$89)),"OK","!!"),ISBLANK(G1209),"!",ISBLANK(H1209),"!!!",H1209='6. Data'!$B$3,"vyberte druh nákladu")," ")</f>
        <v xml:space="preserve"> </v>
      </c>
      <c r="J1209" s="261" t="str">
        <f t="shared" si="54"/>
        <v xml:space="preserve"> </v>
      </c>
      <c r="K1209" s="238" t="str">
        <f t="shared" si="55"/>
        <v xml:space="preserve"> </v>
      </c>
      <c r="L1209" s="87" t="str">
        <f t="shared" si="56"/>
        <v xml:space="preserve"> </v>
      </c>
    </row>
    <row r="1210" spans="1:12" x14ac:dyDescent="0.25">
      <c r="A1210" s="72"/>
      <c r="B1210" s="82"/>
      <c r="C1210" s="82"/>
      <c r="D1210" s="79"/>
      <c r="E1210" s="83"/>
      <c r="F1210" s="83"/>
      <c r="G1210" s="81"/>
      <c r="H1210" s="126"/>
      <c r="I1210" s="238" t="str">
        <f>IF(ISNUMBER(F1210),_xlfn.IFS(RIGHT(H1210,3)="(b)",IF(AND(G1210&gt;=DATE('1. Informace o projektu'!$C$3,1,1),G1210&lt;=WORKDAY(DATE('1. Informace o projektu'!$C$3+1,1,31)-1,1)),"OK","!!"),RIGHT(H1210,3)="(a)",IF(AND(G1210&gt;=DATE('1. Informace o projektu'!$C$3,1,1),G1210&lt;=WORKDAY(DATE('1. Informace o projektu'!$C$3,12,31)-1,1,'6. Data'!$C$76:$C$89)),"OK","!!"),ISBLANK(G1210),"!",ISBLANK(H1210),"!!!",H1210='6. Data'!$B$3,"vyberte druh nákladu")," ")</f>
        <v xml:space="preserve"> </v>
      </c>
      <c r="J1210" s="261" t="str">
        <f t="shared" si="54"/>
        <v xml:space="preserve"> </v>
      </c>
      <c r="K1210" s="238" t="str">
        <f t="shared" si="55"/>
        <v xml:space="preserve"> </v>
      </c>
      <c r="L1210" s="87" t="str">
        <f t="shared" si="56"/>
        <v xml:space="preserve"> </v>
      </c>
    </row>
    <row r="1211" spans="1:12" x14ac:dyDescent="0.25">
      <c r="A1211" s="72"/>
      <c r="B1211" s="82"/>
      <c r="C1211" s="82"/>
      <c r="D1211" s="79"/>
      <c r="E1211" s="83"/>
      <c r="F1211" s="83"/>
      <c r="G1211" s="81"/>
      <c r="H1211" s="126"/>
      <c r="I1211" s="238" t="str">
        <f>IF(ISNUMBER(F1211),_xlfn.IFS(RIGHT(H1211,3)="(b)",IF(AND(G1211&gt;=DATE('1. Informace o projektu'!$C$3,1,1),G1211&lt;=WORKDAY(DATE('1. Informace o projektu'!$C$3+1,1,31)-1,1)),"OK","!!"),RIGHT(H1211,3)="(a)",IF(AND(G1211&gt;=DATE('1. Informace o projektu'!$C$3,1,1),G1211&lt;=WORKDAY(DATE('1. Informace o projektu'!$C$3,12,31)-1,1,'6. Data'!$C$76:$C$89)),"OK","!!"),ISBLANK(G1211),"!",ISBLANK(H1211),"!!!",H1211='6. Data'!$B$3,"vyberte druh nákladu")," ")</f>
        <v xml:space="preserve"> </v>
      </c>
      <c r="J1211" s="261" t="str">
        <f t="shared" si="54"/>
        <v xml:space="preserve"> </v>
      </c>
      <c r="K1211" s="238" t="str">
        <f t="shared" si="55"/>
        <v xml:space="preserve"> </v>
      </c>
      <c r="L1211" s="87" t="str">
        <f t="shared" si="56"/>
        <v xml:space="preserve"> </v>
      </c>
    </row>
    <row r="1212" spans="1:12" x14ac:dyDescent="0.25">
      <c r="A1212" s="72"/>
      <c r="B1212" s="82"/>
      <c r="C1212" s="82"/>
      <c r="D1212" s="79"/>
      <c r="E1212" s="83"/>
      <c r="F1212" s="83"/>
      <c r="G1212" s="81"/>
      <c r="H1212" s="126"/>
      <c r="I1212" s="238" t="str">
        <f>IF(ISNUMBER(F1212),_xlfn.IFS(RIGHT(H1212,3)="(b)",IF(AND(G1212&gt;=DATE('1. Informace o projektu'!$C$3,1,1),G1212&lt;=WORKDAY(DATE('1. Informace o projektu'!$C$3+1,1,31)-1,1)),"OK","!!"),RIGHT(H1212,3)="(a)",IF(AND(G1212&gt;=DATE('1. Informace o projektu'!$C$3,1,1),G1212&lt;=WORKDAY(DATE('1. Informace o projektu'!$C$3,12,31)-1,1,'6. Data'!$C$76:$C$89)),"OK","!!"),ISBLANK(G1212),"!",ISBLANK(H1212),"!!!",H1212='6. Data'!$B$3,"vyberte druh nákladu")," ")</f>
        <v xml:space="preserve"> </v>
      </c>
      <c r="J1212" s="261" t="str">
        <f t="shared" si="54"/>
        <v xml:space="preserve"> </v>
      </c>
      <c r="K1212" s="238" t="str">
        <f t="shared" si="55"/>
        <v xml:space="preserve"> </v>
      </c>
      <c r="L1212" s="87" t="str">
        <f t="shared" si="56"/>
        <v xml:space="preserve"> </v>
      </c>
    </row>
    <row r="1213" spans="1:12" x14ac:dyDescent="0.25">
      <c r="A1213" s="72"/>
      <c r="B1213" s="82"/>
      <c r="C1213" s="82"/>
      <c r="D1213" s="79"/>
      <c r="E1213" s="83"/>
      <c r="F1213" s="83"/>
      <c r="G1213" s="81"/>
      <c r="H1213" s="126"/>
      <c r="I1213" s="238" t="str">
        <f>IF(ISNUMBER(F1213),_xlfn.IFS(RIGHT(H1213,3)="(b)",IF(AND(G1213&gt;=DATE('1. Informace o projektu'!$C$3,1,1),G1213&lt;=WORKDAY(DATE('1. Informace o projektu'!$C$3+1,1,31)-1,1)),"OK","!!"),RIGHT(H1213,3)="(a)",IF(AND(G1213&gt;=DATE('1. Informace o projektu'!$C$3,1,1),G1213&lt;=WORKDAY(DATE('1. Informace o projektu'!$C$3,12,31)-1,1,'6. Data'!$C$76:$C$89)),"OK","!!"),ISBLANK(G1213),"!",ISBLANK(H1213),"!!!",H1213='6. Data'!$B$3,"vyberte druh nákladu")," ")</f>
        <v xml:space="preserve"> </v>
      </c>
      <c r="J1213" s="261" t="str">
        <f t="shared" si="54"/>
        <v xml:space="preserve"> </v>
      </c>
      <c r="K1213" s="238" t="str">
        <f t="shared" si="55"/>
        <v xml:space="preserve"> </v>
      </c>
      <c r="L1213" s="87" t="str">
        <f t="shared" si="56"/>
        <v xml:space="preserve"> </v>
      </c>
    </row>
    <row r="1214" spans="1:12" x14ac:dyDescent="0.25">
      <c r="A1214" s="72"/>
      <c r="B1214" s="82"/>
      <c r="C1214" s="82"/>
      <c r="D1214" s="79"/>
      <c r="E1214" s="83"/>
      <c r="F1214" s="83"/>
      <c r="G1214" s="81"/>
      <c r="H1214" s="126"/>
      <c r="I1214" s="238" t="str">
        <f>IF(ISNUMBER(F1214),_xlfn.IFS(RIGHT(H1214,3)="(b)",IF(AND(G1214&gt;=DATE('1. Informace o projektu'!$C$3,1,1),G1214&lt;=WORKDAY(DATE('1. Informace o projektu'!$C$3+1,1,31)-1,1)),"OK","!!"),RIGHT(H1214,3)="(a)",IF(AND(G1214&gt;=DATE('1. Informace o projektu'!$C$3,1,1),G1214&lt;=WORKDAY(DATE('1. Informace o projektu'!$C$3,12,31)-1,1,'6. Data'!$C$76:$C$89)),"OK","!!"),ISBLANK(G1214),"!",ISBLANK(H1214),"!!!",H1214='6. Data'!$B$3,"vyberte druh nákladu")," ")</f>
        <v xml:space="preserve"> </v>
      </c>
      <c r="J1214" s="261" t="str">
        <f t="shared" si="54"/>
        <v xml:space="preserve"> </v>
      </c>
      <c r="K1214" s="238" t="str">
        <f t="shared" si="55"/>
        <v xml:space="preserve"> </v>
      </c>
      <c r="L1214" s="87" t="str">
        <f t="shared" si="56"/>
        <v xml:space="preserve"> </v>
      </c>
    </row>
    <row r="1215" spans="1:12" x14ac:dyDescent="0.25">
      <c r="A1215" s="72"/>
      <c r="B1215" s="82"/>
      <c r="C1215" s="82"/>
      <c r="D1215" s="79"/>
      <c r="E1215" s="83"/>
      <c r="F1215" s="83"/>
      <c r="G1215" s="81"/>
      <c r="H1215" s="126"/>
      <c r="I1215" s="238" t="str">
        <f>IF(ISNUMBER(F1215),_xlfn.IFS(RIGHT(H1215,3)="(b)",IF(AND(G1215&gt;=DATE('1. Informace o projektu'!$C$3,1,1),G1215&lt;=WORKDAY(DATE('1. Informace o projektu'!$C$3+1,1,31)-1,1)),"OK","!!"),RIGHT(H1215,3)="(a)",IF(AND(G1215&gt;=DATE('1. Informace o projektu'!$C$3,1,1),G1215&lt;=WORKDAY(DATE('1. Informace o projektu'!$C$3,12,31)-1,1,'6. Data'!$C$76:$C$89)),"OK","!!"),ISBLANK(G1215),"!",ISBLANK(H1215),"!!!",H1215='6. Data'!$B$3,"vyberte druh nákladu")," ")</f>
        <v xml:space="preserve"> </v>
      </c>
      <c r="J1215" s="261" t="str">
        <f t="shared" si="54"/>
        <v xml:space="preserve"> </v>
      </c>
      <c r="K1215" s="238" t="str">
        <f t="shared" si="55"/>
        <v xml:space="preserve"> </v>
      </c>
      <c r="L1215" s="87" t="str">
        <f t="shared" si="56"/>
        <v xml:space="preserve"> </v>
      </c>
    </row>
    <row r="1216" spans="1:12" x14ac:dyDescent="0.25">
      <c r="A1216" s="72"/>
      <c r="B1216" s="82"/>
      <c r="C1216" s="82"/>
      <c r="D1216" s="79"/>
      <c r="E1216" s="83"/>
      <c r="F1216" s="83"/>
      <c r="G1216" s="81"/>
      <c r="H1216" s="126"/>
      <c r="I1216" s="238" t="str">
        <f>IF(ISNUMBER(F1216),_xlfn.IFS(RIGHT(H1216,3)="(b)",IF(AND(G1216&gt;=DATE('1. Informace o projektu'!$C$3,1,1),G1216&lt;=WORKDAY(DATE('1. Informace o projektu'!$C$3+1,1,31)-1,1)),"OK","!!"),RIGHT(H1216,3)="(a)",IF(AND(G1216&gt;=DATE('1. Informace o projektu'!$C$3,1,1),G1216&lt;=WORKDAY(DATE('1. Informace o projektu'!$C$3,12,31)-1,1,'6. Data'!$C$76:$C$89)),"OK","!!"),ISBLANK(G1216),"!",ISBLANK(H1216),"!!!",H1216='6. Data'!$B$3,"vyberte druh nákladu")," ")</f>
        <v xml:space="preserve"> </v>
      </c>
      <c r="J1216" s="261" t="str">
        <f t="shared" si="54"/>
        <v xml:space="preserve"> </v>
      </c>
      <c r="K1216" s="238" t="str">
        <f t="shared" si="55"/>
        <v xml:space="preserve"> </v>
      </c>
      <c r="L1216" s="87" t="str">
        <f t="shared" si="56"/>
        <v xml:space="preserve"> </v>
      </c>
    </row>
    <row r="1217" spans="1:12" x14ac:dyDescent="0.25">
      <c r="A1217" s="72"/>
      <c r="B1217" s="82"/>
      <c r="C1217" s="82"/>
      <c r="D1217" s="79"/>
      <c r="E1217" s="83"/>
      <c r="F1217" s="83"/>
      <c r="G1217" s="81"/>
      <c r="H1217" s="126"/>
      <c r="I1217" s="238" t="str">
        <f>IF(ISNUMBER(F1217),_xlfn.IFS(RIGHT(H1217,3)="(b)",IF(AND(G1217&gt;=DATE('1. Informace o projektu'!$C$3,1,1),G1217&lt;=WORKDAY(DATE('1. Informace o projektu'!$C$3+1,1,31)-1,1)),"OK","!!"),RIGHT(H1217,3)="(a)",IF(AND(G1217&gt;=DATE('1. Informace o projektu'!$C$3,1,1),G1217&lt;=WORKDAY(DATE('1. Informace o projektu'!$C$3,12,31)-1,1,'6. Data'!$C$76:$C$89)),"OK","!!"),ISBLANK(G1217),"!",ISBLANK(H1217),"!!!",H1217='6. Data'!$B$3,"vyberte druh nákladu")," ")</f>
        <v xml:space="preserve"> </v>
      </c>
      <c r="J1217" s="261" t="str">
        <f t="shared" si="54"/>
        <v xml:space="preserve"> </v>
      </c>
      <c r="K1217" s="238" t="str">
        <f t="shared" si="55"/>
        <v xml:space="preserve"> </v>
      </c>
      <c r="L1217" s="87" t="str">
        <f t="shared" si="56"/>
        <v xml:space="preserve"> </v>
      </c>
    </row>
    <row r="1218" spans="1:12" x14ac:dyDescent="0.25">
      <c r="A1218" s="72"/>
      <c r="B1218" s="82"/>
      <c r="C1218" s="82"/>
      <c r="D1218" s="79"/>
      <c r="E1218" s="83"/>
      <c r="F1218" s="83"/>
      <c r="G1218" s="81"/>
      <c r="H1218" s="126"/>
      <c r="I1218" s="238" t="str">
        <f>IF(ISNUMBER(F1218),_xlfn.IFS(RIGHT(H1218,3)="(b)",IF(AND(G1218&gt;=DATE('1. Informace o projektu'!$C$3,1,1),G1218&lt;=WORKDAY(DATE('1. Informace o projektu'!$C$3+1,1,31)-1,1)),"OK","!!"),RIGHT(H1218,3)="(a)",IF(AND(G1218&gt;=DATE('1. Informace o projektu'!$C$3,1,1),G1218&lt;=WORKDAY(DATE('1. Informace o projektu'!$C$3,12,31)-1,1,'6. Data'!$C$76:$C$89)),"OK","!!"),ISBLANK(G1218),"!",ISBLANK(H1218),"!!!",H1218='6. Data'!$B$3,"vyberte druh nákladu")," ")</f>
        <v xml:space="preserve"> </v>
      </c>
      <c r="J1218" s="261" t="str">
        <f t="shared" si="54"/>
        <v xml:space="preserve"> </v>
      </c>
      <c r="K1218" s="238" t="str">
        <f t="shared" si="55"/>
        <v xml:space="preserve"> </v>
      </c>
      <c r="L1218" s="87" t="str">
        <f t="shared" si="56"/>
        <v xml:space="preserve"> </v>
      </c>
    </row>
    <row r="1219" spans="1:12" x14ac:dyDescent="0.25">
      <c r="A1219" s="72"/>
      <c r="B1219" s="82"/>
      <c r="C1219" s="82"/>
      <c r="D1219" s="79"/>
      <c r="E1219" s="83"/>
      <c r="F1219" s="83"/>
      <c r="G1219" s="81"/>
      <c r="H1219" s="126"/>
      <c r="I1219" s="238" t="str">
        <f>IF(ISNUMBER(F1219),_xlfn.IFS(RIGHT(H1219,3)="(b)",IF(AND(G1219&gt;=DATE('1. Informace o projektu'!$C$3,1,1),G1219&lt;=WORKDAY(DATE('1. Informace o projektu'!$C$3+1,1,31)-1,1)),"OK","!!"),RIGHT(H1219,3)="(a)",IF(AND(G1219&gt;=DATE('1. Informace o projektu'!$C$3,1,1),G1219&lt;=WORKDAY(DATE('1. Informace o projektu'!$C$3,12,31)-1,1,'6. Data'!$C$76:$C$89)),"OK","!!"),ISBLANK(G1219),"!",ISBLANK(H1219),"!!!",H1219='6. Data'!$B$3,"vyberte druh nákladu")," ")</f>
        <v xml:space="preserve"> </v>
      </c>
      <c r="J1219" s="261" t="str">
        <f t="shared" si="54"/>
        <v xml:space="preserve"> </v>
      </c>
      <c r="K1219" s="238" t="str">
        <f t="shared" si="55"/>
        <v xml:space="preserve"> </v>
      </c>
      <c r="L1219" s="87" t="str">
        <f t="shared" si="56"/>
        <v xml:space="preserve"> </v>
      </c>
    </row>
    <row r="1220" spans="1:12" x14ac:dyDescent="0.25">
      <c r="A1220" s="72"/>
      <c r="B1220" s="82"/>
      <c r="C1220" s="82"/>
      <c r="D1220" s="79"/>
      <c r="E1220" s="83"/>
      <c r="F1220" s="83"/>
      <c r="G1220" s="81"/>
      <c r="H1220" s="126"/>
      <c r="I1220" s="238" t="str">
        <f>IF(ISNUMBER(F1220),_xlfn.IFS(RIGHT(H1220,3)="(b)",IF(AND(G1220&gt;=DATE('1. Informace o projektu'!$C$3,1,1),G1220&lt;=WORKDAY(DATE('1. Informace o projektu'!$C$3+1,1,31)-1,1)),"OK","!!"),RIGHT(H1220,3)="(a)",IF(AND(G1220&gt;=DATE('1. Informace o projektu'!$C$3,1,1),G1220&lt;=WORKDAY(DATE('1. Informace o projektu'!$C$3,12,31)-1,1,'6. Data'!$C$76:$C$89)),"OK","!!"),ISBLANK(G1220),"!",ISBLANK(H1220),"!!!",H1220='6. Data'!$B$3,"vyberte druh nákladu")," ")</f>
        <v xml:space="preserve"> </v>
      </c>
      <c r="J1220" s="261" t="str">
        <f t="shared" si="54"/>
        <v xml:space="preserve"> </v>
      </c>
      <c r="K1220" s="238" t="str">
        <f t="shared" si="55"/>
        <v xml:space="preserve"> </v>
      </c>
      <c r="L1220" s="87" t="str">
        <f t="shared" si="56"/>
        <v xml:space="preserve"> </v>
      </c>
    </row>
    <row r="1221" spans="1:12" x14ac:dyDescent="0.25">
      <c r="A1221" s="72"/>
      <c r="B1221" s="82"/>
      <c r="C1221" s="82"/>
      <c r="D1221" s="79"/>
      <c r="E1221" s="83"/>
      <c r="F1221" s="83"/>
      <c r="G1221" s="81"/>
      <c r="H1221" s="126"/>
      <c r="I1221" s="238" t="str">
        <f>IF(ISNUMBER(F1221),_xlfn.IFS(RIGHT(H1221,3)="(b)",IF(AND(G1221&gt;=DATE('1. Informace o projektu'!$C$3,1,1),G1221&lt;=WORKDAY(DATE('1. Informace o projektu'!$C$3+1,1,31)-1,1)),"OK","!!"),RIGHT(H1221,3)="(a)",IF(AND(G1221&gt;=DATE('1. Informace o projektu'!$C$3,1,1),G1221&lt;=WORKDAY(DATE('1. Informace o projektu'!$C$3,12,31)-1,1,'6. Data'!$C$76:$C$89)),"OK","!!"),ISBLANK(G1221),"!",ISBLANK(H1221),"!!!",H1221='6. Data'!$B$3,"vyberte druh nákladu")," ")</f>
        <v xml:space="preserve"> </v>
      </c>
      <c r="J1221" s="261" t="str">
        <f t="shared" si="54"/>
        <v xml:space="preserve"> </v>
      </c>
      <c r="K1221" s="238" t="str">
        <f t="shared" si="55"/>
        <v xml:space="preserve"> </v>
      </c>
      <c r="L1221" s="87" t="str">
        <f t="shared" si="56"/>
        <v xml:space="preserve"> </v>
      </c>
    </row>
    <row r="1222" spans="1:12" x14ac:dyDescent="0.25">
      <c r="A1222" s="72"/>
      <c r="B1222" s="82"/>
      <c r="C1222" s="82"/>
      <c r="D1222" s="79"/>
      <c r="E1222" s="83"/>
      <c r="F1222" s="83"/>
      <c r="G1222" s="81"/>
      <c r="H1222" s="126"/>
      <c r="I1222" s="238" t="str">
        <f>IF(ISNUMBER(F1222),_xlfn.IFS(RIGHT(H1222,3)="(b)",IF(AND(G1222&gt;=DATE('1. Informace o projektu'!$C$3,1,1),G1222&lt;=WORKDAY(DATE('1. Informace o projektu'!$C$3+1,1,31)-1,1)),"OK","!!"),RIGHT(H1222,3)="(a)",IF(AND(G1222&gt;=DATE('1. Informace o projektu'!$C$3,1,1),G1222&lt;=WORKDAY(DATE('1. Informace o projektu'!$C$3,12,31)-1,1,'6. Data'!$C$76:$C$89)),"OK","!!"),ISBLANK(G1222),"!",ISBLANK(H1222),"!!!",H1222='6. Data'!$B$3,"vyberte druh nákladu")," ")</f>
        <v xml:space="preserve"> </v>
      </c>
      <c r="J1222" s="261" t="str">
        <f t="shared" si="54"/>
        <v xml:space="preserve"> </v>
      </c>
      <c r="K1222" s="238" t="str">
        <f t="shared" si="55"/>
        <v xml:space="preserve"> </v>
      </c>
      <c r="L1222" s="87" t="str">
        <f t="shared" si="56"/>
        <v xml:space="preserve"> </v>
      </c>
    </row>
    <row r="1223" spans="1:12" x14ac:dyDescent="0.25">
      <c r="A1223" s="72"/>
      <c r="B1223" s="82"/>
      <c r="C1223" s="82"/>
      <c r="D1223" s="79"/>
      <c r="E1223" s="83"/>
      <c r="F1223" s="83"/>
      <c r="G1223" s="81"/>
      <c r="H1223" s="126"/>
      <c r="I1223" s="238" t="str">
        <f>IF(ISNUMBER(F1223),_xlfn.IFS(RIGHT(H1223,3)="(b)",IF(AND(G1223&gt;=DATE('1. Informace o projektu'!$C$3,1,1),G1223&lt;=WORKDAY(DATE('1. Informace o projektu'!$C$3+1,1,31)-1,1)),"OK","!!"),RIGHT(H1223,3)="(a)",IF(AND(G1223&gt;=DATE('1. Informace o projektu'!$C$3,1,1),G1223&lt;=WORKDAY(DATE('1. Informace o projektu'!$C$3,12,31)-1,1,'6. Data'!$C$76:$C$89)),"OK","!!"),ISBLANK(G1223),"!",ISBLANK(H1223),"!!!",H1223='6. Data'!$B$3,"vyberte druh nákladu")," ")</f>
        <v xml:space="preserve"> </v>
      </c>
      <c r="J1223" s="261" t="str">
        <f t="shared" ref="J1223:J1286" si="57">_xlfn.IFS(I1223="!","Zapište datum úhrady",I1223="ok"," ",I1223=" "," ",I1223="!!!","vyberte druh nákladu",I1223="!!","nepovolené datum úhrady",I1223="vyberte druh nákladu","vyberte druh nákladu")</f>
        <v xml:space="preserve"> </v>
      </c>
      <c r="K1223" s="238" t="str">
        <f t="shared" ref="K1223:K1286" si="58">IF(ISNUMBER(F1223),IF(E1223&gt;=F1223,"OK","!")," ")</f>
        <v xml:space="preserve"> </v>
      </c>
      <c r="L1223" s="87" t="str">
        <f t="shared" ref="L1223:L1286" si="59">_xlfn.IFS(K1223="!","Hrazeno z dotace je vyšší než fakturovaná částka",K1223="ok"," ",K1223=" "," ")</f>
        <v xml:space="preserve"> </v>
      </c>
    </row>
    <row r="1224" spans="1:12" x14ac:dyDescent="0.25">
      <c r="A1224" s="72"/>
      <c r="B1224" s="82"/>
      <c r="C1224" s="82"/>
      <c r="D1224" s="79"/>
      <c r="E1224" s="83"/>
      <c r="F1224" s="83"/>
      <c r="G1224" s="81"/>
      <c r="H1224" s="126"/>
      <c r="I1224" s="238" t="str">
        <f>IF(ISNUMBER(F1224),_xlfn.IFS(RIGHT(H1224,3)="(b)",IF(AND(G1224&gt;=DATE('1. Informace o projektu'!$C$3,1,1),G1224&lt;=WORKDAY(DATE('1. Informace o projektu'!$C$3+1,1,31)-1,1)),"OK","!!"),RIGHT(H1224,3)="(a)",IF(AND(G1224&gt;=DATE('1. Informace o projektu'!$C$3,1,1),G1224&lt;=WORKDAY(DATE('1. Informace o projektu'!$C$3,12,31)-1,1,'6. Data'!$C$76:$C$89)),"OK","!!"),ISBLANK(G1224),"!",ISBLANK(H1224),"!!!",H1224='6. Data'!$B$3,"vyberte druh nákladu")," ")</f>
        <v xml:space="preserve"> </v>
      </c>
      <c r="J1224" s="261" t="str">
        <f t="shared" si="57"/>
        <v xml:space="preserve"> </v>
      </c>
      <c r="K1224" s="238" t="str">
        <f t="shared" si="58"/>
        <v xml:space="preserve"> </v>
      </c>
      <c r="L1224" s="87" t="str">
        <f t="shared" si="59"/>
        <v xml:space="preserve"> </v>
      </c>
    </row>
    <row r="1225" spans="1:12" x14ac:dyDescent="0.25">
      <c r="A1225" s="72"/>
      <c r="B1225" s="82"/>
      <c r="C1225" s="82"/>
      <c r="D1225" s="79"/>
      <c r="E1225" s="83"/>
      <c r="F1225" s="83"/>
      <c r="G1225" s="81"/>
      <c r="H1225" s="126"/>
      <c r="I1225" s="238" t="str">
        <f>IF(ISNUMBER(F1225),_xlfn.IFS(RIGHT(H1225,3)="(b)",IF(AND(G1225&gt;=DATE('1. Informace o projektu'!$C$3,1,1),G1225&lt;=WORKDAY(DATE('1. Informace o projektu'!$C$3+1,1,31)-1,1)),"OK","!!"),RIGHT(H1225,3)="(a)",IF(AND(G1225&gt;=DATE('1. Informace o projektu'!$C$3,1,1),G1225&lt;=WORKDAY(DATE('1. Informace o projektu'!$C$3,12,31)-1,1,'6. Data'!$C$76:$C$89)),"OK","!!"),ISBLANK(G1225),"!",ISBLANK(H1225),"!!!",H1225='6. Data'!$B$3,"vyberte druh nákladu")," ")</f>
        <v xml:space="preserve"> </v>
      </c>
      <c r="J1225" s="261" t="str">
        <f t="shared" si="57"/>
        <v xml:space="preserve"> </v>
      </c>
      <c r="K1225" s="238" t="str">
        <f t="shared" si="58"/>
        <v xml:space="preserve"> </v>
      </c>
      <c r="L1225" s="87" t="str">
        <f t="shared" si="59"/>
        <v xml:space="preserve"> </v>
      </c>
    </row>
    <row r="1226" spans="1:12" x14ac:dyDescent="0.25">
      <c r="A1226" s="72"/>
      <c r="B1226" s="82"/>
      <c r="C1226" s="82"/>
      <c r="D1226" s="79"/>
      <c r="E1226" s="83"/>
      <c r="F1226" s="83"/>
      <c r="G1226" s="81"/>
      <c r="H1226" s="126"/>
      <c r="I1226" s="238" t="str">
        <f>IF(ISNUMBER(F1226),_xlfn.IFS(RIGHT(H1226,3)="(b)",IF(AND(G1226&gt;=DATE('1. Informace o projektu'!$C$3,1,1),G1226&lt;=WORKDAY(DATE('1. Informace o projektu'!$C$3+1,1,31)-1,1)),"OK","!!"),RIGHT(H1226,3)="(a)",IF(AND(G1226&gt;=DATE('1. Informace o projektu'!$C$3,1,1),G1226&lt;=WORKDAY(DATE('1. Informace o projektu'!$C$3,12,31)-1,1,'6. Data'!$C$76:$C$89)),"OK","!!"),ISBLANK(G1226),"!",ISBLANK(H1226),"!!!",H1226='6. Data'!$B$3,"vyberte druh nákladu")," ")</f>
        <v xml:space="preserve"> </v>
      </c>
      <c r="J1226" s="261" t="str">
        <f t="shared" si="57"/>
        <v xml:space="preserve"> </v>
      </c>
      <c r="K1226" s="238" t="str">
        <f t="shared" si="58"/>
        <v xml:space="preserve"> </v>
      </c>
      <c r="L1226" s="87" t="str">
        <f t="shared" si="59"/>
        <v xml:space="preserve"> </v>
      </c>
    </row>
    <row r="1227" spans="1:12" x14ac:dyDescent="0.25">
      <c r="A1227" s="72"/>
      <c r="B1227" s="82"/>
      <c r="C1227" s="82"/>
      <c r="D1227" s="79"/>
      <c r="E1227" s="83"/>
      <c r="F1227" s="83"/>
      <c r="G1227" s="81"/>
      <c r="H1227" s="126"/>
      <c r="I1227" s="238" t="str">
        <f>IF(ISNUMBER(F1227),_xlfn.IFS(RIGHT(H1227,3)="(b)",IF(AND(G1227&gt;=DATE('1. Informace o projektu'!$C$3,1,1),G1227&lt;=WORKDAY(DATE('1. Informace o projektu'!$C$3+1,1,31)-1,1)),"OK","!!"),RIGHT(H1227,3)="(a)",IF(AND(G1227&gt;=DATE('1. Informace o projektu'!$C$3,1,1),G1227&lt;=WORKDAY(DATE('1. Informace o projektu'!$C$3,12,31)-1,1,'6. Data'!$C$76:$C$89)),"OK","!!"),ISBLANK(G1227),"!",ISBLANK(H1227),"!!!",H1227='6. Data'!$B$3,"vyberte druh nákladu")," ")</f>
        <v xml:space="preserve"> </v>
      </c>
      <c r="J1227" s="261" t="str">
        <f t="shared" si="57"/>
        <v xml:space="preserve"> </v>
      </c>
      <c r="K1227" s="238" t="str">
        <f t="shared" si="58"/>
        <v xml:space="preserve"> </v>
      </c>
      <c r="L1227" s="87" t="str">
        <f t="shared" si="59"/>
        <v xml:space="preserve"> </v>
      </c>
    </row>
    <row r="1228" spans="1:12" x14ac:dyDescent="0.25">
      <c r="A1228" s="72"/>
      <c r="B1228" s="82"/>
      <c r="C1228" s="82"/>
      <c r="D1228" s="79"/>
      <c r="E1228" s="83"/>
      <c r="F1228" s="83"/>
      <c r="G1228" s="81"/>
      <c r="H1228" s="126"/>
      <c r="I1228" s="238" t="str">
        <f>IF(ISNUMBER(F1228),_xlfn.IFS(RIGHT(H1228,3)="(b)",IF(AND(G1228&gt;=DATE('1. Informace o projektu'!$C$3,1,1),G1228&lt;=WORKDAY(DATE('1. Informace o projektu'!$C$3+1,1,31)-1,1)),"OK","!!"),RIGHT(H1228,3)="(a)",IF(AND(G1228&gt;=DATE('1. Informace o projektu'!$C$3,1,1),G1228&lt;=WORKDAY(DATE('1. Informace o projektu'!$C$3,12,31)-1,1,'6. Data'!$C$76:$C$89)),"OK","!!"),ISBLANK(G1228),"!",ISBLANK(H1228),"!!!",H1228='6. Data'!$B$3,"vyberte druh nákladu")," ")</f>
        <v xml:space="preserve"> </v>
      </c>
      <c r="J1228" s="261" t="str">
        <f t="shared" si="57"/>
        <v xml:space="preserve"> </v>
      </c>
      <c r="K1228" s="238" t="str">
        <f t="shared" si="58"/>
        <v xml:space="preserve"> </v>
      </c>
      <c r="L1228" s="87" t="str">
        <f t="shared" si="59"/>
        <v xml:space="preserve"> </v>
      </c>
    </row>
    <row r="1229" spans="1:12" x14ac:dyDescent="0.25">
      <c r="A1229" s="72"/>
      <c r="B1229" s="82"/>
      <c r="C1229" s="82"/>
      <c r="D1229" s="79"/>
      <c r="E1229" s="83"/>
      <c r="F1229" s="83"/>
      <c r="G1229" s="81"/>
      <c r="H1229" s="126"/>
      <c r="I1229" s="238" t="str">
        <f>IF(ISNUMBER(F1229),_xlfn.IFS(RIGHT(H1229,3)="(b)",IF(AND(G1229&gt;=DATE('1. Informace o projektu'!$C$3,1,1),G1229&lt;=WORKDAY(DATE('1. Informace o projektu'!$C$3+1,1,31)-1,1)),"OK","!!"),RIGHT(H1229,3)="(a)",IF(AND(G1229&gt;=DATE('1. Informace o projektu'!$C$3,1,1),G1229&lt;=WORKDAY(DATE('1. Informace o projektu'!$C$3,12,31)-1,1,'6. Data'!$C$76:$C$89)),"OK","!!"),ISBLANK(G1229),"!",ISBLANK(H1229),"!!!",H1229='6. Data'!$B$3,"vyberte druh nákladu")," ")</f>
        <v xml:space="preserve"> </v>
      </c>
      <c r="J1229" s="261" t="str">
        <f t="shared" si="57"/>
        <v xml:space="preserve"> </v>
      </c>
      <c r="K1229" s="238" t="str">
        <f t="shared" si="58"/>
        <v xml:space="preserve"> </v>
      </c>
      <c r="L1229" s="87" t="str">
        <f t="shared" si="59"/>
        <v xml:space="preserve"> </v>
      </c>
    </row>
    <row r="1230" spans="1:12" x14ac:dyDescent="0.25">
      <c r="A1230" s="72"/>
      <c r="B1230" s="82"/>
      <c r="C1230" s="82"/>
      <c r="D1230" s="79"/>
      <c r="E1230" s="83"/>
      <c r="F1230" s="83"/>
      <c r="G1230" s="81"/>
      <c r="H1230" s="126"/>
      <c r="I1230" s="238" t="str">
        <f>IF(ISNUMBER(F1230),_xlfn.IFS(RIGHT(H1230,3)="(b)",IF(AND(G1230&gt;=DATE('1. Informace o projektu'!$C$3,1,1),G1230&lt;=WORKDAY(DATE('1. Informace o projektu'!$C$3+1,1,31)-1,1)),"OK","!!"),RIGHT(H1230,3)="(a)",IF(AND(G1230&gt;=DATE('1. Informace o projektu'!$C$3,1,1),G1230&lt;=WORKDAY(DATE('1. Informace o projektu'!$C$3,12,31)-1,1,'6. Data'!$C$76:$C$89)),"OK","!!"),ISBLANK(G1230),"!",ISBLANK(H1230),"!!!",H1230='6. Data'!$B$3,"vyberte druh nákladu")," ")</f>
        <v xml:space="preserve"> </v>
      </c>
      <c r="J1230" s="261" t="str">
        <f t="shared" si="57"/>
        <v xml:space="preserve"> </v>
      </c>
      <c r="K1230" s="238" t="str">
        <f t="shared" si="58"/>
        <v xml:space="preserve"> </v>
      </c>
      <c r="L1230" s="87" t="str">
        <f t="shared" si="59"/>
        <v xml:space="preserve"> </v>
      </c>
    </row>
    <row r="1231" spans="1:12" x14ac:dyDescent="0.25">
      <c r="A1231" s="72"/>
      <c r="B1231" s="82"/>
      <c r="C1231" s="82"/>
      <c r="D1231" s="79"/>
      <c r="E1231" s="83"/>
      <c r="F1231" s="83"/>
      <c r="G1231" s="81"/>
      <c r="H1231" s="126"/>
      <c r="I1231" s="238" t="str">
        <f>IF(ISNUMBER(F1231),_xlfn.IFS(RIGHT(H1231,3)="(b)",IF(AND(G1231&gt;=DATE('1. Informace o projektu'!$C$3,1,1),G1231&lt;=WORKDAY(DATE('1. Informace o projektu'!$C$3+1,1,31)-1,1)),"OK","!!"),RIGHT(H1231,3)="(a)",IF(AND(G1231&gt;=DATE('1. Informace o projektu'!$C$3,1,1),G1231&lt;=WORKDAY(DATE('1. Informace o projektu'!$C$3,12,31)-1,1,'6. Data'!$C$76:$C$89)),"OK","!!"),ISBLANK(G1231),"!",ISBLANK(H1231),"!!!",H1231='6. Data'!$B$3,"vyberte druh nákladu")," ")</f>
        <v xml:space="preserve"> </v>
      </c>
      <c r="J1231" s="261" t="str">
        <f t="shared" si="57"/>
        <v xml:space="preserve"> </v>
      </c>
      <c r="K1231" s="238" t="str">
        <f t="shared" si="58"/>
        <v xml:space="preserve"> </v>
      </c>
      <c r="L1231" s="87" t="str">
        <f t="shared" si="59"/>
        <v xml:space="preserve"> </v>
      </c>
    </row>
    <row r="1232" spans="1:12" x14ac:dyDescent="0.25">
      <c r="A1232" s="72"/>
      <c r="B1232" s="82"/>
      <c r="C1232" s="82"/>
      <c r="D1232" s="79"/>
      <c r="E1232" s="83"/>
      <c r="F1232" s="83"/>
      <c r="G1232" s="81"/>
      <c r="H1232" s="126"/>
      <c r="I1232" s="238" t="str">
        <f>IF(ISNUMBER(F1232),_xlfn.IFS(RIGHT(H1232,3)="(b)",IF(AND(G1232&gt;=DATE('1. Informace o projektu'!$C$3,1,1),G1232&lt;=WORKDAY(DATE('1. Informace o projektu'!$C$3+1,1,31)-1,1)),"OK","!!"),RIGHT(H1232,3)="(a)",IF(AND(G1232&gt;=DATE('1. Informace o projektu'!$C$3,1,1),G1232&lt;=WORKDAY(DATE('1. Informace o projektu'!$C$3,12,31)-1,1,'6. Data'!$C$76:$C$89)),"OK","!!"),ISBLANK(G1232),"!",ISBLANK(H1232),"!!!",H1232='6. Data'!$B$3,"vyberte druh nákladu")," ")</f>
        <v xml:space="preserve"> </v>
      </c>
      <c r="J1232" s="261" t="str">
        <f t="shared" si="57"/>
        <v xml:space="preserve"> </v>
      </c>
      <c r="K1232" s="238" t="str">
        <f t="shared" si="58"/>
        <v xml:space="preserve"> </v>
      </c>
      <c r="L1232" s="87" t="str">
        <f t="shared" si="59"/>
        <v xml:space="preserve"> </v>
      </c>
    </row>
    <row r="1233" spans="1:12" x14ac:dyDescent="0.25">
      <c r="A1233" s="72"/>
      <c r="B1233" s="82"/>
      <c r="C1233" s="82"/>
      <c r="D1233" s="79"/>
      <c r="E1233" s="83"/>
      <c r="F1233" s="83"/>
      <c r="G1233" s="81"/>
      <c r="H1233" s="126"/>
      <c r="I1233" s="238" t="str">
        <f>IF(ISNUMBER(F1233),_xlfn.IFS(RIGHT(H1233,3)="(b)",IF(AND(G1233&gt;=DATE('1. Informace o projektu'!$C$3,1,1),G1233&lt;=WORKDAY(DATE('1. Informace o projektu'!$C$3+1,1,31)-1,1)),"OK","!!"),RIGHT(H1233,3)="(a)",IF(AND(G1233&gt;=DATE('1. Informace o projektu'!$C$3,1,1),G1233&lt;=WORKDAY(DATE('1. Informace o projektu'!$C$3,12,31)-1,1,'6. Data'!$C$76:$C$89)),"OK","!!"),ISBLANK(G1233),"!",ISBLANK(H1233),"!!!",H1233='6. Data'!$B$3,"vyberte druh nákladu")," ")</f>
        <v xml:space="preserve"> </v>
      </c>
      <c r="J1233" s="261" t="str">
        <f t="shared" si="57"/>
        <v xml:space="preserve"> </v>
      </c>
      <c r="K1233" s="238" t="str">
        <f t="shared" si="58"/>
        <v xml:space="preserve"> </v>
      </c>
      <c r="L1233" s="87" t="str">
        <f t="shared" si="59"/>
        <v xml:space="preserve"> </v>
      </c>
    </row>
    <row r="1234" spans="1:12" x14ac:dyDescent="0.25">
      <c r="A1234" s="72"/>
      <c r="B1234" s="82"/>
      <c r="C1234" s="82"/>
      <c r="D1234" s="79"/>
      <c r="E1234" s="83"/>
      <c r="F1234" s="83"/>
      <c r="G1234" s="81"/>
      <c r="H1234" s="126"/>
      <c r="I1234" s="238" t="str">
        <f>IF(ISNUMBER(F1234),_xlfn.IFS(RIGHT(H1234,3)="(b)",IF(AND(G1234&gt;=DATE('1. Informace o projektu'!$C$3,1,1),G1234&lt;=WORKDAY(DATE('1. Informace o projektu'!$C$3+1,1,31)-1,1)),"OK","!!"),RIGHT(H1234,3)="(a)",IF(AND(G1234&gt;=DATE('1. Informace o projektu'!$C$3,1,1),G1234&lt;=WORKDAY(DATE('1. Informace o projektu'!$C$3,12,31)-1,1,'6. Data'!$C$76:$C$89)),"OK","!!"),ISBLANK(G1234),"!",ISBLANK(H1234),"!!!",H1234='6. Data'!$B$3,"vyberte druh nákladu")," ")</f>
        <v xml:space="preserve"> </v>
      </c>
      <c r="J1234" s="261" t="str">
        <f t="shared" si="57"/>
        <v xml:space="preserve"> </v>
      </c>
      <c r="K1234" s="238" t="str">
        <f t="shared" si="58"/>
        <v xml:space="preserve"> </v>
      </c>
      <c r="L1234" s="87" t="str">
        <f t="shared" si="59"/>
        <v xml:space="preserve"> </v>
      </c>
    </row>
    <row r="1235" spans="1:12" x14ac:dyDescent="0.25">
      <c r="A1235" s="72"/>
      <c r="B1235" s="82"/>
      <c r="C1235" s="82"/>
      <c r="D1235" s="79"/>
      <c r="E1235" s="83"/>
      <c r="F1235" s="83"/>
      <c r="G1235" s="81"/>
      <c r="H1235" s="126"/>
      <c r="I1235" s="238" t="str">
        <f>IF(ISNUMBER(F1235),_xlfn.IFS(RIGHT(H1235,3)="(b)",IF(AND(G1235&gt;=DATE('1. Informace o projektu'!$C$3,1,1),G1235&lt;=WORKDAY(DATE('1. Informace o projektu'!$C$3+1,1,31)-1,1)),"OK","!!"),RIGHT(H1235,3)="(a)",IF(AND(G1235&gt;=DATE('1. Informace o projektu'!$C$3,1,1),G1235&lt;=WORKDAY(DATE('1. Informace o projektu'!$C$3,12,31)-1,1,'6. Data'!$C$76:$C$89)),"OK","!!"),ISBLANK(G1235),"!",ISBLANK(H1235),"!!!",H1235='6. Data'!$B$3,"vyberte druh nákladu")," ")</f>
        <v xml:space="preserve"> </v>
      </c>
      <c r="J1235" s="261" t="str">
        <f t="shared" si="57"/>
        <v xml:space="preserve"> </v>
      </c>
      <c r="K1235" s="238" t="str">
        <f t="shared" si="58"/>
        <v xml:space="preserve"> </v>
      </c>
      <c r="L1235" s="87" t="str">
        <f t="shared" si="59"/>
        <v xml:space="preserve"> </v>
      </c>
    </row>
    <row r="1236" spans="1:12" x14ac:dyDescent="0.25">
      <c r="A1236" s="72"/>
      <c r="B1236" s="82"/>
      <c r="C1236" s="82"/>
      <c r="D1236" s="79"/>
      <c r="E1236" s="83"/>
      <c r="F1236" s="83"/>
      <c r="G1236" s="81"/>
      <c r="H1236" s="126"/>
      <c r="I1236" s="238" t="str">
        <f>IF(ISNUMBER(F1236),_xlfn.IFS(RIGHT(H1236,3)="(b)",IF(AND(G1236&gt;=DATE('1. Informace o projektu'!$C$3,1,1),G1236&lt;=WORKDAY(DATE('1. Informace o projektu'!$C$3+1,1,31)-1,1)),"OK","!!"),RIGHT(H1236,3)="(a)",IF(AND(G1236&gt;=DATE('1. Informace o projektu'!$C$3,1,1),G1236&lt;=WORKDAY(DATE('1. Informace o projektu'!$C$3,12,31)-1,1,'6. Data'!$C$76:$C$89)),"OK","!!"),ISBLANK(G1236),"!",ISBLANK(H1236),"!!!",H1236='6. Data'!$B$3,"vyberte druh nákladu")," ")</f>
        <v xml:space="preserve"> </v>
      </c>
      <c r="J1236" s="261" t="str">
        <f t="shared" si="57"/>
        <v xml:space="preserve"> </v>
      </c>
      <c r="K1236" s="238" t="str">
        <f t="shared" si="58"/>
        <v xml:space="preserve"> </v>
      </c>
      <c r="L1236" s="87" t="str">
        <f t="shared" si="59"/>
        <v xml:space="preserve"> </v>
      </c>
    </row>
    <row r="1237" spans="1:12" x14ac:dyDescent="0.25">
      <c r="A1237" s="72"/>
      <c r="B1237" s="82"/>
      <c r="C1237" s="82"/>
      <c r="D1237" s="79"/>
      <c r="E1237" s="83"/>
      <c r="F1237" s="83"/>
      <c r="G1237" s="81"/>
      <c r="H1237" s="126"/>
      <c r="I1237" s="238" t="str">
        <f>IF(ISNUMBER(F1237),_xlfn.IFS(RIGHT(H1237,3)="(b)",IF(AND(G1237&gt;=DATE('1. Informace o projektu'!$C$3,1,1),G1237&lt;=WORKDAY(DATE('1. Informace o projektu'!$C$3+1,1,31)-1,1)),"OK","!!"),RIGHT(H1237,3)="(a)",IF(AND(G1237&gt;=DATE('1. Informace o projektu'!$C$3,1,1),G1237&lt;=WORKDAY(DATE('1. Informace o projektu'!$C$3,12,31)-1,1,'6. Data'!$C$76:$C$89)),"OK","!!"),ISBLANK(G1237),"!",ISBLANK(H1237),"!!!",H1237='6. Data'!$B$3,"vyberte druh nákladu")," ")</f>
        <v xml:space="preserve"> </v>
      </c>
      <c r="J1237" s="261" t="str">
        <f t="shared" si="57"/>
        <v xml:space="preserve"> </v>
      </c>
      <c r="K1237" s="238" t="str">
        <f t="shared" si="58"/>
        <v xml:space="preserve"> </v>
      </c>
      <c r="L1237" s="87" t="str">
        <f t="shared" si="59"/>
        <v xml:space="preserve"> </v>
      </c>
    </row>
    <row r="1238" spans="1:12" x14ac:dyDescent="0.25">
      <c r="A1238" s="72"/>
      <c r="B1238" s="82"/>
      <c r="C1238" s="82"/>
      <c r="D1238" s="79"/>
      <c r="E1238" s="83"/>
      <c r="F1238" s="83"/>
      <c r="G1238" s="81"/>
      <c r="H1238" s="126"/>
      <c r="I1238" s="238" t="str">
        <f>IF(ISNUMBER(F1238),_xlfn.IFS(RIGHT(H1238,3)="(b)",IF(AND(G1238&gt;=DATE('1. Informace o projektu'!$C$3,1,1),G1238&lt;=WORKDAY(DATE('1. Informace o projektu'!$C$3+1,1,31)-1,1)),"OK","!!"),RIGHT(H1238,3)="(a)",IF(AND(G1238&gt;=DATE('1. Informace o projektu'!$C$3,1,1),G1238&lt;=WORKDAY(DATE('1. Informace o projektu'!$C$3,12,31)-1,1,'6. Data'!$C$76:$C$89)),"OK","!!"),ISBLANK(G1238),"!",ISBLANK(H1238),"!!!",H1238='6. Data'!$B$3,"vyberte druh nákladu")," ")</f>
        <v xml:space="preserve"> </v>
      </c>
      <c r="J1238" s="261" t="str">
        <f t="shared" si="57"/>
        <v xml:space="preserve"> </v>
      </c>
      <c r="K1238" s="238" t="str">
        <f t="shared" si="58"/>
        <v xml:space="preserve"> </v>
      </c>
      <c r="L1238" s="87" t="str">
        <f t="shared" si="59"/>
        <v xml:space="preserve"> </v>
      </c>
    </row>
    <row r="1239" spans="1:12" x14ac:dyDescent="0.25">
      <c r="A1239" s="72"/>
      <c r="B1239" s="82"/>
      <c r="C1239" s="82"/>
      <c r="D1239" s="79"/>
      <c r="E1239" s="83"/>
      <c r="F1239" s="83"/>
      <c r="G1239" s="81"/>
      <c r="H1239" s="126"/>
      <c r="I1239" s="238" t="str">
        <f>IF(ISNUMBER(F1239),_xlfn.IFS(RIGHT(H1239,3)="(b)",IF(AND(G1239&gt;=DATE('1. Informace o projektu'!$C$3,1,1),G1239&lt;=WORKDAY(DATE('1. Informace o projektu'!$C$3+1,1,31)-1,1)),"OK","!!"),RIGHT(H1239,3)="(a)",IF(AND(G1239&gt;=DATE('1. Informace o projektu'!$C$3,1,1),G1239&lt;=WORKDAY(DATE('1. Informace o projektu'!$C$3,12,31)-1,1,'6. Data'!$C$76:$C$89)),"OK","!!"),ISBLANK(G1239),"!",ISBLANK(H1239),"!!!",H1239='6. Data'!$B$3,"vyberte druh nákladu")," ")</f>
        <v xml:space="preserve"> </v>
      </c>
      <c r="J1239" s="261" t="str">
        <f t="shared" si="57"/>
        <v xml:space="preserve"> </v>
      </c>
      <c r="K1239" s="238" t="str">
        <f t="shared" si="58"/>
        <v xml:space="preserve"> </v>
      </c>
      <c r="L1239" s="87" t="str">
        <f t="shared" si="59"/>
        <v xml:space="preserve"> </v>
      </c>
    </row>
    <row r="1240" spans="1:12" x14ac:dyDescent="0.25">
      <c r="A1240" s="72"/>
      <c r="B1240" s="82"/>
      <c r="C1240" s="82"/>
      <c r="D1240" s="79"/>
      <c r="E1240" s="83"/>
      <c r="F1240" s="83"/>
      <c r="G1240" s="81"/>
      <c r="H1240" s="126"/>
      <c r="I1240" s="238" t="str">
        <f>IF(ISNUMBER(F1240),_xlfn.IFS(RIGHT(H1240,3)="(b)",IF(AND(G1240&gt;=DATE('1. Informace o projektu'!$C$3,1,1),G1240&lt;=WORKDAY(DATE('1. Informace o projektu'!$C$3+1,1,31)-1,1)),"OK","!!"),RIGHT(H1240,3)="(a)",IF(AND(G1240&gt;=DATE('1. Informace o projektu'!$C$3,1,1),G1240&lt;=WORKDAY(DATE('1. Informace o projektu'!$C$3,12,31)-1,1,'6. Data'!$C$76:$C$89)),"OK","!!"),ISBLANK(G1240),"!",ISBLANK(H1240),"!!!",H1240='6. Data'!$B$3,"vyberte druh nákladu")," ")</f>
        <v xml:space="preserve"> </v>
      </c>
      <c r="J1240" s="261" t="str">
        <f t="shared" si="57"/>
        <v xml:space="preserve"> </v>
      </c>
      <c r="K1240" s="238" t="str">
        <f t="shared" si="58"/>
        <v xml:space="preserve"> </v>
      </c>
      <c r="L1240" s="87" t="str">
        <f t="shared" si="59"/>
        <v xml:space="preserve"> </v>
      </c>
    </row>
    <row r="1241" spans="1:12" x14ac:dyDescent="0.25">
      <c r="A1241" s="72"/>
      <c r="B1241" s="82"/>
      <c r="C1241" s="82"/>
      <c r="D1241" s="79"/>
      <c r="E1241" s="83"/>
      <c r="F1241" s="83"/>
      <c r="G1241" s="81"/>
      <c r="H1241" s="126"/>
      <c r="I1241" s="238" t="str">
        <f>IF(ISNUMBER(F1241),_xlfn.IFS(RIGHT(H1241,3)="(b)",IF(AND(G1241&gt;=DATE('1. Informace o projektu'!$C$3,1,1),G1241&lt;=WORKDAY(DATE('1. Informace o projektu'!$C$3+1,1,31)-1,1)),"OK","!!"),RIGHT(H1241,3)="(a)",IF(AND(G1241&gt;=DATE('1. Informace o projektu'!$C$3,1,1),G1241&lt;=WORKDAY(DATE('1. Informace o projektu'!$C$3,12,31)-1,1,'6. Data'!$C$76:$C$89)),"OK","!!"),ISBLANK(G1241),"!",ISBLANK(H1241),"!!!",H1241='6. Data'!$B$3,"vyberte druh nákladu")," ")</f>
        <v xml:space="preserve"> </v>
      </c>
      <c r="J1241" s="261" t="str">
        <f t="shared" si="57"/>
        <v xml:space="preserve"> </v>
      </c>
      <c r="K1241" s="238" t="str">
        <f t="shared" si="58"/>
        <v xml:space="preserve"> </v>
      </c>
      <c r="L1241" s="87" t="str">
        <f t="shared" si="59"/>
        <v xml:space="preserve"> </v>
      </c>
    </row>
    <row r="1242" spans="1:12" x14ac:dyDescent="0.25">
      <c r="A1242" s="72"/>
      <c r="B1242" s="82"/>
      <c r="C1242" s="82"/>
      <c r="D1242" s="79"/>
      <c r="E1242" s="83"/>
      <c r="F1242" s="83"/>
      <c r="G1242" s="81"/>
      <c r="H1242" s="126"/>
      <c r="I1242" s="238" t="str">
        <f>IF(ISNUMBER(F1242),_xlfn.IFS(RIGHT(H1242,3)="(b)",IF(AND(G1242&gt;=DATE('1. Informace o projektu'!$C$3,1,1),G1242&lt;=WORKDAY(DATE('1. Informace o projektu'!$C$3+1,1,31)-1,1)),"OK","!!"),RIGHT(H1242,3)="(a)",IF(AND(G1242&gt;=DATE('1. Informace o projektu'!$C$3,1,1),G1242&lt;=WORKDAY(DATE('1. Informace o projektu'!$C$3,12,31)-1,1,'6. Data'!$C$76:$C$89)),"OK","!!"),ISBLANK(G1242),"!",ISBLANK(H1242),"!!!",H1242='6. Data'!$B$3,"vyberte druh nákladu")," ")</f>
        <v xml:space="preserve"> </v>
      </c>
      <c r="J1242" s="261" t="str">
        <f t="shared" si="57"/>
        <v xml:space="preserve"> </v>
      </c>
      <c r="K1242" s="238" t="str">
        <f t="shared" si="58"/>
        <v xml:space="preserve"> </v>
      </c>
      <c r="L1242" s="87" t="str">
        <f t="shared" si="59"/>
        <v xml:space="preserve"> </v>
      </c>
    </row>
    <row r="1243" spans="1:12" x14ac:dyDescent="0.25">
      <c r="A1243" s="72"/>
      <c r="B1243" s="82"/>
      <c r="C1243" s="82"/>
      <c r="D1243" s="79"/>
      <c r="E1243" s="83"/>
      <c r="F1243" s="83"/>
      <c r="G1243" s="81"/>
      <c r="H1243" s="126"/>
      <c r="I1243" s="238" t="str">
        <f>IF(ISNUMBER(F1243),_xlfn.IFS(RIGHT(H1243,3)="(b)",IF(AND(G1243&gt;=DATE('1. Informace o projektu'!$C$3,1,1),G1243&lt;=WORKDAY(DATE('1. Informace o projektu'!$C$3+1,1,31)-1,1)),"OK","!!"),RIGHT(H1243,3)="(a)",IF(AND(G1243&gt;=DATE('1. Informace o projektu'!$C$3,1,1),G1243&lt;=WORKDAY(DATE('1. Informace o projektu'!$C$3,12,31)-1,1,'6. Data'!$C$76:$C$89)),"OK","!!"),ISBLANK(G1243),"!",ISBLANK(H1243),"!!!",H1243='6. Data'!$B$3,"vyberte druh nákladu")," ")</f>
        <v xml:space="preserve"> </v>
      </c>
      <c r="J1243" s="261" t="str">
        <f t="shared" si="57"/>
        <v xml:space="preserve"> </v>
      </c>
      <c r="K1243" s="238" t="str">
        <f t="shared" si="58"/>
        <v xml:space="preserve"> </v>
      </c>
      <c r="L1243" s="87" t="str">
        <f t="shared" si="59"/>
        <v xml:space="preserve"> </v>
      </c>
    </row>
    <row r="1244" spans="1:12" x14ac:dyDescent="0.25">
      <c r="A1244" s="72"/>
      <c r="B1244" s="82"/>
      <c r="C1244" s="82"/>
      <c r="D1244" s="79"/>
      <c r="E1244" s="83"/>
      <c r="F1244" s="83"/>
      <c r="G1244" s="81"/>
      <c r="H1244" s="126"/>
      <c r="I1244" s="238" t="str">
        <f>IF(ISNUMBER(F1244),_xlfn.IFS(RIGHT(H1244,3)="(b)",IF(AND(G1244&gt;=DATE('1. Informace o projektu'!$C$3,1,1),G1244&lt;=WORKDAY(DATE('1. Informace o projektu'!$C$3+1,1,31)-1,1)),"OK","!!"),RIGHT(H1244,3)="(a)",IF(AND(G1244&gt;=DATE('1. Informace o projektu'!$C$3,1,1),G1244&lt;=WORKDAY(DATE('1. Informace o projektu'!$C$3,12,31)-1,1,'6. Data'!$C$76:$C$89)),"OK","!!"),ISBLANK(G1244),"!",ISBLANK(H1244),"!!!",H1244='6. Data'!$B$3,"vyberte druh nákladu")," ")</f>
        <v xml:space="preserve"> </v>
      </c>
      <c r="J1244" s="261" t="str">
        <f t="shared" si="57"/>
        <v xml:space="preserve"> </v>
      </c>
      <c r="K1244" s="238" t="str">
        <f t="shared" si="58"/>
        <v xml:space="preserve"> </v>
      </c>
      <c r="L1244" s="87" t="str">
        <f t="shared" si="59"/>
        <v xml:space="preserve"> </v>
      </c>
    </row>
    <row r="1245" spans="1:12" x14ac:dyDescent="0.25">
      <c r="A1245" s="72"/>
      <c r="B1245" s="82"/>
      <c r="C1245" s="82"/>
      <c r="D1245" s="79"/>
      <c r="E1245" s="83"/>
      <c r="F1245" s="83"/>
      <c r="G1245" s="81"/>
      <c r="H1245" s="126"/>
      <c r="I1245" s="238" t="str">
        <f>IF(ISNUMBER(F1245),_xlfn.IFS(RIGHT(H1245,3)="(b)",IF(AND(G1245&gt;=DATE('1. Informace o projektu'!$C$3,1,1),G1245&lt;=WORKDAY(DATE('1. Informace o projektu'!$C$3+1,1,31)-1,1)),"OK","!!"),RIGHT(H1245,3)="(a)",IF(AND(G1245&gt;=DATE('1. Informace o projektu'!$C$3,1,1),G1245&lt;=WORKDAY(DATE('1. Informace o projektu'!$C$3,12,31)-1,1,'6. Data'!$C$76:$C$89)),"OK","!!"),ISBLANK(G1245),"!",ISBLANK(H1245),"!!!",H1245='6. Data'!$B$3,"vyberte druh nákladu")," ")</f>
        <v xml:space="preserve"> </v>
      </c>
      <c r="J1245" s="261" t="str">
        <f t="shared" si="57"/>
        <v xml:space="preserve"> </v>
      </c>
      <c r="K1245" s="238" t="str">
        <f t="shared" si="58"/>
        <v xml:space="preserve"> </v>
      </c>
      <c r="L1245" s="87" t="str">
        <f t="shared" si="59"/>
        <v xml:space="preserve"> </v>
      </c>
    </row>
    <row r="1246" spans="1:12" x14ac:dyDescent="0.25">
      <c r="A1246" s="72"/>
      <c r="B1246" s="82"/>
      <c r="C1246" s="82"/>
      <c r="D1246" s="79"/>
      <c r="E1246" s="83"/>
      <c r="F1246" s="83"/>
      <c r="G1246" s="81"/>
      <c r="H1246" s="126"/>
      <c r="I1246" s="238" t="str">
        <f>IF(ISNUMBER(F1246),_xlfn.IFS(RIGHT(H1246,3)="(b)",IF(AND(G1246&gt;=DATE('1. Informace o projektu'!$C$3,1,1),G1246&lt;=WORKDAY(DATE('1. Informace o projektu'!$C$3+1,1,31)-1,1)),"OK","!!"),RIGHT(H1246,3)="(a)",IF(AND(G1246&gt;=DATE('1. Informace o projektu'!$C$3,1,1),G1246&lt;=WORKDAY(DATE('1. Informace o projektu'!$C$3,12,31)-1,1,'6. Data'!$C$76:$C$89)),"OK","!!"),ISBLANK(G1246),"!",ISBLANK(H1246),"!!!",H1246='6. Data'!$B$3,"vyberte druh nákladu")," ")</f>
        <v xml:space="preserve"> </v>
      </c>
      <c r="J1246" s="261" t="str">
        <f t="shared" si="57"/>
        <v xml:space="preserve"> </v>
      </c>
      <c r="K1246" s="238" t="str">
        <f t="shared" si="58"/>
        <v xml:space="preserve"> </v>
      </c>
      <c r="L1246" s="87" t="str">
        <f t="shared" si="59"/>
        <v xml:space="preserve"> </v>
      </c>
    </row>
    <row r="1247" spans="1:12" x14ac:dyDescent="0.25">
      <c r="A1247" s="72"/>
      <c r="B1247" s="82"/>
      <c r="C1247" s="82"/>
      <c r="D1247" s="79"/>
      <c r="E1247" s="83"/>
      <c r="F1247" s="83"/>
      <c r="G1247" s="81"/>
      <c r="H1247" s="126"/>
      <c r="I1247" s="238" t="str">
        <f>IF(ISNUMBER(F1247),_xlfn.IFS(RIGHT(H1247,3)="(b)",IF(AND(G1247&gt;=DATE('1. Informace o projektu'!$C$3,1,1),G1247&lt;=WORKDAY(DATE('1. Informace o projektu'!$C$3+1,1,31)-1,1)),"OK","!!"),RIGHT(H1247,3)="(a)",IF(AND(G1247&gt;=DATE('1. Informace o projektu'!$C$3,1,1),G1247&lt;=WORKDAY(DATE('1. Informace o projektu'!$C$3,12,31)-1,1,'6. Data'!$C$76:$C$89)),"OK","!!"),ISBLANK(G1247),"!",ISBLANK(H1247),"!!!",H1247='6. Data'!$B$3,"vyberte druh nákladu")," ")</f>
        <v xml:space="preserve"> </v>
      </c>
      <c r="J1247" s="261" t="str">
        <f t="shared" si="57"/>
        <v xml:space="preserve"> </v>
      </c>
      <c r="K1247" s="238" t="str">
        <f t="shared" si="58"/>
        <v xml:space="preserve"> </v>
      </c>
      <c r="L1247" s="87" t="str">
        <f t="shared" si="59"/>
        <v xml:space="preserve"> </v>
      </c>
    </row>
    <row r="1248" spans="1:12" x14ac:dyDescent="0.25">
      <c r="A1248" s="72"/>
      <c r="B1248" s="82"/>
      <c r="C1248" s="82"/>
      <c r="D1248" s="79"/>
      <c r="E1248" s="83"/>
      <c r="F1248" s="83"/>
      <c r="G1248" s="81"/>
      <c r="H1248" s="126"/>
      <c r="I1248" s="238" t="str">
        <f>IF(ISNUMBER(F1248),_xlfn.IFS(RIGHT(H1248,3)="(b)",IF(AND(G1248&gt;=DATE('1. Informace o projektu'!$C$3,1,1),G1248&lt;=WORKDAY(DATE('1. Informace o projektu'!$C$3+1,1,31)-1,1)),"OK","!!"),RIGHT(H1248,3)="(a)",IF(AND(G1248&gt;=DATE('1. Informace o projektu'!$C$3,1,1),G1248&lt;=WORKDAY(DATE('1. Informace o projektu'!$C$3,12,31)-1,1,'6. Data'!$C$76:$C$89)),"OK","!!"),ISBLANK(G1248),"!",ISBLANK(H1248),"!!!",H1248='6. Data'!$B$3,"vyberte druh nákladu")," ")</f>
        <v xml:space="preserve"> </v>
      </c>
      <c r="J1248" s="261" t="str">
        <f t="shared" si="57"/>
        <v xml:space="preserve"> </v>
      </c>
      <c r="K1248" s="238" t="str">
        <f t="shared" si="58"/>
        <v xml:space="preserve"> </v>
      </c>
      <c r="L1248" s="87" t="str">
        <f t="shared" si="59"/>
        <v xml:space="preserve"> </v>
      </c>
    </row>
    <row r="1249" spans="1:12" x14ac:dyDescent="0.25">
      <c r="A1249" s="72"/>
      <c r="B1249" s="82"/>
      <c r="C1249" s="82"/>
      <c r="D1249" s="79"/>
      <c r="E1249" s="83"/>
      <c r="F1249" s="83"/>
      <c r="G1249" s="81"/>
      <c r="H1249" s="126"/>
      <c r="I1249" s="238" t="str">
        <f>IF(ISNUMBER(F1249),_xlfn.IFS(RIGHT(H1249,3)="(b)",IF(AND(G1249&gt;=DATE('1. Informace o projektu'!$C$3,1,1),G1249&lt;=WORKDAY(DATE('1. Informace o projektu'!$C$3+1,1,31)-1,1)),"OK","!!"),RIGHT(H1249,3)="(a)",IF(AND(G1249&gt;=DATE('1. Informace o projektu'!$C$3,1,1),G1249&lt;=WORKDAY(DATE('1. Informace o projektu'!$C$3,12,31)-1,1,'6. Data'!$C$76:$C$89)),"OK","!!"),ISBLANK(G1249),"!",ISBLANK(H1249),"!!!",H1249='6. Data'!$B$3,"vyberte druh nákladu")," ")</f>
        <v xml:space="preserve"> </v>
      </c>
      <c r="J1249" s="261" t="str">
        <f t="shared" si="57"/>
        <v xml:space="preserve"> </v>
      </c>
      <c r="K1249" s="238" t="str">
        <f t="shared" si="58"/>
        <v xml:space="preserve"> </v>
      </c>
      <c r="L1249" s="87" t="str">
        <f t="shared" si="59"/>
        <v xml:space="preserve"> </v>
      </c>
    </row>
    <row r="1250" spans="1:12" x14ac:dyDescent="0.25">
      <c r="A1250" s="72"/>
      <c r="B1250" s="82"/>
      <c r="C1250" s="82"/>
      <c r="D1250" s="79"/>
      <c r="E1250" s="83"/>
      <c r="F1250" s="83"/>
      <c r="G1250" s="81"/>
      <c r="H1250" s="126"/>
      <c r="I1250" s="238" t="str">
        <f>IF(ISNUMBER(F1250),_xlfn.IFS(RIGHT(H1250,3)="(b)",IF(AND(G1250&gt;=DATE('1. Informace o projektu'!$C$3,1,1),G1250&lt;=WORKDAY(DATE('1. Informace o projektu'!$C$3+1,1,31)-1,1)),"OK","!!"),RIGHT(H1250,3)="(a)",IF(AND(G1250&gt;=DATE('1. Informace o projektu'!$C$3,1,1),G1250&lt;=WORKDAY(DATE('1. Informace o projektu'!$C$3,12,31)-1,1,'6. Data'!$C$76:$C$89)),"OK","!!"),ISBLANK(G1250),"!",ISBLANK(H1250),"!!!",H1250='6. Data'!$B$3,"vyberte druh nákladu")," ")</f>
        <v xml:space="preserve"> </v>
      </c>
      <c r="J1250" s="261" t="str">
        <f t="shared" si="57"/>
        <v xml:space="preserve"> </v>
      </c>
      <c r="K1250" s="238" t="str">
        <f t="shared" si="58"/>
        <v xml:space="preserve"> </v>
      </c>
      <c r="L1250" s="87" t="str">
        <f t="shared" si="59"/>
        <v xml:space="preserve"> </v>
      </c>
    </row>
    <row r="1251" spans="1:12" x14ac:dyDescent="0.25">
      <c r="A1251" s="72"/>
      <c r="B1251" s="82"/>
      <c r="C1251" s="82"/>
      <c r="D1251" s="79"/>
      <c r="E1251" s="83"/>
      <c r="F1251" s="83"/>
      <c r="G1251" s="81"/>
      <c r="H1251" s="126"/>
      <c r="I1251" s="238" t="str">
        <f>IF(ISNUMBER(F1251),_xlfn.IFS(RIGHT(H1251,3)="(b)",IF(AND(G1251&gt;=DATE('1. Informace o projektu'!$C$3,1,1),G1251&lt;=WORKDAY(DATE('1. Informace o projektu'!$C$3+1,1,31)-1,1)),"OK","!!"),RIGHT(H1251,3)="(a)",IF(AND(G1251&gt;=DATE('1. Informace o projektu'!$C$3,1,1),G1251&lt;=WORKDAY(DATE('1. Informace o projektu'!$C$3,12,31)-1,1,'6. Data'!$C$76:$C$89)),"OK","!!"),ISBLANK(G1251),"!",ISBLANK(H1251),"!!!",H1251='6. Data'!$B$3,"vyberte druh nákladu")," ")</f>
        <v xml:space="preserve"> </v>
      </c>
      <c r="J1251" s="261" t="str">
        <f t="shared" si="57"/>
        <v xml:space="preserve"> </v>
      </c>
      <c r="K1251" s="238" t="str">
        <f t="shared" si="58"/>
        <v xml:space="preserve"> </v>
      </c>
      <c r="L1251" s="87" t="str">
        <f t="shared" si="59"/>
        <v xml:space="preserve"> </v>
      </c>
    </row>
    <row r="1252" spans="1:12" x14ac:dyDescent="0.25">
      <c r="A1252" s="72"/>
      <c r="B1252" s="82"/>
      <c r="C1252" s="82"/>
      <c r="D1252" s="79"/>
      <c r="E1252" s="83"/>
      <c r="F1252" s="83"/>
      <c r="G1252" s="81"/>
      <c r="H1252" s="126"/>
      <c r="I1252" s="238" t="str">
        <f>IF(ISNUMBER(F1252),_xlfn.IFS(RIGHT(H1252,3)="(b)",IF(AND(G1252&gt;=DATE('1. Informace o projektu'!$C$3,1,1),G1252&lt;=WORKDAY(DATE('1. Informace o projektu'!$C$3+1,1,31)-1,1)),"OK","!!"),RIGHT(H1252,3)="(a)",IF(AND(G1252&gt;=DATE('1. Informace o projektu'!$C$3,1,1),G1252&lt;=WORKDAY(DATE('1. Informace o projektu'!$C$3,12,31)-1,1,'6. Data'!$C$76:$C$89)),"OK","!!"),ISBLANK(G1252),"!",ISBLANK(H1252),"!!!",H1252='6. Data'!$B$3,"vyberte druh nákladu")," ")</f>
        <v xml:space="preserve"> </v>
      </c>
      <c r="J1252" s="261" t="str">
        <f t="shared" si="57"/>
        <v xml:space="preserve"> </v>
      </c>
      <c r="K1252" s="238" t="str">
        <f t="shared" si="58"/>
        <v xml:space="preserve"> </v>
      </c>
      <c r="L1252" s="87" t="str">
        <f t="shared" si="59"/>
        <v xml:space="preserve"> </v>
      </c>
    </row>
    <row r="1253" spans="1:12" x14ac:dyDescent="0.25">
      <c r="A1253" s="72"/>
      <c r="B1253" s="82"/>
      <c r="C1253" s="82"/>
      <c r="D1253" s="79"/>
      <c r="E1253" s="83"/>
      <c r="F1253" s="83"/>
      <c r="G1253" s="81"/>
      <c r="H1253" s="126"/>
      <c r="I1253" s="238" t="str">
        <f>IF(ISNUMBER(F1253),_xlfn.IFS(RIGHT(H1253,3)="(b)",IF(AND(G1253&gt;=DATE('1. Informace o projektu'!$C$3,1,1),G1253&lt;=WORKDAY(DATE('1. Informace o projektu'!$C$3+1,1,31)-1,1)),"OK","!!"),RIGHT(H1253,3)="(a)",IF(AND(G1253&gt;=DATE('1. Informace o projektu'!$C$3,1,1),G1253&lt;=WORKDAY(DATE('1. Informace o projektu'!$C$3,12,31)-1,1,'6. Data'!$C$76:$C$89)),"OK","!!"),ISBLANK(G1253),"!",ISBLANK(H1253),"!!!",H1253='6. Data'!$B$3,"vyberte druh nákladu")," ")</f>
        <v xml:space="preserve"> </v>
      </c>
      <c r="J1253" s="261" t="str">
        <f t="shared" si="57"/>
        <v xml:space="preserve"> </v>
      </c>
      <c r="K1253" s="238" t="str">
        <f t="shared" si="58"/>
        <v xml:space="preserve"> </v>
      </c>
      <c r="L1253" s="87" t="str">
        <f t="shared" si="59"/>
        <v xml:space="preserve"> </v>
      </c>
    </row>
    <row r="1254" spans="1:12" x14ac:dyDescent="0.25">
      <c r="A1254" s="72"/>
      <c r="B1254" s="82"/>
      <c r="C1254" s="82"/>
      <c r="D1254" s="79"/>
      <c r="E1254" s="83"/>
      <c r="F1254" s="83"/>
      <c r="G1254" s="81"/>
      <c r="H1254" s="126"/>
      <c r="I1254" s="238" t="str">
        <f>IF(ISNUMBER(F1254),_xlfn.IFS(RIGHT(H1254,3)="(b)",IF(AND(G1254&gt;=DATE('1. Informace o projektu'!$C$3,1,1),G1254&lt;=WORKDAY(DATE('1. Informace o projektu'!$C$3+1,1,31)-1,1)),"OK","!!"),RIGHT(H1254,3)="(a)",IF(AND(G1254&gt;=DATE('1. Informace o projektu'!$C$3,1,1),G1254&lt;=WORKDAY(DATE('1. Informace o projektu'!$C$3,12,31)-1,1,'6. Data'!$C$76:$C$89)),"OK","!!"),ISBLANK(G1254),"!",ISBLANK(H1254),"!!!",H1254='6. Data'!$B$3,"vyberte druh nákladu")," ")</f>
        <v xml:space="preserve"> </v>
      </c>
      <c r="J1254" s="261" t="str">
        <f t="shared" si="57"/>
        <v xml:space="preserve"> </v>
      </c>
      <c r="K1254" s="238" t="str">
        <f t="shared" si="58"/>
        <v xml:space="preserve"> </v>
      </c>
      <c r="L1254" s="87" t="str">
        <f t="shared" si="59"/>
        <v xml:space="preserve"> </v>
      </c>
    </row>
    <row r="1255" spans="1:12" x14ac:dyDescent="0.25">
      <c r="A1255" s="72"/>
      <c r="B1255" s="82"/>
      <c r="C1255" s="82"/>
      <c r="D1255" s="79"/>
      <c r="E1255" s="83"/>
      <c r="F1255" s="83"/>
      <c r="G1255" s="81"/>
      <c r="H1255" s="126"/>
      <c r="I1255" s="238" t="str">
        <f>IF(ISNUMBER(F1255),_xlfn.IFS(RIGHT(H1255,3)="(b)",IF(AND(G1255&gt;=DATE('1. Informace o projektu'!$C$3,1,1),G1255&lt;=WORKDAY(DATE('1. Informace o projektu'!$C$3+1,1,31)-1,1)),"OK","!!"),RIGHT(H1255,3)="(a)",IF(AND(G1255&gt;=DATE('1. Informace o projektu'!$C$3,1,1),G1255&lt;=WORKDAY(DATE('1. Informace o projektu'!$C$3,12,31)-1,1,'6. Data'!$C$76:$C$89)),"OK","!!"),ISBLANK(G1255),"!",ISBLANK(H1255),"!!!",H1255='6. Data'!$B$3,"vyberte druh nákladu")," ")</f>
        <v xml:space="preserve"> </v>
      </c>
      <c r="J1255" s="261" t="str">
        <f t="shared" si="57"/>
        <v xml:space="preserve"> </v>
      </c>
      <c r="K1255" s="238" t="str">
        <f t="shared" si="58"/>
        <v xml:space="preserve"> </v>
      </c>
      <c r="L1255" s="87" t="str">
        <f t="shared" si="59"/>
        <v xml:space="preserve"> </v>
      </c>
    </row>
    <row r="1256" spans="1:12" x14ac:dyDescent="0.25">
      <c r="A1256" s="72"/>
      <c r="B1256" s="82"/>
      <c r="C1256" s="82"/>
      <c r="D1256" s="79"/>
      <c r="E1256" s="83"/>
      <c r="F1256" s="83"/>
      <c r="G1256" s="81"/>
      <c r="H1256" s="126"/>
      <c r="I1256" s="238" t="str">
        <f>IF(ISNUMBER(F1256),_xlfn.IFS(RIGHT(H1256,3)="(b)",IF(AND(G1256&gt;=DATE('1. Informace o projektu'!$C$3,1,1),G1256&lt;=WORKDAY(DATE('1. Informace o projektu'!$C$3+1,1,31)-1,1)),"OK","!!"),RIGHT(H1256,3)="(a)",IF(AND(G1256&gt;=DATE('1. Informace o projektu'!$C$3,1,1),G1256&lt;=WORKDAY(DATE('1. Informace o projektu'!$C$3,12,31)-1,1,'6. Data'!$C$76:$C$89)),"OK","!!"),ISBLANK(G1256),"!",ISBLANK(H1256),"!!!",H1256='6. Data'!$B$3,"vyberte druh nákladu")," ")</f>
        <v xml:space="preserve"> </v>
      </c>
      <c r="J1256" s="261" t="str">
        <f t="shared" si="57"/>
        <v xml:space="preserve"> </v>
      </c>
      <c r="K1256" s="238" t="str">
        <f t="shared" si="58"/>
        <v xml:space="preserve"> </v>
      </c>
      <c r="L1256" s="87" t="str">
        <f t="shared" si="59"/>
        <v xml:space="preserve"> </v>
      </c>
    </row>
    <row r="1257" spans="1:12" x14ac:dyDescent="0.25">
      <c r="A1257" s="72"/>
      <c r="B1257" s="82"/>
      <c r="C1257" s="82"/>
      <c r="D1257" s="79"/>
      <c r="E1257" s="83"/>
      <c r="F1257" s="83"/>
      <c r="G1257" s="81"/>
      <c r="H1257" s="126"/>
      <c r="I1257" s="238" t="str">
        <f>IF(ISNUMBER(F1257),_xlfn.IFS(RIGHT(H1257,3)="(b)",IF(AND(G1257&gt;=DATE('1. Informace o projektu'!$C$3,1,1),G1257&lt;=WORKDAY(DATE('1. Informace o projektu'!$C$3+1,1,31)-1,1)),"OK","!!"),RIGHT(H1257,3)="(a)",IF(AND(G1257&gt;=DATE('1. Informace o projektu'!$C$3,1,1),G1257&lt;=WORKDAY(DATE('1. Informace o projektu'!$C$3,12,31)-1,1,'6. Data'!$C$76:$C$89)),"OK","!!"),ISBLANK(G1257),"!",ISBLANK(H1257),"!!!",H1257='6. Data'!$B$3,"vyberte druh nákladu")," ")</f>
        <v xml:space="preserve"> </v>
      </c>
      <c r="J1257" s="261" t="str">
        <f t="shared" si="57"/>
        <v xml:space="preserve"> </v>
      </c>
      <c r="K1257" s="238" t="str">
        <f t="shared" si="58"/>
        <v xml:space="preserve"> </v>
      </c>
      <c r="L1257" s="87" t="str">
        <f t="shared" si="59"/>
        <v xml:space="preserve"> </v>
      </c>
    </row>
    <row r="1258" spans="1:12" x14ac:dyDescent="0.25">
      <c r="A1258" s="72"/>
      <c r="B1258" s="82"/>
      <c r="C1258" s="82"/>
      <c r="D1258" s="79"/>
      <c r="E1258" s="83"/>
      <c r="F1258" s="83"/>
      <c r="G1258" s="81"/>
      <c r="H1258" s="126"/>
      <c r="I1258" s="238" t="str">
        <f>IF(ISNUMBER(F1258),_xlfn.IFS(RIGHT(H1258,3)="(b)",IF(AND(G1258&gt;=DATE('1. Informace o projektu'!$C$3,1,1),G1258&lt;=WORKDAY(DATE('1. Informace o projektu'!$C$3+1,1,31)-1,1)),"OK","!!"),RIGHT(H1258,3)="(a)",IF(AND(G1258&gt;=DATE('1. Informace o projektu'!$C$3,1,1),G1258&lt;=WORKDAY(DATE('1. Informace o projektu'!$C$3,12,31)-1,1,'6. Data'!$C$76:$C$89)),"OK","!!"),ISBLANK(G1258),"!",ISBLANK(H1258),"!!!",H1258='6. Data'!$B$3,"vyberte druh nákladu")," ")</f>
        <v xml:space="preserve"> </v>
      </c>
      <c r="J1258" s="261" t="str">
        <f t="shared" si="57"/>
        <v xml:space="preserve"> </v>
      </c>
      <c r="K1258" s="238" t="str">
        <f t="shared" si="58"/>
        <v xml:space="preserve"> </v>
      </c>
      <c r="L1258" s="87" t="str">
        <f t="shared" si="59"/>
        <v xml:space="preserve"> </v>
      </c>
    </row>
    <row r="1259" spans="1:12" x14ac:dyDescent="0.25">
      <c r="A1259" s="72"/>
      <c r="B1259" s="82"/>
      <c r="C1259" s="82"/>
      <c r="D1259" s="79"/>
      <c r="E1259" s="83"/>
      <c r="F1259" s="83"/>
      <c r="G1259" s="81"/>
      <c r="H1259" s="126"/>
      <c r="I1259" s="238" t="str">
        <f>IF(ISNUMBER(F1259),_xlfn.IFS(RIGHT(H1259,3)="(b)",IF(AND(G1259&gt;=DATE('1. Informace o projektu'!$C$3,1,1),G1259&lt;=WORKDAY(DATE('1. Informace o projektu'!$C$3+1,1,31)-1,1)),"OK","!!"),RIGHT(H1259,3)="(a)",IF(AND(G1259&gt;=DATE('1. Informace o projektu'!$C$3,1,1),G1259&lt;=WORKDAY(DATE('1. Informace o projektu'!$C$3,12,31)-1,1,'6. Data'!$C$76:$C$89)),"OK","!!"),ISBLANK(G1259),"!",ISBLANK(H1259),"!!!",H1259='6. Data'!$B$3,"vyberte druh nákladu")," ")</f>
        <v xml:space="preserve"> </v>
      </c>
      <c r="J1259" s="261" t="str">
        <f t="shared" si="57"/>
        <v xml:space="preserve"> </v>
      </c>
      <c r="K1259" s="238" t="str">
        <f t="shared" si="58"/>
        <v xml:space="preserve"> </v>
      </c>
      <c r="L1259" s="87" t="str">
        <f t="shared" si="59"/>
        <v xml:space="preserve"> </v>
      </c>
    </row>
    <row r="1260" spans="1:12" x14ac:dyDescent="0.25">
      <c r="A1260" s="72"/>
      <c r="B1260" s="82"/>
      <c r="C1260" s="82"/>
      <c r="D1260" s="79"/>
      <c r="E1260" s="83"/>
      <c r="F1260" s="83"/>
      <c r="G1260" s="81"/>
      <c r="H1260" s="126"/>
      <c r="I1260" s="238" t="str">
        <f>IF(ISNUMBER(F1260),_xlfn.IFS(RIGHT(H1260,3)="(b)",IF(AND(G1260&gt;=DATE('1. Informace o projektu'!$C$3,1,1),G1260&lt;=WORKDAY(DATE('1. Informace o projektu'!$C$3+1,1,31)-1,1)),"OK","!!"),RIGHT(H1260,3)="(a)",IF(AND(G1260&gt;=DATE('1. Informace o projektu'!$C$3,1,1),G1260&lt;=WORKDAY(DATE('1. Informace o projektu'!$C$3,12,31)-1,1,'6. Data'!$C$76:$C$89)),"OK","!!"),ISBLANK(G1260),"!",ISBLANK(H1260),"!!!",H1260='6. Data'!$B$3,"vyberte druh nákladu")," ")</f>
        <v xml:space="preserve"> </v>
      </c>
      <c r="J1260" s="261" t="str">
        <f t="shared" si="57"/>
        <v xml:space="preserve"> </v>
      </c>
      <c r="K1260" s="238" t="str">
        <f t="shared" si="58"/>
        <v xml:space="preserve"> </v>
      </c>
      <c r="L1260" s="87" t="str">
        <f t="shared" si="59"/>
        <v xml:space="preserve"> </v>
      </c>
    </row>
    <row r="1261" spans="1:12" x14ac:dyDescent="0.25">
      <c r="A1261" s="72"/>
      <c r="B1261" s="82"/>
      <c r="C1261" s="82"/>
      <c r="D1261" s="79"/>
      <c r="E1261" s="83"/>
      <c r="F1261" s="83"/>
      <c r="G1261" s="81"/>
      <c r="H1261" s="126"/>
      <c r="I1261" s="238" t="str">
        <f>IF(ISNUMBER(F1261),_xlfn.IFS(RIGHT(H1261,3)="(b)",IF(AND(G1261&gt;=DATE('1. Informace o projektu'!$C$3,1,1),G1261&lt;=WORKDAY(DATE('1. Informace o projektu'!$C$3+1,1,31)-1,1)),"OK","!!"),RIGHT(H1261,3)="(a)",IF(AND(G1261&gt;=DATE('1. Informace o projektu'!$C$3,1,1),G1261&lt;=WORKDAY(DATE('1. Informace o projektu'!$C$3,12,31)-1,1,'6. Data'!$C$76:$C$89)),"OK","!!"),ISBLANK(G1261),"!",ISBLANK(H1261),"!!!",H1261='6. Data'!$B$3,"vyberte druh nákladu")," ")</f>
        <v xml:space="preserve"> </v>
      </c>
      <c r="J1261" s="261" t="str">
        <f t="shared" si="57"/>
        <v xml:space="preserve"> </v>
      </c>
      <c r="K1261" s="238" t="str">
        <f t="shared" si="58"/>
        <v xml:space="preserve"> </v>
      </c>
      <c r="L1261" s="87" t="str">
        <f t="shared" si="59"/>
        <v xml:space="preserve"> </v>
      </c>
    </row>
    <row r="1262" spans="1:12" x14ac:dyDescent="0.25">
      <c r="A1262" s="72"/>
      <c r="B1262" s="82"/>
      <c r="C1262" s="82"/>
      <c r="D1262" s="79"/>
      <c r="E1262" s="83"/>
      <c r="F1262" s="83"/>
      <c r="G1262" s="81"/>
      <c r="H1262" s="126"/>
      <c r="I1262" s="238" t="str">
        <f>IF(ISNUMBER(F1262),_xlfn.IFS(RIGHT(H1262,3)="(b)",IF(AND(G1262&gt;=DATE('1. Informace o projektu'!$C$3,1,1),G1262&lt;=WORKDAY(DATE('1. Informace o projektu'!$C$3+1,1,31)-1,1)),"OK","!!"),RIGHT(H1262,3)="(a)",IF(AND(G1262&gt;=DATE('1. Informace o projektu'!$C$3,1,1),G1262&lt;=WORKDAY(DATE('1. Informace o projektu'!$C$3,12,31)-1,1,'6. Data'!$C$76:$C$89)),"OK","!!"),ISBLANK(G1262),"!",ISBLANK(H1262),"!!!",H1262='6. Data'!$B$3,"vyberte druh nákladu")," ")</f>
        <v xml:space="preserve"> </v>
      </c>
      <c r="J1262" s="261" t="str">
        <f t="shared" si="57"/>
        <v xml:space="preserve"> </v>
      </c>
      <c r="K1262" s="238" t="str">
        <f t="shared" si="58"/>
        <v xml:space="preserve"> </v>
      </c>
      <c r="L1262" s="87" t="str">
        <f t="shared" si="59"/>
        <v xml:space="preserve"> </v>
      </c>
    </row>
    <row r="1263" spans="1:12" x14ac:dyDescent="0.25">
      <c r="A1263" s="72"/>
      <c r="B1263" s="82"/>
      <c r="C1263" s="82"/>
      <c r="D1263" s="79"/>
      <c r="E1263" s="83"/>
      <c r="F1263" s="83"/>
      <c r="G1263" s="81"/>
      <c r="H1263" s="126"/>
      <c r="I1263" s="238" t="str">
        <f>IF(ISNUMBER(F1263),_xlfn.IFS(RIGHT(H1263,3)="(b)",IF(AND(G1263&gt;=DATE('1. Informace o projektu'!$C$3,1,1),G1263&lt;=WORKDAY(DATE('1. Informace o projektu'!$C$3+1,1,31)-1,1)),"OK","!!"),RIGHT(H1263,3)="(a)",IF(AND(G1263&gt;=DATE('1. Informace o projektu'!$C$3,1,1),G1263&lt;=WORKDAY(DATE('1. Informace o projektu'!$C$3,12,31)-1,1,'6. Data'!$C$76:$C$89)),"OK","!!"),ISBLANK(G1263),"!",ISBLANK(H1263),"!!!",H1263='6. Data'!$B$3,"vyberte druh nákladu")," ")</f>
        <v xml:space="preserve"> </v>
      </c>
      <c r="J1263" s="261" t="str">
        <f t="shared" si="57"/>
        <v xml:space="preserve"> </v>
      </c>
      <c r="K1263" s="238" t="str">
        <f t="shared" si="58"/>
        <v xml:space="preserve"> </v>
      </c>
      <c r="L1263" s="87" t="str">
        <f t="shared" si="59"/>
        <v xml:space="preserve"> </v>
      </c>
    </row>
    <row r="1264" spans="1:12" x14ac:dyDescent="0.25">
      <c r="A1264" s="72"/>
      <c r="B1264" s="82"/>
      <c r="C1264" s="82"/>
      <c r="D1264" s="79"/>
      <c r="E1264" s="83"/>
      <c r="F1264" s="83"/>
      <c r="G1264" s="81"/>
      <c r="H1264" s="126"/>
      <c r="I1264" s="238" t="str">
        <f>IF(ISNUMBER(F1264),_xlfn.IFS(RIGHT(H1264,3)="(b)",IF(AND(G1264&gt;=DATE('1. Informace o projektu'!$C$3,1,1),G1264&lt;=WORKDAY(DATE('1. Informace o projektu'!$C$3+1,1,31)-1,1)),"OK","!!"),RIGHT(H1264,3)="(a)",IF(AND(G1264&gt;=DATE('1. Informace o projektu'!$C$3,1,1),G1264&lt;=WORKDAY(DATE('1. Informace o projektu'!$C$3,12,31)-1,1,'6. Data'!$C$76:$C$89)),"OK","!!"),ISBLANK(G1264),"!",ISBLANK(H1264),"!!!",H1264='6. Data'!$B$3,"vyberte druh nákladu")," ")</f>
        <v xml:space="preserve"> </v>
      </c>
      <c r="J1264" s="261" t="str">
        <f t="shared" si="57"/>
        <v xml:space="preserve"> </v>
      </c>
      <c r="K1264" s="238" t="str">
        <f t="shared" si="58"/>
        <v xml:space="preserve"> </v>
      </c>
      <c r="L1264" s="87" t="str">
        <f t="shared" si="59"/>
        <v xml:space="preserve"> </v>
      </c>
    </row>
    <row r="1265" spans="1:12" x14ac:dyDescent="0.25">
      <c r="A1265" s="72"/>
      <c r="B1265" s="82"/>
      <c r="C1265" s="82"/>
      <c r="D1265" s="79"/>
      <c r="E1265" s="83"/>
      <c r="F1265" s="83"/>
      <c r="G1265" s="81"/>
      <c r="H1265" s="126"/>
      <c r="I1265" s="238" t="str">
        <f>IF(ISNUMBER(F1265),_xlfn.IFS(RIGHT(H1265,3)="(b)",IF(AND(G1265&gt;=DATE('1. Informace o projektu'!$C$3,1,1),G1265&lt;=WORKDAY(DATE('1. Informace o projektu'!$C$3+1,1,31)-1,1)),"OK","!!"),RIGHT(H1265,3)="(a)",IF(AND(G1265&gt;=DATE('1. Informace o projektu'!$C$3,1,1),G1265&lt;=WORKDAY(DATE('1. Informace o projektu'!$C$3,12,31)-1,1,'6. Data'!$C$76:$C$89)),"OK","!!"),ISBLANK(G1265),"!",ISBLANK(H1265),"!!!",H1265='6. Data'!$B$3,"vyberte druh nákladu")," ")</f>
        <v xml:space="preserve"> </v>
      </c>
      <c r="J1265" s="261" t="str">
        <f t="shared" si="57"/>
        <v xml:space="preserve"> </v>
      </c>
      <c r="K1265" s="238" t="str">
        <f t="shared" si="58"/>
        <v xml:space="preserve"> </v>
      </c>
      <c r="L1265" s="87" t="str">
        <f t="shared" si="59"/>
        <v xml:space="preserve"> </v>
      </c>
    </row>
    <row r="1266" spans="1:12" x14ac:dyDescent="0.25">
      <c r="A1266" s="72"/>
      <c r="B1266" s="82"/>
      <c r="C1266" s="82"/>
      <c r="D1266" s="79"/>
      <c r="E1266" s="83"/>
      <c r="F1266" s="83"/>
      <c r="G1266" s="81"/>
      <c r="H1266" s="126"/>
      <c r="I1266" s="238" t="str">
        <f>IF(ISNUMBER(F1266),_xlfn.IFS(RIGHT(H1266,3)="(b)",IF(AND(G1266&gt;=DATE('1. Informace o projektu'!$C$3,1,1),G1266&lt;=WORKDAY(DATE('1. Informace o projektu'!$C$3+1,1,31)-1,1)),"OK","!!"),RIGHT(H1266,3)="(a)",IF(AND(G1266&gt;=DATE('1. Informace o projektu'!$C$3,1,1),G1266&lt;=WORKDAY(DATE('1. Informace o projektu'!$C$3,12,31)-1,1,'6. Data'!$C$76:$C$89)),"OK","!!"),ISBLANK(G1266),"!",ISBLANK(H1266),"!!!",H1266='6. Data'!$B$3,"vyberte druh nákladu")," ")</f>
        <v xml:space="preserve"> </v>
      </c>
      <c r="J1266" s="261" t="str">
        <f t="shared" si="57"/>
        <v xml:space="preserve"> </v>
      </c>
      <c r="K1266" s="238" t="str">
        <f t="shared" si="58"/>
        <v xml:space="preserve"> </v>
      </c>
      <c r="L1266" s="87" t="str">
        <f t="shared" si="59"/>
        <v xml:space="preserve"> </v>
      </c>
    </row>
    <row r="1267" spans="1:12" x14ac:dyDescent="0.25">
      <c r="A1267" s="72"/>
      <c r="B1267" s="82"/>
      <c r="C1267" s="82"/>
      <c r="D1267" s="79"/>
      <c r="E1267" s="83"/>
      <c r="F1267" s="83"/>
      <c r="G1267" s="81"/>
      <c r="H1267" s="126"/>
      <c r="I1267" s="238" t="str">
        <f>IF(ISNUMBER(F1267),_xlfn.IFS(RIGHT(H1267,3)="(b)",IF(AND(G1267&gt;=DATE('1. Informace o projektu'!$C$3,1,1),G1267&lt;=WORKDAY(DATE('1. Informace o projektu'!$C$3+1,1,31)-1,1)),"OK","!!"),RIGHT(H1267,3)="(a)",IF(AND(G1267&gt;=DATE('1. Informace o projektu'!$C$3,1,1),G1267&lt;=WORKDAY(DATE('1. Informace o projektu'!$C$3,12,31)-1,1,'6. Data'!$C$76:$C$89)),"OK","!!"),ISBLANK(G1267),"!",ISBLANK(H1267),"!!!",H1267='6. Data'!$B$3,"vyberte druh nákladu")," ")</f>
        <v xml:space="preserve"> </v>
      </c>
      <c r="J1267" s="261" t="str">
        <f t="shared" si="57"/>
        <v xml:space="preserve"> </v>
      </c>
      <c r="K1267" s="238" t="str">
        <f t="shared" si="58"/>
        <v xml:space="preserve"> </v>
      </c>
      <c r="L1267" s="87" t="str">
        <f t="shared" si="59"/>
        <v xml:space="preserve"> </v>
      </c>
    </row>
    <row r="1268" spans="1:12" x14ac:dyDescent="0.25">
      <c r="A1268" s="72"/>
      <c r="B1268" s="82"/>
      <c r="C1268" s="82"/>
      <c r="D1268" s="79"/>
      <c r="E1268" s="83"/>
      <c r="F1268" s="83"/>
      <c r="G1268" s="81"/>
      <c r="H1268" s="126"/>
      <c r="I1268" s="238" t="str">
        <f>IF(ISNUMBER(F1268),_xlfn.IFS(RIGHT(H1268,3)="(b)",IF(AND(G1268&gt;=DATE('1. Informace o projektu'!$C$3,1,1),G1268&lt;=WORKDAY(DATE('1. Informace o projektu'!$C$3+1,1,31)-1,1)),"OK","!!"),RIGHT(H1268,3)="(a)",IF(AND(G1268&gt;=DATE('1. Informace o projektu'!$C$3,1,1),G1268&lt;=WORKDAY(DATE('1. Informace o projektu'!$C$3,12,31)-1,1,'6. Data'!$C$76:$C$89)),"OK","!!"),ISBLANK(G1268),"!",ISBLANK(H1268),"!!!",H1268='6. Data'!$B$3,"vyberte druh nákladu")," ")</f>
        <v xml:space="preserve"> </v>
      </c>
      <c r="J1268" s="261" t="str">
        <f t="shared" si="57"/>
        <v xml:space="preserve"> </v>
      </c>
      <c r="K1268" s="238" t="str">
        <f t="shared" si="58"/>
        <v xml:space="preserve"> </v>
      </c>
      <c r="L1268" s="87" t="str">
        <f t="shared" si="59"/>
        <v xml:space="preserve"> </v>
      </c>
    </row>
    <row r="1269" spans="1:12" x14ac:dyDescent="0.25">
      <c r="A1269" s="72"/>
      <c r="B1269" s="82"/>
      <c r="C1269" s="82"/>
      <c r="D1269" s="79"/>
      <c r="E1269" s="83"/>
      <c r="F1269" s="83"/>
      <c r="G1269" s="81"/>
      <c r="H1269" s="126"/>
      <c r="I1269" s="238" t="str">
        <f>IF(ISNUMBER(F1269),_xlfn.IFS(RIGHT(H1269,3)="(b)",IF(AND(G1269&gt;=DATE('1. Informace o projektu'!$C$3,1,1),G1269&lt;=WORKDAY(DATE('1. Informace o projektu'!$C$3+1,1,31)-1,1)),"OK","!!"),RIGHT(H1269,3)="(a)",IF(AND(G1269&gt;=DATE('1. Informace o projektu'!$C$3,1,1),G1269&lt;=WORKDAY(DATE('1. Informace o projektu'!$C$3,12,31)-1,1,'6. Data'!$C$76:$C$89)),"OK","!!"),ISBLANK(G1269),"!",ISBLANK(H1269),"!!!",H1269='6. Data'!$B$3,"vyberte druh nákladu")," ")</f>
        <v xml:space="preserve"> </v>
      </c>
      <c r="J1269" s="261" t="str">
        <f t="shared" si="57"/>
        <v xml:space="preserve"> </v>
      </c>
      <c r="K1269" s="238" t="str">
        <f t="shared" si="58"/>
        <v xml:space="preserve"> </v>
      </c>
      <c r="L1269" s="87" t="str">
        <f t="shared" si="59"/>
        <v xml:space="preserve"> </v>
      </c>
    </row>
    <row r="1270" spans="1:12" x14ac:dyDescent="0.25">
      <c r="A1270" s="72"/>
      <c r="B1270" s="82"/>
      <c r="C1270" s="82"/>
      <c r="D1270" s="79"/>
      <c r="E1270" s="83"/>
      <c r="F1270" s="83"/>
      <c r="G1270" s="81"/>
      <c r="H1270" s="126"/>
      <c r="I1270" s="238" t="str">
        <f>IF(ISNUMBER(F1270),_xlfn.IFS(RIGHT(H1270,3)="(b)",IF(AND(G1270&gt;=DATE('1. Informace o projektu'!$C$3,1,1),G1270&lt;=WORKDAY(DATE('1. Informace o projektu'!$C$3+1,1,31)-1,1)),"OK","!!"),RIGHT(H1270,3)="(a)",IF(AND(G1270&gt;=DATE('1. Informace o projektu'!$C$3,1,1),G1270&lt;=WORKDAY(DATE('1. Informace o projektu'!$C$3,12,31)-1,1,'6. Data'!$C$76:$C$89)),"OK","!!"),ISBLANK(G1270),"!",ISBLANK(H1270),"!!!",H1270='6. Data'!$B$3,"vyberte druh nákladu")," ")</f>
        <v xml:space="preserve"> </v>
      </c>
      <c r="J1270" s="261" t="str">
        <f t="shared" si="57"/>
        <v xml:space="preserve"> </v>
      </c>
      <c r="K1270" s="238" t="str">
        <f t="shared" si="58"/>
        <v xml:space="preserve"> </v>
      </c>
      <c r="L1270" s="87" t="str">
        <f t="shared" si="59"/>
        <v xml:space="preserve"> </v>
      </c>
    </row>
    <row r="1271" spans="1:12" x14ac:dyDescent="0.25">
      <c r="A1271" s="72"/>
      <c r="B1271" s="82"/>
      <c r="C1271" s="82"/>
      <c r="D1271" s="79"/>
      <c r="E1271" s="83"/>
      <c r="F1271" s="83"/>
      <c r="G1271" s="81"/>
      <c r="H1271" s="126"/>
      <c r="I1271" s="238" t="str">
        <f>IF(ISNUMBER(F1271),_xlfn.IFS(RIGHT(H1271,3)="(b)",IF(AND(G1271&gt;=DATE('1. Informace o projektu'!$C$3,1,1),G1271&lt;=WORKDAY(DATE('1. Informace o projektu'!$C$3+1,1,31)-1,1)),"OK","!!"),RIGHT(H1271,3)="(a)",IF(AND(G1271&gt;=DATE('1. Informace o projektu'!$C$3,1,1),G1271&lt;=WORKDAY(DATE('1. Informace o projektu'!$C$3,12,31)-1,1,'6. Data'!$C$76:$C$89)),"OK","!!"),ISBLANK(G1271),"!",ISBLANK(H1271),"!!!",H1271='6. Data'!$B$3,"vyberte druh nákladu")," ")</f>
        <v xml:space="preserve"> </v>
      </c>
      <c r="J1271" s="261" t="str">
        <f t="shared" si="57"/>
        <v xml:space="preserve"> </v>
      </c>
      <c r="K1271" s="238" t="str">
        <f t="shared" si="58"/>
        <v xml:space="preserve"> </v>
      </c>
      <c r="L1271" s="87" t="str">
        <f t="shared" si="59"/>
        <v xml:space="preserve"> </v>
      </c>
    </row>
    <row r="1272" spans="1:12" x14ac:dyDescent="0.25">
      <c r="A1272" s="72"/>
      <c r="B1272" s="82"/>
      <c r="C1272" s="82"/>
      <c r="D1272" s="79"/>
      <c r="E1272" s="83"/>
      <c r="F1272" s="83"/>
      <c r="G1272" s="81"/>
      <c r="H1272" s="126"/>
      <c r="I1272" s="238" t="str">
        <f>IF(ISNUMBER(F1272),_xlfn.IFS(RIGHT(H1272,3)="(b)",IF(AND(G1272&gt;=DATE('1. Informace o projektu'!$C$3,1,1),G1272&lt;=WORKDAY(DATE('1. Informace o projektu'!$C$3+1,1,31)-1,1)),"OK","!!"),RIGHT(H1272,3)="(a)",IF(AND(G1272&gt;=DATE('1. Informace o projektu'!$C$3,1,1),G1272&lt;=WORKDAY(DATE('1. Informace o projektu'!$C$3,12,31)-1,1,'6. Data'!$C$76:$C$89)),"OK","!!"),ISBLANK(G1272),"!",ISBLANK(H1272),"!!!",H1272='6. Data'!$B$3,"vyberte druh nákladu")," ")</f>
        <v xml:space="preserve"> </v>
      </c>
      <c r="J1272" s="261" t="str">
        <f t="shared" si="57"/>
        <v xml:space="preserve"> </v>
      </c>
      <c r="K1272" s="238" t="str">
        <f t="shared" si="58"/>
        <v xml:space="preserve"> </v>
      </c>
      <c r="L1272" s="87" t="str">
        <f t="shared" si="59"/>
        <v xml:space="preserve"> </v>
      </c>
    </row>
    <row r="1273" spans="1:12" x14ac:dyDescent="0.25">
      <c r="A1273" s="72"/>
      <c r="B1273" s="82"/>
      <c r="C1273" s="82"/>
      <c r="D1273" s="79"/>
      <c r="E1273" s="83"/>
      <c r="F1273" s="83"/>
      <c r="G1273" s="81"/>
      <c r="H1273" s="126"/>
      <c r="I1273" s="238" t="str">
        <f>IF(ISNUMBER(F1273),_xlfn.IFS(RIGHT(H1273,3)="(b)",IF(AND(G1273&gt;=DATE('1. Informace o projektu'!$C$3,1,1),G1273&lt;=WORKDAY(DATE('1. Informace o projektu'!$C$3+1,1,31)-1,1)),"OK","!!"),RIGHT(H1273,3)="(a)",IF(AND(G1273&gt;=DATE('1. Informace o projektu'!$C$3,1,1),G1273&lt;=WORKDAY(DATE('1. Informace o projektu'!$C$3,12,31)-1,1,'6. Data'!$C$76:$C$89)),"OK","!!"),ISBLANK(G1273),"!",ISBLANK(H1273),"!!!",H1273='6. Data'!$B$3,"vyberte druh nákladu")," ")</f>
        <v xml:space="preserve"> </v>
      </c>
      <c r="J1273" s="261" t="str">
        <f t="shared" si="57"/>
        <v xml:space="preserve"> </v>
      </c>
      <c r="K1273" s="238" t="str">
        <f t="shared" si="58"/>
        <v xml:space="preserve"> </v>
      </c>
      <c r="L1273" s="87" t="str">
        <f t="shared" si="59"/>
        <v xml:space="preserve"> </v>
      </c>
    </row>
    <row r="1274" spans="1:12" x14ac:dyDescent="0.25">
      <c r="A1274" s="72"/>
      <c r="B1274" s="82"/>
      <c r="C1274" s="82"/>
      <c r="D1274" s="79"/>
      <c r="E1274" s="83"/>
      <c r="F1274" s="83"/>
      <c r="G1274" s="81"/>
      <c r="H1274" s="126"/>
      <c r="I1274" s="238" t="str">
        <f>IF(ISNUMBER(F1274),_xlfn.IFS(RIGHT(H1274,3)="(b)",IF(AND(G1274&gt;=DATE('1. Informace o projektu'!$C$3,1,1),G1274&lt;=WORKDAY(DATE('1. Informace o projektu'!$C$3+1,1,31)-1,1)),"OK","!!"),RIGHT(H1274,3)="(a)",IF(AND(G1274&gt;=DATE('1. Informace o projektu'!$C$3,1,1),G1274&lt;=WORKDAY(DATE('1. Informace o projektu'!$C$3,12,31)-1,1,'6. Data'!$C$76:$C$89)),"OK","!!"),ISBLANK(G1274),"!",ISBLANK(H1274),"!!!",H1274='6. Data'!$B$3,"vyberte druh nákladu")," ")</f>
        <v xml:space="preserve"> </v>
      </c>
      <c r="J1274" s="261" t="str">
        <f t="shared" si="57"/>
        <v xml:space="preserve"> </v>
      </c>
      <c r="K1274" s="238" t="str">
        <f t="shared" si="58"/>
        <v xml:space="preserve"> </v>
      </c>
      <c r="L1274" s="87" t="str">
        <f t="shared" si="59"/>
        <v xml:space="preserve"> </v>
      </c>
    </row>
    <row r="1275" spans="1:12" x14ac:dyDescent="0.25">
      <c r="A1275" s="72"/>
      <c r="B1275" s="82"/>
      <c r="C1275" s="82"/>
      <c r="D1275" s="79"/>
      <c r="E1275" s="83"/>
      <c r="F1275" s="83"/>
      <c r="G1275" s="81"/>
      <c r="H1275" s="126"/>
      <c r="I1275" s="238" t="str">
        <f>IF(ISNUMBER(F1275),_xlfn.IFS(RIGHT(H1275,3)="(b)",IF(AND(G1275&gt;=DATE('1. Informace o projektu'!$C$3,1,1),G1275&lt;=WORKDAY(DATE('1. Informace o projektu'!$C$3+1,1,31)-1,1)),"OK","!!"),RIGHT(H1275,3)="(a)",IF(AND(G1275&gt;=DATE('1. Informace o projektu'!$C$3,1,1),G1275&lt;=WORKDAY(DATE('1. Informace o projektu'!$C$3,12,31)-1,1,'6. Data'!$C$76:$C$89)),"OK","!!"),ISBLANK(G1275),"!",ISBLANK(H1275),"!!!",H1275='6. Data'!$B$3,"vyberte druh nákladu")," ")</f>
        <v xml:space="preserve"> </v>
      </c>
      <c r="J1275" s="261" t="str">
        <f t="shared" si="57"/>
        <v xml:space="preserve"> </v>
      </c>
      <c r="K1275" s="238" t="str">
        <f t="shared" si="58"/>
        <v xml:space="preserve"> </v>
      </c>
      <c r="L1275" s="87" t="str">
        <f t="shared" si="59"/>
        <v xml:space="preserve"> </v>
      </c>
    </row>
    <row r="1276" spans="1:12" x14ac:dyDescent="0.25">
      <c r="A1276" s="72"/>
      <c r="B1276" s="82"/>
      <c r="C1276" s="82"/>
      <c r="D1276" s="79"/>
      <c r="E1276" s="83"/>
      <c r="F1276" s="83"/>
      <c r="G1276" s="81"/>
      <c r="H1276" s="126"/>
      <c r="I1276" s="238" t="str">
        <f>IF(ISNUMBER(F1276),_xlfn.IFS(RIGHT(H1276,3)="(b)",IF(AND(G1276&gt;=DATE('1. Informace o projektu'!$C$3,1,1),G1276&lt;=WORKDAY(DATE('1. Informace o projektu'!$C$3+1,1,31)-1,1)),"OK","!!"),RIGHT(H1276,3)="(a)",IF(AND(G1276&gt;=DATE('1. Informace o projektu'!$C$3,1,1),G1276&lt;=WORKDAY(DATE('1. Informace o projektu'!$C$3,12,31)-1,1,'6. Data'!$C$76:$C$89)),"OK","!!"),ISBLANK(G1276),"!",ISBLANK(H1276),"!!!",H1276='6. Data'!$B$3,"vyberte druh nákladu")," ")</f>
        <v xml:space="preserve"> </v>
      </c>
      <c r="J1276" s="261" t="str">
        <f t="shared" si="57"/>
        <v xml:space="preserve"> </v>
      </c>
      <c r="K1276" s="238" t="str">
        <f t="shared" si="58"/>
        <v xml:space="preserve"> </v>
      </c>
      <c r="L1276" s="87" t="str">
        <f t="shared" si="59"/>
        <v xml:space="preserve"> </v>
      </c>
    </row>
    <row r="1277" spans="1:12" x14ac:dyDescent="0.25">
      <c r="A1277" s="72"/>
      <c r="B1277" s="82"/>
      <c r="C1277" s="82"/>
      <c r="D1277" s="79"/>
      <c r="E1277" s="83"/>
      <c r="F1277" s="83"/>
      <c r="G1277" s="81"/>
      <c r="H1277" s="126"/>
      <c r="I1277" s="238" t="str">
        <f>IF(ISNUMBER(F1277),_xlfn.IFS(RIGHT(H1277,3)="(b)",IF(AND(G1277&gt;=DATE('1. Informace o projektu'!$C$3,1,1),G1277&lt;=WORKDAY(DATE('1. Informace o projektu'!$C$3+1,1,31)-1,1)),"OK","!!"),RIGHT(H1277,3)="(a)",IF(AND(G1277&gt;=DATE('1. Informace o projektu'!$C$3,1,1),G1277&lt;=WORKDAY(DATE('1. Informace o projektu'!$C$3,12,31)-1,1,'6. Data'!$C$76:$C$89)),"OK","!!"),ISBLANK(G1277),"!",ISBLANK(H1277),"!!!",H1277='6. Data'!$B$3,"vyberte druh nákladu")," ")</f>
        <v xml:space="preserve"> </v>
      </c>
      <c r="J1277" s="261" t="str">
        <f t="shared" si="57"/>
        <v xml:space="preserve"> </v>
      </c>
      <c r="K1277" s="238" t="str">
        <f t="shared" si="58"/>
        <v xml:space="preserve"> </v>
      </c>
      <c r="L1277" s="87" t="str">
        <f t="shared" si="59"/>
        <v xml:space="preserve"> </v>
      </c>
    </row>
    <row r="1278" spans="1:12" x14ac:dyDescent="0.25">
      <c r="A1278" s="72"/>
      <c r="B1278" s="82"/>
      <c r="C1278" s="82"/>
      <c r="D1278" s="79"/>
      <c r="E1278" s="83"/>
      <c r="F1278" s="83"/>
      <c r="G1278" s="81"/>
      <c r="H1278" s="126"/>
      <c r="I1278" s="238" t="str">
        <f>IF(ISNUMBER(F1278),_xlfn.IFS(RIGHT(H1278,3)="(b)",IF(AND(G1278&gt;=DATE('1. Informace o projektu'!$C$3,1,1),G1278&lt;=WORKDAY(DATE('1. Informace o projektu'!$C$3+1,1,31)-1,1)),"OK","!!"),RIGHT(H1278,3)="(a)",IF(AND(G1278&gt;=DATE('1. Informace o projektu'!$C$3,1,1),G1278&lt;=WORKDAY(DATE('1. Informace o projektu'!$C$3,12,31)-1,1,'6. Data'!$C$76:$C$89)),"OK","!!"),ISBLANK(G1278),"!",ISBLANK(H1278),"!!!",H1278='6. Data'!$B$3,"vyberte druh nákladu")," ")</f>
        <v xml:space="preserve"> </v>
      </c>
      <c r="J1278" s="261" t="str">
        <f t="shared" si="57"/>
        <v xml:space="preserve"> </v>
      </c>
      <c r="K1278" s="238" t="str">
        <f t="shared" si="58"/>
        <v xml:space="preserve"> </v>
      </c>
      <c r="L1278" s="87" t="str">
        <f t="shared" si="59"/>
        <v xml:space="preserve"> </v>
      </c>
    </row>
    <row r="1279" spans="1:12" x14ac:dyDescent="0.25">
      <c r="A1279" s="72"/>
      <c r="B1279" s="82"/>
      <c r="C1279" s="82"/>
      <c r="D1279" s="79"/>
      <c r="E1279" s="83"/>
      <c r="F1279" s="83"/>
      <c r="G1279" s="81"/>
      <c r="H1279" s="126"/>
      <c r="I1279" s="238" t="str">
        <f>IF(ISNUMBER(F1279),_xlfn.IFS(RIGHT(H1279,3)="(b)",IF(AND(G1279&gt;=DATE('1. Informace o projektu'!$C$3,1,1),G1279&lt;=WORKDAY(DATE('1. Informace o projektu'!$C$3+1,1,31)-1,1)),"OK","!!"),RIGHT(H1279,3)="(a)",IF(AND(G1279&gt;=DATE('1. Informace o projektu'!$C$3,1,1),G1279&lt;=WORKDAY(DATE('1. Informace o projektu'!$C$3,12,31)-1,1,'6. Data'!$C$76:$C$89)),"OK","!!"),ISBLANK(G1279),"!",ISBLANK(H1279),"!!!",H1279='6. Data'!$B$3,"vyberte druh nákladu")," ")</f>
        <v xml:space="preserve"> </v>
      </c>
      <c r="J1279" s="261" t="str">
        <f t="shared" si="57"/>
        <v xml:space="preserve"> </v>
      </c>
      <c r="K1279" s="238" t="str">
        <f t="shared" si="58"/>
        <v xml:space="preserve"> </v>
      </c>
      <c r="L1279" s="87" t="str">
        <f t="shared" si="59"/>
        <v xml:space="preserve"> </v>
      </c>
    </row>
    <row r="1280" spans="1:12" x14ac:dyDescent="0.25">
      <c r="A1280" s="72"/>
      <c r="B1280" s="82"/>
      <c r="C1280" s="82"/>
      <c r="D1280" s="79"/>
      <c r="E1280" s="83"/>
      <c r="F1280" s="83"/>
      <c r="G1280" s="81"/>
      <c r="H1280" s="126"/>
      <c r="I1280" s="238" t="str">
        <f>IF(ISNUMBER(F1280),_xlfn.IFS(RIGHT(H1280,3)="(b)",IF(AND(G1280&gt;=DATE('1. Informace o projektu'!$C$3,1,1),G1280&lt;=WORKDAY(DATE('1. Informace o projektu'!$C$3+1,1,31)-1,1)),"OK","!!"),RIGHT(H1280,3)="(a)",IF(AND(G1280&gt;=DATE('1. Informace o projektu'!$C$3,1,1),G1280&lt;=WORKDAY(DATE('1. Informace o projektu'!$C$3,12,31)-1,1,'6. Data'!$C$76:$C$89)),"OK","!!"),ISBLANK(G1280),"!",ISBLANK(H1280),"!!!",H1280='6. Data'!$B$3,"vyberte druh nákladu")," ")</f>
        <v xml:space="preserve"> </v>
      </c>
      <c r="J1280" s="261" t="str">
        <f t="shared" si="57"/>
        <v xml:space="preserve"> </v>
      </c>
      <c r="K1280" s="238" t="str">
        <f t="shared" si="58"/>
        <v xml:space="preserve"> </v>
      </c>
      <c r="L1280" s="87" t="str">
        <f t="shared" si="59"/>
        <v xml:space="preserve"> </v>
      </c>
    </row>
    <row r="1281" spans="1:12" x14ac:dyDescent="0.25">
      <c r="A1281" s="72"/>
      <c r="B1281" s="82"/>
      <c r="C1281" s="82"/>
      <c r="D1281" s="79"/>
      <c r="E1281" s="83"/>
      <c r="F1281" s="83"/>
      <c r="G1281" s="81"/>
      <c r="H1281" s="126"/>
      <c r="I1281" s="238" t="str">
        <f>IF(ISNUMBER(F1281),_xlfn.IFS(RIGHT(H1281,3)="(b)",IF(AND(G1281&gt;=DATE('1. Informace o projektu'!$C$3,1,1),G1281&lt;=WORKDAY(DATE('1. Informace o projektu'!$C$3+1,1,31)-1,1)),"OK","!!"),RIGHT(H1281,3)="(a)",IF(AND(G1281&gt;=DATE('1. Informace o projektu'!$C$3,1,1),G1281&lt;=WORKDAY(DATE('1. Informace o projektu'!$C$3,12,31)-1,1,'6. Data'!$C$76:$C$89)),"OK","!!"),ISBLANK(G1281),"!",ISBLANK(H1281),"!!!",H1281='6. Data'!$B$3,"vyberte druh nákladu")," ")</f>
        <v xml:space="preserve"> </v>
      </c>
      <c r="J1281" s="261" t="str">
        <f t="shared" si="57"/>
        <v xml:space="preserve"> </v>
      </c>
      <c r="K1281" s="238" t="str">
        <f t="shared" si="58"/>
        <v xml:space="preserve"> </v>
      </c>
      <c r="L1281" s="87" t="str">
        <f t="shared" si="59"/>
        <v xml:space="preserve"> </v>
      </c>
    </row>
    <row r="1282" spans="1:12" x14ac:dyDescent="0.25">
      <c r="A1282" s="72"/>
      <c r="B1282" s="82"/>
      <c r="C1282" s="82"/>
      <c r="D1282" s="79"/>
      <c r="E1282" s="83"/>
      <c r="F1282" s="83"/>
      <c r="G1282" s="81"/>
      <c r="H1282" s="126"/>
      <c r="I1282" s="238" t="str">
        <f>IF(ISNUMBER(F1282),_xlfn.IFS(RIGHT(H1282,3)="(b)",IF(AND(G1282&gt;=DATE('1. Informace o projektu'!$C$3,1,1),G1282&lt;=WORKDAY(DATE('1. Informace o projektu'!$C$3+1,1,31)-1,1)),"OK","!!"),RIGHT(H1282,3)="(a)",IF(AND(G1282&gt;=DATE('1. Informace o projektu'!$C$3,1,1),G1282&lt;=WORKDAY(DATE('1. Informace o projektu'!$C$3,12,31)-1,1,'6. Data'!$C$76:$C$89)),"OK","!!"),ISBLANK(G1282),"!",ISBLANK(H1282),"!!!",H1282='6. Data'!$B$3,"vyberte druh nákladu")," ")</f>
        <v xml:space="preserve"> </v>
      </c>
      <c r="J1282" s="261" t="str">
        <f t="shared" si="57"/>
        <v xml:space="preserve"> </v>
      </c>
      <c r="K1282" s="238" t="str">
        <f t="shared" si="58"/>
        <v xml:space="preserve"> </v>
      </c>
      <c r="L1282" s="87" t="str">
        <f t="shared" si="59"/>
        <v xml:space="preserve"> </v>
      </c>
    </row>
    <row r="1283" spans="1:12" x14ac:dyDescent="0.25">
      <c r="A1283" s="72"/>
      <c r="B1283" s="82"/>
      <c r="C1283" s="82"/>
      <c r="D1283" s="79"/>
      <c r="E1283" s="83"/>
      <c r="F1283" s="83"/>
      <c r="G1283" s="81"/>
      <c r="H1283" s="126"/>
      <c r="I1283" s="238" t="str">
        <f>IF(ISNUMBER(F1283),_xlfn.IFS(RIGHT(H1283,3)="(b)",IF(AND(G1283&gt;=DATE('1. Informace o projektu'!$C$3,1,1),G1283&lt;=WORKDAY(DATE('1. Informace o projektu'!$C$3+1,1,31)-1,1)),"OK","!!"),RIGHT(H1283,3)="(a)",IF(AND(G1283&gt;=DATE('1. Informace o projektu'!$C$3,1,1),G1283&lt;=WORKDAY(DATE('1. Informace o projektu'!$C$3,12,31)-1,1,'6. Data'!$C$76:$C$89)),"OK","!!"),ISBLANK(G1283),"!",ISBLANK(H1283),"!!!",H1283='6. Data'!$B$3,"vyberte druh nákladu")," ")</f>
        <v xml:space="preserve"> </v>
      </c>
      <c r="J1283" s="261" t="str">
        <f t="shared" si="57"/>
        <v xml:space="preserve"> </v>
      </c>
      <c r="K1283" s="238" t="str">
        <f t="shared" si="58"/>
        <v xml:space="preserve"> </v>
      </c>
      <c r="L1283" s="87" t="str">
        <f t="shared" si="59"/>
        <v xml:space="preserve"> </v>
      </c>
    </row>
    <row r="1284" spans="1:12" x14ac:dyDescent="0.25">
      <c r="A1284" s="72"/>
      <c r="B1284" s="82"/>
      <c r="C1284" s="82"/>
      <c r="D1284" s="79"/>
      <c r="E1284" s="83"/>
      <c r="F1284" s="83"/>
      <c r="G1284" s="81"/>
      <c r="H1284" s="126"/>
      <c r="I1284" s="238" t="str">
        <f>IF(ISNUMBER(F1284),_xlfn.IFS(RIGHT(H1284,3)="(b)",IF(AND(G1284&gt;=DATE('1. Informace o projektu'!$C$3,1,1),G1284&lt;=WORKDAY(DATE('1. Informace o projektu'!$C$3+1,1,31)-1,1)),"OK","!!"),RIGHT(H1284,3)="(a)",IF(AND(G1284&gt;=DATE('1. Informace o projektu'!$C$3,1,1),G1284&lt;=WORKDAY(DATE('1. Informace o projektu'!$C$3,12,31)-1,1,'6. Data'!$C$76:$C$89)),"OK","!!"),ISBLANK(G1284),"!",ISBLANK(H1284),"!!!",H1284='6. Data'!$B$3,"vyberte druh nákladu")," ")</f>
        <v xml:space="preserve"> </v>
      </c>
      <c r="J1284" s="261" t="str">
        <f t="shared" si="57"/>
        <v xml:space="preserve"> </v>
      </c>
      <c r="K1284" s="238" t="str">
        <f t="shared" si="58"/>
        <v xml:space="preserve"> </v>
      </c>
      <c r="L1284" s="87" t="str">
        <f t="shared" si="59"/>
        <v xml:space="preserve"> </v>
      </c>
    </row>
    <row r="1285" spans="1:12" x14ac:dyDescent="0.25">
      <c r="A1285" s="72"/>
      <c r="B1285" s="82"/>
      <c r="C1285" s="82"/>
      <c r="D1285" s="79"/>
      <c r="E1285" s="83"/>
      <c r="F1285" s="83"/>
      <c r="G1285" s="81"/>
      <c r="H1285" s="126"/>
      <c r="I1285" s="238" t="str">
        <f>IF(ISNUMBER(F1285),_xlfn.IFS(RIGHT(H1285,3)="(b)",IF(AND(G1285&gt;=DATE('1. Informace o projektu'!$C$3,1,1),G1285&lt;=WORKDAY(DATE('1. Informace o projektu'!$C$3+1,1,31)-1,1)),"OK","!!"),RIGHT(H1285,3)="(a)",IF(AND(G1285&gt;=DATE('1. Informace o projektu'!$C$3,1,1),G1285&lt;=WORKDAY(DATE('1. Informace o projektu'!$C$3,12,31)-1,1,'6. Data'!$C$76:$C$89)),"OK","!!"),ISBLANK(G1285),"!",ISBLANK(H1285),"!!!",H1285='6. Data'!$B$3,"vyberte druh nákladu")," ")</f>
        <v xml:space="preserve"> </v>
      </c>
      <c r="J1285" s="261" t="str">
        <f t="shared" si="57"/>
        <v xml:space="preserve"> </v>
      </c>
      <c r="K1285" s="238" t="str">
        <f t="shared" si="58"/>
        <v xml:space="preserve"> </v>
      </c>
      <c r="L1285" s="87" t="str">
        <f t="shared" si="59"/>
        <v xml:space="preserve"> </v>
      </c>
    </row>
    <row r="1286" spans="1:12" x14ac:dyDescent="0.25">
      <c r="A1286" s="72"/>
      <c r="B1286" s="82"/>
      <c r="C1286" s="82"/>
      <c r="D1286" s="79"/>
      <c r="E1286" s="83"/>
      <c r="F1286" s="83"/>
      <c r="G1286" s="81"/>
      <c r="H1286" s="126"/>
      <c r="I1286" s="238" t="str">
        <f>IF(ISNUMBER(F1286),_xlfn.IFS(RIGHT(H1286,3)="(b)",IF(AND(G1286&gt;=DATE('1. Informace o projektu'!$C$3,1,1),G1286&lt;=WORKDAY(DATE('1. Informace o projektu'!$C$3+1,1,31)-1,1)),"OK","!!"),RIGHT(H1286,3)="(a)",IF(AND(G1286&gt;=DATE('1. Informace o projektu'!$C$3,1,1),G1286&lt;=WORKDAY(DATE('1. Informace o projektu'!$C$3,12,31)-1,1,'6. Data'!$C$76:$C$89)),"OK","!!"),ISBLANK(G1286),"!",ISBLANK(H1286),"!!!",H1286='6. Data'!$B$3,"vyberte druh nákladu")," ")</f>
        <v xml:space="preserve"> </v>
      </c>
      <c r="J1286" s="261" t="str">
        <f t="shared" si="57"/>
        <v xml:space="preserve"> </v>
      </c>
      <c r="K1286" s="238" t="str">
        <f t="shared" si="58"/>
        <v xml:space="preserve"> </v>
      </c>
      <c r="L1286" s="87" t="str">
        <f t="shared" si="59"/>
        <v xml:space="preserve"> </v>
      </c>
    </row>
    <row r="1287" spans="1:12" x14ac:dyDescent="0.25">
      <c r="A1287" s="72"/>
      <c r="B1287" s="82"/>
      <c r="C1287" s="82"/>
      <c r="D1287" s="79"/>
      <c r="E1287" s="83"/>
      <c r="F1287" s="83"/>
      <c r="G1287" s="81"/>
      <c r="H1287" s="126"/>
      <c r="I1287" s="238" t="str">
        <f>IF(ISNUMBER(F1287),_xlfn.IFS(RIGHT(H1287,3)="(b)",IF(AND(G1287&gt;=DATE('1. Informace o projektu'!$C$3,1,1),G1287&lt;=WORKDAY(DATE('1. Informace o projektu'!$C$3+1,1,31)-1,1)),"OK","!!"),RIGHT(H1287,3)="(a)",IF(AND(G1287&gt;=DATE('1. Informace o projektu'!$C$3,1,1),G1287&lt;=WORKDAY(DATE('1. Informace o projektu'!$C$3,12,31)-1,1,'6. Data'!$C$76:$C$89)),"OK","!!"),ISBLANK(G1287),"!",ISBLANK(H1287),"!!!",H1287='6. Data'!$B$3,"vyberte druh nákladu")," ")</f>
        <v xml:space="preserve"> </v>
      </c>
      <c r="J1287" s="261" t="str">
        <f t="shared" ref="J1287:J1350" si="60">_xlfn.IFS(I1287="!","Zapište datum úhrady",I1287="ok"," ",I1287=" "," ",I1287="!!!","vyberte druh nákladu",I1287="!!","nepovolené datum úhrady",I1287="vyberte druh nákladu","vyberte druh nákladu")</f>
        <v xml:space="preserve"> </v>
      </c>
      <c r="K1287" s="238" t="str">
        <f t="shared" ref="K1287:K1350" si="61">IF(ISNUMBER(F1287),IF(E1287&gt;=F1287,"OK","!")," ")</f>
        <v xml:space="preserve"> </v>
      </c>
      <c r="L1287" s="87" t="str">
        <f t="shared" ref="L1287:L1350" si="62">_xlfn.IFS(K1287="!","Hrazeno z dotace je vyšší než fakturovaná částka",K1287="ok"," ",K1287=" "," ")</f>
        <v xml:space="preserve"> </v>
      </c>
    </row>
    <row r="1288" spans="1:12" x14ac:dyDescent="0.25">
      <c r="A1288" s="72"/>
      <c r="B1288" s="82"/>
      <c r="C1288" s="82"/>
      <c r="D1288" s="79"/>
      <c r="E1288" s="83"/>
      <c r="F1288" s="83"/>
      <c r="G1288" s="81"/>
      <c r="H1288" s="126"/>
      <c r="I1288" s="238" t="str">
        <f>IF(ISNUMBER(F1288),_xlfn.IFS(RIGHT(H1288,3)="(b)",IF(AND(G1288&gt;=DATE('1. Informace o projektu'!$C$3,1,1),G1288&lt;=WORKDAY(DATE('1. Informace o projektu'!$C$3+1,1,31)-1,1)),"OK","!!"),RIGHT(H1288,3)="(a)",IF(AND(G1288&gt;=DATE('1. Informace o projektu'!$C$3,1,1),G1288&lt;=WORKDAY(DATE('1. Informace o projektu'!$C$3,12,31)-1,1,'6. Data'!$C$76:$C$89)),"OK","!!"),ISBLANK(G1288),"!",ISBLANK(H1288),"!!!",H1288='6. Data'!$B$3,"vyberte druh nákladu")," ")</f>
        <v xml:space="preserve"> </v>
      </c>
      <c r="J1288" s="261" t="str">
        <f t="shared" si="60"/>
        <v xml:space="preserve"> </v>
      </c>
      <c r="K1288" s="238" t="str">
        <f t="shared" si="61"/>
        <v xml:space="preserve"> </v>
      </c>
      <c r="L1288" s="87" t="str">
        <f t="shared" si="62"/>
        <v xml:space="preserve"> </v>
      </c>
    </row>
    <row r="1289" spans="1:12" x14ac:dyDescent="0.25">
      <c r="A1289" s="72"/>
      <c r="B1289" s="82"/>
      <c r="C1289" s="82"/>
      <c r="D1289" s="79"/>
      <c r="E1289" s="83"/>
      <c r="F1289" s="83"/>
      <c r="G1289" s="81"/>
      <c r="H1289" s="126"/>
      <c r="I1289" s="238" t="str">
        <f>IF(ISNUMBER(F1289),_xlfn.IFS(RIGHT(H1289,3)="(b)",IF(AND(G1289&gt;=DATE('1. Informace o projektu'!$C$3,1,1),G1289&lt;=WORKDAY(DATE('1. Informace o projektu'!$C$3+1,1,31)-1,1)),"OK","!!"),RIGHT(H1289,3)="(a)",IF(AND(G1289&gt;=DATE('1. Informace o projektu'!$C$3,1,1),G1289&lt;=WORKDAY(DATE('1. Informace o projektu'!$C$3,12,31)-1,1,'6. Data'!$C$76:$C$89)),"OK","!!"),ISBLANK(G1289),"!",ISBLANK(H1289),"!!!",H1289='6. Data'!$B$3,"vyberte druh nákladu")," ")</f>
        <v xml:space="preserve"> </v>
      </c>
      <c r="J1289" s="261" t="str">
        <f t="shared" si="60"/>
        <v xml:space="preserve"> </v>
      </c>
      <c r="K1289" s="238" t="str">
        <f t="shared" si="61"/>
        <v xml:space="preserve"> </v>
      </c>
      <c r="L1289" s="87" t="str">
        <f t="shared" si="62"/>
        <v xml:space="preserve"> </v>
      </c>
    </row>
    <row r="1290" spans="1:12" x14ac:dyDescent="0.25">
      <c r="A1290" s="72"/>
      <c r="B1290" s="82"/>
      <c r="C1290" s="82"/>
      <c r="D1290" s="79"/>
      <c r="E1290" s="83"/>
      <c r="F1290" s="83"/>
      <c r="G1290" s="81"/>
      <c r="H1290" s="126"/>
      <c r="I1290" s="238" t="str">
        <f>IF(ISNUMBER(F1290),_xlfn.IFS(RIGHT(H1290,3)="(b)",IF(AND(G1290&gt;=DATE('1. Informace o projektu'!$C$3,1,1),G1290&lt;=WORKDAY(DATE('1. Informace o projektu'!$C$3+1,1,31)-1,1)),"OK","!!"),RIGHT(H1290,3)="(a)",IF(AND(G1290&gt;=DATE('1. Informace o projektu'!$C$3,1,1),G1290&lt;=WORKDAY(DATE('1. Informace o projektu'!$C$3,12,31)-1,1,'6. Data'!$C$76:$C$89)),"OK","!!"),ISBLANK(G1290),"!",ISBLANK(H1290),"!!!",H1290='6. Data'!$B$3,"vyberte druh nákladu")," ")</f>
        <v xml:space="preserve"> </v>
      </c>
      <c r="J1290" s="261" t="str">
        <f t="shared" si="60"/>
        <v xml:space="preserve"> </v>
      </c>
      <c r="K1290" s="238" t="str">
        <f t="shared" si="61"/>
        <v xml:space="preserve"> </v>
      </c>
      <c r="L1290" s="87" t="str">
        <f t="shared" si="62"/>
        <v xml:space="preserve"> </v>
      </c>
    </row>
    <row r="1291" spans="1:12" x14ac:dyDescent="0.25">
      <c r="A1291" s="72"/>
      <c r="B1291" s="82"/>
      <c r="C1291" s="82"/>
      <c r="D1291" s="79"/>
      <c r="E1291" s="83"/>
      <c r="F1291" s="83"/>
      <c r="G1291" s="81"/>
      <c r="H1291" s="126"/>
      <c r="I1291" s="238" t="str">
        <f>IF(ISNUMBER(F1291),_xlfn.IFS(RIGHT(H1291,3)="(b)",IF(AND(G1291&gt;=DATE('1. Informace o projektu'!$C$3,1,1),G1291&lt;=WORKDAY(DATE('1. Informace o projektu'!$C$3+1,1,31)-1,1)),"OK","!!"),RIGHT(H1291,3)="(a)",IF(AND(G1291&gt;=DATE('1. Informace o projektu'!$C$3,1,1),G1291&lt;=WORKDAY(DATE('1. Informace o projektu'!$C$3,12,31)-1,1,'6. Data'!$C$76:$C$89)),"OK","!!"),ISBLANK(G1291),"!",ISBLANK(H1291),"!!!",H1291='6. Data'!$B$3,"vyberte druh nákladu")," ")</f>
        <v xml:space="preserve"> </v>
      </c>
      <c r="J1291" s="261" t="str">
        <f t="shared" si="60"/>
        <v xml:space="preserve"> </v>
      </c>
      <c r="K1291" s="238" t="str">
        <f t="shared" si="61"/>
        <v xml:space="preserve"> </v>
      </c>
      <c r="L1291" s="87" t="str">
        <f t="shared" si="62"/>
        <v xml:space="preserve"> </v>
      </c>
    </row>
    <row r="1292" spans="1:12" x14ac:dyDescent="0.25">
      <c r="A1292" s="72"/>
      <c r="B1292" s="82"/>
      <c r="C1292" s="82"/>
      <c r="D1292" s="79"/>
      <c r="E1292" s="83"/>
      <c r="F1292" s="83"/>
      <c r="G1292" s="81"/>
      <c r="H1292" s="126"/>
      <c r="I1292" s="238" t="str">
        <f>IF(ISNUMBER(F1292),_xlfn.IFS(RIGHT(H1292,3)="(b)",IF(AND(G1292&gt;=DATE('1. Informace o projektu'!$C$3,1,1),G1292&lt;=WORKDAY(DATE('1. Informace o projektu'!$C$3+1,1,31)-1,1)),"OK","!!"),RIGHT(H1292,3)="(a)",IF(AND(G1292&gt;=DATE('1. Informace o projektu'!$C$3,1,1),G1292&lt;=WORKDAY(DATE('1. Informace o projektu'!$C$3,12,31)-1,1,'6. Data'!$C$76:$C$89)),"OK","!!"),ISBLANK(G1292),"!",ISBLANK(H1292),"!!!",H1292='6. Data'!$B$3,"vyberte druh nákladu")," ")</f>
        <v xml:space="preserve"> </v>
      </c>
      <c r="J1292" s="261" t="str">
        <f t="shared" si="60"/>
        <v xml:space="preserve"> </v>
      </c>
      <c r="K1292" s="238" t="str">
        <f t="shared" si="61"/>
        <v xml:space="preserve"> </v>
      </c>
      <c r="L1292" s="87" t="str">
        <f t="shared" si="62"/>
        <v xml:space="preserve"> </v>
      </c>
    </row>
    <row r="1293" spans="1:12" x14ac:dyDescent="0.25">
      <c r="A1293" s="72"/>
      <c r="B1293" s="82"/>
      <c r="C1293" s="82"/>
      <c r="D1293" s="79"/>
      <c r="E1293" s="83"/>
      <c r="F1293" s="83"/>
      <c r="G1293" s="81"/>
      <c r="H1293" s="126"/>
      <c r="I1293" s="238" t="str">
        <f>IF(ISNUMBER(F1293),_xlfn.IFS(RIGHT(H1293,3)="(b)",IF(AND(G1293&gt;=DATE('1. Informace o projektu'!$C$3,1,1),G1293&lt;=WORKDAY(DATE('1. Informace o projektu'!$C$3+1,1,31)-1,1)),"OK","!!"),RIGHT(H1293,3)="(a)",IF(AND(G1293&gt;=DATE('1. Informace o projektu'!$C$3,1,1),G1293&lt;=WORKDAY(DATE('1. Informace o projektu'!$C$3,12,31)-1,1,'6. Data'!$C$76:$C$89)),"OK","!!"),ISBLANK(G1293),"!",ISBLANK(H1293),"!!!",H1293='6. Data'!$B$3,"vyberte druh nákladu")," ")</f>
        <v xml:space="preserve"> </v>
      </c>
      <c r="J1293" s="261" t="str">
        <f t="shared" si="60"/>
        <v xml:space="preserve"> </v>
      </c>
      <c r="K1293" s="238" t="str">
        <f t="shared" si="61"/>
        <v xml:space="preserve"> </v>
      </c>
      <c r="L1293" s="87" t="str">
        <f t="shared" si="62"/>
        <v xml:space="preserve"> </v>
      </c>
    </row>
    <row r="1294" spans="1:12" x14ac:dyDescent="0.25">
      <c r="A1294" s="72"/>
      <c r="B1294" s="82"/>
      <c r="C1294" s="82"/>
      <c r="D1294" s="79"/>
      <c r="E1294" s="83"/>
      <c r="F1294" s="83"/>
      <c r="G1294" s="81"/>
      <c r="H1294" s="126"/>
      <c r="I1294" s="238" t="str">
        <f>IF(ISNUMBER(F1294),_xlfn.IFS(RIGHT(H1294,3)="(b)",IF(AND(G1294&gt;=DATE('1. Informace o projektu'!$C$3,1,1),G1294&lt;=WORKDAY(DATE('1. Informace o projektu'!$C$3+1,1,31)-1,1)),"OK","!!"),RIGHT(H1294,3)="(a)",IF(AND(G1294&gt;=DATE('1. Informace o projektu'!$C$3,1,1),G1294&lt;=WORKDAY(DATE('1. Informace o projektu'!$C$3,12,31)-1,1,'6. Data'!$C$76:$C$89)),"OK","!!"),ISBLANK(G1294),"!",ISBLANK(H1294),"!!!",H1294='6. Data'!$B$3,"vyberte druh nákladu")," ")</f>
        <v xml:space="preserve"> </v>
      </c>
      <c r="J1294" s="261" t="str">
        <f t="shared" si="60"/>
        <v xml:space="preserve"> </v>
      </c>
      <c r="K1294" s="238" t="str">
        <f t="shared" si="61"/>
        <v xml:space="preserve"> </v>
      </c>
      <c r="L1294" s="87" t="str">
        <f t="shared" si="62"/>
        <v xml:space="preserve"> </v>
      </c>
    </row>
    <row r="1295" spans="1:12" x14ac:dyDescent="0.25">
      <c r="A1295" s="72"/>
      <c r="B1295" s="82"/>
      <c r="C1295" s="82"/>
      <c r="D1295" s="79"/>
      <c r="E1295" s="83"/>
      <c r="F1295" s="83"/>
      <c r="G1295" s="81"/>
      <c r="H1295" s="126"/>
      <c r="I1295" s="238" t="str">
        <f>IF(ISNUMBER(F1295),_xlfn.IFS(RIGHT(H1295,3)="(b)",IF(AND(G1295&gt;=DATE('1. Informace o projektu'!$C$3,1,1),G1295&lt;=WORKDAY(DATE('1. Informace o projektu'!$C$3+1,1,31)-1,1)),"OK","!!"),RIGHT(H1295,3)="(a)",IF(AND(G1295&gt;=DATE('1. Informace o projektu'!$C$3,1,1),G1295&lt;=WORKDAY(DATE('1. Informace o projektu'!$C$3,12,31)-1,1,'6. Data'!$C$76:$C$89)),"OK","!!"),ISBLANK(G1295),"!",ISBLANK(H1295),"!!!",H1295='6. Data'!$B$3,"vyberte druh nákladu")," ")</f>
        <v xml:space="preserve"> </v>
      </c>
      <c r="J1295" s="261" t="str">
        <f t="shared" si="60"/>
        <v xml:space="preserve"> </v>
      </c>
      <c r="K1295" s="238" t="str">
        <f t="shared" si="61"/>
        <v xml:space="preserve"> </v>
      </c>
      <c r="L1295" s="87" t="str">
        <f t="shared" si="62"/>
        <v xml:space="preserve"> </v>
      </c>
    </row>
    <row r="1296" spans="1:12" x14ac:dyDescent="0.25">
      <c r="A1296" s="72"/>
      <c r="B1296" s="82"/>
      <c r="C1296" s="82"/>
      <c r="D1296" s="79"/>
      <c r="E1296" s="83"/>
      <c r="F1296" s="83"/>
      <c r="G1296" s="81"/>
      <c r="H1296" s="126"/>
      <c r="I1296" s="238" t="str">
        <f>IF(ISNUMBER(F1296),_xlfn.IFS(RIGHT(H1296,3)="(b)",IF(AND(G1296&gt;=DATE('1. Informace o projektu'!$C$3,1,1),G1296&lt;=WORKDAY(DATE('1. Informace o projektu'!$C$3+1,1,31)-1,1)),"OK","!!"),RIGHT(H1296,3)="(a)",IF(AND(G1296&gt;=DATE('1. Informace o projektu'!$C$3,1,1),G1296&lt;=WORKDAY(DATE('1. Informace o projektu'!$C$3,12,31)-1,1,'6. Data'!$C$76:$C$89)),"OK","!!"),ISBLANK(G1296),"!",ISBLANK(H1296),"!!!",H1296='6. Data'!$B$3,"vyberte druh nákladu")," ")</f>
        <v xml:space="preserve"> </v>
      </c>
      <c r="J1296" s="261" t="str">
        <f t="shared" si="60"/>
        <v xml:space="preserve"> </v>
      </c>
      <c r="K1296" s="238" t="str">
        <f t="shared" si="61"/>
        <v xml:space="preserve"> </v>
      </c>
      <c r="L1296" s="87" t="str">
        <f t="shared" si="62"/>
        <v xml:space="preserve"> </v>
      </c>
    </row>
    <row r="1297" spans="1:12" x14ac:dyDescent="0.25">
      <c r="A1297" s="72"/>
      <c r="B1297" s="82"/>
      <c r="C1297" s="82"/>
      <c r="D1297" s="79"/>
      <c r="E1297" s="83"/>
      <c r="F1297" s="83"/>
      <c r="G1297" s="81"/>
      <c r="H1297" s="126"/>
      <c r="I1297" s="238" t="str">
        <f>IF(ISNUMBER(F1297),_xlfn.IFS(RIGHT(H1297,3)="(b)",IF(AND(G1297&gt;=DATE('1. Informace o projektu'!$C$3,1,1),G1297&lt;=WORKDAY(DATE('1. Informace o projektu'!$C$3+1,1,31)-1,1)),"OK","!!"),RIGHT(H1297,3)="(a)",IF(AND(G1297&gt;=DATE('1. Informace o projektu'!$C$3,1,1),G1297&lt;=WORKDAY(DATE('1. Informace o projektu'!$C$3,12,31)-1,1,'6. Data'!$C$76:$C$89)),"OK","!!"),ISBLANK(G1297),"!",ISBLANK(H1297),"!!!",H1297='6. Data'!$B$3,"vyberte druh nákladu")," ")</f>
        <v xml:space="preserve"> </v>
      </c>
      <c r="J1297" s="261" t="str">
        <f t="shared" si="60"/>
        <v xml:space="preserve"> </v>
      </c>
      <c r="K1297" s="238" t="str">
        <f t="shared" si="61"/>
        <v xml:space="preserve"> </v>
      </c>
      <c r="L1297" s="87" t="str">
        <f t="shared" si="62"/>
        <v xml:space="preserve"> </v>
      </c>
    </row>
    <row r="1298" spans="1:12" x14ac:dyDescent="0.25">
      <c r="A1298" s="72"/>
      <c r="B1298" s="82"/>
      <c r="C1298" s="82"/>
      <c r="D1298" s="79"/>
      <c r="E1298" s="83"/>
      <c r="F1298" s="83"/>
      <c r="G1298" s="81"/>
      <c r="H1298" s="126"/>
      <c r="I1298" s="238" t="str">
        <f>IF(ISNUMBER(F1298),_xlfn.IFS(RIGHT(H1298,3)="(b)",IF(AND(G1298&gt;=DATE('1. Informace o projektu'!$C$3,1,1),G1298&lt;=WORKDAY(DATE('1. Informace o projektu'!$C$3+1,1,31)-1,1)),"OK","!!"),RIGHT(H1298,3)="(a)",IF(AND(G1298&gt;=DATE('1. Informace o projektu'!$C$3,1,1),G1298&lt;=WORKDAY(DATE('1. Informace o projektu'!$C$3,12,31)-1,1,'6. Data'!$C$76:$C$89)),"OK","!!"),ISBLANK(G1298),"!",ISBLANK(H1298),"!!!",H1298='6. Data'!$B$3,"vyberte druh nákladu")," ")</f>
        <v xml:space="preserve"> </v>
      </c>
      <c r="J1298" s="261" t="str">
        <f t="shared" si="60"/>
        <v xml:space="preserve"> </v>
      </c>
      <c r="K1298" s="238" t="str">
        <f t="shared" si="61"/>
        <v xml:space="preserve"> </v>
      </c>
      <c r="L1298" s="87" t="str">
        <f t="shared" si="62"/>
        <v xml:space="preserve"> </v>
      </c>
    </row>
    <row r="1299" spans="1:12" x14ac:dyDescent="0.25">
      <c r="A1299" s="72"/>
      <c r="B1299" s="82"/>
      <c r="C1299" s="82"/>
      <c r="D1299" s="79"/>
      <c r="E1299" s="83"/>
      <c r="F1299" s="83"/>
      <c r="G1299" s="81"/>
      <c r="H1299" s="126"/>
      <c r="I1299" s="238" t="str">
        <f>IF(ISNUMBER(F1299),_xlfn.IFS(RIGHT(H1299,3)="(b)",IF(AND(G1299&gt;=DATE('1. Informace o projektu'!$C$3,1,1),G1299&lt;=WORKDAY(DATE('1. Informace o projektu'!$C$3+1,1,31)-1,1)),"OK","!!"),RIGHT(H1299,3)="(a)",IF(AND(G1299&gt;=DATE('1. Informace o projektu'!$C$3,1,1),G1299&lt;=WORKDAY(DATE('1. Informace o projektu'!$C$3,12,31)-1,1,'6. Data'!$C$76:$C$89)),"OK","!!"),ISBLANK(G1299),"!",ISBLANK(H1299),"!!!",H1299='6. Data'!$B$3,"vyberte druh nákladu")," ")</f>
        <v xml:space="preserve"> </v>
      </c>
      <c r="J1299" s="261" t="str">
        <f t="shared" si="60"/>
        <v xml:space="preserve"> </v>
      </c>
      <c r="K1299" s="238" t="str">
        <f t="shared" si="61"/>
        <v xml:space="preserve"> </v>
      </c>
      <c r="L1299" s="87" t="str">
        <f t="shared" si="62"/>
        <v xml:space="preserve"> </v>
      </c>
    </row>
    <row r="1300" spans="1:12" x14ac:dyDescent="0.25">
      <c r="A1300" s="72"/>
      <c r="B1300" s="82"/>
      <c r="C1300" s="82"/>
      <c r="D1300" s="79"/>
      <c r="E1300" s="83"/>
      <c r="F1300" s="83"/>
      <c r="G1300" s="81"/>
      <c r="H1300" s="126"/>
      <c r="I1300" s="238" t="str">
        <f>IF(ISNUMBER(F1300),_xlfn.IFS(RIGHT(H1300,3)="(b)",IF(AND(G1300&gt;=DATE('1. Informace o projektu'!$C$3,1,1),G1300&lt;=WORKDAY(DATE('1. Informace o projektu'!$C$3+1,1,31)-1,1)),"OK","!!"),RIGHT(H1300,3)="(a)",IF(AND(G1300&gt;=DATE('1. Informace o projektu'!$C$3,1,1),G1300&lt;=WORKDAY(DATE('1. Informace o projektu'!$C$3,12,31)-1,1,'6. Data'!$C$76:$C$89)),"OK","!!"),ISBLANK(G1300),"!",ISBLANK(H1300),"!!!",H1300='6. Data'!$B$3,"vyberte druh nákladu")," ")</f>
        <v xml:space="preserve"> </v>
      </c>
      <c r="J1300" s="261" t="str">
        <f t="shared" si="60"/>
        <v xml:space="preserve"> </v>
      </c>
      <c r="K1300" s="238" t="str">
        <f t="shared" si="61"/>
        <v xml:space="preserve"> </v>
      </c>
      <c r="L1300" s="87" t="str">
        <f t="shared" si="62"/>
        <v xml:space="preserve"> </v>
      </c>
    </row>
    <row r="1301" spans="1:12" x14ac:dyDescent="0.25">
      <c r="A1301" s="72"/>
      <c r="B1301" s="82"/>
      <c r="C1301" s="82"/>
      <c r="D1301" s="79"/>
      <c r="E1301" s="83"/>
      <c r="F1301" s="83"/>
      <c r="G1301" s="81"/>
      <c r="H1301" s="126"/>
      <c r="I1301" s="238" t="str">
        <f>IF(ISNUMBER(F1301),_xlfn.IFS(RIGHT(H1301,3)="(b)",IF(AND(G1301&gt;=DATE('1. Informace o projektu'!$C$3,1,1),G1301&lt;=WORKDAY(DATE('1. Informace o projektu'!$C$3+1,1,31)-1,1)),"OK","!!"),RIGHT(H1301,3)="(a)",IF(AND(G1301&gt;=DATE('1. Informace o projektu'!$C$3,1,1),G1301&lt;=WORKDAY(DATE('1. Informace o projektu'!$C$3,12,31)-1,1,'6. Data'!$C$76:$C$89)),"OK","!!"),ISBLANK(G1301),"!",ISBLANK(H1301),"!!!",H1301='6. Data'!$B$3,"vyberte druh nákladu")," ")</f>
        <v xml:space="preserve"> </v>
      </c>
      <c r="J1301" s="261" t="str">
        <f t="shared" si="60"/>
        <v xml:space="preserve"> </v>
      </c>
      <c r="K1301" s="238" t="str">
        <f t="shared" si="61"/>
        <v xml:space="preserve"> </v>
      </c>
      <c r="L1301" s="87" t="str">
        <f t="shared" si="62"/>
        <v xml:space="preserve"> </v>
      </c>
    </row>
    <row r="1302" spans="1:12" x14ac:dyDescent="0.25">
      <c r="A1302" s="72"/>
      <c r="B1302" s="82"/>
      <c r="C1302" s="82"/>
      <c r="D1302" s="79"/>
      <c r="E1302" s="83"/>
      <c r="F1302" s="83"/>
      <c r="G1302" s="81"/>
      <c r="H1302" s="126"/>
      <c r="I1302" s="238" t="str">
        <f>IF(ISNUMBER(F1302),_xlfn.IFS(RIGHT(H1302,3)="(b)",IF(AND(G1302&gt;=DATE('1. Informace o projektu'!$C$3,1,1),G1302&lt;=WORKDAY(DATE('1. Informace o projektu'!$C$3+1,1,31)-1,1)),"OK","!!"),RIGHT(H1302,3)="(a)",IF(AND(G1302&gt;=DATE('1. Informace o projektu'!$C$3,1,1),G1302&lt;=WORKDAY(DATE('1. Informace o projektu'!$C$3,12,31)-1,1,'6. Data'!$C$76:$C$89)),"OK","!!"),ISBLANK(G1302),"!",ISBLANK(H1302),"!!!",H1302='6. Data'!$B$3,"vyberte druh nákladu")," ")</f>
        <v xml:space="preserve"> </v>
      </c>
      <c r="J1302" s="261" t="str">
        <f t="shared" si="60"/>
        <v xml:space="preserve"> </v>
      </c>
      <c r="K1302" s="238" t="str">
        <f t="shared" si="61"/>
        <v xml:space="preserve"> </v>
      </c>
      <c r="L1302" s="87" t="str">
        <f t="shared" si="62"/>
        <v xml:space="preserve"> </v>
      </c>
    </row>
    <row r="1303" spans="1:12" x14ac:dyDescent="0.25">
      <c r="A1303" s="72"/>
      <c r="B1303" s="82"/>
      <c r="C1303" s="82"/>
      <c r="D1303" s="79"/>
      <c r="E1303" s="83"/>
      <c r="F1303" s="83"/>
      <c r="G1303" s="81"/>
      <c r="H1303" s="126"/>
      <c r="I1303" s="238" t="str">
        <f>IF(ISNUMBER(F1303),_xlfn.IFS(RIGHT(H1303,3)="(b)",IF(AND(G1303&gt;=DATE('1. Informace o projektu'!$C$3,1,1),G1303&lt;=WORKDAY(DATE('1. Informace o projektu'!$C$3+1,1,31)-1,1)),"OK","!!"),RIGHT(H1303,3)="(a)",IF(AND(G1303&gt;=DATE('1. Informace o projektu'!$C$3,1,1),G1303&lt;=WORKDAY(DATE('1. Informace o projektu'!$C$3,12,31)-1,1,'6. Data'!$C$76:$C$89)),"OK","!!"),ISBLANK(G1303),"!",ISBLANK(H1303),"!!!",H1303='6. Data'!$B$3,"vyberte druh nákladu")," ")</f>
        <v xml:space="preserve"> </v>
      </c>
      <c r="J1303" s="261" t="str">
        <f t="shared" si="60"/>
        <v xml:space="preserve"> </v>
      </c>
      <c r="K1303" s="238" t="str">
        <f t="shared" si="61"/>
        <v xml:space="preserve"> </v>
      </c>
      <c r="L1303" s="87" t="str">
        <f t="shared" si="62"/>
        <v xml:space="preserve"> </v>
      </c>
    </row>
    <row r="1304" spans="1:12" x14ac:dyDescent="0.25">
      <c r="A1304" s="72"/>
      <c r="B1304" s="82"/>
      <c r="C1304" s="82"/>
      <c r="D1304" s="79"/>
      <c r="E1304" s="83"/>
      <c r="F1304" s="83"/>
      <c r="G1304" s="81"/>
      <c r="H1304" s="126"/>
      <c r="I1304" s="238" t="str">
        <f>IF(ISNUMBER(F1304),_xlfn.IFS(RIGHT(H1304,3)="(b)",IF(AND(G1304&gt;=DATE('1. Informace o projektu'!$C$3,1,1),G1304&lt;=WORKDAY(DATE('1. Informace o projektu'!$C$3+1,1,31)-1,1)),"OK","!!"),RIGHT(H1304,3)="(a)",IF(AND(G1304&gt;=DATE('1. Informace o projektu'!$C$3,1,1),G1304&lt;=WORKDAY(DATE('1. Informace o projektu'!$C$3,12,31)-1,1,'6. Data'!$C$76:$C$89)),"OK","!!"),ISBLANK(G1304),"!",ISBLANK(H1304),"!!!",H1304='6. Data'!$B$3,"vyberte druh nákladu")," ")</f>
        <v xml:space="preserve"> </v>
      </c>
      <c r="J1304" s="261" t="str">
        <f t="shared" si="60"/>
        <v xml:space="preserve"> </v>
      </c>
      <c r="K1304" s="238" t="str">
        <f t="shared" si="61"/>
        <v xml:space="preserve"> </v>
      </c>
      <c r="L1304" s="87" t="str">
        <f t="shared" si="62"/>
        <v xml:space="preserve"> </v>
      </c>
    </row>
    <row r="1305" spans="1:12" x14ac:dyDescent="0.25">
      <c r="A1305" s="72"/>
      <c r="B1305" s="82"/>
      <c r="C1305" s="82"/>
      <c r="D1305" s="79"/>
      <c r="E1305" s="83"/>
      <c r="F1305" s="83"/>
      <c r="G1305" s="81"/>
      <c r="H1305" s="126"/>
      <c r="I1305" s="238" t="str">
        <f>IF(ISNUMBER(F1305),_xlfn.IFS(RIGHT(H1305,3)="(b)",IF(AND(G1305&gt;=DATE('1. Informace o projektu'!$C$3,1,1),G1305&lt;=WORKDAY(DATE('1. Informace o projektu'!$C$3+1,1,31)-1,1)),"OK","!!"),RIGHT(H1305,3)="(a)",IF(AND(G1305&gt;=DATE('1. Informace o projektu'!$C$3,1,1),G1305&lt;=WORKDAY(DATE('1. Informace o projektu'!$C$3,12,31)-1,1,'6. Data'!$C$76:$C$89)),"OK","!!"),ISBLANK(G1305),"!",ISBLANK(H1305),"!!!",H1305='6. Data'!$B$3,"vyberte druh nákladu")," ")</f>
        <v xml:space="preserve"> </v>
      </c>
      <c r="J1305" s="261" t="str">
        <f t="shared" si="60"/>
        <v xml:space="preserve"> </v>
      </c>
      <c r="K1305" s="238" t="str">
        <f t="shared" si="61"/>
        <v xml:space="preserve"> </v>
      </c>
      <c r="L1305" s="87" t="str">
        <f t="shared" si="62"/>
        <v xml:space="preserve"> </v>
      </c>
    </row>
    <row r="1306" spans="1:12" x14ac:dyDescent="0.25">
      <c r="A1306" s="72"/>
      <c r="B1306" s="82"/>
      <c r="C1306" s="82"/>
      <c r="D1306" s="79"/>
      <c r="E1306" s="83"/>
      <c r="F1306" s="83"/>
      <c r="G1306" s="81"/>
      <c r="H1306" s="126"/>
      <c r="I1306" s="238" t="str">
        <f>IF(ISNUMBER(F1306),_xlfn.IFS(RIGHT(H1306,3)="(b)",IF(AND(G1306&gt;=DATE('1. Informace o projektu'!$C$3,1,1),G1306&lt;=WORKDAY(DATE('1. Informace o projektu'!$C$3+1,1,31)-1,1)),"OK","!!"),RIGHT(H1306,3)="(a)",IF(AND(G1306&gt;=DATE('1. Informace o projektu'!$C$3,1,1),G1306&lt;=WORKDAY(DATE('1. Informace o projektu'!$C$3,12,31)-1,1,'6. Data'!$C$76:$C$89)),"OK","!!"),ISBLANK(G1306),"!",ISBLANK(H1306),"!!!",H1306='6. Data'!$B$3,"vyberte druh nákladu")," ")</f>
        <v xml:space="preserve"> </v>
      </c>
      <c r="J1306" s="261" t="str">
        <f t="shared" si="60"/>
        <v xml:space="preserve"> </v>
      </c>
      <c r="K1306" s="238" t="str">
        <f t="shared" si="61"/>
        <v xml:space="preserve"> </v>
      </c>
      <c r="L1306" s="87" t="str">
        <f t="shared" si="62"/>
        <v xml:space="preserve"> </v>
      </c>
    </row>
    <row r="1307" spans="1:12" x14ac:dyDescent="0.25">
      <c r="A1307" s="72"/>
      <c r="B1307" s="82"/>
      <c r="C1307" s="82"/>
      <c r="D1307" s="79"/>
      <c r="E1307" s="83"/>
      <c r="F1307" s="83"/>
      <c r="G1307" s="81"/>
      <c r="H1307" s="126"/>
      <c r="I1307" s="238" t="str">
        <f>IF(ISNUMBER(F1307),_xlfn.IFS(RIGHT(H1307,3)="(b)",IF(AND(G1307&gt;=DATE('1. Informace o projektu'!$C$3,1,1),G1307&lt;=WORKDAY(DATE('1. Informace o projektu'!$C$3+1,1,31)-1,1)),"OK","!!"),RIGHT(H1307,3)="(a)",IF(AND(G1307&gt;=DATE('1. Informace o projektu'!$C$3,1,1),G1307&lt;=WORKDAY(DATE('1. Informace o projektu'!$C$3,12,31)-1,1,'6. Data'!$C$76:$C$89)),"OK","!!"),ISBLANK(G1307),"!",ISBLANK(H1307),"!!!",H1307='6. Data'!$B$3,"vyberte druh nákladu")," ")</f>
        <v xml:space="preserve"> </v>
      </c>
      <c r="J1307" s="261" t="str">
        <f t="shared" si="60"/>
        <v xml:space="preserve"> </v>
      </c>
      <c r="K1307" s="238" t="str">
        <f t="shared" si="61"/>
        <v xml:space="preserve"> </v>
      </c>
      <c r="L1307" s="87" t="str">
        <f t="shared" si="62"/>
        <v xml:space="preserve"> </v>
      </c>
    </row>
    <row r="1308" spans="1:12" x14ac:dyDescent="0.25">
      <c r="A1308" s="72"/>
      <c r="B1308" s="82"/>
      <c r="C1308" s="82"/>
      <c r="D1308" s="79"/>
      <c r="E1308" s="83"/>
      <c r="F1308" s="83"/>
      <c r="G1308" s="81"/>
      <c r="H1308" s="126"/>
      <c r="I1308" s="238" t="str">
        <f>IF(ISNUMBER(F1308),_xlfn.IFS(RIGHT(H1308,3)="(b)",IF(AND(G1308&gt;=DATE('1. Informace o projektu'!$C$3,1,1),G1308&lt;=WORKDAY(DATE('1. Informace o projektu'!$C$3+1,1,31)-1,1)),"OK","!!"),RIGHT(H1308,3)="(a)",IF(AND(G1308&gt;=DATE('1. Informace o projektu'!$C$3,1,1),G1308&lt;=WORKDAY(DATE('1. Informace o projektu'!$C$3,12,31)-1,1,'6. Data'!$C$76:$C$89)),"OK","!!"),ISBLANK(G1308),"!",ISBLANK(H1308),"!!!",H1308='6. Data'!$B$3,"vyberte druh nákladu")," ")</f>
        <v xml:space="preserve"> </v>
      </c>
      <c r="J1308" s="261" t="str">
        <f t="shared" si="60"/>
        <v xml:space="preserve"> </v>
      </c>
      <c r="K1308" s="238" t="str">
        <f t="shared" si="61"/>
        <v xml:space="preserve"> </v>
      </c>
      <c r="L1308" s="87" t="str">
        <f t="shared" si="62"/>
        <v xml:space="preserve"> </v>
      </c>
    </row>
    <row r="1309" spans="1:12" x14ac:dyDescent="0.25">
      <c r="A1309" s="72"/>
      <c r="B1309" s="82"/>
      <c r="C1309" s="82"/>
      <c r="D1309" s="79"/>
      <c r="E1309" s="83"/>
      <c r="F1309" s="83"/>
      <c r="G1309" s="81"/>
      <c r="H1309" s="126"/>
      <c r="I1309" s="238" t="str">
        <f>IF(ISNUMBER(F1309),_xlfn.IFS(RIGHT(H1309,3)="(b)",IF(AND(G1309&gt;=DATE('1. Informace o projektu'!$C$3,1,1),G1309&lt;=WORKDAY(DATE('1. Informace o projektu'!$C$3+1,1,31)-1,1)),"OK","!!"),RIGHT(H1309,3)="(a)",IF(AND(G1309&gt;=DATE('1. Informace o projektu'!$C$3,1,1),G1309&lt;=WORKDAY(DATE('1. Informace o projektu'!$C$3,12,31)-1,1,'6. Data'!$C$76:$C$89)),"OK","!!"),ISBLANK(G1309),"!",ISBLANK(H1309),"!!!",H1309='6. Data'!$B$3,"vyberte druh nákladu")," ")</f>
        <v xml:space="preserve"> </v>
      </c>
      <c r="J1309" s="261" t="str">
        <f t="shared" si="60"/>
        <v xml:space="preserve"> </v>
      </c>
      <c r="K1309" s="238" t="str">
        <f t="shared" si="61"/>
        <v xml:space="preserve"> </v>
      </c>
      <c r="L1309" s="87" t="str">
        <f t="shared" si="62"/>
        <v xml:space="preserve"> </v>
      </c>
    </row>
    <row r="1310" spans="1:12" x14ac:dyDescent="0.25">
      <c r="A1310" s="72"/>
      <c r="B1310" s="82"/>
      <c r="C1310" s="82"/>
      <c r="D1310" s="79"/>
      <c r="E1310" s="83"/>
      <c r="F1310" s="83"/>
      <c r="G1310" s="81"/>
      <c r="H1310" s="126"/>
      <c r="I1310" s="238" t="str">
        <f>IF(ISNUMBER(F1310),_xlfn.IFS(RIGHT(H1310,3)="(b)",IF(AND(G1310&gt;=DATE('1. Informace o projektu'!$C$3,1,1),G1310&lt;=WORKDAY(DATE('1. Informace o projektu'!$C$3+1,1,31)-1,1)),"OK","!!"),RIGHT(H1310,3)="(a)",IF(AND(G1310&gt;=DATE('1. Informace o projektu'!$C$3,1,1),G1310&lt;=WORKDAY(DATE('1. Informace o projektu'!$C$3,12,31)-1,1,'6. Data'!$C$76:$C$89)),"OK","!!"),ISBLANK(G1310),"!",ISBLANK(H1310),"!!!",H1310='6. Data'!$B$3,"vyberte druh nákladu")," ")</f>
        <v xml:space="preserve"> </v>
      </c>
      <c r="J1310" s="261" t="str">
        <f t="shared" si="60"/>
        <v xml:space="preserve"> </v>
      </c>
      <c r="K1310" s="238" t="str">
        <f t="shared" si="61"/>
        <v xml:space="preserve"> </v>
      </c>
      <c r="L1310" s="87" t="str">
        <f t="shared" si="62"/>
        <v xml:space="preserve"> </v>
      </c>
    </row>
    <row r="1311" spans="1:12" x14ac:dyDescent="0.25">
      <c r="A1311" s="72"/>
      <c r="B1311" s="82"/>
      <c r="C1311" s="82"/>
      <c r="D1311" s="79"/>
      <c r="E1311" s="83"/>
      <c r="F1311" s="83"/>
      <c r="G1311" s="81"/>
      <c r="H1311" s="126"/>
      <c r="I1311" s="238" t="str">
        <f>IF(ISNUMBER(F1311),_xlfn.IFS(RIGHT(H1311,3)="(b)",IF(AND(G1311&gt;=DATE('1. Informace o projektu'!$C$3,1,1),G1311&lt;=WORKDAY(DATE('1. Informace o projektu'!$C$3+1,1,31)-1,1)),"OK","!!"),RIGHT(H1311,3)="(a)",IF(AND(G1311&gt;=DATE('1. Informace o projektu'!$C$3,1,1),G1311&lt;=WORKDAY(DATE('1. Informace o projektu'!$C$3,12,31)-1,1,'6. Data'!$C$76:$C$89)),"OK","!!"),ISBLANK(G1311),"!",ISBLANK(H1311),"!!!",H1311='6. Data'!$B$3,"vyberte druh nákladu")," ")</f>
        <v xml:space="preserve"> </v>
      </c>
      <c r="J1311" s="261" t="str">
        <f t="shared" si="60"/>
        <v xml:space="preserve"> </v>
      </c>
      <c r="K1311" s="238" t="str">
        <f t="shared" si="61"/>
        <v xml:space="preserve"> </v>
      </c>
      <c r="L1311" s="87" t="str">
        <f t="shared" si="62"/>
        <v xml:space="preserve"> </v>
      </c>
    </row>
    <row r="1312" spans="1:12" x14ac:dyDescent="0.25">
      <c r="A1312" s="72"/>
      <c r="B1312" s="82"/>
      <c r="C1312" s="82"/>
      <c r="D1312" s="79"/>
      <c r="E1312" s="83"/>
      <c r="F1312" s="83"/>
      <c r="G1312" s="81"/>
      <c r="H1312" s="126"/>
      <c r="I1312" s="238" t="str">
        <f>IF(ISNUMBER(F1312),_xlfn.IFS(RIGHT(H1312,3)="(b)",IF(AND(G1312&gt;=DATE('1. Informace o projektu'!$C$3,1,1),G1312&lt;=WORKDAY(DATE('1. Informace o projektu'!$C$3+1,1,31)-1,1)),"OK","!!"),RIGHT(H1312,3)="(a)",IF(AND(G1312&gt;=DATE('1. Informace o projektu'!$C$3,1,1),G1312&lt;=WORKDAY(DATE('1. Informace o projektu'!$C$3,12,31)-1,1,'6. Data'!$C$76:$C$89)),"OK","!!"),ISBLANK(G1312),"!",ISBLANK(H1312),"!!!",H1312='6. Data'!$B$3,"vyberte druh nákladu")," ")</f>
        <v xml:space="preserve"> </v>
      </c>
      <c r="J1312" s="261" t="str">
        <f t="shared" si="60"/>
        <v xml:space="preserve"> </v>
      </c>
      <c r="K1312" s="238" t="str">
        <f t="shared" si="61"/>
        <v xml:space="preserve"> </v>
      </c>
      <c r="L1312" s="87" t="str">
        <f t="shared" si="62"/>
        <v xml:space="preserve"> </v>
      </c>
    </row>
    <row r="1313" spans="1:12" x14ac:dyDescent="0.25">
      <c r="A1313" s="72"/>
      <c r="B1313" s="82"/>
      <c r="C1313" s="82"/>
      <c r="D1313" s="79"/>
      <c r="E1313" s="83"/>
      <c r="F1313" s="83"/>
      <c r="G1313" s="81"/>
      <c r="H1313" s="126"/>
      <c r="I1313" s="238" t="str">
        <f>IF(ISNUMBER(F1313),_xlfn.IFS(RIGHT(H1313,3)="(b)",IF(AND(G1313&gt;=DATE('1. Informace o projektu'!$C$3,1,1),G1313&lt;=WORKDAY(DATE('1. Informace o projektu'!$C$3+1,1,31)-1,1)),"OK","!!"),RIGHT(H1313,3)="(a)",IF(AND(G1313&gt;=DATE('1. Informace o projektu'!$C$3,1,1),G1313&lt;=WORKDAY(DATE('1. Informace o projektu'!$C$3,12,31)-1,1,'6. Data'!$C$76:$C$89)),"OK","!!"),ISBLANK(G1313),"!",ISBLANK(H1313),"!!!",H1313='6. Data'!$B$3,"vyberte druh nákladu")," ")</f>
        <v xml:space="preserve"> </v>
      </c>
      <c r="J1313" s="261" t="str">
        <f t="shared" si="60"/>
        <v xml:space="preserve"> </v>
      </c>
      <c r="K1313" s="238" t="str">
        <f t="shared" si="61"/>
        <v xml:space="preserve"> </v>
      </c>
      <c r="L1313" s="87" t="str">
        <f t="shared" si="62"/>
        <v xml:space="preserve"> </v>
      </c>
    </row>
    <row r="1314" spans="1:12" x14ac:dyDescent="0.25">
      <c r="A1314" s="72"/>
      <c r="B1314" s="82"/>
      <c r="C1314" s="82"/>
      <c r="D1314" s="79"/>
      <c r="E1314" s="83"/>
      <c r="F1314" s="83"/>
      <c r="G1314" s="81"/>
      <c r="H1314" s="126"/>
      <c r="I1314" s="238" t="str">
        <f>IF(ISNUMBER(F1314),_xlfn.IFS(RIGHT(H1314,3)="(b)",IF(AND(G1314&gt;=DATE('1. Informace o projektu'!$C$3,1,1),G1314&lt;=WORKDAY(DATE('1. Informace o projektu'!$C$3+1,1,31)-1,1)),"OK","!!"),RIGHT(H1314,3)="(a)",IF(AND(G1314&gt;=DATE('1. Informace o projektu'!$C$3,1,1),G1314&lt;=WORKDAY(DATE('1. Informace o projektu'!$C$3,12,31)-1,1,'6. Data'!$C$76:$C$89)),"OK","!!"),ISBLANK(G1314),"!",ISBLANK(H1314),"!!!",H1314='6. Data'!$B$3,"vyberte druh nákladu")," ")</f>
        <v xml:space="preserve"> </v>
      </c>
      <c r="J1314" s="261" t="str">
        <f t="shared" si="60"/>
        <v xml:space="preserve"> </v>
      </c>
      <c r="K1314" s="238" t="str">
        <f t="shared" si="61"/>
        <v xml:space="preserve"> </v>
      </c>
      <c r="L1314" s="87" t="str">
        <f t="shared" si="62"/>
        <v xml:space="preserve"> </v>
      </c>
    </row>
    <row r="1315" spans="1:12" x14ac:dyDescent="0.25">
      <c r="A1315" s="72"/>
      <c r="B1315" s="82"/>
      <c r="C1315" s="82"/>
      <c r="D1315" s="79"/>
      <c r="E1315" s="83"/>
      <c r="F1315" s="83"/>
      <c r="G1315" s="81"/>
      <c r="H1315" s="126"/>
      <c r="I1315" s="238" t="str">
        <f>IF(ISNUMBER(F1315),_xlfn.IFS(RIGHT(H1315,3)="(b)",IF(AND(G1315&gt;=DATE('1. Informace o projektu'!$C$3,1,1),G1315&lt;=WORKDAY(DATE('1. Informace o projektu'!$C$3+1,1,31)-1,1)),"OK","!!"),RIGHT(H1315,3)="(a)",IF(AND(G1315&gt;=DATE('1. Informace o projektu'!$C$3,1,1),G1315&lt;=WORKDAY(DATE('1. Informace o projektu'!$C$3,12,31)-1,1,'6. Data'!$C$76:$C$89)),"OK","!!"),ISBLANK(G1315),"!",ISBLANK(H1315),"!!!",H1315='6. Data'!$B$3,"vyberte druh nákladu")," ")</f>
        <v xml:space="preserve"> </v>
      </c>
      <c r="J1315" s="261" t="str">
        <f t="shared" si="60"/>
        <v xml:space="preserve"> </v>
      </c>
      <c r="K1315" s="238" t="str">
        <f t="shared" si="61"/>
        <v xml:space="preserve"> </v>
      </c>
      <c r="L1315" s="87" t="str">
        <f t="shared" si="62"/>
        <v xml:space="preserve"> </v>
      </c>
    </row>
    <row r="1316" spans="1:12" x14ac:dyDescent="0.25">
      <c r="A1316" s="72"/>
      <c r="B1316" s="82"/>
      <c r="C1316" s="82"/>
      <c r="D1316" s="79"/>
      <c r="E1316" s="83"/>
      <c r="F1316" s="83"/>
      <c r="G1316" s="81"/>
      <c r="H1316" s="126"/>
      <c r="I1316" s="238" t="str">
        <f>IF(ISNUMBER(F1316),_xlfn.IFS(RIGHT(H1316,3)="(b)",IF(AND(G1316&gt;=DATE('1. Informace o projektu'!$C$3,1,1),G1316&lt;=WORKDAY(DATE('1. Informace o projektu'!$C$3+1,1,31)-1,1)),"OK","!!"),RIGHT(H1316,3)="(a)",IF(AND(G1316&gt;=DATE('1. Informace o projektu'!$C$3,1,1),G1316&lt;=WORKDAY(DATE('1. Informace o projektu'!$C$3,12,31)-1,1,'6. Data'!$C$76:$C$89)),"OK","!!"),ISBLANK(G1316),"!",ISBLANK(H1316),"!!!",H1316='6. Data'!$B$3,"vyberte druh nákladu")," ")</f>
        <v xml:space="preserve"> </v>
      </c>
      <c r="J1316" s="261" t="str">
        <f t="shared" si="60"/>
        <v xml:space="preserve"> </v>
      </c>
      <c r="K1316" s="238" t="str">
        <f t="shared" si="61"/>
        <v xml:space="preserve"> </v>
      </c>
      <c r="L1316" s="87" t="str">
        <f t="shared" si="62"/>
        <v xml:space="preserve"> </v>
      </c>
    </row>
    <row r="1317" spans="1:12" x14ac:dyDescent="0.25">
      <c r="A1317" s="72"/>
      <c r="B1317" s="82"/>
      <c r="C1317" s="82"/>
      <c r="D1317" s="79"/>
      <c r="E1317" s="83"/>
      <c r="F1317" s="83"/>
      <c r="G1317" s="81"/>
      <c r="H1317" s="126"/>
      <c r="I1317" s="238" t="str">
        <f>IF(ISNUMBER(F1317),_xlfn.IFS(RIGHT(H1317,3)="(b)",IF(AND(G1317&gt;=DATE('1. Informace o projektu'!$C$3,1,1),G1317&lt;=WORKDAY(DATE('1. Informace o projektu'!$C$3+1,1,31)-1,1)),"OK","!!"),RIGHT(H1317,3)="(a)",IF(AND(G1317&gt;=DATE('1. Informace o projektu'!$C$3,1,1),G1317&lt;=WORKDAY(DATE('1. Informace o projektu'!$C$3,12,31)-1,1,'6. Data'!$C$76:$C$89)),"OK","!!"),ISBLANK(G1317),"!",ISBLANK(H1317),"!!!",H1317='6. Data'!$B$3,"vyberte druh nákladu")," ")</f>
        <v xml:space="preserve"> </v>
      </c>
      <c r="J1317" s="261" t="str">
        <f t="shared" si="60"/>
        <v xml:space="preserve"> </v>
      </c>
      <c r="K1317" s="238" t="str">
        <f t="shared" si="61"/>
        <v xml:space="preserve"> </v>
      </c>
      <c r="L1317" s="87" t="str">
        <f t="shared" si="62"/>
        <v xml:space="preserve"> </v>
      </c>
    </row>
    <row r="1318" spans="1:12" x14ac:dyDescent="0.25">
      <c r="A1318" s="72"/>
      <c r="B1318" s="82"/>
      <c r="C1318" s="82"/>
      <c r="D1318" s="79"/>
      <c r="E1318" s="83"/>
      <c r="F1318" s="83"/>
      <c r="G1318" s="81"/>
      <c r="H1318" s="126"/>
      <c r="I1318" s="238" t="str">
        <f>IF(ISNUMBER(F1318),_xlfn.IFS(RIGHT(H1318,3)="(b)",IF(AND(G1318&gt;=DATE('1. Informace o projektu'!$C$3,1,1),G1318&lt;=WORKDAY(DATE('1. Informace o projektu'!$C$3+1,1,31)-1,1)),"OK","!!"),RIGHT(H1318,3)="(a)",IF(AND(G1318&gt;=DATE('1. Informace o projektu'!$C$3,1,1),G1318&lt;=WORKDAY(DATE('1. Informace o projektu'!$C$3,12,31)-1,1,'6. Data'!$C$76:$C$89)),"OK","!!"),ISBLANK(G1318),"!",ISBLANK(H1318),"!!!",H1318='6. Data'!$B$3,"vyberte druh nákladu")," ")</f>
        <v xml:space="preserve"> </v>
      </c>
      <c r="J1318" s="261" t="str">
        <f t="shared" si="60"/>
        <v xml:space="preserve"> </v>
      </c>
      <c r="K1318" s="238" t="str">
        <f t="shared" si="61"/>
        <v xml:space="preserve"> </v>
      </c>
      <c r="L1318" s="87" t="str">
        <f t="shared" si="62"/>
        <v xml:space="preserve"> </v>
      </c>
    </row>
    <row r="1319" spans="1:12" x14ac:dyDescent="0.25">
      <c r="A1319" s="72"/>
      <c r="B1319" s="82"/>
      <c r="C1319" s="82"/>
      <c r="D1319" s="79"/>
      <c r="E1319" s="83"/>
      <c r="F1319" s="83"/>
      <c r="G1319" s="81"/>
      <c r="H1319" s="126"/>
      <c r="I1319" s="238" t="str">
        <f>IF(ISNUMBER(F1319),_xlfn.IFS(RIGHT(H1319,3)="(b)",IF(AND(G1319&gt;=DATE('1. Informace o projektu'!$C$3,1,1),G1319&lt;=WORKDAY(DATE('1. Informace o projektu'!$C$3+1,1,31)-1,1)),"OK","!!"),RIGHT(H1319,3)="(a)",IF(AND(G1319&gt;=DATE('1. Informace o projektu'!$C$3,1,1),G1319&lt;=WORKDAY(DATE('1. Informace o projektu'!$C$3,12,31)-1,1,'6. Data'!$C$76:$C$89)),"OK","!!"),ISBLANK(G1319),"!",ISBLANK(H1319),"!!!",H1319='6. Data'!$B$3,"vyberte druh nákladu")," ")</f>
        <v xml:space="preserve"> </v>
      </c>
      <c r="J1319" s="261" t="str">
        <f t="shared" si="60"/>
        <v xml:space="preserve"> </v>
      </c>
      <c r="K1319" s="238" t="str">
        <f t="shared" si="61"/>
        <v xml:space="preserve"> </v>
      </c>
      <c r="L1319" s="87" t="str">
        <f t="shared" si="62"/>
        <v xml:space="preserve"> </v>
      </c>
    </row>
    <row r="1320" spans="1:12" x14ac:dyDescent="0.25">
      <c r="A1320" s="72"/>
      <c r="B1320" s="82"/>
      <c r="C1320" s="82"/>
      <c r="D1320" s="79"/>
      <c r="E1320" s="83"/>
      <c r="F1320" s="83"/>
      <c r="G1320" s="81"/>
      <c r="H1320" s="126"/>
      <c r="I1320" s="238" t="str">
        <f>IF(ISNUMBER(F1320),_xlfn.IFS(RIGHT(H1320,3)="(b)",IF(AND(G1320&gt;=DATE('1. Informace o projektu'!$C$3,1,1),G1320&lt;=WORKDAY(DATE('1. Informace o projektu'!$C$3+1,1,31)-1,1)),"OK","!!"),RIGHT(H1320,3)="(a)",IF(AND(G1320&gt;=DATE('1. Informace o projektu'!$C$3,1,1),G1320&lt;=WORKDAY(DATE('1. Informace o projektu'!$C$3,12,31)-1,1,'6. Data'!$C$76:$C$89)),"OK","!!"),ISBLANK(G1320),"!",ISBLANK(H1320),"!!!",H1320='6. Data'!$B$3,"vyberte druh nákladu")," ")</f>
        <v xml:space="preserve"> </v>
      </c>
      <c r="J1320" s="261" t="str">
        <f t="shared" si="60"/>
        <v xml:space="preserve"> </v>
      </c>
      <c r="K1320" s="238" t="str">
        <f t="shared" si="61"/>
        <v xml:space="preserve"> </v>
      </c>
      <c r="L1320" s="87" t="str">
        <f t="shared" si="62"/>
        <v xml:space="preserve"> </v>
      </c>
    </row>
    <row r="1321" spans="1:12" x14ac:dyDescent="0.25">
      <c r="A1321" s="72"/>
      <c r="B1321" s="82"/>
      <c r="C1321" s="82"/>
      <c r="D1321" s="79"/>
      <c r="E1321" s="83"/>
      <c r="F1321" s="83"/>
      <c r="G1321" s="81"/>
      <c r="H1321" s="126"/>
      <c r="I1321" s="238" t="str">
        <f>IF(ISNUMBER(F1321),_xlfn.IFS(RIGHT(H1321,3)="(b)",IF(AND(G1321&gt;=DATE('1. Informace o projektu'!$C$3,1,1),G1321&lt;=WORKDAY(DATE('1. Informace o projektu'!$C$3+1,1,31)-1,1)),"OK","!!"),RIGHT(H1321,3)="(a)",IF(AND(G1321&gt;=DATE('1. Informace o projektu'!$C$3,1,1),G1321&lt;=WORKDAY(DATE('1. Informace o projektu'!$C$3,12,31)-1,1,'6. Data'!$C$76:$C$89)),"OK","!!"),ISBLANK(G1321),"!",ISBLANK(H1321),"!!!",H1321='6. Data'!$B$3,"vyberte druh nákladu")," ")</f>
        <v xml:space="preserve"> </v>
      </c>
      <c r="J1321" s="261" t="str">
        <f t="shared" si="60"/>
        <v xml:space="preserve"> </v>
      </c>
      <c r="K1321" s="238" t="str">
        <f t="shared" si="61"/>
        <v xml:space="preserve"> </v>
      </c>
      <c r="L1321" s="87" t="str">
        <f t="shared" si="62"/>
        <v xml:space="preserve"> </v>
      </c>
    </row>
    <row r="1322" spans="1:12" x14ac:dyDescent="0.25">
      <c r="A1322" s="72"/>
      <c r="B1322" s="82"/>
      <c r="C1322" s="82"/>
      <c r="D1322" s="79"/>
      <c r="E1322" s="83"/>
      <c r="F1322" s="83"/>
      <c r="G1322" s="81"/>
      <c r="H1322" s="126"/>
      <c r="I1322" s="238" t="str">
        <f>IF(ISNUMBER(F1322),_xlfn.IFS(RIGHT(H1322,3)="(b)",IF(AND(G1322&gt;=DATE('1. Informace o projektu'!$C$3,1,1),G1322&lt;=WORKDAY(DATE('1. Informace o projektu'!$C$3+1,1,31)-1,1)),"OK","!!"),RIGHT(H1322,3)="(a)",IF(AND(G1322&gt;=DATE('1. Informace o projektu'!$C$3,1,1),G1322&lt;=WORKDAY(DATE('1. Informace o projektu'!$C$3,12,31)-1,1,'6. Data'!$C$76:$C$89)),"OK","!!"),ISBLANK(G1322),"!",ISBLANK(H1322),"!!!",H1322='6. Data'!$B$3,"vyberte druh nákladu")," ")</f>
        <v xml:space="preserve"> </v>
      </c>
      <c r="J1322" s="261" t="str">
        <f t="shared" si="60"/>
        <v xml:space="preserve"> </v>
      </c>
      <c r="K1322" s="238" t="str">
        <f t="shared" si="61"/>
        <v xml:space="preserve"> </v>
      </c>
      <c r="L1322" s="87" t="str">
        <f t="shared" si="62"/>
        <v xml:space="preserve"> </v>
      </c>
    </row>
    <row r="1323" spans="1:12" x14ac:dyDescent="0.25">
      <c r="A1323" s="72"/>
      <c r="B1323" s="82"/>
      <c r="C1323" s="82"/>
      <c r="D1323" s="79"/>
      <c r="E1323" s="83"/>
      <c r="F1323" s="83"/>
      <c r="G1323" s="81"/>
      <c r="H1323" s="126"/>
      <c r="I1323" s="238" t="str">
        <f>IF(ISNUMBER(F1323),_xlfn.IFS(RIGHT(H1323,3)="(b)",IF(AND(G1323&gt;=DATE('1. Informace o projektu'!$C$3,1,1),G1323&lt;=WORKDAY(DATE('1. Informace o projektu'!$C$3+1,1,31)-1,1)),"OK","!!"),RIGHT(H1323,3)="(a)",IF(AND(G1323&gt;=DATE('1. Informace o projektu'!$C$3,1,1),G1323&lt;=WORKDAY(DATE('1. Informace o projektu'!$C$3,12,31)-1,1,'6. Data'!$C$76:$C$89)),"OK","!!"),ISBLANK(G1323),"!",ISBLANK(H1323),"!!!",H1323='6. Data'!$B$3,"vyberte druh nákladu")," ")</f>
        <v xml:space="preserve"> </v>
      </c>
      <c r="J1323" s="261" t="str">
        <f t="shared" si="60"/>
        <v xml:space="preserve"> </v>
      </c>
      <c r="K1323" s="238" t="str">
        <f t="shared" si="61"/>
        <v xml:space="preserve"> </v>
      </c>
      <c r="L1323" s="87" t="str">
        <f t="shared" si="62"/>
        <v xml:space="preserve"> </v>
      </c>
    </row>
    <row r="1324" spans="1:12" x14ac:dyDescent="0.25">
      <c r="A1324" s="72"/>
      <c r="B1324" s="82"/>
      <c r="C1324" s="82"/>
      <c r="D1324" s="79"/>
      <c r="E1324" s="83"/>
      <c r="F1324" s="83"/>
      <c r="G1324" s="81"/>
      <c r="H1324" s="126"/>
      <c r="I1324" s="238" t="str">
        <f>IF(ISNUMBER(F1324),_xlfn.IFS(RIGHT(H1324,3)="(b)",IF(AND(G1324&gt;=DATE('1. Informace o projektu'!$C$3,1,1),G1324&lt;=WORKDAY(DATE('1. Informace o projektu'!$C$3+1,1,31)-1,1)),"OK","!!"),RIGHT(H1324,3)="(a)",IF(AND(G1324&gt;=DATE('1. Informace o projektu'!$C$3,1,1),G1324&lt;=WORKDAY(DATE('1. Informace o projektu'!$C$3,12,31)-1,1,'6. Data'!$C$76:$C$89)),"OK","!!"),ISBLANK(G1324),"!",ISBLANK(H1324),"!!!",H1324='6. Data'!$B$3,"vyberte druh nákladu")," ")</f>
        <v xml:space="preserve"> </v>
      </c>
      <c r="J1324" s="261" t="str">
        <f t="shared" si="60"/>
        <v xml:space="preserve"> </v>
      </c>
      <c r="K1324" s="238" t="str">
        <f t="shared" si="61"/>
        <v xml:space="preserve"> </v>
      </c>
      <c r="L1324" s="87" t="str">
        <f t="shared" si="62"/>
        <v xml:space="preserve"> </v>
      </c>
    </row>
    <row r="1325" spans="1:12" x14ac:dyDescent="0.25">
      <c r="A1325" s="72"/>
      <c r="B1325" s="82"/>
      <c r="C1325" s="82"/>
      <c r="D1325" s="79"/>
      <c r="E1325" s="83"/>
      <c r="F1325" s="83"/>
      <c r="G1325" s="81"/>
      <c r="H1325" s="126"/>
      <c r="I1325" s="238" t="str">
        <f>IF(ISNUMBER(F1325),_xlfn.IFS(RIGHT(H1325,3)="(b)",IF(AND(G1325&gt;=DATE('1. Informace o projektu'!$C$3,1,1),G1325&lt;=WORKDAY(DATE('1. Informace o projektu'!$C$3+1,1,31)-1,1)),"OK","!!"),RIGHT(H1325,3)="(a)",IF(AND(G1325&gt;=DATE('1. Informace o projektu'!$C$3,1,1),G1325&lt;=WORKDAY(DATE('1. Informace o projektu'!$C$3,12,31)-1,1,'6. Data'!$C$76:$C$89)),"OK","!!"),ISBLANK(G1325),"!",ISBLANK(H1325),"!!!",H1325='6. Data'!$B$3,"vyberte druh nákladu")," ")</f>
        <v xml:space="preserve"> </v>
      </c>
      <c r="J1325" s="261" t="str">
        <f t="shared" si="60"/>
        <v xml:space="preserve"> </v>
      </c>
      <c r="K1325" s="238" t="str">
        <f t="shared" si="61"/>
        <v xml:space="preserve"> </v>
      </c>
      <c r="L1325" s="87" t="str">
        <f t="shared" si="62"/>
        <v xml:space="preserve"> </v>
      </c>
    </row>
    <row r="1326" spans="1:12" x14ac:dyDescent="0.25">
      <c r="A1326" s="72"/>
      <c r="B1326" s="82"/>
      <c r="C1326" s="82"/>
      <c r="D1326" s="79"/>
      <c r="E1326" s="83"/>
      <c r="F1326" s="83"/>
      <c r="G1326" s="81"/>
      <c r="H1326" s="126"/>
      <c r="I1326" s="238" t="str">
        <f>IF(ISNUMBER(F1326),_xlfn.IFS(RIGHT(H1326,3)="(b)",IF(AND(G1326&gt;=DATE('1. Informace o projektu'!$C$3,1,1),G1326&lt;=WORKDAY(DATE('1. Informace o projektu'!$C$3+1,1,31)-1,1)),"OK","!!"),RIGHT(H1326,3)="(a)",IF(AND(G1326&gt;=DATE('1. Informace o projektu'!$C$3,1,1),G1326&lt;=WORKDAY(DATE('1. Informace o projektu'!$C$3,12,31)-1,1,'6. Data'!$C$76:$C$89)),"OK","!!"),ISBLANK(G1326),"!",ISBLANK(H1326),"!!!",H1326='6. Data'!$B$3,"vyberte druh nákladu")," ")</f>
        <v xml:space="preserve"> </v>
      </c>
      <c r="J1326" s="261" t="str">
        <f t="shared" si="60"/>
        <v xml:space="preserve"> </v>
      </c>
      <c r="K1326" s="238" t="str">
        <f t="shared" si="61"/>
        <v xml:space="preserve"> </v>
      </c>
      <c r="L1326" s="87" t="str">
        <f t="shared" si="62"/>
        <v xml:space="preserve"> </v>
      </c>
    </row>
    <row r="1327" spans="1:12" x14ac:dyDescent="0.25">
      <c r="A1327" s="72"/>
      <c r="B1327" s="82"/>
      <c r="C1327" s="82"/>
      <c r="D1327" s="79"/>
      <c r="E1327" s="83"/>
      <c r="F1327" s="83"/>
      <c r="G1327" s="81"/>
      <c r="H1327" s="126"/>
      <c r="I1327" s="238" t="str">
        <f>IF(ISNUMBER(F1327),_xlfn.IFS(RIGHT(H1327,3)="(b)",IF(AND(G1327&gt;=DATE('1. Informace o projektu'!$C$3,1,1),G1327&lt;=WORKDAY(DATE('1. Informace o projektu'!$C$3+1,1,31)-1,1)),"OK","!!"),RIGHT(H1327,3)="(a)",IF(AND(G1327&gt;=DATE('1. Informace o projektu'!$C$3,1,1),G1327&lt;=WORKDAY(DATE('1. Informace o projektu'!$C$3,12,31)-1,1,'6. Data'!$C$76:$C$89)),"OK","!!"),ISBLANK(G1327),"!",ISBLANK(H1327),"!!!",H1327='6. Data'!$B$3,"vyberte druh nákladu")," ")</f>
        <v xml:space="preserve"> </v>
      </c>
      <c r="J1327" s="261" t="str">
        <f t="shared" si="60"/>
        <v xml:space="preserve"> </v>
      </c>
      <c r="K1327" s="238" t="str">
        <f t="shared" si="61"/>
        <v xml:space="preserve"> </v>
      </c>
      <c r="L1327" s="87" t="str">
        <f t="shared" si="62"/>
        <v xml:space="preserve"> </v>
      </c>
    </row>
    <row r="1328" spans="1:12" x14ac:dyDescent="0.25">
      <c r="A1328" s="72"/>
      <c r="B1328" s="82"/>
      <c r="C1328" s="82"/>
      <c r="D1328" s="79"/>
      <c r="E1328" s="83"/>
      <c r="F1328" s="83"/>
      <c r="G1328" s="81"/>
      <c r="H1328" s="126"/>
      <c r="I1328" s="238" t="str">
        <f>IF(ISNUMBER(F1328),_xlfn.IFS(RIGHT(H1328,3)="(b)",IF(AND(G1328&gt;=DATE('1. Informace o projektu'!$C$3,1,1),G1328&lt;=WORKDAY(DATE('1. Informace o projektu'!$C$3+1,1,31)-1,1)),"OK","!!"),RIGHT(H1328,3)="(a)",IF(AND(G1328&gt;=DATE('1. Informace o projektu'!$C$3,1,1),G1328&lt;=WORKDAY(DATE('1. Informace o projektu'!$C$3,12,31)-1,1,'6. Data'!$C$76:$C$89)),"OK","!!"),ISBLANK(G1328),"!",ISBLANK(H1328),"!!!",H1328='6. Data'!$B$3,"vyberte druh nákladu")," ")</f>
        <v xml:space="preserve"> </v>
      </c>
      <c r="J1328" s="261" t="str">
        <f t="shared" si="60"/>
        <v xml:space="preserve"> </v>
      </c>
      <c r="K1328" s="238" t="str">
        <f t="shared" si="61"/>
        <v xml:space="preserve"> </v>
      </c>
      <c r="L1328" s="87" t="str">
        <f t="shared" si="62"/>
        <v xml:space="preserve"> </v>
      </c>
    </row>
    <row r="1329" spans="1:12" x14ac:dyDescent="0.25">
      <c r="A1329" s="72"/>
      <c r="B1329" s="82"/>
      <c r="C1329" s="82"/>
      <c r="D1329" s="79"/>
      <c r="E1329" s="83"/>
      <c r="F1329" s="83"/>
      <c r="G1329" s="81"/>
      <c r="H1329" s="126"/>
      <c r="I1329" s="238" t="str">
        <f>IF(ISNUMBER(F1329),_xlfn.IFS(RIGHT(H1329,3)="(b)",IF(AND(G1329&gt;=DATE('1. Informace o projektu'!$C$3,1,1),G1329&lt;=WORKDAY(DATE('1. Informace o projektu'!$C$3+1,1,31)-1,1)),"OK","!!"),RIGHT(H1329,3)="(a)",IF(AND(G1329&gt;=DATE('1. Informace o projektu'!$C$3,1,1),G1329&lt;=WORKDAY(DATE('1. Informace o projektu'!$C$3,12,31)-1,1,'6. Data'!$C$76:$C$89)),"OK","!!"),ISBLANK(G1329),"!",ISBLANK(H1329),"!!!",H1329='6. Data'!$B$3,"vyberte druh nákladu")," ")</f>
        <v xml:space="preserve"> </v>
      </c>
      <c r="J1329" s="261" t="str">
        <f t="shared" si="60"/>
        <v xml:space="preserve"> </v>
      </c>
      <c r="K1329" s="238" t="str">
        <f t="shared" si="61"/>
        <v xml:space="preserve"> </v>
      </c>
      <c r="L1329" s="87" t="str">
        <f t="shared" si="62"/>
        <v xml:space="preserve"> </v>
      </c>
    </row>
    <row r="1330" spans="1:12" x14ac:dyDescent="0.25">
      <c r="A1330" s="72"/>
      <c r="B1330" s="82"/>
      <c r="C1330" s="82"/>
      <c r="D1330" s="79"/>
      <c r="E1330" s="83"/>
      <c r="F1330" s="83"/>
      <c r="G1330" s="81"/>
      <c r="H1330" s="126"/>
      <c r="I1330" s="238" t="str">
        <f>IF(ISNUMBER(F1330),_xlfn.IFS(RIGHT(H1330,3)="(b)",IF(AND(G1330&gt;=DATE('1. Informace o projektu'!$C$3,1,1),G1330&lt;=WORKDAY(DATE('1. Informace o projektu'!$C$3+1,1,31)-1,1)),"OK","!!"),RIGHT(H1330,3)="(a)",IF(AND(G1330&gt;=DATE('1. Informace o projektu'!$C$3,1,1),G1330&lt;=WORKDAY(DATE('1. Informace o projektu'!$C$3,12,31)-1,1,'6. Data'!$C$76:$C$89)),"OK","!!"),ISBLANK(G1330),"!",ISBLANK(H1330),"!!!",H1330='6. Data'!$B$3,"vyberte druh nákladu")," ")</f>
        <v xml:space="preserve"> </v>
      </c>
      <c r="J1330" s="261" t="str">
        <f t="shared" si="60"/>
        <v xml:space="preserve"> </v>
      </c>
      <c r="K1330" s="238" t="str">
        <f t="shared" si="61"/>
        <v xml:space="preserve"> </v>
      </c>
      <c r="L1330" s="87" t="str">
        <f t="shared" si="62"/>
        <v xml:space="preserve"> </v>
      </c>
    </row>
    <row r="1331" spans="1:12" x14ac:dyDescent="0.25">
      <c r="A1331" s="72"/>
      <c r="B1331" s="82"/>
      <c r="C1331" s="82"/>
      <c r="D1331" s="79"/>
      <c r="E1331" s="83"/>
      <c r="F1331" s="83"/>
      <c r="G1331" s="81"/>
      <c r="H1331" s="126"/>
      <c r="I1331" s="238" t="str">
        <f>IF(ISNUMBER(F1331),_xlfn.IFS(RIGHT(H1331,3)="(b)",IF(AND(G1331&gt;=DATE('1. Informace o projektu'!$C$3,1,1),G1331&lt;=WORKDAY(DATE('1. Informace o projektu'!$C$3+1,1,31)-1,1)),"OK","!!"),RIGHT(H1331,3)="(a)",IF(AND(G1331&gt;=DATE('1. Informace o projektu'!$C$3,1,1),G1331&lt;=WORKDAY(DATE('1. Informace o projektu'!$C$3,12,31)-1,1,'6. Data'!$C$76:$C$89)),"OK","!!"),ISBLANK(G1331),"!",ISBLANK(H1331),"!!!",H1331='6. Data'!$B$3,"vyberte druh nákladu")," ")</f>
        <v xml:space="preserve"> </v>
      </c>
      <c r="J1331" s="261" t="str">
        <f t="shared" si="60"/>
        <v xml:space="preserve"> </v>
      </c>
      <c r="K1331" s="238" t="str">
        <f t="shared" si="61"/>
        <v xml:space="preserve"> </v>
      </c>
      <c r="L1331" s="87" t="str">
        <f t="shared" si="62"/>
        <v xml:space="preserve"> </v>
      </c>
    </row>
    <row r="1332" spans="1:12" x14ac:dyDescent="0.25">
      <c r="A1332" s="72"/>
      <c r="B1332" s="82"/>
      <c r="C1332" s="82"/>
      <c r="D1332" s="79"/>
      <c r="E1332" s="83"/>
      <c r="F1332" s="83"/>
      <c r="G1332" s="81"/>
      <c r="H1332" s="126"/>
      <c r="I1332" s="238" t="str">
        <f>IF(ISNUMBER(F1332),_xlfn.IFS(RIGHT(H1332,3)="(b)",IF(AND(G1332&gt;=DATE('1. Informace o projektu'!$C$3,1,1),G1332&lt;=WORKDAY(DATE('1. Informace o projektu'!$C$3+1,1,31)-1,1)),"OK","!!"),RIGHT(H1332,3)="(a)",IF(AND(G1332&gt;=DATE('1. Informace o projektu'!$C$3,1,1),G1332&lt;=WORKDAY(DATE('1. Informace o projektu'!$C$3,12,31)-1,1,'6. Data'!$C$76:$C$89)),"OK","!!"),ISBLANK(G1332),"!",ISBLANK(H1332),"!!!",H1332='6. Data'!$B$3,"vyberte druh nákladu")," ")</f>
        <v xml:space="preserve"> </v>
      </c>
      <c r="J1332" s="261" t="str">
        <f t="shared" si="60"/>
        <v xml:space="preserve"> </v>
      </c>
      <c r="K1332" s="238" t="str">
        <f t="shared" si="61"/>
        <v xml:space="preserve"> </v>
      </c>
      <c r="L1332" s="87" t="str">
        <f t="shared" si="62"/>
        <v xml:space="preserve"> </v>
      </c>
    </row>
    <row r="1333" spans="1:12" x14ac:dyDescent="0.25">
      <c r="A1333" s="72"/>
      <c r="B1333" s="82"/>
      <c r="C1333" s="82"/>
      <c r="D1333" s="79"/>
      <c r="E1333" s="83"/>
      <c r="F1333" s="83"/>
      <c r="G1333" s="81"/>
      <c r="H1333" s="126"/>
      <c r="I1333" s="238" t="str">
        <f>IF(ISNUMBER(F1333),_xlfn.IFS(RIGHT(H1333,3)="(b)",IF(AND(G1333&gt;=DATE('1. Informace o projektu'!$C$3,1,1),G1333&lt;=WORKDAY(DATE('1. Informace o projektu'!$C$3+1,1,31)-1,1)),"OK","!!"),RIGHT(H1333,3)="(a)",IF(AND(G1333&gt;=DATE('1. Informace o projektu'!$C$3,1,1),G1333&lt;=WORKDAY(DATE('1. Informace o projektu'!$C$3,12,31)-1,1,'6. Data'!$C$76:$C$89)),"OK","!!"),ISBLANK(G1333),"!",ISBLANK(H1333),"!!!",H1333='6. Data'!$B$3,"vyberte druh nákladu")," ")</f>
        <v xml:space="preserve"> </v>
      </c>
      <c r="J1333" s="261" t="str">
        <f t="shared" si="60"/>
        <v xml:space="preserve"> </v>
      </c>
      <c r="K1333" s="238" t="str">
        <f t="shared" si="61"/>
        <v xml:space="preserve"> </v>
      </c>
      <c r="L1333" s="87" t="str">
        <f t="shared" si="62"/>
        <v xml:space="preserve"> </v>
      </c>
    </row>
    <row r="1334" spans="1:12" x14ac:dyDescent="0.25">
      <c r="A1334" s="72"/>
      <c r="B1334" s="82"/>
      <c r="C1334" s="82"/>
      <c r="D1334" s="79"/>
      <c r="E1334" s="83"/>
      <c r="F1334" s="83"/>
      <c r="G1334" s="81"/>
      <c r="H1334" s="126"/>
      <c r="I1334" s="238" t="str">
        <f>IF(ISNUMBER(F1334),_xlfn.IFS(RIGHT(H1334,3)="(b)",IF(AND(G1334&gt;=DATE('1. Informace o projektu'!$C$3,1,1),G1334&lt;=WORKDAY(DATE('1. Informace o projektu'!$C$3+1,1,31)-1,1)),"OK","!!"),RIGHT(H1334,3)="(a)",IF(AND(G1334&gt;=DATE('1. Informace o projektu'!$C$3,1,1),G1334&lt;=WORKDAY(DATE('1. Informace o projektu'!$C$3,12,31)-1,1,'6. Data'!$C$76:$C$89)),"OK","!!"),ISBLANK(G1334),"!",ISBLANK(H1334),"!!!",H1334='6. Data'!$B$3,"vyberte druh nákladu")," ")</f>
        <v xml:space="preserve"> </v>
      </c>
      <c r="J1334" s="261" t="str">
        <f t="shared" si="60"/>
        <v xml:space="preserve"> </v>
      </c>
      <c r="K1334" s="238" t="str">
        <f t="shared" si="61"/>
        <v xml:space="preserve"> </v>
      </c>
      <c r="L1334" s="87" t="str">
        <f t="shared" si="62"/>
        <v xml:space="preserve"> </v>
      </c>
    </row>
    <row r="1335" spans="1:12" x14ac:dyDescent="0.25">
      <c r="A1335" s="72"/>
      <c r="B1335" s="82"/>
      <c r="C1335" s="82"/>
      <c r="D1335" s="79"/>
      <c r="E1335" s="83"/>
      <c r="F1335" s="83"/>
      <c r="G1335" s="81"/>
      <c r="H1335" s="126"/>
      <c r="I1335" s="238" t="str">
        <f>IF(ISNUMBER(F1335),_xlfn.IFS(RIGHT(H1335,3)="(b)",IF(AND(G1335&gt;=DATE('1. Informace o projektu'!$C$3,1,1),G1335&lt;=WORKDAY(DATE('1. Informace o projektu'!$C$3+1,1,31)-1,1)),"OK","!!"),RIGHT(H1335,3)="(a)",IF(AND(G1335&gt;=DATE('1. Informace o projektu'!$C$3,1,1),G1335&lt;=WORKDAY(DATE('1. Informace o projektu'!$C$3,12,31)-1,1,'6. Data'!$C$76:$C$89)),"OK","!!"),ISBLANK(G1335),"!",ISBLANK(H1335),"!!!",H1335='6. Data'!$B$3,"vyberte druh nákladu")," ")</f>
        <v xml:space="preserve"> </v>
      </c>
      <c r="J1335" s="261" t="str">
        <f t="shared" si="60"/>
        <v xml:space="preserve"> </v>
      </c>
      <c r="K1335" s="238" t="str">
        <f t="shared" si="61"/>
        <v xml:space="preserve"> </v>
      </c>
      <c r="L1335" s="87" t="str">
        <f t="shared" si="62"/>
        <v xml:space="preserve"> </v>
      </c>
    </row>
    <row r="1336" spans="1:12" x14ac:dyDescent="0.25">
      <c r="A1336" s="72"/>
      <c r="B1336" s="82"/>
      <c r="C1336" s="82"/>
      <c r="D1336" s="79"/>
      <c r="E1336" s="83"/>
      <c r="F1336" s="83"/>
      <c r="G1336" s="81"/>
      <c r="H1336" s="126"/>
      <c r="I1336" s="238" t="str">
        <f>IF(ISNUMBER(F1336),_xlfn.IFS(RIGHT(H1336,3)="(b)",IF(AND(G1336&gt;=DATE('1. Informace o projektu'!$C$3,1,1),G1336&lt;=WORKDAY(DATE('1. Informace o projektu'!$C$3+1,1,31)-1,1)),"OK","!!"),RIGHT(H1336,3)="(a)",IF(AND(G1336&gt;=DATE('1. Informace o projektu'!$C$3,1,1),G1336&lt;=WORKDAY(DATE('1. Informace o projektu'!$C$3,12,31)-1,1,'6. Data'!$C$76:$C$89)),"OK","!!"),ISBLANK(G1336),"!",ISBLANK(H1336),"!!!",H1336='6. Data'!$B$3,"vyberte druh nákladu")," ")</f>
        <v xml:space="preserve"> </v>
      </c>
      <c r="J1336" s="261" t="str">
        <f t="shared" si="60"/>
        <v xml:space="preserve"> </v>
      </c>
      <c r="K1336" s="238" t="str">
        <f t="shared" si="61"/>
        <v xml:space="preserve"> </v>
      </c>
      <c r="L1336" s="87" t="str">
        <f t="shared" si="62"/>
        <v xml:space="preserve"> </v>
      </c>
    </row>
    <row r="1337" spans="1:12" x14ac:dyDescent="0.25">
      <c r="A1337" s="72"/>
      <c r="B1337" s="82"/>
      <c r="C1337" s="82"/>
      <c r="D1337" s="79"/>
      <c r="E1337" s="83"/>
      <c r="F1337" s="83"/>
      <c r="G1337" s="81"/>
      <c r="H1337" s="126"/>
      <c r="I1337" s="238" t="str">
        <f>IF(ISNUMBER(F1337),_xlfn.IFS(RIGHT(H1337,3)="(b)",IF(AND(G1337&gt;=DATE('1. Informace o projektu'!$C$3,1,1),G1337&lt;=WORKDAY(DATE('1. Informace o projektu'!$C$3+1,1,31)-1,1)),"OK","!!"),RIGHT(H1337,3)="(a)",IF(AND(G1337&gt;=DATE('1. Informace o projektu'!$C$3,1,1),G1337&lt;=WORKDAY(DATE('1. Informace o projektu'!$C$3,12,31)-1,1,'6. Data'!$C$76:$C$89)),"OK","!!"),ISBLANK(G1337),"!",ISBLANK(H1337),"!!!",H1337='6. Data'!$B$3,"vyberte druh nákladu")," ")</f>
        <v xml:space="preserve"> </v>
      </c>
      <c r="J1337" s="261" t="str">
        <f t="shared" si="60"/>
        <v xml:space="preserve"> </v>
      </c>
      <c r="K1337" s="238" t="str">
        <f t="shared" si="61"/>
        <v xml:space="preserve"> </v>
      </c>
      <c r="L1337" s="87" t="str">
        <f t="shared" si="62"/>
        <v xml:space="preserve"> </v>
      </c>
    </row>
    <row r="1338" spans="1:12" x14ac:dyDescent="0.25">
      <c r="A1338" s="72"/>
      <c r="B1338" s="82"/>
      <c r="C1338" s="82"/>
      <c r="D1338" s="79"/>
      <c r="E1338" s="83"/>
      <c r="F1338" s="83"/>
      <c r="G1338" s="81"/>
      <c r="H1338" s="126"/>
      <c r="I1338" s="238" t="str">
        <f>IF(ISNUMBER(F1338),_xlfn.IFS(RIGHT(H1338,3)="(b)",IF(AND(G1338&gt;=DATE('1. Informace o projektu'!$C$3,1,1),G1338&lt;=WORKDAY(DATE('1. Informace o projektu'!$C$3+1,1,31)-1,1)),"OK","!!"),RIGHT(H1338,3)="(a)",IF(AND(G1338&gt;=DATE('1. Informace o projektu'!$C$3,1,1),G1338&lt;=WORKDAY(DATE('1. Informace o projektu'!$C$3,12,31)-1,1,'6. Data'!$C$76:$C$89)),"OK","!!"),ISBLANK(G1338),"!",ISBLANK(H1338),"!!!",H1338='6. Data'!$B$3,"vyberte druh nákladu")," ")</f>
        <v xml:space="preserve"> </v>
      </c>
      <c r="J1338" s="261" t="str">
        <f t="shared" si="60"/>
        <v xml:space="preserve"> </v>
      </c>
      <c r="K1338" s="238" t="str">
        <f t="shared" si="61"/>
        <v xml:space="preserve"> </v>
      </c>
      <c r="L1338" s="87" t="str">
        <f t="shared" si="62"/>
        <v xml:space="preserve"> </v>
      </c>
    </row>
    <row r="1339" spans="1:12" x14ac:dyDescent="0.25">
      <c r="A1339" s="72"/>
      <c r="B1339" s="82"/>
      <c r="C1339" s="82"/>
      <c r="D1339" s="79"/>
      <c r="E1339" s="83"/>
      <c r="F1339" s="83"/>
      <c r="G1339" s="81"/>
      <c r="H1339" s="126"/>
      <c r="I1339" s="238" t="str">
        <f>IF(ISNUMBER(F1339),_xlfn.IFS(RIGHT(H1339,3)="(b)",IF(AND(G1339&gt;=DATE('1. Informace o projektu'!$C$3,1,1),G1339&lt;=WORKDAY(DATE('1. Informace o projektu'!$C$3+1,1,31)-1,1)),"OK","!!"),RIGHT(H1339,3)="(a)",IF(AND(G1339&gt;=DATE('1. Informace o projektu'!$C$3,1,1),G1339&lt;=WORKDAY(DATE('1. Informace o projektu'!$C$3,12,31)-1,1,'6. Data'!$C$76:$C$89)),"OK","!!"),ISBLANK(G1339),"!",ISBLANK(H1339),"!!!",H1339='6. Data'!$B$3,"vyberte druh nákladu")," ")</f>
        <v xml:space="preserve"> </v>
      </c>
      <c r="J1339" s="261" t="str">
        <f t="shared" si="60"/>
        <v xml:space="preserve"> </v>
      </c>
      <c r="K1339" s="238" t="str">
        <f t="shared" si="61"/>
        <v xml:space="preserve"> </v>
      </c>
      <c r="L1339" s="87" t="str">
        <f t="shared" si="62"/>
        <v xml:space="preserve"> </v>
      </c>
    </row>
    <row r="1340" spans="1:12" x14ac:dyDescent="0.25">
      <c r="A1340" s="72"/>
      <c r="B1340" s="82"/>
      <c r="C1340" s="82"/>
      <c r="D1340" s="79"/>
      <c r="E1340" s="83"/>
      <c r="F1340" s="83"/>
      <c r="G1340" s="81"/>
      <c r="H1340" s="126"/>
      <c r="I1340" s="238" t="str">
        <f>IF(ISNUMBER(F1340),_xlfn.IFS(RIGHT(H1340,3)="(b)",IF(AND(G1340&gt;=DATE('1. Informace o projektu'!$C$3,1,1),G1340&lt;=WORKDAY(DATE('1. Informace o projektu'!$C$3+1,1,31)-1,1)),"OK","!!"),RIGHT(H1340,3)="(a)",IF(AND(G1340&gt;=DATE('1. Informace o projektu'!$C$3,1,1),G1340&lt;=WORKDAY(DATE('1. Informace o projektu'!$C$3,12,31)-1,1,'6. Data'!$C$76:$C$89)),"OK","!!"),ISBLANK(G1340),"!",ISBLANK(H1340),"!!!",H1340='6. Data'!$B$3,"vyberte druh nákladu")," ")</f>
        <v xml:space="preserve"> </v>
      </c>
      <c r="J1340" s="261" t="str">
        <f t="shared" si="60"/>
        <v xml:space="preserve"> </v>
      </c>
      <c r="K1340" s="238" t="str">
        <f t="shared" si="61"/>
        <v xml:space="preserve"> </v>
      </c>
      <c r="L1340" s="87" t="str">
        <f t="shared" si="62"/>
        <v xml:space="preserve"> </v>
      </c>
    </row>
    <row r="1341" spans="1:12" x14ac:dyDescent="0.25">
      <c r="A1341" s="72"/>
      <c r="B1341" s="82"/>
      <c r="C1341" s="82"/>
      <c r="D1341" s="79"/>
      <c r="E1341" s="83"/>
      <c r="F1341" s="83"/>
      <c r="G1341" s="81"/>
      <c r="H1341" s="126"/>
      <c r="I1341" s="238" t="str">
        <f>IF(ISNUMBER(F1341),_xlfn.IFS(RIGHT(H1341,3)="(b)",IF(AND(G1341&gt;=DATE('1. Informace o projektu'!$C$3,1,1),G1341&lt;=WORKDAY(DATE('1. Informace o projektu'!$C$3+1,1,31)-1,1)),"OK","!!"),RIGHT(H1341,3)="(a)",IF(AND(G1341&gt;=DATE('1. Informace o projektu'!$C$3,1,1),G1341&lt;=WORKDAY(DATE('1. Informace o projektu'!$C$3,12,31)-1,1,'6. Data'!$C$76:$C$89)),"OK","!!"),ISBLANK(G1341),"!",ISBLANK(H1341),"!!!",H1341='6. Data'!$B$3,"vyberte druh nákladu")," ")</f>
        <v xml:space="preserve"> </v>
      </c>
      <c r="J1341" s="261" t="str">
        <f t="shared" si="60"/>
        <v xml:space="preserve"> </v>
      </c>
      <c r="K1341" s="238" t="str">
        <f t="shared" si="61"/>
        <v xml:space="preserve"> </v>
      </c>
      <c r="L1341" s="87" t="str">
        <f t="shared" si="62"/>
        <v xml:space="preserve"> </v>
      </c>
    </row>
    <row r="1342" spans="1:12" x14ac:dyDescent="0.25">
      <c r="A1342" s="72"/>
      <c r="B1342" s="82"/>
      <c r="C1342" s="82"/>
      <c r="D1342" s="79"/>
      <c r="E1342" s="83"/>
      <c r="F1342" s="83"/>
      <c r="G1342" s="81"/>
      <c r="H1342" s="126"/>
      <c r="I1342" s="238" t="str">
        <f>IF(ISNUMBER(F1342),_xlfn.IFS(RIGHT(H1342,3)="(b)",IF(AND(G1342&gt;=DATE('1. Informace o projektu'!$C$3,1,1),G1342&lt;=WORKDAY(DATE('1. Informace o projektu'!$C$3+1,1,31)-1,1)),"OK","!!"),RIGHT(H1342,3)="(a)",IF(AND(G1342&gt;=DATE('1. Informace o projektu'!$C$3,1,1),G1342&lt;=WORKDAY(DATE('1. Informace o projektu'!$C$3,12,31)-1,1,'6. Data'!$C$76:$C$89)),"OK","!!"),ISBLANK(G1342),"!",ISBLANK(H1342),"!!!",H1342='6. Data'!$B$3,"vyberte druh nákladu")," ")</f>
        <v xml:space="preserve"> </v>
      </c>
      <c r="J1342" s="261" t="str">
        <f t="shared" si="60"/>
        <v xml:space="preserve"> </v>
      </c>
      <c r="K1342" s="238" t="str">
        <f t="shared" si="61"/>
        <v xml:space="preserve"> </v>
      </c>
      <c r="L1342" s="87" t="str">
        <f t="shared" si="62"/>
        <v xml:space="preserve"> </v>
      </c>
    </row>
    <row r="1343" spans="1:12" x14ac:dyDescent="0.25">
      <c r="A1343" s="72"/>
      <c r="B1343" s="82"/>
      <c r="C1343" s="82"/>
      <c r="D1343" s="79"/>
      <c r="E1343" s="83"/>
      <c r="F1343" s="83"/>
      <c r="G1343" s="81"/>
      <c r="H1343" s="126"/>
      <c r="I1343" s="238" t="str">
        <f>IF(ISNUMBER(F1343),_xlfn.IFS(RIGHT(H1343,3)="(b)",IF(AND(G1343&gt;=DATE('1. Informace o projektu'!$C$3,1,1),G1343&lt;=WORKDAY(DATE('1. Informace o projektu'!$C$3+1,1,31)-1,1)),"OK","!!"),RIGHT(H1343,3)="(a)",IF(AND(G1343&gt;=DATE('1. Informace o projektu'!$C$3,1,1),G1343&lt;=WORKDAY(DATE('1. Informace o projektu'!$C$3,12,31)-1,1,'6. Data'!$C$76:$C$89)),"OK","!!"),ISBLANK(G1343),"!",ISBLANK(H1343),"!!!",H1343='6. Data'!$B$3,"vyberte druh nákladu")," ")</f>
        <v xml:space="preserve"> </v>
      </c>
      <c r="J1343" s="261" t="str">
        <f t="shared" si="60"/>
        <v xml:space="preserve"> </v>
      </c>
      <c r="K1343" s="238" t="str">
        <f t="shared" si="61"/>
        <v xml:space="preserve"> </v>
      </c>
      <c r="L1343" s="87" t="str">
        <f t="shared" si="62"/>
        <v xml:space="preserve"> </v>
      </c>
    </row>
    <row r="1344" spans="1:12" x14ac:dyDescent="0.25">
      <c r="A1344" s="72"/>
      <c r="B1344" s="82"/>
      <c r="C1344" s="82"/>
      <c r="D1344" s="79"/>
      <c r="E1344" s="83"/>
      <c r="F1344" s="83"/>
      <c r="G1344" s="81"/>
      <c r="H1344" s="126"/>
      <c r="I1344" s="238" t="str">
        <f>IF(ISNUMBER(F1344),_xlfn.IFS(RIGHT(H1344,3)="(b)",IF(AND(G1344&gt;=DATE('1. Informace o projektu'!$C$3,1,1),G1344&lt;=WORKDAY(DATE('1. Informace o projektu'!$C$3+1,1,31)-1,1)),"OK","!!"),RIGHT(H1344,3)="(a)",IF(AND(G1344&gt;=DATE('1. Informace o projektu'!$C$3,1,1),G1344&lt;=WORKDAY(DATE('1. Informace o projektu'!$C$3,12,31)-1,1,'6. Data'!$C$76:$C$89)),"OK","!!"),ISBLANK(G1344),"!",ISBLANK(H1344),"!!!",H1344='6. Data'!$B$3,"vyberte druh nákladu")," ")</f>
        <v xml:space="preserve"> </v>
      </c>
      <c r="J1344" s="261" t="str">
        <f t="shared" si="60"/>
        <v xml:space="preserve"> </v>
      </c>
      <c r="K1344" s="238" t="str">
        <f t="shared" si="61"/>
        <v xml:space="preserve"> </v>
      </c>
      <c r="L1344" s="87" t="str">
        <f t="shared" si="62"/>
        <v xml:space="preserve"> </v>
      </c>
    </row>
    <row r="1345" spans="1:12" x14ac:dyDescent="0.25">
      <c r="A1345" s="72"/>
      <c r="B1345" s="82"/>
      <c r="C1345" s="82"/>
      <c r="D1345" s="79"/>
      <c r="E1345" s="83"/>
      <c r="F1345" s="83"/>
      <c r="G1345" s="81"/>
      <c r="H1345" s="126"/>
      <c r="I1345" s="238" t="str">
        <f>IF(ISNUMBER(F1345),_xlfn.IFS(RIGHT(H1345,3)="(b)",IF(AND(G1345&gt;=DATE('1. Informace o projektu'!$C$3,1,1),G1345&lt;=WORKDAY(DATE('1. Informace o projektu'!$C$3+1,1,31)-1,1)),"OK","!!"),RIGHT(H1345,3)="(a)",IF(AND(G1345&gt;=DATE('1. Informace o projektu'!$C$3,1,1),G1345&lt;=WORKDAY(DATE('1. Informace o projektu'!$C$3,12,31)-1,1,'6. Data'!$C$76:$C$89)),"OK","!!"),ISBLANK(G1345),"!",ISBLANK(H1345),"!!!",H1345='6. Data'!$B$3,"vyberte druh nákladu")," ")</f>
        <v xml:space="preserve"> </v>
      </c>
      <c r="J1345" s="261" t="str">
        <f t="shared" si="60"/>
        <v xml:space="preserve"> </v>
      </c>
      <c r="K1345" s="238" t="str">
        <f t="shared" si="61"/>
        <v xml:space="preserve"> </v>
      </c>
      <c r="L1345" s="87" t="str">
        <f t="shared" si="62"/>
        <v xml:space="preserve"> </v>
      </c>
    </row>
    <row r="1346" spans="1:12" x14ac:dyDescent="0.25">
      <c r="A1346" s="72"/>
      <c r="B1346" s="82"/>
      <c r="C1346" s="82"/>
      <c r="D1346" s="79"/>
      <c r="E1346" s="83"/>
      <c r="F1346" s="83"/>
      <c r="G1346" s="81"/>
      <c r="H1346" s="126"/>
      <c r="I1346" s="238" t="str">
        <f>IF(ISNUMBER(F1346),_xlfn.IFS(RIGHT(H1346,3)="(b)",IF(AND(G1346&gt;=DATE('1. Informace o projektu'!$C$3,1,1),G1346&lt;=WORKDAY(DATE('1. Informace o projektu'!$C$3+1,1,31)-1,1)),"OK","!!"),RIGHT(H1346,3)="(a)",IF(AND(G1346&gt;=DATE('1. Informace o projektu'!$C$3,1,1),G1346&lt;=WORKDAY(DATE('1. Informace o projektu'!$C$3,12,31)-1,1,'6. Data'!$C$76:$C$89)),"OK","!!"),ISBLANK(G1346),"!",ISBLANK(H1346),"!!!",H1346='6. Data'!$B$3,"vyberte druh nákladu")," ")</f>
        <v xml:space="preserve"> </v>
      </c>
      <c r="J1346" s="261" t="str">
        <f t="shared" si="60"/>
        <v xml:space="preserve"> </v>
      </c>
      <c r="K1346" s="238" t="str">
        <f t="shared" si="61"/>
        <v xml:space="preserve"> </v>
      </c>
      <c r="L1346" s="87" t="str">
        <f t="shared" si="62"/>
        <v xml:space="preserve"> </v>
      </c>
    </row>
    <row r="1347" spans="1:12" x14ac:dyDescent="0.25">
      <c r="A1347" s="72"/>
      <c r="B1347" s="82"/>
      <c r="C1347" s="82"/>
      <c r="D1347" s="79"/>
      <c r="E1347" s="83"/>
      <c r="F1347" s="83"/>
      <c r="G1347" s="81"/>
      <c r="H1347" s="126"/>
      <c r="I1347" s="238" t="str">
        <f>IF(ISNUMBER(F1347),_xlfn.IFS(RIGHT(H1347,3)="(b)",IF(AND(G1347&gt;=DATE('1. Informace o projektu'!$C$3,1,1),G1347&lt;=WORKDAY(DATE('1. Informace o projektu'!$C$3+1,1,31)-1,1)),"OK","!!"),RIGHT(H1347,3)="(a)",IF(AND(G1347&gt;=DATE('1. Informace o projektu'!$C$3,1,1),G1347&lt;=WORKDAY(DATE('1. Informace o projektu'!$C$3,12,31)-1,1,'6. Data'!$C$76:$C$89)),"OK","!!"),ISBLANK(G1347),"!",ISBLANK(H1347),"!!!",H1347='6. Data'!$B$3,"vyberte druh nákladu")," ")</f>
        <v xml:space="preserve"> </v>
      </c>
      <c r="J1347" s="261" t="str">
        <f t="shared" si="60"/>
        <v xml:space="preserve"> </v>
      </c>
      <c r="K1347" s="238" t="str">
        <f t="shared" si="61"/>
        <v xml:space="preserve"> </v>
      </c>
      <c r="L1347" s="87" t="str">
        <f t="shared" si="62"/>
        <v xml:space="preserve"> </v>
      </c>
    </row>
    <row r="1348" spans="1:12" x14ac:dyDescent="0.25">
      <c r="A1348" s="72"/>
      <c r="B1348" s="82"/>
      <c r="C1348" s="82"/>
      <c r="D1348" s="79"/>
      <c r="E1348" s="83"/>
      <c r="F1348" s="83"/>
      <c r="G1348" s="81"/>
      <c r="H1348" s="126"/>
      <c r="I1348" s="238" t="str">
        <f>IF(ISNUMBER(F1348),_xlfn.IFS(RIGHT(H1348,3)="(b)",IF(AND(G1348&gt;=DATE('1. Informace o projektu'!$C$3,1,1),G1348&lt;=WORKDAY(DATE('1. Informace o projektu'!$C$3+1,1,31)-1,1)),"OK","!!"),RIGHT(H1348,3)="(a)",IF(AND(G1348&gt;=DATE('1. Informace o projektu'!$C$3,1,1),G1348&lt;=WORKDAY(DATE('1. Informace o projektu'!$C$3,12,31)-1,1,'6. Data'!$C$76:$C$89)),"OK","!!"),ISBLANK(G1348),"!",ISBLANK(H1348),"!!!",H1348='6. Data'!$B$3,"vyberte druh nákladu")," ")</f>
        <v xml:space="preserve"> </v>
      </c>
      <c r="J1348" s="261" t="str">
        <f t="shared" si="60"/>
        <v xml:space="preserve"> </v>
      </c>
      <c r="K1348" s="238" t="str">
        <f t="shared" si="61"/>
        <v xml:space="preserve"> </v>
      </c>
      <c r="L1348" s="87" t="str">
        <f t="shared" si="62"/>
        <v xml:space="preserve"> </v>
      </c>
    </row>
    <row r="1349" spans="1:12" x14ac:dyDescent="0.25">
      <c r="A1349" s="72"/>
      <c r="B1349" s="82"/>
      <c r="C1349" s="82"/>
      <c r="D1349" s="79"/>
      <c r="E1349" s="83"/>
      <c r="F1349" s="83"/>
      <c r="G1349" s="81"/>
      <c r="H1349" s="126"/>
      <c r="I1349" s="238" t="str">
        <f>IF(ISNUMBER(F1349),_xlfn.IFS(RIGHT(H1349,3)="(b)",IF(AND(G1349&gt;=DATE('1. Informace o projektu'!$C$3,1,1),G1349&lt;=WORKDAY(DATE('1. Informace o projektu'!$C$3+1,1,31)-1,1)),"OK","!!"),RIGHT(H1349,3)="(a)",IF(AND(G1349&gt;=DATE('1. Informace o projektu'!$C$3,1,1),G1349&lt;=WORKDAY(DATE('1. Informace o projektu'!$C$3,12,31)-1,1,'6. Data'!$C$76:$C$89)),"OK","!!"),ISBLANK(G1349),"!",ISBLANK(H1349),"!!!",H1349='6. Data'!$B$3,"vyberte druh nákladu")," ")</f>
        <v xml:space="preserve"> </v>
      </c>
      <c r="J1349" s="261" t="str">
        <f t="shared" si="60"/>
        <v xml:space="preserve"> </v>
      </c>
      <c r="K1349" s="238" t="str">
        <f t="shared" si="61"/>
        <v xml:space="preserve"> </v>
      </c>
      <c r="L1349" s="87" t="str">
        <f t="shared" si="62"/>
        <v xml:space="preserve"> </v>
      </c>
    </row>
    <row r="1350" spans="1:12" x14ac:dyDescent="0.25">
      <c r="A1350" s="72"/>
      <c r="B1350" s="82"/>
      <c r="C1350" s="82"/>
      <c r="D1350" s="79"/>
      <c r="E1350" s="83"/>
      <c r="F1350" s="83"/>
      <c r="G1350" s="81"/>
      <c r="H1350" s="126"/>
      <c r="I1350" s="238" t="str">
        <f>IF(ISNUMBER(F1350),_xlfn.IFS(RIGHT(H1350,3)="(b)",IF(AND(G1350&gt;=DATE('1. Informace o projektu'!$C$3,1,1),G1350&lt;=WORKDAY(DATE('1. Informace o projektu'!$C$3+1,1,31)-1,1)),"OK","!!"),RIGHT(H1350,3)="(a)",IF(AND(G1350&gt;=DATE('1. Informace o projektu'!$C$3,1,1),G1350&lt;=WORKDAY(DATE('1. Informace o projektu'!$C$3,12,31)-1,1,'6. Data'!$C$76:$C$89)),"OK","!!"),ISBLANK(G1350),"!",ISBLANK(H1350),"!!!",H1350='6. Data'!$B$3,"vyberte druh nákladu")," ")</f>
        <v xml:space="preserve"> </v>
      </c>
      <c r="J1350" s="261" t="str">
        <f t="shared" si="60"/>
        <v xml:space="preserve"> </v>
      </c>
      <c r="K1350" s="238" t="str">
        <f t="shared" si="61"/>
        <v xml:space="preserve"> </v>
      </c>
      <c r="L1350" s="87" t="str">
        <f t="shared" si="62"/>
        <v xml:space="preserve"> </v>
      </c>
    </row>
    <row r="1351" spans="1:12" x14ac:dyDescent="0.25">
      <c r="A1351" s="72"/>
      <c r="B1351" s="82"/>
      <c r="C1351" s="82"/>
      <c r="D1351" s="79"/>
      <c r="E1351" s="83"/>
      <c r="F1351" s="83"/>
      <c r="G1351" s="81"/>
      <c r="H1351" s="126"/>
      <c r="I1351" s="238" t="str">
        <f>IF(ISNUMBER(F1351),_xlfn.IFS(RIGHT(H1351,3)="(b)",IF(AND(G1351&gt;=DATE('1. Informace o projektu'!$C$3,1,1),G1351&lt;=WORKDAY(DATE('1. Informace o projektu'!$C$3+1,1,31)-1,1)),"OK","!!"),RIGHT(H1351,3)="(a)",IF(AND(G1351&gt;=DATE('1. Informace o projektu'!$C$3,1,1),G1351&lt;=WORKDAY(DATE('1. Informace o projektu'!$C$3,12,31)-1,1,'6. Data'!$C$76:$C$89)),"OK","!!"),ISBLANK(G1351),"!",ISBLANK(H1351),"!!!",H1351='6. Data'!$B$3,"vyberte druh nákladu")," ")</f>
        <v xml:space="preserve"> </v>
      </c>
      <c r="J1351" s="261" t="str">
        <f t="shared" ref="J1351:J1414" si="63">_xlfn.IFS(I1351="!","Zapište datum úhrady",I1351="ok"," ",I1351=" "," ",I1351="!!!","vyberte druh nákladu",I1351="!!","nepovolené datum úhrady",I1351="vyberte druh nákladu","vyberte druh nákladu")</f>
        <v xml:space="preserve"> </v>
      </c>
      <c r="K1351" s="238" t="str">
        <f t="shared" ref="K1351:K1414" si="64">IF(ISNUMBER(F1351),IF(E1351&gt;=F1351,"OK","!")," ")</f>
        <v xml:space="preserve"> </v>
      </c>
      <c r="L1351" s="87" t="str">
        <f t="shared" ref="L1351:L1414" si="65">_xlfn.IFS(K1351="!","Hrazeno z dotace je vyšší než fakturovaná částka",K1351="ok"," ",K1351=" "," ")</f>
        <v xml:space="preserve"> </v>
      </c>
    </row>
    <row r="1352" spans="1:12" x14ac:dyDescent="0.25">
      <c r="A1352" s="72"/>
      <c r="B1352" s="82"/>
      <c r="C1352" s="82"/>
      <c r="D1352" s="79"/>
      <c r="E1352" s="83"/>
      <c r="F1352" s="83"/>
      <c r="G1352" s="81"/>
      <c r="H1352" s="126"/>
      <c r="I1352" s="238" t="str">
        <f>IF(ISNUMBER(F1352),_xlfn.IFS(RIGHT(H1352,3)="(b)",IF(AND(G1352&gt;=DATE('1. Informace o projektu'!$C$3,1,1),G1352&lt;=WORKDAY(DATE('1. Informace o projektu'!$C$3+1,1,31)-1,1)),"OK","!!"),RIGHT(H1352,3)="(a)",IF(AND(G1352&gt;=DATE('1. Informace o projektu'!$C$3,1,1),G1352&lt;=WORKDAY(DATE('1. Informace o projektu'!$C$3,12,31)-1,1,'6. Data'!$C$76:$C$89)),"OK","!!"),ISBLANK(G1352),"!",ISBLANK(H1352),"!!!",H1352='6. Data'!$B$3,"vyberte druh nákladu")," ")</f>
        <v xml:space="preserve"> </v>
      </c>
      <c r="J1352" s="261" t="str">
        <f t="shared" si="63"/>
        <v xml:space="preserve"> </v>
      </c>
      <c r="K1352" s="238" t="str">
        <f t="shared" si="64"/>
        <v xml:space="preserve"> </v>
      </c>
      <c r="L1352" s="87" t="str">
        <f t="shared" si="65"/>
        <v xml:space="preserve"> </v>
      </c>
    </row>
    <row r="1353" spans="1:12" x14ac:dyDescent="0.25">
      <c r="A1353" s="72"/>
      <c r="B1353" s="82"/>
      <c r="C1353" s="82"/>
      <c r="D1353" s="79"/>
      <c r="E1353" s="83"/>
      <c r="F1353" s="83"/>
      <c r="G1353" s="81"/>
      <c r="H1353" s="126"/>
      <c r="I1353" s="238" t="str">
        <f>IF(ISNUMBER(F1353),_xlfn.IFS(RIGHT(H1353,3)="(b)",IF(AND(G1353&gt;=DATE('1. Informace o projektu'!$C$3,1,1),G1353&lt;=WORKDAY(DATE('1. Informace o projektu'!$C$3+1,1,31)-1,1)),"OK","!!"),RIGHT(H1353,3)="(a)",IF(AND(G1353&gt;=DATE('1. Informace o projektu'!$C$3,1,1),G1353&lt;=WORKDAY(DATE('1. Informace o projektu'!$C$3,12,31)-1,1,'6. Data'!$C$76:$C$89)),"OK","!!"),ISBLANK(G1353),"!",ISBLANK(H1353),"!!!",H1353='6. Data'!$B$3,"vyberte druh nákladu")," ")</f>
        <v xml:space="preserve"> </v>
      </c>
      <c r="J1353" s="261" t="str">
        <f t="shared" si="63"/>
        <v xml:space="preserve"> </v>
      </c>
      <c r="K1353" s="238" t="str">
        <f t="shared" si="64"/>
        <v xml:space="preserve"> </v>
      </c>
      <c r="L1353" s="87" t="str">
        <f t="shared" si="65"/>
        <v xml:space="preserve"> </v>
      </c>
    </row>
    <row r="1354" spans="1:12" x14ac:dyDescent="0.25">
      <c r="A1354" s="72"/>
      <c r="B1354" s="82"/>
      <c r="C1354" s="82"/>
      <c r="D1354" s="79"/>
      <c r="E1354" s="83"/>
      <c r="F1354" s="83"/>
      <c r="G1354" s="81"/>
      <c r="H1354" s="126"/>
      <c r="I1354" s="238" t="str">
        <f>IF(ISNUMBER(F1354),_xlfn.IFS(RIGHT(H1354,3)="(b)",IF(AND(G1354&gt;=DATE('1. Informace o projektu'!$C$3,1,1),G1354&lt;=WORKDAY(DATE('1. Informace o projektu'!$C$3+1,1,31)-1,1)),"OK","!!"),RIGHT(H1354,3)="(a)",IF(AND(G1354&gt;=DATE('1. Informace o projektu'!$C$3,1,1),G1354&lt;=WORKDAY(DATE('1. Informace o projektu'!$C$3,12,31)-1,1,'6. Data'!$C$76:$C$89)),"OK","!!"),ISBLANK(G1354),"!",ISBLANK(H1354),"!!!",H1354='6. Data'!$B$3,"vyberte druh nákladu")," ")</f>
        <v xml:space="preserve"> </v>
      </c>
      <c r="J1354" s="261" t="str">
        <f t="shared" si="63"/>
        <v xml:space="preserve"> </v>
      </c>
      <c r="K1354" s="238" t="str">
        <f t="shared" si="64"/>
        <v xml:space="preserve"> </v>
      </c>
      <c r="L1354" s="87" t="str">
        <f t="shared" si="65"/>
        <v xml:space="preserve"> </v>
      </c>
    </row>
    <row r="1355" spans="1:12" x14ac:dyDescent="0.25">
      <c r="A1355" s="72"/>
      <c r="B1355" s="82"/>
      <c r="C1355" s="82"/>
      <c r="D1355" s="79"/>
      <c r="E1355" s="83"/>
      <c r="F1355" s="83"/>
      <c r="G1355" s="81"/>
      <c r="H1355" s="126"/>
      <c r="I1355" s="238" t="str">
        <f>IF(ISNUMBER(F1355),_xlfn.IFS(RIGHT(H1355,3)="(b)",IF(AND(G1355&gt;=DATE('1. Informace o projektu'!$C$3,1,1),G1355&lt;=WORKDAY(DATE('1. Informace o projektu'!$C$3+1,1,31)-1,1)),"OK","!!"),RIGHT(H1355,3)="(a)",IF(AND(G1355&gt;=DATE('1. Informace o projektu'!$C$3,1,1),G1355&lt;=WORKDAY(DATE('1. Informace o projektu'!$C$3,12,31)-1,1,'6. Data'!$C$76:$C$89)),"OK","!!"),ISBLANK(G1355),"!",ISBLANK(H1355),"!!!",H1355='6. Data'!$B$3,"vyberte druh nákladu")," ")</f>
        <v xml:space="preserve"> </v>
      </c>
      <c r="J1355" s="261" t="str">
        <f t="shared" si="63"/>
        <v xml:space="preserve"> </v>
      </c>
      <c r="K1355" s="238" t="str">
        <f t="shared" si="64"/>
        <v xml:space="preserve"> </v>
      </c>
      <c r="L1355" s="87" t="str">
        <f t="shared" si="65"/>
        <v xml:space="preserve"> </v>
      </c>
    </row>
    <row r="1356" spans="1:12" x14ac:dyDescent="0.25">
      <c r="A1356" s="72"/>
      <c r="B1356" s="82"/>
      <c r="C1356" s="82"/>
      <c r="D1356" s="79"/>
      <c r="E1356" s="83"/>
      <c r="F1356" s="83"/>
      <c r="G1356" s="81"/>
      <c r="H1356" s="126"/>
      <c r="I1356" s="238" t="str">
        <f>IF(ISNUMBER(F1356),_xlfn.IFS(RIGHT(H1356,3)="(b)",IF(AND(G1356&gt;=DATE('1. Informace o projektu'!$C$3,1,1),G1356&lt;=WORKDAY(DATE('1. Informace o projektu'!$C$3+1,1,31)-1,1)),"OK","!!"),RIGHT(H1356,3)="(a)",IF(AND(G1356&gt;=DATE('1. Informace o projektu'!$C$3,1,1),G1356&lt;=WORKDAY(DATE('1. Informace o projektu'!$C$3,12,31)-1,1,'6. Data'!$C$76:$C$89)),"OK","!!"),ISBLANK(G1356),"!",ISBLANK(H1356),"!!!",H1356='6. Data'!$B$3,"vyberte druh nákladu")," ")</f>
        <v xml:space="preserve"> </v>
      </c>
      <c r="J1356" s="261" t="str">
        <f t="shared" si="63"/>
        <v xml:space="preserve"> </v>
      </c>
      <c r="K1356" s="238" t="str">
        <f t="shared" si="64"/>
        <v xml:space="preserve"> </v>
      </c>
      <c r="L1356" s="87" t="str">
        <f t="shared" si="65"/>
        <v xml:space="preserve"> </v>
      </c>
    </row>
    <row r="1357" spans="1:12" x14ac:dyDescent="0.25">
      <c r="A1357" s="72"/>
      <c r="B1357" s="82"/>
      <c r="C1357" s="82"/>
      <c r="D1357" s="79"/>
      <c r="E1357" s="83"/>
      <c r="F1357" s="83"/>
      <c r="G1357" s="81"/>
      <c r="H1357" s="126"/>
      <c r="I1357" s="238" t="str">
        <f>IF(ISNUMBER(F1357),_xlfn.IFS(RIGHT(H1357,3)="(b)",IF(AND(G1357&gt;=DATE('1. Informace o projektu'!$C$3,1,1),G1357&lt;=WORKDAY(DATE('1. Informace o projektu'!$C$3+1,1,31)-1,1)),"OK","!!"),RIGHT(H1357,3)="(a)",IF(AND(G1357&gt;=DATE('1. Informace o projektu'!$C$3,1,1),G1357&lt;=WORKDAY(DATE('1. Informace o projektu'!$C$3,12,31)-1,1,'6. Data'!$C$76:$C$89)),"OK","!!"),ISBLANK(G1357),"!",ISBLANK(H1357),"!!!",H1357='6. Data'!$B$3,"vyberte druh nákladu")," ")</f>
        <v xml:space="preserve"> </v>
      </c>
      <c r="J1357" s="261" t="str">
        <f t="shared" si="63"/>
        <v xml:space="preserve"> </v>
      </c>
      <c r="K1357" s="238" t="str">
        <f t="shared" si="64"/>
        <v xml:space="preserve"> </v>
      </c>
      <c r="L1357" s="87" t="str">
        <f t="shared" si="65"/>
        <v xml:space="preserve"> </v>
      </c>
    </row>
    <row r="1358" spans="1:12" x14ac:dyDescent="0.25">
      <c r="A1358" s="72"/>
      <c r="B1358" s="82"/>
      <c r="C1358" s="82"/>
      <c r="D1358" s="79"/>
      <c r="E1358" s="83"/>
      <c r="F1358" s="83"/>
      <c r="G1358" s="81"/>
      <c r="H1358" s="126"/>
      <c r="I1358" s="238" t="str">
        <f>IF(ISNUMBER(F1358),_xlfn.IFS(RIGHT(H1358,3)="(b)",IF(AND(G1358&gt;=DATE('1. Informace o projektu'!$C$3,1,1),G1358&lt;=WORKDAY(DATE('1. Informace o projektu'!$C$3+1,1,31)-1,1)),"OK","!!"),RIGHT(H1358,3)="(a)",IF(AND(G1358&gt;=DATE('1. Informace o projektu'!$C$3,1,1),G1358&lt;=WORKDAY(DATE('1. Informace o projektu'!$C$3,12,31)-1,1,'6. Data'!$C$76:$C$89)),"OK","!!"),ISBLANK(G1358),"!",ISBLANK(H1358),"!!!",H1358='6. Data'!$B$3,"vyberte druh nákladu")," ")</f>
        <v xml:space="preserve"> </v>
      </c>
      <c r="J1358" s="261" t="str">
        <f t="shared" si="63"/>
        <v xml:space="preserve"> </v>
      </c>
      <c r="K1358" s="238" t="str">
        <f t="shared" si="64"/>
        <v xml:space="preserve"> </v>
      </c>
      <c r="L1358" s="87" t="str">
        <f t="shared" si="65"/>
        <v xml:space="preserve"> </v>
      </c>
    </row>
    <row r="1359" spans="1:12" x14ac:dyDescent="0.25">
      <c r="A1359" s="72"/>
      <c r="B1359" s="82"/>
      <c r="C1359" s="82"/>
      <c r="D1359" s="79"/>
      <c r="E1359" s="83"/>
      <c r="F1359" s="83"/>
      <c r="G1359" s="81"/>
      <c r="H1359" s="126"/>
      <c r="I1359" s="238" t="str">
        <f>IF(ISNUMBER(F1359),_xlfn.IFS(RIGHT(H1359,3)="(b)",IF(AND(G1359&gt;=DATE('1. Informace o projektu'!$C$3,1,1),G1359&lt;=WORKDAY(DATE('1. Informace o projektu'!$C$3+1,1,31)-1,1)),"OK","!!"),RIGHT(H1359,3)="(a)",IF(AND(G1359&gt;=DATE('1. Informace o projektu'!$C$3,1,1),G1359&lt;=WORKDAY(DATE('1. Informace o projektu'!$C$3,12,31)-1,1,'6. Data'!$C$76:$C$89)),"OK","!!"),ISBLANK(G1359),"!",ISBLANK(H1359),"!!!",H1359='6. Data'!$B$3,"vyberte druh nákladu")," ")</f>
        <v xml:space="preserve"> </v>
      </c>
      <c r="J1359" s="261" t="str">
        <f t="shared" si="63"/>
        <v xml:space="preserve"> </v>
      </c>
      <c r="K1359" s="238" t="str">
        <f t="shared" si="64"/>
        <v xml:space="preserve"> </v>
      </c>
      <c r="L1359" s="87" t="str">
        <f t="shared" si="65"/>
        <v xml:space="preserve"> </v>
      </c>
    </row>
    <row r="1360" spans="1:12" x14ac:dyDescent="0.25">
      <c r="A1360" s="72"/>
      <c r="B1360" s="82"/>
      <c r="C1360" s="82"/>
      <c r="D1360" s="79"/>
      <c r="E1360" s="83"/>
      <c r="F1360" s="83"/>
      <c r="G1360" s="81"/>
      <c r="H1360" s="126"/>
      <c r="I1360" s="238" t="str">
        <f>IF(ISNUMBER(F1360),_xlfn.IFS(RIGHT(H1360,3)="(b)",IF(AND(G1360&gt;=DATE('1. Informace o projektu'!$C$3,1,1),G1360&lt;=WORKDAY(DATE('1. Informace o projektu'!$C$3+1,1,31)-1,1)),"OK","!!"),RIGHT(H1360,3)="(a)",IF(AND(G1360&gt;=DATE('1. Informace o projektu'!$C$3,1,1),G1360&lt;=WORKDAY(DATE('1. Informace o projektu'!$C$3,12,31)-1,1,'6. Data'!$C$76:$C$89)),"OK","!!"),ISBLANK(G1360),"!",ISBLANK(H1360),"!!!",H1360='6. Data'!$B$3,"vyberte druh nákladu")," ")</f>
        <v xml:space="preserve"> </v>
      </c>
      <c r="J1360" s="261" t="str">
        <f t="shared" si="63"/>
        <v xml:space="preserve"> </v>
      </c>
      <c r="K1360" s="238" t="str">
        <f t="shared" si="64"/>
        <v xml:space="preserve"> </v>
      </c>
      <c r="L1360" s="87" t="str">
        <f t="shared" si="65"/>
        <v xml:space="preserve"> </v>
      </c>
    </row>
    <row r="1361" spans="1:12" x14ac:dyDescent="0.25">
      <c r="A1361" s="72"/>
      <c r="B1361" s="82"/>
      <c r="C1361" s="82"/>
      <c r="D1361" s="79"/>
      <c r="E1361" s="83"/>
      <c r="F1361" s="83"/>
      <c r="G1361" s="81"/>
      <c r="H1361" s="126"/>
      <c r="I1361" s="238" t="str">
        <f>IF(ISNUMBER(F1361),_xlfn.IFS(RIGHT(H1361,3)="(b)",IF(AND(G1361&gt;=DATE('1. Informace o projektu'!$C$3,1,1),G1361&lt;=WORKDAY(DATE('1. Informace o projektu'!$C$3+1,1,31)-1,1)),"OK","!!"),RIGHT(H1361,3)="(a)",IF(AND(G1361&gt;=DATE('1. Informace o projektu'!$C$3,1,1),G1361&lt;=WORKDAY(DATE('1. Informace o projektu'!$C$3,12,31)-1,1,'6. Data'!$C$76:$C$89)),"OK","!!"),ISBLANK(G1361),"!",ISBLANK(H1361),"!!!",H1361='6. Data'!$B$3,"vyberte druh nákladu")," ")</f>
        <v xml:space="preserve"> </v>
      </c>
      <c r="J1361" s="261" t="str">
        <f t="shared" si="63"/>
        <v xml:space="preserve"> </v>
      </c>
      <c r="K1361" s="238" t="str">
        <f t="shared" si="64"/>
        <v xml:space="preserve"> </v>
      </c>
      <c r="L1361" s="87" t="str">
        <f t="shared" si="65"/>
        <v xml:space="preserve"> </v>
      </c>
    </row>
    <row r="1362" spans="1:12" x14ac:dyDescent="0.25">
      <c r="A1362" s="72"/>
      <c r="B1362" s="82"/>
      <c r="C1362" s="82"/>
      <c r="D1362" s="79"/>
      <c r="E1362" s="83"/>
      <c r="F1362" s="83"/>
      <c r="G1362" s="81"/>
      <c r="H1362" s="126"/>
      <c r="I1362" s="238" t="str">
        <f>IF(ISNUMBER(F1362),_xlfn.IFS(RIGHT(H1362,3)="(b)",IF(AND(G1362&gt;=DATE('1. Informace o projektu'!$C$3,1,1),G1362&lt;=WORKDAY(DATE('1. Informace o projektu'!$C$3+1,1,31)-1,1)),"OK","!!"),RIGHT(H1362,3)="(a)",IF(AND(G1362&gt;=DATE('1. Informace o projektu'!$C$3,1,1),G1362&lt;=WORKDAY(DATE('1. Informace o projektu'!$C$3,12,31)-1,1,'6. Data'!$C$76:$C$89)),"OK","!!"),ISBLANK(G1362),"!",ISBLANK(H1362),"!!!",H1362='6. Data'!$B$3,"vyberte druh nákladu")," ")</f>
        <v xml:space="preserve"> </v>
      </c>
      <c r="J1362" s="261" t="str">
        <f t="shared" si="63"/>
        <v xml:space="preserve"> </v>
      </c>
      <c r="K1362" s="238" t="str">
        <f t="shared" si="64"/>
        <v xml:space="preserve"> </v>
      </c>
      <c r="L1362" s="87" t="str">
        <f t="shared" si="65"/>
        <v xml:space="preserve"> </v>
      </c>
    </row>
    <row r="1363" spans="1:12" x14ac:dyDescent="0.25">
      <c r="A1363" s="72"/>
      <c r="B1363" s="82"/>
      <c r="C1363" s="82"/>
      <c r="D1363" s="79"/>
      <c r="E1363" s="83"/>
      <c r="F1363" s="83"/>
      <c r="G1363" s="81"/>
      <c r="H1363" s="126"/>
      <c r="I1363" s="238" t="str">
        <f>IF(ISNUMBER(F1363),_xlfn.IFS(RIGHT(H1363,3)="(b)",IF(AND(G1363&gt;=DATE('1. Informace o projektu'!$C$3,1,1),G1363&lt;=WORKDAY(DATE('1. Informace o projektu'!$C$3+1,1,31)-1,1)),"OK","!!"),RIGHT(H1363,3)="(a)",IF(AND(G1363&gt;=DATE('1. Informace o projektu'!$C$3,1,1),G1363&lt;=WORKDAY(DATE('1. Informace o projektu'!$C$3,12,31)-1,1,'6. Data'!$C$76:$C$89)),"OK","!!"),ISBLANK(G1363),"!",ISBLANK(H1363),"!!!",H1363='6. Data'!$B$3,"vyberte druh nákladu")," ")</f>
        <v xml:space="preserve"> </v>
      </c>
      <c r="J1363" s="261" t="str">
        <f t="shared" si="63"/>
        <v xml:space="preserve"> </v>
      </c>
      <c r="K1363" s="238" t="str">
        <f t="shared" si="64"/>
        <v xml:space="preserve"> </v>
      </c>
      <c r="L1363" s="87" t="str">
        <f t="shared" si="65"/>
        <v xml:space="preserve"> </v>
      </c>
    </row>
    <row r="1364" spans="1:12" x14ac:dyDescent="0.25">
      <c r="A1364" s="72"/>
      <c r="B1364" s="82"/>
      <c r="C1364" s="82"/>
      <c r="D1364" s="79"/>
      <c r="E1364" s="83"/>
      <c r="F1364" s="83"/>
      <c r="G1364" s="81"/>
      <c r="H1364" s="126"/>
      <c r="I1364" s="238" t="str">
        <f>IF(ISNUMBER(F1364),_xlfn.IFS(RIGHT(H1364,3)="(b)",IF(AND(G1364&gt;=DATE('1. Informace o projektu'!$C$3,1,1),G1364&lt;=WORKDAY(DATE('1. Informace o projektu'!$C$3+1,1,31)-1,1)),"OK","!!"),RIGHT(H1364,3)="(a)",IF(AND(G1364&gt;=DATE('1. Informace o projektu'!$C$3,1,1),G1364&lt;=WORKDAY(DATE('1. Informace o projektu'!$C$3,12,31)-1,1,'6. Data'!$C$76:$C$89)),"OK","!!"),ISBLANK(G1364),"!",ISBLANK(H1364),"!!!",H1364='6. Data'!$B$3,"vyberte druh nákladu")," ")</f>
        <v xml:space="preserve"> </v>
      </c>
      <c r="J1364" s="261" t="str">
        <f t="shared" si="63"/>
        <v xml:space="preserve"> </v>
      </c>
      <c r="K1364" s="238" t="str">
        <f t="shared" si="64"/>
        <v xml:space="preserve"> </v>
      </c>
      <c r="L1364" s="87" t="str">
        <f t="shared" si="65"/>
        <v xml:space="preserve"> </v>
      </c>
    </row>
    <row r="1365" spans="1:12" x14ac:dyDescent="0.25">
      <c r="A1365" s="72"/>
      <c r="B1365" s="82"/>
      <c r="C1365" s="82"/>
      <c r="D1365" s="79"/>
      <c r="E1365" s="83"/>
      <c r="F1365" s="83"/>
      <c r="G1365" s="81"/>
      <c r="H1365" s="126"/>
      <c r="I1365" s="238" t="str">
        <f>IF(ISNUMBER(F1365),_xlfn.IFS(RIGHT(H1365,3)="(b)",IF(AND(G1365&gt;=DATE('1. Informace o projektu'!$C$3,1,1),G1365&lt;=WORKDAY(DATE('1. Informace o projektu'!$C$3+1,1,31)-1,1)),"OK","!!"),RIGHT(H1365,3)="(a)",IF(AND(G1365&gt;=DATE('1. Informace o projektu'!$C$3,1,1),G1365&lt;=WORKDAY(DATE('1. Informace o projektu'!$C$3,12,31)-1,1,'6. Data'!$C$76:$C$89)),"OK","!!"),ISBLANK(G1365),"!",ISBLANK(H1365),"!!!",H1365='6. Data'!$B$3,"vyberte druh nákladu")," ")</f>
        <v xml:space="preserve"> </v>
      </c>
      <c r="J1365" s="261" t="str">
        <f t="shared" si="63"/>
        <v xml:space="preserve"> </v>
      </c>
      <c r="K1365" s="238" t="str">
        <f t="shared" si="64"/>
        <v xml:space="preserve"> </v>
      </c>
      <c r="L1365" s="87" t="str">
        <f t="shared" si="65"/>
        <v xml:space="preserve"> </v>
      </c>
    </row>
    <row r="1366" spans="1:12" x14ac:dyDescent="0.25">
      <c r="A1366" s="72"/>
      <c r="B1366" s="82"/>
      <c r="C1366" s="82"/>
      <c r="D1366" s="79"/>
      <c r="E1366" s="83"/>
      <c r="F1366" s="83"/>
      <c r="G1366" s="81"/>
      <c r="H1366" s="126"/>
      <c r="I1366" s="238" t="str">
        <f>IF(ISNUMBER(F1366),_xlfn.IFS(RIGHT(H1366,3)="(b)",IF(AND(G1366&gt;=DATE('1. Informace o projektu'!$C$3,1,1),G1366&lt;=WORKDAY(DATE('1. Informace o projektu'!$C$3+1,1,31)-1,1)),"OK","!!"),RIGHT(H1366,3)="(a)",IF(AND(G1366&gt;=DATE('1. Informace o projektu'!$C$3,1,1),G1366&lt;=WORKDAY(DATE('1. Informace o projektu'!$C$3,12,31)-1,1,'6. Data'!$C$76:$C$89)),"OK","!!"),ISBLANK(G1366),"!",ISBLANK(H1366),"!!!",H1366='6. Data'!$B$3,"vyberte druh nákladu")," ")</f>
        <v xml:space="preserve"> </v>
      </c>
      <c r="J1366" s="261" t="str">
        <f t="shared" si="63"/>
        <v xml:space="preserve"> </v>
      </c>
      <c r="K1366" s="238" t="str">
        <f t="shared" si="64"/>
        <v xml:space="preserve"> </v>
      </c>
      <c r="L1366" s="87" t="str">
        <f t="shared" si="65"/>
        <v xml:space="preserve"> </v>
      </c>
    </row>
    <row r="1367" spans="1:12" x14ac:dyDescent="0.25">
      <c r="A1367" s="72"/>
      <c r="B1367" s="82"/>
      <c r="C1367" s="82"/>
      <c r="D1367" s="79"/>
      <c r="E1367" s="83"/>
      <c r="F1367" s="83"/>
      <c r="G1367" s="81"/>
      <c r="H1367" s="126"/>
      <c r="I1367" s="238" t="str">
        <f>IF(ISNUMBER(F1367),_xlfn.IFS(RIGHT(H1367,3)="(b)",IF(AND(G1367&gt;=DATE('1. Informace o projektu'!$C$3,1,1),G1367&lt;=WORKDAY(DATE('1. Informace o projektu'!$C$3+1,1,31)-1,1)),"OK","!!"),RIGHT(H1367,3)="(a)",IF(AND(G1367&gt;=DATE('1. Informace o projektu'!$C$3,1,1),G1367&lt;=WORKDAY(DATE('1. Informace o projektu'!$C$3,12,31)-1,1,'6. Data'!$C$76:$C$89)),"OK","!!"),ISBLANK(G1367),"!",ISBLANK(H1367),"!!!",H1367='6. Data'!$B$3,"vyberte druh nákladu")," ")</f>
        <v xml:space="preserve"> </v>
      </c>
      <c r="J1367" s="261" t="str">
        <f t="shared" si="63"/>
        <v xml:space="preserve"> </v>
      </c>
      <c r="K1367" s="238" t="str">
        <f t="shared" si="64"/>
        <v xml:space="preserve"> </v>
      </c>
      <c r="L1367" s="87" t="str">
        <f t="shared" si="65"/>
        <v xml:space="preserve"> </v>
      </c>
    </row>
    <row r="1368" spans="1:12" x14ac:dyDescent="0.25">
      <c r="A1368" s="72"/>
      <c r="B1368" s="82"/>
      <c r="C1368" s="82"/>
      <c r="D1368" s="79"/>
      <c r="E1368" s="83"/>
      <c r="F1368" s="83"/>
      <c r="G1368" s="81"/>
      <c r="H1368" s="126"/>
      <c r="I1368" s="238" t="str">
        <f>IF(ISNUMBER(F1368),_xlfn.IFS(RIGHT(H1368,3)="(b)",IF(AND(G1368&gt;=DATE('1. Informace o projektu'!$C$3,1,1),G1368&lt;=WORKDAY(DATE('1. Informace o projektu'!$C$3+1,1,31)-1,1)),"OK","!!"),RIGHT(H1368,3)="(a)",IF(AND(G1368&gt;=DATE('1. Informace o projektu'!$C$3,1,1),G1368&lt;=WORKDAY(DATE('1. Informace o projektu'!$C$3,12,31)-1,1,'6. Data'!$C$76:$C$89)),"OK","!!"),ISBLANK(G1368),"!",ISBLANK(H1368),"!!!",H1368='6. Data'!$B$3,"vyberte druh nákladu")," ")</f>
        <v xml:space="preserve"> </v>
      </c>
      <c r="J1368" s="261" t="str">
        <f t="shared" si="63"/>
        <v xml:space="preserve"> </v>
      </c>
      <c r="K1368" s="238" t="str">
        <f t="shared" si="64"/>
        <v xml:space="preserve"> </v>
      </c>
      <c r="L1368" s="87" t="str">
        <f t="shared" si="65"/>
        <v xml:space="preserve"> </v>
      </c>
    </row>
    <row r="1369" spans="1:12" x14ac:dyDescent="0.25">
      <c r="A1369" s="72"/>
      <c r="B1369" s="82"/>
      <c r="C1369" s="82"/>
      <c r="D1369" s="79"/>
      <c r="E1369" s="83"/>
      <c r="F1369" s="83"/>
      <c r="G1369" s="81"/>
      <c r="H1369" s="126"/>
      <c r="I1369" s="238" t="str">
        <f>IF(ISNUMBER(F1369),_xlfn.IFS(RIGHT(H1369,3)="(b)",IF(AND(G1369&gt;=DATE('1. Informace o projektu'!$C$3,1,1),G1369&lt;=WORKDAY(DATE('1. Informace o projektu'!$C$3+1,1,31)-1,1)),"OK","!!"),RIGHT(H1369,3)="(a)",IF(AND(G1369&gt;=DATE('1. Informace o projektu'!$C$3,1,1),G1369&lt;=WORKDAY(DATE('1. Informace o projektu'!$C$3,12,31)-1,1,'6. Data'!$C$76:$C$89)),"OK","!!"),ISBLANK(G1369),"!",ISBLANK(H1369),"!!!",H1369='6. Data'!$B$3,"vyberte druh nákladu")," ")</f>
        <v xml:space="preserve"> </v>
      </c>
      <c r="J1369" s="261" t="str">
        <f t="shared" si="63"/>
        <v xml:space="preserve"> </v>
      </c>
      <c r="K1369" s="238" t="str">
        <f t="shared" si="64"/>
        <v xml:space="preserve"> </v>
      </c>
      <c r="L1369" s="87" t="str">
        <f t="shared" si="65"/>
        <v xml:space="preserve"> </v>
      </c>
    </row>
    <row r="1370" spans="1:12" x14ac:dyDescent="0.25">
      <c r="A1370" s="72"/>
      <c r="B1370" s="82"/>
      <c r="C1370" s="82"/>
      <c r="D1370" s="79"/>
      <c r="E1370" s="83"/>
      <c r="F1370" s="83"/>
      <c r="G1370" s="81"/>
      <c r="H1370" s="126"/>
      <c r="I1370" s="238" t="str">
        <f>IF(ISNUMBER(F1370),_xlfn.IFS(RIGHT(H1370,3)="(b)",IF(AND(G1370&gt;=DATE('1. Informace o projektu'!$C$3,1,1),G1370&lt;=WORKDAY(DATE('1. Informace o projektu'!$C$3+1,1,31)-1,1)),"OK","!!"),RIGHT(H1370,3)="(a)",IF(AND(G1370&gt;=DATE('1. Informace o projektu'!$C$3,1,1),G1370&lt;=WORKDAY(DATE('1. Informace o projektu'!$C$3,12,31)-1,1,'6. Data'!$C$76:$C$89)),"OK","!!"),ISBLANK(G1370),"!",ISBLANK(H1370),"!!!",H1370='6. Data'!$B$3,"vyberte druh nákladu")," ")</f>
        <v xml:space="preserve"> </v>
      </c>
      <c r="J1370" s="261" t="str">
        <f t="shared" si="63"/>
        <v xml:space="preserve"> </v>
      </c>
      <c r="K1370" s="238" t="str">
        <f t="shared" si="64"/>
        <v xml:space="preserve"> </v>
      </c>
      <c r="L1370" s="87" t="str">
        <f t="shared" si="65"/>
        <v xml:space="preserve"> </v>
      </c>
    </row>
    <row r="1371" spans="1:12" x14ac:dyDescent="0.25">
      <c r="A1371" s="72"/>
      <c r="B1371" s="82"/>
      <c r="C1371" s="82"/>
      <c r="D1371" s="79"/>
      <c r="E1371" s="83"/>
      <c r="F1371" s="83"/>
      <c r="G1371" s="81"/>
      <c r="H1371" s="126"/>
      <c r="I1371" s="238" t="str">
        <f>IF(ISNUMBER(F1371),_xlfn.IFS(RIGHT(H1371,3)="(b)",IF(AND(G1371&gt;=DATE('1. Informace o projektu'!$C$3,1,1),G1371&lt;=WORKDAY(DATE('1. Informace o projektu'!$C$3+1,1,31)-1,1)),"OK","!!"),RIGHT(H1371,3)="(a)",IF(AND(G1371&gt;=DATE('1. Informace o projektu'!$C$3,1,1),G1371&lt;=WORKDAY(DATE('1. Informace o projektu'!$C$3,12,31)-1,1,'6. Data'!$C$76:$C$89)),"OK","!!"),ISBLANK(G1371),"!",ISBLANK(H1371),"!!!",H1371='6. Data'!$B$3,"vyberte druh nákladu")," ")</f>
        <v xml:space="preserve"> </v>
      </c>
      <c r="J1371" s="261" t="str">
        <f t="shared" si="63"/>
        <v xml:space="preserve"> </v>
      </c>
      <c r="K1371" s="238" t="str">
        <f t="shared" si="64"/>
        <v xml:space="preserve"> </v>
      </c>
      <c r="L1371" s="87" t="str">
        <f t="shared" si="65"/>
        <v xml:space="preserve"> </v>
      </c>
    </row>
    <row r="1372" spans="1:12" x14ac:dyDescent="0.25">
      <c r="A1372" s="72"/>
      <c r="B1372" s="82"/>
      <c r="C1372" s="82"/>
      <c r="D1372" s="79"/>
      <c r="E1372" s="83"/>
      <c r="F1372" s="83"/>
      <c r="G1372" s="81"/>
      <c r="H1372" s="126"/>
      <c r="I1372" s="238" t="str">
        <f>IF(ISNUMBER(F1372),_xlfn.IFS(RIGHT(H1372,3)="(b)",IF(AND(G1372&gt;=DATE('1. Informace o projektu'!$C$3,1,1),G1372&lt;=WORKDAY(DATE('1. Informace o projektu'!$C$3+1,1,31)-1,1)),"OK","!!"),RIGHT(H1372,3)="(a)",IF(AND(G1372&gt;=DATE('1. Informace o projektu'!$C$3,1,1),G1372&lt;=WORKDAY(DATE('1. Informace o projektu'!$C$3,12,31)-1,1,'6. Data'!$C$76:$C$89)),"OK","!!"),ISBLANK(G1372),"!",ISBLANK(H1372),"!!!",H1372='6. Data'!$B$3,"vyberte druh nákladu")," ")</f>
        <v xml:space="preserve"> </v>
      </c>
      <c r="J1372" s="261" t="str">
        <f t="shared" si="63"/>
        <v xml:space="preserve"> </v>
      </c>
      <c r="K1372" s="238" t="str">
        <f t="shared" si="64"/>
        <v xml:space="preserve"> </v>
      </c>
      <c r="L1372" s="87" t="str">
        <f t="shared" si="65"/>
        <v xml:space="preserve"> </v>
      </c>
    </row>
    <row r="1373" spans="1:12" x14ac:dyDescent="0.25">
      <c r="A1373" s="72"/>
      <c r="B1373" s="82"/>
      <c r="C1373" s="82"/>
      <c r="D1373" s="79"/>
      <c r="E1373" s="83"/>
      <c r="F1373" s="83"/>
      <c r="G1373" s="81"/>
      <c r="H1373" s="126"/>
      <c r="I1373" s="238" t="str">
        <f>IF(ISNUMBER(F1373),_xlfn.IFS(RIGHT(H1373,3)="(b)",IF(AND(G1373&gt;=DATE('1. Informace o projektu'!$C$3,1,1),G1373&lt;=WORKDAY(DATE('1. Informace o projektu'!$C$3+1,1,31)-1,1)),"OK","!!"),RIGHT(H1373,3)="(a)",IF(AND(G1373&gt;=DATE('1. Informace o projektu'!$C$3,1,1),G1373&lt;=WORKDAY(DATE('1. Informace o projektu'!$C$3,12,31)-1,1,'6. Data'!$C$76:$C$89)),"OK","!!"),ISBLANK(G1373),"!",ISBLANK(H1373),"!!!",H1373='6. Data'!$B$3,"vyberte druh nákladu")," ")</f>
        <v xml:space="preserve"> </v>
      </c>
      <c r="J1373" s="261" t="str">
        <f t="shared" si="63"/>
        <v xml:space="preserve"> </v>
      </c>
      <c r="K1373" s="238" t="str">
        <f t="shared" si="64"/>
        <v xml:space="preserve"> </v>
      </c>
      <c r="L1373" s="87" t="str">
        <f t="shared" si="65"/>
        <v xml:space="preserve"> </v>
      </c>
    </row>
    <row r="1374" spans="1:12" x14ac:dyDescent="0.25">
      <c r="A1374" s="72"/>
      <c r="B1374" s="82"/>
      <c r="C1374" s="82"/>
      <c r="D1374" s="79"/>
      <c r="E1374" s="83"/>
      <c r="F1374" s="83"/>
      <c r="G1374" s="81"/>
      <c r="H1374" s="126"/>
      <c r="I1374" s="238" t="str">
        <f>IF(ISNUMBER(F1374),_xlfn.IFS(RIGHT(H1374,3)="(b)",IF(AND(G1374&gt;=DATE('1. Informace o projektu'!$C$3,1,1),G1374&lt;=WORKDAY(DATE('1. Informace o projektu'!$C$3+1,1,31)-1,1)),"OK","!!"),RIGHT(H1374,3)="(a)",IF(AND(G1374&gt;=DATE('1. Informace o projektu'!$C$3,1,1),G1374&lt;=WORKDAY(DATE('1. Informace o projektu'!$C$3,12,31)-1,1,'6. Data'!$C$76:$C$89)),"OK","!!"),ISBLANK(G1374),"!",ISBLANK(H1374),"!!!",H1374='6. Data'!$B$3,"vyberte druh nákladu")," ")</f>
        <v xml:space="preserve"> </v>
      </c>
      <c r="J1374" s="261" t="str">
        <f t="shared" si="63"/>
        <v xml:space="preserve"> </v>
      </c>
      <c r="K1374" s="238" t="str">
        <f t="shared" si="64"/>
        <v xml:space="preserve"> </v>
      </c>
      <c r="L1374" s="87" t="str">
        <f t="shared" si="65"/>
        <v xml:space="preserve"> </v>
      </c>
    </row>
    <row r="1375" spans="1:12" x14ac:dyDescent="0.25">
      <c r="A1375" s="72"/>
      <c r="B1375" s="82"/>
      <c r="C1375" s="82"/>
      <c r="D1375" s="79"/>
      <c r="E1375" s="83"/>
      <c r="F1375" s="83"/>
      <c r="G1375" s="81"/>
      <c r="H1375" s="126"/>
      <c r="I1375" s="238" t="str">
        <f>IF(ISNUMBER(F1375),_xlfn.IFS(RIGHT(H1375,3)="(b)",IF(AND(G1375&gt;=DATE('1. Informace o projektu'!$C$3,1,1),G1375&lt;=WORKDAY(DATE('1. Informace o projektu'!$C$3+1,1,31)-1,1)),"OK","!!"),RIGHT(H1375,3)="(a)",IF(AND(G1375&gt;=DATE('1. Informace o projektu'!$C$3,1,1),G1375&lt;=WORKDAY(DATE('1. Informace o projektu'!$C$3,12,31)-1,1,'6. Data'!$C$76:$C$89)),"OK","!!"),ISBLANK(G1375),"!",ISBLANK(H1375),"!!!",H1375='6. Data'!$B$3,"vyberte druh nákladu")," ")</f>
        <v xml:space="preserve"> </v>
      </c>
      <c r="J1375" s="261" t="str">
        <f t="shared" si="63"/>
        <v xml:space="preserve"> </v>
      </c>
      <c r="K1375" s="238" t="str">
        <f t="shared" si="64"/>
        <v xml:space="preserve"> </v>
      </c>
      <c r="L1375" s="87" t="str">
        <f t="shared" si="65"/>
        <v xml:space="preserve"> </v>
      </c>
    </row>
    <row r="1376" spans="1:12" x14ac:dyDescent="0.25">
      <c r="A1376" s="72"/>
      <c r="B1376" s="82"/>
      <c r="C1376" s="82"/>
      <c r="D1376" s="79"/>
      <c r="E1376" s="83"/>
      <c r="F1376" s="83"/>
      <c r="G1376" s="81"/>
      <c r="H1376" s="126"/>
      <c r="I1376" s="238" t="str">
        <f>IF(ISNUMBER(F1376),_xlfn.IFS(RIGHT(H1376,3)="(b)",IF(AND(G1376&gt;=DATE('1. Informace o projektu'!$C$3,1,1),G1376&lt;=WORKDAY(DATE('1. Informace o projektu'!$C$3+1,1,31)-1,1)),"OK","!!"),RIGHT(H1376,3)="(a)",IF(AND(G1376&gt;=DATE('1. Informace o projektu'!$C$3,1,1),G1376&lt;=WORKDAY(DATE('1. Informace o projektu'!$C$3,12,31)-1,1,'6. Data'!$C$76:$C$89)),"OK","!!"),ISBLANK(G1376),"!",ISBLANK(H1376),"!!!",H1376='6. Data'!$B$3,"vyberte druh nákladu")," ")</f>
        <v xml:space="preserve"> </v>
      </c>
      <c r="J1376" s="261" t="str">
        <f t="shared" si="63"/>
        <v xml:space="preserve"> </v>
      </c>
      <c r="K1376" s="238" t="str">
        <f t="shared" si="64"/>
        <v xml:space="preserve"> </v>
      </c>
      <c r="L1376" s="87" t="str">
        <f t="shared" si="65"/>
        <v xml:space="preserve"> </v>
      </c>
    </row>
    <row r="1377" spans="1:12" x14ac:dyDescent="0.25">
      <c r="A1377" s="72"/>
      <c r="B1377" s="82"/>
      <c r="C1377" s="82"/>
      <c r="D1377" s="79"/>
      <c r="E1377" s="83"/>
      <c r="F1377" s="83"/>
      <c r="G1377" s="81"/>
      <c r="H1377" s="126"/>
      <c r="I1377" s="238" t="str">
        <f>IF(ISNUMBER(F1377),_xlfn.IFS(RIGHT(H1377,3)="(b)",IF(AND(G1377&gt;=DATE('1. Informace o projektu'!$C$3,1,1),G1377&lt;=WORKDAY(DATE('1. Informace o projektu'!$C$3+1,1,31)-1,1)),"OK","!!"),RIGHT(H1377,3)="(a)",IF(AND(G1377&gt;=DATE('1. Informace o projektu'!$C$3,1,1),G1377&lt;=WORKDAY(DATE('1. Informace o projektu'!$C$3,12,31)-1,1,'6. Data'!$C$76:$C$89)),"OK","!!"),ISBLANK(G1377),"!",ISBLANK(H1377),"!!!",H1377='6. Data'!$B$3,"vyberte druh nákladu")," ")</f>
        <v xml:space="preserve"> </v>
      </c>
      <c r="J1377" s="261" t="str">
        <f t="shared" si="63"/>
        <v xml:space="preserve"> </v>
      </c>
      <c r="K1377" s="238" t="str">
        <f t="shared" si="64"/>
        <v xml:space="preserve"> </v>
      </c>
      <c r="L1377" s="87" t="str">
        <f t="shared" si="65"/>
        <v xml:space="preserve"> </v>
      </c>
    </row>
    <row r="1378" spans="1:12" x14ac:dyDescent="0.25">
      <c r="A1378" s="72"/>
      <c r="B1378" s="82"/>
      <c r="C1378" s="82"/>
      <c r="D1378" s="79"/>
      <c r="E1378" s="83"/>
      <c r="F1378" s="83"/>
      <c r="G1378" s="81"/>
      <c r="H1378" s="126"/>
      <c r="I1378" s="238" t="str">
        <f>IF(ISNUMBER(F1378),_xlfn.IFS(RIGHT(H1378,3)="(b)",IF(AND(G1378&gt;=DATE('1. Informace o projektu'!$C$3,1,1),G1378&lt;=WORKDAY(DATE('1. Informace o projektu'!$C$3+1,1,31)-1,1)),"OK","!!"),RIGHT(H1378,3)="(a)",IF(AND(G1378&gt;=DATE('1. Informace o projektu'!$C$3,1,1),G1378&lt;=WORKDAY(DATE('1. Informace o projektu'!$C$3,12,31)-1,1,'6. Data'!$C$76:$C$89)),"OK","!!"),ISBLANK(G1378),"!",ISBLANK(H1378),"!!!",H1378='6. Data'!$B$3,"vyberte druh nákladu")," ")</f>
        <v xml:space="preserve"> </v>
      </c>
      <c r="J1378" s="261" t="str">
        <f t="shared" si="63"/>
        <v xml:space="preserve"> </v>
      </c>
      <c r="K1378" s="238" t="str">
        <f t="shared" si="64"/>
        <v xml:space="preserve"> </v>
      </c>
      <c r="L1378" s="87" t="str">
        <f t="shared" si="65"/>
        <v xml:space="preserve"> </v>
      </c>
    </row>
    <row r="1379" spans="1:12" x14ac:dyDescent="0.25">
      <c r="A1379" s="72"/>
      <c r="B1379" s="82"/>
      <c r="C1379" s="82"/>
      <c r="D1379" s="79"/>
      <c r="E1379" s="83"/>
      <c r="F1379" s="83"/>
      <c r="G1379" s="81"/>
      <c r="H1379" s="126"/>
      <c r="I1379" s="238" t="str">
        <f>IF(ISNUMBER(F1379),_xlfn.IFS(RIGHT(H1379,3)="(b)",IF(AND(G1379&gt;=DATE('1. Informace o projektu'!$C$3,1,1),G1379&lt;=WORKDAY(DATE('1. Informace o projektu'!$C$3+1,1,31)-1,1)),"OK","!!"),RIGHT(H1379,3)="(a)",IF(AND(G1379&gt;=DATE('1. Informace o projektu'!$C$3,1,1),G1379&lt;=WORKDAY(DATE('1. Informace o projektu'!$C$3,12,31)-1,1,'6. Data'!$C$76:$C$89)),"OK","!!"),ISBLANK(G1379),"!",ISBLANK(H1379),"!!!",H1379='6. Data'!$B$3,"vyberte druh nákladu")," ")</f>
        <v xml:space="preserve"> </v>
      </c>
      <c r="J1379" s="261" t="str">
        <f t="shared" si="63"/>
        <v xml:space="preserve"> </v>
      </c>
      <c r="K1379" s="238" t="str">
        <f t="shared" si="64"/>
        <v xml:space="preserve"> </v>
      </c>
      <c r="L1379" s="87" t="str">
        <f t="shared" si="65"/>
        <v xml:space="preserve"> </v>
      </c>
    </row>
    <row r="1380" spans="1:12" x14ac:dyDescent="0.25">
      <c r="A1380" s="72"/>
      <c r="B1380" s="82"/>
      <c r="C1380" s="82"/>
      <c r="D1380" s="79"/>
      <c r="E1380" s="83"/>
      <c r="F1380" s="83"/>
      <c r="G1380" s="81"/>
      <c r="H1380" s="126"/>
      <c r="I1380" s="238" t="str">
        <f>IF(ISNUMBER(F1380),_xlfn.IFS(RIGHT(H1380,3)="(b)",IF(AND(G1380&gt;=DATE('1. Informace o projektu'!$C$3,1,1),G1380&lt;=WORKDAY(DATE('1. Informace o projektu'!$C$3+1,1,31)-1,1)),"OK","!!"),RIGHT(H1380,3)="(a)",IF(AND(G1380&gt;=DATE('1. Informace o projektu'!$C$3,1,1),G1380&lt;=WORKDAY(DATE('1. Informace o projektu'!$C$3,12,31)-1,1,'6. Data'!$C$76:$C$89)),"OK","!!"),ISBLANK(G1380),"!",ISBLANK(H1380),"!!!",H1380='6. Data'!$B$3,"vyberte druh nákladu")," ")</f>
        <v xml:space="preserve"> </v>
      </c>
      <c r="J1380" s="261" t="str">
        <f t="shared" si="63"/>
        <v xml:space="preserve"> </v>
      </c>
      <c r="K1380" s="238" t="str">
        <f t="shared" si="64"/>
        <v xml:space="preserve"> </v>
      </c>
      <c r="L1380" s="87" t="str">
        <f t="shared" si="65"/>
        <v xml:space="preserve"> </v>
      </c>
    </row>
    <row r="1381" spans="1:12" x14ac:dyDescent="0.25">
      <c r="A1381" s="72"/>
      <c r="B1381" s="82"/>
      <c r="C1381" s="82"/>
      <c r="D1381" s="79"/>
      <c r="E1381" s="83"/>
      <c r="F1381" s="83"/>
      <c r="G1381" s="81"/>
      <c r="H1381" s="126"/>
      <c r="I1381" s="238" t="str">
        <f>IF(ISNUMBER(F1381),_xlfn.IFS(RIGHT(H1381,3)="(b)",IF(AND(G1381&gt;=DATE('1. Informace o projektu'!$C$3,1,1),G1381&lt;=WORKDAY(DATE('1. Informace o projektu'!$C$3+1,1,31)-1,1)),"OK","!!"),RIGHT(H1381,3)="(a)",IF(AND(G1381&gt;=DATE('1. Informace o projektu'!$C$3,1,1),G1381&lt;=WORKDAY(DATE('1. Informace o projektu'!$C$3,12,31)-1,1,'6. Data'!$C$76:$C$89)),"OK","!!"),ISBLANK(G1381),"!",ISBLANK(H1381),"!!!",H1381='6. Data'!$B$3,"vyberte druh nákladu")," ")</f>
        <v xml:space="preserve"> </v>
      </c>
      <c r="J1381" s="261" t="str">
        <f t="shared" si="63"/>
        <v xml:space="preserve"> </v>
      </c>
      <c r="K1381" s="238" t="str">
        <f t="shared" si="64"/>
        <v xml:space="preserve"> </v>
      </c>
      <c r="L1381" s="87" t="str">
        <f t="shared" si="65"/>
        <v xml:space="preserve"> </v>
      </c>
    </row>
    <row r="1382" spans="1:12" x14ac:dyDescent="0.25">
      <c r="A1382" s="72"/>
      <c r="B1382" s="82"/>
      <c r="C1382" s="82"/>
      <c r="D1382" s="79"/>
      <c r="E1382" s="83"/>
      <c r="F1382" s="83"/>
      <c r="G1382" s="81"/>
      <c r="H1382" s="126"/>
      <c r="I1382" s="238" t="str">
        <f>IF(ISNUMBER(F1382),_xlfn.IFS(RIGHT(H1382,3)="(b)",IF(AND(G1382&gt;=DATE('1. Informace o projektu'!$C$3,1,1),G1382&lt;=WORKDAY(DATE('1. Informace o projektu'!$C$3+1,1,31)-1,1)),"OK","!!"),RIGHT(H1382,3)="(a)",IF(AND(G1382&gt;=DATE('1. Informace o projektu'!$C$3,1,1),G1382&lt;=WORKDAY(DATE('1. Informace o projektu'!$C$3,12,31)-1,1,'6. Data'!$C$76:$C$89)),"OK","!!"),ISBLANK(G1382),"!",ISBLANK(H1382),"!!!",H1382='6. Data'!$B$3,"vyberte druh nákladu")," ")</f>
        <v xml:space="preserve"> </v>
      </c>
      <c r="J1382" s="261" t="str">
        <f t="shared" si="63"/>
        <v xml:space="preserve"> </v>
      </c>
      <c r="K1382" s="238" t="str">
        <f t="shared" si="64"/>
        <v xml:space="preserve"> </v>
      </c>
      <c r="L1382" s="87" t="str">
        <f t="shared" si="65"/>
        <v xml:space="preserve"> </v>
      </c>
    </row>
    <row r="1383" spans="1:12" x14ac:dyDescent="0.25">
      <c r="A1383" s="72"/>
      <c r="B1383" s="82"/>
      <c r="C1383" s="82"/>
      <c r="D1383" s="79"/>
      <c r="E1383" s="83"/>
      <c r="F1383" s="83"/>
      <c r="G1383" s="81"/>
      <c r="H1383" s="126"/>
      <c r="I1383" s="238" t="str">
        <f>IF(ISNUMBER(F1383),_xlfn.IFS(RIGHT(H1383,3)="(b)",IF(AND(G1383&gt;=DATE('1. Informace o projektu'!$C$3,1,1),G1383&lt;=WORKDAY(DATE('1. Informace o projektu'!$C$3+1,1,31)-1,1)),"OK","!!"),RIGHT(H1383,3)="(a)",IF(AND(G1383&gt;=DATE('1. Informace o projektu'!$C$3,1,1),G1383&lt;=WORKDAY(DATE('1. Informace o projektu'!$C$3,12,31)-1,1,'6. Data'!$C$76:$C$89)),"OK","!!"),ISBLANK(G1383),"!",ISBLANK(H1383),"!!!",H1383='6. Data'!$B$3,"vyberte druh nákladu")," ")</f>
        <v xml:space="preserve"> </v>
      </c>
      <c r="J1383" s="261" t="str">
        <f t="shared" si="63"/>
        <v xml:space="preserve"> </v>
      </c>
      <c r="K1383" s="238" t="str">
        <f t="shared" si="64"/>
        <v xml:space="preserve"> </v>
      </c>
      <c r="L1383" s="87" t="str">
        <f t="shared" si="65"/>
        <v xml:space="preserve"> </v>
      </c>
    </row>
    <row r="1384" spans="1:12" x14ac:dyDescent="0.25">
      <c r="A1384" s="72"/>
      <c r="B1384" s="82"/>
      <c r="C1384" s="82"/>
      <c r="D1384" s="79"/>
      <c r="E1384" s="83"/>
      <c r="F1384" s="83"/>
      <c r="G1384" s="81"/>
      <c r="H1384" s="126"/>
      <c r="I1384" s="238" t="str">
        <f>IF(ISNUMBER(F1384),_xlfn.IFS(RIGHT(H1384,3)="(b)",IF(AND(G1384&gt;=DATE('1. Informace o projektu'!$C$3,1,1),G1384&lt;=WORKDAY(DATE('1. Informace o projektu'!$C$3+1,1,31)-1,1)),"OK","!!"),RIGHT(H1384,3)="(a)",IF(AND(G1384&gt;=DATE('1. Informace o projektu'!$C$3,1,1),G1384&lt;=WORKDAY(DATE('1. Informace o projektu'!$C$3,12,31)-1,1,'6. Data'!$C$76:$C$89)),"OK","!!"),ISBLANK(G1384),"!",ISBLANK(H1384),"!!!",H1384='6. Data'!$B$3,"vyberte druh nákladu")," ")</f>
        <v xml:space="preserve"> </v>
      </c>
      <c r="J1384" s="261" t="str">
        <f t="shared" si="63"/>
        <v xml:space="preserve"> </v>
      </c>
      <c r="K1384" s="238" t="str">
        <f t="shared" si="64"/>
        <v xml:space="preserve"> </v>
      </c>
      <c r="L1384" s="87" t="str">
        <f t="shared" si="65"/>
        <v xml:space="preserve"> </v>
      </c>
    </row>
    <row r="1385" spans="1:12" x14ac:dyDescent="0.25">
      <c r="A1385" s="72"/>
      <c r="B1385" s="82"/>
      <c r="C1385" s="82"/>
      <c r="D1385" s="79"/>
      <c r="E1385" s="83"/>
      <c r="F1385" s="83"/>
      <c r="G1385" s="81"/>
      <c r="H1385" s="126"/>
      <c r="I1385" s="238" t="str">
        <f>IF(ISNUMBER(F1385),_xlfn.IFS(RIGHT(H1385,3)="(b)",IF(AND(G1385&gt;=DATE('1. Informace o projektu'!$C$3,1,1),G1385&lt;=WORKDAY(DATE('1. Informace o projektu'!$C$3+1,1,31)-1,1)),"OK","!!"),RIGHT(H1385,3)="(a)",IF(AND(G1385&gt;=DATE('1. Informace o projektu'!$C$3,1,1),G1385&lt;=WORKDAY(DATE('1. Informace o projektu'!$C$3,12,31)-1,1,'6. Data'!$C$76:$C$89)),"OK","!!"),ISBLANK(G1385),"!",ISBLANK(H1385),"!!!",H1385='6. Data'!$B$3,"vyberte druh nákladu")," ")</f>
        <v xml:space="preserve"> </v>
      </c>
      <c r="J1385" s="261" t="str">
        <f t="shared" si="63"/>
        <v xml:space="preserve"> </v>
      </c>
      <c r="K1385" s="238" t="str">
        <f t="shared" si="64"/>
        <v xml:space="preserve"> </v>
      </c>
      <c r="L1385" s="87" t="str">
        <f t="shared" si="65"/>
        <v xml:space="preserve"> </v>
      </c>
    </row>
    <row r="1386" spans="1:12" x14ac:dyDescent="0.25">
      <c r="A1386" s="72"/>
      <c r="B1386" s="82"/>
      <c r="C1386" s="82"/>
      <c r="D1386" s="79"/>
      <c r="E1386" s="83"/>
      <c r="F1386" s="83"/>
      <c r="G1386" s="81"/>
      <c r="H1386" s="126"/>
      <c r="I1386" s="238" t="str">
        <f>IF(ISNUMBER(F1386),_xlfn.IFS(RIGHT(H1386,3)="(b)",IF(AND(G1386&gt;=DATE('1. Informace o projektu'!$C$3,1,1),G1386&lt;=WORKDAY(DATE('1. Informace o projektu'!$C$3+1,1,31)-1,1)),"OK","!!"),RIGHT(H1386,3)="(a)",IF(AND(G1386&gt;=DATE('1. Informace o projektu'!$C$3,1,1),G1386&lt;=WORKDAY(DATE('1. Informace o projektu'!$C$3,12,31)-1,1,'6. Data'!$C$76:$C$89)),"OK","!!"),ISBLANK(G1386),"!",ISBLANK(H1386),"!!!",H1386='6. Data'!$B$3,"vyberte druh nákladu")," ")</f>
        <v xml:space="preserve"> </v>
      </c>
      <c r="J1386" s="261" t="str">
        <f t="shared" si="63"/>
        <v xml:space="preserve"> </v>
      </c>
      <c r="K1386" s="238" t="str">
        <f t="shared" si="64"/>
        <v xml:space="preserve"> </v>
      </c>
      <c r="L1386" s="87" t="str">
        <f t="shared" si="65"/>
        <v xml:space="preserve"> </v>
      </c>
    </row>
    <row r="1387" spans="1:12" x14ac:dyDescent="0.25">
      <c r="A1387" s="72"/>
      <c r="B1387" s="82"/>
      <c r="C1387" s="82"/>
      <c r="D1387" s="79"/>
      <c r="E1387" s="83"/>
      <c r="F1387" s="83"/>
      <c r="G1387" s="81"/>
      <c r="H1387" s="126"/>
      <c r="I1387" s="238" t="str">
        <f>IF(ISNUMBER(F1387),_xlfn.IFS(RIGHT(H1387,3)="(b)",IF(AND(G1387&gt;=DATE('1. Informace o projektu'!$C$3,1,1),G1387&lt;=WORKDAY(DATE('1. Informace o projektu'!$C$3+1,1,31)-1,1)),"OK","!!"),RIGHT(H1387,3)="(a)",IF(AND(G1387&gt;=DATE('1. Informace o projektu'!$C$3,1,1),G1387&lt;=WORKDAY(DATE('1. Informace o projektu'!$C$3,12,31)-1,1,'6. Data'!$C$76:$C$89)),"OK","!!"),ISBLANK(G1387),"!",ISBLANK(H1387),"!!!",H1387='6. Data'!$B$3,"vyberte druh nákladu")," ")</f>
        <v xml:space="preserve"> </v>
      </c>
      <c r="J1387" s="261" t="str">
        <f t="shared" si="63"/>
        <v xml:space="preserve"> </v>
      </c>
      <c r="K1387" s="238" t="str">
        <f t="shared" si="64"/>
        <v xml:space="preserve"> </v>
      </c>
      <c r="L1387" s="87" t="str">
        <f t="shared" si="65"/>
        <v xml:space="preserve"> </v>
      </c>
    </row>
    <row r="1388" spans="1:12" x14ac:dyDescent="0.25">
      <c r="A1388" s="72"/>
      <c r="B1388" s="82"/>
      <c r="C1388" s="82"/>
      <c r="D1388" s="79"/>
      <c r="E1388" s="83"/>
      <c r="F1388" s="83"/>
      <c r="G1388" s="81"/>
      <c r="H1388" s="126"/>
      <c r="I1388" s="238" t="str">
        <f>IF(ISNUMBER(F1388),_xlfn.IFS(RIGHT(H1388,3)="(b)",IF(AND(G1388&gt;=DATE('1. Informace o projektu'!$C$3,1,1),G1388&lt;=WORKDAY(DATE('1. Informace o projektu'!$C$3+1,1,31)-1,1)),"OK","!!"),RIGHT(H1388,3)="(a)",IF(AND(G1388&gt;=DATE('1. Informace o projektu'!$C$3,1,1),G1388&lt;=WORKDAY(DATE('1. Informace o projektu'!$C$3,12,31)-1,1,'6. Data'!$C$76:$C$89)),"OK","!!"),ISBLANK(G1388),"!",ISBLANK(H1388),"!!!",H1388='6. Data'!$B$3,"vyberte druh nákladu")," ")</f>
        <v xml:space="preserve"> </v>
      </c>
      <c r="J1388" s="261" t="str">
        <f t="shared" si="63"/>
        <v xml:space="preserve"> </v>
      </c>
      <c r="K1388" s="238" t="str">
        <f t="shared" si="64"/>
        <v xml:space="preserve"> </v>
      </c>
      <c r="L1388" s="87" t="str">
        <f t="shared" si="65"/>
        <v xml:space="preserve"> </v>
      </c>
    </row>
    <row r="1389" spans="1:12" x14ac:dyDescent="0.25">
      <c r="A1389" s="72"/>
      <c r="B1389" s="82"/>
      <c r="C1389" s="82"/>
      <c r="D1389" s="79"/>
      <c r="E1389" s="83"/>
      <c r="F1389" s="83"/>
      <c r="G1389" s="81"/>
      <c r="H1389" s="126"/>
      <c r="I1389" s="238" t="str">
        <f>IF(ISNUMBER(F1389),_xlfn.IFS(RIGHT(H1389,3)="(b)",IF(AND(G1389&gt;=DATE('1. Informace o projektu'!$C$3,1,1),G1389&lt;=WORKDAY(DATE('1. Informace o projektu'!$C$3+1,1,31)-1,1)),"OK","!!"),RIGHT(H1389,3)="(a)",IF(AND(G1389&gt;=DATE('1. Informace o projektu'!$C$3,1,1),G1389&lt;=WORKDAY(DATE('1. Informace o projektu'!$C$3,12,31)-1,1,'6. Data'!$C$76:$C$89)),"OK","!!"),ISBLANK(G1389),"!",ISBLANK(H1389),"!!!",H1389='6. Data'!$B$3,"vyberte druh nákladu")," ")</f>
        <v xml:space="preserve"> </v>
      </c>
      <c r="J1389" s="261" t="str">
        <f t="shared" si="63"/>
        <v xml:space="preserve"> </v>
      </c>
      <c r="K1389" s="238" t="str">
        <f t="shared" si="64"/>
        <v xml:space="preserve"> </v>
      </c>
      <c r="L1389" s="87" t="str">
        <f t="shared" si="65"/>
        <v xml:space="preserve"> </v>
      </c>
    </row>
    <row r="1390" spans="1:12" x14ac:dyDescent="0.25">
      <c r="A1390" s="72"/>
      <c r="B1390" s="82"/>
      <c r="C1390" s="82"/>
      <c r="D1390" s="79"/>
      <c r="E1390" s="83"/>
      <c r="F1390" s="83"/>
      <c r="G1390" s="81"/>
      <c r="H1390" s="126"/>
      <c r="I1390" s="238" t="str">
        <f>IF(ISNUMBER(F1390),_xlfn.IFS(RIGHT(H1390,3)="(b)",IF(AND(G1390&gt;=DATE('1. Informace o projektu'!$C$3,1,1),G1390&lt;=WORKDAY(DATE('1. Informace o projektu'!$C$3+1,1,31)-1,1)),"OK","!!"),RIGHT(H1390,3)="(a)",IF(AND(G1390&gt;=DATE('1. Informace o projektu'!$C$3,1,1),G1390&lt;=WORKDAY(DATE('1. Informace o projektu'!$C$3,12,31)-1,1,'6. Data'!$C$76:$C$89)),"OK","!!"),ISBLANK(G1390),"!",ISBLANK(H1390),"!!!",H1390='6. Data'!$B$3,"vyberte druh nákladu")," ")</f>
        <v xml:space="preserve"> </v>
      </c>
      <c r="J1390" s="261" t="str">
        <f t="shared" si="63"/>
        <v xml:space="preserve"> </v>
      </c>
      <c r="K1390" s="238" t="str">
        <f t="shared" si="64"/>
        <v xml:space="preserve"> </v>
      </c>
      <c r="L1390" s="87" t="str">
        <f t="shared" si="65"/>
        <v xml:space="preserve"> </v>
      </c>
    </row>
    <row r="1391" spans="1:12" x14ac:dyDescent="0.25">
      <c r="A1391" s="72"/>
      <c r="B1391" s="82"/>
      <c r="C1391" s="82"/>
      <c r="D1391" s="79"/>
      <c r="E1391" s="83"/>
      <c r="F1391" s="83"/>
      <c r="G1391" s="81"/>
      <c r="H1391" s="126"/>
      <c r="I1391" s="238" t="str">
        <f>IF(ISNUMBER(F1391),_xlfn.IFS(RIGHT(H1391,3)="(b)",IF(AND(G1391&gt;=DATE('1. Informace o projektu'!$C$3,1,1),G1391&lt;=WORKDAY(DATE('1. Informace o projektu'!$C$3+1,1,31)-1,1)),"OK","!!"),RIGHT(H1391,3)="(a)",IF(AND(G1391&gt;=DATE('1. Informace o projektu'!$C$3,1,1),G1391&lt;=WORKDAY(DATE('1. Informace o projektu'!$C$3,12,31)-1,1,'6. Data'!$C$76:$C$89)),"OK","!!"),ISBLANK(G1391),"!",ISBLANK(H1391),"!!!",H1391='6. Data'!$B$3,"vyberte druh nákladu")," ")</f>
        <v xml:space="preserve"> </v>
      </c>
      <c r="J1391" s="261" t="str">
        <f t="shared" si="63"/>
        <v xml:space="preserve"> </v>
      </c>
      <c r="K1391" s="238" t="str">
        <f t="shared" si="64"/>
        <v xml:space="preserve"> </v>
      </c>
      <c r="L1391" s="87" t="str">
        <f t="shared" si="65"/>
        <v xml:space="preserve"> </v>
      </c>
    </row>
    <row r="1392" spans="1:12" x14ac:dyDescent="0.25">
      <c r="A1392" s="72"/>
      <c r="B1392" s="82"/>
      <c r="C1392" s="82"/>
      <c r="D1392" s="79"/>
      <c r="E1392" s="83"/>
      <c r="F1392" s="83"/>
      <c r="G1392" s="81"/>
      <c r="H1392" s="126"/>
      <c r="I1392" s="238" t="str">
        <f>IF(ISNUMBER(F1392),_xlfn.IFS(RIGHT(H1392,3)="(b)",IF(AND(G1392&gt;=DATE('1. Informace o projektu'!$C$3,1,1),G1392&lt;=WORKDAY(DATE('1. Informace o projektu'!$C$3+1,1,31)-1,1)),"OK","!!"),RIGHT(H1392,3)="(a)",IF(AND(G1392&gt;=DATE('1. Informace o projektu'!$C$3,1,1),G1392&lt;=WORKDAY(DATE('1. Informace o projektu'!$C$3,12,31)-1,1,'6. Data'!$C$76:$C$89)),"OK","!!"),ISBLANK(G1392),"!",ISBLANK(H1392),"!!!",H1392='6. Data'!$B$3,"vyberte druh nákladu")," ")</f>
        <v xml:space="preserve"> </v>
      </c>
      <c r="J1392" s="261" t="str">
        <f t="shared" si="63"/>
        <v xml:space="preserve"> </v>
      </c>
      <c r="K1392" s="238" t="str">
        <f t="shared" si="64"/>
        <v xml:space="preserve"> </v>
      </c>
      <c r="L1392" s="87" t="str">
        <f t="shared" si="65"/>
        <v xml:space="preserve"> </v>
      </c>
    </row>
    <row r="1393" spans="1:12" x14ac:dyDescent="0.25">
      <c r="A1393" s="72"/>
      <c r="B1393" s="82"/>
      <c r="C1393" s="82"/>
      <c r="D1393" s="79"/>
      <c r="E1393" s="83"/>
      <c r="F1393" s="83"/>
      <c r="G1393" s="81"/>
      <c r="H1393" s="126"/>
      <c r="I1393" s="238" t="str">
        <f>IF(ISNUMBER(F1393),_xlfn.IFS(RIGHT(H1393,3)="(b)",IF(AND(G1393&gt;=DATE('1. Informace o projektu'!$C$3,1,1),G1393&lt;=WORKDAY(DATE('1. Informace o projektu'!$C$3+1,1,31)-1,1)),"OK","!!"),RIGHT(H1393,3)="(a)",IF(AND(G1393&gt;=DATE('1. Informace o projektu'!$C$3,1,1),G1393&lt;=WORKDAY(DATE('1. Informace o projektu'!$C$3,12,31)-1,1,'6. Data'!$C$76:$C$89)),"OK","!!"),ISBLANK(G1393),"!",ISBLANK(H1393),"!!!",H1393='6. Data'!$B$3,"vyberte druh nákladu")," ")</f>
        <v xml:space="preserve"> </v>
      </c>
      <c r="J1393" s="261" t="str">
        <f t="shared" si="63"/>
        <v xml:space="preserve"> </v>
      </c>
      <c r="K1393" s="238" t="str">
        <f t="shared" si="64"/>
        <v xml:space="preserve"> </v>
      </c>
      <c r="L1393" s="87" t="str">
        <f t="shared" si="65"/>
        <v xml:space="preserve"> </v>
      </c>
    </row>
    <row r="1394" spans="1:12" x14ac:dyDescent="0.25">
      <c r="A1394" s="72"/>
      <c r="B1394" s="82"/>
      <c r="C1394" s="82"/>
      <c r="D1394" s="79"/>
      <c r="E1394" s="83"/>
      <c r="F1394" s="83"/>
      <c r="G1394" s="81"/>
      <c r="H1394" s="126"/>
      <c r="I1394" s="238" t="str">
        <f>IF(ISNUMBER(F1394),_xlfn.IFS(RIGHT(H1394,3)="(b)",IF(AND(G1394&gt;=DATE('1. Informace o projektu'!$C$3,1,1),G1394&lt;=WORKDAY(DATE('1. Informace o projektu'!$C$3+1,1,31)-1,1)),"OK","!!"),RIGHT(H1394,3)="(a)",IF(AND(G1394&gt;=DATE('1. Informace o projektu'!$C$3,1,1),G1394&lt;=WORKDAY(DATE('1. Informace o projektu'!$C$3,12,31)-1,1,'6. Data'!$C$76:$C$89)),"OK","!!"),ISBLANK(G1394),"!",ISBLANK(H1394),"!!!",H1394='6. Data'!$B$3,"vyberte druh nákladu")," ")</f>
        <v xml:space="preserve"> </v>
      </c>
      <c r="J1394" s="261" t="str">
        <f t="shared" si="63"/>
        <v xml:space="preserve"> </v>
      </c>
      <c r="K1394" s="238" t="str">
        <f t="shared" si="64"/>
        <v xml:space="preserve"> </v>
      </c>
      <c r="L1394" s="87" t="str">
        <f t="shared" si="65"/>
        <v xml:space="preserve"> </v>
      </c>
    </row>
    <row r="1395" spans="1:12" x14ac:dyDescent="0.25">
      <c r="A1395" s="72"/>
      <c r="B1395" s="82"/>
      <c r="C1395" s="82"/>
      <c r="D1395" s="79"/>
      <c r="E1395" s="83"/>
      <c r="F1395" s="83"/>
      <c r="G1395" s="81"/>
      <c r="H1395" s="126"/>
      <c r="I1395" s="238" t="str">
        <f>IF(ISNUMBER(F1395),_xlfn.IFS(RIGHT(H1395,3)="(b)",IF(AND(G1395&gt;=DATE('1. Informace o projektu'!$C$3,1,1),G1395&lt;=WORKDAY(DATE('1. Informace o projektu'!$C$3+1,1,31)-1,1)),"OK","!!"),RIGHT(H1395,3)="(a)",IF(AND(G1395&gt;=DATE('1. Informace o projektu'!$C$3,1,1),G1395&lt;=WORKDAY(DATE('1. Informace o projektu'!$C$3,12,31)-1,1,'6. Data'!$C$76:$C$89)),"OK","!!"),ISBLANK(G1395),"!",ISBLANK(H1395),"!!!",H1395='6. Data'!$B$3,"vyberte druh nákladu")," ")</f>
        <v xml:space="preserve"> </v>
      </c>
      <c r="J1395" s="261" t="str">
        <f t="shared" si="63"/>
        <v xml:space="preserve"> </v>
      </c>
      <c r="K1395" s="238" t="str">
        <f t="shared" si="64"/>
        <v xml:space="preserve"> </v>
      </c>
      <c r="L1395" s="87" t="str">
        <f t="shared" si="65"/>
        <v xml:space="preserve"> </v>
      </c>
    </row>
    <row r="1396" spans="1:12" x14ac:dyDescent="0.25">
      <c r="A1396" s="72"/>
      <c r="B1396" s="82"/>
      <c r="C1396" s="82"/>
      <c r="D1396" s="79"/>
      <c r="E1396" s="83"/>
      <c r="F1396" s="83"/>
      <c r="G1396" s="81"/>
      <c r="H1396" s="126"/>
      <c r="I1396" s="238" t="str">
        <f>IF(ISNUMBER(F1396),_xlfn.IFS(RIGHT(H1396,3)="(b)",IF(AND(G1396&gt;=DATE('1. Informace o projektu'!$C$3,1,1),G1396&lt;=WORKDAY(DATE('1. Informace o projektu'!$C$3+1,1,31)-1,1)),"OK","!!"),RIGHT(H1396,3)="(a)",IF(AND(G1396&gt;=DATE('1. Informace o projektu'!$C$3,1,1),G1396&lt;=WORKDAY(DATE('1. Informace o projektu'!$C$3,12,31)-1,1,'6. Data'!$C$76:$C$89)),"OK","!!"),ISBLANK(G1396),"!",ISBLANK(H1396),"!!!",H1396='6. Data'!$B$3,"vyberte druh nákladu")," ")</f>
        <v xml:space="preserve"> </v>
      </c>
      <c r="J1396" s="261" t="str">
        <f t="shared" si="63"/>
        <v xml:space="preserve"> </v>
      </c>
      <c r="K1396" s="238" t="str">
        <f t="shared" si="64"/>
        <v xml:space="preserve"> </v>
      </c>
      <c r="L1396" s="87" t="str">
        <f t="shared" si="65"/>
        <v xml:space="preserve"> </v>
      </c>
    </row>
    <row r="1397" spans="1:12" x14ac:dyDescent="0.25">
      <c r="A1397" s="72"/>
      <c r="B1397" s="82"/>
      <c r="C1397" s="82"/>
      <c r="D1397" s="79"/>
      <c r="E1397" s="83"/>
      <c r="F1397" s="83"/>
      <c r="G1397" s="81"/>
      <c r="H1397" s="126"/>
      <c r="I1397" s="238" t="str">
        <f>IF(ISNUMBER(F1397),_xlfn.IFS(RIGHT(H1397,3)="(b)",IF(AND(G1397&gt;=DATE('1. Informace o projektu'!$C$3,1,1),G1397&lt;=WORKDAY(DATE('1. Informace o projektu'!$C$3+1,1,31)-1,1)),"OK","!!"),RIGHT(H1397,3)="(a)",IF(AND(G1397&gt;=DATE('1. Informace o projektu'!$C$3,1,1),G1397&lt;=WORKDAY(DATE('1. Informace o projektu'!$C$3,12,31)-1,1,'6. Data'!$C$76:$C$89)),"OK","!!"),ISBLANK(G1397),"!",ISBLANK(H1397),"!!!",H1397='6. Data'!$B$3,"vyberte druh nákladu")," ")</f>
        <v xml:space="preserve"> </v>
      </c>
      <c r="J1397" s="261" t="str">
        <f t="shared" si="63"/>
        <v xml:space="preserve"> </v>
      </c>
      <c r="K1397" s="238" t="str">
        <f t="shared" si="64"/>
        <v xml:space="preserve"> </v>
      </c>
      <c r="L1397" s="87" t="str">
        <f t="shared" si="65"/>
        <v xml:space="preserve"> </v>
      </c>
    </row>
    <row r="1398" spans="1:12" x14ac:dyDescent="0.25">
      <c r="A1398" s="72"/>
      <c r="B1398" s="82"/>
      <c r="C1398" s="82"/>
      <c r="D1398" s="79"/>
      <c r="E1398" s="83"/>
      <c r="F1398" s="83"/>
      <c r="G1398" s="81"/>
      <c r="H1398" s="126"/>
      <c r="I1398" s="238" t="str">
        <f>IF(ISNUMBER(F1398),_xlfn.IFS(RIGHT(H1398,3)="(b)",IF(AND(G1398&gt;=DATE('1. Informace o projektu'!$C$3,1,1),G1398&lt;=WORKDAY(DATE('1. Informace o projektu'!$C$3+1,1,31)-1,1)),"OK","!!"),RIGHT(H1398,3)="(a)",IF(AND(G1398&gt;=DATE('1. Informace o projektu'!$C$3,1,1),G1398&lt;=WORKDAY(DATE('1. Informace o projektu'!$C$3,12,31)-1,1,'6. Data'!$C$76:$C$89)),"OK","!!"),ISBLANK(G1398),"!",ISBLANK(H1398),"!!!",H1398='6. Data'!$B$3,"vyberte druh nákladu")," ")</f>
        <v xml:space="preserve"> </v>
      </c>
      <c r="J1398" s="261" t="str">
        <f t="shared" si="63"/>
        <v xml:space="preserve"> </v>
      </c>
      <c r="K1398" s="238" t="str">
        <f t="shared" si="64"/>
        <v xml:space="preserve"> </v>
      </c>
      <c r="L1398" s="87" t="str">
        <f t="shared" si="65"/>
        <v xml:space="preserve"> </v>
      </c>
    </row>
    <row r="1399" spans="1:12" x14ac:dyDescent="0.25">
      <c r="A1399" s="72"/>
      <c r="B1399" s="82"/>
      <c r="C1399" s="82"/>
      <c r="D1399" s="79"/>
      <c r="E1399" s="83"/>
      <c r="F1399" s="83"/>
      <c r="G1399" s="81"/>
      <c r="H1399" s="126"/>
      <c r="I1399" s="238" t="str">
        <f>IF(ISNUMBER(F1399),_xlfn.IFS(RIGHT(H1399,3)="(b)",IF(AND(G1399&gt;=DATE('1. Informace o projektu'!$C$3,1,1),G1399&lt;=WORKDAY(DATE('1. Informace o projektu'!$C$3+1,1,31)-1,1)),"OK","!!"),RIGHT(H1399,3)="(a)",IF(AND(G1399&gt;=DATE('1. Informace o projektu'!$C$3,1,1),G1399&lt;=WORKDAY(DATE('1. Informace o projektu'!$C$3,12,31)-1,1,'6. Data'!$C$76:$C$89)),"OK","!!"),ISBLANK(G1399),"!",ISBLANK(H1399),"!!!",H1399='6. Data'!$B$3,"vyberte druh nákladu")," ")</f>
        <v xml:space="preserve"> </v>
      </c>
      <c r="J1399" s="261" t="str">
        <f t="shared" si="63"/>
        <v xml:space="preserve"> </v>
      </c>
      <c r="K1399" s="238" t="str">
        <f t="shared" si="64"/>
        <v xml:space="preserve"> </v>
      </c>
      <c r="L1399" s="87" t="str">
        <f t="shared" si="65"/>
        <v xml:space="preserve"> </v>
      </c>
    </row>
    <row r="1400" spans="1:12" x14ac:dyDescent="0.25">
      <c r="A1400" s="72"/>
      <c r="B1400" s="82"/>
      <c r="C1400" s="82"/>
      <c r="D1400" s="79"/>
      <c r="E1400" s="83"/>
      <c r="F1400" s="83"/>
      <c r="G1400" s="81"/>
      <c r="H1400" s="126"/>
      <c r="I1400" s="238" t="str">
        <f>IF(ISNUMBER(F1400),_xlfn.IFS(RIGHT(H1400,3)="(b)",IF(AND(G1400&gt;=DATE('1. Informace o projektu'!$C$3,1,1),G1400&lt;=WORKDAY(DATE('1. Informace o projektu'!$C$3+1,1,31)-1,1)),"OK","!!"),RIGHT(H1400,3)="(a)",IF(AND(G1400&gt;=DATE('1. Informace o projektu'!$C$3,1,1),G1400&lt;=WORKDAY(DATE('1. Informace o projektu'!$C$3,12,31)-1,1,'6. Data'!$C$76:$C$89)),"OK","!!"),ISBLANK(G1400),"!",ISBLANK(H1400),"!!!",H1400='6. Data'!$B$3,"vyberte druh nákladu")," ")</f>
        <v xml:space="preserve"> </v>
      </c>
      <c r="J1400" s="261" t="str">
        <f t="shared" si="63"/>
        <v xml:space="preserve"> </v>
      </c>
      <c r="K1400" s="238" t="str">
        <f t="shared" si="64"/>
        <v xml:space="preserve"> </v>
      </c>
      <c r="L1400" s="87" t="str">
        <f t="shared" si="65"/>
        <v xml:space="preserve"> </v>
      </c>
    </row>
    <row r="1401" spans="1:12" x14ac:dyDescent="0.25">
      <c r="A1401" s="72"/>
      <c r="B1401" s="82"/>
      <c r="C1401" s="82"/>
      <c r="D1401" s="79"/>
      <c r="E1401" s="83"/>
      <c r="F1401" s="83"/>
      <c r="G1401" s="81"/>
      <c r="H1401" s="126"/>
      <c r="I1401" s="238" t="str">
        <f>IF(ISNUMBER(F1401),_xlfn.IFS(RIGHT(H1401,3)="(b)",IF(AND(G1401&gt;=DATE('1. Informace o projektu'!$C$3,1,1),G1401&lt;=WORKDAY(DATE('1. Informace o projektu'!$C$3+1,1,31)-1,1)),"OK","!!"),RIGHT(H1401,3)="(a)",IF(AND(G1401&gt;=DATE('1. Informace o projektu'!$C$3,1,1),G1401&lt;=WORKDAY(DATE('1. Informace o projektu'!$C$3,12,31)-1,1,'6. Data'!$C$76:$C$89)),"OK","!!"),ISBLANK(G1401),"!",ISBLANK(H1401),"!!!",H1401='6. Data'!$B$3,"vyberte druh nákladu")," ")</f>
        <v xml:space="preserve"> </v>
      </c>
      <c r="J1401" s="261" t="str">
        <f t="shared" si="63"/>
        <v xml:space="preserve"> </v>
      </c>
      <c r="K1401" s="238" t="str">
        <f t="shared" si="64"/>
        <v xml:space="preserve"> </v>
      </c>
      <c r="L1401" s="87" t="str">
        <f t="shared" si="65"/>
        <v xml:space="preserve"> </v>
      </c>
    </row>
    <row r="1402" spans="1:12" x14ac:dyDescent="0.25">
      <c r="A1402" s="72"/>
      <c r="B1402" s="82"/>
      <c r="C1402" s="82"/>
      <c r="D1402" s="79"/>
      <c r="E1402" s="83"/>
      <c r="F1402" s="83"/>
      <c r="G1402" s="81"/>
      <c r="H1402" s="126"/>
      <c r="I1402" s="238" t="str">
        <f>IF(ISNUMBER(F1402),_xlfn.IFS(RIGHT(H1402,3)="(b)",IF(AND(G1402&gt;=DATE('1. Informace o projektu'!$C$3,1,1),G1402&lt;=WORKDAY(DATE('1. Informace o projektu'!$C$3+1,1,31)-1,1)),"OK","!!"),RIGHT(H1402,3)="(a)",IF(AND(G1402&gt;=DATE('1. Informace o projektu'!$C$3,1,1),G1402&lt;=WORKDAY(DATE('1. Informace o projektu'!$C$3,12,31)-1,1,'6. Data'!$C$76:$C$89)),"OK","!!"),ISBLANK(G1402),"!",ISBLANK(H1402),"!!!",H1402='6. Data'!$B$3,"vyberte druh nákladu")," ")</f>
        <v xml:space="preserve"> </v>
      </c>
      <c r="J1402" s="261" t="str">
        <f t="shared" si="63"/>
        <v xml:space="preserve"> </v>
      </c>
      <c r="K1402" s="238" t="str">
        <f t="shared" si="64"/>
        <v xml:space="preserve"> </v>
      </c>
      <c r="L1402" s="87" t="str">
        <f t="shared" si="65"/>
        <v xml:space="preserve"> </v>
      </c>
    </row>
    <row r="1403" spans="1:12" x14ac:dyDescent="0.25">
      <c r="A1403" s="72"/>
      <c r="B1403" s="82"/>
      <c r="C1403" s="82"/>
      <c r="D1403" s="79"/>
      <c r="E1403" s="83"/>
      <c r="F1403" s="83"/>
      <c r="G1403" s="81"/>
      <c r="H1403" s="126"/>
      <c r="I1403" s="238" t="str">
        <f>IF(ISNUMBER(F1403),_xlfn.IFS(RIGHT(H1403,3)="(b)",IF(AND(G1403&gt;=DATE('1. Informace o projektu'!$C$3,1,1),G1403&lt;=WORKDAY(DATE('1. Informace o projektu'!$C$3+1,1,31)-1,1)),"OK","!!"),RIGHT(H1403,3)="(a)",IF(AND(G1403&gt;=DATE('1. Informace o projektu'!$C$3,1,1),G1403&lt;=WORKDAY(DATE('1. Informace o projektu'!$C$3,12,31)-1,1,'6. Data'!$C$76:$C$89)),"OK","!!"),ISBLANK(G1403),"!",ISBLANK(H1403),"!!!",H1403='6. Data'!$B$3,"vyberte druh nákladu")," ")</f>
        <v xml:space="preserve"> </v>
      </c>
      <c r="J1403" s="261" t="str">
        <f t="shared" si="63"/>
        <v xml:space="preserve"> </v>
      </c>
      <c r="K1403" s="238" t="str">
        <f t="shared" si="64"/>
        <v xml:space="preserve"> </v>
      </c>
      <c r="L1403" s="87" t="str">
        <f t="shared" si="65"/>
        <v xml:space="preserve"> </v>
      </c>
    </row>
    <row r="1404" spans="1:12" x14ac:dyDescent="0.25">
      <c r="A1404" s="72"/>
      <c r="B1404" s="82"/>
      <c r="C1404" s="82"/>
      <c r="D1404" s="79"/>
      <c r="E1404" s="83"/>
      <c r="F1404" s="83"/>
      <c r="G1404" s="81"/>
      <c r="H1404" s="126"/>
      <c r="I1404" s="238" t="str">
        <f>IF(ISNUMBER(F1404),_xlfn.IFS(RIGHT(H1404,3)="(b)",IF(AND(G1404&gt;=DATE('1. Informace o projektu'!$C$3,1,1),G1404&lt;=WORKDAY(DATE('1. Informace o projektu'!$C$3+1,1,31)-1,1)),"OK","!!"),RIGHT(H1404,3)="(a)",IF(AND(G1404&gt;=DATE('1. Informace o projektu'!$C$3,1,1),G1404&lt;=WORKDAY(DATE('1. Informace o projektu'!$C$3,12,31)-1,1,'6. Data'!$C$76:$C$89)),"OK","!!"),ISBLANK(G1404),"!",ISBLANK(H1404),"!!!",H1404='6. Data'!$B$3,"vyberte druh nákladu")," ")</f>
        <v xml:space="preserve"> </v>
      </c>
      <c r="J1404" s="261" t="str">
        <f t="shared" si="63"/>
        <v xml:space="preserve"> </v>
      </c>
      <c r="K1404" s="238" t="str">
        <f t="shared" si="64"/>
        <v xml:space="preserve"> </v>
      </c>
      <c r="L1404" s="87" t="str">
        <f t="shared" si="65"/>
        <v xml:space="preserve"> </v>
      </c>
    </row>
    <row r="1405" spans="1:12" x14ac:dyDescent="0.25">
      <c r="A1405" s="72"/>
      <c r="B1405" s="82"/>
      <c r="C1405" s="82"/>
      <c r="D1405" s="79"/>
      <c r="E1405" s="83"/>
      <c r="F1405" s="83"/>
      <c r="G1405" s="81"/>
      <c r="H1405" s="126"/>
      <c r="I1405" s="238" t="str">
        <f>IF(ISNUMBER(F1405),_xlfn.IFS(RIGHT(H1405,3)="(b)",IF(AND(G1405&gt;=DATE('1. Informace o projektu'!$C$3,1,1),G1405&lt;=WORKDAY(DATE('1. Informace o projektu'!$C$3+1,1,31)-1,1)),"OK","!!"),RIGHT(H1405,3)="(a)",IF(AND(G1405&gt;=DATE('1. Informace o projektu'!$C$3,1,1),G1405&lt;=WORKDAY(DATE('1. Informace o projektu'!$C$3,12,31)-1,1,'6. Data'!$C$76:$C$89)),"OK","!!"),ISBLANK(G1405),"!",ISBLANK(H1405),"!!!",H1405='6. Data'!$B$3,"vyberte druh nákladu")," ")</f>
        <v xml:space="preserve"> </v>
      </c>
      <c r="J1405" s="261" t="str">
        <f t="shared" si="63"/>
        <v xml:space="preserve"> </v>
      </c>
      <c r="K1405" s="238" t="str">
        <f t="shared" si="64"/>
        <v xml:space="preserve"> </v>
      </c>
      <c r="L1405" s="87" t="str">
        <f t="shared" si="65"/>
        <v xml:space="preserve"> </v>
      </c>
    </row>
    <row r="1406" spans="1:12" x14ac:dyDescent="0.25">
      <c r="A1406" s="72"/>
      <c r="B1406" s="82"/>
      <c r="C1406" s="82"/>
      <c r="D1406" s="79"/>
      <c r="E1406" s="83"/>
      <c r="F1406" s="83"/>
      <c r="G1406" s="81"/>
      <c r="H1406" s="126"/>
      <c r="I1406" s="238" t="str">
        <f>IF(ISNUMBER(F1406),_xlfn.IFS(RIGHT(H1406,3)="(b)",IF(AND(G1406&gt;=DATE('1. Informace o projektu'!$C$3,1,1),G1406&lt;=WORKDAY(DATE('1. Informace o projektu'!$C$3+1,1,31)-1,1)),"OK","!!"),RIGHT(H1406,3)="(a)",IF(AND(G1406&gt;=DATE('1. Informace o projektu'!$C$3,1,1),G1406&lt;=WORKDAY(DATE('1. Informace o projektu'!$C$3,12,31)-1,1,'6. Data'!$C$76:$C$89)),"OK","!!"),ISBLANK(G1406),"!",ISBLANK(H1406),"!!!",H1406='6. Data'!$B$3,"vyberte druh nákladu")," ")</f>
        <v xml:space="preserve"> </v>
      </c>
      <c r="J1406" s="261" t="str">
        <f t="shared" si="63"/>
        <v xml:space="preserve"> </v>
      </c>
      <c r="K1406" s="238" t="str">
        <f t="shared" si="64"/>
        <v xml:space="preserve"> </v>
      </c>
      <c r="L1406" s="87" t="str">
        <f t="shared" si="65"/>
        <v xml:space="preserve"> </v>
      </c>
    </row>
    <row r="1407" spans="1:12" x14ac:dyDescent="0.25">
      <c r="A1407" s="72"/>
      <c r="B1407" s="82"/>
      <c r="C1407" s="82"/>
      <c r="D1407" s="79"/>
      <c r="E1407" s="83"/>
      <c r="F1407" s="83"/>
      <c r="G1407" s="81"/>
      <c r="H1407" s="126"/>
      <c r="I1407" s="238" t="str">
        <f>IF(ISNUMBER(F1407),_xlfn.IFS(RIGHT(H1407,3)="(b)",IF(AND(G1407&gt;=DATE('1. Informace o projektu'!$C$3,1,1),G1407&lt;=WORKDAY(DATE('1. Informace o projektu'!$C$3+1,1,31)-1,1)),"OK","!!"),RIGHT(H1407,3)="(a)",IF(AND(G1407&gt;=DATE('1. Informace o projektu'!$C$3,1,1),G1407&lt;=WORKDAY(DATE('1. Informace o projektu'!$C$3,12,31)-1,1,'6. Data'!$C$76:$C$89)),"OK","!!"),ISBLANK(G1407),"!",ISBLANK(H1407),"!!!",H1407='6. Data'!$B$3,"vyberte druh nákladu")," ")</f>
        <v xml:space="preserve"> </v>
      </c>
      <c r="J1407" s="261" t="str">
        <f t="shared" si="63"/>
        <v xml:space="preserve"> </v>
      </c>
      <c r="K1407" s="238" t="str">
        <f t="shared" si="64"/>
        <v xml:space="preserve"> </v>
      </c>
      <c r="L1407" s="87" t="str">
        <f t="shared" si="65"/>
        <v xml:space="preserve"> </v>
      </c>
    </row>
    <row r="1408" spans="1:12" x14ac:dyDescent="0.25">
      <c r="A1408" s="72"/>
      <c r="B1408" s="82"/>
      <c r="C1408" s="82"/>
      <c r="D1408" s="79"/>
      <c r="E1408" s="83"/>
      <c r="F1408" s="83"/>
      <c r="G1408" s="81"/>
      <c r="H1408" s="126"/>
      <c r="I1408" s="238" t="str">
        <f>IF(ISNUMBER(F1408),_xlfn.IFS(RIGHT(H1408,3)="(b)",IF(AND(G1408&gt;=DATE('1. Informace o projektu'!$C$3,1,1),G1408&lt;=WORKDAY(DATE('1. Informace o projektu'!$C$3+1,1,31)-1,1)),"OK","!!"),RIGHT(H1408,3)="(a)",IF(AND(G1408&gt;=DATE('1. Informace o projektu'!$C$3,1,1),G1408&lt;=WORKDAY(DATE('1. Informace o projektu'!$C$3,12,31)-1,1,'6. Data'!$C$76:$C$89)),"OK","!!"),ISBLANK(G1408),"!",ISBLANK(H1408),"!!!",H1408='6. Data'!$B$3,"vyberte druh nákladu")," ")</f>
        <v xml:space="preserve"> </v>
      </c>
      <c r="J1408" s="261" t="str">
        <f t="shared" si="63"/>
        <v xml:space="preserve"> </v>
      </c>
      <c r="K1408" s="238" t="str">
        <f t="shared" si="64"/>
        <v xml:space="preserve"> </v>
      </c>
      <c r="L1408" s="87" t="str">
        <f t="shared" si="65"/>
        <v xml:space="preserve"> </v>
      </c>
    </row>
    <row r="1409" spans="1:12" x14ac:dyDescent="0.25">
      <c r="A1409" s="72"/>
      <c r="B1409" s="82"/>
      <c r="C1409" s="82"/>
      <c r="D1409" s="79"/>
      <c r="E1409" s="83"/>
      <c r="F1409" s="83"/>
      <c r="G1409" s="81"/>
      <c r="H1409" s="126"/>
      <c r="I1409" s="238" t="str">
        <f>IF(ISNUMBER(F1409),_xlfn.IFS(RIGHT(H1409,3)="(b)",IF(AND(G1409&gt;=DATE('1. Informace o projektu'!$C$3,1,1),G1409&lt;=WORKDAY(DATE('1. Informace o projektu'!$C$3+1,1,31)-1,1)),"OK","!!"),RIGHT(H1409,3)="(a)",IF(AND(G1409&gt;=DATE('1. Informace o projektu'!$C$3,1,1),G1409&lt;=WORKDAY(DATE('1. Informace o projektu'!$C$3,12,31)-1,1,'6. Data'!$C$76:$C$89)),"OK","!!"),ISBLANK(G1409),"!",ISBLANK(H1409),"!!!",H1409='6. Data'!$B$3,"vyberte druh nákladu")," ")</f>
        <v xml:space="preserve"> </v>
      </c>
      <c r="J1409" s="261" t="str">
        <f t="shared" si="63"/>
        <v xml:space="preserve"> </v>
      </c>
      <c r="K1409" s="238" t="str">
        <f t="shared" si="64"/>
        <v xml:space="preserve"> </v>
      </c>
      <c r="L1409" s="87" t="str">
        <f t="shared" si="65"/>
        <v xml:space="preserve"> </v>
      </c>
    </row>
    <row r="1410" spans="1:12" x14ac:dyDescent="0.25">
      <c r="A1410" s="72"/>
      <c r="B1410" s="82"/>
      <c r="C1410" s="82"/>
      <c r="D1410" s="79"/>
      <c r="E1410" s="83"/>
      <c r="F1410" s="83"/>
      <c r="G1410" s="81"/>
      <c r="H1410" s="126"/>
      <c r="I1410" s="238" t="str">
        <f>IF(ISNUMBER(F1410),_xlfn.IFS(RIGHT(H1410,3)="(b)",IF(AND(G1410&gt;=DATE('1. Informace o projektu'!$C$3,1,1),G1410&lt;=WORKDAY(DATE('1. Informace o projektu'!$C$3+1,1,31)-1,1)),"OK","!!"),RIGHT(H1410,3)="(a)",IF(AND(G1410&gt;=DATE('1. Informace o projektu'!$C$3,1,1),G1410&lt;=WORKDAY(DATE('1. Informace o projektu'!$C$3,12,31)-1,1,'6. Data'!$C$76:$C$89)),"OK","!!"),ISBLANK(G1410),"!",ISBLANK(H1410),"!!!",H1410='6. Data'!$B$3,"vyberte druh nákladu")," ")</f>
        <v xml:space="preserve"> </v>
      </c>
      <c r="J1410" s="261" t="str">
        <f t="shared" si="63"/>
        <v xml:space="preserve"> </v>
      </c>
      <c r="K1410" s="238" t="str">
        <f t="shared" si="64"/>
        <v xml:space="preserve"> </v>
      </c>
      <c r="L1410" s="87" t="str">
        <f t="shared" si="65"/>
        <v xml:space="preserve"> </v>
      </c>
    </row>
    <row r="1411" spans="1:12" x14ac:dyDescent="0.25">
      <c r="A1411" s="72"/>
      <c r="B1411" s="82"/>
      <c r="C1411" s="82"/>
      <c r="D1411" s="79"/>
      <c r="E1411" s="83"/>
      <c r="F1411" s="83"/>
      <c r="G1411" s="81"/>
      <c r="H1411" s="126"/>
      <c r="I1411" s="238" t="str">
        <f>IF(ISNUMBER(F1411),_xlfn.IFS(RIGHT(H1411,3)="(b)",IF(AND(G1411&gt;=DATE('1. Informace o projektu'!$C$3,1,1),G1411&lt;=WORKDAY(DATE('1. Informace o projektu'!$C$3+1,1,31)-1,1)),"OK","!!"),RIGHT(H1411,3)="(a)",IF(AND(G1411&gt;=DATE('1. Informace o projektu'!$C$3,1,1),G1411&lt;=WORKDAY(DATE('1. Informace o projektu'!$C$3,12,31)-1,1,'6. Data'!$C$76:$C$89)),"OK","!!"),ISBLANK(G1411),"!",ISBLANK(H1411),"!!!",H1411='6. Data'!$B$3,"vyberte druh nákladu")," ")</f>
        <v xml:space="preserve"> </v>
      </c>
      <c r="J1411" s="261" t="str">
        <f t="shared" si="63"/>
        <v xml:space="preserve"> </v>
      </c>
      <c r="K1411" s="238" t="str">
        <f t="shared" si="64"/>
        <v xml:space="preserve"> </v>
      </c>
      <c r="L1411" s="87" t="str">
        <f t="shared" si="65"/>
        <v xml:space="preserve"> </v>
      </c>
    </row>
    <row r="1412" spans="1:12" x14ac:dyDescent="0.25">
      <c r="A1412" s="72"/>
      <c r="B1412" s="82"/>
      <c r="C1412" s="82"/>
      <c r="D1412" s="79"/>
      <c r="E1412" s="83"/>
      <c r="F1412" s="83"/>
      <c r="G1412" s="81"/>
      <c r="H1412" s="126"/>
      <c r="I1412" s="238" t="str">
        <f>IF(ISNUMBER(F1412),_xlfn.IFS(RIGHT(H1412,3)="(b)",IF(AND(G1412&gt;=DATE('1. Informace o projektu'!$C$3,1,1),G1412&lt;=WORKDAY(DATE('1. Informace o projektu'!$C$3+1,1,31)-1,1)),"OK","!!"),RIGHT(H1412,3)="(a)",IF(AND(G1412&gt;=DATE('1. Informace o projektu'!$C$3,1,1),G1412&lt;=WORKDAY(DATE('1. Informace o projektu'!$C$3,12,31)-1,1,'6. Data'!$C$76:$C$89)),"OK","!!"),ISBLANK(G1412),"!",ISBLANK(H1412),"!!!",H1412='6. Data'!$B$3,"vyberte druh nákladu")," ")</f>
        <v xml:space="preserve"> </v>
      </c>
      <c r="J1412" s="261" t="str">
        <f t="shared" si="63"/>
        <v xml:space="preserve"> </v>
      </c>
      <c r="K1412" s="238" t="str">
        <f t="shared" si="64"/>
        <v xml:space="preserve"> </v>
      </c>
      <c r="L1412" s="87" t="str">
        <f t="shared" si="65"/>
        <v xml:space="preserve"> </v>
      </c>
    </row>
    <row r="1413" spans="1:12" x14ac:dyDescent="0.25">
      <c r="A1413" s="72"/>
      <c r="B1413" s="82"/>
      <c r="C1413" s="82"/>
      <c r="D1413" s="79"/>
      <c r="E1413" s="83"/>
      <c r="F1413" s="83"/>
      <c r="G1413" s="81"/>
      <c r="H1413" s="126"/>
      <c r="I1413" s="238" t="str">
        <f>IF(ISNUMBER(F1413),_xlfn.IFS(RIGHT(H1413,3)="(b)",IF(AND(G1413&gt;=DATE('1. Informace o projektu'!$C$3,1,1),G1413&lt;=WORKDAY(DATE('1. Informace o projektu'!$C$3+1,1,31)-1,1)),"OK","!!"),RIGHT(H1413,3)="(a)",IF(AND(G1413&gt;=DATE('1. Informace o projektu'!$C$3,1,1),G1413&lt;=WORKDAY(DATE('1. Informace o projektu'!$C$3,12,31)-1,1,'6. Data'!$C$76:$C$89)),"OK","!!"),ISBLANK(G1413),"!",ISBLANK(H1413),"!!!",H1413='6. Data'!$B$3,"vyberte druh nákladu")," ")</f>
        <v xml:space="preserve"> </v>
      </c>
      <c r="J1413" s="261" t="str">
        <f t="shared" si="63"/>
        <v xml:space="preserve"> </v>
      </c>
      <c r="K1413" s="238" t="str">
        <f t="shared" si="64"/>
        <v xml:space="preserve"> </v>
      </c>
      <c r="L1413" s="87" t="str">
        <f t="shared" si="65"/>
        <v xml:space="preserve"> </v>
      </c>
    </row>
    <row r="1414" spans="1:12" x14ac:dyDescent="0.25">
      <c r="A1414" s="72"/>
      <c r="B1414" s="82"/>
      <c r="C1414" s="82"/>
      <c r="D1414" s="79"/>
      <c r="E1414" s="83"/>
      <c r="F1414" s="83"/>
      <c r="G1414" s="81"/>
      <c r="H1414" s="126"/>
      <c r="I1414" s="238" t="str">
        <f>IF(ISNUMBER(F1414),_xlfn.IFS(RIGHT(H1414,3)="(b)",IF(AND(G1414&gt;=DATE('1. Informace o projektu'!$C$3,1,1),G1414&lt;=WORKDAY(DATE('1. Informace o projektu'!$C$3+1,1,31)-1,1)),"OK","!!"),RIGHT(H1414,3)="(a)",IF(AND(G1414&gt;=DATE('1. Informace o projektu'!$C$3,1,1),G1414&lt;=WORKDAY(DATE('1. Informace o projektu'!$C$3,12,31)-1,1,'6. Data'!$C$76:$C$89)),"OK","!!"),ISBLANK(G1414),"!",ISBLANK(H1414),"!!!",H1414='6. Data'!$B$3,"vyberte druh nákladu")," ")</f>
        <v xml:space="preserve"> </v>
      </c>
      <c r="J1414" s="261" t="str">
        <f t="shared" si="63"/>
        <v xml:space="preserve"> </v>
      </c>
      <c r="K1414" s="238" t="str">
        <f t="shared" si="64"/>
        <v xml:space="preserve"> </v>
      </c>
      <c r="L1414" s="87" t="str">
        <f t="shared" si="65"/>
        <v xml:space="preserve"> </v>
      </c>
    </row>
    <row r="1415" spans="1:12" x14ac:dyDescent="0.25">
      <c r="A1415" s="72"/>
      <c r="B1415" s="82"/>
      <c r="C1415" s="82"/>
      <c r="D1415" s="79"/>
      <c r="E1415" s="83"/>
      <c r="F1415" s="83"/>
      <c r="G1415" s="81"/>
      <c r="H1415" s="126"/>
      <c r="I1415" s="238" t="str">
        <f>IF(ISNUMBER(F1415),_xlfn.IFS(RIGHT(H1415,3)="(b)",IF(AND(G1415&gt;=DATE('1. Informace o projektu'!$C$3,1,1),G1415&lt;=WORKDAY(DATE('1. Informace o projektu'!$C$3+1,1,31)-1,1)),"OK","!!"),RIGHT(H1415,3)="(a)",IF(AND(G1415&gt;=DATE('1. Informace o projektu'!$C$3,1,1),G1415&lt;=WORKDAY(DATE('1. Informace o projektu'!$C$3,12,31)-1,1,'6. Data'!$C$76:$C$89)),"OK","!!"),ISBLANK(G1415),"!",ISBLANK(H1415),"!!!",H1415='6. Data'!$B$3,"vyberte druh nákladu")," ")</f>
        <v xml:space="preserve"> </v>
      </c>
      <c r="J1415" s="261" t="str">
        <f t="shared" ref="J1415:J1478" si="66">_xlfn.IFS(I1415="!","Zapište datum úhrady",I1415="ok"," ",I1415=" "," ",I1415="!!!","vyberte druh nákladu",I1415="!!","nepovolené datum úhrady",I1415="vyberte druh nákladu","vyberte druh nákladu")</f>
        <v xml:space="preserve"> </v>
      </c>
      <c r="K1415" s="238" t="str">
        <f t="shared" ref="K1415:K1478" si="67">IF(ISNUMBER(F1415),IF(E1415&gt;=F1415,"OK","!")," ")</f>
        <v xml:space="preserve"> </v>
      </c>
      <c r="L1415" s="87" t="str">
        <f t="shared" ref="L1415:L1478" si="68">_xlfn.IFS(K1415="!","Hrazeno z dotace je vyšší než fakturovaná částka",K1415="ok"," ",K1415=" "," ")</f>
        <v xml:space="preserve"> </v>
      </c>
    </row>
    <row r="1416" spans="1:12" x14ac:dyDescent="0.25">
      <c r="A1416" s="72"/>
      <c r="B1416" s="82"/>
      <c r="C1416" s="82"/>
      <c r="D1416" s="79"/>
      <c r="E1416" s="83"/>
      <c r="F1416" s="83"/>
      <c r="G1416" s="81"/>
      <c r="H1416" s="126"/>
      <c r="I1416" s="238" t="str">
        <f>IF(ISNUMBER(F1416),_xlfn.IFS(RIGHT(H1416,3)="(b)",IF(AND(G1416&gt;=DATE('1. Informace o projektu'!$C$3,1,1),G1416&lt;=WORKDAY(DATE('1. Informace o projektu'!$C$3+1,1,31)-1,1)),"OK","!!"),RIGHT(H1416,3)="(a)",IF(AND(G1416&gt;=DATE('1. Informace o projektu'!$C$3,1,1),G1416&lt;=WORKDAY(DATE('1. Informace o projektu'!$C$3,12,31)-1,1,'6. Data'!$C$76:$C$89)),"OK","!!"),ISBLANK(G1416),"!",ISBLANK(H1416),"!!!",H1416='6. Data'!$B$3,"vyberte druh nákladu")," ")</f>
        <v xml:space="preserve"> </v>
      </c>
      <c r="J1416" s="261" t="str">
        <f t="shared" si="66"/>
        <v xml:space="preserve"> </v>
      </c>
      <c r="K1416" s="238" t="str">
        <f t="shared" si="67"/>
        <v xml:space="preserve"> </v>
      </c>
      <c r="L1416" s="87" t="str">
        <f t="shared" si="68"/>
        <v xml:space="preserve"> </v>
      </c>
    </row>
    <row r="1417" spans="1:12" x14ac:dyDescent="0.25">
      <c r="A1417" s="72"/>
      <c r="B1417" s="82"/>
      <c r="C1417" s="82"/>
      <c r="D1417" s="79"/>
      <c r="E1417" s="83"/>
      <c r="F1417" s="83"/>
      <c r="G1417" s="81"/>
      <c r="H1417" s="126"/>
      <c r="I1417" s="238" t="str">
        <f>IF(ISNUMBER(F1417),_xlfn.IFS(RIGHT(H1417,3)="(b)",IF(AND(G1417&gt;=DATE('1. Informace o projektu'!$C$3,1,1),G1417&lt;=WORKDAY(DATE('1. Informace o projektu'!$C$3+1,1,31)-1,1)),"OK","!!"),RIGHT(H1417,3)="(a)",IF(AND(G1417&gt;=DATE('1. Informace o projektu'!$C$3,1,1),G1417&lt;=WORKDAY(DATE('1. Informace o projektu'!$C$3,12,31)-1,1,'6. Data'!$C$76:$C$89)),"OK","!!"),ISBLANK(G1417),"!",ISBLANK(H1417),"!!!",H1417='6. Data'!$B$3,"vyberte druh nákladu")," ")</f>
        <v xml:space="preserve"> </v>
      </c>
      <c r="J1417" s="261" t="str">
        <f t="shared" si="66"/>
        <v xml:space="preserve"> </v>
      </c>
      <c r="K1417" s="238" t="str">
        <f t="shared" si="67"/>
        <v xml:space="preserve"> </v>
      </c>
      <c r="L1417" s="87" t="str">
        <f t="shared" si="68"/>
        <v xml:space="preserve"> </v>
      </c>
    </row>
    <row r="1418" spans="1:12" x14ac:dyDescent="0.25">
      <c r="A1418" s="72"/>
      <c r="B1418" s="82"/>
      <c r="C1418" s="82"/>
      <c r="D1418" s="79"/>
      <c r="E1418" s="83"/>
      <c r="F1418" s="83"/>
      <c r="G1418" s="81"/>
      <c r="H1418" s="126"/>
      <c r="I1418" s="238" t="str">
        <f>IF(ISNUMBER(F1418),_xlfn.IFS(RIGHT(H1418,3)="(b)",IF(AND(G1418&gt;=DATE('1. Informace o projektu'!$C$3,1,1),G1418&lt;=WORKDAY(DATE('1. Informace o projektu'!$C$3+1,1,31)-1,1)),"OK","!!"),RIGHT(H1418,3)="(a)",IF(AND(G1418&gt;=DATE('1. Informace o projektu'!$C$3,1,1),G1418&lt;=WORKDAY(DATE('1. Informace o projektu'!$C$3,12,31)-1,1,'6. Data'!$C$76:$C$89)),"OK","!!"),ISBLANK(G1418),"!",ISBLANK(H1418),"!!!",H1418='6. Data'!$B$3,"vyberte druh nákladu")," ")</f>
        <v xml:space="preserve"> </v>
      </c>
      <c r="J1418" s="261" t="str">
        <f t="shared" si="66"/>
        <v xml:space="preserve"> </v>
      </c>
      <c r="K1418" s="238" t="str">
        <f t="shared" si="67"/>
        <v xml:space="preserve"> </v>
      </c>
      <c r="L1418" s="87" t="str">
        <f t="shared" si="68"/>
        <v xml:space="preserve"> </v>
      </c>
    </row>
    <row r="1419" spans="1:12" x14ac:dyDescent="0.25">
      <c r="A1419" s="72"/>
      <c r="B1419" s="82"/>
      <c r="C1419" s="82"/>
      <c r="D1419" s="79"/>
      <c r="E1419" s="83"/>
      <c r="F1419" s="83"/>
      <c r="G1419" s="81"/>
      <c r="H1419" s="126"/>
      <c r="I1419" s="238" t="str">
        <f>IF(ISNUMBER(F1419),_xlfn.IFS(RIGHT(H1419,3)="(b)",IF(AND(G1419&gt;=DATE('1. Informace o projektu'!$C$3,1,1),G1419&lt;=WORKDAY(DATE('1. Informace o projektu'!$C$3+1,1,31)-1,1)),"OK","!!"),RIGHT(H1419,3)="(a)",IF(AND(G1419&gt;=DATE('1. Informace o projektu'!$C$3,1,1),G1419&lt;=WORKDAY(DATE('1. Informace o projektu'!$C$3,12,31)-1,1,'6. Data'!$C$76:$C$89)),"OK","!!"),ISBLANK(G1419),"!",ISBLANK(H1419),"!!!",H1419='6. Data'!$B$3,"vyberte druh nákladu")," ")</f>
        <v xml:space="preserve"> </v>
      </c>
      <c r="J1419" s="261" t="str">
        <f t="shared" si="66"/>
        <v xml:space="preserve"> </v>
      </c>
      <c r="K1419" s="238" t="str">
        <f t="shared" si="67"/>
        <v xml:space="preserve"> </v>
      </c>
      <c r="L1419" s="87" t="str">
        <f t="shared" si="68"/>
        <v xml:space="preserve"> </v>
      </c>
    </row>
    <row r="1420" spans="1:12" x14ac:dyDescent="0.25">
      <c r="A1420" s="72"/>
      <c r="B1420" s="82"/>
      <c r="C1420" s="82"/>
      <c r="D1420" s="79"/>
      <c r="E1420" s="83"/>
      <c r="F1420" s="83"/>
      <c r="G1420" s="81"/>
      <c r="H1420" s="126"/>
      <c r="I1420" s="238" t="str">
        <f>IF(ISNUMBER(F1420),_xlfn.IFS(RIGHT(H1420,3)="(b)",IF(AND(G1420&gt;=DATE('1. Informace o projektu'!$C$3,1,1),G1420&lt;=WORKDAY(DATE('1. Informace o projektu'!$C$3+1,1,31)-1,1)),"OK","!!"),RIGHT(H1420,3)="(a)",IF(AND(G1420&gt;=DATE('1. Informace o projektu'!$C$3,1,1),G1420&lt;=WORKDAY(DATE('1. Informace o projektu'!$C$3,12,31)-1,1,'6. Data'!$C$76:$C$89)),"OK","!!"),ISBLANK(G1420),"!",ISBLANK(H1420),"!!!",H1420='6. Data'!$B$3,"vyberte druh nákladu")," ")</f>
        <v xml:space="preserve"> </v>
      </c>
      <c r="J1420" s="261" t="str">
        <f t="shared" si="66"/>
        <v xml:space="preserve"> </v>
      </c>
      <c r="K1420" s="238" t="str">
        <f t="shared" si="67"/>
        <v xml:space="preserve"> </v>
      </c>
      <c r="L1420" s="87" t="str">
        <f t="shared" si="68"/>
        <v xml:space="preserve"> </v>
      </c>
    </row>
    <row r="1421" spans="1:12" x14ac:dyDescent="0.25">
      <c r="A1421" s="72"/>
      <c r="B1421" s="82"/>
      <c r="C1421" s="82"/>
      <c r="D1421" s="79"/>
      <c r="E1421" s="83"/>
      <c r="F1421" s="83"/>
      <c r="G1421" s="81"/>
      <c r="H1421" s="126"/>
      <c r="I1421" s="238" t="str">
        <f>IF(ISNUMBER(F1421),_xlfn.IFS(RIGHT(H1421,3)="(b)",IF(AND(G1421&gt;=DATE('1. Informace o projektu'!$C$3,1,1),G1421&lt;=WORKDAY(DATE('1. Informace o projektu'!$C$3+1,1,31)-1,1)),"OK","!!"),RIGHT(H1421,3)="(a)",IF(AND(G1421&gt;=DATE('1. Informace o projektu'!$C$3,1,1),G1421&lt;=WORKDAY(DATE('1. Informace o projektu'!$C$3,12,31)-1,1,'6. Data'!$C$76:$C$89)),"OK","!!"),ISBLANK(G1421),"!",ISBLANK(H1421),"!!!",H1421='6. Data'!$B$3,"vyberte druh nákladu")," ")</f>
        <v xml:space="preserve"> </v>
      </c>
      <c r="J1421" s="261" t="str">
        <f t="shared" si="66"/>
        <v xml:space="preserve"> </v>
      </c>
      <c r="K1421" s="238" t="str">
        <f t="shared" si="67"/>
        <v xml:space="preserve"> </v>
      </c>
      <c r="L1421" s="87" t="str">
        <f t="shared" si="68"/>
        <v xml:space="preserve"> </v>
      </c>
    </row>
    <row r="1422" spans="1:12" x14ac:dyDescent="0.25">
      <c r="A1422" s="72"/>
      <c r="B1422" s="82"/>
      <c r="C1422" s="82"/>
      <c r="D1422" s="79"/>
      <c r="E1422" s="83"/>
      <c r="F1422" s="83"/>
      <c r="G1422" s="81"/>
      <c r="H1422" s="126"/>
      <c r="I1422" s="238" t="str">
        <f>IF(ISNUMBER(F1422),_xlfn.IFS(RIGHT(H1422,3)="(b)",IF(AND(G1422&gt;=DATE('1. Informace o projektu'!$C$3,1,1),G1422&lt;=WORKDAY(DATE('1. Informace o projektu'!$C$3+1,1,31)-1,1)),"OK","!!"),RIGHT(H1422,3)="(a)",IF(AND(G1422&gt;=DATE('1. Informace o projektu'!$C$3,1,1),G1422&lt;=WORKDAY(DATE('1. Informace o projektu'!$C$3,12,31)-1,1,'6. Data'!$C$76:$C$89)),"OK","!!"),ISBLANK(G1422),"!",ISBLANK(H1422),"!!!",H1422='6. Data'!$B$3,"vyberte druh nákladu")," ")</f>
        <v xml:space="preserve"> </v>
      </c>
      <c r="J1422" s="261" t="str">
        <f t="shared" si="66"/>
        <v xml:space="preserve"> </v>
      </c>
      <c r="K1422" s="238" t="str">
        <f t="shared" si="67"/>
        <v xml:space="preserve"> </v>
      </c>
      <c r="L1422" s="87" t="str">
        <f t="shared" si="68"/>
        <v xml:space="preserve"> </v>
      </c>
    </row>
    <row r="1423" spans="1:12" x14ac:dyDescent="0.25">
      <c r="A1423" s="72"/>
      <c r="B1423" s="82"/>
      <c r="C1423" s="82"/>
      <c r="D1423" s="79"/>
      <c r="E1423" s="83"/>
      <c r="F1423" s="83"/>
      <c r="G1423" s="81"/>
      <c r="H1423" s="126"/>
      <c r="I1423" s="238" t="str">
        <f>IF(ISNUMBER(F1423),_xlfn.IFS(RIGHT(H1423,3)="(b)",IF(AND(G1423&gt;=DATE('1. Informace o projektu'!$C$3,1,1),G1423&lt;=WORKDAY(DATE('1. Informace o projektu'!$C$3+1,1,31)-1,1)),"OK","!!"),RIGHT(H1423,3)="(a)",IF(AND(G1423&gt;=DATE('1. Informace o projektu'!$C$3,1,1),G1423&lt;=WORKDAY(DATE('1. Informace o projektu'!$C$3,12,31)-1,1,'6. Data'!$C$76:$C$89)),"OK","!!"),ISBLANK(G1423),"!",ISBLANK(H1423),"!!!",H1423='6. Data'!$B$3,"vyberte druh nákladu")," ")</f>
        <v xml:space="preserve"> </v>
      </c>
      <c r="J1423" s="261" t="str">
        <f t="shared" si="66"/>
        <v xml:space="preserve"> </v>
      </c>
      <c r="K1423" s="238" t="str">
        <f t="shared" si="67"/>
        <v xml:space="preserve"> </v>
      </c>
      <c r="L1423" s="87" t="str">
        <f t="shared" si="68"/>
        <v xml:space="preserve"> </v>
      </c>
    </row>
    <row r="1424" spans="1:12" x14ac:dyDescent="0.25">
      <c r="A1424" s="72"/>
      <c r="B1424" s="82"/>
      <c r="C1424" s="82"/>
      <c r="D1424" s="79"/>
      <c r="E1424" s="83"/>
      <c r="F1424" s="83"/>
      <c r="G1424" s="81"/>
      <c r="H1424" s="126"/>
      <c r="I1424" s="238" t="str">
        <f>IF(ISNUMBER(F1424),_xlfn.IFS(RIGHT(H1424,3)="(b)",IF(AND(G1424&gt;=DATE('1. Informace o projektu'!$C$3,1,1),G1424&lt;=WORKDAY(DATE('1. Informace o projektu'!$C$3+1,1,31)-1,1)),"OK","!!"),RIGHT(H1424,3)="(a)",IF(AND(G1424&gt;=DATE('1. Informace o projektu'!$C$3,1,1),G1424&lt;=WORKDAY(DATE('1. Informace o projektu'!$C$3,12,31)-1,1,'6. Data'!$C$76:$C$89)),"OK","!!"),ISBLANK(G1424),"!",ISBLANK(H1424),"!!!",H1424='6. Data'!$B$3,"vyberte druh nákladu")," ")</f>
        <v xml:space="preserve"> </v>
      </c>
      <c r="J1424" s="261" t="str">
        <f t="shared" si="66"/>
        <v xml:space="preserve"> </v>
      </c>
      <c r="K1424" s="238" t="str">
        <f t="shared" si="67"/>
        <v xml:space="preserve"> </v>
      </c>
      <c r="L1424" s="87" t="str">
        <f t="shared" si="68"/>
        <v xml:space="preserve"> </v>
      </c>
    </row>
    <row r="1425" spans="1:12" x14ac:dyDescent="0.25">
      <c r="A1425" s="72"/>
      <c r="B1425" s="82"/>
      <c r="C1425" s="82"/>
      <c r="D1425" s="79"/>
      <c r="E1425" s="83"/>
      <c r="F1425" s="83"/>
      <c r="G1425" s="81"/>
      <c r="H1425" s="126"/>
      <c r="I1425" s="238" t="str">
        <f>IF(ISNUMBER(F1425),_xlfn.IFS(RIGHT(H1425,3)="(b)",IF(AND(G1425&gt;=DATE('1. Informace o projektu'!$C$3,1,1),G1425&lt;=WORKDAY(DATE('1. Informace o projektu'!$C$3+1,1,31)-1,1)),"OK","!!"),RIGHT(H1425,3)="(a)",IF(AND(G1425&gt;=DATE('1. Informace o projektu'!$C$3,1,1),G1425&lt;=WORKDAY(DATE('1. Informace o projektu'!$C$3,12,31)-1,1,'6. Data'!$C$76:$C$89)),"OK","!!"),ISBLANK(G1425),"!",ISBLANK(H1425),"!!!",H1425='6. Data'!$B$3,"vyberte druh nákladu")," ")</f>
        <v xml:space="preserve"> </v>
      </c>
      <c r="J1425" s="261" t="str">
        <f t="shared" si="66"/>
        <v xml:space="preserve"> </v>
      </c>
      <c r="K1425" s="238" t="str">
        <f t="shared" si="67"/>
        <v xml:space="preserve"> </v>
      </c>
      <c r="L1425" s="87" t="str">
        <f t="shared" si="68"/>
        <v xml:space="preserve"> </v>
      </c>
    </row>
    <row r="1426" spans="1:12" x14ac:dyDescent="0.25">
      <c r="A1426" s="72"/>
      <c r="B1426" s="82"/>
      <c r="C1426" s="82"/>
      <c r="D1426" s="79"/>
      <c r="E1426" s="83"/>
      <c r="F1426" s="83"/>
      <c r="G1426" s="81"/>
      <c r="H1426" s="126"/>
      <c r="I1426" s="238" t="str">
        <f>IF(ISNUMBER(F1426),_xlfn.IFS(RIGHT(H1426,3)="(b)",IF(AND(G1426&gt;=DATE('1. Informace o projektu'!$C$3,1,1),G1426&lt;=WORKDAY(DATE('1. Informace o projektu'!$C$3+1,1,31)-1,1)),"OK","!!"),RIGHT(H1426,3)="(a)",IF(AND(G1426&gt;=DATE('1. Informace o projektu'!$C$3,1,1),G1426&lt;=WORKDAY(DATE('1. Informace o projektu'!$C$3,12,31)-1,1,'6. Data'!$C$76:$C$89)),"OK","!!"),ISBLANK(G1426),"!",ISBLANK(H1426),"!!!",H1426='6. Data'!$B$3,"vyberte druh nákladu")," ")</f>
        <v xml:space="preserve"> </v>
      </c>
      <c r="J1426" s="261" t="str">
        <f t="shared" si="66"/>
        <v xml:space="preserve"> </v>
      </c>
      <c r="K1426" s="238" t="str">
        <f t="shared" si="67"/>
        <v xml:space="preserve"> </v>
      </c>
      <c r="L1426" s="87" t="str">
        <f t="shared" si="68"/>
        <v xml:space="preserve"> </v>
      </c>
    </row>
    <row r="1427" spans="1:12" x14ac:dyDescent="0.25">
      <c r="A1427" s="72"/>
      <c r="B1427" s="82"/>
      <c r="C1427" s="82"/>
      <c r="D1427" s="79"/>
      <c r="E1427" s="83"/>
      <c r="F1427" s="83"/>
      <c r="G1427" s="81"/>
      <c r="H1427" s="126"/>
      <c r="I1427" s="238" t="str">
        <f>IF(ISNUMBER(F1427),_xlfn.IFS(RIGHT(H1427,3)="(b)",IF(AND(G1427&gt;=DATE('1. Informace o projektu'!$C$3,1,1),G1427&lt;=WORKDAY(DATE('1. Informace o projektu'!$C$3+1,1,31)-1,1)),"OK","!!"),RIGHT(H1427,3)="(a)",IF(AND(G1427&gt;=DATE('1. Informace o projektu'!$C$3,1,1),G1427&lt;=WORKDAY(DATE('1. Informace o projektu'!$C$3,12,31)-1,1,'6. Data'!$C$76:$C$89)),"OK","!!"),ISBLANK(G1427),"!",ISBLANK(H1427),"!!!",H1427='6. Data'!$B$3,"vyberte druh nákladu")," ")</f>
        <v xml:space="preserve"> </v>
      </c>
      <c r="J1427" s="261" t="str">
        <f t="shared" si="66"/>
        <v xml:space="preserve"> </v>
      </c>
      <c r="K1427" s="238" t="str">
        <f t="shared" si="67"/>
        <v xml:space="preserve"> </v>
      </c>
      <c r="L1427" s="87" t="str">
        <f t="shared" si="68"/>
        <v xml:space="preserve"> </v>
      </c>
    </row>
    <row r="1428" spans="1:12" x14ac:dyDescent="0.25">
      <c r="A1428" s="72"/>
      <c r="B1428" s="82"/>
      <c r="C1428" s="82"/>
      <c r="D1428" s="79"/>
      <c r="E1428" s="83"/>
      <c r="F1428" s="83"/>
      <c r="G1428" s="81"/>
      <c r="H1428" s="126"/>
      <c r="I1428" s="238" t="str">
        <f>IF(ISNUMBER(F1428),_xlfn.IFS(RIGHT(H1428,3)="(b)",IF(AND(G1428&gt;=DATE('1. Informace o projektu'!$C$3,1,1),G1428&lt;=WORKDAY(DATE('1. Informace o projektu'!$C$3+1,1,31)-1,1)),"OK","!!"),RIGHT(H1428,3)="(a)",IF(AND(G1428&gt;=DATE('1. Informace o projektu'!$C$3,1,1),G1428&lt;=WORKDAY(DATE('1. Informace o projektu'!$C$3,12,31)-1,1,'6. Data'!$C$76:$C$89)),"OK","!!"),ISBLANK(G1428),"!",ISBLANK(H1428),"!!!",H1428='6. Data'!$B$3,"vyberte druh nákladu")," ")</f>
        <v xml:space="preserve"> </v>
      </c>
      <c r="J1428" s="261" t="str">
        <f t="shared" si="66"/>
        <v xml:space="preserve"> </v>
      </c>
      <c r="K1428" s="238" t="str">
        <f t="shared" si="67"/>
        <v xml:space="preserve"> </v>
      </c>
      <c r="L1428" s="87" t="str">
        <f t="shared" si="68"/>
        <v xml:space="preserve"> </v>
      </c>
    </row>
    <row r="1429" spans="1:12" x14ac:dyDescent="0.25">
      <c r="A1429" s="72"/>
      <c r="B1429" s="82"/>
      <c r="C1429" s="82"/>
      <c r="D1429" s="79"/>
      <c r="E1429" s="83"/>
      <c r="F1429" s="83"/>
      <c r="G1429" s="81"/>
      <c r="H1429" s="126"/>
      <c r="I1429" s="238" t="str">
        <f>IF(ISNUMBER(F1429),_xlfn.IFS(RIGHT(H1429,3)="(b)",IF(AND(G1429&gt;=DATE('1. Informace o projektu'!$C$3,1,1),G1429&lt;=WORKDAY(DATE('1. Informace o projektu'!$C$3+1,1,31)-1,1)),"OK","!!"),RIGHT(H1429,3)="(a)",IF(AND(G1429&gt;=DATE('1. Informace o projektu'!$C$3,1,1),G1429&lt;=WORKDAY(DATE('1. Informace o projektu'!$C$3,12,31)-1,1,'6. Data'!$C$76:$C$89)),"OK","!!"),ISBLANK(G1429),"!",ISBLANK(H1429),"!!!",H1429='6. Data'!$B$3,"vyberte druh nákladu")," ")</f>
        <v xml:space="preserve"> </v>
      </c>
      <c r="J1429" s="261" t="str">
        <f t="shared" si="66"/>
        <v xml:space="preserve"> </v>
      </c>
      <c r="K1429" s="238" t="str">
        <f t="shared" si="67"/>
        <v xml:space="preserve"> </v>
      </c>
      <c r="L1429" s="87" t="str">
        <f t="shared" si="68"/>
        <v xml:space="preserve"> </v>
      </c>
    </row>
    <row r="1430" spans="1:12" x14ac:dyDescent="0.25">
      <c r="A1430" s="72"/>
      <c r="B1430" s="82"/>
      <c r="C1430" s="82"/>
      <c r="D1430" s="79"/>
      <c r="E1430" s="83"/>
      <c r="F1430" s="83"/>
      <c r="G1430" s="81"/>
      <c r="H1430" s="126"/>
      <c r="I1430" s="238" t="str">
        <f>IF(ISNUMBER(F1430),_xlfn.IFS(RIGHT(H1430,3)="(b)",IF(AND(G1430&gt;=DATE('1. Informace o projektu'!$C$3,1,1),G1430&lt;=WORKDAY(DATE('1. Informace o projektu'!$C$3+1,1,31)-1,1)),"OK","!!"),RIGHT(H1430,3)="(a)",IF(AND(G1430&gt;=DATE('1. Informace o projektu'!$C$3,1,1),G1430&lt;=WORKDAY(DATE('1. Informace o projektu'!$C$3,12,31)-1,1,'6. Data'!$C$76:$C$89)),"OK","!!"),ISBLANK(G1430),"!",ISBLANK(H1430),"!!!",H1430='6. Data'!$B$3,"vyberte druh nákladu")," ")</f>
        <v xml:space="preserve"> </v>
      </c>
      <c r="J1430" s="261" t="str">
        <f t="shared" si="66"/>
        <v xml:space="preserve"> </v>
      </c>
      <c r="K1430" s="238" t="str">
        <f t="shared" si="67"/>
        <v xml:space="preserve"> </v>
      </c>
      <c r="L1430" s="87" t="str">
        <f t="shared" si="68"/>
        <v xml:space="preserve"> </v>
      </c>
    </row>
    <row r="1431" spans="1:12" x14ac:dyDescent="0.25">
      <c r="A1431" s="72"/>
      <c r="B1431" s="82"/>
      <c r="C1431" s="82"/>
      <c r="D1431" s="79"/>
      <c r="E1431" s="83"/>
      <c r="F1431" s="83"/>
      <c r="G1431" s="81"/>
      <c r="H1431" s="126"/>
      <c r="I1431" s="238" t="str">
        <f>IF(ISNUMBER(F1431),_xlfn.IFS(RIGHT(H1431,3)="(b)",IF(AND(G1431&gt;=DATE('1. Informace o projektu'!$C$3,1,1),G1431&lt;=WORKDAY(DATE('1. Informace o projektu'!$C$3+1,1,31)-1,1)),"OK","!!"),RIGHT(H1431,3)="(a)",IF(AND(G1431&gt;=DATE('1. Informace o projektu'!$C$3,1,1),G1431&lt;=WORKDAY(DATE('1. Informace o projektu'!$C$3,12,31)-1,1,'6. Data'!$C$76:$C$89)),"OK","!!"),ISBLANK(G1431),"!",ISBLANK(H1431),"!!!",H1431='6. Data'!$B$3,"vyberte druh nákladu")," ")</f>
        <v xml:space="preserve"> </v>
      </c>
      <c r="J1431" s="261" t="str">
        <f t="shared" si="66"/>
        <v xml:space="preserve"> </v>
      </c>
      <c r="K1431" s="238" t="str">
        <f t="shared" si="67"/>
        <v xml:space="preserve"> </v>
      </c>
      <c r="L1431" s="87" t="str">
        <f t="shared" si="68"/>
        <v xml:space="preserve"> </v>
      </c>
    </row>
    <row r="1432" spans="1:12" x14ac:dyDescent="0.25">
      <c r="A1432" s="72"/>
      <c r="B1432" s="82"/>
      <c r="C1432" s="82"/>
      <c r="D1432" s="79"/>
      <c r="E1432" s="83"/>
      <c r="F1432" s="83"/>
      <c r="G1432" s="81"/>
      <c r="H1432" s="126"/>
      <c r="I1432" s="238" t="str">
        <f>IF(ISNUMBER(F1432),_xlfn.IFS(RIGHT(H1432,3)="(b)",IF(AND(G1432&gt;=DATE('1. Informace o projektu'!$C$3,1,1),G1432&lt;=WORKDAY(DATE('1. Informace o projektu'!$C$3+1,1,31)-1,1)),"OK","!!"),RIGHT(H1432,3)="(a)",IF(AND(G1432&gt;=DATE('1. Informace o projektu'!$C$3,1,1),G1432&lt;=WORKDAY(DATE('1. Informace o projektu'!$C$3,12,31)-1,1,'6. Data'!$C$76:$C$89)),"OK","!!"),ISBLANK(G1432),"!",ISBLANK(H1432),"!!!",H1432='6. Data'!$B$3,"vyberte druh nákladu")," ")</f>
        <v xml:space="preserve"> </v>
      </c>
      <c r="J1432" s="261" t="str">
        <f t="shared" si="66"/>
        <v xml:space="preserve"> </v>
      </c>
      <c r="K1432" s="238" t="str">
        <f t="shared" si="67"/>
        <v xml:space="preserve"> </v>
      </c>
      <c r="L1432" s="87" t="str">
        <f t="shared" si="68"/>
        <v xml:space="preserve"> </v>
      </c>
    </row>
    <row r="1433" spans="1:12" x14ac:dyDescent="0.25">
      <c r="A1433" s="72"/>
      <c r="B1433" s="82"/>
      <c r="C1433" s="82"/>
      <c r="D1433" s="79"/>
      <c r="E1433" s="83"/>
      <c r="F1433" s="83"/>
      <c r="G1433" s="81"/>
      <c r="H1433" s="126"/>
      <c r="I1433" s="238" t="str">
        <f>IF(ISNUMBER(F1433),_xlfn.IFS(RIGHT(H1433,3)="(b)",IF(AND(G1433&gt;=DATE('1. Informace o projektu'!$C$3,1,1),G1433&lt;=WORKDAY(DATE('1. Informace o projektu'!$C$3+1,1,31)-1,1)),"OK","!!"),RIGHT(H1433,3)="(a)",IF(AND(G1433&gt;=DATE('1. Informace o projektu'!$C$3,1,1),G1433&lt;=WORKDAY(DATE('1. Informace o projektu'!$C$3,12,31)-1,1,'6. Data'!$C$76:$C$89)),"OK","!!"),ISBLANK(G1433),"!",ISBLANK(H1433),"!!!",H1433='6. Data'!$B$3,"vyberte druh nákladu")," ")</f>
        <v xml:space="preserve"> </v>
      </c>
      <c r="J1433" s="261" t="str">
        <f t="shared" si="66"/>
        <v xml:space="preserve"> </v>
      </c>
      <c r="K1433" s="238" t="str">
        <f t="shared" si="67"/>
        <v xml:space="preserve"> </v>
      </c>
      <c r="L1433" s="87" t="str">
        <f t="shared" si="68"/>
        <v xml:space="preserve"> </v>
      </c>
    </row>
    <row r="1434" spans="1:12" x14ac:dyDescent="0.25">
      <c r="A1434" s="72"/>
      <c r="B1434" s="82"/>
      <c r="C1434" s="82"/>
      <c r="D1434" s="79"/>
      <c r="E1434" s="83"/>
      <c r="F1434" s="83"/>
      <c r="G1434" s="81"/>
      <c r="H1434" s="126"/>
      <c r="I1434" s="238" t="str">
        <f>IF(ISNUMBER(F1434),_xlfn.IFS(RIGHT(H1434,3)="(b)",IF(AND(G1434&gt;=DATE('1. Informace o projektu'!$C$3,1,1),G1434&lt;=WORKDAY(DATE('1. Informace o projektu'!$C$3+1,1,31)-1,1)),"OK","!!"),RIGHT(H1434,3)="(a)",IF(AND(G1434&gt;=DATE('1. Informace o projektu'!$C$3,1,1),G1434&lt;=WORKDAY(DATE('1. Informace o projektu'!$C$3,12,31)-1,1,'6. Data'!$C$76:$C$89)),"OK","!!"),ISBLANK(G1434),"!",ISBLANK(H1434),"!!!",H1434='6. Data'!$B$3,"vyberte druh nákladu")," ")</f>
        <v xml:space="preserve"> </v>
      </c>
      <c r="J1434" s="261" t="str">
        <f t="shared" si="66"/>
        <v xml:space="preserve"> </v>
      </c>
      <c r="K1434" s="238" t="str">
        <f t="shared" si="67"/>
        <v xml:space="preserve"> </v>
      </c>
      <c r="L1434" s="87" t="str">
        <f t="shared" si="68"/>
        <v xml:space="preserve"> </v>
      </c>
    </row>
    <row r="1435" spans="1:12" x14ac:dyDescent="0.25">
      <c r="A1435" s="72"/>
      <c r="B1435" s="82"/>
      <c r="C1435" s="82"/>
      <c r="D1435" s="79"/>
      <c r="E1435" s="83"/>
      <c r="F1435" s="83"/>
      <c r="G1435" s="81"/>
      <c r="H1435" s="126"/>
      <c r="I1435" s="238" t="str">
        <f>IF(ISNUMBER(F1435),_xlfn.IFS(RIGHT(H1435,3)="(b)",IF(AND(G1435&gt;=DATE('1. Informace o projektu'!$C$3,1,1),G1435&lt;=WORKDAY(DATE('1. Informace o projektu'!$C$3+1,1,31)-1,1)),"OK","!!"),RIGHT(H1435,3)="(a)",IF(AND(G1435&gt;=DATE('1. Informace o projektu'!$C$3,1,1),G1435&lt;=WORKDAY(DATE('1. Informace o projektu'!$C$3,12,31)-1,1,'6. Data'!$C$76:$C$89)),"OK","!!"),ISBLANK(G1435),"!",ISBLANK(H1435),"!!!",H1435='6. Data'!$B$3,"vyberte druh nákladu")," ")</f>
        <v xml:space="preserve"> </v>
      </c>
      <c r="J1435" s="261" t="str">
        <f t="shared" si="66"/>
        <v xml:space="preserve"> </v>
      </c>
      <c r="K1435" s="238" t="str">
        <f t="shared" si="67"/>
        <v xml:space="preserve"> </v>
      </c>
      <c r="L1435" s="87" t="str">
        <f t="shared" si="68"/>
        <v xml:space="preserve"> </v>
      </c>
    </row>
    <row r="1436" spans="1:12" x14ac:dyDescent="0.25">
      <c r="A1436" s="72"/>
      <c r="B1436" s="82"/>
      <c r="C1436" s="82"/>
      <c r="D1436" s="79"/>
      <c r="E1436" s="83"/>
      <c r="F1436" s="83"/>
      <c r="G1436" s="81"/>
      <c r="H1436" s="126"/>
      <c r="I1436" s="238" t="str">
        <f>IF(ISNUMBER(F1436),_xlfn.IFS(RIGHT(H1436,3)="(b)",IF(AND(G1436&gt;=DATE('1. Informace o projektu'!$C$3,1,1),G1436&lt;=WORKDAY(DATE('1. Informace o projektu'!$C$3+1,1,31)-1,1)),"OK","!!"),RIGHT(H1436,3)="(a)",IF(AND(G1436&gt;=DATE('1. Informace o projektu'!$C$3,1,1),G1436&lt;=WORKDAY(DATE('1. Informace o projektu'!$C$3,12,31)-1,1,'6. Data'!$C$76:$C$89)),"OK","!!"),ISBLANK(G1436),"!",ISBLANK(H1436),"!!!",H1436='6. Data'!$B$3,"vyberte druh nákladu")," ")</f>
        <v xml:space="preserve"> </v>
      </c>
      <c r="J1436" s="261" t="str">
        <f t="shared" si="66"/>
        <v xml:space="preserve"> </v>
      </c>
      <c r="K1436" s="238" t="str">
        <f t="shared" si="67"/>
        <v xml:space="preserve"> </v>
      </c>
      <c r="L1436" s="87" t="str">
        <f t="shared" si="68"/>
        <v xml:space="preserve"> </v>
      </c>
    </row>
    <row r="1437" spans="1:12" x14ac:dyDescent="0.25">
      <c r="A1437" s="72"/>
      <c r="B1437" s="82"/>
      <c r="C1437" s="82"/>
      <c r="D1437" s="79"/>
      <c r="E1437" s="83"/>
      <c r="F1437" s="83"/>
      <c r="G1437" s="81"/>
      <c r="H1437" s="126"/>
      <c r="I1437" s="238" t="str">
        <f>IF(ISNUMBER(F1437),_xlfn.IFS(RIGHT(H1437,3)="(b)",IF(AND(G1437&gt;=DATE('1. Informace o projektu'!$C$3,1,1),G1437&lt;=WORKDAY(DATE('1. Informace o projektu'!$C$3+1,1,31)-1,1)),"OK","!!"),RIGHT(H1437,3)="(a)",IF(AND(G1437&gt;=DATE('1. Informace o projektu'!$C$3,1,1),G1437&lt;=WORKDAY(DATE('1. Informace o projektu'!$C$3,12,31)-1,1,'6. Data'!$C$76:$C$89)),"OK","!!"),ISBLANK(G1437),"!",ISBLANK(H1437),"!!!",H1437='6. Data'!$B$3,"vyberte druh nákladu")," ")</f>
        <v xml:space="preserve"> </v>
      </c>
      <c r="J1437" s="261" t="str">
        <f t="shared" si="66"/>
        <v xml:space="preserve"> </v>
      </c>
      <c r="K1437" s="238" t="str">
        <f t="shared" si="67"/>
        <v xml:space="preserve"> </v>
      </c>
      <c r="L1437" s="87" t="str">
        <f t="shared" si="68"/>
        <v xml:space="preserve"> </v>
      </c>
    </row>
    <row r="1438" spans="1:12" x14ac:dyDescent="0.25">
      <c r="A1438" s="72"/>
      <c r="B1438" s="82"/>
      <c r="C1438" s="82"/>
      <c r="D1438" s="79"/>
      <c r="E1438" s="83"/>
      <c r="F1438" s="83"/>
      <c r="G1438" s="81"/>
      <c r="H1438" s="126"/>
      <c r="I1438" s="238" t="str">
        <f>IF(ISNUMBER(F1438),_xlfn.IFS(RIGHT(H1438,3)="(b)",IF(AND(G1438&gt;=DATE('1. Informace o projektu'!$C$3,1,1),G1438&lt;=WORKDAY(DATE('1. Informace o projektu'!$C$3+1,1,31)-1,1)),"OK","!!"),RIGHT(H1438,3)="(a)",IF(AND(G1438&gt;=DATE('1. Informace o projektu'!$C$3,1,1),G1438&lt;=WORKDAY(DATE('1. Informace o projektu'!$C$3,12,31)-1,1,'6. Data'!$C$76:$C$89)),"OK","!!"),ISBLANK(G1438),"!",ISBLANK(H1438),"!!!",H1438='6. Data'!$B$3,"vyberte druh nákladu")," ")</f>
        <v xml:space="preserve"> </v>
      </c>
      <c r="J1438" s="261" t="str">
        <f t="shared" si="66"/>
        <v xml:space="preserve"> </v>
      </c>
      <c r="K1438" s="238" t="str">
        <f t="shared" si="67"/>
        <v xml:space="preserve"> </v>
      </c>
      <c r="L1438" s="87" t="str">
        <f t="shared" si="68"/>
        <v xml:space="preserve"> </v>
      </c>
    </row>
    <row r="1439" spans="1:12" x14ac:dyDescent="0.25">
      <c r="A1439" s="72"/>
      <c r="B1439" s="82"/>
      <c r="C1439" s="82"/>
      <c r="D1439" s="79"/>
      <c r="E1439" s="83"/>
      <c r="F1439" s="83"/>
      <c r="G1439" s="81"/>
      <c r="H1439" s="126"/>
      <c r="I1439" s="238" t="str">
        <f>IF(ISNUMBER(F1439),_xlfn.IFS(RIGHT(H1439,3)="(b)",IF(AND(G1439&gt;=DATE('1. Informace o projektu'!$C$3,1,1),G1439&lt;=WORKDAY(DATE('1. Informace o projektu'!$C$3+1,1,31)-1,1)),"OK","!!"),RIGHT(H1439,3)="(a)",IF(AND(G1439&gt;=DATE('1. Informace o projektu'!$C$3,1,1),G1439&lt;=WORKDAY(DATE('1. Informace o projektu'!$C$3,12,31)-1,1,'6. Data'!$C$76:$C$89)),"OK","!!"),ISBLANK(G1439),"!",ISBLANK(H1439),"!!!",H1439='6. Data'!$B$3,"vyberte druh nákladu")," ")</f>
        <v xml:space="preserve"> </v>
      </c>
      <c r="J1439" s="261" t="str">
        <f t="shared" si="66"/>
        <v xml:space="preserve"> </v>
      </c>
      <c r="K1439" s="238" t="str">
        <f t="shared" si="67"/>
        <v xml:space="preserve"> </v>
      </c>
      <c r="L1439" s="87" t="str">
        <f t="shared" si="68"/>
        <v xml:space="preserve"> </v>
      </c>
    </row>
    <row r="1440" spans="1:12" x14ac:dyDescent="0.25">
      <c r="A1440" s="72"/>
      <c r="B1440" s="82"/>
      <c r="C1440" s="82"/>
      <c r="D1440" s="79"/>
      <c r="E1440" s="83"/>
      <c r="F1440" s="83"/>
      <c r="G1440" s="81"/>
      <c r="H1440" s="126"/>
      <c r="I1440" s="238" t="str">
        <f>IF(ISNUMBER(F1440),_xlfn.IFS(RIGHT(H1440,3)="(b)",IF(AND(G1440&gt;=DATE('1. Informace o projektu'!$C$3,1,1),G1440&lt;=WORKDAY(DATE('1. Informace o projektu'!$C$3+1,1,31)-1,1)),"OK","!!"),RIGHT(H1440,3)="(a)",IF(AND(G1440&gt;=DATE('1. Informace o projektu'!$C$3,1,1),G1440&lt;=WORKDAY(DATE('1. Informace o projektu'!$C$3,12,31)-1,1,'6. Data'!$C$76:$C$89)),"OK","!!"),ISBLANK(G1440),"!",ISBLANK(H1440),"!!!",H1440='6. Data'!$B$3,"vyberte druh nákladu")," ")</f>
        <v xml:space="preserve"> </v>
      </c>
      <c r="J1440" s="261" t="str">
        <f t="shared" si="66"/>
        <v xml:space="preserve"> </v>
      </c>
      <c r="K1440" s="238" t="str">
        <f t="shared" si="67"/>
        <v xml:space="preserve"> </v>
      </c>
      <c r="L1440" s="87" t="str">
        <f t="shared" si="68"/>
        <v xml:space="preserve"> </v>
      </c>
    </row>
    <row r="1441" spans="1:12" x14ac:dyDescent="0.25">
      <c r="A1441" s="72"/>
      <c r="B1441" s="82"/>
      <c r="C1441" s="82"/>
      <c r="D1441" s="79"/>
      <c r="E1441" s="83"/>
      <c r="F1441" s="83"/>
      <c r="G1441" s="81"/>
      <c r="H1441" s="126"/>
      <c r="I1441" s="238" t="str">
        <f>IF(ISNUMBER(F1441),_xlfn.IFS(RIGHT(H1441,3)="(b)",IF(AND(G1441&gt;=DATE('1. Informace o projektu'!$C$3,1,1),G1441&lt;=WORKDAY(DATE('1. Informace o projektu'!$C$3+1,1,31)-1,1)),"OK","!!"),RIGHT(H1441,3)="(a)",IF(AND(G1441&gt;=DATE('1. Informace o projektu'!$C$3,1,1),G1441&lt;=WORKDAY(DATE('1. Informace o projektu'!$C$3,12,31)-1,1,'6. Data'!$C$76:$C$89)),"OK","!!"),ISBLANK(G1441),"!",ISBLANK(H1441),"!!!",H1441='6. Data'!$B$3,"vyberte druh nákladu")," ")</f>
        <v xml:space="preserve"> </v>
      </c>
      <c r="J1441" s="261" t="str">
        <f t="shared" si="66"/>
        <v xml:space="preserve"> </v>
      </c>
      <c r="K1441" s="238" t="str">
        <f t="shared" si="67"/>
        <v xml:space="preserve"> </v>
      </c>
      <c r="L1441" s="87" t="str">
        <f t="shared" si="68"/>
        <v xml:space="preserve"> </v>
      </c>
    </row>
    <row r="1442" spans="1:12" x14ac:dyDescent="0.25">
      <c r="A1442" s="72"/>
      <c r="B1442" s="82"/>
      <c r="C1442" s="82"/>
      <c r="D1442" s="79"/>
      <c r="E1442" s="83"/>
      <c r="F1442" s="83"/>
      <c r="G1442" s="81"/>
      <c r="H1442" s="126"/>
      <c r="I1442" s="238" t="str">
        <f>IF(ISNUMBER(F1442),_xlfn.IFS(RIGHT(H1442,3)="(b)",IF(AND(G1442&gt;=DATE('1. Informace o projektu'!$C$3,1,1),G1442&lt;=WORKDAY(DATE('1. Informace o projektu'!$C$3+1,1,31)-1,1)),"OK","!!"),RIGHT(H1442,3)="(a)",IF(AND(G1442&gt;=DATE('1. Informace o projektu'!$C$3,1,1),G1442&lt;=WORKDAY(DATE('1. Informace o projektu'!$C$3,12,31)-1,1,'6. Data'!$C$76:$C$89)),"OK","!!"),ISBLANK(G1442),"!",ISBLANK(H1442),"!!!",H1442='6. Data'!$B$3,"vyberte druh nákladu")," ")</f>
        <v xml:space="preserve"> </v>
      </c>
      <c r="J1442" s="261" t="str">
        <f t="shared" si="66"/>
        <v xml:space="preserve"> </v>
      </c>
      <c r="K1442" s="238" t="str">
        <f t="shared" si="67"/>
        <v xml:space="preserve"> </v>
      </c>
      <c r="L1442" s="87" t="str">
        <f t="shared" si="68"/>
        <v xml:space="preserve"> </v>
      </c>
    </row>
    <row r="1443" spans="1:12" x14ac:dyDescent="0.25">
      <c r="A1443" s="72"/>
      <c r="B1443" s="82"/>
      <c r="C1443" s="82"/>
      <c r="D1443" s="79"/>
      <c r="E1443" s="83"/>
      <c r="F1443" s="83"/>
      <c r="G1443" s="81"/>
      <c r="H1443" s="126"/>
      <c r="I1443" s="238" t="str">
        <f>IF(ISNUMBER(F1443),_xlfn.IFS(RIGHT(H1443,3)="(b)",IF(AND(G1443&gt;=DATE('1. Informace o projektu'!$C$3,1,1),G1443&lt;=WORKDAY(DATE('1. Informace o projektu'!$C$3+1,1,31)-1,1)),"OK","!!"),RIGHT(H1443,3)="(a)",IF(AND(G1443&gt;=DATE('1. Informace o projektu'!$C$3,1,1),G1443&lt;=WORKDAY(DATE('1. Informace o projektu'!$C$3,12,31)-1,1,'6. Data'!$C$76:$C$89)),"OK","!!"),ISBLANK(G1443),"!",ISBLANK(H1443),"!!!",H1443='6. Data'!$B$3,"vyberte druh nákladu")," ")</f>
        <v xml:space="preserve"> </v>
      </c>
      <c r="J1443" s="261" t="str">
        <f t="shared" si="66"/>
        <v xml:space="preserve"> </v>
      </c>
      <c r="K1443" s="238" t="str">
        <f t="shared" si="67"/>
        <v xml:space="preserve"> </v>
      </c>
      <c r="L1443" s="87" t="str">
        <f t="shared" si="68"/>
        <v xml:space="preserve"> </v>
      </c>
    </row>
    <row r="1444" spans="1:12" x14ac:dyDescent="0.25">
      <c r="A1444" s="72"/>
      <c r="B1444" s="82"/>
      <c r="C1444" s="82"/>
      <c r="D1444" s="79"/>
      <c r="E1444" s="83"/>
      <c r="F1444" s="83"/>
      <c r="G1444" s="81"/>
      <c r="H1444" s="126"/>
      <c r="I1444" s="238" t="str">
        <f>IF(ISNUMBER(F1444),_xlfn.IFS(RIGHT(H1444,3)="(b)",IF(AND(G1444&gt;=DATE('1. Informace o projektu'!$C$3,1,1),G1444&lt;=WORKDAY(DATE('1. Informace o projektu'!$C$3+1,1,31)-1,1)),"OK","!!"),RIGHT(H1444,3)="(a)",IF(AND(G1444&gt;=DATE('1. Informace o projektu'!$C$3,1,1),G1444&lt;=WORKDAY(DATE('1. Informace o projektu'!$C$3,12,31)-1,1,'6. Data'!$C$76:$C$89)),"OK","!!"),ISBLANK(G1444),"!",ISBLANK(H1444),"!!!",H1444='6. Data'!$B$3,"vyberte druh nákladu")," ")</f>
        <v xml:space="preserve"> </v>
      </c>
      <c r="J1444" s="261" t="str">
        <f t="shared" si="66"/>
        <v xml:space="preserve"> </v>
      </c>
      <c r="K1444" s="238" t="str">
        <f t="shared" si="67"/>
        <v xml:space="preserve"> </v>
      </c>
      <c r="L1444" s="87" t="str">
        <f t="shared" si="68"/>
        <v xml:space="preserve"> </v>
      </c>
    </row>
    <row r="1445" spans="1:12" x14ac:dyDescent="0.25">
      <c r="A1445" s="72"/>
      <c r="B1445" s="82"/>
      <c r="C1445" s="82"/>
      <c r="D1445" s="79"/>
      <c r="E1445" s="83"/>
      <c r="F1445" s="83"/>
      <c r="G1445" s="81"/>
      <c r="H1445" s="126"/>
      <c r="I1445" s="238" t="str">
        <f>IF(ISNUMBER(F1445),_xlfn.IFS(RIGHT(H1445,3)="(b)",IF(AND(G1445&gt;=DATE('1. Informace o projektu'!$C$3,1,1),G1445&lt;=WORKDAY(DATE('1. Informace o projektu'!$C$3+1,1,31)-1,1)),"OK","!!"),RIGHT(H1445,3)="(a)",IF(AND(G1445&gt;=DATE('1. Informace o projektu'!$C$3,1,1),G1445&lt;=WORKDAY(DATE('1. Informace o projektu'!$C$3,12,31)-1,1,'6. Data'!$C$76:$C$89)),"OK","!!"),ISBLANK(G1445),"!",ISBLANK(H1445),"!!!",H1445='6. Data'!$B$3,"vyberte druh nákladu")," ")</f>
        <v xml:space="preserve"> </v>
      </c>
      <c r="J1445" s="261" t="str">
        <f t="shared" si="66"/>
        <v xml:space="preserve"> </v>
      </c>
      <c r="K1445" s="238" t="str">
        <f t="shared" si="67"/>
        <v xml:space="preserve"> </v>
      </c>
      <c r="L1445" s="87" t="str">
        <f t="shared" si="68"/>
        <v xml:space="preserve"> </v>
      </c>
    </row>
    <row r="1446" spans="1:12" x14ac:dyDescent="0.25">
      <c r="A1446" s="72"/>
      <c r="B1446" s="82"/>
      <c r="C1446" s="82"/>
      <c r="D1446" s="79"/>
      <c r="E1446" s="83"/>
      <c r="F1446" s="83"/>
      <c r="G1446" s="81"/>
      <c r="H1446" s="126"/>
      <c r="I1446" s="238" t="str">
        <f>IF(ISNUMBER(F1446),_xlfn.IFS(RIGHT(H1446,3)="(b)",IF(AND(G1446&gt;=DATE('1. Informace o projektu'!$C$3,1,1),G1446&lt;=WORKDAY(DATE('1. Informace o projektu'!$C$3+1,1,31)-1,1)),"OK","!!"),RIGHT(H1446,3)="(a)",IF(AND(G1446&gt;=DATE('1. Informace o projektu'!$C$3,1,1),G1446&lt;=WORKDAY(DATE('1. Informace o projektu'!$C$3,12,31)-1,1,'6. Data'!$C$76:$C$89)),"OK","!!"),ISBLANK(G1446),"!",ISBLANK(H1446),"!!!",H1446='6. Data'!$B$3,"vyberte druh nákladu")," ")</f>
        <v xml:space="preserve"> </v>
      </c>
      <c r="J1446" s="261" t="str">
        <f t="shared" si="66"/>
        <v xml:space="preserve"> </v>
      </c>
      <c r="K1446" s="238" t="str">
        <f t="shared" si="67"/>
        <v xml:space="preserve"> </v>
      </c>
      <c r="L1446" s="87" t="str">
        <f t="shared" si="68"/>
        <v xml:space="preserve"> </v>
      </c>
    </row>
    <row r="1447" spans="1:12" x14ac:dyDescent="0.25">
      <c r="A1447" s="72"/>
      <c r="B1447" s="82"/>
      <c r="C1447" s="82"/>
      <c r="D1447" s="79"/>
      <c r="E1447" s="83"/>
      <c r="F1447" s="83"/>
      <c r="G1447" s="81"/>
      <c r="H1447" s="126"/>
      <c r="I1447" s="238" t="str">
        <f>IF(ISNUMBER(F1447),_xlfn.IFS(RIGHT(H1447,3)="(b)",IF(AND(G1447&gt;=DATE('1. Informace o projektu'!$C$3,1,1),G1447&lt;=WORKDAY(DATE('1. Informace o projektu'!$C$3+1,1,31)-1,1)),"OK","!!"),RIGHT(H1447,3)="(a)",IF(AND(G1447&gt;=DATE('1. Informace o projektu'!$C$3,1,1),G1447&lt;=WORKDAY(DATE('1. Informace o projektu'!$C$3,12,31)-1,1,'6. Data'!$C$76:$C$89)),"OK","!!"),ISBLANK(G1447),"!",ISBLANK(H1447),"!!!",H1447='6. Data'!$B$3,"vyberte druh nákladu")," ")</f>
        <v xml:space="preserve"> </v>
      </c>
      <c r="J1447" s="261" t="str">
        <f t="shared" si="66"/>
        <v xml:space="preserve"> </v>
      </c>
      <c r="K1447" s="238" t="str">
        <f t="shared" si="67"/>
        <v xml:space="preserve"> </v>
      </c>
      <c r="L1447" s="87" t="str">
        <f t="shared" si="68"/>
        <v xml:space="preserve"> </v>
      </c>
    </row>
    <row r="1448" spans="1:12" x14ac:dyDescent="0.25">
      <c r="A1448" s="72"/>
      <c r="B1448" s="82"/>
      <c r="C1448" s="82"/>
      <c r="D1448" s="79"/>
      <c r="E1448" s="83"/>
      <c r="F1448" s="83"/>
      <c r="G1448" s="81"/>
      <c r="H1448" s="126"/>
      <c r="I1448" s="238" t="str">
        <f>IF(ISNUMBER(F1448),_xlfn.IFS(RIGHT(H1448,3)="(b)",IF(AND(G1448&gt;=DATE('1. Informace o projektu'!$C$3,1,1),G1448&lt;=WORKDAY(DATE('1. Informace o projektu'!$C$3+1,1,31)-1,1)),"OK","!!"),RIGHT(H1448,3)="(a)",IF(AND(G1448&gt;=DATE('1. Informace o projektu'!$C$3,1,1),G1448&lt;=WORKDAY(DATE('1. Informace o projektu'!$C$3,12,31)-1,1,'6. Data'!$C$76:$C$89)),"OK","!!"),ISBLANK(G1448),"!",ISBLANK(H1448),"!!!",H1448='6. Data'!$B$3,"vyberte druh nákladu")," ")</f>
        <v xml:space="preserve"> </v>
      </c>
      <c r="J1448" s="261" t="str">
        <f t="shared" si="66"/>
        <v xml:space="preserve"> </v>
      </c>
      <c r="K1448" s="238" t="str">
        <f t="shared" si="67"/>
        <v xml:space="preserve"> </v>
      </c>
      <c r="L1448" s="87" t="str">
        <f t="shared" si="68"/>
        <v xml:space="preserve"> </v>
      </c>
    </row>
    <row r="1449" spans="1:12" x14ac:dyDescent="0.25">
      <c r="A1449" s="72"/>
      <c r="B1449" s="82"/>
      <c r="C1449" s="82"/>
      <c r="D1449" s="79"/>
      <c r="E1449" s="83"/>
      <c r="F1449" s="83"/>
      <c r="G1449" s="81"/>
      <c r="H1449" s="126"/>
      <c r="I1449" s="238" t="str">
        <f>IF(ISNUMBER(F1449),_xlfn.IFS(RIGHT(H1449,3)="(b)",IF(AND(G1449&gt;=DATE('1. Informace o projektu'!$C$3,1,1),G1449&lt;=WORKDAY(DATE('1. Informace o projektu'!$C$3+1,1,31)-1,1)),"OK","!!"),RIGHT(H1449,3)="(a)",IF(AND(G1449&gt;=DATE('1. Informace o projektu'!$C$3,1,1),G1449&lt;=WORKDAY(DATE('1. Informace o projektu'!$C$3,12,31)-1,1,'6. Data'!$C$76:$C$89)),"OK","!!"),ISBLANK(G1449),"!",ISBLANK(H1449),"!!!",H1449='6. Data'!$B$3,"vyberte druh nákladu")," ")</f>
        <v xml:space="preserve"> </v>
      </c>
      <c r="J1449" s="261" t="str">
        <f t="shared" si="66"/>
        <v xml:space="preserve"> </v>
      </c>
      <c r="K1449" s="238" t="str">
        <f t="shared" si="67"/>
        <v xml:space="preserve"> </v>
      </c>
      <c r="L1449" s="87" t="str">
        <f t="shared" si="68"/>
        <v xml:space="preserve"> </v>
      </c>
    </row>
    <row r="1450" spans="1:12" x14ac:dyDescent="0.25">
      <c r="A1450" s="72"/>
      <c r="B1450" s="82"/>
      <c r="C1450" s="82"/>
      <c r="D1450" s="79"/>
      <c r="E1450" s="83"/>
      <c r="F1450" s="83"/>
      <c r="G1450" s="81"/>
      <c r="H1450" s="126"/>
      <c r="I1450" s="238" t="str">
        <f>IF(ISNUMBER(F1450),_xlfn.IFS(RIGHT(H1450,3)="(b)",IF(AND(G1450&gt;=DATE('1. Informace o projektu'!$C$3,1,1),G1450&lt;=WORKDAY(DATE('1. Informace o projektu'!$C$3+1,1,31)-1,1)),"OK","!!"),RIGHT(H1450,3)="(a)",IF(AND(G1450&gt;=DATE('1. Informace o projektu'!$C$3,1,1),G1450&lt;=WORKDAY(DATE('1. Informace o projektu'!$C$3,12,31)-1,1,'6. Data'!$C$76:$C$89)),"OK","!!"),ISBLANK(G1450),"!",ISBLANK(H1450),"!!!",H1450='6. Data'!$B$3,"vyberte druh nákladu")," ")</f>
        <v xml:space="preserve"> </v>
      </c>
      <c r="J1450" s="261" t="str">
        <f t="shared" si="66"/>
        <v xml:space="preserve"> </v>
      </c>
      <c r="K1450" s="238" t="str">
        <f t="shared" si="67"/>
        <v xml:space="preserve"> </v>
      </c>
      <c r="L1450" s="87" t="str">
        <f t="shared" si="68"/>
        <v xml:space="preserve"> </v>
      </c>
    </row>
    <row r="1451" spans="1:12" x14ac:dyDescent="0.25">
      <c r="A1451" s="72"/>
      <c r="B1451" s="82"/>
      <c r="C1451" s="82"/>
      <c r="D1451" s="79"/>
      <c r="E1451" s="83"/>
      <c r="F1451" s="83"/>
      <c r="G1451" s="81"/>
      <c r="H1451" s="126"/>
      <c r="I1451" s="238" t="str">
        <f>IF(ISNUMBER(F1451),_xlfn.IFS(RIGHT(H1451,3)="(b)",IF(AND(G1451&gt;=DATE('1. Informace o projektu'!$C$3,1,1),G1451&lt;=WORKDAY(DATE('1. Informace o projektu'!$C$3+1,1,31)-1,1)),"OK","!!"),RIGHT(H1451,3)="(a)",IF(AND(G1451&gt;=DATE('1. Informace o projektu'!$C$3,1,1),G1451&lt;=WORKDAY(DATE('1. Informace o projektu'!$C$3,12,31)-1,1,'6. Data'!$C$76:$C$89)),"OK","!!"),ISBLANK(G1451),"!",ISBLANK(H1451),"!!!",H1451='6. Data'!$B$3,"vyberte druh nákladu")," ")</f>
        <v xml:space="preserve"> </v>
      </c>
      <c r="J1451" s="261" t="str">
        <f t="shared" si="66"/>
        <v xml:space="preserve"> </v>
      </c>
      <c r="K1451" s="238" t="str">
        <f t="shared" si="67"/>
        <v xml:space="preserve"> </v>
      </c>
      <c r="L1451" s="87" t="str">
        <f t="shared" si="68"/>
        <v xml:space="preserve"> </v>
      </c>
    </row>
    <row r="1452" spans="1:12" x14ac:dyDescent="0.25">
      <c r="A1452" s="72"/>
      <c r="B1452" s="82"/>
      <c r="C1452" s="82"/>
      <c r="D1452" s="79"/>
      <c r="E1452" s="83"/>
      <c r="F1452" s="83"/>
      <c r="G1452" s="81"/>
      <c r="H1452" s="126"/>
      <c r="I1452" s="238" t="str">
        <f>IF(ISNUMBER(F1452),_xlfn.IFS(RIGHT(H1452,3)="(b)",IF(AND(G1452&gt;=DATE('1. Informace o projektu'!$C$3,1,1),G1452&lt;=WORKDAY(DATE('1. Informace o projektu'!$C$3+1,1,31)-1,1)),"OK","!!"),RIGHT(H1452,3)="(a)",IF(AND(G1452&gt;=DATE('1. Informace o projektu'!$C$3,1,1),G1452&lt;=WORKDAY(DATE('1. Informace o projektu'!$C$3,12,31)-1,1,'6. Data'!$C$76:$C$89)),"OK","!!"),ISBLANK(G1452),"!",ISBLANK(H1452),"!!!",H1452='6. Data'!$B$3,"vyberte druh nákladu")," ")</f>
        <v xml:space="preserve"> </v>
      </c>
      <c r="J1452" s="261" t="str">
        <f t="shared" si="66"/>
        <v xml:space="preserve"> </v>
      </c>
      <c r="K1452" s="238" t="str">
        <f t="shared" si="67"/>
        <v xml:space="preserve"> </v>
      </c>
      <c r="L1452" s="87" t="str">
        <f t="shared" si="68"/>
        <v xml:space="preserve"> </v>
      </c>
    </row>
    <row r="1453" spans="1:12" x14ac:dyDescent="0.25">
      <c r="A1453" s="72"/>
      <c r="B1453" s="82"/>
      <c r="C1453" s="82"/>
      <c r="D1453" s="79"/>
      <c r="E1453" s="83"/>
      <c r="F1453" s="83"/>
      <c r="G1453" s="81"/>
      <c r="H1453" s="126"/>
      <c r="I1453" s="238" t="str">
        <f>IF(ISNUMBER(F1453),_xlfn.IFS(RIGHT(H1453,3)="(b)",IF(AND(G1453&gt;=DATE('1. Informace o projektu'!$C$3,1,1),G1453&lt;=WORKDAY(DATE('1. Informace o projektu'!$C$3+1,1,31)-1,1)),"OK","!!"),RIGHT(H1453,3)="(a)",IF(AND(G1453&gt;=DATE('1. Informace o projektu'!$C$3,1,1),G1453&lt;=WORKDAY(DATE('1. Informace o projektu'!$C$3,12,31)-1,1,'6. Data'!$C$76:$C$89)),"OK","!!"),ISBLANK(G1453),"!",ISBLANK(H1453),"!!!",H1453='6. Data'!$B$3,"vyberte druh nákladu")," ")</f>
        <v xml:space="preserve"> </v>
      </c>
      <c r="J1453" s="261" t="str">
        <f t="shared" si="66"/>
        <v xml:space="preserve"> </v>
      </c>
      <c r="K1453" s="238" t="str">
        <f t="shared" si="67"/>
        <v xml:space="preserve"> </v>
      </c>
      <c r="L1453" s="87" t="str">
        <f t="shared" si="68"/>
        <v xml:space="preserve"> </v>
      </c>
    </row>
    <row r="1454" spans="1:12" x14ac:dyDescent="0.25">
      <c r="A1454" s="72"/>
      <c r="B1454" s="82"/>
      <c r="C1454" s="82"/>
      <c r="D1454" s="79"/>
      <c r="E1454" s="83"/>
      <c r="F1454" s="83"/>
      <c r="G1454" s="81"/>
      <c r="H1454" s="126"/>
      <c r="I1454" s="238" t="str">
        <f>IF(ISNUMBER(F1454),_xlfn.IFS(RIGHT(H1454,3)="(b)",IF(AND(G1454&gt;=DATE('1. Informace o projektu'!$C$3,1,1),G1454&lt;=WORKDAY(DATE('1. Informace o projektu'!$C$3+1,1,31)-1,1)),"OK","!!"),RIGHT(H1454,3)="(a)",IF(AND(G1454&gt;=DATE('1. Informace o projektu'!$C$3,1,1),G1454&lt;=WORKDAY(DATE('1. Informace o projektu'!$C$3,12,31)-1,1,'6. Data'!$C$76:$C$89)),"OK","!!"),ISBLANK(G1454),"!",ISBLANK(H1454),"!!!",H1454='6. Data'!$B$3,"vyberte druh nákladu")," ")</f>
        <v xml:space="preserve"> </v>
      </c>
      <c r="J1454" s="261" t="str">
        <f t="shared" si="66"/>
        <v xml:space="preserve"> </v>
      </c>
      <c r="K1454" s="238" t="str">
        <f t="shared" si="67"/>
        <v xml:space="preserve"> </v>
      </c>
      <c r="L1454" s="87" t="str">
        <f t="shared" si="68"/>
        <v xml:space="preserve"> </v>
      </c>
    </row>
    <row r="1455" spans="1:12" x14ac:dyDescent="0.25">
      <c r="A1455" s="72"/>
      <c r="B1455" s="82"/>
      <c r="C1455" s="82"/>
      <c r="D1455" s="79"/>
      <c r="E1455" s="83"/>
      <c r="F1455" s="83"/>
      <c r="G1455" s="81"/>
      <c r="H1455" s="126"/>
      <c r="I1455" s="238" t="str">
        <f>IF(ISNUMBER(F1455),_xlfn.IFS(RIGHT(H1455,3)="(b)",IF(AND(G1455&gt;=DATE('1. Informace o projektu'!$C$3,1,1),G1455&lt;=WORKDAY(DATE('1. Informace o projektu'!$C$3+1,1,31)-1,1)),"OK","!!"),RIGHT(H1455,3)="(a)",IF(AND(G1455&gt;=DATE('1. Informace o projektu'!$C$3,1,1),G1455&lt;=WORKDAY(DATE('1. Informace o projektu'!$C$3,12,31)-1,1,'6. Data'!$C$76:$C$89)),"OK","!!"),ISBLANK(G1455),"!",ISBLANK(H1455),"!!!",H1455='6. Data'!$B$3,"vyberte druh nákladu")," ")</f>
        <v xml:space="preserve"> </v>
      </c>
      <c r="J1455" s="261" t="str">
        <f t="shared" si="66"/>
        <v xml:space="preserve"> </v>
      </c>
      <c r="K1455" s="238" t="str">
        <f t="shared" si="67"/>
        <v xml:space="preserve"> </v>
      </c>
      <c r="L1455" s="87" t="str">
        <f t="shared" si="68"/>
        <v xml:space="preserve"> </v>
      </c>
    </row>
    <row r="1456" spans="1:12" x14ac:dyDescent="0.25">
      <c r="A1456" s="72"/>
      <c r="B1456" s="82"/>
      <c r="C1456" s="82"/>
      <c r="D1456" s="79"/>
      <c r="E1456" s="83"/>
      <c r="F1456" s="83"/>
      <c r="G1456" s="81"/>
      <c r="H1456" s="126"/>
      <c r="I1456" s="238" t="str">
        <f>IF(ISNUMBER(F1456),_xlfn.IFS(RIGHT(H1456,3)="(b)",IF(AND(G1456&gt;=DATE('1. Informace o projektu'!$C$3,1,1),G1456&lt;=WORKDAY(DATE('1. Informace o projektu'!$C$3+1,1,31)-1,1)),"OK","!!"),RIGHT(H1456,3)="(a)",IF(AND(G1456&gt;=DATE('1. Informace o projektu'!$C$3,1,1),G1456&lt;=WORKDAY(DATE('1. Informace o projektu'!$C$3,12,31)-1,1,'6. Data'!$C$76:$C$89)),"OK","!!"),ISBLANK(G1456),"!",ISBLANK(H1456),"!!!",H1456='6. Data'!$B$3,"vyberte druh nákladu")," ")</f>
        <v xml:space="preserve"> </v>
      </c>
      <c r="J1456" s="261" t="str">
        <f t="shared" si="66"/>
        <v xml:space="preserve"> </v>
      </c>
      <c r="K1456" s="238" t="str">
        <f t="shared" si="67"/>
        <v xml:space="preserve"> </v>
      </c>
      <c r="L1456" s="87" t="str">
        <f t="shared" si="68"/>
        <v xml:space="preserve"> </v>
      </c>
    </row>
    <row r="1457" spans="1:12" x14ac:dyDescent="0.25">
      <c r="A1457" s="72"/>
      <c r="B1457" s="82"/>
      <c r="C1457" s="82"/>
      <c r="D1457" s="79"/>
      <c r="E1457" s="83"/>
      <c r="F1457" s="83"/>
      <c r="G1457" s="81"/>
      <c r="H1457" s="126"/>
      <c r="I1457" s="238" t="str">
        <f>IF(ISNUMBER(F1457),_xlfn.IFS(RIGHT(H1457,3)="(b)",IF(AND(G1457&gt;=DATE('1. Informace o projektu'!$C$3,1,1),G1457&lt;=WORKDAY(DATE('1. Informace o projektu'!$C$3+1,1,31)-1,1)),"OK","!!"),RIGHT(H1457,3)="(a)",IF(AND(G1457&gt;=DATE('1. Informace o projektu'!$C$3,1,1),G1457&lt;=WORKDAY(DATE('1. Informace o projektu'!$C$3,12,31)-1,1,'6. Data'!$C$76:$C$89)),"OK","!!"),ISBLANK(G1457),"!",ISBLANK(H1457),"!!!",H1457='6. Data'!$B$3,"vyberte druh nákladu")," ")</f>
        <v xml:space="preserve"> </v>
      </c>
      <c r="J1457" s="261" t="str">
        <f t="shared" si="66"/>
        <v xml:space="preserve"> </v>
      </c>
      <c r="K1457" s="238" t="str">
        <f t="shared" si="67"/>
        <v xml:space="preserve"> </v>
      </c>
      <c r="L1457" s="87" t="str">
        <f t="shared" si="68"/>
        <v xml:space="preserve"> </v>
      </c>
    </row>
    <row r="1458" spans="1:12" x14ac:dyDescent="0.25">
      <c r="A1458" s="72"/>
      <c r="B1458" s="82"/>
      <c r="C1458" s="82"/>
      <c r="D1458" s="79"/>
      <c r="E1458" s="83"/>
      <c r="F1458" s="83"/>
      <c r="G1458" s="81"/>
      <c r="H1458" s="126"/>
      <c r="I1458" s="238" t="str">
        <f>IF(ISNUMBER(F1458),_xlfn.IFS(RIGHT(H1458,3)="(b)",IF(AND(G1458&gt;=DATE('1. Informace o projektu'!$C$3,1,1),G1458&lt;=WORKDAY(DATE('1. Informace o projektu'!$C$3+1,1,31)-1,1)),"OK","!!"),RIGHT(H1458,3)="(a)",IF(AND(G1458&gt;=DATE('1. Informace o projektu'!$C$3,1,1),G1458&lt;=WORKDAY(DATE('1. Informace o projektu'!$C$3,12,31)-1,1,'6. Data'!$C$76:$C$89)),"OK","!!"),ISBLANK(G1458),"!",ISBLANK(H1458),"!!!",H1458='6. Data'!$B$3,"vyberte druh nákladu")," ")</f>
        <v xml:space="preserve"> </v>
      </c>
      <c r="J1458" s="261" t="str">
        <f t="shared" si="66"/>
        <v xml:space="preserve"> </v>
      </c>
      <c r="K1458" s="238" t="str">
        <f t="shared" si="67"/>
        <v xml:space="preserve"> </v>
      </c>
      <c r="L1458" s="87" t="str">
        <f t="shared" si="68"/>
        <v xml:space="preserve"> </v>
      </c>
    </row>
    <row r="1459" spans="1:12" x14ac:dyDescent="0.25">
      <c r="A1459" s="72"/>
      <c r="B1459" s="82"/>
      <c r="C1459" s="82"/>
      <c r="D1459" s="79"/>
      <c r="E1459" s="83"/>
      <c r="F1459" s="83"/>
      <c r="G1459" s="81"/>
      <c r="H1459" s="126"/>
      <c r="I1459" s="238" t="str">
        <f>IF(ISNUMBER(F1459),_xlfn.IFS(RIGHT(H1459,3)="(b)",IF(AND(G1459&gt;=DATE('1. Informace o projektu'!$C$3,1,1),G1459&lt;=WORKDAY(DATE('1. Informace o projektu'!$C$3+1,1,31)-1,1)),"OK","!!"),RIGHT(H1459,3)="(a)",IF(AND(G1459&gt;=DATE('1. Informace o projektu'!$C$3,1,1),G1459&lt;=WORKDAY(DATE('1. Informace o projektu'!$C$3,12,31)-1,1,'6. Data'!$C$76:$C$89)),"OK","!!"),ISBLANK(G1459),"!",ISBLANK(H1459),"!!!",H1459='6. Data'!$B$3,"vyberte druh nákladu")," ")</f>
        <v xml:space="preserve"> </v>
      </c>
      <c r="J1459" s="261" t="str">
        <f t="shared" si="66"/>
        <v xml:space="preserve"> </v>
      </c>
      <c r="K1459" s="238" t="str">
        <f t="shared" si="67"/>
        <v xml:space="preserve"> </v>
      </c>
      <c r="L1459" s="87" t="str">
        <f t="shared" si="68"/>
        <v xml:space="preserve"> </v>
      </c>
    </row>
    <row r="1460" spans="1:12" x14ac:dyDescent="0.25">
      <c r="A1460" s="72"/>
      <c r="B1460" s="82"/>
      <c r="C1460" s="82"/>
      <c r="D1460" s="79"/>
      <c r="E1460" s="83"/>
      <c r="F1460" s="83"/>
      <c r="G1460" s="81"/>
      <c r="H1460" s="126"/>
      <c r="I1460" s="238" t="str">
        <f>IF(ISNUMBER(F1460),_xlfn.IFS(RIGHT(H1460,3)="(b)",IF(AND(G1460&gt;=DATE('1. Informace o projektu'!$C$3,1,1),G1460&lt;=WORKDAY(DATE('1. Informace o projektu'!$C$3+1,1,31)-1,1)),"OK","!!"),RIGHT(H1460,3)="(a)",IF(AND(G1460&gt;=DATE('1. Informace o projektu'!$C$3,1,1),G1460&lt;=WORKDAY(DATE('1. Informace o projektu'!$C$3,12,31)-1,1,'6. Data'!$C$76:$C$89)),"OK","!!"),ISBLANK(G1460),"!",ISBLANK(H1460),"!!!",H1460='6. Data'!$B$3,"vyberte druh nákladu")," ")</f>
        <v xml:space="preserve"> </v>
      </c>
      <c r="J1460" s="261" t="str">
        <f t="shared" si="66"/>
        <v xml:space="preserve"> </v>
      </c>
      <c r="K1460" s="238" t="str">
        <f t="shared" si="67"/>
        <v xml:space="preserve"> </v>
      </c>
      <c r="L1460" s="87" t="str">
        <f t="shared" si="68"/>
        <v xml:space="preserve"> </v>
      </c>
    </row>
    <row r="1461" spans="1:12" x14ac:dyDescent="0.25">
      <c r="A1461" s="72"/>
      <c r="B1461" s="82"/>
      <c r="C1461" s="82"/>
      <c r="D1461" s="79"/>
      <c r="E1461" s="83"/>
      <c r="F1461" s="83"/>
      <c r="G1461" s="81"/>
      <c r="H1461" s="126"/>
      <c r="I1461" s="238" t="str">
        <f>IF(ISNUMBER(F1461),_xlfn.IFS(RIGHT(H1461,3)="(b)",IF(AND(G1461&gt;=DATE('1. Informace o projektu'!$C$3,1,1),G1461&lt;=WORKDAY(DATE('1. Informace o projektu'!$C$3+1,1,31)-1,1)),"OK","!!"),RIGHT(H1461,3)="(a)",IF(AND(G1461&gt;=DATE('1. Informace o projektu'!$C$3,1,1),G1461&lt;=WORKDAY(DATE('1. Informace o projektu'!$C$3,12,31)-1,1,'6. Data'!$C$76:$C$89)),"OK","!!"),ISBLANK(G1461),"!",ISBLANK(H1461),"!!!",H1461='6. Data'!$B$3,"vyberte druh nákladu")," ")</f>
        <v xml:space="preserve"> </v>
      </c>
      <c r="J1461" s="261" t="str">
        <f t="shared" si="66"/>
        <v xml:space="preserve"> </v>
      </c>
      <c r="K1461" s="238" t="str">
        <f t="shared" si="67"/>
        <v xml:space="preserve"> </v>
      </c>
      <c r="L1461" s="87" t="str">
        <f t="shared" si="68"/>
        <v xml:space="preserve"> </v>
      </c>
    </row>
    <row r="1462" spans="1:12" x14ac:dyDescent="0.25">
      <c r="A1462" s="72"/>
      <c r="B1462" s="82"/>
      <c r="C1462" s="82"/>
      <c r="D1462" s="79"/>
      <c r="E1462" s="83"/>
      <c r="F1462" s="83"/>
      <c r="G1462" s="81"/>
      <c r="H1462" s="126"/>
      <c r="I1462" s="238" t="str">
        <f>IF(ISNUMBER(F1462),_xlfn.IFS(RIGHT(H1462,3)="(b)",IF(AND(G1462&gt;=DATE('1. Informace o projektu'!$C$3,1,1),G1462&lt;=WORKDAY(DATE('1. Informace o projektu'!$C$3+1,1,31)-1,1)),"OK","!!"),RIGHT(H1462,3)="(a)",IF(AND(G1462&gt;=DATE('1. Informace o projektu'!$C$3,1,1),G1462&lt;=WORKDAY(DATE('1. Informace o projektu'!$C$3,12,31)-1,1,'6. Data'!$C$76:$C$89)),"OK","!!"),ISBLANK(G1462),"!",ISBLANK(H1462),"!!!",H1462='6. Data'!$B$3,"vyberte druh nákladu")," ")</f>
        <v xml:space="preserve"> </v>
      </c>
      <c r="J1462" s="261" t="str">
        <f t="shared" si="66"/>
        <v xml:space="preserve"> </v>
      </c>
      <c r="K1462" s="238" t="str">
        <f t="shared" si="67"/>
        <v xml:space="preserve"> </v>
      </c>
      <c r="L1462" s="87" t="str">
        <f t="shared" si="68"/>
        <v xml:space="preserve"> </v>
      </c>
    </row>
    <row r="1463" spans="1:12" x14ac:dyDescent="0.25">
      <c r="A1463" s="72"/>
      <c r="B1463" s="82"/>
      <c r="C1463" s="82"/>
      <c r="D1463" s="79"/>
      <c r="E1463" s="83"/>
      <c r="F1463" s="83"/>
      <c r="G1463" s="81"/>
      <c r="H1463" s="126"/>
      <c r="I1463" s="238" t="str">
        <f>IF(ISNUMBER(F1463),_xlfn.IFS(RIGHT(H1463,3)="(b)",IF(AND(G1463&gt;=DATE('1. Informace o projektu'!$C$3,1,1),G1463&lt;=WORKDAY(DATE('1. Informace o projektu'!$C$3+1,1,31)-1,1)),"OK","!!"),RIGHT(H1463,3)="(a)",IF(AND(G1463&gt;=DATE('1. Informace o projektu'!$C$3,1,1),G1463&lt;=WORKDAY(DATE('1. Informace o projektu'!$C$3,12,31)-1,1,'6. Data'!$C$76:$C$89)),"OK","!!"),ISBLANK(G1463),"!",ISBLANK(H1463),"!!!",H1463='6. Data'!$B$3,"vyberte druh nákladu")," ")</f>
        <v xml:space="preserve"> </v>
      </c>
      <c r="J1463" s="261" t="str">
        <f t="shared" si="66"/>
        <v xml:space="preserve"> </v>
      </c>
      <c r="K1463" s="238" t="str">
        <f t="shared" si="67"/>
        <v xml:space="preserve"> </v>
      </c>
      <c r="L1463" s="87" t="str">
        <f t="shared" si="68"/>
        <v xml:space="preserve"> </v>
      </c>
    </row>
    <row r="1464" spans="1:12" x14ac:dyDescent="0.25">
      <c r="A1464" s="72"/>
      <c r="B1464" s="82"/>
      <c r="C1464" s="82"/>
      <c r="D1464" s="79"/>
      <c r="E1464" s="83"/>
      <c r="F1464" s="83"/>
      <c r="G1464" s="81"/>
      <c r="H1464" s="126"/>
      <c r="I1464" s="238" t="str">
        <f>IF(ISNUMBER(F1464),_xlfn.IFS(RIGHT(H1464,3)="(b)",IF(AND(G1464&gt;=DATE('1. Informace o projektu'!$C$3,1,1),G1464&lt;=WORKDAY(DATE('1. Informace o projektu'!$C$3+1,1,31)-1,1)),"OK","!!"),RIGHT(H1464,3)="(a)",IF(AND(G1464&gt;=DATE('1. Informace o projektu'!$C$3,1,1),G1464&lt;=WORKDAY(DATE('1. Informace o projektu'!$C$3,12,31)-1,1,'6. Data'!$C$76:$C$89)),"OK","!!"),ISBLANK(G1464),"!",ISBLANK(H1464),"!!!",H1464='6. Data'!$B$3,"vyberte druh nákladu")," ")</f>
        <v xml:space="preserve"> </v>
      </c>
      <c r="J1464" s="261" t="str">
        <f t="shared" si="66"/>
        <v xml:space="preserve"> </v>
      </c>
      <c r="K1464" s="238" t="str">
        <f t="shared" si="67"/>
        <v xml:space="preserve"> </v>
      </c>
      <c r="L1464" s="87" t="str">
        <f t="shared" si="68"/>
        <v xml:space="preserve"> </v>
      </c>
    </row>
    <row r="1465" spans="1:12" x14ac:dyDescent="0.25">
      <c r="A1465" s="72"/>
      <c r="B1465" s="82"/>
      <c r="C1465" s="82"/>
      <c r="D1465" s="79"/>
      <c r="E1465" s="83"/>
      <c r="F1465" s="83"/>
      <c r="G1465" s="81"/>
      <c r="H1465" s="126"/>
      <c r="I1465" s="238" t="str">
        <f>IF(ISNUMBER(F1465),_xlfn.IFS(RIGHT(H1465,3)="(b)",IF(AND(G1465&gt;=DATE('1. Informace o projektu'!$C$3,1,1),G1465&lt;=WORKDAY(DATE('1. Informace o projektu'!$C$3+1,1,31)-1,1)),"OK","!!"),RIGHT(H1465,3)="(a)",IF(AND(G1465&gt;=DATE('1. Informace o projektu'!$C$3,1,1),G1465&lt;=WORKDAY(DATE('1. Informace o projektu'!$C$3,12,31)-1,1,'6. Data'!$C$76:$C$89)),"OK","!!"),ISBLANK(G1465),"!",ISBLANK(H1465),"!!!",H1465='6. Data'!$B$3,"vyberte druh nákladu")," ")</f>
        <v xml:space="preserve"> </v>
      </c>
      <c r="J1465" s="261" t="str">
        <f t="shared" si="66"/>
        <v xml:space="preserve"> </v>
      </c>
      <c r="K1465" s="238" t="str">
        <f t="shared" si="67"/>
        <v xml:space="preserve"> </v>
      </c>
      <c r="L1465" s="87" t="str">
        <f t="shared" si="68"/>
        <v xml:space="preserve"> </v>
      </c>
    </row>
    <row r="1466" spans="1:12" x14ac:dyDescent="0.25">
      <c r="A1466" s="72"/>
      <c r="B1466" s="82"/>
      <c r="C1466" s="82"/>
      <c r="D1466" s="79"/>
      <c r="E1466" s="83"/>
      <c r="F1466" s="83"/>
      <c r="G1466" s="81"/>
      <c r="H1466" s="126"/>
      <c r="I1466" s="238" t="str">
        <f>IF(ISNUMBER(F1466),_xlfn.IFS(RIGHT(H1466,3)="(b)",IF(AND(G1466&gt;=DATE('1. Informace o projektu'!$C$3,1,1),G1466&lt;=WORKDAY(DATE('1. Informace o projektu'!$C$3+1,1,31)-1,1)),"OK","!!"),RIGHT(H1466,3)="(a)",IF(AND(G1466&gt;=DATE('1. Informace o projektu'!$C$3,1,1),G1466&lt;=WORKDAY(DATE('1. Informace o projektu'!$C$3,12,31)-1,1,'6. Data'!$C$76:$C$89)),"OK","!!"),ISBLANK(G1466),"!",ISBLANK(H1466),"!!!",H1466='6. Data'!$B$3,"vyberte druh nákladu")," ")</f>
        <v xml:space="preserve"> </v>
      </c>
      <c r="J1466" s="261" t="str">
        <f t="shared" si="66"/>
        <v xml:space="preserve"> </v>
      </c>
      <c r="K1466" s="238" t="str">
        <f t="shared" si="67"/>
        <v xml:space="preserve"> </v>
      </c>
      <c r="L1466" s="87" t="str">
        <f t="shared" si="68"/>
        <v xml:space="preserve"> </v>
      </c>
    </row>
    <row r="1467" spans="1:12" x14ac:dyDescent="0.25">
      <c r="A1467" s="72"/>
      <c r="B1467" s="82"/>
      <c r="C1467" s="82"/>
      <c r="D1467" s="79"/>
      <c r="E1467" s="83"/>
      <c r="F1467" s="83"/>
      <c r="G1467" s="81"/>
      <c r="H1467" s="126"/>
      <c r="I1467" s="238" t="str">
        <f>IF(ISNUMBER(F1467),_xlfn.IFS(RIGHT(H1467,3)="(b)",IF(AND(G1467&gt;=DATE('1. Informace o projektu'!$C$3,1,1),G1467&lt;=WORKDAY(DATE('1. Informace o projektu'!$C$3+1,1,31)-1,1)),"OK","!!"),RIGHT(H1467,3)="(a)",IF(AND(G1467&gt;=DATE('1. Informace o projektu'!$C$3,1,1),G1467&lt;=WORKDAY(DATE('1. Informace o projektu'!$C$3,12,31)-1,1,'6. Data'!$C$76:$C$89)),"OK","!!"),ISBLANK(G1467),"!",ISBLANK(H1467),"!!!",H1467='6. Data'!$B$3,"vyberte druh nákladu")," ")</f>
        <v xml:space="preserve"> </v>
      </c>
      <c r="J1467" s="261" t="str">
        <f t="shared" si="66"/>
        <v xml:space="preserve"> </v>
      </c>
      <c r="K1467" s="238" t="str">
        <f t="shared" si="67"/>
        <v xml:space="preserve"> </v>
      </c>
      <c r="L1467" s="87" t="str">
        <f t="shared" si="68"/>
        <v xml:space="preserve"> </v>
      </c>
    </row>
    <row r="1468" spans="1:12" x14ac:dyDescent="0.25">
      <c r="A1468" s="72"/>
      <c r="B1468" s="82"/>
      <c r="C1468" s="82"/>
      <c r="D1468" s="79"/>
      <c r="E1468" s="83"/>
      <c r="F1468" s="83"/>
      <c r="G1468" s="81"/>
      <c r="H1468" s="126"/>
      <c r="I1468" s="238" t="str">
        <f>IF(ISNUMBER(F1468),_xlfn.IFS(RIGHT(H1468,3)="(b)",IF(AND(G1468&gt;=DATE('1. Informace o projektu'!$C$3,1,1),G1468&lt;=WORKDAY(DATE('1. Informace o projektu'!$C$3+1,1,31)-1,1)),"OK","!!"),RIGHT(H1468,3)="(a)",IF(AND(G1468&gt;=DATE('1. Informace o projektu'!$C$3,1,1),G1468&lt;=WORKDAY(DATE('1. Informace o projektu'!$C$3,12,31)-1,1,'6. Data'!$C$76:$C$89)),"OK","!!"),ISBLANK(G1468),"!",ISBLANK(H1468),"!!!",H1468='6. Data'!$B$3,"vyberte druh nákladu")," ")</f>
        <v xml:space="preserve"> </v>
      </c>
      <c r="J1468" s="261" t="str">
        <f t="shared" si="66"/>
        <v xml:space="preserve"> </v>
      </c>
      <c r="K1468" s="238" t="str">
        <f t="shared" si="67"/>
        <v xml:space="preserve"> </v>
      </c>
      <c r="L1468" s="87" t="str">
        <f t="shared" si="68"/>
        <v xml:space="preserve"> </v>
      </c>
    </row>
    <row r="1469" spans="1:12" x14ac:dyDescent="0.25">
      <c r="A1469" s="72"/>
      <c r="B1469" s="82"/>
      <c r="C1469" s="82"/>
      <c r="D1469" s="79"/>
      <c r="E1469" s="83"/>
      <c r="F1469" s="83"/>
      <c r="G1469" s="81"/>
      <c r="H1469" s="126"/>
      <c r="I1469" s="238" t="str">
        <f>IF(ISNUMBER(F1469),_xlfn.IFS(RIGHT(H1469,3)="(b)",IF(AND(G1469&gt;=DATE('1. Informace o projektu'!$C$3,1,1),G1469&lt;=WORKDAY(DATE('1. Informace o projektu'!$C$3+1,1,31)-1,1)),"OK","!!"),RIGHT(H1469,3)="(a)",IF(AND(G1469&gt;=DATE('1. Informace o projektu'!$C$3,1,1),G1469&lt;=WORKDAY(DATE('1. Informace o projektu'!$C$3,12,31)-1,1,'6. Data'!$C$76:$C$89)),"OK","!!"),ISBLANK(G1469),"!",ISBLANK(H1469),"!!!",H1469='6. Data'!$B$3,"vyberte druh nákladu")," ")</f>
        <v xml:space="preserve"> </v>
      </c>
      <c r="J1469" s="261" t="str">
        <f t="shared" si="66"/>
        <v xml:space="preserve"> </v>
      </c>
      <c r="K1469" s="238" t="str">
        <f t="shared" si="67"/>
        <v xml:space="preserve"> </v>
      </c>
      <c r="L1469" s="87" t="str">
        <f t="shared" si="68"/>
        <v xml:space="preserve"> </v>
      </c>
    </row>
    <row r="1470" spans="1:12" x14ac:dyDescent="0.25">
      <c r="A1470" s="72"/>
      <c r="B1470" s="82"/>
      <c r="C1470" s="82"/>
      <c r="D1470" s="79"/>
      <c r="E1470" s="83"/>
      <c r="F1470" s="83"/>
      <c r="G1470" s="81"/>
      <c r="H1470" s="126"/>
      <c r="I1470" s="238" t="str">
        <f>IF(ISNUMBER(F1470),_xlfn.IFS(RIGHT(H1470,3)="(b)",IF(AND(G1470&gt;=DATE('1. Informace o projektu'!$C$3,1,1),G1470&lt;=WORKDAY(DATE('1. Informace o projektu'!$C$3+1,1,31)-1,1)),"OK","!!"),RIGHT(H1470,3)="(a)",IF(AND(G1470&gt;=DATE('1. Informace o projektu'!$C$3,1,1),G1470&lt;=WORKDAY(DATE('1. Informace o projektu'!$C$3,12,31)-1,1,'6. Data'!$C$76:$C$89)),"OK","!!"),ISBLANK(G1470),"!",ISBLANK(H1470),"!!!",H1470='6. Data'!$B$3,"vyberte druh nákladu")," ")</f>
        <v xml:space="preserve"> </v>
      </c>
      <c r="J1470" s="261" t="str">
        <f t="shared" si="66"/>
        <v xml:space="preserve"> </v>
      </c>
      <c r="K1470" s="238" t="str">
        <f t="shared" si="67"/>
        <v xml:space="preserve"> </v>
      </c>
      <c r="L1470" s="87" t="str">
        <f t="shared" si="68"/>
        <v xml:space="preserve"> </v>
      </c>
    </row>
    <row r="1471" spans="1:12" x14ac:dyDescent="0.25">
      <c r="A1471" s="72"/>
      <c r="B1471" s="82"/>
      <c r="C1471" s="82"/>
      <c r="D1471" s="79"/>
      <c r="E1471" s="83"/>
      <c r="F1471" s="83"/>
      <c r="G1471" s="81"/>
      <c r="H1471" s="126"/>
      <c r="I1471" s="238" t="str">
        <f>IF(ISNUMBER(F1471),_xlfn.IFS(RIGHT(H1471,3)="(b)",IF(AND(G1471&gt;=DATE('1. Informace o projektu'!$C$3,1,1),G1471&lt;=WORKDAY(DATE('1. Informace o projektu'!$C$3+1,1,31)-1,1)),"OK","!!"),RIGHT(H1471,3)="(a)",IF(AND(G1471&gt;=DATE('1. Informace o projektu'!$C$3,1,1),G1471&lt;=WORKDAY(DATE('1. Informace o projektu'!$C$3,12,31)-1,1,'6. Data'!$C$76:$C$89)),"OK","!!"),ISBLANK(G1471),"!",ISBLANK(H1471),"!!!",H1471='6. Data'!$B$3,"vyberte druh nákladu")," ")</f>
        <v xml:space="preserve"> </v>
      </c>
      <c r="J1471" s="261" t="str">
        <f t="shared" si="66"/>
        <v xml:space="preserve"> </v>
      </c>
      <c r="K1471" s="238" t="str">
        <f t="shared" si="67"/>
        <v xml:space="preserve"> </v>
      </c>
      <c r="L1471" s="87" t="str">
        <f t="shared" si="68"/>
        <v xml:space="preserve"> </v>
      </c>
    </row>
    <row r="1472" spans="1:12" x14ac:dyDescent="0.25">
      <c r="A1472" s="72"/>
      <c r="B1472" s="82"/>
      <c r="C1472" s="82"/>
      <c r="D1472" s="79"/>
      <c r="E1472" s="83"/>
      <c r="F1472" s="83"/>
      <c r="G1472" s="81"/>
      <c r="H1472" s="126"/>
      <c r="I1472" s="238" t="str">
        <f>IF(ISNUMBER(F1472),_xlfn.IFS(RIGHT(H1472,3)="(b)",IF(AND(G1472&gt;=DATE('1. Informace o projektu'!$C$3,1,1),G1472&lt;=WORKDAY(DATE('1. Informace o projektu'!$C$3+1,1,31)-1,1)),"OK","!!"),RIGHT(H1472,3)="(a)",IF(AND(G1472&gt;=DATE('1. Informace o projektu'!$C$3,1,1),G1472&lt;=WORKDAY(DATE('1. Informace o projektu'!$C$3,12,31)-1,1,'6. Data'!$C$76:$C$89)),"OK","!!"),ISBLANK(G1472),"!",ISBLANK(H1472),"!!!",H1472='6. Data'!$B$3,"vyberte druh nákladu")," ")</f>
        <v xml:space="preserve"> </v>
      </c>
      <c r="J1472" s="261" t="str">
        <f t="shared" si="66"/>
        <v xml:space="preserve"> </v>
      </c>
      <c r="K1472" s="238" t="str">
        <f t="shared" si="67"/>
        <v xml:space="preserve"> </v>
      </c>
      <c r="L1472" s="87" t="str">
        <f t="shared" si="68"/>
        <v xml:space="preserve"> </v>
      </c>
    </row>
    <row r="1473" spans="1:12" x14ac:dyDescent="0.25">
      <c r="A1473" s="72"/>
      <c r="B1473" s="82"/>
      <c r="C1473" s="82"/>
      <c r="D1473" s="79"/>
      <c r="E1473" s="83"/>
      <c r="F1473" s="83"/>
      <c r="G1473" s="81"/>
      <c r="H1473" s="126"/>
      <c r="I1473" s="238" t="str">
        <f>IF(ISNUMBER(F1473),_xlfn.IFS(RIGHT(H1473,3)="(b)",IF(AND(G1473&gt;=DATE('1. Informace o projektu'!$C$3,1,1),G1473&lt;=WORKDAY(DATE('1. Informace o projektu'!$C$3+1,1,31)-1,1)),"OK","!!"),RIGHT(H1473,3)="(a)",IF(AND(G1473&gt;=DATE('1. Informace o projektu'!$C$3,1,1),G1473&lt;=WORKDAY(DATE('1. Informace o projektu'!$C$3,12,31)-1,1,'6. Data'!$C$76:$C$89)),"OK","!!"),ISBLANK(G1473),"!",ISBLANK(H1473),"!!!",H1473='6. Data'!$B$3,"vyberte druh nákladu")," ")</f>
        <v xml:space="preserve"> </v>
      </c>
      <c r="J1473" s="261" t="str">
        <f t="shared" si="66"/>
        <v xml:space="preserve"> </v>
      </c>
      <c r="K1473" s="238" t="str">
        <f t="shared" si="67"/>
        <v xml:space="preserve"> </v>
      </c>
      <c r="L1473" s="87" t="str">
        <f t="shared" si="68"/>
        <v xml:space="preserve"> </v>
      </c>
    </row>
    <row r="1474" spans="1:12" x14ac:dyDescent="0.25">
      <c r="A1474" s="72"/>
      <c r="B1474" s="82"/>
      <c r="C1474" s="82"/>
      <c r="D1474" s="79"/>
      <c r="E1474" s="83"/>
      <c r="F1474" s="83"/>
      <c r="G1474" s="81"/>
      <c r="H1474" s="126"/>
      <c r="I1474" s="238" t="str">
        <f>IF(ISNUMBER(F1474),_xlfn.IFS(RIGHT(H1474,3)="(b)",IF(AND(G1474&gt;=DATE('1. Informace o projektu'!$C$3,1,1),G1474&lt;=WORKDAY(DATE('1. Informace o projektu'!$C$3+1,1,31)-1,1)),"OK","!!"),RIGHT(H1474,3)="(a)",IF(AND(G1474&gt;=DATE('1. Informace o projektu'!$C$3,1,1),G1474&lt;=WORKDAY(DATE('1. Informace o projektu'!$C$3,12,31)-1,1,'6. Data'!$C$76:$C$89)),"OK","!!"),ISBLANK(G1474),"!",ISBLANK(H1474),"!!!",H1474='6. Data'!$B$3,"vyberte druh nákladu")," ")</f>
        <v xml:space="preserve"> </v>
      </c>
      <c r="J1474" s="261" t="str">
        <f t="shared" si="66"/>
        <v xml:space="preserve"> </v>
      </c>
      <c r="K1474" s="238" t="str">
        <f t="shared" si="67"/>
        <v xml:space="preserve"> </v>
      </c>
      <c r="L1474" s="87" t="str">
        <f t="shared" si="68"/>
        <v xml:space="preserve"> </v>
      </c>
    </row>
    <row r="1475" spans="1:12" x14ac:dyDescent="0.25">
      <c r="A1475" s="72"/>
      <c r="B1475" s="82"/>
      <c r="C1475" s="82"/>
      <c r="D1475" s="79"/>
      <c r="E1475" s="83"/>
      <c r="F1475" s="83"/>
      <c r="G1475" s="81"/>
      <c r="H1475" s="126"/>
      <c r="I1475" s="238" t="str">
        <f>IF(ISNUMBER(F1475),_xlfn.IFS(RIGHT(H1475,3)="(b)",IF(AND(G1475&gt;=DATE('1. Informace o projektu'!$C$3,1,1),G1475&lt;=WORKDAY(DATE('1. Informace o projektu'!$C$3+1,1,31)-1,1)),"OK","!!"),RIGHT(H1475,3)="(a)",IF(AND(G1475&gt;=DATE('1. Informace o projektu'!$C$3,1,1),G1475&lt;=WORKDAY(DATE('1. Informace o projektu'!$C$3,12,31)-1,1,'6. Data'!$C$76:$C$89)),"OK","!!"),ISBLANK(G1475),"!",ISBLANK(H1475),"!!!",H1475='6. Data'!$B$3,"vyberte druh nákladu")," ")</f>
        <v xml:space="preserve"> </v>
      </c>
      <c r="J1475" s="261" t="str">
        <f t="shared" si="66"/>
        <v xml:space="preserve"> </v>
      </c>
      <c r="K1475" s="238" t="str">
        <f t="shared" si="67"/>
        <v xml:space="preserve"> </v>
      </c>
      <c r="L1475" s="87" t="str">
        <f t="shared" si="68"/>
        <v xml:space="preserve"> </v>
      </c>
    </row>
    <row r="1476" spans="1:12" x14ac:dyDescent="0.25">
      <c r="A1476" s="72"/>
      <c r="B1476" s="82"/>
      <c r="C1476" s="82"/>
      <c r="D1476" s="79"/>
      <c r="E1476" s="83"/>
      <c r="F1476" s="83"/>
      <c r="G1476" s="81"/>
      <c r="H1476" s="126"/>
      <c r="I1476" s="238" t="str">
        <f>IF(ISNUMBER(F1476),_xlfn.IFS(RIGHT(H1476,3)="(b)",IF(AND(G1476&gt;=DATE('1. Informace o projektu'!$C$3,1,1),G1476&lt;=WORKDAY(DATE('1. Informace o projektu'!$C$3+1,1,31)-1,1)),"OK","!!"),RIGHT(H1476,3)="(a)",IF(AND(G1476&gt;=DATE('1. Informace o projektu'!$C$3,1,1),G1476&lt;=WORKDAY(DATE('1. Informace o projektu'!$C$3,12,31)-1,1,'6. Data'!$C$76:$C$89)),"OK","!!"),ISBLANK(G1476),"!",ISBLANK(H1476),"!!!",H1476='6. Data'!$B$3,"vyberte druh nákladu")," ")</f>
        <v xml:space="preserve"> </v>
      </c>
      <c r="J1476" s="261" t="str">
        <f t="shared" si="66"/>
        <v xml:space="preserve"> </v>
      </c>
      <c r="K1476" s="238" t="str">
        <f t="shared" si="67"/>
        <v xml:space="preserve"> </v>
      </c>
      <c r="L1476" s="87" t="str">
        <f t="shared" si="68"/>
        <v xml:space="preserve"> </v>
      </c>
    </row>
    <row r="1477" spans="1:12" x14ac:dyDescent="0.25">
      <c r="A1477" s="72"/>
      <c r="B1477" s="82"/>
      <c r="C1477" s="82"/>
      <c r="D1477" s="79"/>
      <c r="E1477" s="83"/>
      <c r="F1477" s="83"/>
      <c r="G1477" s="81"/>
      <c r="H1477" s="126"/>
      <c r="I1477" s="238" t="str">
        <f>IF(ISNUMBER(F1477),_xlfn.IFS(RIGHT(H1477,3)="(b)",IF(AND(G1477&gt;=DATE('1. Informace o projektu'!$C$3,1,1),G1477&lt;=WORKDAY(DATE('1. Informace o projektu'!$C$3+1,1,31)-1,1)),"OK","!!"),RIGHT(H1477,3)="(a)",IF(AND(G1477&gt;=DATE('1. Informace o projektu'!$C$3,1,1),G1477&lt;=WORKDAY(DATE('1. Informace o projektu'!$C$3,12,31)-1,1,'6. Data'!$C$76:$C$89)),"OK","!!"),ISBLANK(G1477),"!",ISBLANK(H1477),"!!!",H1477='6. Data'!$B$3,"vyberte druh nákladu")," ")</f>
        <v xml:space="preserve"> </v>
      </c>
      <c r="J1477" s="261" t="str">
        <f t="shared" si="66"/>
        <v xml:space="preserve"> </v>
      </c>
      <c r="K1477" s="238" t="str">
        <f t="shared" si="67"/>
        <v xml:space="preserve"> </v>
      </c>
      <c r="L1477" s="87" t="str">
        <f t="shared" si="68"/>
        <v xml:space="preserve"> </v>
      </c>
    </row>
    <row r="1478" spans="1:12" x14ac:dyDescent="0.25">
      <c r="A1478" s="72"/>
      <c r="B1478" s="82"/>
      <c r="C1478" s="82"/>
      <c r="D1478" s="79"/>
      <c r="E1478" s="83"/>
      <c r="F1478" s="83"/>
      <c r="G1478" s="81"/>
      <c r="H1478" s="126"/>
      <c r="I1478" s="238" t="str">
        <f>IF(ISNUMBER(F1478),_xlfn.IFS(RIGHT(H1478,3)="(b)",IF(AND(G1478&gt;=DATE('1. Informace o projektu'!$C$3,1,1),G1478&lt;=WORKDAY(DATE('1. Informace o projektu'!$C$3+1,1,31)-1,1)),"OK","!!"),RIGHT(H1478,3)="(a)",IF(AND(G1478&gt;=DATE('1. Informace o projektu'!$C$3,1,1),G1478&lt;=WORKDAY(DATE('1. Informace o projektu'!$C$3,12,31)-1,1,'6. Data'!$C$76:$C$89)),"OK","!!"),ISBLANK(G1478),"!",ISBLANK(H1478),"!!!",H1478='6. Data'!$B$3,"vyberte druh nákladu")," ")</f>
        <v xml:space="preserve"> </v>
      </c>
      <c r="J1478" s="261" t="str">
        <f t="shared" si="66"/>
        <v xml:space="preserve"> </v>
      </c>
      <c r="K1478" s="238" t="str">
        <f t="shared" si="67"/>
        <v xml:space="preserve"> </v>
      </c>
      <c r="L1478" s="87" t="str">
        <f t="shared" si="68"/>
        <v xml:space="preserve"> </v>
      </c>
    </row>
    <row r="1479" spans="1:12" x14ac:dyDescent="0.25">
      <c r="A1479" s="72"/>
      <c r="B1479" s="82"/>
      <c r="C1479" s="82"/>
      <c r="D1479" s="79"/>
      <c r="E1479" s="83"/>
      <c r="F1479" s="83"/>
      <c r="G1479" s="81"/>
      <c r="H1479" s="126"/>
      <c r="I1479" s="238" t="str">
        <f>IF(ISNUMBER(F1479),_xlfn.IFS(RIGHT(H1479,3)="(b)",IF(AND(G1479&gt;=DATE('1. Informace o projektu'!$C$3,1,1),G1479&lt;=WORKDAY(DATE('1. Informace o projektu'!$C$3+1,1,31)-1,1)),"OK","!!"),RIGHT(H1479,3)="(a)",IF(AND(G1479&gt;=DATE('1. Informace o projektu'!$C$3,1,1),G1479&lt;=WORKDAY(DATE('1. Informace o projektu'!$C$3,12,31)-1,1,'6. Data'!$C$76:$C$89)),"OK","!!"),ISBLANK(G1479),"!",ISBLANK(H1479),"!!!",H1479='6. Data'!$B$3,"vyberte druh nákladu")," ")</f>
        <v xml:space="preserve"> </v>
      </c>
      <c r="J1479" s="261" t="str">
        <f t="shared" ref="J1479:J1498" si="69">_xlfn.IFS(I1479="!","Zapište datum úhrady",I1479="ok"," ",I1479=" "," ",I1479="!!!","vyberte druh nákladu",I1479="!!","nepovolené datum úhrady",I1479="vyberte druh nákladu","vyberte druh nákladu")</f>
        <v xml:space="preserve"> </v>
      </c>
      <c r="K1479" s="238" t="str">
        <f t="shared" ref="K1479:K1498" si="70">IF(ISNUMBER(F1479),IF(E1479&gt;=F1479,"OK","!")," ")</f>
        <v xml:space="preserve"> </v>
      </c>
      <c r="L1479" s="87" t="str">
        <f t="shared" ref="L1479:L1498" si="71">_xlfn.IFS(K1479="!","Hrazeno z dotace je vyšší než fakturovaná částka",K1479="ok"," ",K1479=" "," ")</f>
        <v xml:space="preserve"> </v>
      </c>
    </row>
    <row r="1480" spans="1:12" x14ac:dyDescent="0.25">
      <c r="A1480" s="72"/>
      <c r="B1480" s="82"/>
      <c r="C1480" s="82"/>
      <c r="D1480" s="79"/>
      <c r="E1480" s="83"/>
      <c r="F1480" s="83"/>
      <c r="G1480" s="81"/>
      <c r="H1480" s="126"/>
      <c r="I1480" s="238" t="str">
        <f>IF(ISNUMBER(F1480),_xlfn.IFS(RIGHT(H1480,3)="(b)",IF(AND(G1480&gt;=DATE('1. Informace o projektu'!$C$3,1,1),G1480&lt;=WORKDAY(DATE('1. Informace o projektu'!$C$3+1,1,31)-1,1)),"OK","!!"),RIGHT(H1480,3)="(a)",IF(AND(G1480&gt;=DATE('1. Informace o projektu'!$C$3,1,1),G1480&lt;=WORKDAY(DATE('1. Informace o projektu'!$C$3,12,31)-1,1,'6. Data'!$C$76:$C$89)),"OK","!!"),ISBLANK(G1480),"!",ISBLANK(H1480),"!!!",H1480='6. Data'!$B$3,"vyberte druh nákladu")," ")</f>
        <v xml:space="preserve"> </v>
      </c>
      <c r="J1480" s="261" t="str">
        <f t="shared" si="69"/>
        <v xml:space="preserve"> </v>
      </c>
      <c r="K1480" s="238" t="str">
        <f t="shared" si="70"/>
        <v xml:space="preserve"> </v>
      </c>
      <c r="L1480" s="87" t="str">
        <f t="shared" si="71"/>
        <v xml:space="preserve"> </v>
      </c>
    </row>
    <row r="1481" spans="1:12" x14ac:dyDescent="0.25">
      <c r="A1481" s="72"/>
      <c r="B1481" s="82"/>
      <c r="C1481" s="82"/>
      <c r="D1481" s="79"/>
      <c r="E1481" s="83"/>
      <c r="F1481" s="83"/>
      <c r="G1481" s="81"/>
      <c r="H1481" s="126"/>
      <c r="I1481" s="238" t="str">
        <f>IF(ISNUMBER(F1481),_xlfn.IFS(RIGHT(H1481,3)="(b)",IF(AND(G1481&gt;=DATE('1. Informace o projektu'!$C$3,1,1),G1481&lt;=WORKDAY(DATE('1. Informace o projektu'!$C$3+1,1,31)-1,1)),"OK","!!"),RIGHT(H1481,3)="(a)",IF(AND(G1481&gt;=DATE('1. Informace o projektu'!$C$3,1,1),G1481&lt;=WORKDAY(DATE('1. Informace o projektu'!$C$3,12,31)-1,1,'6. Data'!$C$76:$C$89)),"OK","!!"),ISBLANK(G1481),"!",ISBLANK(H1481),"!!!",H1481='6. Data'!$B$3,"vyberte druh nákladu")," ")</f>
        <v xml:space="preserve"> </v>
      </c>
      <c r="J1481" s="261" t="str">
        <f t="shared" si="69"/>
        <v xml:space="preserve"> </v>
      </c>
      <c r="K1481" s="238" t="str">
        <f t="shared" si="70"/>
        <v xml:space="preserve"> </v>
      </c>
      <c r="L1481" s="87" t="str">
        <f t="shared" si="71"/>
        <v xml:space="preserve"> </v>
      </c>
    </row>
    <row r="1482" spans="1:12" x14ac:dyDescent="0.25">
      <c r="A1482" s="72"/>
      <c r="B1482" s="82"/>
      <c r="C1482" s="82"/>
      <c r="D1482" s="79"/>
      <c r="E1482" s="83"/>
      <c r="F1482" s="83"/>
      <c r="G1482" s="81"/>
      <c r="H1482" s="126"/>
      <c r="I1482" s="238" t="str">
        <f>IF(ISNUMBER(F1482),_xlfn.IFS(RIGHT(H1482,3)="(b)",IF(AND(G1482&gt;=DATE('1. Informace o projektu'!$C$3,1,1),G1482&lt;=WORKDAY(DATE('1. Informace o projektu'!$C$3+1,1,31)-1,1)),"OK","!!"),RIGHT(H1482,3)="(a)",IF(AND(G1482&gt;=DATE('1. Informace o projektu'!$C$3,1,1),G1482&lt;=WORKDAY(DATE('1. Informace o projektu'!$C$3,12,31)-1,1,'6. Data'!$C$76:$C$89)),"OK","!!"),ISBLANK(G1482),"!",ISBLANK(H1482),"!!!",H1482='6. Data'!$B$3,"vyberte druh nákladu")," ")</f>
        <v xml:space="preserve"> </v>
      </c>
      <c r="J1482" s="261" t="str">
        <f t="shared" si="69"/>
        <v xml:space="preserve"> </v>
      </c>
      <c r="K1482" s="238" t="str">
        <f t="shared" si="70"/>
        <v xml:space="preserve"> </v>
      </c>
      <c r="L1482" s="87" t="str">
        <f t="shared" si="71"/>
        <v xml:space="preserve"> </v>
      </c>
    </row>
    <row r="1483" spans="1:12" x14ac:dyDescent="0.25">
      <c r="A1483" s="72"/>
      <c r="B1483" s="82"/>
      <c r="C1483" s="82"/>
      <c r="D1483" s="79"/>
      <c r="E1483" s="83"/>
      <c r="F1483" s="83"/>
      <c r="G1483" s="81"/>
      <c r="H1483" s="126"/>
      <c r="I1483" s="238" t="str">
        <f>IF(ISNUMBER(F1483),_xlfn.IFS(RIGHT(H1483,3)="(b)",IF(AND(G1483&gt;=DATE('1. Informace o projektu'!$C$3,1,1),G1483&lt;=WORKDAY(DATE('1. Informace o projektu'!$C$3+1,1,31)-1,1)),"OK","!!"),RIGHT(H1483,3)="(a)",IF(AND(G1483&gt;=DATE('1. Informace o projektu'!$C$3,1,1),G1483&lt;=WORKDAY(DATE('1. Informace o projektu'!$C$3,12,31)-1,1,'6. Data'!$C$76:$C$89)),"OK","!!"),ISBLANK(G1483),"!",ISBLANK(H1483),"!!!",H1483='6. Data'!$B$3,"vyberte druh nákladu")," ")</f>
        <v xml:space="preserve"> </v>
      </c>
      <c r="J1483" s="261" t="str">
        <f t="shared" si="69"/>
        <v xml:space="preserve"> </v>
      </c>
      <c r="K1483" s="238" t="str">
        <f t="shared" si="70"/>
        <v xml:space="preserve"> </v>
      </c>
      <c r="L1483" s="87" t="str">
        <f t="shared" si="71"/>
        <v xml:space="preserve"> </v>
      </c>
    </row>
    <row r="1484" spans="1:12" x14ac:dyDescent="0.25">
      <c r="A1484" s="72"/>
      <c r="B1484" s="82"/>
      <c r="C1484" s="82"/>
      <c r="D1484" s="79"/>
      <c r="E1484" s="83"/>
      <c r="F1484" s="83"/>
      <c r="G1484" s="81"/>
      <c r="H1484" s="126"/>
      <c r="I1484" s="238" t="str">
        <f>IF(ISNUMBER(F1484),_xlfn.IFS(RIGHT(H1484,3)="(b)",IF(AND(G1484&gt;=DATE('1. Informace o projektu'!$C$3,1,1),G1484&lt;=WORKDAY(DATE('1. Informace o projektu'!$C$3+1,1,31)-1,1)),"OK","!!"),RIGHT(H1484,3)="(a)",IF(AND(G1484&gt;=DATE('1. Informace o projektu'!$C$3,1,1),G1484&lt;=WORKDAY(DATE('1. Informace o projektu'!$C$3,12,31)-1,1,'6. Data'!$C$76:$C$89)),"OK","!!"),ISBLANK(G1484),"!",ISBLANK(H1484),"!!!",H1484='6. Data'!$B$3,"vyberte druh nákladu")," ")</f>
        <v xml:space="preserve"> </v>
      </c>
      <c r="J1484" s="261" t="str">
        <f t="shared" si="69"/>
        <v xml:space="preserve"> </v>
      </c>
      <c r="K1484" s="238" t="str">
        <f t="shared" si="70"/>
        <v xml:space="preserve"> </v>
      </c>
      <c r="L1484" s="87" t="str">
        <f t="shared" si="71"/>
        <v xml:space="preserve"> </v>
      </c>
    </row>
    <row r="1485" spans="1:12" x14ac:dyDescent="0.25">
      <c r="A1485" s="72"/>
      <c r="B1485" s="82"/>
      <c r="C1485" s="82"/>
      <c r="D1485" s="79"/>
      <c r="E1485" s="83"/>
      <c r="F1485" s="83"/>
      <c r="G1485" s="81"/>
      <c r="H1485" s="126"/>
      <c r="I1485" s="238" t="str">
        <f>IF(ISNUMBER(F1485),_xlfn.IFS(RIGHT(H1485,3)="(b)",IF(AND(G1485&gt;=DATE('1. Informace o projektu'!$C$3,1,1),G1485&lt;=WORKDAY(DATE('1. Informace o projektu'!$C$3+1,1,31)-1,1)),"OK","!!"),RIGHT(H1485,3)="(a)",IF(AND(G1485&gt;=DATE('1. Informace o projektu'!$C$3,1,1),G1485&lt;=WORKDAY(DATE('1. Informace o projektu'!$C$3,12,31)-1,1,'6. Data'!$C$76:$C$89)),"OK","!!"),ISBLANK(G1485),"!",ISBLANK(H1485),"!!!",H1485='6. Data'!$B$3,"vyberte druh nákladu")," ")</f>
        <v xml:space="preserve"> </v>
      </c>
      <c r="J1485" s="261" t="str">
        <f t="shared" si="69"/>
        <v xml:space="preserve"> </v>
      </c>
      <c r="K1485" s="238" t="str">
        <f t="shared" si="70"/>
        <v xml:space="preserve"> </v>
      </c>
      <c r="L1485" s="87" t="str">
        <f t="shared" si="71"/>
        <v xml:space="preserve"> </v>
      </c>
    </row>
    <row r="1486" spans="1:12" x14ac:dyDescent="0.25">
      <c r="A1486" s="72"/>
      <c r="B1486" s="82"/>
      <c r="C1486" s="82"/>
      <c r="D1486" s="79"/>
      <c r="E1486" s="83"/>
      <c r="F1486" s="83"/>
      <c r="G1486" s="81"/>
      <c r="H1486" s="126"/>
      <c r="I1486" s="238" t="str">
        <f>IF(ISNUMBER(F1486),_xlfn.IFS(RIGHT(H1486,3)="(b)",IF(AND(G1486&gt;=DATE('1. Informace o projektu'!$C$3,1,1),G1486&lt;=WORKDAY(DATE('1. Informace o projektu'!$C$3+1,1,31)-1,1)),"OK","!!"),RIGHT(H1486,3)="(a)",IF(AND(G1486&gt;=DATE('1. Informace o projektu'!$C$3,1,1),G1486&lt;=WORKDAY(DATE('1. Informace o projektu'!$C$3,12,31)-1,1,'6. Data'!$C$76:$C$89)),"OK","!!"),ISBLANK(G1486),"!",ISBLANK(H1486),"!!!",H1486='6. Data'!$B$3,"vyberte druh nákladu")," ")</f>
        <v xml:space="preserve"> </v>
      </c>
      <c r="J1486" s="261" t="str">
        <f t="shared" si="69"/>
        <v xml:space="preserve"> </v>
      </c>
      <c r="K1486" s="238" t="str">
        <f t="shared" si="70"/>
        <v xml:space="preserve"> </v>
      </c>
      <c r="L1486" s="87" t="str">
        <f t="shared" si="71"/>
        <v xml:space="preserve"> </v>
      </c>
    </row>
    <row r="1487" spans="1:12" x14ac:dyDescent="0.25">
      <c r="A1487" s="72"/>
      <c r="B1487" s="82"/>
      <c r="C1487" s="82"/>
      <c r="D1487" s="79"/>
      <c r="E1487" s="83"/>
      <c r="F1487" s="83"/>
      <c r="G1487" s="81"/>
      <c r="H1487" s="126"/>
      <c r="I1487" s="238" t="str">
        <f>IF(ISNUMBER(F1487),_xlfn.IFS(RIGHT(H1487,3)="(b)",IF(AND(G1487&gt;=DATE('1. Informace o projektu'!$C$3,1,1),G1487&lt;=WORKDAY(DATE('1. Informace o projektu'!$C$3+1,1,31)-1,1)),"OK","!!"),RIGHT(H1487,3)="(a)",IF(AND(G1487&gt;=DATE('1. Informace o projektu'!$C$3,1,1),G1487&lt;=WORKDAY(DATE('1. Informace o projektu'!$C$3,12,31)-1,1,'6. Data'!$C$76:$C$89)),"OK","!!"),ISBLANK(G1487),"!",ISBLANK(H1487),"!!!",H1487='6. Data'!$B$3,"vyberte druh nákladu")," ")</f>
        <v xml:space="preserve"> </v>
      </c>
      <c r="J1487" s="261" t="str">
        <f t="shared" si="69"/>
        <v xml:space="preserve"> </v>
      </c>
      <c r="K1487" s="238" t="str">
        <f t="shared" si="70"/>
        <v xml:space="preserve"> </v>
      </c>
      <c r="L1487" s="87" t="str">
        <f t="shared" si="71"/>
        <v xml:space="preserve"> </v>
      </c>
    </row>
    <row r="1488" spans="1:12" x14ac:dyDescent="0.25">
      <c r="A1488" s="72"/>
      <c r="B1488" s="82"/>
      <c r="C1488" s="82"/>
      <c r="D1488" s="79"/>
      <c r="E1488" s="83"/>
      <c r="F1488" s="83"/>
      <c r="G1488" s="81"/>
      <c r="H1488" s="126"/>
      <c r="I1488" s="238" t="str">
        <f>IF(ISNUMBER(F1488),_xlfn.IFS(RIGHT(H1488,3)="(b)",IF(AND(G1488&gt;=DATE('1. Informace o projektu'!$C$3,1,1),G1488&lt;=WORKDAY(DATE('1. Informace o projektu'!$C$3+1,1,31)-1,1)),"OK","!!"),RIGHT(H1488,3)="(a)",IF(AND(G1488&gt;=DATE('1. Informace o projektu'!$C$3,1,1),G1488&lt;=WORKDAY(DATE('1. Informace o projektu'!$C$3,12,31)-1,1,'6. Data'!$C$76:$C$89)),"OK","!!"),ISBLANK(G1488),"!",ISBLANK(H1488),"!!!",H1488='6. Data'!$B$3,"vyberte druh nákladu")," ")</f>
        <v xml:space="preserve"> </v>
      </c>
      <c r="J1488" s="261" t="str">
        <f t="shared" si="69"/>
        <v xml:space="preserve"> </v>
      </c>
      <c r="K1488" s="238" t="str">
        <f t="shared" si="70"/>
        <v xml:space="preserve"> </v>
      </c>
      <c r="L1488" s="87" t="str">
        <f t="shared" si="71"/>
        <v xml:space="preserve"> </v>
      </c>
    </row>
    <row r="1489" spans="1:12" x14ac:dyDescent="0.25">
      <c r="A1489" s="72"/>
      <c r="B1489" s="82"/>
      <c r="C1489" s="82"/>
      <c r="D1489" s="79"/>
      <c r="E1489" s="83"/>
      <c r="F1489" s="83"/>
      <c r="G1489" s="81"/>
      <c r="H1489" s="126"/>
      <c r="I1489" s="238" t="str">
        <f>IF(ISNUMBER(F1489),_xlfn.IFS(RIGHT(H1489,3)="(b)",IF(AND(G1489&gt;=DATE('1. Informace o projektu'!$C$3,1,1),G1489&lt;=WORKDAY(DATE('1. Informace o projektu'!$C$3+1,1,31)-1,1)),"OK","!!"),RIGHT(H1489,3)="(a)",IF(AND(G1489&gt;=DATE('1. Informace o projektu'!$C$3,1,1),G1489&lt;=WORKDAY(DATE('1. Informace o projektu'!$C$3,12,31)-1,1,'6. Data'!$C$76:$C$89)),"OK","!!"),ISBLANK(G1489),"!",ISBLANK(H1489),"!!!",H1489='6. Data'!$B$3,"vyberte druh nákladu")," ")</f>
        <v xml:space="preserve"> </v>
      </c>
      <c r="J1489" s="261" t="str">
        <f t="shared" si="69"/>
        <v xml:space="preserve"> </v>
      </c>
      <c r="K1489" s="238" t="str">
        <f t="shared" si="70"/>
        <v xml:space="preserve"> </v>
      </c>
      <c r="L1489" s="87" t="str">
        <f t="shared" si="71"/>
        <v xml:space="preserve"> </v>
      </c>
    </row>
    <row r="1490" spans="1:12" x14ac:dyDescent="0.25">
      <c r="A1490" s="72"/>
      <c r="B1490" s="82"/>
      <c r="C1490" s="82"/>
      <c r="D1490" s="79"/>
      <c r="E1490" s="83"/>
      <c r="F1490" s="83"/>
      <c r="G1490" s="81"/>
      <c r="H1490" s="126"/>
      <c r="I1490" s="238" t="str">
        <f>IF(ISNUMBER(F1490),_xlfn.IFS(RIGHT(H1490,3)="(b)",IF(AND(G1490&gt;=DATE('1. Informace o projektu'!$C$3,1,1),G1490&lt;=WORKDAY(DATE('1. Informace o projektu'!$C$3+1,1,31)-1,1)),"OK","!!"),RIGHT(H1490,3)="(a)",IF(AND(G1490&gt;=DATE('1. Informace o projektu'!$C$3,1,1),G1490&lt;=WORKDAY(DATE('1. Informace o projektu'!$C$3,12,31)-1,1,'6. Data'!$C$76:$C$89)),"OK","!!"),ISBLANK(G1490),"!",ISBLANK(H1490),"!!!",H1490='6. Data'!$B$3,"vyberte druh nákladu")," ")</f>
        <v xml:space="preserve"> </v>
      </c>
      <c r="J1490" s="261" t="str">
        <f t="shared" si="69"/>
        <v xml:space="preserve"> </v>
      </c>
      <c r="K1490" s="238" t="str">
        <f t="shared" si="70"/>
        <v xml:space="preserve"> </v>
      </c>
      <c r="L1490" s="87" t="str">
        <f t="shared" si="71"/>
        <v xml:space="preserve"> </v>
      </c>
    </row>
    <row r="1491" spans="1:12" x14ac:dyDescent="0.25">
      <c r="A1491" s="72"/>
      <c r="B1491" s="82"/>
      <c r="C1491" s="82"/>
      <c r="D1491" s="79"/>
      <c r="E1491" s="83"/>
      <c r="F1491" s="83"/>
      <c r="G1491" s="81"/>
      <c r="H1491" s="126"/>
      <c r="I1491" s="238" t="str">
        <f>IF(ISNUMBER(F1491),_xlfn.IFS(RIGHT(H1491,3)="(b)",IF(AND(G1491&gt;=DATE('1. Informace o projektu'!$C$3,1,1),G1491&lt;=WORKDAY(DATE('1. Informace o projektu'!$C$3+1,1,31)-1,1)),"OK","!!"),RIGHT(H1491,3)="(a)",IF(AND(G1491&gt;=DATE('1. Informace o projektu'!$C$3,1,1),G1491&lt;=WORKDAY(DATE('1. Informace o projektu'!$C$3,12,31)-1,1,'6. Data'!$C$76:$C$89)),"OK","!!"),ISBLANK(G1491),"!",ISBLANK(H1491),"!!!",H1491='6. Data'!$B$3,"vyberte druh nákladu")," ")</f>
        <v xml:space="preserve"> </v>
      </c>
      <c r="J1491" s="261" t="str">
        <f t="shared" si="69"/>
        <v xml:space="preserve"> </v>
      </c>
      <c r="K1491" s="238" t="str">
        <f t="shared" si="70"/>
        <v xml:space="preserve"> </v>
      </c>
      <c r="L1491" s="87" t="str">
        <f t="shared" si="71"/>
        <v xml:space="preserve"> </v>
      </c>
    </row>
    <row r="1492" spans="1:12" x14ac:dyDescent="0.25">
      <c r="A1492" s="72"/>
      <c r="B1492" s="82"/>
      <c r="C1492" s="82"/>
      <c r="D1492" s="79"/>
      <c r="E1492" s="83"/>
      <c r="F1492" s="83"/>
      <c r="G1492" s="81"/>
      <c r="H1492" s="126"/>
      <c r="I1492" s="238" t="str">
        <f>IF(ISNUMBER(F1492),_xlfn.IFS(RIGHT(H1492,3)="(b)",IF(AND(G1492&gt;=DATE('1. Informace o projektu'!$C$3,1,1),G1492&lt;=WORKDAY(DATE('1. Informace o projektu'!$C$3+1,1,31)-1,1)),"OK","!!"),RIGHT(H1492,3)="(a)",IF(AND(G1492&gt;=DATE('1. Informace o projektu'!$C$3,1,1),G1492&lt;=WORKDAY(DATE('1. Informace o projektu'!$C$3,12,31)-1,1,'6. Data'!$C$76:$C$89)),"OK","!!"),ISBLANK(G1492),"!",ISBLANK(H1492),"!!!",H1492='6. Data'!$B$3,"vyberte druh nákladu")," ")</f>
        <v xml:space="preserve"> </v>
      </c>
      <c r="J1492" s="261" t="str">
        <f t="shared" si="69"/>
        <v xml:space="preserve"> </v>
      </c>
      <c r="K1492" s="238" t="str">
        <f t="shared" si="70"/>
        <v xml:space="preserve"> </v>
      </c>
      <c r="L1492" s="87" t="str">
        <f t="shared" si="71"/>
        <v xml:space="preserve"> </v>
      </c>
    </row>
    <row r="1493" spans="1:12" x14ac:dyDescent="0.25">
      <c r="A1493" s="72"/>
      <c r="B1493" s="82"/>
      <c r="C1493" s="82"/>
      <c r="D1493" s="79"/>
      <c r="E1493" s="83"/>
      <c r="F1493" s="83"/>
      <c r="G1493" s="81"/>
      <c r="H1493" s="126"/>
      <c r="I1493" s="238" t="str">
        <f>IF(ISNUMBER(F1493),_xlfn.IFS(RIGHT(H1493,3)="(b)",IF(AND(G1493&gt;=DATE('1. Informace o projektu'!$C$3,1,1),G1493&lt;=WORKDAY(DATE('1. Informace o projektu'!$C$3+1,1,31)-1,1)),"OK","!!"),RIGHT(H1493,3)="(a)",IF(AND(G1493&gt;=DATE('1. Informace o projektu'!$C$3,1,1),G1493&lt;=WORKDAY(DATE('1. Informace o projektu'!$C$3,12,31)-1,1,'6. Data'!$C$76:$C$89)),"OK","!!"),ISBLANK(G1493),"!",ISBLANK(H1493),"!!!",H1493='6. Data'!$B$3,"vyberte druh nákladu")," ")</f>
        <v xml:space="preserve"> </v>
      </c>
      <c r="J1493" s="261" t="str">
        <f t="shared" si="69"/>
        <v xml:space="preserve"> </v>
      </c>
      <c r="K1493" s="238" t="str">
        <f t="shared" si="70"/>
        <v xml:space="preserve"> </v>
      </c>
      <c r="L1493" s="87" t="str">
        <f t="shared" si="71"/>
        <v xml:space="preserve"> </v>
      </c>
    </row>
    <row r="1494" spans="1:12" x14ac:dyDescent="0.25">
      <c r="A1494" s="72"/>
      <c r="B1494" s="82"/>
      <c r="C1494" s="82"/>
      <c r="D1494" s="79"/>
      <c r="E1494" s="83"/>
      <c r="F1494" s="83"/>
      <c r="G1494" s="81"/>
      <c r="H1494" s="126"/>
      <c r="I1494" s="238" t="str">
        <f>IF(ISNUMBER(F1494),_xlfn.IFS(RIGHT(H1494,3)="(b)",IF(AND(G1494&gt;=DATE('1. Informace o projektu'!$C$3,1,1),G1494&lt;=WORKDAY(DATE('1. Informace o projektu'!$C$3+1,1,31)-1,1)),"OK","!!"),RIGHT(H1494,3)="(a)",IF(AND(G1494&gt;=DATE('1. Informace o projektu'!$C$3,1,1),G1494&lt;=WORKDAY(DATE('1. Informace o projektu'!$C$3,12,31)-1,1,'6. Data'!$C$76:$C$89)),"OK","!!"),ISBLANK(G1494),"!",ISBLANK(H1494),"!!!",H1494='6. Data'!$B$3,"vyberte druh nákladu")," ")</f>
        <v xml:space="preserve"> </v>
      </c>
      <c r="J1494" s="261" t="str">
        <f t="shared" si="69"/>
        <v xml:space="preserve"> </v>
      </c>
      <c r="K1494" s="238" t="str">
        <f t="shared" si="70"/>
        <v xml:space="preserve"> </v>
      </c>
      <c r="L1494" s="87" t="str">
        <f t="shared" si="71"/>
        <v xml:space="preserve"> </v>
      </c>
    </row>
    <row r="1495" spans="1:12" x14ac:dyDescent="0.25">
      <c r="A1495" s="72"/>
      <c r="B1495" s="82"/>
      <c r="C1495" s="82"/>
      <c r="D1495" s="79"/>
      <c r="E1495" s="83"/>
      <c r="F1495" s="83"/>
      <c r="G1495" s="81"/>
      <c r="H1495" s="126"/>
      <c r="I1495" s="238" t="str">
        <f>IF(ISNUMBER(F1495),_xlfn.IFS(RIGHT(H1495,3)="(b)",IF(AND(G1495&gt;=DATE('1. Informace o projektu'!$C$3,1,1),G1495&lt;=WORKDAY(DATE('1. Informace o projektu'!$C$3+1,1,31)-1,1)),"OK","!!"),RIGHT(H1495,3)="(a)",IF(AND(G1495&gt;=DATE('1. Informace o projektu'!$C$3,1,1),G1495&lt;=WORKDAY(DATE('1. Informace o projektu'!$C$3,12,31)-1,1,'6. Data'!$C$76:$C$89)),"OK","!!"),ISBLANK(G1495),"!",ISBLANK(H1495),"!!!",H1495='6. Data'!$B$3,"vyberte druh nákladu")," ")</f>
        <v xml:space="preserve"> </v>
      </c>
      <c r="J1495" s="261" t="str">
        <f t="shared" si="69"/>
        <v xml:space="preserve"> </v>
      </c>
      <c r="K1495" s="238" t="str">
        <f t="shared" si="70"/>
        <v xml:space="preserve"> </v>
      </c>
      <c r="L1495" s="87" t="str">
        <f t="shared" si="71"/>
        <v xml:space="preserve"> </v>
      </c>
    </row>
    <row r="1496" spans="1:12" x14ac:dyDescent="0.25">
      <c r="A1496" s="72"/>
      <c r="B1496" s="82"/>
      <c r="C1496" s="82"/>
      <c r="D1496" s="79"/>
      <c r="E1496" s="83"/>
      <c r="F1496" s="83"/>
      <c r="G1496" s="81"/>
      <c r="H1496" s="126"/>
      <c r="I1496" s="238" t="str">
        <f>IF(ISNUMBER(F1496),_xlfn.IFS(RIGHT(H1496,3)="(b)",IF(AND(G1496&gt;=DATE('1. Informace o projektu'!$C$3,1,1),G1496&lt;=WORKDAY(DATE('1. Informace o projektu'!$C$3+1,1,31)-1,1)),"OK","!!"),RIGHT(H1496,3)="(a)",IF(AND(G1496&gt;=DATE('1. Informace o projektu'!$C$3,1,1),G1496&lt;=WORKDAY(DATE('1. Informace o projektu'!$C$3,12,31)-1,1,'6. Data'!$C$76:$C$89)),"OK","!!"),ISBLANK(G1496),"!",ISBLANK(H1496),"!!!",H1496='6. Data'!$B$3,"vyberte druh nákladu")," ")</f>
        <v xml:space="preserve"> </v>
      </c>
      <c r="J1496" s="261" t="str">
        <f t="shared" si="69"/>
        <v xml:space="preserve"> </v>
      </c>
      <c r="K1496" s="238" t="str">
        <f t="shared" si="70"/>
        <v xml:space="preserve"> </v>
      </c>
      <c r="L1496" s="87" t="str">
        <f t="shared" si="71"/>
        <v xml:space="preserve"> </v>
      </c>
    </row>
    <row r="1497" spans="1:12" x14ac:dyDescent="0.25">
      <c r="A1497" s="72"/>
      <c r="B1497" s="82"/>
      <c r="C1497" s="82"/>
      <c r="D1497" s="79"/>
      <c r="E1497" s="83"/>
      <c r="F1497" s="83"/>
      <c r="G1497" s="81"/>
      <c r="H1497" s="126"/>
      <c r="I1497" s="238" t="str">
        <f>IF(ISNUMBER(F1497),_xlfn.IFS(RIGHT(H1497,3)="(b)",IF(AND(G1497&gt;=DATE('1. Informace o projektu'!$C$3,1,1),G1497&lt;=WORKDAY(DATE('1. Informace o projektu'!$C$3+1,1,31)-1,1)),"OK","!!"),RIGHT(H1497,3)="(a)",IF(AND(G1497&gt;=DATE('1. Informace o projektu'!$C$3,1,1),G1497&lt;=WORKDAY(DATE('1. Informace o projektu'!$C$3,12,31)-1,1,'6. Data'!$C$76:$C$89)),"OK","!!"),ISBLANK(G1497),"!",ISBLANK(H1497),"!!!",H1497='6. Data'!$B$3,"vyberte druh nákladu")," ")</f>
        <v xml:space="preserve"> </v>
      </c>
      <c r="J1497" s="261" t="str">
        <f t="shared" si="69"/>
        <v xml:space="preserve"> </v>
      </c>
      <c r="K1497" s="238" t="str">
        <f t="shared" si="70"/>
        <v xml:space="preserve"> </v>
      </c>
      <c r="L1497" s="87" t="str">
        <f t="shared" si="71"/>
        <v xml:space="preserve"> </v>
      </c>
    </row>
    <row r="1498" spans="1:12" ht="15.75" thickBot="1" x14ac:dyDescent="0.3">
      <c r="A1498" s="89"/>
      <c r="B1498" s="90"/>
      <c r="C1498" s="90"/>
      <c r="D1498" s="90"/>
      <c r="E1498" s="90"/>
      <c r="F1498" s="121"/>
      <c r="G1498" s="91"/>
      <c r="H1498" s="127"/>
      <c r="I1498" s="238" t="str">
        <f>IF(ISNUMBER(F1498),_xlfn.IFS(RIGHT(H1498,3)="(b)",IF(AND(G1498&gt;=DATE('1. Informace o projektu'!$C$3,1,1),G1498&lt;=WORKDAY(DATE('1. Informace o projektu'!$C$3+1,1,31)-1,1)),"OK","!!"),RIGHT(H1498,3)="(a)",IF(AND(G1498&gt;=DATE('1. Informace o projektu'!$C$3,1,1),G1498&lt;=WORKDAY(DATE('1. Informace o projektu'!$C$3,12,31)-1,1,'6. Data'!$C$76:$C$89)),"OK","!!"),ISBLANK(G1498),"!",ISBLANK(H1498),"!!!",H1498='6. Data'!$B$3,"vyberte druh nákladu")," ")</f>
        <v xml:space="preserve"> </v>
      </c>
      <c r="J1498" s="261" t="str">
        <f t="shared" si="69"/>
        <v xml:space="preserve"> </v>
      </c>
      <c r="K1498" s="238" t="str">
        <f t="shared" si="70"/>
        <v xml:space="preserve"> </v>
      </c>
      <c r="L1498" s="87" t="str">
        <f t="shared" si="71"/>
        <v xml:space="preserve"> </v>
      </c>
    </row>
    <row r="1499" spans="1:12" ht="16.5" thickBot="1" x14ac:dyDescent="0.3">
      <c r="A1499" s="374" t="s">
        <v>324</v>
      </c>
      <c r="B1499" s="375"/>
      <c r="C1499" s="375"/>
      <c r="D1499" s="376"/>
      <c r="E1499" s="85">
        <f>SUM(E6:E1498)</f>
        <v>0</v>
      </c>
      <c r="F1499" s="85">
        <f>SUM(F6:F1498)</f>
        <v>0</v>
      </c>
      <c r="G1499" s="208"/>
      <c r="H1499" s="85">
        <f>SUM(H6:H1498)</f>
        <v>0</v>
      </c>
    </row>
  </sheetData>
  <sheetProtection sheet="1" selectLockedCells="1"/>
  <mergeCells count="5">
    <mergeCell ref="J2:L2"/>
    <mergeCell ref="J1:L1"/>
    <mergeCell ref="A1499:D1499"/>
    <mergeCell ref="A3:D3"/>
    <mergeCell ref="C4:D4"/>
  </mergeCells>
  <conditionalFormatting sqref="K6:L1498">
    <cfRule type="cellIs" dxfId="23" priority="10" operator="equal">
      <formula>"ok"</formula>
    </cfRule>
  </conditionalFormatting>
  <conditionalFormatting sqref="I6:I1498">
    <cfRule type="cellIs" dxfId="22" priority="3" operator="equal">
      <formula>"ok"</formula>
    </cfRule>
  </conditionalFormatting>
  <conditionalFormatting sqref="I6:I1498">
    <cfRule type="cellIs" dxfId="21" priority="2" operator="equal">
      <formula>"ok"</formula>
    </cfRule>
  </conditionalFormatting>
  <conditionalFormatting sqref="J6:J1498">
    <cfRule type="cellIs" dxfId="20" priority="1" operator="equal">
      <formula>"ok"</formula>
    </cfRule>
  </conditionalFormatting>
  <printOptions horizontalCentered="1"/>
  <pageMargins left="0.11811023622047245" right="0.11811023622047245" top="0.78740157480314965" bottom="0.78740157480314965" header="0.31496062992125984" footer="0.31496062992125984"/>
  <pageSetup paperSize="9" scale="60" fitToHeight="0" orientation="portrait" r:id="rId1"/>
  <headerFooter>
    <oddFooter>&amp;CSeznam dokladů hrazených z dotace&amp;Rstrana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432938F-6968-457F-A258-065BAAE48B2F}">
          <x14:formula1>
            <xm:f>'6. Data'!$B$8:$B$25</xm:f>
          </x14:formula1>
          <xm:sqref>H6:H1498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02943-99C9-4C62-A637-F0752D91E126}">
  <sheetPr>
    <pageSetUpPr fitToPage="1"/>
  </sheetPr>
  <dimension ref="A1:P1499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12.5703125" style="71" customWidth="1"/>
    <col min="2" max="2" width="11.5703125" style="71" customWidth="1"/>
    <col min="3" max="3" width="16.140625" style="71" customWidth="1"/>
    <col min="4" max="4" width="26.7109375" style="71" customWidth="1"/>
    <col min="5" max="5" width="15" style="71" customWidth="1"/>
    <col min="6" max="6" width="16" style="71" customWidth="1"/>
    <col min="7" max="7" width="12.42578125" style="71" customWidth="1"/>
    <col min="8" max="8" width="72.7109375" style="71" customWidth="1"/>
    <col min="9" max="9" width="5.28515625" style="71" customWidth="1"/>
    <col min="10" max="10" width="19" style="71" customWidth="1"/>
    <col min="11" max="11" width="5.28515625" style="71" customWidth="1"/>
    <col min="12" max="12" width="42.7109375" style="71" customWidth="1"/>
    <col min="13" max="16" width="9.140625" style="71"/>
    <col min="17" max="17" width="6" style="71" customWidth="1"/>
    <col min="18" max="16384" width="9.140625" style="71"/>
  </cols>
  <sheetData>
    <row r="1" spans="1:16" ht="18.75" thickBot="1" x14ac:dyDescent="0.3">
      <c r="A1" s="146" t="s">
        <v>308</v>
      </c>
      <c r="B1" s="146"/>
      <c r="C1" s="146"/>
      <c r="F1" s="199"/>
      <c r="G1" s="209" t="str">
        <f ca="1">MID(CELL("filename",G1),FIND("]",CELL("filename",G1))+1,LEN(CELL("filename",G1))-FIND("]",CELL("filename",G1)))</f>
        <v>3.3 Doklady II.3. Realizace</v>
      </c>
      <c r="H1" s="200"/>
      <c r="J1" s="371" t="s">
        <v>330</v>
      </c>
      <c r="K1" s="372"/>
      <c r="L1" s="373"/>
    </row>
    <row r="2" spans="1:16" ht="16.5" thickBot="1" x14ac:dyDescent="0.3">
      <c r="A2" s="147"/>
      <c r="B2" s="146"/>
      <c r="C2" s="146"/>
      <c r="G2" s="139"/>
      <c r="H2" s="139"/>
      <c r="J2" s="368" t="s">
        <v>358</v>
      </c>
      <c r="K2" s="369"/>
      <c r="L2" s="370"/>
    </row>
    <row r="3" spans="1:16" ht="15.75" customHeight="1" thickBot="1" x14ac:dyDescent="0.3">
      <c r="A3" s="377" t="s">
        <v>324</v>
      </c>
      <c r="B3" s="378"/>
      <c r="C3" s="378"/>
      <c r="D3" s="379"/>
      <c r="E3" s="86">
        <f>SUM(E6:E1498)</f>
        <v>0</v>
      </c>
      <c r="F3" s="86">
        <f>SUM(F6:F1498)</f>
        <v>0</v>
      </c>
      <c r="H3" s="139"/>
    </row>
    <row r="4" spans="1:16" ht="45.75" customHeight="1" thickBot="1" x14ac:dyDescent="0.3">
      <c r="A4" s="201" t="s">
        <v>309</v>
      </c>
      <c r="B4" s="201" t="s">
        <v>310</v>
      </c>
      <c r="C4" s="380" t="s">
        <v>311</v>
      </c>
      <c r="D4" s="382"/>
      <c r="E4" s="202" t="s">
        <v>312</v>
      </c>
      <c r="F4" s="202" t="s">
        <v>313</v>
      </c>
      <c r="G4" s="201" t="s">
        <v>314</v>
      </c>
      <c r="H4" s="202" t="s">
        <v>311</v>
      </c>
    </row>
    <row r="5" spans="1:16" ht="39.75" customHeight="1" thickBot="1" x14ac:dyDescent="0.3">
      <c r="A5" s="203" t="s">
        <v>315</v>
      </c>
      <c r="B5" s="203" t="s">
        <v>316</v>
      </c>
      <c r="C5" s="203" t="s">
        <v>317</v>
      </c>
      <c r="D5" s="203" t="s">
        <v>318</v>
      </c>
      <c r="E5" s="203" t="s">
        <v>319</v>
      </c>
      <c r="F5" s="203" t="s">
        <v>320</v>
      </c>
      <c r="G5" s="203" t="s">
        <v>321</v>
      </c>
      <c r="H5" s="204" t="s">
        <v>329</v>
      </c>
      <c r="I5" s="205"/>
      <c r="J5" s="206" t="s">
        <v>322</v>
      </c>
      <c r="K5" s="207"/>
      <c r="L5" s="206" t="s">
        <v>323</v>
      </c>
    </row>
    <row r="6" spans="1:16" x14ac:dyDescent="0.25">
      <c r="A6" s="77"/>
      <c r="B6" s="78"/>
      <c r="C6" s="78"/>
      <c r="D6" s="79"/>
      <c r="E6" s="80"/>
      <c r="F6" s="80"/>
      <c r="G6" s="81"/>
      <c r="H6" s="122"/>
      <c r="I6" s="238" t="str">
        <f>IF(ISNUMBER(F6),_xlfn.IFS(RIGHT(H6,3)="(b)",IF(AND(G6&gt;=DATE('1. Informace o projektu'!$C$3,1,1),G6&lt;=WORKDAY(DATE('1. Informace o projektu'!$C$3+1,1,31)-1,1)),"OK","!!"),RIGHT(H6,3)="(a)",IF(AND(G6&gt;=DATE('1. Informace o projektu'!$C$3,1,1),G6&lt;=WORKDAY(DATE('1. Informace o projektu'!$C$3,12,31)-1,1,'6. Data'!$C$76:$C$89)),"OK","!!"),ISBLANK(G6),"!",ISBLANK(H6),"!!!",H6='6. Data'!$B$3,"vyberte druh nákladu")," ")</f>
        <v xml:space="preserve"> </v>
      </c>
      <c r="J6" s="261" t="str">
        <f>_xlfn.IFS(I6="!","Zapište datum úhrady",I6="ok"," ",I6=" "," ",I6="!!!","vyberte druh nákladu",I6="!!","nepovolené datum úhrady",I6="vyberte druh nákladu","vyberte druh nákladu")</f>
        <v xml:space="preserve"> </v>
      </c>
      <c r="K6" s="238" t="str">
        <f>IF(ISNUMBER(F6),IF(E6&gt;=F6,"OK","!")," ")</f>
        <v xml:space="preserve"> </v>
      </c>
      <c r="L6" s="87" t="str">
        <f>_xlfn.IFS(K6="!","Hrazeno z dotace je vyšší než fakturovaná částka",K6="ok"," ",K6=" "," ")</f>
        <v xml:space="preserve"> </v>
      </c>
    </row>
    <row r="7" spans="1:16" x14ac:dyDescent="0.25">
      <c r="A7" s="72"/>
      <c r="B7" s="82"/>
      <c r="C7" s="82"/>
      <c r="D7" s="79"/>
      <c r="E7" s="83"/>
      <c r="F7" s="83"/>
      <c r="G7" s="81"/>
      <c r="H7" s="123"/>
      <c r="I7" s="238" t="str">
        <f>IF(ISNUMBER(F7),_xlfn.IFS(RIGHT(H7,3)="(b)",IF(AND(G7&gt;=DATE('1. Informace o projektu'!$C$3,1,1),G7&lt;=WORKDAY(DATE('1. Informace o projektu'!$C$3+1,1,31)-1,1)),"OK","!!"),RIGHT(H7,3)="(a)",IF(AND(G7&gt;=DATE('1. Informace o projektu'!$C$3,1,1),G7&lt;=WORKDAY(DATE('1. Informace o projektu'!$C$3,12,31)-1,1,'6. Data'!$C$76:$C$89)),"OK","!!"),ISBLANK(G7),"!",ISBLANK(H7),"!!!",H7='6. Data'!$B$3,"vyberte druh nákladu")," ")</f>
        <v xml:space="preserve"> </v>
      </c>
      <c r="J7" s="261" t="str">
        <f t="shared" ref="J7:J70" si="0">_xlfn.IFS(I7="!","Zapište datum úhrady",I7="ok"," ",I7=" "," ",I7="!!!","vyberte druh nákladu",I7="!!","nepovolené datum úhrady",I7="vyberte druh nákladu","vyberte druh nákladu")</f>
        <v xml:space="preserve"> </v>
      </c>
      <c r="K7" s="238" t="str">
        <f t="shared" ref="K7:K70" si="1">IF(ISNUMBER(F7),IF(E7&gt;=F7,"OK","!")," ")</f>
        <v xml:space="preserve"> </v>
      </c>
      <c r="L7" s="87" t="str">
        <f t="shared" ref="L7:L70" si="2">_xlfn.IFS(K7="!","Hrazeno z dotace je vyšší než fakturovaná částka",K7="ok"," ",K7=" "," ")</f>
        <v xml:space="preserve"> </v>
      </c>
    </row>
    <row r="8" spans="1:16" ht="15.75" x14ac:dyDescent="0.3">
      <c r="A8" s="72"/>
      <c r="B8" s="82"/>
      <c r="C8" s="82"/>
      <c r="D8" s="79"/>
      <c r="E8" s="83"/>
      <c r="F8" s="83"/>
      <c r="G8" s="81"/>
      <c r="H8" s="123"/>
      <c r="I8" s="238" t="str">
        <f>IF(ISNUMBER(F8),_xlfn.IFS(RIGHT(H8,3)="(b)",IF(AND(G8&gt;=DATE('1. Informace o projektu'!$C$3,1,1),G8&lt;=WORKDAY(DATE('1. Informace o projektu'!$C$3+1,1,31)-1,1)),"OK","!!"),RIGHT(H8,3)="(a)",IF(AND(G8&gt;=DATE('1. Informace o projektu'!$C$3,1,1),G8&lt;=WORKDAY(DATE('1. Informace o projektu'!$C$3,12,31)-1,1,'6. Data'!$C$76:$C$89)),"OK","!!"),ISBLANK(G8),"!",ISBLANK(H8),"!!!",H8='6. Data'!$B$3,"vyberte druh nákladu")," ")</f>
        <v xml:space="preserve"> </v>
      </c>
      <c r="J8" s="261" t="str">
        <f t="shared" si="0"/>
        <v xml:space="preserve"> </v>
      </c>
      <c r="K8" s="238" t="str">
        <f t="shared" si="1"/>
        <v xml:space="preserve"> </v>
      </c>
      <c r="L8" s="87" t="str">
        <f t="shared" si="2"/>
        <v xml:space="preserve"> </v>
      </c>
      <c r="M8" s="88"/>
    </row>
    <row r="9" spans="1:16" x14ac:dyDescent="0.25">
      <c r="A9" s="72"/>
      <c r="B9" s="82"/>
      <c r="C9" s="82"/>
      <c r="D9" s="79"/>
      <c r="E9" s="83"/>
      <c r="F9" s="83"/>
      <c r="G9" s="81"/>
      <c r="H9" s="123"/>
      <c r="I9" s="238" t="str">
        <f>IF(ISNUMBER(F9),_xlfn.IFS(RIGHT(H9,3)="(b)",IF(AND(G9&gt;=DATE('1. Informace o projektu'!$C$3,1,1),G9&lt;=WORKDAY(DATE('1. Informace o projektu'!$C$3+1,1,31)-1,1)),"OK","!!"),RIGHT(H9,3)="(a)",IF(AND(G9&gt;=DATE('1. Informace o projektu'!$C$3,1,1),G9&lt;=WORKDAY(DATE('1. Informace o projektu'!$C$3,12,31)-1,1,'6. Data'!$C$76:$C$89)),"OK","!!"),ISBLANK(G9),"!",ISBLANK(H9),"!!!",H9='6. Data'!$B$3,"vyberte druh nákladu")," ")</f>
        <v xml:space="preserve"> </v>
      </c>
      <c r="J9" s="261" t="str">
        <f t="shared" si="0"/>
        <v xml:space="preserve"> </v>
      </c>
      <c r="K9" s="238" t="str">
        <f t="shared" si="1"/>
        <v xml:space="preserve"> </v>
      </c>
      <c r="L9" s="87" t="str">
        <f t="shared" si="2"/>
        <v xml:space="preserve"> </v>
      </c>
    </row>
    <row r="10" spans="1:16" x14ac:dyDescent="0.25">
      <c r="A10" s="72"/>
      <c r="B10" s="82"/>
      <c r="C10" s="82"/>
      <c r="D10" s="79"/>
      <c r="E10" s="83"/>
      <c r="F10" s="83"/>
      <c r="G10" s="81"/>
      <c r="H10" s="123"/>
      <c r="I10" s="238" t="str">
        <f>IF(ISNUMBER(F10),_xlfn.IFS(RIGHT(H10,3)="(b)",IF(AND(G10&gt;=DATE('1. Informace o projektu'!$C$3,1,1),G10&lt;=WORKDAY(DATE('1. Informace o projektu'!$C$3+1,1,31)-1,1)),"OK","!!"),RIGHT(H10,3)="(a)",IF(AND(G10&gt;=DATE('1. Informace o projektu'!$C$3,1,1),G10&lt;=WORKDAY(DATE('1. Informace o projektu'!$C$3,12,31)-1,1,'6. Data'!$C$76:$C$89)),"OK","!!"),ISBLANK(G10),"!",ISBLANK(H10),"!!!",H10='6. Data'!$B$3,"vyberte druh nákladu")," ")</f>
        <v xml:space="preserve"> </v>
      </c>
      <c r="J10" s="261" t="str">
        <f t="shared" si="0"/>
        <v xml:space="preserve"> </v>
      </c>
      <c r="K10" s="238" t="str">
        <f t="shared" si="1"/>
        <v xml:space="preserve"> </v>
      </c>
      <c r="L10" s="87" t="str">
        <f t="shared" si="2"/>
        <v xml:space="preserve"> </v>
      </c>
    </row>
    <row r="11" spans="1:16" x14ac:dyDescent="0.25">
      <c r="A11" s="72"/>
      <c r="B11" s="82"/>
      <c r="C11" s="82"/>
      <c r="D11" s="79"/>
      <c r="E11" s="83"/>
      <c r="F11" s="83"/>
      <c r="G11" s="81"/>
      <c r="H11" s="123"/>
      <c r="I11" s="238" t="str">
        <f>IF(ISNUMBER(F11),_xlfn.IFS(RIGHT(H11,3)="(b)",IF(AND(G11&gt;=DATE('1. Informace o projektu'!$C$3,1,1),G11&lt;=WORKDAY(DATE('1. Informace o projektu'!$C$3+1,1,31)-1,1)),"OK","!!"),RIGHT(H11,3)="(a)",IF(AND(G11&gt;=DATE('1. Informace o projektu'!$C$3,1,1),G11&lt;=WORKDAY(DATE('1. Informace o projektu'!$C$3,12,31)-1,1,'6. Data'!$C$76:$C$89)),"OK","!!"),ISBLANK(G11),"!",ISBLANK(H11),"!!!",H11='6. Data'!$B$3,"vyberte druh nákladu")," ")</f>
        <v xml:space="preserve"> </v>
      </c>
      <c r="J11" s="261" t="str">
        <f t="shared" si="0"/>
        <v xml:space="preserve"> </v>
      </c>
      <c r="K11" s="238" t="str">
        <f t="shared" si="1"/>
        <v xml:space="preserve"> </v>
      </c>
      <c r="L11" s="87" t="str">
        <f t="shared" si="2"/>
        <v xml:space="preserve"> </v>
      </c>
    </row>
    <row r="12" spans="1:16" x14ac:dyDescent="0.25">
      <c r="A12" s="72"/>
      <c r="B12" s="82"/>
      <c r="C12" s="82"/>
      <c r="D12" s="79"/>
      <c r="E12" s="83"/>
      <c r="F12" s="83"/>
      <c r="G12" s="81"/>
      <c r="H12" s="123"/>
      <c r="I12" s="238" t="str">
        <f>IF(ISNUMBER(F12),_xlfn.IFS(RIGHT(H12,3)="(b)",IF(AND(G12&gt;=DATE('1. Informace o projektu'!$C$3,1,1),G12&lt;=WORKDAY(DATE('1. Informace o projektu'!$C$3+1,1,31)-1,1)),"OK","!!"),RIGHT(H12,3)="(a)",IF(AND(G12&gt;=DATE('1. Informace o projektu'!$C$3,1,1),G12&lt;=WORKDAY(DATE('1. Informace o projektu'!$C$3,12,31)-1,1,'6. Data'!$C$76:$C$89)),"OK","!!"),ISBLANK(G12),"!",ISBLANK(H12),"!!!",H12='6. Data'!$B$3,"vyberte druh nákladu")," ")</f>
        <v xml:space="preserve"> </v>
      </c>
      <c r="J12" s="261" t="str">
        <f t="shared" si="0"/>
        <v xml:space="preserve"> </v>
      </c>
      <c r="K12" s="238" t="str">
        <f t="shared" si="1"/>
        <v xml:space="preserve"> </v>
      </c>
      <c r="L12" s="87" t="str">
        <f t="shared" si="2"/>
        <v xml:space="preserve"> </v>
      </c>
    </row>
    <row r="13" spans="1:16" x14ac:dyDescent="0.25">
      <c r="A13" s="72"/>
      <c r="B13" s="82"/>
      <c r="C13" s="82"/>
      <c r="D13" s="79"/>
      <c r="E13" s="83"/>
      <c r="F13" s="83"/>
      <c r="G13" s="81"/>
      <c r="H13" s="123"/>
      <c r="I13" s="238" t="str">
        <f>IF(ISNUMBER(F13),_xlfn.IFS(RIGHT(H13,3)="(b)",IF(AND(G13&gt;=DATE('1. Informace o projektu'!$C$3,1,1),G13&lt;=WORKDAY(DATE('1. Informace o projektu'!$C$3+1,1,31)-1,1)),"OK","!!"),RIGHT(H13,3)="(a)",IF(AND(G13&gt;=DATE('1. Informace o projektu'!$C$3,1,1),G13&lt;=WORKDAY(DATE('1. Informace o projektu'!$C$3,12,31)-1,1,'6. Data'!$C$76:$C$89)),"OK","!!"),ISBLANK(G13),"!",ISBLANK(H13),"!!!",H13='6. Data'!$B$3,"vyberte druh nákladu")," ")</f>
        <v xml:space="preserve"> </v>
      </c>
      <c r="J13" s="261" t="str">
        <f t="shared" si="0"/>
        <v xml:space="preserve"> </v>
      </c>
      <c r="K13" s="238" t="str">
        <f t="shared" si="1"/>
        <v xml:space="preserve"> </v>
      </c>
      <c r="L13" s="87" t="str">
        <f t="shared" si="2"/>
        <v xml:space="preserve"> </v>
      </c>
      <c r="O13" s="84"/>
      <c r="P13" s="84"/>
    </row>
    <row r="14" spans="1:16" x14ac:dyDescent="0.25">
      <c r="A14" s="72"/>
      <c r="B14" s="82"/>
      <c r="C14" s="82"/>
      <c r="D14" s="79"/>
      <c r="E14" s="83"/>
      <c r="F14" s="83"/>
      <c r="G14" s="81"/>
      <c r="H14" s="123"/>
      <c r="I14" s="238" t="str">
        <f>IF(ISNUMBER(F14),_xlfn.IFS(RIGHT(H14,3)="(b)",IF(AND(G14&gt;=DATE('1. Informace o projektu'!$C$3,1,1),G14&lt;=WORKDAY(DATE('1. Informace o projektu'!$C$3+1,1,31)-1,1)),"OK","!!"),RIGHT(H14,3)="(a)",IF(AND(G14&gt;=DATE('1. Informace o projektu'!$C$3,1,1),G14&lt;=WORKDAY(DATE('1. Informace o projektu'!$C$3,12,31)-1,1,'6. Data'!$C$76:$C$89)),"OK","!!"),ISBLANK(G14),"!",ISBLANK(H14),"!!!",H14='6. Data'!$B$3,"vyberte druh nákladu")," ")</f>
        <v xml:space="preserve"> </v>
      </c>
      <c r="J14" s="261" t="str">
        <f t="shared" si="0"/>
        <v xml:space="preserve"> </v>
      </c>
      <c r="K14" s="238" t="str">
        <f t="shared" si="1"/>
        <v xml:space="preserve"> </v>
      </c>
      <c r="L14" s="87" t="str">
        <f t="shared" si="2"/>
        <v xml:space="preserve"> </v>
      </c>
    </row>
    <row r="15" spans="1:16" x14ac:dyDescent="0.25">
      <c r="A15" s="72"/>
      <c r="B15" s="82"/>
      <c r="C15" s="82"/>
      <c r="D15" s="79"/>
      <c r="E15" s="83"/>
      <c r="F15" s="83"/>
      <c r="G15" s="81"/>
      <c r="H15" s="123"/>
      <c r="I15" s="238" t="str">
        <f>IF(ISNUMBER(F15),_xlfn.IFS(RIGHT(H15,3)="(b)",IF(AND(G15&gt;=DATE('1. Informace o projektu'!$C$3,1,1),G15&lt;=WORKDAY(DATE('1. Informace o projektu'!$C$3+1,1,31)-1,1)),"OK","!!"),RIGHT(H15,3)="(a)",IF(AND(G15&gt;=DATE('1. Informace o projektu'!$C$3,1,1),G15&lt;=WORKDAY(DATE('1. Informace o projektu'!$C$3,12,31)-1,1,'6. Data'!$C$76:$C$89)),"OK","!!"),ISBLANK(G15),"!",ISBLANK(H15),"!!!",H15='6. Data'!$B$3,"vyberte druh nákladu")," ")</f>
        <v xml:space="preserve"> </v>
      </c>
      <c r="J15" s="261" t="str">
        <f t="shared" si="0"/>
        <v xml:space="preserve"> </v>
      </c>
      <c r="K15" s="238" t="str">
        <f t="shared" si="1"/>
        <v xml:space="preserve"> </v>
      </c>
      <c r="L15" s="87" t="str">
        <f t="shared" si="2"/>
        <v xml:space="preserve"> </v>
      </c>
    </row>
    <row r="16" spans="1:16" x14ac:dyDescent="0.25">
      <c r="A16" s="72"/>
      <c r="B16" s="82"/>
      <c r="C16" s="82"/>
      <c r="D16" s="79"/>
      <c r="E16" s="83"/>
      <c r="F16" s="83"/>
      <c r="G16" s="81"/>
      <c r="H16" s="123"/>
      <c r="I16" s="238" t="str">
        <f>IF(ISNUMBER(F16),_xlfn.IFS(RIGHT(H16,3)="(b)",IF(AND(G16&gt;=DATE('1. Informace o projektu'!$C$3,1,1),G16&lt;=WORKDAY(DATE('1. Informace o projektu'!$C$3+1,1,31)-1,1)),"OK","!!"),RIGHT(H16,3)="(a)",IF(AND(G16&gt;=DATE('1. Informace o projektu'!$C$3,1,1),G16&lt;=WORKDAY(DATE('1. Informace o projektu'!$C$3,12,31)-1,1,'6. Data'!$C$76:$C$89)),"OK","!!"),ISBLANK(G16),"!",ISBLANK(H16),"!!!",H16='6. Data'!$B$3,"vyberte druh nákladu")," ")</f>
        <v xml:space="preserve"> </v>
      </c>
      <c r="J16" s="261" t="str">
        <f t="shared" si="0"/>
        <v xml:space="preserve"> </v>
      </c>
      <c r="K16" s="238" t="str">
        <f t="shared" si="1"/>
        <v xml:space="preserve"> </v>
      </c>
      <c r="L16" s="87" t="str">
        <f t="shared" si="2"/>
        <v xml:space="preserve"> </v>
      </c>
    </row>
    <row r="17" spans="1:12" x14ac:dyDescent="0.25">
      <c r="A17" s="72"/>
      <c r="B17" s="82"/>
      <c r="C17" s="82"/>
      <c r="D17" s="79"/>
      <c r="E17" s="83"/>
      <c r="F17" s="83"/>
      <c r="G17" s="81"/>
      <c r="H17" s="123"/>
      <c r="I17" s="238" t="str">
        <f>IF(ISNUMBER(F17),_xlfn.IFS(RIGHT(H17,3)="(b)",IF(AND(G17&gt;=DATE('1. Informace o projektu'!$C$3,1,1),G17&lt;=WORKDAY(DATE('1. Informace o projektu'!$C$3+1,1,31)-1,1)),"OK","!!"),RIGHT(H17,3)="(a)",IF(AND(G17&gt;=DATE('1. Informace o projektu'!$C$3,1,1),G17&lt;=WORKDAY(DATE('1. Informace o projektu'!$C$3,12,31)-1,1,'6. Data'!$C$76:$C$89)),"OK","!!"),ISBLANK(G17),"!",ISBLANK(H17),"!!!",H17='6. Data'!$B$3,"vyberte druh nákladu")," ")</f>
        <v xml:space="preserve"> </v>
      </c>
      <c r="J17" s="261" t="str">
        <f t="shared" si="0"/>
        <v xml:space="preserve"> </v>
      </c>
      <c r="K17" s="238" t="str">
        <f t="shared" si="1"/>
        <v xml:space="preserve"> </v>
      </c>
      <c r="L17" s="87" t="str">
        <f t="shared" si="2"/>
        <v xml:space="preserve"> </v>
      </c>
    </row>
    <row r="18" spans="1:12" x14ac:dyDescent="0.25">
      <c r="A18" s="72"/>
      <c r="B18" s="82"/>
      <c r="C18" s="82"/>
      <c r="D18" s="79"/>
      <c r="E18" s="83"/>
      <c r="F18" s="83"/>
      <c r="G18" s="81"/>
      <c r="H18" s="123"/>
      <c r="I18" s="238" t="str">
        <f>IF(ISNUMBER(F18),_xlfn.IFS(RIGHT(H18,3)="(b)",IF(AND(G18&gt;=DATE('1. Informace o projektu'!$C$3,1,1),G18&lt;=WORKDAY(DATE('1. Informace o projektu'!$C$3+1,1,31)-1,1)),"OK","!!"),RIGHT(H18,3)="(a)",IF(AND(G18&gt;=DATE('1. Informace o projektu'!$C$3,1,1),G18&lt;=WORKDAY(DATE('1. Informace o projektu'!$C$3,12,31)-1,1,'6. Data'!$C$76:$C$89)),"OK","!!"),ISBLANK(G18),"!",ISBLANK(H18),"!!!",H18='6. Data'!$B$3,"vyberte druh nákladu")," ")</f>
        <v xml:space="preserve"> </v>
      </c>
      <c r="J18" s="261" t="str">
        <f t="shared" si="0"/>
        <v xml:space="preserve"> </v>
      </c>
      <c r="K18" s="238" t="str">
        <f t="shared" si="1"/>
        <v xml:space="preserve"> </v>
      </c>
      <c r="L18" s="87" t="str">
        <f t="shared" si="2"/>
        <v xml:space="preserve"> </v>
      </c>
    </row>
    <row r="19" spans="1:12" x14ac:dyDescent="0.25">
      <c r="A19" s="72"/>
      <c r="B19" s="82"/>
      <c r="C19" s="82"/>
      <c r="D19" s="79"/>
      <c r="E19" s="83"/>
      <c r="F19" s="83"/>
      <c r="G19" s="81"/>
      <c r="H19" s="123"/>
      <c r="I19" s="238" t="str">
        <f>IF(ISNUMBER(F19),_xlfn.IFS(RIGHT(H19,3)="(b)",IF(AND(G19&gt;=DATE('1. Informace o projektu'!$C$3,1,1),G19&lt;=WORKDAY(DATE('1. Informace o projektu'!$C$3+1,1,31)-1,1)),"OK","!!"),RIGHT(H19,3)="(a)",IF(AND(G19&gt;=DATE('1. Informace o projektu'!$C$3,1,1),G19&lt;=WORKDAY(DATE('1. Informace o projektu'!$C$3,12,31)-1,1,'6. Data'!$C$76:$C$89)),"OK","!!"),ISBLANK(G19),"!",ISBLANK(H19),"!!!",H19='6. Data'!$B$3,"vyberte druh nákladu")," ")</f>
        <v xml:space="preserve"> </v>
      </c>
      <c r="J19" s="261" t="str">
        <f t="shared" si="0"/>
        <v xml:space="preserve"> </v>
      </c>
      <c r="K19" s="238" t="str">
        <f t="shared" si="1"/>
        <v xml:space="preserve"> </v>
      </c>
      <c r="L19" s="87" t="str">
        <f t="shared" si="2"/>
        <v xml:space="preserve"> </v>
      </c>
    </row>
    <row r="20" spans="1:12" x14ac:dyDescent="0.25">
      <c r="A20" s="72"/>
      <c r="B20" s="82"/>
      <c r="C20" s="82"/>
      <c r="D20" s="79"/>
      <c r="E20" s="83"/>
      <c r="F20" s="83"/>
      <c r="G20" s="81"/>
      <c r="H20" s="123"/>
      <c r="I20" s="238" t="str">
        <f>IF(ISNUMBER(F20),_xlfn.IFS(RIGHT(H20,3)="(b)",IF(AND(G20&gt;=DATE('1. Informace o projektu'!$C$3,1,1),G20&lt;=WORKDAY(DATE('1. Informace o projektu'!$C$3+1,1,31)-1,1)),"OK","!!"),RIGHT(H20,3)="(a)",IF(AND(G20&gt;=DATE('1. Informace o projektu'!$C$3,1,1),G20&lt;=WORKDAY(DATE('1. Informace o projektu'!$C$3,12,31)-1,1,'6. Data'!$C$76:$C$89)),"OK","!!"),ISBLANK(G20),"!",ISBLANK(H20),"!!!",H20='6. Data'!$B$3,"vyberte druh nákladu")," ")</f>
        <v xml:space="preserve"> </v>
      </c>
      <c r="J20" s="261" t="str">
        <f t="shared" si="0"/>
        <v xml:space="preserve"> </v>
      </c>
      <c r="K20" s="238" t="str">
        <f t="shared" si="1"/>
        <v xml:space="preserve"> </v>
      </c>
      <c r="L20" s="87" t="str">
        <f t="shared" si="2"/>
        <v xml:space="preserve"> </v>
      </c>
    </row>
    <row r="21" spans="1:12" x14ac:dyDescent="0.25">
      <c r="A21" s="72"/>
      <c r="B21" s="82"/>
      <c r="C21" s="82"/>
      <c r="D21" s="79"/>
      <c r="E21" s="83"/>
      <c r="F21" s="83"/>
      <c r="G21" s="81"/>
      <c r="H21" s="123"/>
      <c r="I21" s="238" t="str">
        <f>IF(ISNUMBER(F21),_xlfn.IFS(RIGHT(H21,3)="(b)",IF(AND(G21&gt;=DATE('1. Informace o projektu'!$C$3,1,1),G21&lt;=WORKDAY(DATE('1. Informace o projektu'!$C$3+1,1,31)-1,1)),"OK","!!"),RIGHT(H21,3)="(a)",IF(AND(G21&gt;=DATE('1. Informace o projektu'!$C$3,1,1),G21&lt;=WORKDAY(DATE('1. Informace o projektu'!$C$3,12,31)-1,1,'6. Data'!$C$76:$C$89)),"OK","!!"),ISBLANK(G21),"!",ISBLANK(H21),"!!!",H21='6. Data'!$B$3,"vyberte druh nákladu")," ")</f>
        <v xml:space="preserve"> </v>
      </c>
      <c r="J21" s="261" t="str">
        <f t="shared" si="0"/>
        <v xml:space="preserve"> </v>
      </c>
      <c r="K21" s="238" t="str">
        <f t="shared" si="1"/>
        <v xml:space="preserve"> </v>
      </c>
      <c r="L21" s="87" t="str">
        <f t="shared" si="2"/>
        <v xml:space="preserve"> </v>
      </c>
    </row>
    <row r="22" spans="1:12" x14ac:dyDescent="0.25">
      <c r="A22" s="72"/>
      <c r="B22" s="82"/>
      <c r="C22" s="82"/>
      <c r="D22" s="79"/>
      <c r="E22" s="83"/>
      <c r="F22" s="83"/>
      <c r="G22" s="81"/>
      <c r="H22" s="123"/>
      <c r="I22" s="238" t="str">
        <f>IF(ISNUMBER(F22),_xlfn.IFS(RIGHT(H22,3)="(b)",IF(AND(G22&gt;=DATE('1. Informace o projektu'!$C$3,1,1),G22&lt;=WORKDAY(DATE('1. Informace o projektu'!$C$3+1,1,31)-1,1)),"OK","!!"),RIGHT(H22,3)="(a)",IF(AND(G22&gt;=DATE('1. Informace o projektu'!$C$3,1,1),G22&lt;=WORKDAY(DATE('1. Informace o projektu'!$C$3,12,31)-1,1,'6. Data'!$C$76:$C$89)),"OK","!!"),ISBLANK(G22),"!",ISBLANK(H22),"!!!",H22='6. Data'!$B$3,"vyberte druh nákladu")," ")</f>
        <v xml:space="preserve"> </v>
      </c>
      <c r="J22" s="261" t="str">
        <f t="shared" si="0"/>
        <v xml:space="preserve"> </v>
      </c>
      <c r="K22" s="238" t="str">
        <f t="shared" si="1"/>
        <v xml:space="preserve"> </v>
      </c>
      <c r="L22" s="87" t="str">
        <f t="shared" si="2"/>
        <v xml:space="preserve"> </v>
      </c>
    </row>
    <row r="23" spans="1:12" x14ac:dyDescent="0.25">
      <c r="A23" s="72"/>
      <c r="B23" s="82"/>
      <c r="C23" s="82"/>
      <c r="D23" s="79"/>
      <c r="E23" s="83"/>
      <c r="F23" s="83"/>
      <c r="G23" s="81"/>
      <c r="H23" s="123"/>
      <c r="I23" s="238" t="str">
        <f>IF(ISNUMBER(F23),_xlfn.IFS(RIGHT(H23,3)="(b)",IF(AND(G23&gt;=DATE('1. Informace o projektu'!$C$3,1,1),G23&lt;=WORKDAY(DATE('1. Informace o projektu'!$C$3+1,1,31)-1,1)),"OK","!!"),RIGHT(H23,3)="(a)",IF(AND(G23&gt;=DATE('1. Informace o projektu'!$C$3,1,1),G23&lt;=WORKDAY(DATE('1. Informace o projektu'!$C$3,12,31)-1,1,'6. Data'!$C$76:$C$89)),"OK","!!"),ISBLANK(G23),"!",ISBLANK(H23),"!!!",H23='6. Data'!$B$3,"vyberte druh nákladu")," ")</f>
        <v xml:space="preserve"> </v>
      </c>
      <c r="J23" s="261" t="str">
        <f t="shared" si="0"/>
        <v xml:space="preserve"> </v>
      </c>
      <c r="K23" s="238" t="str">
        <f t="shared" si="1"/>
        <v xml:space="preserve"> </v>
      </c>
      <c r="L23" s="87" t="str">
        <f t="shared" si="2"/>
        <v xml:space="preserve"> </v>
      </c>
    </row>
    <row r="24" spans="1:12" x14ac:dyDescent="0.25">
      <c r="A24" s="72"/>
      <c r="B24" s="82"/>
      <c r="C24" s="82"/>
      <c r="D24" s="79"/>
      <c r="E24" s="83"/>
      <c r="F24" s="83"/>
      <c r="G24" s="81"/>
      <c r="H24" s="123"/>
      <c r="I24" s="238" t="str">
        <f>IF(ISNUMBER(F24),_xlfn.IFS(RIGHT(H24,3)="(b)",IF(AND(G24&gt;=DATE('1. Informace o projektu'!$C$3,1,1),G24&lt;=WORKDAY(DATE('1. Informace o projektu'!$C$3+1,1,31)-1,1)),"OK","!!"),RIGHT(H24,3)="(a)",IF(AND(G24&gt;=DATE('1. Informace o projektu'!$C$3,1,1),G24&lt;=WORKDAY(DATE('1. Informace o projektu'!$C$3,12,31)-1,1,'6. Data'!$C$76:$C$89)),"OK","!!"),ISBLANK(G24),"!",ISBLANK(H24),"!!!",H24='6. Data'!$B$3,"vyberte druh nákladu")," ")</f>
        <v xml:space="preserve"> </v>
      </c>
      <c r="J24" s="261" t="str">
        <f t="shared" si="0"/>
        <v xml:space="preserve"> </v>
      </c>
      <c r="K24" s="238" t="str">
        <f t="shared" si="1"/>
        <v xml:space="preserve"> </v>
      </c>
      <c r="L24" s="87" t="str">
        <f t="shared" si="2"/>
        <v xml:space="preserve"> </v>
      </c>
    </row>
    <row r="25" spans="1:12" x14ac:dyDescent="0.25">
      <c r="A25" s="72"/>
      <c r="B25" s="82"/>
      <c r="C25" s="82"/>
      <c r="D25" s="79"/>
      <c r="E25" s="83"/>
      <c r="F25" s="83"/>
      <c r="G25" s="81"/>
      <c r="H25" s="123"/>
      <c r="I25" s="238" t="str">
        <f>IF(ISNUMBER(F25),_xlfn.IFS(RIGHT(H25,3)="(b)",IF(AND(G25&gt;=DATE('1. Informace o projektu'!$C$3,1,1),G25&lt;=WORKDAY(DATE('1. Informace o projektu'!$C$3+1,1,31)-1,1)),"OK","!!"),RIGHT(H25,3)="(a)",IF(AND(G25&gt;=DATE('1. Informace o projektu'!$C$3,1,1),G25&lt;=WORKDAY(DATE('1. Informace o projektu'!$C$3,12,31)-1,1,'6. Data'!$C$76:$C$89)),"OK","!!"),ISBLANK(G25),"!",ISBLANK(H25),"!!!",H25='6. Data'!$B$3,"vyberte druh nákladu")," ")</f>
        <v xml:space="preserve"> </v>
      </c>
      <c r="J25" s="261" t="str">
        <f t="shared" si="0"/>
        <v xml:space="preserve"> </v>
      </c>
      <c r="K25" s="238" t="str">
        <f t="shared" si="1"/>
        <v xml:space="preserve"> </v>
      </c>
      <c r="L25" s="87" t="str">
        <f t="shared" si="2"/>
        <v xml:space="preserve"> </v>
      </c>
    </row>
    <row r="26" spans="1:12" x14ac:dyDescent="0.25">
      <c r="A26" s="72"/>
      <c r="B26" s="82"/>
      <c r="C26" s="82"/>
      <c r="D26" s="79"/>
      <c r="E26" s="83"/>
      <c r="F26" s="83"/>
      <c r="G26" s="81"/>
      <c r="H26" s="123"/>
      <c r="I26" s="238" t="str">
        <f>IF(ISNUMBER(F26),_xlfn.IFS(RIGHT(H26,3)="(b)",IF(AND(G26&gt;=DATE('1. Informace o projektu'!$C$3,1,1),G26&lt;=WORKDAY(DATE('1. Informace o projektu'!$C$3+1,1,31)-1,1)),"OK","!!"),RIGHT(H26,3)="(a)",IF(AND(G26&gt;=DATE('1. Informace o projektu'!$C$3,1,1),G26&lt;=WORKDAY(DATE('1. Informace o projektu'!$C$3,12,31)-1,1,'6. Data'!$C$76:$C$89)),"OK","!!"),ISBLANK(G26),"!",ISBLANK(H26),"!!!",H26='6. Data'!$B$3,"vyberte druh nákladu")," ")</f>
        <v xml:space="preserve"> </v>
      </c>
      <c r="J26" s="261" t="str">
        <f t="shared" si="0"/>
        <v xml:space="preserve"> </v>
      </c>
      <c r="K26" s="238" t="str">
        <f t="shared" si="1"/>
        <v xml:space="preserve"> </v>
      </c>
      <c r="L26" s="87" t="str">
        <f t="shared" si="2"/>
        <v xml:space="preserve"> </v>
      </c>
    </row>
    <row r="27" spans="1:12" x14ac:dyDescent="0.25">
      <c r="A27" s="72"/>
      <c r="B27" s="82"/>
      <c r="C27" s="82"/>
      <c r="D27" s="79"/>
      <c r="E27" s="83"/>
      <c r="F27" s="83"/>
      <c r="G27" s="81"/>
      <c r="H27" s="123"/>
      <c r="I27" s="238" t="str">
        <f>IF(ISNUMBER(F27),_xlfn.IFS(RIGHT(H27,3)="(b)",IF(AND(G27&gt;=DATE('1. Informace o projektu'!$C$3,1,1),G27&lt;=WORKDAY(DATE('1. Informace o projektu'!$C$3+1,1,31)-1,1)),"OK","!!"),RIGHT(H27,3)="(a)",IF(AND(G27&gt;=DATE('1. Informace o projektu'!$C$3,1,1),G27&lt;=WORKDAY(DATE('1. Informace o projektu'!$C$3,12,31)-1,1,'6. Data'!$C$76:$C$89)),"OK","!!"),ISBLANK(G27),"!",ISBLANK(H27),"!!!",H27='6. Data'!$B$3,"vyberte druh nákladu")," ")</f>
        <v xml:space="preserve"> </v>
      </c>
      <c r="J27" s="261" t="str">
        <f t="shared" si="0"/>
        <v xml:space="preserve"> </v>
      </c>
      <c r="K27" s="238" t="str">
        <f t="shared" si="1"/>
        <v xml:space="preserve"> </v>
      </c>
      <c r="L27" s="87" t="str">
        <f t="shared" si="2"/>
        <v xml:space="preserve"> </v>
      </c>
    </row>
    <row r="28" spans="1:12" x14ac:dyDescent="0.25">
      <c r="A28" s="72"/>
      <c r="B28" s="82"/>
      <c r="C28" s="82"/>
      <c r="D28" s="79"/>
      <c r="E28" s="83"/>
      <c r="F28" s="83"/>
      <c r="G28" s="81"/>
      <c r="H28" s="123"/>
      <c r="I28" s="238" t="str">
        <f>IF(ISNUMBER(F28),_xlfn.IFS(RIGHT(H28,3)="(b)",IF(AND(G28&gt;=DATE('1. Informace o projektu'!$C$3,1,1),G28&lt;=WORKDAY(DATE('1. Informace o projektu'!$C$3+1,1,31)-1,1)),"OK","!!"),RIGHT(H28,3)="(a)",IF(AND(G28&gt;=DATE('1. Informace o projektu'!$C$3,1,1),G28&lt;=WORKDAY(DATE('1. Informace o projektu'!$C$3,12,31)-1,1,'6. Data'!$C$76:$C$89)),"OK","!!"),ISBLANK(G28),"!",ISBLANK(H28),"!!!",H28='6. Data'!$B$3,"vyberte druh nákladu")," ")</f>
        <v xml:space="preserve"> </v>
      </c>
      <c r="J28" s="261" t="str">
        <f t="shared" si="0"/>
        <v xml:space="preserve"> </v>
      </c>
      <c r="K28" s="238" t="str">
        <f t="shared" si="1"/>
        <v xml:space="preserve"> </v>
      </c>
      <c r="L28" s="87" t="str">
        <f t="shared" si="2"/>
        <v xml:space="preserve"> </v>
      </c>
    </row>
    <row r="29" spans="1:12" x14ac:dyDescent="0.25">
      <c r="A29" s="72"/>
      <c r="B29" s="82"/>
      <c r="C29" s="82"/>
      <c r="D29" s="79"/>
      <c r="E29" s="83"/>
      <c r="F29" s="83"/>
      <c r="G29" s="81"/>
      <c r="H29" s="123"/>
      <c r="I29" s="238" t="str">
        <f>IF(ISNUMBER(F29),_xlfn.IFS(RIGHT(H29,3)="(b)",IF(AND(G29&gt;=DATE('1. Informace o projektu'!$C$3,1,1),G29&lt;=WORKDAY(DATE('1. Informace o projektu'!$C$3+1,1,31)-1,1)),"OK","!!"),RIGHT(H29,3)="(a)",IF(AND(G29&gt;=DATE('1. Informace o projektu'!$C$3,1,1),G29&lt;=WORKDAY(DATE('1. Informace o projektu'!$C$3,12,31)-1,1,'6. Data'!$C$76:$C$89)),"OK","!!"),ISBLANK(G29),"!",ISBLANK(H29),"!!!",H29='6. Data'!$B$3,"vyberte druh nákladu")," ")</f>
        <v xml:space="preserve"> </v>
      </c>
      <c r="J29" s="261" t="str">
        <f t="shared" si="0"/>
        <v xml:space="preserve"> </v>
      </c>
      <c r="K29" s="238" t="str">
        <f t="shared" si="1"/>
        <v xml:space="preserve"> </v>
      </c>
      <c r="L29" s="87" t="str">
        <f t="shared" si="2"/>
        <v xml:space="preserve"> </v>
      </c>
    </row>
    <row r="30" spans="1:12" x14ac:dyDescent="0.25">
      <c r="A30" s="72"/>
      <c r="B30" s="82"/>
      <c r="C30" s="82"/>
      <c r="D30" s="79"/>
      <c r="E30" s="83"/>
      <c r="F30" s="83"/>
      <c r="G30" s="81"/>
      <c r="H30" s="123"/>
      <c r="I30" s="238" t="str">
        <f>IF(ISNUMBER(F30),_xlfn.IFS(RIGHT(H30,3)="(b)",IF(AND(G30&gt;=DATE('1. Informace o projektu'!$C$3,1,1),G30&lt;=WORKDAY(DATE('1. Informace o projektu'!$C$3+1,1,31)-1,1)),"OK","!!"),RIGHT(H30,3)="(a)",IF(AND(G30&gt;=DATE('1. Informace o projektu'!$C$3,1,1),G30&lt;=WORKDAY(DATE('1. Informace o projektu'!$C$3,12,31)-1,1,'6. Data'!$C$76:$C$89)),"OK","!!"),ISBLANK(G30),"!",ISBLANK(H30),"!!!",H30='6. Data'!$B$3,"vyberte druh nákladu")," ")</f>
        <v xml:space="preserve"> </v>
      </c>
      <c r="J30" s="261" t="str">
        <f t="shared" si="0"/>
        <v xml:space="preserve"> </v>
      </c>
      <c r="K30" s="238" t="str">
        <f t="shared" si="1"/>
        <v xml:space="preserve"> </v>
      </c>
      <c r="L30" s="87" t="str">
        <f t="shared" si="2"/>
        <v xml:space="preserve"> </v>
      </c>
    </row>
    <row r="31" spans="1:12" x14ac:dyDescent="0.25">
      <c r="A31" s="72"/>
      <c r="B31" s="82"/>
      <c r="C31" s="82"/>
      <c r="D31" s="79"/>
      <c r="E31" s="83"/>
      <c r="F31" s="83"/>
      <c r="G31" s="81"/>
      <c r="H31" s="123"/>
      <c r="I31" s="238" t="str">
        <f>IF(ISNUMBER(F31),_xlfn.IFS(RIGHT(H31,3)="(b)",IF(AND(G31&gt;=DATE('1. Informace o projektu'!$C$3,1,1),G31&lt;=WORKDAY(DATE('1. Informace o projektu'!$C$3+1,1,31)-1,1)),"OK","!!"),RIGHT(H31,3)="(a)",IF(AND(G31&gt;=DATE('1. Informace o projektu'!$C$3,1,1),G31&lt;=WORKDAY(DATE('1. Informace o projektu'!$C$3,12,31)-1,1,'6. Data'!$C$76:$C$89)),"OK","!!"),ISBLANK(G31),"!",ISBLANK(H31),"!!!",H31='6. Data'!$B$3,"vyberte druh nákladu")," ")</f>
        <v xml:space="preserve"> </v>
      </c>
      <c r="J31" s="261" t="str">
        <f t="shared" si="0"/>
        <v xml:space="preserve"> </v>
      </c>
      <c r="K31" s="238" t="str">
        <f t="shared" si="1"/>
        <v xml:space="preserve"> </v>
      </c>
      <c r="L31" s="87" t="str">
        <f t="shared" si="2"/>
        <v xml:space="preserve"> </v>
      </c>
    </row>
    <row r="32" spans="1:12" x14ac:dyDescent="0.25">
      <c r="A32" s="72"/>
      <c r="B32" s="82"/>
      <c r="C32" s="82"/>
      <c r="D32" s="79"/>
      <c r="E32" s="83"/>
      <c r="F32" s="83"/>
      <c r="G32" s="81"/>
      <c r="H32" s="123"/>
      <c r="I32" s="238" t="str">
        <f>IF(ISNUMBER(F32),_xlfn.IFS(RIGHT(H32,3)="(b)",IF(AND(G32&gt;=DATE('1. Informace o projektu'!$C$3,1,1),G32&lt;=WORKDAY(DATE('1. Informace o projektu'!$C$3+1,1,31)-1,1)),"OK","!!"),RIGHT(H32,3)="(a)",IF(AND(G32&gt;=DATE('1. Informace o projektu'!$C$3,1,1),G32&lt;=WORKDAY(DATE('1. Informace o projektu'!$C$3,12,31)-1,1,'6. Data'!$C$76:$C$89)),"OK","!!"),ISBLANK(G32),"!",ISBLANK(H32),"!!!",H32='6. Data'!$B$3,"vyberte druh nákladu")," ")</f>
        <v xml:space="preserve"> </v>
      </c>
      <c r="J32" s="261" t="str">
        <f t="shared" si="0"/>
        <v xml:space="preserve"> </v>
      </c>
      <c r="K32" s="238" t="str">
        <f t="shared" si="1"/>
        <v xml:space="preserve"> </v>
      </c>
      <c r="L32" s="87" t="str">
        <f t="shared" si="2"/>
        <v xml:space="preserve"> </v>
      </c>
    </row>
    <row r="33" spans="1:12" x14ac:dyDescent="0.25">
      <c r="A33" s="72"/>
      <c r="B33" s="82"/>
      <c r="C33" s="82"/>
      <c r="D33" s="79"/>
      <c r="E33" s="83"/>
      <c r="F33" s="83"/>
      <c r="G33" s="81"/>
      <c r="H33" s="123"/>
      <c r="I33" s="238" t="str">
        <f>IF(ISNUMBER(F33),_xlfn.IFS(RIGHT(H33,3)="(b)",IF(AND(G33&gt;=DATE('1. Informace o projektu'!$C$3,1,1),G33&lt;=WORKDAY(DATE('1. Informace o projektu'!$C$3+1,1,31)-1,1)),"OK","!!"),RIGHT(H33,3)="(a)",IF(AND(G33&gt;=DATE('1. Informace o projektu'!$C$3,1,1),G33&lt;=WORKDAY(DATE('1. Informace o projektu'!$C$3,12,31)-1,1,'6. Data'!$C$76:$C$89)),"OK","!!"),ISBLANK(G33),"!",ISBLANK(H33),"!!!",H33='6. Data'!$B$3,"vyberte druh nákladu")," ")</f>
        <v xml:space="preserve"> </v>
      </c>
      <c r="J33" s="261" t="str">
        <f t="shared" si="0"/>
        <v xml:space="preserve"> </v>
      </c>
      <c r="K33" s="238" t="str">
        <f t="shared" si="1"/>
        <v xml:space="preserve"> </v>
      </c>
      <c r="L33" s="87" t="str">
        <f t="shared" si="2"/>
        <v xml:space="preserve"> </v>
      </c>
    </row>
    <row r="34" spans="1:12" x14ac:dyDescent="0.25">
      <c r="A34" s="72"/>
      <c r="B34" s="82"/>
      <c r="C34" s="82"/>
      <c r="D34" s="79"/>
      <c r="E34" s="83"/>
      <c r="F34" s="83"/>
      <c r="G34" s="81"/>
      <c r="H34" s="123"/>
      <c r="I34" s="238" t="str">
        <f>IF(ISNUMBER(F34),_xlfn.IFS(RIGHT(H34,3)="(b)",IF(AND(G34&gt;=DATE('1. Informace o projektu'!$C$3,1,1),G34&lt;=WORKDAY(DATE('1. Informace o projektu'!$C$3+1,1,31)-1,1)),"OK","!!"),RIGHT(H34,3)="(a)",IF(AND(G34&gt;=DATE('1. Informace o projektu'!$C$3,1,1),G34&lt;=WORKDAY(DATE('1. Informace o projektu'!$C$3,12,31)-1,1,'6. Data'!$C$76:$C$89)),"OK","!!"),ISBLANK(G34),"!",ISBLANK(H34),"!!!",H34='6. Data'!$B$3,"vyberte druh nákladu")," ")</f>
        <v xml:space="preserve"> </v>
      </c>
      <c r="J34" s="261" t="str">
        <f t="shared" si="0"/>
        <v xml:space="preserve"> </v>
      </c>
      <c r="K34" s="238" t="str">
        <f t="shared" si="1"/>
        <v xml:space="preserve"> </v>
      </c>
      <c r="L34" s="87" t="str">
        <f t="shared" si="2"/>
        <v xml:space="preserve"> </v>
      </c>
    </row>
    <row r="35" spans="1:12" x14ac:dyDescent="0.25">
      <c r="A35" s="72"/>
      <c r="B35" s="82"/>
      <c r="C35" s="82"/>
      <c r="D35" s="79"/>
      <c r="E35" s="83"/>
      <c r="F35" s="83"/>
      <c r="G35" s="81"/>
      <c r="H35" s="123"/>
      <c r="I35" s="238" t="str">
        <f>IF(ISNUMBER(F35),_xlfn.IFS(RIGHT(H35,3)="(b)",IF(AND(G35&gt;=DATE('1. Informace o projektu'!$C$3,1,1),G35&lt;=WORKDAY(DATE('1. Informace o projektu'!$C$3+1,1,31)-1,1)),"OK","!!"),RIGHT(H35,3)="(a)",IF(AND(G35&gt;=DATE('1. Informace o projektu'!$C$3,1,1),G35&lt;=WORKDAY(DATE('1. Informace o projektu'!$C$3,12,31)-1,1,'6. Data'!$C$76:$C$89)),"OK","!!"),ISBLANK(G35),"!",ISBLANK(H35),"!!!",H35='6. Data'!$B$3,"vyberte druh nákladu")," ")</f>
        <v xml:space="preserve"> </v>
      </c>
      <c r="J35" s="261" t="str">
        <f t="shared" si="0"/>
        <v xml:space="preserve"> </v>
      </c>
      <c r="K35" s="238" t="str">
        <f t="shared" si="1"/>
        <v xml:space="preserve"> </v>
      </c>
      <c r="L35" s="87" t="str">
        <f t="shared" si="2"/>
        <v xml:space="preserve"> </v>
      </c>
    </row>
    <row r="36" spans="1:12" x14ac:dyDescent="0.25">
      <c r="A36" s="72"/>
      <c r="B36" s="82"/>
      <c r="C36" s="82"/>
      <c r="D36" s="79"/>
      <c r="E36" s="83"/>
      <c r="F36" s="83"/>
      <c r="G36" s="81"/>
      <c r="H36" s="123"/>
      <c r="I36" s="238" t="str">
        <f>IF(ISNUMBER(F36),_xlfn.IFS(RIGHT(H36,3)="(b)",IF(AND(G36&gt;=DATE('1. Informace o projektu'!$C$3,1,1),G36&lt;=WORKDAY(DATE('1. Informace o projektu'!$C$3+1,1,31)-1,1)),"OK","!!"),RIGHT(H36,3)="(a)",IF(AND(G36&gt;=DATE('1. Informace o projektu'!$C$3,1,1),G36&lt;=WORKDAY(DATE('1. Informace o projektu'!$C$3,12,31)-1,1,'6. Data'!$C$76:$C$89)),"OK","!!"),ISBLANK(G36),"!",ISBLANK(H36),"!!!",H36='6. Data'!$B$3,"vyberte druh nákladu")," ")</f>
        <v xml:space="preserve"> </v>
      </c>
      <c r="J36" s="261" t="str">
        <f t="shared" si="0"/>
        <v xml:space="preserve"> </v>
      </c>
      <c r="K36" s="238" t="str">
        <f t="shared" si="1"/>
        <v xml:space="preserve"> </v>
      </c>
      <c r="L36" s="87" t="str">
        <f t="shared" si="2"/>
        <v xml:space="preserve"> </v>
      </c>
    </row>
    <row r="37" spans="1:12" x14ac:dyDescent="0.25">
      <c r="A37" s="72"/>
      <c r="B37" s="82"/>
      <c r="C37" s="82"/>
      <c r="D37" s="79"/>
      <c r="E37" s="83"/>
      <c r="F37" s="83"/>
      <c r="G37" s="81"/>
      <c r="H37" s="123"/>
      <c r="I37" s="238" t="str">
        <f>IF(ISNUMBER(F37),_xlfn.IFS(RIGHT(H37,3)="(b)",IF(AND(G37&gt;=DATE('1. Informace o projektu'!$C$3,1,1),G37&lt;=WORKDAY(DATE('1. Informace o projektu'!$C$3+1,1,31)-1,1)),"OK","!!"),RIGHT(H37,3)="(a)",IF(AND(G37&gt;=DATE('1. Informace o projektu'!$C$3,1,1),G37&lt;=WORKDAY(DATE('1. Informace o projektu'!$C$3,12,31)-1,1,'6. Data'!$C$76:$C$89)),"OK","!!"),ISBLANK(G37),"!",ISBLANK(H37),"!!!",H37='6. Data'!$B$3,"vyberte druh nákladu")," ")</f>
        <v xml:space="preserve"> </v>
      </c>
      <c r="J37" s="261" t="str">
        <f t="shared" si="0"/>
        <v xml:space="preserve"> </v>
      </c>
      <c r="K37" s="238" t="str">
        <f t="shared" si="1"/>
        <v xml:space="preserve"> </v>
      </c>
      <c r="L37" s="87" t="str">
        <f t="shared" si="2"/>
        <v xml:space="preserve"> </v>
      </c>
    </row>
    <row r="38" spans="1:12" x14ac:dyDescent="0.25">
      <c r="A38" s="72"/>
      <c r="B38" s="82"/>
      <c r="C38" s="82"/>
      <c r="D38" s="79"/>
      <c r="E38" s="83"/>
      <c r="F38" s="83"/>
      <c r="G38" s="81"/>
      <c r="H38" s="123"/>
      <c r="I38" s="238" t="str">
        <f>IF(ISNUMBER(F38),_xlfn.IFS(RIGHT(H38,3)="(b)",IF(AND(G38&gt;=DATE('1. Informace o projektu'!$C$3,1,1),G38&lt;=WORKDAY(DATE('1. Informace o projektu'!$C$3+1,1,31)-1,1)),"OK","!!"),RIGHT(H38,3)="(a)",IF(AND(G38&gt;=DATE('1. Informace o projektu'!$C$3,1,1),G38&lt;=WORKDAY(DATE('1. Informace o projektu'!$C$3,12,31)-1,1,'6. Data'!$C$76:$C$89)),"OK","!!"),ISBLANK(G38),"!",ISBLANK(H38),"!!!",H38='6. Data'!$B$3,"vyberte druh nákladu")," ")</f>
        <v xml:space="preserve"> </v>
      </c>
      <c r="J38" s="261" t="str">
        <f t="shared" si="0"/>
        <v xml:space="preserve"> </v>
      </c>
      <c r="K38" s="238" t="str">
        <f t="shared" si="1"/>
        <v xml:space="preserve"> </v>
      </c>
      <c r="L38" s="87" t="str">
        <f t="shared" si="2"/>
        <v xml:space="preserve"> </v>
      </c>
    </row>
    <row r="39" spans="1:12" x14ac:dyDescent="0.25">
      <c r="A39" s="72"/>
      <c r="B39" s="82"/>
      <c r="C39" s="82"/>
      <c r="D39" s="79"/>
      <c r="E39" s="83"/>
      <c r="F39" s="83"/>
      <c r="G39" s="81"/>
      <c r="H39" s="123"/>
      <c r="I39" s="238" t="str">
        <f>IF(ISNUMBER(F39),_xlfn.IFS(RIGHT(H39,3)="(b)",IF(AND(G39&gt;=DATE('1. Informace o projektu'!$C$3,1,1),G39&lt;=WORKDAY(DATE('1. Informace o projektu'!$C$3+1,1,31)-1,1)),"OK","!!"),RIGHT(H39,3)="(a)",IF(AND(G39&gt;=DATE('1. Informace o projektu'!$C$3,1,1),G39&lt;=WORKDAY(DATE('1. Informace o projektu'!$C$3,12,31)-1,1,'6. Data'!$C$76:$C$89)),"OK","!!"),ISBLANK(G39),"!",ISBLANK(H39),"!!!",H39='6. Data'!$B$3,"vyberte druh nákladu")," ")</f>
        <v xml:space="preserve"> </v>
      </c>
      <c r="J39" s="261" t="str">
        <f t="shared" si="0"/>
        <v xml:space="preserve"> </v>
      </c>
      <c r="K39" s="238" t="str">
        <f t="shared" si="1"/>
        <v xml:space="preserve"> </v>
      </c>
      <c r="L39" s="87" t="str">
        <f t="shared" si="2"/>
        <v xml:space="preserve"> </v>
      </c>
    </row>
    <row r="40" spans="1:12" x14ac:dyDescent="0.25">
      <c r="A40" s="72"/>
      <c r="B40" s="82"/>
      <c r="C40" s="82"/>
      <c r="D40" s="79"/>
      <c r="E40" s="83"/>
      <c r="F40" s="83"/>
      <c r="G40" s="81"/>
      <c r="H40" s="123"/>
      <c r="I40" s="238" t="str">
        <f>IF(ISNUMBER(F40),_xlfn.IFS(RIGHT(H40,3)="(b)",IF(AND(G40&gt;=DATE('1. Informace o projektu'!$C$3,1,1),G40&lt;=WORKDAY(DATE('1. Informace o projektu'!$C$3+1,1,31)-1,1)),"OK","!!"),RIGHT(H40,3)="(a)",IF(AND(G40&gt;=DATE('1. Informace o projektu'!$C$3,1,1),G40&lt;=WORKDAY(DATE('1. Informace o projektu'!$C$3,12,31)-1,1,'6. Data'!$C$76:$C$89)),"OK","!!"),ISBLANK(G40),"!",ISBLANK(H40),"!!!",H40='6. Data'!$B$3,"vyberte druh nákladu")," ")</f>
        <v xml:space="preserve"> </v>
      </c>
      <c r="J40" s="261" t="str">
        <f t="shared" si="0"/>
        <v xml:space="preserve"> </v>
      </c>
      <c r="K40" s="238" t="str">
        <f t="shared" si="1"/>
        <v xml:space="preserve"> </v>
      </c>
      <c r="L40" s="87" t="str">
        <f t="shared" si="2"/>
        <v xml:space="preserve"> </v>
      </c>
    </row>
    <row r="41" spans="1:12" x14ac:dyDescent="0.25">
      <c r="A41" s="72"/>
      <c r="B41" s="82"/>
      <c r="C41" s="82"/>
      <c r="D41" s="79"/>
      <c r="E41" s="83"/>
      <c r="F41" s="83"/>
      <c r="G41" s="81"/>
      <c r="H41" s="123"/>
      <c r="I41" s="238" t="str">
        <f>IF(ISNUMBER(F41),_xlfn.IFS(RIGHT(H41,3)="(b)",IF(AND(G41&gt;=DATE('1. Informace o projektu'!$C$3,1,1),G41&lt;=WORKDAY(DATE('1. Informace o projektu'!$C$3+1,1,31)-1,1)),"OK","!!"),RIGHT(H41,3)="(a)",IF(AND(G41&gt;=DATE('1. Informace o projektu'!$C$3,1,1),G41&lt;=WORKDAY(DATE('1. Informace o projektu'!$C$3,12,31)-1,1,'6. Data'!$C$76:$C$89)),"OK","!!"),ISBLANK(G41),"!",ISBLANK(H41),"!!!",H41='6. Data'!$B$3,"vyberte druh nákladu")," ")</f>
        <v xml:space="preserve"> </v>
      </c>
      <c r="J41" s="261" t="str">
        <f t="shared" si="0"/>
        <v xml:space="preserve"> </v>
      </c>
      <c r="K41" s="238" t="str">
        <f t="shared" si="1"/>
        <v xml:space="preserve"> </v>
      </c>
      <c r="L41" s="87" t="str">
        <f t="shared" si="2"/>
        <v xml:space="preserve"> </v>
      </c>
    </row>
    <row r="42" spans="1:12" x14ac:dyDescent="0.25">
      <c r="A42" s="72"/>
      <c r="B42" s="82"/>
      <c r="C42" s="82"/>
      <c r="D42" s="79"/>
      <c r="E42" s="83"/>
      <c r="F42" s="83"/>
      <c r="G42" s="81"/>
      <c r="H42" s="123"/>
      <c r="I42" s="238" t="str">
        <f>IF(ISNUMBER(F42),_xlfn.IFS(RIGHT(H42,3)="(b)",IF(AND(G42&gt;=DATE('1. Informace o projektu'!$C$3,1,1),G42&lt;=WORKDAY(DATE('1. Informace o projektu'!$C$3+1,1,31)-1,1)),"OK","!!"),RIGHT(H42,3)="(a)",IF(AND(G42&gt;=DATE('1. Informace o projektu'!$C$3,1,1),G42&lt;=WORKDAY(DATE('1. Informace o projektu'!$C$3,12,31)-1,1,'6. Data'!$C$76:$C$89)),"OK","!!"),ISBLANK(G42),"!",ISBLANK(H42),"!!!",H42='6. Data'!$B$3,"vyberte druh nákladu")," ")</f>
        <v xml:space="preserve"> </v>
      </c>
      <c r="J42" s="261" t="str">
        <f t="shared" si="0"/>
        <v xml:space="preserve"> </v>
      </c>
      <c r="K42" s="238" t="str">
        <f t="shared" si="1"/>
        <v xml:space="preserve"> </v>
      </c>
      <c r="L42" s="87" t="str">
        <f t="shared" si="2"/>
        <v xml:space="preserve"> </v>
      </c>
    </row>
    <row r="43" spans="1:12" x14ac:dyDescent="0.25">
      <c r="A43" s="72"/>
      <c r="B43" s="82"/>
      <c r="C43" s="82"/>
      <c r="D43" s="79"/>
      <c r="E43" s="83"/>
      <c r="F43" s="83"/>
      <c r="G43" s="81"/>
      <c r="H43" s="123"/>
      <c r="I43" s="238" t="str">
        <f>IF(ISNUMBER(F43),_xlfn.IFS(RIGHT(H43,3)="(b)",IF(AND(G43&gt;=DATE('1. Informace o projektu'!$C$3,1,1),G43&lt;=WORKDAY(DATE('1. Informace o projektu'!$C$3+1,1,31)-1,1)),"OK","!!"),RIGHT(H43,3)="(a)",IF(AND(G43&gt;=DATE('1. Informace o projektu'!$C$3,1,1),G43&lt;=WORKDAY(DATE('1. Informace o projektu'!$C$3,12,31)-1,1,'6. Data'!$C$76:$C$89)),"OK","!!"),ISBLANK(G43),"!",ISBLANK(H43),"!!!",H43='6. Data'!$B$3,"vyberte druh nákladu")," ")</f>
        <v xml:space="preserve"> </v>
      </c>
      <c r="J43" s="261" t="str">
        <f t="shared" si="0"/>
        <v xml:space="preserve"> </v>
      </c>
      <c r="K43" s="238" t="str">
        <f t="shared" si="1"/>
        <v xml:space="preserve"> </v>
      </c>
      <c r="L43" s="87" t="str">
        <f t="shared" si="2"/>
        <v xml:space="preserve"> </v>
      </c>
    </row>
    <row r="44" spans="1:12" x14ac:dyDescent="0.25">
      <c r="A44" s="72"/>
      <c r="B44" s="82"/>
      <c r="C44" s="82"/>
      <c r="D44" s="79"/>
      <c r="E44" s="83"/>
      <c r="F44" s="83"/>
      <c r="G44" s="81"/>
      <c r="H44" s="123"/>
      <c r="I44" s="238" t="str">
        <f>IF(ISNUMBER(F44),_xlfn.IFS(RIGHT(H44,3)="(b)",IF(AND(G44&gt;=DATE('1. Informace o projektu'!$C$3,1,1),G44&lt;=WORKDAY(DATE('1. Informace o projektu'!$C$3+1,1,31)-1,1)),"OK","!!"),RIGHT(H44,3)="(a)",IF(AND(G44&gt;=DATE('1. Informace o projektu'!$C$3,1,1),G44&lt;=WORKDAY(DATE('1. Informace o projektu'!$C$3,12,31)-1,1,'6. Data'!$C$76:$C$89)),"OK","!!"),ISBLANK(G44),"!",ISBLANK(H44),"!!!",H44='6. Data'!$B$3,"vyberte druh nákladu")," ")</f>
        <v xml:space="preserve"> </v>
      </c>
      <c r="J44" s="261" t="str">
        <f t="shared" si="0"/>
        <v xml:space="preserve"> </v>
      </c>
      <c r="K44" s="238" t="str">
        <f t="shared" si="1"/>
        <v xml:space="preserve"> </v>
      </c>
      <c r="L44" s="87" t="str">
        <f t="shared" si="2"/>
        <v xml:space="preserve"> </v>
      </c>
    </row>
    <row r="45" spans="1:12" x14ac:dyDescent="0.25">
      <c r="A45" s="72"/>
      <c r="B45" s="82"/>
      <c r="C45" s="82"/>
      <c r="D45" s="79"/>
      <c r="E45" s="83"/>
      <c r="F45" s="83"/>
      <c r="G45" s="81"/>
      <c r="H45" s="123"/>
      <c r="I45" s="238" t="str">
        <f>IF(ISNUMBER(F45),_xlfn.IFS(RIGHT(H45,3)="(b)",IF(AND(G45&gt;=DATE('1. Informace o projektu'!$C$3,1,1),G45&lt;=WORKDAY(DATE('1. Informace o projektu'!$C$3+1,1,31)-1,1)),"OK","!!"),RIGHT(H45,3)="(a)",IF(AND(G45&gt;=DATE('1. Informace o projektu'!$C$3,1,1),G45&lt;=WORKDAY(DATE('1. Informace o projektu'!$C$3,12,31)-1,1,'6. Data'!$C$76:$C$89)),"OK","!!"),ISBLANK(G45),"!",ISBLANK(H45),"!!!",H45='6. Data'!$B$3,"vyberte druh nákladu")," ")</f>
        <v xml:space="preserve"> </v>
      </c>
      <c r="J45" s="261" t="str">
        <f t="shared" si="0"/>
        <v xml:space="preserve"> </v>
      </c>
      <c r="K45" s="238" t="str">
        <f t="shared" si="1"/>
        <v xml:space="preserve"> </v>
      </c>
      <c r="L45" s="87" t="str">
        <f t="shared" si="2"/>
        <v xml:space="preserve"> </v>
      </c>
    </row>
    <row r="46" spans="1:12" x14ac:dyDescent="0.25">
      <c r="A46" s="72"/>
      <c r="B46" s="82"/>
      <c r="C46" s="82"/>
      <c r="D46" s="79"/>
      <c r="E46" s="83"/>
      <c r="F46" s="83"/>
      <c r="G46" s="81"/>
      <c r="H46" s="123"/>
      <c r="I46" s="238" t="str">
        <f>IF(ISNUMBER(F46),_xlfn.IFS(RIGHT(H46,3)="(b)",IF(AND(G46&gt;=DATE('1. Informace o projektu'!$C$3,1,1),G46&lt;=WORKDAY(DATE('1. Informace o projektu'!$C$3+1,1,31)-1,1)),"OK","!!"),RIGHT(H46,3)="(a)",IF(AND(G46&gt;=DATE('1. Informace o projektu'!$C$3,1,1),G46&lt;=WORKDAY(DATE('1. Informace o projektu'!$C$3,12,31)-1,1,'6. Data'!$C$76:$C$89)),"OK","!!"),ISBLANK(G46),"!",ISBLANK(H46),"!!!",H46='6. Data'!$B$3,"vyberte druh nákladu")," ")</f>
        <v xml:space="preserve"> </v>
      </c>
      <c r="J46" s="261" t="str">
        <f t="shared" si="0"/>
        <v xml:space="preserve"> </v>
      </c>
      <c r="K46" s="238" t="str">
        <f t="shared" si="1"/>
        <v xml:space="preserve"> </v>
      </c>
      <c r="L46" s="87" t="str">
        <f t="shared" si="2"/>
        <v xml:space="preserve"> </v>
      </c>
    </row>
    <row r="47" spans="1:12" x14ac:dyDescent="0.25">
      <c r="A47" s="72"/>
      <c r="B47" s="82"/>
      <c r="C47" s="82"/>
      <c r="D47" s="79"/>
      <c r="E47" s="83"/>
      <c r="F47" s="83"/>
      <c r="G47" s="81"/>
      <c r="H47" s="123"/>
      <c r="I47" s="238" t="str">
        <f>IF(ISNUMBER(F47),_xlfn.IFS(RIGHT(H47,3)="(b)",IF(AND(G47&gt;=DATE('1. Informace o projektu'!$C$3,1,1),G47&lt;=WORKDAY(DATE('1. Informace o projektu'!$C$3+1,1,31)-1,1)),"OK","!!"),RIGHT(H47,3)="(a)",IF(AND(G47&gt;=DATE('1. Informace o projektu'!$C$3,1,1),G47&lt;=WORKDAY(DATE('1. Informace o projektu'!$C$3,12,31)-1,1,'6. Data'!$C$76:$C$89)),"OK","!!"),ISBLANK(G47),"!",ISBLANK(H47),"!!!",H47='6. Data'!$B$3,"vyberte druh nákladu")," ")</f>
        <v xml:space="preserve"> </v>
      </c>
      <c r="J47" s="261" t="str">
        <f t="shared" si="0"/>
        <v xml:space="preserve"> </v>
      </c>
      <c r="K47" s="238" t="str">
        <f t="shared" si="1"/>
        <v xml:space="preserve"> </v>
      </c>
      <c r="L47" s="87" t="str">
        <f t="shared" si="2"/>
        <v xml:space="preserve"> </v>
      </c>
    </row>
    <row r="48" spans="1:12" x14ac:dyDescent="0.25">
      <c r="A48" s="72"/>
      <c r="B48" s="82"/>
      <c r="C48" s="82"/>
      <c r="D48" s="79"/>
      <c r="E48" s="83"/>
      <c r="F48" s="83"/>
      <c r="G48" s="81"/>
      <c r="H48" s="123"/>
      <c r="I48" s="238" t="str">
        <f>IF(ISNUMBER(F48),_xlfn.IFS(RIGHT(H48,3)="(b)",IF(AND(G48&gt;=DATE('1. Informace o projektu'!$C$3,1,1),G48&lt;=WORKDAY(DATE('1. Informace o projektu'!$C$3+1,1,31)-1,1)),"OK","!!"),RIGHT(H48,3)="(a)",IF(AND(G48&gt;=DATE('1. Informace o projektu'!$C$3,1,1),G48&lt;=WORKDAY(DATE('1. Informace o projektu'!$C$3,12,31)-1,1,'6. Data'!$C$76:$C$89)),"OK","!!"),ISBLANK(G48),"!",ISBLANK(H48),"!!!",H48='6. Data'!$B$3,"vyberte druh nákladu")," ")</f>
        <v xml:space="preserve"> </v>
      </c>
      <c r="J48" s="261" t="str">
        <f t="shared" si="0"/>
        <v xml:space="preserve"> </v>
      </c>
      <c r="K48" s="238" t="str">
        <f t="shared" si="1"/>
        <v xml:space="preserve"> </v>
      </c>
      <c r="L48" s="87" t="str">
        <f t="shared" si="2"/>
        <v xml:space="preserve"> </v>
      </c>
    </row>
    <row r="49" spans="1:12" x14ac:dyDescent="0.25">
      <c r="A49" s="72"/>
      <c r="B49" s="82"/>
      <c r="C49" s="82"/>
      <c r="D49" s="79"/>
      <c r="E49" s="83"/>
      <c r="F49" s="83"/>
      <c r="G49" s="81"/>
      <c r="H49" s="123"/>
      <c r="I49" s="238" t="str">
        <f>IF(ISNUMBER(F49),_xlfn.IFS(RIGHT(H49,3)="(b)",IF(AND(G49&gt;=DATE('1. Informace o projektu'!$C$3,1,1),G49&lt;=WORKDAY(DATE('1. Informace o projektu'!$C$3+1,1,31)-1,1)),"OK","!!"),RIGHT(H49,3)="(a)",IF(AND(G49&gt;=DATE('1. Informace o projektu'!$C$3,1,1),G49&lt;=WORKDAY(DATE('1. Informace o projektu'!$C$3,12,31)-1,1,'6. Data'!$C$76:$C$89)),"OK","!!"),ISBLANK(G49),"!",ISBLANK(H49),"!!!",H49='6. Data'!$B$3,"vyberte druh nákladu")," ")</f>
        <v xml:space="preserve"> </v>
      </c>
      <c r="J49" s="261" t="str">
        <f t="shared" si="0"/>
        <v xml:space="preserve"> </v>
      </c>
      <c r="K49" s="238" t="str">
        <f t="shared" si="1"/>
        <v xml:space="preserve"> </v>
      </c>
      <c r="L49" s="87" t="str">
        <f t="shared" si="2"/>
        <v xml:space="preserve"> </v>
      </c>
    </row>
    <row r="50" spans="1:12" x14ac:dyDescent="0.25">
      <c r="A50" s="72"/>
      <c r="B50" s="82"/>
      <c r="C50" s="82"/>
      <c r="D50" s="79"/>
      <c r="E50" s="83"/>
      <c r="F50" s="83"/>
      <c r="G50" s="81"/>
      <c r="H50" s="123"/>
      <c r="I50" s="238" t="str">
        <f>IF(ISNUMBER(F50),_xlfn.IFS(RIGHT(H50,3)="(b)",IF(AND(G50&gt;=DATE('1. Informace o projektu'!$C$3,1,1),G50&lt;=WORKDAY(DATE('1. Informace o projektu'!$C$3+1,1,31)-1,1)),"OK","!!"),RIGHT(H50,3)="(a)",IF(AND(G50&gt;=DATE('1. Informace o projektu'!$C$3,1,1),G50&lt;=WORKDAY(DATE('1. Informace o projektu'!$C$3,12,31)-1,1,'6. Data'!$C$76:$C$89)),"OK","!!"),ISBLANK(G50),"!",ISBLANK(H50),"!!!",H50='6. Data'!$B$3,"vyberte druh nákladu")," ")</f>
        <v xml:space="preserve"> </v>
      </c>
      <c r="J50" s="261" t="str">
        <f t="shared" si="0"/>
        <v xml:space="preserve"> </v>
      </c>
      <c r="K50" s="238" t="str">
        <f t="shared" si="1"/>
        <v xml:space="preserve"> </v>
      </c>
      <c r="L50" s="87" t="str">
        <f t="shared" si="2"/>
        <v xml:space="preserve"> </v>
      </c>
    </row>
    <row r="51" spans="1:12" x14ac:dyDescent="0.25">
      <c r="A51" s="72"/>
      <c r="B51" s="82"/>
      <c r="C51" s="82"/>
      <c r="D51" s="79"/>
      <c r="E51" s="83"/>
      <c r="F51" s="83"/>
      <c r="G51" s="81"/>
      <c r="H51" s="123"/>
      <c r="I51" s="238" t="str">
        <f>IF(ISNUMBER(F51),_xlfn.IFS(RIGHT(H51,3)="(b)",IF(AND(G51&gt;=DATE('1. Informace o projektu'!$C$3,1,1),G51&lt;=WORKDAY(DATE('1. Informace o projektu'!$C$3+1,1,31)-1,1)),"OK","!!"),RIGHT(H51,3)="(a)",IF(AND(G51&gt;=DATE('1. Informace o projektu'!$C$3,1,1),G51&lt;=WORKDAY(DATE('1. Informace o projektu'!$C$3,12,31)-1,1,'6. Data'!$C$76:$C$89)),"OK","!!"),ISBLANK(G51),"!",ISBLANK(H51),"!!!",H51='6. Data'!$B$3,"vyberte druh nákladu")," ")</f>
        <v xml:space="preserve"> </v>
      </c>
      <c r="J51" s="261" t="str">
        <f t="shared" si="0"/>
        <v xml:space="preserve"> </v>
      </c>
      <c r="K51" s="238" t="str">
        <f t="shared" si="1"/>
        <v xml:space="preserve"> </v>
      </c>
      <c r="L51" s="87" t="str">
        <f t="shared" si="2"/>
        <v xml:space="preserve"> </v>
      </c>
    </row>
    <row r="52" spans="1:12" x14ac:dyDescent="0.25">
      <c r="A52" s="72"/>
      <c r="B52" s="82"/>
      <c r="C52" s="82"/>
      <c r="D52" s="79"/>
      <c r="E52" s="83"/>
      <c r="F52" s="83"/>
      <c r="G52" s="81"/>
      <c r="H52" s="123"/>
      <c r="I52" s="238" t="str">
        <f>IF(ISNUMBER(F52),_xlfn.IFS(RIGHT(H52,3)="(b)",IF(AND(G52&gt;=DATE('1. Informace o projektu'!$C$3,1,1),G52&lt;=WORKDAY(DATE('1. Informace o projektu'!$C$3+1,1,31)-1,1)),"OK","!!"),RIGHT(H52,3)="(a)",IF(AND(G52&gt;=DATE('1. Informace o projektu'!$C$3,1,1),G52&lt;=WORKDAY(DATE('1. Informace o projektu'!$C$3,12,31)-1,1,'6. Data'!$C$76:$C$89)),"OK","!!"),ISBLANK(G52),"!",ISBLANK(H52),"!!!",H52='6. Data'!$B$3,"vyberte druh nákladu")," ")</f>
        <v xml:space="preserve"> </v>
      </c>
      <c r="J52" s="261" t="str">
        <f t="shared" si="0"/>
        <v xml:space="preserve"> </v>
      </c>
      <c r="K52" s="238" t="str">
        <f t="shared" si="1"/>
        <v xml:space="preserve"> </v>
      </c>
      <c r="L52" s="87" t="str">
        <f t="shared" si="2"/>
        <v xml:space="preserve"> </v>
      </c>
    </row>
    <row r="53" spans="1:12" x14ac:dyDescent="0.25">
      <c r="A53" s="72"/>
      <c r="B53" s="82"/>
      <c r="C53" s="82"/>
      <c r="D53" s="79"/>
      <c r="E53" s="83"/>
      <c r="F53" s="83"/>
      <c r="G53" s="81"/>
      <c r="H53" s="123"/>
      <c r="I53" s="238" t="str">
        <f>IF(ISNUMBER(F53),_xlfn.IFS(RIGHT(H53,3)="(b)",IF(AND(G53&gt;=DATE('1. Informace o projektu'!$C$3,1,1),G53&lt;=WORKDAY(DATE('1. Informace o projektu'!$C$3+1,1,31)-1,1)),"OK","!!"),RIGHT(H53,3)="(a)",IF(AND(G53&gt;=DATE('1. Informace o projektu'!$C$3,1,1),G53&lt;=WORKDAY(DATE('1. Informace o projektu'!$C$3,12,31)-1,1,'6. Data'!$C$76:$C$89)),"OK","!!"),ISBLANK(G53),"!",ISBLANK(H53),"!!!",H53='6. Data'!$B$3,"vyberte druh nákladu")," ")</f>
        <v xml:space="preserve"> </v>
      </c>
      <c r="J53" s="261" t="str">
        <f t="shared" si="0"/>
        <v xml:space="preserve"> </v>
      </c>
      <c r="K53" s="238" t="str">
        <f t="shared" si="1"/>
        <v xml:space="preserve"> </v>
      </c>
      <c r="L53" s="87" t="str">
        <f t="shared" si="2"/>
        <v xml:space="preserve"> </v>
      </c>
    </row>
    <row r="54" spans="1:12" x14ac:dyDescent="0.25">
      <c r="A54" s="72"/>
      <c r="B54" s="82"/>
      <c r="C54" s="82"/>
      <c r="D54" s="79"/>
      <c r="E54" s="83"/>
      <c r="F54" s="83"/>
      <c r="G54" s="81"/>
      <c r="H54" s="123"/>
      <c r="I54" s="238" t="str">
        <f>IF(ISNUMBER(F54),_xlfn.IFS(RIGHT(H54,3)="(b)",IF(AND(G54&gt;=DATE('1. Informace o projektu'!$C$3,1,1),G54&lt;=WORKDAY(DATE('1. Informace o projektu'!$C$3+1,1,31)-1,1)),"OK","!!"),RIGHT(H54,3)="(a)",IF(AND(G54&gt;=DATE('1. Informace o projektu'!$C$3,1,1),G54&lt;=WORKDAY(DATE('1. Informace o projektu'!$C$3,12,31)-1,1,'6. Data'!$C$76:$C$89)),"OK","!!"),ISBLANK(G54),"!",ISBLANK(H54),"!!!",H54='6. Data'!$B$3,"vyberte druh nákladu")," ")</f>
        <v xml:space="preserve"> </v>
      </c>
      <c r="J54" s="261" t="str">
        <f t="shared" si="0"/>
        <v xml:space="preserve"> </v>
      </c>
      <c r="K54" s="238" t="str">
        <f t="shared" si="1"/>
        <v xml:space="preserve"> </v>
      </c>
      <c r="L54" s="87" t="str">
        <f t="shared" si="2"/>
        <v xml:space="preserve"> </v>
      </c>
    </row>
    <row r="55" spans="1:12" x14ac:dyDescent="0.25">
      <c r="A55" s="72"/>
      <c r="B55" s="82"/>
      <c r="C55" s="82"/>
      <c r="D55" s="79"/>
      <c r="E55" s="83"/>
      <c r="F55" s="83"/>
      <c r="G55" s="81"/>
      <c r="H55" s="123"/>
      <c r="I55" s="238" t="str">
        <f>IF(ISNUMBER(F55),_xlfn.IFS(RIGHT(H55,3)="(b)",IF(AND(G55&gt;=DATE('1. Informace o projektu'!$C$3,1,1),G55&lt;=WORKDAY(DATE('1. Informace o projektu'!$C$3+1,1,31)-1,1)),"OK","!!"),RIGHT(H55,3)="(a)",IF(AND(G55&gt;=DATE('1. Informace o projektu'!$C$3,1,1),G55&lt;=WORKDAY(DATE('1. Informace o projektu'!$C$3,12,31)-1,1,'6. Data'!$C$76:$C$89)),"OK","!!"),ISBLANK(G55),"!",ISBLANK(H55),"!!!",H55='6. Data'!$B$3,"vyberte druh nákladu")," ")</f>
        <v xml:space="preserve"> </v>
      </c>
      <c r="J55" s="261" t="str">
        <f t="shared" si="0"/>
        <v xml:space="preserve"> </v>
      </c>
      <c r="K55" s="238" t="str">
        <f t="shared" si="1"/>
        <v xml:space="preserve"> </v>
      </c>
      <c r="L55" s="87" t="str">
        <f t="shared" si="2"/>
        <v xml:space="preserve"> </v>
      </c>
    </row>
    <row r="56" spans="1:12" x14ac:dyDescent="0.25">
      <c r="A56" s="72"/>
      <c r="B56" s="82"/>
      <c r="C56" s="82"/>
      <c r="D56" s="79"/>
      <c r="E56" s="83"/>
      <c r="F56" s="83"/>
      <c r="G56" s="81"/>
      <c r="H56" s="123"/>
      <c r="I56" s="238" t="str">
        <f>IF(ISNUMBER(F56),_xlfn.IFS(RIGHT(H56,3)="(b)",IF(AND(G56&gt;=DATE('1. Informace o projektu'!$C$3,1,1),G56&lt;=WORKDAY(DATE('1. Informace o projektu'!$C$3+1,1,31)-1,1)),"OK","!!"),RIGHT(H56,3)="(a)",IF(AND(G56&gt;=DATE('1. Informace o projektu'!$C$3,1,1),G56&lt;=WORKDAY(DATE('1. Informace o projektu'!$C$3,12,31)-1,1,'6. Data'!$C$76:$C$89)),"OK","!!"),ISBLANK(G56),"!",ISBLANK(H56),"!!!",H56='6. Data'!$B$3,"vyberte druh nákladu")," ")</f>
        <v xml:space="preserve"> </v>
      </c>
      <c r="J56" s="261" t="str">
        <f t="shared" si="0"/>
        <v xml:space="preserve"> </v>
      </c>
      <c r="K56" s="238" t="str">
        <f t="shared" si="1"/>
        <v xml:space="preserve"> </v>
      </c>
      <c r="L56" s="87" t="str">
        <f t="shared" si="2"/>
        <v xml:space="preserve"> </v>
      </c>
    </row>
    <row r="57" spans="1:12" x14ac:dyDescent="0.25">
      <c r="A57" s="72"/>
      <c r="B57" s="82"/>
      <c r="C57" s="82"/>
      <c r="D57" s="79"/>
      <c r="E57" s="83"/>
      <c r="F57" s="83"/>
      <c r="G57" s="81"/>
      <c r="H57" s="123"/>
      <c r="I57" s="238" t="str">
        <f>IF(ISNUMBER(F57),_xlfn.IFS(RIGHT(H57,3)="(b)",IF(AND(G57&gt;=DATE('1. Informace o projektu'!$C$3,1,1),G57&lt;=WORKDAY(DATE('1. Informace o projektu'!$C$3+1,1,31)-1,1)),"OK","!!"),RIGHT(H57,3)="(a)",IF(AND(G57&gt;=DATE('1. Informace o projektu'!$C$3,1,1),G57&lt;=WORKDAY(DATE('1. Informace o projektu'!$C$3,12,31)-1,1,'6. Data'!$C$76:$C$89)),"OK","!!"),ISBLANK(G57),"!",ISBLANK(H57),"!!!",H57='6. Data'!$B$3,"vyberte druh nákladu")," ")</f>
        <v xml:space="preserve"> </v>
      </c>
      <c r="J57" s="261" t="str">
        <f t="shared" si="0"/>
        <v xml:space="preserve"> </v>
      </c>
      <c r="K57" s="238" t="str">
        <f t="shared" si="1"/>
        <v xml:space="preserve"> </v>
      </c>
      <c r="L57" s="87" t="str">
        <f t="shared" si="2"/>
        <v xml:space="preserve"> </v>
      </c>
    </row>
    <row r="58" spans="1:12" x14ac:dyDescent="0.25">
      <c r="A58" s="72"/>
      <c r="B58" s="82"/>
      <c r="C58" s="82"/>
      <c r="D58" s="79"/>
      <c r="E58" s="83"/>
      <c r="F58" s="83"/>
      <c r="G58" s="81"/>
      <c r="H58" s="123"/>
      <c r="I58" s="238" t="str">
        <f>IF(ISNUMBER(F58),_xlfn.IFS(RIGHT(H58,3)="(b)",IF(AND(G58&gt;=DATE('1. Informace o projektu'!$C$3,1,1),G58&lt;=WORKDAY(DATE('1. Informace o projektu'!$C$3+1,1,31)-1,1)),"OK","!!"),RIGHT(H58,3)="(a)",IF(AND(G58&gt;=DATE('1. Informace o projektu'!$C$3,1,1),G58&lt;=WORKDAY(DATE('1. Informace o projektu'!$C$3,12,31)-1,1,'6. Data'!$C$76:$C$89)),"OK","!!"),ISBLANK(G58),"!",ISBLANK(H58),"!!!",H58='6. Data'!$B$3,"vyberte druh nákladu")," ")</f>
        <v xml:space="preserve"> </v>
      </c>
      <c r="J58" s="261" t="str">
        <f t="shared" si="0"/>
        <v xml:space="preserve"> </v>
      </c>
      <c r="K58" s="238" t="str">
        <f t="shared" si="1"/>
        <v xml:space="preserve"> </v>
      </c>
      <c r="L58" s="87" t="str">
        <f t="shared" si="2"/>
        <v xml:space="preserve"> </v>
      </c>
    </row>
    <row r="59" spans="1:12" x14ac:dyDescent="0.25">
      <c r="A59" s="72"/>
      <c r="B59" s="82"/>
      <c r="C59" s="82"/>
      <c r="D59" s="79"/>
      <c r="E59" s="83"/>
      <c r="F59" s="83"/>
      <c r="G59" s="81"/>
      <c r="H59" s="123"/>
      <c r="I59" s="238" t="str">
        <f>IF(ISNUMBER(F59),_xlfn.IFS(RIGHT(H59,3)="(b)",IF(AND(G59&gt;=DATE('1. Informace o projektu'!$C$3,1,1),G59&lt;=WORKDAY(DATE('1. Informace o projektu'!$C$3+1,1,31)-1,1)),"OK","!!"),RIGHT(H59,3)="(a)",IF(AND(G59&gt;=DATE('1. Informace o projektu'!$C$3,1,1),G59&lt;=WORKDAY(DATE('1. Informace o projektu'!$C$3,12,31)-1,1,'6. Data'!$C$76:$C$89)),"OK","!!"),ISBLANK(G59),"!",ISBLANK(H59),"!!!",H59='6. Data'!$B$3,"vyberte druh nákladu")," ")</f>
        <v xml:space="preserve"> </v>
      </c>
      <c r="J59" s="261" t="str">
        <f t="shared" si="0"/>
        <v xml:space="preserve"> </v>
      </c>
      <c r="K59" s="238" t="str">
        <f t="shared" si="1"/>
        <v xml:space="preserve"> </v>
      </c>
      <c r="L59" s="87" t="str">
        <f t="shared" si="2"/>
        <v xml:space="preserve"> </v>
      </c>
    </row>
    <row r="60" spans="1:12" x14ac:dyDescent="0.25">
      <c r="A60" s="72"/>
      <c r="B60" s="82"/>
      <c r="C60" s="82"/>
      <c r="D60" s="79"/>
      <c r="E60" s="83"/>
      <c r="F60" s="83"/>
      <c r="G60" s="81"/>
      <c r="H60" s="123"/>
      <c r="I60" s="238" t="str">
        <f>IF(ISNUMBER(F60),_xlfn.IFS(RIGHT(H60,3)="(b)",IF(AND(G60&gt;=DATE('1. Informace o projektu'!$C$3,1,1),G60&lt;=WORKDAY(DATE('1. Informace o projektu'!$C$3+1,1,31)-1,1)),"OK","!!"),RIGHT(H60,3)="(a)",IF(AND(G60&gt;=DATE('1. Informace o projektu'!$C$3,1,1),G60&lt;=WORKDAY(DATE('1. Informace o projektu'!$C$3,12,31)-1,1,'6. Data'!$C$76:$C$89)),"OK","!!"),ISBLANK(G60),"!",ISBLANK(H60),"!!!",H60='6. Data'!$B$3,"vyberte druh nákladu")," ")</f>
        <v xml:space="preserve"> </v>
      </c>
      <c r="J60" s="261" t="str">
        <f t="shared" si="0"/>
        <v xml:space="preserve"> </v>
      </c>
      <c r="K60" s="238" t="str">
        <f t="shared" si="1"/>
        <v xml:space="preserve"> </v>
      </c>
      <c r="L60" s="87" t="str">
        <f t="shared" si="2"/>
        <v xml:space="preserve"> </v>
      </c>
    </row>
    <row r="61" spans="1:12" x14ac:dyDescent="0.25">
      <c r="A61" s="72"/>
      <c r="B61" s="82"/>
      <c r="C61" s="82"/>
      <c r="D61" s="79"/>
      <c r="E61" s="83"/>
      <c r="F61" s="83"/>
      <c r="G61" s="81"/>
      <c r="H61" s="123"/>
      <c r="I61" s="238" t="str">
        <f>IF(ISNUMBER(F61),_xlfn.IFS(RIGHT(H61,3)="(b)",IF(AND(G61&gt;=DATE('1. Informace o projektu'!$C$3,1,1),G61&lt;=WORKDAY(DATE('1. Informace o projektu'!$C$3+1,1,31)-1,1)),"OK","!!"),RIGHT(H61,3)="(a)",IF(AND(G61&gt;=DATE('1. Informace o projektu'!$C$3,1,1),G61&lt;=WORKDAY(DATE('1. Informace o projektu'!$C$3,12,31)-1,1,'6. Data'!$C$76:$C$89)),"OK","!!"),ISBLANK(G61),"!",ISBLANK(H61),"!!!",H61='6. Data'!$B$3,"vyberte druh nákladu")," ")</f>
        <v xml:space="preserve"> </v>
      </c>
      <c r="J61" s="261" t="str">
        <f t="shared" si="0"/>
        <v xml:space="preserve"> </v>
      </c>
      <c r="K61" s="238" t="str">
        <f t="shared" si="1"/>
        <v xml:space="preserve"> </v>
      </c>
      <c r="L61" s="87" t="str">
        <f t="shared" si="2"/>
        <v xml:space="preserve"> </v>
      </c>
    </row>
    <row r="62" spans="1:12" x14ac:dyDescent="0.25">
      <c r="A62" s="72"/>
      <c r="B62" s="82"/>
      <c r="C62" s="82"/>
      <c r="D62" s="79"/>
      <c r="E62" s="83"/>
      <c r="F62" s="83"/>
      <c r="G62" s="81"/>
      <c r="H62" s="123"/>
      <c r="I62" s="238" t="str">
        <f>IF(ISNUMBER(F62),_xlfn.IFS(RIGHT(H62,3)="(b)",IF(AND(G62&gt;=DATE('1. Informace o projektu'!$C$3,1,1),G62&lt;=WORKDAY(DATE('1. Informace o projektu'!$C$3+1,1,31)-1,1)),"OK","!!"),RIGHT(H62,3)="(a)",IF(AND(G62&gt;=DATE('1. Informace o projektu'!$C$3,1,1),G62&lt;=WORKDAY(DATE('1. Informace o projektu'!$C$3,12,31)-1,1,'6. Data'!$C$76:$C$89)),"OK","!!"),ISBLANK(G62),"!",ISBLANK(H62),"!!!",H62='6. Data'!$B$3,"vyberte druh nákladu")," ")</f>
        <v xml:space="preserve"> </v>
      </c>
      <c r="J62" s="261" t="str">
        <f t="shared" si="0"/>
        <v xml:space="preserve"> </v>
      </c>
      <c r="K62" s="238" t="str">
        <f t="shared" si="1"/>
        <v xml:space="preserve"> </v>
      </c>
      <c r="L62" s="87" t="str">
        <f t="shared" si="2"/>
        <v xml:space="preserve"> </v>
      </c>
    </row>
    <row r="63" spans="1:12" x14ac:dyDescent="0.25">
      <c r="A63" s="72"/>
      <c r="B63" s="82"/>
      <c r="C63" s="82"/>
      <c r="D63" s="79"/>
      <c r="E63" s="83"/>
      <c r="F63" s="83"/>
      <c r="G63" s="81"/>
      <c r="H63" s="123"/>
      <c r="I63" s="238" t="str">
        <f>IF(ISNUMBER(F63),_xlfn.IFS(RIGHT(H63,3)="(b)",IF(AND(G63&gt;=DATE('1. Informace o projektu'!$C$3,1,1),G63&lt;=WORKDAY(DATE('1. Informace o projektu'!$C$3+1,1,31)-1,1)),"OK","!!"),RIGHT(H63,3)="(a)",IF(AND(G63&gt;=DATE('1. Informace o projektu'!$C$3,1,1),G63&lt;=WORKDAY(DATE('1. Informace o projektu'!$C$3,12,31)-1,1,'6. Data'!$C$76:$C$89)),"OK","!!"),ISBLANK(G63),"!",ISBLANK(H63),"!!!",H63='6. Data'!$B$3,"vyberte druh nákladu")," ")</f>
        <v xml:space="preserve"> </v>
      </c>
      <c r="J63" s="261" t="str">
        <f t="shared" si="0"/>
        <v xml:space="preserve"> </v>
      </c>
      <c r="K63" s="238" t="str">
        <f t="shared" si="1"/>
        <v xml:space="preserve"> </v>
      </c>
      <c r="L63" s="87" t="str">
        <f t="shared" si="2"/>
        <v xml:space="preserve"> </v>
      </c>
    </row>
    <row r="64" spans="1:12" x14ac:dyDescent="0.25">
      <c r="A64" s="72"/>
      <c r="B64" s="82"/>
      <c r="C64" s="82"/>
      <c r="D64" s="79"/>
      <c r="E64" s="83"/>
      <c r="F64" s="83"/>
      <c r="G64" s="81"/>
      <c r="H64" s="123"/>
      <c r="I64" s="238" t="str">
        <f>IF(ISNUMBER(F64),_xlfn.IFS(RIGHT(H64,3)="(b)",IF(AND(G64&gt;=DATE('1. Informace o projektu'!$C$3,1,1),G64&lt;=WORKDAY(DATE('1. Informace o projektu'!$C$3+1,1,31)-1,1)),"OK","!!"),RIGHT(H64,3)="(a)",IF(AND(G64&gt;=DATE('1. Informace o projektu'!$C$3,1,1),G64&lt;=WORKDAY(DATE('1. Informace o projektu'!$C$3,12,31)-1,1,'6. Data'!$C$76:$C$89)),"OK","!!"),ISBLANK(G64),"!",ISBLANK(H64),"!!!",H64='6. Data'!$B$3,"vyberte druh nákladu")," ")</f>
        <v xml:space="preserve"> </v>
      </c>
      <c r="J64" s="261" t="str">
        <f t="shared" si="0"/>
        <v xml:space="preserve"> </v>
      </c>
      <c r="K64" s="238" t="str">
        <f t="shared" si="1"/>
        <v xml:space="preserve"> </v>
      </c>
      <c r="L64" s="87" t="str">
        <f t="shared" si="2"/>
        <v xml:space="preserve"> </v>
      </c>
    </row>
    <row r="65" spans="1:12" x14ac:dyDescent="0.25">
      <c r="A65" s="72"/>
      <c r="B65" s="82"/>
      <c r="C65" s="82"/>
      <c r="D65" s="79"/>
      <c r="E65" s="83"/>
      <c r="F65" s="83"/>
      <c r="G65" s="81"/>
      <c r="H65" s="123"/>
      <c r="I65" s="238" t="str">
        <f>IF(ISNUMBER(F65),_xlfn.IFS(RIGHT(H65,3)="(b)",IF(AND(G65&gt;=DATE('1. Informace o projektu'!$C$3,1,1),G65&lt;=WORKDAY(DATE('1. Informace o projektu'!$C$3+1,1,31)-1,1)),"OK","!!"),RIGHT(H65,3)="(a)",IF(AND(G65&gt;=DATE('1. Informace o projektu'!$C$3,1,1),G65&lt;=WORKDAY(DATE('1. Informace o projektu'!$C$3,12,31)-1,1,'6. Data'!$C$76:$C$89)),"OK","!!"),ISBLANK(G65),"!",ISBLANK(H65),"!!!",H65='6. Data'!$B$3,"vyberte druh nákladu")," ")</f>
        <v xml:space="preserve"> </v>
      </c>
      <c r="J65" s="261" t="str">
        <f t="shared" si="0"/>
        <v xml:space="preserve"> </v>
      </c>
      <c r="K65" s="238" t="str">
        <f t="shared" si="1"/>
        <v xml:space="preserve"> </v>
      </c>
      <c r="L65" s="87" t="str">
        <f t="shared" si="2"/>
        <v xml:space="preserve"> </v>
      </c>
    </row>
    <row r="66" spans="1:12" x14ac:dyDescent="0.25">
      <c r="A66" s="72"/>
      <c r="B66" s="82"/>
      <c r="C66" s="82"/>
      <c r="D66" s="79"/>
      <c r="E66" s="83"/>
      <c r="F66" s="83"/>
      <c r="G66" s="81"/>
      <c r="H66" s="123"/>
      <c r="I66" s="238" t="str">
        <f>IF(ISNUMBER(F66),_xlfn.IFS(RIGHT(H66,3)="(b)",IF(AND(G66&gt;=DATE('1. Informace o projektu'!$C$3,1,1),G66&lt;=WORKDAY(DATE('1. Informace o projektu'!$C$3+1,1,31)-1,1)),"OK","!!"),RIGHT(H66,3)="(a)",IF(AND(G66&gt;=DATE('1. Informace o projektu'!$C$3,1,1),G66&lt;=WORKDAY(DATE('1. Informace o projektu'!$C$3,12,31)-1,1,'6. Data'!$C$76:$C$89)),"OK","!!"),ISBLANK(G66),"!",ISBLANK(H66),"!!!",H66='6. Data'!$B$3,"vyberte druh nákladu")," ")</f>
        <v xml:space="preserve"> </v>
      </c>
      <c r="J66" s="261" t="str">
        <f t="shared" si="0"/>
        <v xml:space="preserve"> </v>
      </c>
      <c r="K66" s="238" t="str">
        <f t="shared" si="1"/>
        <v xml:space="preserve"> </v>
      </c>
      <c r="L66" s="87" t="str">
        <f t="shared" si="2"/>
        <v xml:space="preserve"> </v>
      </c>
    </row>
    <row r="67" spans="1:12" x14ac:dyDescent="0.25">
      <c r="A67" s="72"/>
      <c r="B67" s="82"/>
      <c r="C67" s="82"/>
      <c r="D67" s="79"/>
      <c r="E67" s="83"/>
      <c r="F67" s="83"/>
      <c r="G67" s="81"/>
      <c r="H67" s="123"/>
      <c r="I67" s="238" t="str">
        <f>IF(ISNUMBER(F67),_xlfn.IFS(RIGHT(H67,3)="(b)",IF(AND(G67&gt;=DATE('1. Informace o projektu'!$C$3,1,1),G67&lt;=WORKDAY(DATE('1. Informace o projektu'!$C$3+1,1,31)-1,1)),"OK","!!"),RIGHT(H67,3)="(a)",IF(AND(G67&gt;=DATE('1. Informace o projektu'!$C$3,1,1),G67&lt;=WORKDAY(DATE('1. Informace o projektu'!$C$3,12,31)-1,1,'6. Data'!$C$76:$C$89)),"OK","!!"),ISBLANK(G67),"!",ISBLANK(H67),"!!!",H67='6. Data'!$B$3,"vyberte druh nákladu")," ")</f>
        <v xml:space="preserve"> </v>
      </c>
      <c r="J67" s="261" t="str">
        <f t="shared" si="0"/>
        <v xml:space="preserve"> </v>
      </c>
      <c r="K67" s="238" t="str">
        <f t="shared" si="1"/>
        <v xml:space="preserve"> </v>
      </c>
      <c r="L67" s="87" t="str">
        <f t="shared" si="2"/>
        <v xml:space="preserve"> </v>
      </c>
    </row>
    <row r="68" spans="1:12" x14ac:dyDescent="0.25">
      <c r="A68" s="72"/>
      <c r="B68" s="82"/>
      <c r="C68" s="82"/>
      <c r="D68" s="79"/>
      <c r="E68" s="83"/>
      <c r="F68" s="83"/>
      <c r="G68" s="81"/>
      <c r="H68" s="123"/>
      <c r="I68" s="238" t="str">
        <f>IF(ISNUMBER(F68),_xlfn.IFS(RIGHT(H68,3)="(b)",IF(AND(G68&gt;=DATE('1. Informace o projektu'!$C$3,1,1),G68&lt;=WORKDAY(DATE('1. Informace o projektu'!$C$3+1,1,31)-1,1)),"OK","!!"),RIGHT(H68,3)="(a)",IF(AND(G68&gt;=DATE('1. Informace o projektu'!$C$3,1,1),G68&lt;=WORKDAY(DATE('1. Informace o projektu'!$C$3,12,31)-1,1,'6. Data'!$C$76:$C$89)),"OK","!!"),ISBLANK(G68),"!",ISBLANK(H68),"!!!",H68='6. Data'!$B$3,"vyberte druh nákladu")," ")</f>
        <v xml:space="preserve"> </v>
      </c>
      <c r="J68" s="261" t="str">
        <f t="shared" si="0"/>
        <v xml:space="preserve"> </v>
      </c>
      <c r="K68" s="238" t="str">
        <f t="shared" si="1"/>
        <v xml:space="preserve"> </v>
      </c>
      <c r="L68" s="87" t="str">
        <f t="shared" si="2"/>
        <v xml:space="preserve"> </v>
      </c>
    </row>
    <row r="69" spans="1:12" x14ac:dyDescent="0.25">
      <c r="A69" s="72"/>
      <c r="B69" s="82"/>
      <c r="C69" s="82"/>
      <c r="D69" s="79"/>
      <c r="E69" s="83"/>
      <c r="F69" s="83"/>
      <c r="G69" s="81"/>
      <c r="H69" s="123"/>
      <c r="I69" s="238" t="str">
        <f>IF(ISNUMBER(F69),_xlfn.IFS(RIGHT(H69,3)="(b)",IF(AND(G69&gt;=DATE('1. Informace o projektu'!$C$3,1,1),G69&lt;=WORKDAY(DATE('1. Informace o projektu'!$C$3+1,1,31)-1,1)),"OK","!!"),RIGHT(H69,3)="(a)",IF(AND(G69&gt;=DATE('1. Informace o projektu'!$C$3,1,1),G69&lt;=WORKDAY(DATE('1. Informace o projektu'!$C$3,12,31)-1,1,'6. Data'!$C$76:$C$89)),"OK","!!"),ISBLANK(G69),"!",ISBLANK(H69),"!!!",H69='6. Data'!$B$3,"vyberte druh nákladu")," ")</f>
        <v xml:space="preserve"> </v>
      </c>
      <c r="J69" s="261" t="str">
        <f t="shared" si="0"/>
        <v xml:space="preserve"> </v>
      </c>
      <c r="K69" s="238" t="str">
        <f t="shared" si="1"/>
        <v xml:space="preserve"> </v>
      </c>
      <c r="L69" s="87" t="str">
        <f t="shared" si="2"/>
        <v xml:space="preserve"> </v>
      </c>
    </row>
    <row r="70" spans="1:12" x14ac:dyDescent="0.25">
      <c r="A70" s="72"/>
      <c r="B70" s="82"/>
      <c r="C70" s="82"/>
      <c r="D70" s="79"/>
      <c r="E70" s="83"/>
      <c r="F70" s="83"/>
      <c r="G70" s="81"/>
      <c r="H70" s="123"/>
      <c r="I70" s="238" t="str">
        <f>IF(ISNUMBER(F70),_xlfn.IFS(RIGHT(H70,3)="(b)",IF(AND(G70&gt;=DATE('1. Informace o projektu'!$C$3,1,1),G70&lt;=WORKDAY(DATE('1. Informace o projektu'!$C$3+1,1,31)-1,1)),"OK","!!"),RIGHT(H70,3)="(a)",IF(AND(G70&gt;=DATE('1. Informace o projektu'!$C$3,1,1),G70&lt;=WORKDAY(DATE('1. Informace o projektu'!$C$3,12,31)-1,1,'6. Data'!$C$76:$C$89)),"OK","!!"),ISBLANK(G70),"!",ISBLANK(H70),"!!!",H70='6. Data'!$B$3,"vyberte druh nákladu")," ")</f>
        <v xml:space="preserve"> </v>
      </c>
      <c r="J70" s="261" t="str">
        <f t="shared" si="0"/>
        <v xml:space="preserve"> </v>
      </c>
      <c r="K70" s="238" t="str">
        <f t="shared" si="1"/>
        <v xml:space="preserve"> </v>
      </c>
      <c r="L70" s="87" t="str">
        <f t="shared" si="2"/>
        <v xml:space="preserve"> </v>
      </c>
    </row>
    <row r="71" spans="1:12" x14ac:dyDescent="0.25">
      <c r="A71" s="72"/>
      <c r="B71" s="82"/>
      <c r="C71" s="82"/>
      <c r="D71" s="79"/>
      <c r="E71" s="83"/>
      <c r="F71" s="83"/>
      <c r="G71" s="81"/>
      <c r="H71" s="123"/>
      <c r="I71" s="238" t="str">
        <f>IF(ISNUMBER(F71),_xlfn.IFS(RIGHT(H71,3)="(b)",IF(AND(G71&gt;=DATE('1. Informace o projektu'!$C$3,1,1),G71&lt;=WORKDAY(DATE('1. Informace o projektu'!$C$3+1,1,31)-1,1)),"OK","!!"),RIGHT(H71,3)="(a)",IF(AND(G71&gt;=DATE('1. Informace o projektu'!$C$3,1,1),G71&lt;=WORKDAY(DATE('1. Informace o projektu'!$C$3,12,31)-1,1,'6. Data'!$C$76:$C$89)),"OK","!!"),ISBLANK(G71),"!",ISBLANK(H71),"!!!",H71='6. Data'!$B$3,"vyberte druh nákladu")," ")</f>
        <v xml:space="preserve"> </v>
      </c>
      <c r="J71" s="261" t="str">
        <f t="shared" ref="J71:J134" si="3">_xlfn.IFS(I71="!","Zapište datum úhrady",I71="ok"," ",I71=" "," ",I71="!!!","vyberte druh nákladu",I71="!!","nepovolené datum úhrady",I71="vyberte druh nákladu","vyberte druh nákladu")</f>
        <v xml:space="preserve"> </v>
      </c>
      <c r="K71" s="238" t="str">
        <f t="shared" ref="K71:K134" si="4">IF(ISNUMBER(F71),IF(E71&gt;=F71,"OK","!")," ")</f>
        <v xml:space="preserve"> </v>
      </c>
      <c r="L71" s="87" t="str">
        <f t="shared" ref="L71:L134" si="5">_xlfn.IFS(K71="!","Hrazeno z dotace je vyšší než fakturovaná částka",K71="ok"," ",K71=" "," ")</f>
        <v xml:space="preserve"> </v>
      </c>
    </row>
    <row r="72" spans="1:12" x14ac:dyDescent="0.25">
      <c r="A72" s="72"/>
      <c r="B72" s="82"/>
      <c r="C72" s="82"/>
      <c r="D72" s="79"/>
      <c r="E72" s="83"/>
      <c r="F72" s="83"/>
      <c r="G72" s="81"/>
      <c r="H72" s="123"/>
      <c r="I72" s="238" t="str">
        <f>IF(ISNUMBER(F72),_xlfn.IFS(RIGHT(H72,3)="(b)",IF(AND(G72&gt;=DATE('1. Informace o projektu'!$C$3,1,1),G72&lt;=WORKDAY(DATE('1. Informace o projektu'!$C$3+1,1,31)-1,1)),"OK","!!"),RIGHT(H72,3)="(a)",IF(AND(G72&gt;=DATE('1. Informace o projektu'!$C$3,1,1),G72&lt;=WORKDAY(DATE('1. Informace o projektu'!$C$3,12,31)-1,1,'6. Data'!$C$76:$C$89)),"OK","!!"),ISBLANK(G72),"!",ISBLANK(H72),"!!!",H72='6. Data'!$B$3,"vyberte druh nákladu")," ")</f>
        <v xml:space="preserve"> </v>
      </c>
      <c r="J72" s="261" t="str">
        <f t="shared" si="3"/>
        <v xml:space="preserve"> </v>
      </c>
      <c r="K72" s="238" t="str">
        <f t="shared" si="4"/>
        <v xml:space="preserve"> </v>
      </c>
      <c r="L72" s="87" t="str">
        <f t="shared" si="5"/>
        <v xml:space="preserve"> </v>
      </c>
    </row>
    <row r="73" spans="1:12" x14ac:dyDescent="0.25">
      <c r="A73" s="72"/>
      <c r="B73" s="82"/>
      <c r="C73" s="82"/>
      <c r="D73" s="79"/>
      <c r="E73" s="83"/>
      <c r="F73" s="83"/>
      <c r="G73" s="81"/>
      <c r="H73" s="123"/>
      <c r="I73" s="238" t="str">
        <f>IF(ISNUMBER(F73),_xlfn.IFS(RIGHT(H73,3)="(b)",IF(AND(G73&gt;=DATE('1. Informace o projektu'!$C$3,1,1),G73&lt;=WORKDAY(DATE('1. Informace o projektu'!$C$3+1,1,31)-1,1)),"OK","!!"),RIGHT(H73,3)="(a)",IF(AND(G73&gt;=DATE('1. Informace o projektu'!$C$3,1,1),G73&lt;=WORKDAY(DATE('1. Informace o projektu'!$C$3,12,31)-1,1,'6. Data'!$C$76:$C$89)),"OK","!!"),ISBLANK(G73),"!",ISBLANK(H73),"!!!",H73='6. Data'!$B$3,"vyberte druh nákladu")," ")</f>
        <v xml:space="preserve"> </v>
      </c>
      <c r="J73" s="261" t="str">
        <f t="shared" si="3"/>
        <v xml:space="preserve"> </v>
      </c>
      <c r="K73" s="238" t="str">
        <f t="shared" si="4"/>
        <v xml:space="preserve"> </v>
      </c>
      <c r="L73" s="87" t="str">
        <f t="shared" si="5"/>
        <v xml:space="preserve"> </v>
      </c>
    </row>
    <row r="74" spans="1:12" x14ac:dyDescent="0.25">
      <c r="A74" s="72"/>
      <c r="B74" s="82"/>
      <c r="C74" s="82"/>
      <c r="D74" s="79"/>
      <c r="E74" s="83"/>
      <c r="F74" s="83"/>
      <c r="G74" s="81"/>
      <c r="H74" s="123"/>
      <c r="I74" s="238" t="str">
        <f>IF(ISNUMBER(F74),_xlfn.IFS(RIGHT(H74,3)="(b)",IF(AND(G74&gt;=DATE('1. Informace o projektu'!$C$3,1,1),G74&lt;=WORKDAY(DATE('1. Informace o projektu'!$C$3+1,1,31)-1,1)),"OK","!!"),RIGHT(H74,3)="(a)",IF(AND(G74&gt;=DATE('1. Informace o projektu'!$C$3,1,1),G74&lt;=WORKDAY(DATE('1. Informace o projektu'!$C$3,12,31)-1,1,'6. Data'!$C$76:$C$89)),"OK","!!"),ISBLANK(G74),"!",ISBLANK(H74),"!!!",H74='6. Data'!$B$3,"vyberte druh nákladu")," ")</f>
        <v xml:space="preserve"> </v>
      </c>
      <c r="J74" s="261" t="str">
        <f t="shared" si="3"/>
        <v xml:space="preserve"> </v>
      </c>
      <c r="K74" s="238" t="str">
        <f t="shared" si="4"/>
        <v xml:space="preserve"> </v>
      </c>
      <c r="L74" s="87" t="str">
        <f t="shared" si="5"/>
        <v xml:space="preserve"> </v>
      </c>
    </row>
    <row r="75" spans="1:12" x14ac:dyDescent="0.25">
      <c r="A75" s="72"/>
      <c r="B75" s="82"/>
      <c r="C75" s="82"/>
      <c r="D75" s="79"/>
      <c r="E75" s="83"/>
      <c r="F75" s="83"/>
      <c r="G75" s="81"/>
      <c r="H75" s="123"/>
      <c r="I75" s="238" t="str">
        <f>IF(ISNUMBER(F75),_xlfn.IFS(RIGHT(H75,3)="(b)",IF(AND(G75&gt;=DATE('1. Informace o projektu'!$C$3,1,1),G75&lt;=WORKDAY(DATE('1. Informace o projektu'!$C$3+1,1,31)-1,1)),"OK","!!"),RIGHT(H75,3)="(a)",IF(AND(G75&gt;=DATE('1. Informace o projektu'!$C$3,1,1),G75&lt;=WORKDAY(DATE('1. Informace o projektu'!$C$3,12,31)-1,1,'6. Data'!$C$76:$C$89)),"OK","!!"),ISBLANK(G75),"!",ISBLANK(H75),"!!!",H75='6. Data'!$B$3,"vyberte druh nákladu")," ")</f>
        <v xml:space="preserve"> </v>
      </c>
      <c r="J75" s="261" t="str">
        <f t="shared" si="3"/>
        <v xml:space="preserve"> </v>
      </c>
      <c r="K75" s="238" t="str">
        <f t="shared" si="4"/>
        <v xml:space="preserve"> </v>
      </c>
      <c r="L75" s="87" t="str">
        <f t="shared" si="5"/>
        <v xml:space="preserve"> </v>
      </c>
    </row>
    <row r="76" spans="1:12" x14ac:dyDescent="0.25">
      <c r="A76" s="72"/>
      <c r="B76" s="82"/>
      <c r="C76" s="82"/>
      <c r="D76" s="79"/>
      <c r="E76" s="83"/>
      <c r="F76" s="83"/>
      <c r="G76" s="81"/>
      <c r="H76" s="123"/>
      <c r="I76" s="238" t="str">
        <f>IF(ISNUMBER(F76),_xlfn.IFS(RIGHT(H76,3)="(b)",IF(AND(G76&gt;=DATE('1. Informace o projektu'!$C$3,1,1),G76&lt;=WORKDAY(DATE('1. Informace o projektu'!$C$3+1,1,31)-1,1)),"OK","!!"),RIGHT(H76,3)="(a)",IF(AND(G76&gt;=DATE('1. Informace o projektu'!$C$3,1,1),G76&lt;=WORKDAY(DATE('1. Informace o projektu'!$C$3,12,31)-1,1,'6. Data'!$C$76:$C$89)),"OK","!!"),ISBLANK(G76),"!",ISBLANK(H76),"!!!",H76='6. Data'!$B$3,"vyberte druh nákladu")," ")</f>
        <v xml:space="preserve"> </v>
      </c>
      <c r="J76" s="261" t="str">
        <f t="shared" si="3"/>
        <v xml:space="preserve"> </v>
      </c>
      <c r="K76" s="238" t="str">
        <f t="shared" si="4"/>
        <v xml:space="preserve"> </v>
      </c>
      <c r="L76" s="87" t="str">
        <f t="shared" si="5"/>
        <v xml:space="preserve"> </v>
      </c>
    </row>
    <row r="77" spans="1:12" x14ac:dyDescent="0.25">
      <c r="A77" s="72"/>
      <c r="B77" s="82"/>
      <c r="C77" s="82"/>
      <c r="D77" s="79"/>
      <c r="E77" s="83"/>
      <c r="F77" s="83"/>
      <c r="G77" s="81"/>
      <c r="H77" s="123"/>
      <c r="I77" s="238" t="str">
        <f>IF(ISNUMBER(F77),_xlfn.IFS(RIGHT(H77,3)="(b)",IF(AND(G77&gt;=DATE('1. Informace o projektu'!$C$3,1,1),G77&lt;=WORKDAY(DATE('1. Informace o projektu'!$C$3+1,1,31)-1,1)),"OK","!!"),RIGHT(H77,3)="(a)",IF(AND(G77&gt;=DATE('1. Informace o projektu'!$C$3,1,1),G77&lt;=WORKDAY(DATE('1. Informace o projektu'!$C$3,12,31)-1,1,'6. Data'!$C$76:$C$89)),"OK","!!"),ISBLANK(G77),"!",ISBLANK(H77),"!!!",H77='6. Data'!$B$3,"vyberte druh nákladu")," ")</f>
        <v xml:space="preserve"> </v>
      </c>
      <c r="J77" s="261" t="str">
        <f t="shared" si="3"/>
        <v xml:space="preserve"> </v>
      </c>
      <c r="K77" s="238" t="str">
        <f t="shared" si="4"/>
        <v xml:space="preserve"> </v>
      </c>
      <c r="L77" s="87" t="str">
        <f t="shared" si="5"/>
        <v xml:space="preserve"> </v>
      </c>
    </row>
    <row r="78" spans="1:12" x14ac:dyDescent="0.25">
      <c r="A78" s="72"/>
      <c r="B78" s="82"/>
      <c r="C78" s="82"/>
      <c r="D78" s="79"/>
      <c r="E78" s="83"/>
      <c r="F78" s="83"/>
      <c r="G78" s="81"/>
      <c r="H78" s="123"/>
      <c r="I78" s="238" t="str">
        <f>IF(ISNUMBER(F78),_xlfn.IFS(RIGHT(H78,3)="(b)",IF(AND(G78&gt;=DATE('1. Informace o projektu'!$C$3,1,1),G78&lt;=WORKDAY(DATE('1. Informace o projektu'!$C$3+1,1,31)-1,1)),"OK","!!"),RIGHT(H78,3)="(a)",IF(AND(G78&gt;=DATE('1. Informace o projektu'!$C$3,1,1),G78&lt;=WORKDAY(DATE('1. Informace o projektu'!$C$3,12,31)-1,1,'6. Data'!$C$76:$C$89)),"OK","!!"),ISBLANK(G78),"!",ISBLANK(H78),"!!!",H78='6. Data'!$B$3,"vyberte druh nákladu")," ")</f>
        <v xml:space="preserve"> </v>
      </c>
      <c r="J78" s="261" t="str">
        <f t="shared" si="3"/>
        <v xml:space="preserve"> </v>
      </c>
      <c r="K78" s="238" t="str">
        <f t="shared" si="4"/>
        <v xml:space="preserve"> </v>
      </c>
      <c r="L78" s="87" t="str">
        <f t="shared" si="5"/>
        <v xml:space="preserve"> </v>
      </c>
    </row>
    <row r="79" spans="1:12" x14ac:dyDescent="0.25">
      <c r="A79" s="72"/>
      <c r="B79" s="82"/>
      <c r="C79" s="82"/>
      <c r="D79" s="79"/>
      <c r="E79" s="83"/>
      <c r="F79" s="83"/>
      <c r="G79" s="81"/>
      <c r="H79" s="123"/>
      <c r="I79" s="238" t="str">
        <f>IF(ISNUMBER(F79),_xlfn.IFS(RIGHT(H79,3)="(b)",IF(AND(G79&gt;=DATE('1. Informace o projektu'!$C$3,1,1),G79&lt;=WORKDAY(DATE('1. Informace o projektu'!$C$3+1,1,31)-1,1)),"OK","!!"),RIGHT(H79,3)="(a)",IF(AND(G79&gt;=DATE('1. Informace o projektu'!$C$3,1,1),G79&lt;=WORKDAY(DATE('1. Informace o projektu'!$C$3,12,31)-1,1,'6. Data'!$C$76:$C$89)),"OK","!!"),ISBLANK(G79),"!",ISBLANK(H79),"!!!",H79='6. Data'!$B$3,"vyberte druh nákladu")," ")</f>
        <v xml:space="preserve"> </v>
      </c>
      <c r="J79" s="261" t="str">
        <f t="shared" si="3"/>
        <v xml:space="preserve"> </v>
      </c>
      <c r="K79" s="238" t="str">
        <f t="shared" si="4"/>
        <v xml:space="preserve"> </v>
      </c>
      <c r="L79" s="87" t="str">
        <f t="shared" si="5"/>
        <v xml:space="preserve"> </v>
      </c>
    </row>
    <row r="80" spans="1:12" x14ac:dyDescent="0.25">
      <c r="A80" s="72"/>
      <c r="B80" s="82"/>
      <c r="C80" s="82"/>
      <c r="D80" s="79"/>
      <c r="E80" s="83"/>
      <c r="F80" s="83"/>
      <c r="G80" s="81"/>
      <c r="H80" s="123"/>
      <c r="I80" s="238" t="str">
        <f>IF(ISNUMBER(F80),_xlfn.IFS(RIGHT(H80,3)="(b)",IF(AND(G80&gt;=DATE('1. Informace o projektu'!$C$3,1,1),G80&lt;=WORKDAY(DATE('1. Informace o projektu'!$C$3+1,1,31)-1,1)),"OK","!!"),RIGHT(H80,3)="(a)",IF(AND(G80&gt;=DATE('1. Informace o projektu'!$C$3,1,1),G80&lt;=WORKDAY(DATE('1. Informace o projektu'!$C$3,12,31)-1,1,'6. Data'!$C$76:$C$89)),"OK","!!"),ISBLANK(G80),"!",ISBLANK(H80),"!!!",H80='6. Data'!$B$3,"vyberte druh nákladu")," ")</f>
        <v xml:space="preserve"> </v>
      </c>
      <c r="J80" s="261" t="str">
        <f t="shared" si="3"/>
        <v xml:space="preserve"> </v>
      </c>
      <c r="K80" s="238" t="str">
        <f t="shared" si="4"/>
        <v xml:space="preserve"> </v>
      </c>
      <c r="L80" s="87" t="str">
        <f t="shared" si="5"/>
        <v xml:space="preserve"> </v>
      </c>
    </row>
    <row r="81" spans="1:12" x14ac:dyDescent="0.25">
      <c r="A81" s="72"/>
      <c r="B81" s="82"/>
      <c r="C81" s="82"/>
      <c r="D81" s="79"/>
      <c r="E81" s="83"/>
      <c r="F81" s="83"/>
      <c r="G81" s="81"/>
      <c r="H81" s="123"/>
      <c r="I81" s="238" t="str">
        <f>IF(ISNUMBER(F81),_xlfn.IFS(RIGHT(H81,3)="(b)",IF(AND(G81&gt;=DATE('1. Informace o projektu'!$C$3,1,1),G81&lt;=WORKDAY(DATE('1. Informace o projektu'!$C$3+1,1,31)-1,1)),"OK","!!"),RIGHT(H81,3)="(a)",IF(AND(G81&gt;=DATE('1. Informace o projektu'!$C$3,1,1),G81&lt;=WORKDAY(DATE('1. Informace o projektu'!$C$3,12,31)-1,1,'6. Data'!$C$76:$C$89)),"OK","!!"),ISBLANK(G81),"!",ISBLANK(H81),"!!!",H81='6. Data'!$B$3,"vyberte druh nákladu")," ")</f>
        <v xml:space="preserve"> </v>
      </c>
      <c r="J81" s="261" t="str">
        <f t="shared" si="3"/>
        <v xml:space="preserve"> </v>
      </c>
      <c r="K81" s="238" t="str">
        <f t="shared" si="4"/>
        <v xml:space="preserve"> </v>
      </c>
      <c r="L81" s="87" t="str">
        <f t="shared" si="5"/>
        <v xml:space="preserve"> </v>
      </c>
    </row>
    <row r="82" spans="1:12" x14ac:dyDescent="0.25">
      <c r="A82" s="72"/>
      <c r="B82" s="82"/>
      <c r="C82" s="82"/>
      <c r="D82" s="79"/>
      <c r="E82" s="83"/>
      <c r="F82" s="83"/>
      <c r="G82" s="81"/>
      <c r="H82" s="123"/>
      <c r="I82" s="238" t="str">
        <f>IF(ISNUMBER(F82),_xlfn.IFS(RIGHT(H82,3)="(b)",IF(AND(G82&gt;=DATE('1. Informace o projektu'!$C$3,1,1),G82&lt;=WORKDAY(DATE('1. Informace o projektu'!$C$3+1,1,31)-1,1)),"OK","!!"),RIGHT(H82,3)="(a)",IF(AND(G82&gt;=DATE('1. Informace o projektu'!$C$3,1,1),G82&lt;=WORKDAY(DATE('1. Informace o projektu'!$C$3,12,31)-1,1,'6. Data'!$C$76:$C$89)),"OK","!!"),ISBLANK(G82),"!",ISBLANK(H82),"!!!",H82='6. Data'!$B$3,"vyberte druh nákladu")," ")</f>
        <v xml:space="preserve"> </v>
      </c>
      <c r="J82" s="261" t="str">
        <f t="shared" si="3"/>
        <v xml:space="preserve"> </v>
      </c>
      <c r="K82" s="238" t="str">
        <f t="shared" si="4"/>
        <v xml:space="preserve"> </v>
      </c>
      <c r="L82" s="87" t="str">
        <f t="shared" si="5"/>
        <v xml:space="preserve"> </v>
      </c>
    </row>
    <row r="83" spans="1:12" x14ac:dyDescent="0.25">
      <c r="A83" s="72"/>
      <c r="B83" s="82"/>
      <c r="C83" s="82"/>
      <c r="D83" s="79"/>
      <c r="E83" s="83"/>
      <c r="F83" s="83"/>
      <c r="G83" s="81"/>
      <c r="H83" s="123"/>
      <c r="I83" s="238" t="str">
        <f>IF(ISNUMBER(F83),_xlfn.IFS(RIGHT(H83,3)="(b)",IF(AND(G83&gt;=DATE('1. Informace o projektu'!$C$3,1,1),G83&lt;=WORKDAY(DATE('1. Informace o projektu'!$C$3+1,1,31)-1,1)),"OK","!!"),RIGHT(H83,3)="(a)",IF(AND(G83&gt;=DATE('1. Informace o projektu'!$C$3,1,1),G83&lt;=WORKDAY(DATE('1. Informace o projektu'!$C$3,12,31)-1,1,'6. Data'!$C$76:$C$89)),"OK","!!"),ISBLANK(G83),"!",ISBLANK(H83),"!!!",H83='6. Data'!$B$3,"vyberte druh nákladu")," ")</f>
        <v xml:space="preserve"> </v>
      </c>
      <c r="J83" s="261" t="str">
        <f t="shared" si="3"/>
        <v xml:space="preserve"> </v>
      </c>
      <c r="K83" s="238" t="str">
        <f t="shared" si="4"/>
        <v xml:space="preserve"> </v>
      </c>
      <c r="L83" s="87" t="str">
        <f t="shared" si="5"/>
        <v xml:space="preserve"> </v>
      </c>
    </row>
    <row r="84" spans="1:12" x14ac:dyDescent="0.25">
      <c r="A84" s="72"/>
      <c r="B84" s="82"/>
      <c r="C84" s="82"/>
      <c r="D84" s="79"/>
      <c r="E84" s="83"/>
      <c r="F84" s="83"/>
      <c r="G84" s="81"/>
      <c r="H84" s="123"/>
      <c r="I84" s="238" t="str">
        <f>IF(ISNUMBER(F84),_xlfn.IFS(RIGHT(H84,3)="(b)",IF(AND(G84&gt;=DATE('1. Informace o projektu'!$C$3,1,1),G84&lt;=WORKDAY(DATE('1. Informace o projektu'!$C$3+1,1,31)-1,1)),"OK","!!"),RIGHT(H84,3)="(a)",IF(AND(G84&gt;=DATE('1. Informace o projektu'!$C$3,1,1),G84&lt;=WORKDAY(DATE('1. Informace o projektu'!$C$3,12,31)-1,1,'6. Data'!$C$76:$C$89)),"OK","!!"),ISBLANK(G84),"!",ISBLANK(H84),"!!!",H84='6. Data'!$B$3,"vyberte druh nákladu")," ")</f>
        <v xml:space="preserve"> </v>
      </c>
      <c r="J84" s="261" t="str">
        <f t="shared" si="3"/>
        <v xml:space="preserve"> </v>
      </c>
      <c r="K84" s="238" t="str">
        <f t="shared" si="4"/>
        <v xml:space="preserve"> </v>
      </c>
      <c r="L84" s="87" t="str">
        <f t="shared" si="5"/>
        <v xml:space="preserve"> </v>
      </c>
    </row>
    <row r="85" spans="1:12" x14ac:dyDescent="0.25">
      <c r="A85" s="72"/>
      <c r="B85" s="82"/>
      <c r="C85" s="82"/>
      <c r="D85" s="79"/>
      <c r="E85" s="83"/>
      <c r="F85" s="83"/>
      <c r="G85" s="81"/>
      <c r="H85" s="123"/>
      <c r="I85" s="238" t="str">
        <f>IF(ISNUMBER(F85),_xlfn.IFS(RIGHT(H85,3)="(b)",IF(AND(G85&gt;=DATE('1. Informace o projektu'!$C$3,1,1),G85&lt;=WORKDAY(DATE('1. Informace o projektu'!$C$3+1,1,31)-1,1)),"OK","!!"),RIGHT(H85,3)="(a)",IF(AND(G85&gt;=DATE('1. Informace o projektu'!$C$3,1,1),G85&lt;=WORKDAY(DATE('1. Informace o projektu'!$C$3,12,31)-1,1,'6. Data'!$C$76:$C$89)),"OK","!!"),ISBLANK(G85),"!",ISBLANK(H85),"!!!",H85='6. Data'!$B$3,"vyberte druh nákladu")," ")</f>
        <v xml:space="preserve"> </v>
      </c>
      <c r="J85" s="261" t="str">
        <f t="shared" si="3"/>
        <v xml:space="preserve"> </v>
      </c>
      <c r="K85" s="238" t="str">
        <f t="shared" si="4"/>
        <v xml:space="preserve"> </v>
      </c>
      <c r="L85" s="87" t="str">
        <f t="shared" si="5"/>
        <v xml:space="preserve"> </v>
      </c>
    </row>
    <row r="86" spans="1:12" x14ac:dyDescent="0.25">
      <c r="A86" s="72"/>
      <c r="B86" s="82"/>
      <c r="C86" s="82"/>
      <c r="D86" s="79"/>
      <c r="E86" s="83"/>
      <c r="F86" s="83"/>
      <c r="G86" s="81"/>
      <c r="H86" s="123"/>
      <c r="I86" s="238" t="str">
        <f>IF(ISNUMBER(F86),_xlfn.IFS(RIGHT(H86,3)="(b)",IF(AND(G86&gt;=DATE('1. Informace o projektu'!$C$3,1,1),G86&lt;=WORKDAY(DATE('1. Informace o projektu'!$C$3+1,1,31)-1,1)),"OK","!!"),RIGHT(H86,3)="(a)",IF(AND(G86&gt;=DATE('1. Informace o projektu'!$C$3,1,1),G86&lt;=WORKDAY(DATE('1. Informace o projektu'!$C$3,12,31)-1,1,'6. Data'!$C$76:$C$89)),"OK","!!"),ISBLANK(G86),"!",ISBLANK(H86),"!!!",H86='6. Data'!$B$3,"vyberte druh nákladu")," ")</f>
        <v xml:space="preserve"> </v>
      </c>
      <c r="J86" s="261" t="str">
        <f t="shared" si="3"/>
        <v xml:space="preserve"> </v>
      </c>
      <c r="K86" s="238" t="str">
        <f t="shared" si="4"/>
        <v xml:space="preserve"> </v>
      </c>
      <c r="L86" s="87" t="str">
        <f t="shared" si="5"/>
        <v xml:space="preserve"> </v>
      </c>
    </row>
    <row r="87" spans="1:12" x14ac:dyDescent="0.25">
      <c r="A87" s="72"/>
      <c r="B87" s="82"/>
      <c r="C87" s="82"/>
      <c r="D87" s="79"/>
      <c r="E87" s="83"/>
      <c r="F87" s="83"/>
      <c r="G87" s="81"/>
      <c r="H87" s="123"/>
      <c r="I87" s="238" t="str">
        <f>IF(ISNUMBER(F87),_xlfn.IFS(RIGHT(H87,3)="(b)",IF(AND(G87&gt;=DATE('1. Informace o projektu'!$C$3,1,1),G87&lt;=WORKDAY(DATE('1. Informace o projektu'!$C$3+1,1,31)-1,1)),"OK","!!"),RIGHT(H87,3)="(a)",IF(AND(G87&gt;=DATE('1. Informace o projektu'!$C$3,1,1),G87&lt;=WORKDAY(DATE('1. Informace o projektu'!$C$3,12,31)-1,1,'6. Data'!$C$76:$C$89)),"OK","!!"),ISBLANK(G87),"!",ISBLANK(H87),"!!!",H87='6. Data'!$B$3,"vyberte druh nákladu")," ")</f>
        <v xml:space="preserve"> </v>
      </c>
      <c r="J87" s="261" t="str">
        <f t="shared" si="3"/>
        <v xml:space="preserve"> </v>
      </c>
      <c r="K87" s="238" t="str">
        <f t="shared" si="4"/>
        <v xml:space="preserve"> </v>
      </c>
      <c r="L87" s="87" t="str">
        <f t="shared" si="5"/>
        <v xml:space="preserve"> </v>
      </c>
    </row>
    <row r="88" spans="1:12" x14ac:dyDescent="0.25">
      <c r="A88" s="72"/>
      <c r="B88" s="82"/>
      <c r="C88" s="82"/>
      <c r="D88" s="79"/>
      <c r="E88" s="83"/>
      <c r="F88" s="83"/>
      <c r="G88" s="81"/>
      <c r="H88" s="123"/>
      <c r="I88" s="238" t="str">
        <f>IF(ISNUMBER(F88),_xlfn.IFS(RIGHT(H88,3)="(b)",IF(AND(G88&gt;=DATE('1. Informace o projektu'!$C$3,1,1),G88&lt;=WORKDAY(DATE('1. Informace o projektu'!$C$3+1,1,31)-1,1)),"OK","!!"),RIGHT(H88,3)="(a)",IF(AND(G88&gt;=DATE('1. Informace o projektu'!$C$3,1,1),G88&lt;=WORKDAY(DATE('1. Informace o projektu'!$C$3,12,31)-1,1,'6. Data'!$C$76:$C$89)),"OK","!!"),ISBLANK(G88),"!",ISBLANK(H88),"!!!",H88='6. Data'!$B$3,"vyberte druh nákladu")," ")</f>
        <v xml:space="preserve"> </v>
      </c>
      <c r="J88" s="261" t="str">
        <f t="shared" si="3"/>
        <v xml:space="preserve"> </v>
      </c>
      <c r="K88" s="238" t="str">
        <f t="shared" si="4"/>
        <v xml:space="preserve"> </v>
      </c>
      <c r="L88" s="87" t="str">
        <f t="shared" si="5"/>
        <v xml:space="preserve"> </v>
      </c>
    </row>
    <row r="89" spans="1:12" x14ac:dyDescent="0.25">
      <c r="A89" s="72"/>
      <c r="B89" s="82"/>
      <c r="C89" s="82"/>
      <c r="D89" s="79"/>
      <c r="E89" s="83"/>
      <c r="F89" s="83"/>
      <c r="G89" s="81"/>
      <c r="H89" s="123"/>
      <c r="I89" s="238" t="str">
        <f>IF(ISNUMBER(F89),_xlfn.IFS(RIGHT(H89,3)="(b)",IF(AND(G89&gt;=DATE('1. Informace o projektu'!$C$3,1,1),G89&lt;=WORKDAY(DATE('1. Informace o projektu'!$C$3+1,1,31)-1,1)),"OK","!!"),RIGHT(H89,3)="(a)",IF(AND(G89&gt;=DATE('1. Informace o projektu'!$C$3,1,1),G89&lt;=WORKDAY(DATE('1. Informace o projektu'!$C$3,12,31)-1,1,'6. Data'!$C$76:$C$89)),"OK","!!"),ISBLANK(G89),"!",ISBLANK(H89),"!!!",H89='6. Data'!$B$3,"vyberte druh nákladu")," ")</f>
        <v xml:space="preserve"> </v>
      </c>
      <c r="J89" s="261" t="str">
        <f t="shared" si="3"/>
        <v xml:space="preserve"> </v>
      </c>
      <c r="K89" s="238" t="str">
        <f t="shared" si="4"/>
        <v xml:space="preserve"> </v>
      </c>
      <c r="L89" s="87" t="str">
        <f t="shared" si="5"/>
        <v xml:space="preserve"> </v>
      </c>
    </row>
    <row r="90" spans="1:12" x14ac:dyDescent="0.25">
      <c r="A90" s="72"/>
      <c r="B90" s="82"/>
      <c r="C90" s="82"/>
      <c r="D90" s="79"/>
      <c r="E90" s="83"/>
      <c r="F90" s="83"/>
      <c r="G90" s="81"/>
      <c r="H90" s="123"/>
      <c r="I90" s="238" t="str">
        <f>IF(ISNUMBER(F90),_xlfn.IFS(RIGHT(H90,3)="(b)",IF(AND(G90&gt;=DATE('1. Informace o projektu'!$C$3,1,1),G90&lt;=WORKDAY(DATE('1. Informace o projektu'!$C$3+1,1,31)-1,1)),"OK","!!"),RIGHT(H90,3)="(a)",IF(AND(G90&gt;=DATE('1. Informace o projektu'!$C$3,1,1),G90&lt;=WORKDAY(DATE('1. Informace o projektu'!$C$3,12,31)-1,1,'6. Data'!$C$76:$C$89)),"OK","!!"),ISBLANK(G90),"!",ISBLANK(H90),"!!!",H90='6. Data'!$B$3,"vyberte druh nákladu")," ")</f>
        <v xml:space="preserve"> </v>
      </c>
      <c r="J90" s="261" t="str">
        <f t="shared" si="3"/>
        <v xml:space="preserve"> </v>
      </c>
      <c r="K90" s="238" t="str">
        <f t="shared" si="4"/>
        <v xml:space="preserve"> </v>
      </c>
      <c r="L90" s="87" t="str">
        <f t="shared" si="5"/>
        <v xml:space="preserve"> </v>
      </c>
    </row>
    <row r="91" spans="1:12" x14ac:dyDescent="0.25">
      <c r="A91" s="72"/>
      <c r="B91" s="82"/>
      <c r="C91" s="82"/>
      <c r="D91" s="79"/>
      <c r="E91" s="83"/>
      <c r="F91" s="83"/>
      <c r="G91" s="81"/>
      <c r="H91" s="123"/>
      <c r="I91" s="238" t="str">
        <f>IF(ISNUMBER(F91),_xlfn.IFS(RIGHT(H91,3)="(b)",IF(AND(G91&gt;=DATE('1. Informace o projektu'!$C$3,1,1),G91&lt;=WORKDAY(DATE('1. Informace o projektu'!$C$3+1,1,31)-1,1)),"OK","!!"),RIGHT(H91,3)="(a)",IF(AND(G91&gt;=DATE('1. Informace o projektu'!$C$3,1,1),G91&lt;=WORKDAY(DATE('1. Informace o projektu'!$C$3,12,31)-1,1,'6. Data'!$C$76:$C$89)),"OK","!!"),ISBLANK(G91),"!",ISBLANK(H91),"!!!",H91='6. Data'!$B$3,"vyberte druh nákladu")," ")</f>
        <v xml:space="preserve"> </v>
      </c>
      <c r="J91" s="261" t="str">
        <f t="shared" si="3"/>
        <v xml:space="preserve"> </v>
      </c>
      <c r="K91" s="238" t="str">
        <f t="shared" si="4"/>
        <v xml:space="preserve"> </v>
      </c>
      <c r="L91" s="87" t="str">
        <f t="shared" si="5"/>
        <v xml:space="preserve"> </v>
      </c>
    </row>
    <row r="92" spans="1:12" x14ac:dyDescent="0.25">
      <c r="A92" s="72"/>
      <c r="B92" s="82"/>
      <c r="C92" s="82"/>
      <c r="D92" s="79"/>
      <c r="E92" s="83"/>
      <c r="F92" s="83"/>
      <c r="G92" s="81"/>
      <c r="H92" s="123"/>
      <c r="I92" s="238" t="str">
        <f>IF(ISNUMBER(F92),_xlfn.IFS(RIGHT(H92,3)="(b)",IF(AND(G92&gt;=DATE('1. Informace o projektu'!$C$3,1,1),G92&lt;=WORKDAY(DATE('1. Informace o projektu'!$C$3+1,1,31)-1,1)),"OK","!!"),RIGHT(H92,3)="(a)",IF(AND(G92&gt;=DATE('1. Informace o projektu'!$C$3,1,1),G92&lt;=WORKDAY(DATE('1. Informace o projektu'!$C$3,12,31)-1,1,'6. Data'!$C$76:$C$89)),"OK","!!"),ISBLANK(G92),"!",ISBLANK(H92),"!!!",H92='6. Data'!$B$3,"vyberte druh nákladu")," ")</f>
        <v xml:space="preserve"> </v>
      </c>
      <c r="J92" s="261" t="str">
        <f t="shared" si="3"/>
        <v xml:space="preserve"> </v>
      </c>
      <c r="K92" s="238" t="str">
        <f t="shared" si="4"/>
        <v xml:space="preserve"> </v>
      </c>
      <c r="L92" s="87" t="str">
        <f t="shared" si="5"/>
        <v xml:space="preserve"> </v>
      </c>
    </row>
    <row r="93" spans="1:12" x14ac:dyDescent="0.25">
      <c r="A93" s="72"/>
      <c r="B93" s="82"/>
      <c r="C93" s="82"/>
      <c r="D93" s="79"/>
      <c r="E93" s="83"/>
      <c r="F93" s="83"/>
      <c r="G93" s="81"/>
      <c r="H93" s="123"/>
      <c r="I93" s="238" t="str">
        <f>IF(ISNUMBER(F93),_xlfn.IFS(RIGHT(H93,3)="(b)",IF(AND(G93&gt;=DATE('1. Informace o projektu'!$C$3,1,1),G93&lt;=WORKDAY(DATE('1. Informace o projektu'!$C$3+1,1,31)-1,1)),"OK","!!"),RIGHT(H93,3)="(a)",IF(AND(G93&gt;=DATE('1. Informace o projektu'!$C$3,1,1),G93&lt;=WORKDAY(DATE('1. Informace o projektu'!$C$3,12,31)-1,1,'6. Data'!$C$76:$C$89)),"OK","!!"),ISBLANK(G93),"!",ISBLANK(H93),"!!!",H93='6. Data'!$B$3,"vyberte druh nákladu")," ")</f>
        <v xml:space="preserve"> </v>
      </c>
      <c r="J93" s="261" t="str">
        <f t="shared" si="3"/>
        <v xml:space="preserve"> </v>
      </c>
      <c r="K93" s="238" t="str">
        <f t="shared" si="4"/>
        <v xml:space="preserve"> </v>
      </c>
      <c r="L93" s="87" t="str">
        <f t="shared" si="5"/>
        <v xml:space="preserve"> </v>
      </c>
    </row>
    <row r="94" spans="1:12" x14ac:dyDescent="0.25">
      <c r="A94" s="72"/>
      <c r="B94" s="82"/>
      <c r="C94" s="82"/>
      <c r="D94" s="79"/>
      <c r="E94" s="83"/>
      <c r="F94" s="83"/>
      <c r="G94" s="81"/>
      <c r="H94" s="123"/>
      <c r="I94" s="238" t="str">
        <f>IF(ISNUMBER(F94),_xlfn.IFS(RIGHT(H94,3)="(b)",IF(AND(G94&gt;=DATE('1. Informace o projektu'!$C$3,1,1),G94&lt;=WORKDAY(DATE('1. Informace o projektu'!$C$3+1,1,31)-1,1)),"OK","!!"),RIGHT(H94,3)="(a)",IF(AND(G94&gt;=DATE('1. Informace o projektu'!$C$3,1,1),G94&lt;=WORKDAY(DATE('1. Informace o projektu'!$C$3,12,31)-1,1,'6. Data'!$C$76:$C$89)),"OK","!!"),ISBLANK(G94),"!",ISBLANK(H94),"!!!",H94='6. Data'!$B$3,"vyberte druh nákladu")," ")</f>
        <v xml:space="preserve"> </v>
      </c>
      <c r="J94" s="261" t="str">
        <f t="shared" si="3"/>
        <v xml:space="preserve"> </v>
      </c>
      <c r="K94" s="238" t="str">
        <f t="shared" si="4"/>
        <v xml:space="preserve"> </v>
      </c>
      <c r="L94" s="87" t="str">
        <f t="shared" si="5"/>
        <v xml:space="preserve"> </v>
      </c>
    </row>
    <row r="95" spans="1:12" x14ac:dyDescent="0.25">
      <c r="A95" s="72"/>
      <c r="B95" s="82"/>
      <c r="C95" s="82"/>
      <c r="D95" s="79"/>
      <c r="E95" s="83"/>
      <c r="F95" s="83"/>
      <c r="G95" s="81"/>
      <c r="H95" s="123"/>
      <c r="I95" s="238" t="str">
        <f>IF(ISNUMBER(F95),_xlfn.IFS(RIGHT(H95,3)="(b)",IF(AND(G95&gt;=DATE('1. Informace o projektu'!$C$3,1,1),G95&lt;=WORKDAY(DATE('1. Informace o projektu'!$C$3+1,1,31)-1,1)),"OK","!!"),RIGHT(H95,3)="(a)",IF(AND(G95&gt;=DATE('1. Informace o projektu'!$C$3,1,1),G95&lt;=WORKDAY(DATE('1. Informace o projektu'!$C$3,12,31)-1,1,'6. Data'!$C$76:$C$89)),"OK","!!"),ISBLANK(G95),"!",ISBLANK(H95),"!!!",H95='6. Data'!$B$3,"vyberte druh nákladu")," ")</f>
        <v xml:space="preserve"> </v>
      </c>
      <c r="J95" s="261" t="str">
        <f t="shared" si="3"/>
        <v xml:space="preserve"> </v>
      </c>
      <c r="K95" s="238" t="str">
        <f t="shared" si="4"/>
        <v xml:space="preserve"> </v>
      </c>
      <c r="L95" s="87" t="str">
        <f t="shared" si="5"/>
        <v xml:space="preserve"> </v>
      </c>
    </row>
    <row r="96" spans="1:12" x14ac:dyDescent="0.25">
      <c r="A96" s="72"/>
      <c r="B96" s="82"/>
      <c r="C96" s="82"/>
      <c r="D96" s="79"/>
      <c r="E96" s="83"/>
      <c r="F96" s="83"/>
      <c r="G96" s="81"/>
      <c r="H96" s="123"/>
      <c r="I96" s="238" t="str">
        <f>IF(ISNUMBER(F96),_xlfn.IFS(RIGHT(H96,3)="(b)",IF(AND(G96&gt;=DATE('1. Informace o projektu'!$C$3,1,1),G96&lt;=WORKDAY(DATE('1. Informace o projektu'!$C$3+1,1,31)-1,1)),"OK","!!"),RIGHT(H96,3)="(a)",IF(AND(G96&gt;=DATE('1. Informace o projektu'!$C$3,1,1),G96&lt;=WORKDAY(DATE('1. Informace o projektu'!$C$3,12,31)-1,1,'6. Data'!$C$76:$C$89)),"OK","!!"),ISBLANK(G96),"!",ISBLANK(H96),"!!!",H96='6. Data'!$B$3,"vyberte druh nákladu")," ")</f>
        <v xml:space="preserve"> </v>
      </c>
      <c r="J96" s="261" t="str">
        <f t="shared" si="3"/>
        <v xml:space="preserve"> </v>
      </c>
      <c r="K96" s="238" t="str">
        <f t="shared" si="4"/>
        <v xml:space="preserve"> </v>
      </c>
      <c r="L96" s="87" t="str">
        <f t="shared" si="5"/>
        <v xml:space="preserve"> </v>
      </c>
    </row>
    <row r="97" spans="1:12" x14ac:dyDescent="0.25">
      <c r="A97" s="72"/>
      <c r="B97" s="82"/>
      <c r="C97" s="82"/>
      <c r="D97" s="79"/>
      <c r="E97" s="83"/>
      <c r="F97" s="83"/>
      <c r="G97" s="81"/>
      <c r="H97" s="123"/>
      <c r="I97" s="238" t="str">
        <f>IF(ISNUMBER(F97),_xlfn.IFS(RIGHT(H97,3)="(b)",IF(AND(G97&gt;=DATE('1. Informace o projektu'!$C$3,1,1),G97&lt;=WORKDAY(DATE('1. Informace o projektu'!$C$3+1,1,31)-1,1)),"OK","!!"),RIGHT(H97,3)="(a)",IF(AND(G97&gt;=DATE('1. Informace o projektu'!$C$3,1,1),G97&lt;=WORKDAY(DATE('1. Informace o projektu'!$C$3,12,31)-1,1,'6. Data'!$C$76:$C$89)),"OK","!!"),ISBLANK(G97),"!",ISBLANK(H97),"!!!",H97='6. Data'!$B$3,"vyberte druh nákladu")," ")</f>
        <v xml:space="preserve"> </v>
      </c>
      <c r="J97" s="261" t="str">
        <f t="shared" si="3"/>
        <v xml:space="preserve"> </v>
      </c>
      <c r="K97" s="238" t="str">
        <f t="shared" si="4"/>
        <v xml:space="preserve"> </v>
      </c>
      <c r="L97" s="87" t="str">
        <f t="shared" si="5"/>
        <v xml:space="preserve"> </v>
      </c>
    </row>
    <row r="98" spans="1:12" x14ac:dyDescent="0.25">
      <c r="A98" s="72"/>
      <c r="B98" s="82"/>
      <c r="C98" s="82"/>
      <c r="D98" s="79"/>
      <c r="E98" s="83"/>
      <c r="F98" s="83"/>
      <c r="G98" s="81"/>
      <c r="H98" s="123"/>
      <c r="I98" s="238" t="str">
        <f>IF(ISNUMBER(F98),_xlfn.IFS(RIGHT(H98,3)="(b)",IF(AND(G98&gt;=DATE('1. Informace o projektu'!$C$3,1,1),G98&lt;=WORKDAY(DATE('1. Informace o projektu'!$C$3+1,1,31)-1,1)),"OK","!!"),RIGHT(H98,3)="(a)",IF(AND(G98&gt;=DATE('1. Informace o projektu'!$C$3,1,1),G98&lt;=WORKDAY(DATE('1. Informace o projektu'!$C$3,12,31)-1,1,'6. Data'!$C$76:$C$89)),"OK","!!"),ISBLANK(G98),"!",ISBLANK(H98),"!!!",H98='6. Data'!$B$3,"vyberte druh nákladu")," ")</f>
        <v xml:space="preserve"> </v>
      </c>
      <c r="J98" s="261" t="str">
        <f t="shared" si="3"/>
        <v xml:space="preserve"> </v>
      </c>
      <c r="K98" s="238" t="str">
        <f t="shared" si="4"/>
        <v xml:space="preserve"> </v>
      </c>
      <c r="L98" s="87" t="str">
        <f t="shared" si="5"/>
        <v xml:space="preserve"> </v>
      </c>
    </row>
    <row r="99" spans="1:12" x14ac:dyDescent="0.25">
      <c r="A99" s="72"/>
      <c r="B99" s="82"/>
      <c r="C99" s="82"/>
      <c r="D99" s="79"/>
      <c r="E99" s="83"/>
      <c r="F99" s="83"/>
      <c r="G99" s="81"/>
      <c r="H99" s="123"/>
      <c r="I99" s="238" t="str">
        <f>IF(ISNUMBER(F99),_xlfn.IFS(RIGHT(H99,3)="(b)",IF(AND(G99&gt;=DATE('1. Informace o projektu'!$C$3,1,1),G99&lt;=WORKDAY(DATE('1. Informace o projektu'!$C$3+1,1,31)-1,1)),"OK","!!"),RIGHT(H99,3)="(a)",IF(AND(G99&gt;=DATE('1. Informace o projektu'!$C$3,1,1),G99&lt;=WORKDAY(DATE('1. Informace o projektu'!$C$3,12,31)-1,1,'6. Data'!$C$76:$C$89)),"OK","!!"),ISBLANK(G99),"!",ISBLANK(H99),"!!!",H99='6. Data'!$B$3,"vyberte druh nákladu")," ")</f>
        <v xml:space="preserve"> </v>
      </c>
      <c r="J99" s="261" t="str">
        <f t="shared" si="3"/>
        <v xml:space="preserve"> </v>
      </c>
      <c r="K99" s="238" t="str">
        <f t="shared" si="4"/>
        <v xml:space="preserve"> </v>
      </c>
      <c r="L99" s="87" t="str">
        <f t="shared" si="5"/>
        <v xml:space="preserve"> </v>
      </c>
    </row>
    <row r="100" spans="1:12" x14ac:dyDescent="0.25">
      <c r="A100" s="72"/>
      <c r="B100" s="82"/>
      <c r="C100" s="82"/>
      <c r="D100" s="79"/>
      <c r="E100" s="83"/>
      <c r="F100" s="83"/>
      <c r="G100" s="81"/>
      <c r="H100" s="123"/>
      <c r="I100" s="238" t="str">
        <f>IF(ISNUMBER(F100),_xlfn.IFS(RIGHT(H100,3)="(b)",IF(AND(G100&gt;=DATE('1. Informace o projektu'!$C$3,1,1),G100&lt;=WORKDAY(DATE('1. Informace o projektu'!$C$3+1,1,31)-1,1)),"OK","!!"),RIGHT(H100,3)="(a)",IF(AND(G100&gt;=DATE('1. Informace o projektu'!$C$3,1,1),G100&lt;=WORKDAY(DATE('1. Informace o projektu'!$C$3,12,31)-1,1,'6. Data'!$C$76:$C$89)),"OK","!!"),ISBLANK(G100),"!",ISBLANK(H100),"!!!",H100='6. Data'!$B$3,"vyberte druh nákladu")," ")</f>
        <v xml:space="preserve"> </v>
      </c>
      <c r="J100" s="261" t="str">
        <f t="shared" si="3"/>
        <v xml:space="preserve"> </v>
      </c>
      <c r="K100" s="238" t="str">
        <f t="shared" si="4"/>
        <v xml:space="preserve"> </v>
      </c>
      <c r="L100" s="87" t="str">
        <f t="shared" si="5"/>
        <v xml:space="preserve"> </v>
      </c>
    </row>
    <row r="101" spans="1:12" x14ac:dyDescent="0.25">
      <c r="A101" s="72"/>
      <c r="B101" s="82"/>
      <c r="C101" s="82"/>
      <c r="D101" s="79"/>
      <c r="E101" s="83"/>
      <c r="F101" s="83"/>
      <c r="G101" s="81"/>
      <c r="H101" s="123"/>
      <c r="I101" s="238" t="str">
        <f>IF(ISNUMBER(F101),_xlfn.IFS(RIGHT(H101,3)="(b)",IF(AND(G101&gt;=DATE('1. Informace o projektu'!$C$3,1,1),G101&lt;=WORKDAY(DATE('1. Informace o projektu'!$C$3+1,1,31)-1,1)),"OK","!!"),RIGHT(H101,3)="(a)",IF(AND(G101&gt;=DATE('1. Informace o projektu'!$C$3,1,1),G101&lt;=WORKDAY(DATE('1. Informace o projektu'!$C$3,12,31)-1,1,'6. Data'!$C$76:$C$89)),"OK","!!"),ISBLANK(G101),"!",ISBLANK(H101),"!!!",H101='6. Data'!$B$3,"vyberte druh nákladu")," ")</f>
        <v xml:space="preserve"> </v>
      </c>
      <c r="J101" s="261" t="str">
        <f t="shared" si="3"/>
        <v xml:space="preserve"> </v>
      </c>
      <c r="K101" s="238" t="str">
        <f t="shared" si="4"/>
        <v xml:space="preserve"> </v>
      </c>
      <c r="L101" s="87" t="str">
        <f t="shared" si="5"/>
        <v xml:space="preserve"> </v>
      </c>
    </row>
    <row r="102" spans="1:12" x14ac:dyDescent="0.25">
      <c r="A102" s="72"/>
      <c r="B102" s="82"/>
      <c r="C102" s="82"/>
      <c r="D102" s="79"/>
      <c r="E102" s="83"/>
      <c r="F102" s="83"/>
      <c r="G102" s="81"/>
      <c r="H102" s="123"/>
      <c r="I102" s="238" t="str">
        <f>IF(ISNUMBER(F102),_xlfn.IFS(RIGHT(H102,3)="(b)",IF(AND(G102&gt;=DATE('1. Informace o projektu'!$C$3,1,1),G102&lt;=WORKDAY(DATE('1. Informace o projektu'!$C$3+1,1,31)-1,1)),"OK","!!"),RIGHT(H102,3)="(a)",IF(AND(G102&gt;=DATE('1. Informace o projektu'!$C$3,1,1),G102&lt;=WORKDAY(DATE('1. Informace o projektu'!$C$3,12,31)-1,1,'6. Data'!$C$76:$C$89)),"OK","!!"),ISBLANK(G102),"!",ISBLANK(H102),"!!!",H102='6. Data'!$B$3,"vyberte druh nákladu")," ")</f>
        <v xml:space="preserve"> </v>
      </c>
      <c r="J102" s="261" t="str">
        <f t="shared" si="3"/>
        <v xml:space="preserve"> </v>
      </c>
      <c r="K102" s="238" t="str">
        <f t="shared" si="4"/>
        <v xml:space="preserve"> </v>
      </c>
      <c r="L102" s="87" t="str">
        <f t="shared" si="5"/>
        <v xml:space="preserve"> </v>
      </c>
    </row>
    <row r="103" spans="1:12" x14ac:dyDescent="0.25">
      <c r="A103" s="72"/>
      <c r="B103" s="82"/>
      <c r="C103" s="82"/>
      <c r="D103" s="79"/>
      <c r="E103" s="83"/>
      <c r="F103" s="83"/>
      <c r="G103" s="81"/>
      <c r="H103" s="123"/>
      <c r="I103" s="238" t="str">
        <f>IF(ISNUMBER(F103),_xlfn.IFS(RIGHT(H103,3)="(b)",IF(AND(G103&gt;=DATE('1. Informace o projektu'!$C$3,1,1),G103&lt;=WORKDAY(DATE('1. Informace o projektu'!$C$3+1,1,31)-1,1)),"OK","!!"),RIGHT(H103,3)="(a)",IF(AND(G103&gt;=DATE('1. Informace o projektu'!$C$3,1,1),G103&lt;=WORKDAY(DATE('1. Informace o projektu'!$C$3,12,31)-1,1,'6. Data'!$C$76:$C$89)),"OK","!!"),ISBLANK(G103),"!",ISBLANK(H103),"!!!",H103='6. Data'!$B$3,"vyberte druh nákladu")," ")</f>
        <v xml:space="preserve"> </v>
      </c>
      <c r="J103" s="261" t="str">
        <f t="shared" si="3"/>
        <v xml:space="preserve"> </v>
      </c>
      <c r="K103" s="238" t="str">
        <f t="shared" si="4"/>
        <v xml:space="preserve"> </v>
      </c>
      <c r="L103" s="87" t="str">
        <f t="shared" si="5"/>
        <v xml:space="preserve"> </v>
      </c>
    </row>
    <row r="104" spans="1:12" x14ac:dyDescent="0.25">
      <c r="A104" s="72"/>
      <c r="B104" s="82"/>
      <c r="C104" s="82"/>
      <c r="D104" s="79"/>
      <c r="E104" s="83"/>
      <c r="F104" s="83"/>
      <c r="G104" s="81"/>
      <c r="H104" s="123"/>
      <c r="I104" s="238" t="str">
        <f>IF(ISNUMBER(F104),_xlfn.IFS(RIGHT(H104,3)="(b)",IF(AND(G104&gt;=DATE('1. Informace o projektu'!$C$3,1,1),G104&lt;=WORKDAY(DATE('1. Informace o projektu'!$C$3+1,1,31)-1,1)),"OK","!!"),RIGHT(H104,3)="(a)",IF(AND(G104&gt;=DATE('1. Informace o projektu'!$C$3,1,1),G104&lt;=WORKDAY(DATE('1. Informace o projektu'!$C$3,12,31)-1,1,'6. Data'!$C$76:$C$89)),"OK","!!"),ISBLANK(G104),"!",ISBLANK(H104),"!!!",H104='6. Data'!$B$3,"vyberte druh nákladu")," ")</f>
        <v xml:space="preserve"> </v>
      </c>
      <c r="J104" s="261" t="str">
        <f t="shared" si="3"/>
        <v xml:space="preserve"> </v>
      </c>
      <c r="K104" s="238" t="str">
        <f t="shared" si="4"/>
        <v xml:space="preserve"> </v>
      </c>
      <c r="L104" s="87" t="str">
        <f t="shared" si="5"/>
        <v xml:space="preserve"> </v>
      </c>
    </row>
    <row r="105" spans="1:12" x14ac:dyDescent="0.25">
      <c r="A105" s="72"/>
      <c r="B105" s="82"/>
      <c r="C105" s="82"/>
      <c r="D105" s="79"/>
      <c r="E105" s="83"/>
      <c r="F105" s="83"/>
      <c r="G105" s="81"/>
      <c r="H105" s="123"/>
      <c r="I105" s="238" t="str">
        <f>IF(ISNUMBER(F105),_xlfn.IFS(RIGHT(H105,3)="(b)",IF(AND(G105&gt;=DATE('1. Informace o projektu'!$C$3,1,1),G105&lt;=WORKDAY(DATE('1. Informace o projektu'!$C$3+1,1,31)-1,1)),"OK","!!"),RIGHT(H105,3)="(a)",IF(AND(G105&gt;=DATE('1. Informace o projektu'!$C$3,1,1),G105&lt;=WORKDAY(DATE('1. Informace o projektu'!$C$3,12,31)-1,1,'6. Data'!$C$76:$C$89)),"OK","!!"),ISBLANK(G105),"!",ISBLANK(H105),"!!!",H105='6. Data'!$B$3,"vyberte druh nákladu")," ")</f>
        <v xml:space="preserve"> </v>
      </c>
      <c r="J105" s="261" t="str">
        <f t="shared" si="3"/>
        <v xml:space="preserve"> </v>
      </c>
      <c r="K105" s="238" t="str">
        <f t="shared" si="4"/>
        <v xml:space="preserve"> </v>
      </c>
      <c r="L105" s="87" t="str">
        <f t="shared" si="5"/>
        <v xml:space="preserve"> </v>
      </c>
    </row>
    <row r="106" spans="1:12" x14ac:dyDescent="0.25">
      <c r="A106" s="72"/>
      <c r="B106" s="82"/>
      <c r="C106" s="82"/>
      <c r="D106" s="79"/>
      <c r="E106" s="83"/>
      <c r="F106" s="83"/>
      <c r="G106" s="81"/>
      <c r="H106" s="123"/>
      <c r="I106" s="238" t="str">
        <f>IF(ISNUMBER(F106),_xlfn.IFS(RIGHT(H106,3)="(b)",IF(AND(G106&gt;=DATE('1. Informace o projektu'!$C$3,1,1),G106&lt;=WORKDAY(DATE('1. Informace o projektu'!$C$3+1,1,31)-1,1)),"OK","!!"),RIGHT(H106,3)="(a)",IF(AND(G106&gt;=DATE('1. Informace o projektu'!$C$3,1,1),G106&lt;=WORKDAY(DATE('1. Informace o projektu'!$C$3,12,31)-1,1,'6. Data'!$C$76:$C$89)),"OK","!!"),ISBLANK(G106),"!",ISBLANK(H106),"!!!",H106='6. Data'!$B$3,"vyberte druh nákladu")," ")</f>
        <v xml:space="preserve"> </v>
      </c>
      <c r="J106" s="261" t="str">
        <f t="shared" si="3"/>
        <v xml:space="preserve"> </v>
      </c>
      <c r="K106" s="238" t="str">
        <f t="shared" si="4"/>
        <v xml:space="preserve"> </v>
      </c>
      <c r="L106" s="87" t="str">
        <f t="shared" si="5"/>
        <v xml:space="preserve"> </v>
      </c>
    </row>
    <row r="107" spans="1:12" x14ac:dyDescent="0.25">
      <c r="A107" s="72"/>
      <c r="B107" s="82"/>
      <c r="C107" s="82"/>
      <c r="D107" s="79"/>
      <c r="E107" s="83"/>
      <c r="F107" s="83"/>
      <c r="G107" s="81"/>
      <c r="H107" s="123"/>
      <c r="I107" s="238" t="str">
        <f>IF(ISNUMBER(F107),_xlfn.IFS(RIGHT(H107,3)="(b)",IF(AND(G107&gt;=DATE('1. Informace o projektu'!$C$3,1,1),G107&lt;=WORKDAY(DATE('1. Informace o projektu'!$C$3+1,1,31)-1,1)),"OK","!!"),RIGHT(H107,3)="(a)",IF(AND(G107&gt;=DATE('1. Informace o projektu'!$C$3,1,1),G107&lt;=WORKDAY(DATE('1. Informace o projektu'!$C$3,12,31)-1,1,'6. Data'!$C$76:$C$89)),"OK","!!"),ISBLANK(G107),"!",ISBLANK(H107),"!!!",H107='6. Data'!$B$3,"vyberte druh nákladu")," ")</f>
        <v xml:space="preserve"> </v>
      </c>
      <c r="J107" s="261" t="str">
        <f t="shared" si="3"/>
        <v xml:space="preserve"> </v>
      </c>
      <c r="K107" s="238" t="str">
        <f t="shared" si="4"/>
        <v xml:space="preserve"> </v>
      </c>
      <c r="L107" s="87" t="str">
        <f t="shared" si="5"/>
        <v xml:space="preserve"> </v>
      </c>
    </row>
    <row r="108" spans="1:12" x14ac:dyDescent="0.25">
      <c r="A108" s="72"/>
      <c r="B108" s="82"/>
      <c r="C108" s="82"/>
      <c r="D108" s="79"/>
      <c r="E108" s="83"/>
      <c r="F108" s="83"/>
      <c r="G108" s="81"/>
      <c r="H108" s="123"/>
      <c r="I108" s="238" t="str">
        <f>IF(ISNUMBER(F108),_xlfn.IFS(RIGHT(H108,3)="(b)",IF(AND(G108&gt;=DATE('1. Informace o projektu'!$C$3,1,1),G108&lt;=WORKDAY(DATE('1. Informace o projektu'!$C$3+1,1,31)-1,1)),"OK","!!"),RIGHT(H108,3)="(a)",IF(AND(G108&gt;=DATE('1. Informace o projektu'!$C$3,1,1),G108&lt;=WORKDAY(DATE('1. Informace o projektu'!$C$3,12,31)-1,1,'6. Data'!$C$76:$C$89)),"OK","!!"),ISBLANK(G108),"!",ISBLANK(H108),"!!!",H108='6. Data'!$B$3,"vyberte druh nákladu")," ")</f>
        <v xml:space="preserve"> </v>
      </c>
      <c r="J108" s="261" t="str">
        <f t="shared" si="3"/>
        <v xml:space="preserve"> </v>
      </c>
      <c r="K108" s="238" t="str">
        <f t="shared" si="4"/>
        <v xml:space="preserve"> </v>
      </c>
      <c r="L108" s="87" t="str">
        <f t="shared" si="5"/>
        <v xml:space="preserve"> </v>
      </c>
    </row>
    <row r="109" spans="1:12" x14ac:dyDescent="0.25">
      <c r="A109" s="72"/>
      <c r="B109" s="82"/>
      <c r="C109" s="82"/>
      <c r="D109" s="79"/>
      <c r="E109" s="83"/>
      <c r="F109" s="83"/>
      <c r="G109" s="81"/>
      <c r="H109" s="123"/>
      <c r="I109" s="238" t="str">
        <f>IF(ISNUMBER(F109),_xlfn.IFS(RIGHT(H109,3)="(b)",IF(AND(G109&gt;=DATE('1. Informace o projektu'!$C$3,1,1),G109&lt;=WORKDAY(DATE('1. Informace o projektu'!$C$3+1,1,31)-1,1)),"OK","!!"),RIGHT(H109,3)="(a)",IF(AND(G109&gt;=DATE('1. Informace o projektu'!$C$3,1,1),G109&lt;=WORKDAY(DATE('1. Informace o projektu'!$C$3,12,31)-1,1,'6. Data'!$C$76:$C$89)),"OK","!!"),ISBLANK(G109),"!",ISBLANK(H109),"!!!",H109='6. Data'!$B$3,"vyberte druh nákladu")," ")</f>
        <v xml:space="preserve"> </v>
      </c>
      <c r="J109" s="261" t="str">
        <f t="shared" si="3"/>
        <v xml:space="preserve"> </v>
      </c>
      <c r="K109" s="238" t="str">
        <f t="shared" si="4"/>
        <v xml:space="preserve"> </v>
      </c>
      <c r="L109" s="87" t="str">
        <f t="shared" si="5"/>
        <v xml:space="preserve"> </v>
      </c>
    </row>
    <row r="110" spans="1:12" x14ac:dyDescent="0.25">
      <c r="A110" s="72"/>
      <c r="B110" s="82"/>
      <c r="C110" s="82"/>
      <c r="D110" s="79"/>
      <c r="E110" s="83"/>
      <c r="F110" s="83"/>
      <c r="G110" s="81"/>
      <c r="H110" s="123"/>
      <c r="I110" s="238" t="str">
        <f>IF(ISNUMBER(F110),_xlfn.IFS(RIGHT(H110,3)="(b)",IF(AND(G110&gt;=DATE('1. Informace o projektu'!$C$3,1,1),G110&lt;=WORKDAY(DATE('1. Informace o projektu'!$C$3+1,1,31)-1,1)),"OK","!!"),RIGHT(H110,3)="(a)",IF(AND(G110&gt;=DATE('1. Informace o projektu'!$C$3,1,1),G110&lt;=WORKDAY(DATE('1. Informace o projektu'!$C$3,12,31)-1,1,'6. Data'!$C$76:$C$89)),"OK","!!"),ISBLANK(G110),"!",ISBLANK(H110),"!!!",H110='6. Data'!$B$3,"vyberte druh nákladu")," ")</f>
        <v xml:space="preserve"> </v>
      </c>
      <c r="J110" s="261" t="str">
        <f t="shared" si="3"/>
        <v xml:space="preserve"> </v>
      </c>
      <c r="K110" s="238" t="str">
        <f t="shared" si="4"/>
        <v xml:space="preserve"> </v>
      </c>
      <c r="L110" s="87" t="str">
        <f t="shared" si="5"/>
        <v xml:space="preserve"> </v>
      </c>
    </row>
    <row r="111" spans="1:12" x14ac:dyDescent="0.25">
      <c r="A111" s="72"/>
      <c r="B111" s="82"/>
      <c r="C111" s="82"/>
      <c r="D111" s="79"/>
      <c r="E111" s="83"/>
      <c r="F111" s="83"/>
      <c r="G111" s="81"/>
      <c r="H111" s="123"/>
      <c r="I111" s="238" t="str">
        <f>IF(ISNUMBER(F111),_xlfn.IFS(RIGHT(H111,3)="(b)",IF(AND(G111&gt;=DATE('1. Informace o projektu'!$C$3,1,1),G111&lt;=WORKDAY(DATE('1. Informace o projektu'!$C$3+1,1,31)-1,1)),"OK","!!"),RIGHT(H111,3)="(a)",IF(AND(G111&gt;=DATE('1. Informace o projektu'!$C$3,1,1),G111&lt;=WORKDAY(DATE('1. Informace o projektu'!$C$3,12,31)-1,1,'6. Data'!$C$76:$C$89)),"OK","!!"),ISBLANK(G111),"!",ISBLANK(H111),"!!!",H111='6. Data'!$B$3,"vyberte druh nákladu")," ")</f>
        <v xml:space="preserve"> </v>
      </c>
      <c r="J111" s="261" t="str">
        <f t="shared" si="3"/>
        <v xml:space="preserve"> </v>
      </c>
      <c r="K111" s="238" t="str">
        <f t="shared" si="4"/>
        <v xml:space="preserve"> </v>
      </c>
      <c r="L111" s="87" t="str">
        <f t="shared" si="5"/>
        <v xml:space="preserve"> </v>
      </c>
    </row>
    <row r="112" spans="1:12" x14ac:dyDescent="0.25">
      <c r="A112" s="72"/>
      <c r="B112" s="82"/>
      <c r="C112" s="82"/>
      <c r="D112" s="79"/>
      <c r="E112" s="83"/>
      <c r="F112" s="83"/>
      <c r="G112" s="81"/>
      <c r="H112" s="123"/>
      <c r="I112" s="238" t="str">
        <f>IF(ISNUMBER(F112),_xlfn.IFS(RIGHT(H112,3)="(b)",IF(AND(G112&gt;=DATE('1. Informace o projektu'!$C$3,1,1),G112&lt;=WORKDAY(DATE('1. Informace o projektu'!$C$3+1,1,31)-1,1)),"OK","!!"),RIGHT(H112,3)="(a)",IF(AND(G112&gt;=DATE('1. Informace o projektu'!$C$3,1,1),G112&lt;=WORKDAY(DATE('1. Informace o projektu'!$C$3,12,31)-1,1,'6. Data'!$C$76:$C$89)),"OK","!!"),ISBLANK(G112),"!",ISBLANK(H112),"!!!",H112='6. Data'!$B$3,"vyberte druh nákladu")," ")</f>
        <v xml:space="preserve"> </v>
      </c>
      <c r="J112" s="261" t="str">
        <f t="shared" si="3"/>
        <v xml:space="preserve"> </v>
      </c>
      <c r="K112" s="238" t="str">
        <f t="shared" si="4"/>
        <v xml:space="preserve"> </v>
      </c>
      <c r="L112" s="87" t="str">
        <f t="shared" si="5"/>
        <v xml:space="preserve"> </v>
      </c>
    </row>
    <row r="113" spans="1:12" x14ac:dyDescent="0.25">
      <c r="A113" s="72"/>
      <c r="B113" s="82"/>
      <c r="C113" s="82"/>
      <c r="D113" s="79"/>
      <c r="E113" s="83"/>
      <c r="F113" s="83"/>
      <c r="G113" s="81"/>
      <c r="H113" s="123"/>
      <c r="I113" s="238" t="str">
        <f>IF(ISNUMBER(F113),_xlfn.IFS(RIGHT(H113,3)="(b)",IF(AND(G113&gt;=DATE('1. Informace o projektu'!$C$3,1,1),G113&lt;=WORKDAY(DATE('1. Informace o projektu'!$C$3+1,1,31)-1,1)),"OK","!!"),RIGHT(H113,3)="(a)",IF(AND(G113&gt;=DATE('1. Informace o projektu'!$C$3,1,1),G113&lt;=WORKDAY(DATE('1. Informace o projektu'!$C$3,12,31)-1,1,'6. Data'!$C$76:$C$89)),"OK","!!"),ISBLANK(G113),"!",ISBLANK(H113),"!!!",H113='6. Data'!$B$3,"vyberte druh nákladu")," ")</f>
        <v xml:space="preserve"> </v>
      </c>
      <c r="J113" s="261" t="str">
        <f t="shared" si="3"/>
        <v xml:space="preserve"> </v>
      </c>
      <c r="K113" s="238" t="str">
        <f t="shared" si="4"/>
        <v xml:space="preserve"> </v>
      </c>
      <c r="L113" s="87" t="str">
        <f t="shared" si="5"/>
        <v xml:space="preserve"> </v>
      </c>
    </row>
    <row r="114" spans="1:12" x14ac:dyDescent="0.25">
      <c r="A114" s="72"/>
      <c r="B114" s="82"/>
      <c r="C114" s="82"/>
      <c r="D114" s="79"/>
      <c r="E114" s="83"/>
      <c r="F114" s="83"/>
      <c r="G114" s="81"/>
      <c r="H114" s="123"/>
      <c r="I114" s="238" t="str">
        <f>IF(ISNUMBER(F114),_xlfn.IFS(RIGHT(H114,3)="(b)",IF(AND(G114&gt;=DATE('1. Informace o projektu'!$C$3,1,1),G114&lt;=WORKDAY(DATE('1. Informace o projektu'!$C$3+1,1,31)-1,1)),"OK","!!"),RIGHT(H114,3)="(a)",IF(AND(G114&gt;=DATE('1. Informace o projektu'!$C$3,1,1),G114&lt;=WORKDAY(DATE('1. Informace o projektu'!$C$3,12,31)-1,1,'6. Data'!$C$76:$C$89)),"OK","!!"),ISBLANK(G114),"!",ISBLANK(H114),"!!!",H114='6. Data'!$B$3,"vyberte druh nákladu")," ")</f>
        <v xml:space="preserve"> </v>
      </c>
      <c r="J114" s="261" t="str">
        <f t="shared" si="3"/>
        <v xml:space="preserve"> </v>
      </c>
      <c r="K114" s="238" t="str">
        <f t="shared" si="4"/>
        <v xml:space="preserve"> </v>
      </c>
      <c r="L114" s="87" t="str">
        <f t="shared" si="5"/>
        <v xml:space="preserve"> </v>
      </c>
    </row>
    <row r="115" spans="1:12" x14ac:dyDescent="0.25">
      <c r="A115" s="72"/>
      <c r="B115" s="82"/>
      <c r="C115" s="82"/>
      <c r="D115" s="79"/>
      <c r="E115" s="83"/>
      <c r="F115" s="83"/>
      <c r="G115" s="81"/>
      <c r="H115" s="123"/>
      <c r="I115" s="238" t="str">
        <f>IF(ISNUMBER(F115),_xlfn.IFS(RIGHT(H115,3)="(b)",IF(AND(G115&gt;=DATE('1. Informace o projektu'!$C$3,1,1),G115&lt;=WORKDAY(DATE('1. Informace o projektu'!$C$3+1,1,31)-1,1)),"OK","!!"),RIGHT(H115,3)="(a)",IF(AND(G115&gt;=DATE('1. Informace o projektu'!$C$3,1,1),G115&lt;=WORKDAY(DATE('1. Informace o projektu'!$C$3,12,31)-1,1,'6. Data'!$C$76:$C$89)),"OK","!!"),ISBLANK(G115),"!",ISBLANK(H115),"!!!",H115='6. Data'!$B$3,"vyberte druh nákladu")," ")</f>
        <v xml:space="preserve"> </v>
      </c>
      <c r="J115" s="261" t="str">
        <f t="shared" si="3"/>
        <v xml:space="preserve"> </v>
      </c>
      <c r="K115" s="238" t="str">
        <f t="shared" si="4"/>
        <v xml:space="preserve"> </v>
      </c>
      <c r="L115" s="87" t="str">
        <f t="shared" si="5"/>
        <v xml:space="preserve"> </v>
      </c>
    </row>
    <row r="116" spans="1:12" x14ac:dyDescent="0.25">
      <c r="A116" s="72"/>
      <c r="B116" s="82"/>
      <c r="C116" s="82"/>
      <c r="D116" s="79"/>
      <c r="E116" s="83"/>
      <c r="F116" s="83"/>
      <c r="G116" s="81"/>
      <c r="H116" s="123"/>
      <c r="I116" s="238" t="str">
        <f>IF(ISNUMBER(F116),_xlfn.IFS(RIGHT(H116,3)="(b)",IF(AND(G116&gt;=DATE('1. Informace o projektu'!$C$3,1,1),G116&lt;=WORKDAY(DATE('1. Informace o projektu'!$C$3+1,1,31)-1,1)),"OK","!!"),RIGHT(H116,3)="(a)",IF(AND(G116&gt;=DATE('1. Informace o projektu'!$C$3,1,1),G116&lt;=WORKDAY(DATE('1. Informace o projektu'!$C$3,12,31)-1,1,'6. Data'!$C$76:$C$89)),"OK","!!"),ISBLANK(G116),"!",ISBLANK(H116),"!!!",H116='6. Data'!$B$3,"vyberte druh nákladu")," ")</f>
        <v xml:space="preserve"> </v>
      </c>
      <c r="J116" s="261" t="str">
        <f t="shared" si="3"/>
        <v xml:space="preserve"> </v>
      </c>
      <c r="K116" s="238" t="str">
        <f t="shared" si="4"/>
        <v xml:space="preserve"> </v>
      </c>
      <c r="L116" s="87" t="str">
        <f t="shared" si="5"/>
        <v xml:space="preserve"> </v>
      </c>
    </row>
    <row r="117" spans="1:12" x14ac:dyDescent="0.25">
      <c r="A117" s="72"/>
      <c r="B117" s="82"/>
      <c r="C117" s="82"/>
      <c r="D117" s="79"/>
      <c r="E117" s="83"/>
      <c r="F117" s="83"/>
      <c r="G117" s="81"/>
      <c r="H117" s="123"/>
      <c r="I117" s="238" t="str">
        <f>IF(ISNUMBER(F117),_xlfn.IFS(RIGHT(H117,3)="(b)",IF(AND(G117&gt;=DATE('1. Informace o projektu'!$C$3,1,1),G117&lt;=WORKDAY(DATE('1. Informace o projektu'!$C$3+1,1,31)-1,1)),"OK","!!"),RIGHT(H117,3)="(a)",IF(AND(G117&gt;=DATE('1. Informace o projektu'!$C$3,1,1),G117&lt;=WORKDAY(DATE('1. Informace o projektu'!$C$3,12,31)-1,1,'6. Data'!$C$76:$C$89)),"OK","!!"),ISBLANK(G117),"!",ISBLANK(H117),"!!!",H117='6. Data'!$B$3,"vyberte druh nákladu")," ")</f>
        <v xml:space="preserve"> </v>
      </c>
      <c r="J117" s="261" t="str">
        <f t="shared" si="3"/>
        <v xml:space="preserve"> </v>
      </c>
      <c r="K117" s="238" t="str">
        <f t="shared" si="4"/>
        <v xml:space="preserve"> </v>
      </c>
      <c r="L117" s="87" t="str">
        <f t="shared" si="5"/>
        <v xml:space="preserve"> </v>
      </c>
    </row>
    <row r="118" spans="1:12" x14ac:dyDescent="0.25">
      <c r="A118" s="72"/>
      <c r="B118" s="82"/>
      <c r="C118" s="82"/>
      <c r="D118" s="79"/>
      <c r="E118" s="83"/>
      <c r="F118" s="83"/>
      <c r="G118" s="81"/>
      <c r="H118" s="123"/>
      <c r="I118" s="238" t="str">
        <f>IF(ISNUMBER(F118),_xlfn.IFS(RIGHT(H118,3)="(b)",IF(AND(G118&gt;=DATE('1. Informace o projektu'!$C$3,1,1),G118&lt;=WORKDAY(DATE('1. Informace o projektu'!$C$3+1,1,31)-1,1)),"OK","!!"),RIGHT(H118,3)="(a)",IF(AND(G118&gt;=DATE('1. Informace o projektu'!$C$3,1,1),G118&lt;=WORKDAY(DATE('1. Informace o projektu'!$C$3,12,31)-1,1,'6. Data'!$C$76:$C$89)),"OK","!!"),ISBLANK(G118),"!",ISBLANK(H118),"!!!",H118='6. Data'!$B$3,"vyberte druh nákladu")," ")</f>
        <v xml:space="preserve"> </v>
      </c>
      <c r="J118" s="261" t="str">
        <f t="shared" si="3"/>
        <v xml:space="preserve"> </v>
      </c>
      <c r="K118" s="238" t="str">
        <f t="shared" si="4"/>
        <v xml:space="preserve"> </v>
      </c>
      <c r="L118" s="87" t="str">
        <f t="shared" si="5"/>
        <v xml:space="preserve"> </v>
      </c>
    </row>
    <row r="119" spans="1:12" x14ac:dyDescent="0.25">
      <c r="A119" s="72"/>
      <c r="B119" s="82"/>
      <c r="C119" s="82"/>
      <c r="D119" s="79"/>
      <c r="E119" s="83"/>
      <c r="F119" s="83"/>
      <c r="G119" s="81"/>
      <c r="H119" s="123"/>
      <c r="I119" s="238" t="str">
        <f>IF(ISNUMBER(F119),_xlfn.IFS(RIGHT(H119,3)="(b)",IF(AND(G119&gt;=DATE('1. Informace o projektu'!$C$3,1,1),G119&lt;=WORKDAY(DATE('1. Informace o projektu'!$C$3+1,1,31)-1,1)),"OK","!!"),RIGHT(H119,3)="(a)",IF(AND(G119&gt;=DATE('1. Informace o projektu'!$C$3,1,1),G119&lt;=WORKDAY(DATE('1. Informace o projektu'!$C$3,12,31)-1,1,'6. Data'!$C$76:$C$89)),"OK","!!"),ISBLANK(G119),"!",ISBLANK(H119),"!!!",H119='6. Data'!$B$3,"vyberte druh nákladu")," ")</f>
        <v xml:space="preserve"> </v>
      </c>
      <c r="J119" s="261" t="str">
        <f t="shared" si="3"/>
        <v xml:space="preserve"> </v>
      </c>
      <c r="K119" s="238" t="str">
        <f t="shared" si="4"/>
        <v xml:space="preserve"> </v>
      </c>
      <c r="L119" s="87" t="str">
        <f t="shared" si="5"/>
        <v xml:space="preserve"> </v>
      </c>
    </row>
    <row r="120" spans="1:12" x14ac:dyDescent="0.25">
      <c r="A120" s="72"/>
      <c r="B120" s="82"/>
      <c r="C120" s="82"/>
      <c r="D120" s="79"/>
      <c r="E120" s="83"/>
      <c r="F120" s="83"/>
      <c r="G120" s="81"/>
      <c r="H120" s="123"/>
      <c r="I120" s="238" t="str">
        <f>IF(ISNUMBER(F120),_xlfn.IFS(RIGHT(H120,3)="(b)",IF(AND(G120&gt;=DATE('1. Informace o projektu'!$C$3,1,1),G120&lt;=WORKDAY(DATE('1. Informace o projektu'!$C$3+1,1,31)-1,1)),"OK","!!"),RIGHT(H120,3)="(a)",IF(AND(G120&gt;=DATE('1. Informace o projektu'!$C$3,1,1),G120&lt;=WORKDAY(DATE('1. Informace o projektu'!$C$3,12,31)-1,1,'6. Data'!$C$76:$C$89)),"OK","!!"),ISBLANK(G120),"!",ISBLANK(H120),"!!!",H120='6. Data'!$B$3,"vyberte druh nákladu")," ")</f>
        <v xml:space="preserve"> </v>
      </c>
      <c r="J120" s="261" t="str">
        <f t="shared" si="3"/>
        <v xml:space="preserve"> </v>
      </c>
      <c r="K120" s="238" t="str">
        <f t="shared" si="4"/>
        <v xml:space="preserve"> </v>
      </c>
      <c r="L120" s="87" t="str">
        <f t="shared" si="5"/>
        <v xml:space="preserve"> </v>
      </c>
    </row>
    <row r="121" spans="1:12" x14ac:dyDescent="0.25">
      <c r="A121" s="72"/>
      <c r="B121" s="82"/>
      <c r="C121" s="82"/>
      <c r="D121" s="79"/>
      <c r="E121" s="83"/>
      <c r="F121" s="83"/>
      <c r="G121" s="81"/>
      <c r="H121" s="123"/>
      <c r="I121" s="238" t="str">
        <f>IF(ISNUMBER(F121),_xlfn.IFS(RIGHT(H121,3)="(b)",IF(AND(G121&gt;=DATE('1. Informace o projektu'!$C$3,1,1),G121&lt;=WORKDAY(DATE('1. Informace o projektu'!$C$3+1,1,31)-1,1)),"OK","!!"),RIGHT(H121,3)="(a)",IF(AND(G121&gt;=DATE('1. Informace o projektu'!$C$3,1,1),G121&lt;=WORKDAY(DATE('1. Informace o projektu'!$C$3,12,31)-1,1,'6. Data'!$C$76:$C$89)),"OK","!!"),ISBLANK(G121),"!",ISBLANK(H121),"!!!",H121='6. Data'!$B$3,"vyberte druh nákladu")," ")</f>
        <v xml:space="preserve"> </v>
      </c>
      <c r="J121" s="261" t="str">
        <f t="shared" si="3"/>
        <v xml:space="preserve"> </v>
      </c>
      <c r="K121" s="238" t="str">
        <f t="shared" si="4"/>
        <v xml:space="preserve"> </v>
      </c>
      <c r="L121" s="87" t="str">
        <f t="shared" si="5"/>
        <v xml:space="preserve"> </v>
      </c>
    </row>
    <row r="122" spans="1:12" x14ac:dyDescent="0.25">
      <c r="A122" s="72"/>
      <c r="B122" s="82"/>
      <c r="C122" s="82"/>
      <c r="D122" s="79"/>
      <c r="E122" s="83"/>
      <c r="F122" s="83"/>
      <c r="G122" s="81"/>
      <c r="H122" s="123"/>
      <c r="I122" s="238" t="str">
        <f>IF(ISNUMBER(F122),_xlfn.IFS(RIGHT(H122,3)="(b)",IF(AND(G122&gt;=DATE('1. Informace o projektu'!$C$3,1,1),G122&lt;=WORKDAY(DATE('1. Informace o projektu'!$C$3+1,1,31)-1,1)),"OK","!!"),RIGHT(H122,3)="(a)",IF(AND(G122&gt;=DATE('1. Informace o projektu'!$C$3,1,1),G122&lt;=WORKDAY(DATE('1. Informace o projektu'!$C$3,12,31)-1,1,'6. Data'!$C$76:$C$89)),"OK","!!"),ISBLANK(G122),"!",ISBLANK(H122),"!!!",H122='6. Data'!$B$3,"vyberte druh nákladu")," ")</f>
        <v xml:space="preserve"> </v>
      </c>
      <c r="J122" s="261" t="str">
        <f t="shared" si="3"/>
        <v xml:space="preserve"> </v>
      </c>
      <c r="K122" s="238" t="str">
        <f t="shared" si="4"/>
        <v xml:space="preserve"> </v>
      </c>
      <c r="L122" s="87" t="str">
        <f t="shared" si="5"/>
        <v xml:space="preserve"> </v>
      </c>
    </row>
    <row r="123" spans="1:12" x14ac:dyDescent="0.25">
      <c r="A123" s="72"/>
      <c r="B123" s="82"/>
      <c r="C123" s="82"/>
      <c r="D123" s="79"/>
      <c r="E123" s="83"/>
      <c r="F123" s="83"/>
      <c r="G123" s="81"/>
      <c r="H123" s="123"/>
      <c r="I123" s="238" t="str">
        <f>IF(ISNUMBER(F123),_xlfn.IFS(RIGHT(H123,3)="(b)",IF(AND(G123&gt;=DATE('1. Informace o projektu'!$C$3,1,1),G123&lt;=WORKDAY(DATE('1. Informace o projektu'!$C$3+1,1,31)-1,1)),"OK","!!"),RIGHT(H123,3)="(a)",IF(AND(G123&gt;=DATE('1. Informace o projektu'!$C$3,1,1),G123&lt;=WORKDAY(DATE('1. Informace o projektu'!$C$3,12,31)-1,1,'6. Data'!$C$76:$C$89)),"OK","!!"),ISBLANK(G123),"!",ISBLANK(H123),"!!!",H123='6. Data'!$B$3,"vyberte druh nákladu")," ")</f>
        <v xml:space="preserve"> </v>
      </c>
      <c r="J123" s="261" t="str">
        <f t="shared" si="3"/>
        <v xml:space="preserve"> </v>
      </c>
      <c r="K123" s="238" t="str">
        <f t="shared" si="4"/>
        <v xml:space="preserve"> </v>
      </c>
      <c r="L123" s="87" t="str">
        <f t="shared" si="5"/>
        <v xml:space="preserve"> </v>
      </c>
    </row>
    <row r="124" spans="1:12" x14ac:dyDescent="0.25">
      <c r="A124" s="72"/>
      <c r="B124" s="82"/>
      <c r="C124" s="82"/>
      <c r="D124" s="79"/>
      <c r="E124" s="83"/>
      <c r="F124" s="83"/>
      <c r="G124" s="81"/>
      <c r="H124" s="123"/>
      <c r="I124" s="238" t="str">
        <f>IF(ISNUMBER(F124),_xlfn.IFS(RIGHT(H124,3)="(b)",IF(AND(G124&gt;=DATE('1. Informace o projektu'!$C$3,1,1),G124&lt;=WORKDAY(DATE('1. Informace o projektu'!$C$3+1,1,31)-1,1)),"OK","!!"),RIGHT(H124,3)="(a)",IF(AND(G124&gt;=DATE('1. Informace o projektu'!$C$3,1,1),G124&lt;=WORKDAY(DATE('1. Informace o projektu'!$C$3,12,31)-1,1,'6. Data'!$C$76:$C$89)),"OK","!!"),ISBLANK(G124),"!",ISBLANK(H124),"!!!",H124='6. Data'!$B$3,"vyberte druh nákladu")," ")</f>
        <v xml:space="preserve"> </v>
      </c>
      <c r="J124" s="261" t="str">
        <f t="shared" si="3"/>
        <v xml:space="preserve"> </v>
      </c>
      <c r="K124" s="238" t="str">
        <f t="shared" si="4"/>
        <v xml:space="preserve"> </v>
      </c>
      <c r="L124" s="87" t="str">
        <f t="shared" si="5"/>
        <v xml:space="preserve"> </v>
      </c>
    </row>
    <row r="125" spans="1:12" x14ac:dyDescent="0.25">
      <c r="A125" s="72"/>
      <c r="B125" s="82"/>
      <c r="C125" s="82"/>
      <c r="D125" s="79"/>
      <c r="E125" s="83"/>
      <c r="F125" s="83"/>
      <c r="G125" s="81"/>
      <c r="H125" s="123"/>
      <c r="I125" s="238" t="str">
        <f>IF(ISNUMBER(F125),_xlfn.IFS(RIGHT(H125,3)="(b)",IF(AND(G125&gt;=DATE('1. Informace o projektu'!$C$3,1,1),G125&lt;=WORKDAY(DATE('1. Informace o projektu'!$C$3+1,1,31)-1,1)),"OK","!!"),RIGHT(H125,3)="(a)",IF(AND(G125&gt;=DATE('1. Informace o projektu'!$C$3,1,1),G125&lt;=WORKDAY(DATE('1. Informace o projektu'!$C$3,12,31)-1,1,'6. Data'!$C$76:$C$89)),"OK","!!"),ISBLANK(G125),"!",ISBLANK(H125),"!!!",H125='6. Data'!$B$3,"vyberte druh nákladu")," ")</f>
        <v xml:space="preserve"> </v>
      </c>
      <c r="J125" s="261" t="str">
        <f t="shared" si="3"/>
        <v xml:space="preserve"> </v>
      </c>
      <c r="K125" s="238" t="str">
        <f t="shared" si="4"/>
        <v xml:space="preserve"> </v>
      </c>
      <c r="L125" s="87" t="str">
        <f t="shared" si="5"/>
        <v xml:space="preserve"> </v>
      </c>
    </row>
    <row r="126" spans="1:12" x14ac:dyDescent="0.25">
      <c r="A126" s="72"/>
      <c r="B126" s="82"/>
      <c r="C126" s="82"/>
      <c r="D126" s="79"/>
      <c r="E126" s="83"/>
      <c r="F126" s="83"/>
      <c r="G126" s="81"/>
      <c r="H126" s="123"/>
      <c r="I126" s="238" t="str">
        <f>IF(ISNUMBER(F126),_xlfn.IFS(RIGHT(H126,3)="(b)",IF(AND(G126&gt;=DATE('1. Informace o projektu'!$C$3,1,1),G126&lt;=WORKDAY(DATE('1. Informace o projektu'!$C$3+1,1,31)-1,1)),"OK","!!"),RIGHT(H126,3)="(a)",IF(AND(G126&gt;=DATE('1. Informace o projektu'!$C$3,1,1),G126&lt;=WORKDAY(DATE('1. Informace o projektu'!$C$3,12,31)-1,1,'6. Data'!$C$76:$C$89)),"OK","!!"),ISBLANK(G126),"!",ISBLANK(H126),"!!!",H126='6. Data'!$B$3,"vyberte druh nákladu")," ")</f>
        <v xml:space="preserve"> </v>
      </c>
      <c r="J126" s="261" t="str">
        <f t="shared" si="3"/>
        <v xml:space="preserve"> </v>
      </c>
      <c r="K126" s="238" t="str">
        <f t="shared" si="4"/>
        <v xml:space="preserve"> </v>
      </c>
      <c r="L126" s="87" t="str">
        <f t="shared" si="5"/>
        <v xml:space="preserve"> </v>
      </c>
    </row>
    <row r="127" spans="1:12" x14ac:dyDescent="0.25">
      <c r="A127" s="72"/>
      <c r="B127" s="82"/>
      <c r="C127" s="82"/>
      <c r="D127" s="79"/>
      <c r="E127" s="83"/>
      <c r="F127" s="83"/>
      <c r="G127" s="81"/>
      <c r="H127" s="123"/>
      <c r="I127" s="238" t="str">
        <f>IF(ISNUMBER(F127),_xlfn.IFS(RIGHT(H127,3)="(b)",IF(AND(G127&gt;=DATE('1. Informace o projektu'!$C$3,1,1),G127&lt;=WORKDAY(DATE('1. Informace o projektu'!$C$3+1,1,31)-1,1)),"OK","!!"),RIGHT(H127,3)="(a)",IF(AND(G127&gt;=DATE('1. Informace o projektu'!$C$3,1,1),G127&lt;=WORKDAY(DATE('1. Informace o projektu'!$C$3,12,31)-1,1,'6. Data'!$C$76:$C$89)),"OK","!!"),ISBLANK(G127),"!",ISBLANK(H127),"!!!",H127='6. Data'!$B$3,"vyberte druh nákladu")," ")</f>
        <v xml:space="preserve"> </v>
      </c>
      <c r="J127" s="261" t="str">
        <f t="shared" si="3"/>
        <v xml:space="preserve"> </v>
      </c>
      <c r="K127" s="238" t="str">
        <f t="shared" si="4"/>
        <v xml:space="preserve"> </v>
      </c>
      <c r="L127" s="87" t="str">
        <f t="shared" si="5"/>
        <v xml:space="preserve"> </v>
      </c>
    </row>
    <row r="128" spans="1:12" x14ac:dyDescent="0.25">
      <c r="A128" s="72"/>
      <c r="B128" s="82"/>
      <c r="C128" s="82"/>
      <c r="D128" s="79"/>
      <c r="E128" s="83"/>
      <c r="F128" s="83"/>
      <c r="G128" s="81"/>
      <c r="H128" s="123"/>
      <c r="I128" s="238" t="str">
        <f>IF(ISNUMBER(F128),_xlfn.IFS(RIGHT(H128,3)="(b)",IF(AND(G128&gt;=DATE('1. Informace o projektu'!$C$3,1,1),G128&lt;=WORKDAY(DATE('1. Informace o projektu'!$C$3+1,1,31)-1,1)),"OK","!!"),RIGHT(H128,3)="(a)",IF(AND(G128&gt;=DATE('1. Informace o projektu'!$C$3,1,1),G128&lt;=WORKDAY(DATE('1. Informace o projektu'!$C$3,12,31)-1,1,'6. Data'!$C$76:$C$89)),"OK","!!"),ISBLANK(G128),"!",ISBLANK(H128),"!!!",H128='6. Data'!$B$3,"vyberte druh nákladu")," ")</f>
        <v xml:space="preserve"> </v>
      </c>
      <c r="J128" s="261" t="str">
        <f t="shared" si="3"/>
        <v xml:space="preserve"> </v>
      </c>
      <c r="K128" s="238" t="str">
        <f t="shared" si="4"/>
        <v xml:space="preserve"> </v>
      </c>
      <c r="L128" s="87" t="str">
        <f t="shared" si="5"/>
        <v xml:space="preserve"> </v>
      </c>
    </row>
    <row r="129" spans="1:12" x14ac:dyDescent="0.25">
      <c r="A129" s="72"/>
      <c r="B129" s="82"/>
      <c r="C129" s="82"/>
      <c r="D129" s="79"/>
      <c r="E129" s="83"/>
      <c r="F129" s="83"/>
      <c r="G129" s="81"/>
      <c r="H129" s="123"/>
      <c r="I129" s="238" t="str">
        <f>IF(ISNUMBER(F129),_xlfn.IFS(RIGHT(H129,3)="(b)",IF(AND(G129&gt;=DATE('1. Informace o projektu'!$C$3,1,1),G129&lt;=WORKDAY(DATE('1. Informace o projektu'!$C$3+1,1,31)-1,1)),"OK","!!"),RIGHT(H129,3)="(a)",IF(AND(G129&gt;=DATE('1. Informace o projektu'!$C$3,1,1),G129&lt;=WORKDAY(DATE('1. Informace o projektu'!$C$3,12,31)-1,1,'6. Data'!$C$76:$C$89)),"OK","!!"),ISBLANK(G129),"!",ISBLANK(H129),"!!!",H129='6. Data'!$B$3,"vyberte druh nákladu")," ")</f>
        <v xml:space="preserve"> </v>
      </c>
      <c r="J129" s="261" t="str">
        <f t="shared" si="3"/>
        <v xml:space="preserve"> </v>
      </c>
      <c r="K129" s="238" t="str">
        <f t="shared" si="4"/>
        <v xml:space="preserve"> </v>
      </c>
      <c r="L129" s="87" t="str">
        <f t="shared" si="5"/>
        <v xml:space="preserve"> </v>
      </c>
    </row>
    <row r="130" spans="1:12" x14ac:dyDescent="0.25">
      <c r="A130" s="72"/>
      <c r="B130" s="82"/>
      <c r="C130" s="82"/>
      <c r="D130" s="79"/>
      <c r="E130" s="83"/>
      <c r="F130" s="83"/>
      <c r="G130" s="81"/>
      <c r="H130" s="123"/>
      <c r="I130" s="238" t="str">
        <f>IF(ISNUMBER(F130),_xlfn.IFS(RIGHT(H130,3)="(b)",IF(AND(G130&gt;=DATE('1. Informace o projektu'!$C$3,1,1),G130&lt;=WORKDAY(DATE('1. Informace o projektu'!$C$3+1,1,31)-1,1)),"OK","!!"),RIGHT(H130,3)="(a)",IF(AND(G130&gt;=DATE('1. Informace o projektu'!$C$3,1,1),G130&lt;=WORKDAY(DATE('1. Informace o projektu'!$C$3,12,31)-1,1,'6. Data'!$C$76:$C$89)),"OK","!!"),ISBLANK(G130),"!",ISBLANK(H130),"!!!",H130='6. Data'!$B$3,"vyberte druh nákladu")," ")</f>
        <v xml:space="preserve"> </v>
      </c>
      <c r="J130" s="261" t="str">
        <f t="shared" si="3"/>
        <v xml:space="preserve"> </v>
      </c>
      <c r="K130" s="238" t="str">
        <f t="shared" si="4"/>
        <v xml:space="preserve"> </v>
      </c>
      <c r="L130" s="87" t="str">
        <f t="shared" si="5"/>
        <v xml:space="preserve"> </v>
      </c>
    </row>
    <row r="131" spans="1:12" x14ac:dyDescent="0.25">
      <c r="A131" s="72"/>
      <c r="B131" s="82"/>
      <c r="C131" s="82"/>
      <c r="D131" s="79"/>
      <c r="E131" s="83"/>
      <c r="F131" s="83"/>
      <c r="G131" s="81"/>
      <c r="H131" s="123"/>
      <c r="I131" s="238" t="str">
        <f>IF(ISNUMBER(F131),_xlfn.IFS(RIGHT(H131,3)="(b)",IF(AND(G131&gt;=DATE('1. Informace o projektu'!$C$3,1,1),G131&lt;=WORKDAY(DATE('1. Informace o projektu'!$C$3+1,1,31)-1,1)),"OK","!!"),RIGHT(H131,3)="(a)",IF(AND(G131&gt;=DATE('1. Informace o projektu'!$C$3,1,1),G131&lt;=WORKDAY(DATE('1. Informace o projektu'!$C$3,12,31)-1,1,'6. Data'!$C$76:$C$89)),"OK","!!"),ISBLANK(G131),"!",ISBLANK(H131),"!!!",H131='6. Data'!$B$3,"vyberte druh nákladu")," ")</f>
        <v xml:space="preserve"> </v>
      </c>
      <c r="J131" s="261" t="str">
        <f t="shared" si="3"/>
        <v xml:space="preserve"> </v>
      </c>
      <c r="K131" s="238" t="str">
        <f t="shared" si="4"/>
        <v xml:space="preserve"> </v>
      </c>
      <c r="L131" s="87" t="str">
        <f t="shared" si="5"/>
        <v xml:space="preserve"> </v>
      </c>
    </row>
    <row r="132" spans="1:12" x14ac:dyDescent="0.25">
      <c r="A132" s="72"/>
      <c r="B132" s="82"/>
      <c r="C132" s="82"/>
      <c r="D132" s="79"/>
      <c r="E132" s="83"/>
      <c r="F132" s="83"/>
      <c r="G132" s="81"/>
      <c r="H132" s="123"/>
      <c r="I132" s="238" t="str">
        <f>IF(ISNUMBER(F132),_xlfn.IFS(RIGHT(H132,3)="(b)",IF(AND(G132&gt;=DATE('1. Informace o projektu'!$C$3,1,1),G132&lt;=WORKDAY(DATE('1. Informace o projektu'!$C$3+1,1,31)-1,1)),"OK","!!"),RIGHT(H132,3)="(a)",IF(AND(G132&gt;=DATE('1. Informace o projektu'!$C$3,1,1),G132&lt;=WORKDAY(DATE('1. Informace o projektu'!$C$3,12,31)-1,1,'6. Data'!$C$76:$C$89)),"OK","!!"),ISBLANK(G132),"!",ISBLANK(H132),"!!!",H132='6. Data'!$B$3,"vyberte druh nákladu")," ")</f>
        <v xml:space="preserve"> </v>
      </c>
      <c r="J132" s="261" t="str">
        <f t="shared" si="3"/>
        <v xml:space="preserve"> </v>
      </c>
      <c r="K132" s="238" t="str">
        <f t="shared" si="4"/>
        <v xml:space="preserve"> </v>
      </c>
      <c r="L132" s="87" t="str">
        <f t="shared" si="5"/>
        <v xml:space="preserve"> </v>
      </c>
    </row>
    <row r="133" spans="1:12" x14ac:dyDescent="0.25">
      <c r="A133" s="72"/>
      <c r="B133" s="82"/>
      <c r="C133" s="82"/>
      <c r="D133" s="79"/>
      <c r="E133" s="83"/>
      <c r="F133" s="83"/>
      <c r="G133" s="81"/>
      <c r="H133" s="123"/>
      <c r="I133" s="238" t="str">
        <f>IF(ISNUMBER(F133),_xlfn.IFS(RIGHT(H133,3)="(b)",IF(AND(G133&gt;=DATE('1. Informace o projektu'!$C$3,1,1),G133&lt;=WORKDAY(DATE('1. Informace o projektu'!$C$3+1,1,31)-1,1)),"OK","!!"),RIGHT(H133,3)="(a)",IF(AND(G133&gt;=DATE('1. Informace o projektu'!$C$3,1,1),G133&lt;=WORKDAY(DATE('1. Informace o projektu'!$C$3,12,31)-1,1,'6. Data'!$C$76:$C$89)),"OK","!!"),ISBLANK(G133),"!",ISBLANK(H133),"!!!",H133='6. Data'!$B$3,"vyberte druh nákladu")," ")</f>
        <v xml:space="preserve"> </v>
      </c>
      <c r="J133" s="261" t="str">
        <f t="shared" si="3"/>
        <v xml:space="preserve"> </v>
      </c>
      <c r="K133" s="238" t="str">
        <f t="shared" si="4"/>
        <v xml:space="preserve"> </v>
      </c>
      <c r="L133" s="87" t="str">
        <f t="shared" si="5"/>
        <v xml:space="preserve"> </v>
      </c>
    </row>
    <row r="134" spans="1:12" x14ac:dyDescent="0.25">
      <c r="A134" s="72"/>
      <c r="B134" s="82"/>
      <c r="C134" s="82"/>
      <c r="D134" s="79"/>
      <c r="E134" s="83"/>
      <c r="F134" s="83"/>
      <c r="G134" s="81"/>
      <c r="H134" s="123"/>
      <c r="I134" s="238" t="str">
        <f>IF(ISNUMBER(F134),_xlfn.IFS(RIGHT(H134,3)="(b)",IF(AND(G134&gt;=DATE('1. Informace o projektu'!$C$3,1,1),G134&lt;=WORKDAY(DATE('1. Informace o projektu'!$C$3+1,1,31)-1,1)),"OK","!!"),RIGHT(H134,3)="(a)",IF(AND(G134&gt;=DATE('1. Informace o projektu'!$C$3,1,1),G134&lt;=WORKDAY(DATE('1. Informace o projektu'!$C$3,12,31)-1,1,'6. Data'!$C$76:$C$89)),"OK","!!"),ISBLANK(G134),"!",ISBLANK(H134),"!!!",H134='6. Data'!$B$3,"vyberte druh nákladu")," ")</f>
        <v xml:space="preserve"> </v>
      </c>
      <c r="J134" s="261" t="str">
        <f t="shared" si="3"/>
        <v xml:space="preserve"> </v>
      </c>
      <c r="K134" s="238" t="str">
        <f t="shared" si="4"/>
        <v xml:space="preserve"> </v>
      </c>
      <c r="L134" s="87" t="str">
        <f t="shared" si="5"/>
        <v xml:space="preserve"> </v>
      </c>
    </row>
    <row r="135" spans="1:12" x14ac:dyDescent="0.25">
      <c r="A135" s="72"/>
      <c r="B135" s="82"/>
      <c r="C135" s="82"/>
      <c r="D135" s="79"/>
      <c r="E135" s="83"/>
      <c r="F135" s="83"/>
      <c r="G135" s="81"/>
      <c r="H135" s="123"/>
      <c r="I135" s="238" t="str">
        <f>IF(ISNUMBER(F135),_xlfn.IFS(RIGHT(H135,3)="(b)",IF(AND(G135&gt;=DATE('1. Informace o projektu'!$C$3,1,1),G135&lt;=WORKDAY(DATE('1. Informace o projektu'!$C$3+1,1,31)-1,1)),"OK","!!"),RIGHT(H135,3)="(a)",IF(AND(G135&gt;=DATE('1. Informace o projektu'!$C$3,1,1),G135&lt;=WORKDAY(DATE('1. Informace o projektu'!$C$3,12,31)-1,1,'6. Data'!$C$76:$C$89)),"OK","!!"),ISBLANK(G135),"!",ISBLANK(H135),"!!!",H135='6. Data'!$B$3,"vyberte druh nákladu")," ")</f>
        <v xml:space="preserve"> </v>
      </c>
      <c r="J135" s="261" t="str">
        <f t="shared" ref="J135:J198" si="6">_xlfn.IFS(I135="!","Zapište datum úhrady",I135="ok"," ",I135=" "," ",I135="!!!","vyberte druh nákladu",I135="!!","nepovolené datum úhrady",I135="vyberte druh nákladu","vyberte druh nákladu")</f>
        <v xml:space="preserve"> </v>
      </c>
      <c r="K135" s="238" t="str">
        <f t="shared" ref="K135:K198" si="7">IF(ISNUMBER(F135),IF(E135&gt;=F135,"OK","!")," ")</f>
        <v xml:space="preserve"> </v>
      </c>
      <c r="L135" s="87" t="str">
        <f t="shared" ref="L135:L198" si="8">_xlfn.IFS(K135="!","Hrazeno z dotace je vyšší než fakturovaná částka",K135="ok"," ",K135=" "," ")</f>
        <v xml:space="preserve"> </v>
      </c>
    </row>
    <row r="136" spans="1:12" x14ac:dyDescent="0.25">
      <c r="A136" s="72"/>
      <c r="B136" s="82"/>
      <c r="C136" s="82"/>
      <c r="D136" s="79"/>
      <c r="E136" s="83"/>
      <c r="F136" s="83"/>
      <c r="G136" s="81"/>
      <c r="H136" s="123"/>
      <c r="I136" s="238" t="str">
        <f>IF(ISNUMBER(F136),_xlfn.IFS(RIGHT(H136,3)="(b)",IF(AND(G136&gt;=DATE('1. Informace o projektu'!$C$3,1,1),G136&lt;=WORKDAY(DATE('1. Informace o projektu'!$C$3+1,1,31)-1,1)),"OK","!!"),RIGHT(H136,3)="(a)",IF(AND(G136&gt;=DATE('1. Informace o projektu'!$C$3,1,1),G136&lt;=WORKDAY(DATE('1. Informace o projektu'!$C$3,12,31)-1,1,'6. Data'!$C$76:$C$89)),"OK","!!"),ISBLANK(G136),"!",ISBLANK(H136),"!!!",H136='6. Data'!$B$3,"vyberte druh nákladu")," ")</f>
        <v xml:space="preserve"> </v>
      </c>
      <c r="J136" s="261" t="str">
        <f t="shared" si="6"/>
        <v xml:space="preserve"> </v>
      </c>
      <c r="K136" s="238" t="str">
        <f t="shared" si="7"/>
        <v xml:space="preserve"> </v>
      </c>
      <c r="L136" s="87" t="str">
        <f t="shared" si="8"/>
        <v xml:space="preserve"> </v>
      </c>
    </row>
    <row r="137" spans="1:12" x14ac:dyDescent="0.25">
      <c r="A137" s="72"/>
      <c r="B137" s="82"/>
      <c r="C137" s="82"/>
      <c r="D137" s="79"/>
      <c r="E137" s="83"/>
      <c r="F137" s="83"/>
      <c r="G137" s="81"/>
      <c r="H137" s="123"/>
      <c r="I137" s="238" t="str">
        <f>IF(ISNUMBER(F137),_xlfn.IFS(RIGHT(H137,3)="(b)",IF(AND(G137&gt;=DATE('1. Informace o projektu'!$C$3,1,1),G137&lt;=WORKDAY(DATE('1. Informace o projektu'!$C$3+1,1,31)-1,1)),"OK","!!"),RIGHT(H137,3)="(a)",IF(AND(G137&gt;=DATE('1. Informace o projektu'!$C$3,1,1),G137&lt;=WORKDAY(DATE('1. Informace o projektu'!$C$3,12,31)-1,1,'6. Data'!$C$76:$C$89)),"OK","!!"),ISBLANK(G137),"!",ISBLANK(H137),"!!!",H137='6. Data'!$B$3,"vyberte druh nákladu")," ")</f>
        <v xml:space="preserve"> </v>
      </c>
      <c r="J137" s="261" t="str">
        <f t="shared" si="6"/>
        <v xml:space="preserve"> </v>
      </c>
      <c r="K137" s="238" t="str">
        <f t="shared" si="7"/>
        <v xml:space="preserve"> </v>
      </c>
      <c r="L137" s="87" t="str">
        <f t="shared" si="8"/>
        <v xml:space="preserve"> </v>
      </c>
    </row>
    <row r="138" spans="1:12" x14ac:dyDescent="0.25">
      <c r="A138" s="72"/>
      <c r="B138" s="82"/>
      <c r="C138" s="82"/>
      <c r="D138" s="79"/>
      <c r="E138" s="83"/>
      <c r="F138" s="83"/>
      <c r="G138" s="81"/>
      <c r="H138" s="123"/>
      <c r="I138" s="238" t="str">
        <f>IF(ISNUMBER(F138),_xlfn.IFS(RIGHT(H138,3)="(b)",IF(AND(G138&gt;=DATE('1. Informace o projektu'!$C$3,1,1),G138&lt;=WORKDAY(DATE('1. Informace o projektu'!$C$3+1,1,31)-1,1)),"OK","!!"),RIGHT(H138,3)="(a)",IF(AND(G138&gt;=DATE('1. Informace o projektu'!$C$3,1,1),G138&lt;=WORKDAY(DATE('1. Informace o projektu'!$C$3,12,31)-1,1,'6. Data'!$C$76:$C$89)),"OK","!!"),ISBLANK(G138),"!",ISBLANK(H138),"!!!",H138='6. Data'!$B$3,"vyberte druh nákladu")," ")</f>
        <v xml:space="preserve"> </v>
      </c>
      <c r="J138" s="261" t="str">
        <f t="shared" si="6"/>
        <v xml:space="preserve"> </v>
      </c>
      <c r="K138" s="238" t="str">
        <f t="shared" si="7"/>
        <v xml:space="preserve"> </v>
      </c>
      <c r="L138" s="87" t="str">
        <f t="shared" si="8"/>
        <v xml:space="preserve"> </v>
      </c>
    </row>
    <row r="139" spans="1:12" x14ac:dyDescent="0.25">
      <c r="A139" s="72"/>
      <c r="B139" s="82"/>
      <c r="C139" s="82"/>
      <c r="D139" s="79"/>
      <c r="E139" s="83"/>
      <c r="F139" s="83"/>
      <c r="G139" s="81"/>
      <c r="H139" s="123"/>
      <c r="I139" s="238" t="str">
        <f>IF(ISNUMBER(F139),_xlfn.IFS(RIGHT(H139,3)="(b)",IF(AND(G139&gt;=DATE('1. Informace o projektu'!$C$3,1,1),G139&lt;=WORKDAY(DATE('1. Informace o projektu'!$C$3+1,1,31)-1,1)),"OK","!!"),RIGHT(H139,3)="(a)",IF(AND(G139&gt;=DATE('1. Informace o projektu'!$C$3,1,1),G139&lt;=WORKDAY(DATE('1. Informace o projektu'!$C$3,12,31)-1,1,'6. Data'!$C$76:$C$89)),"OK","!!"),ISBLANK(G139),"!",ISBLANK(H139),"!!!",H139='6. Data'!$B$3,"vyberte druh nákladu")," ")</f>
        <v xml:space="preserve"> </v>
      </c>
      <c r="J139" s="261" t="str">
        <f t="shared" si="6"/>
        <v xml:space="preserve"> </v>
      </c>
      <c r="K139" s="238" t="str">
        <f t="shared" si="7"/>
        <v xml:space="preserve"> </v>
      </c>
      <c r="L139" s="87" t="str">
        <f t="shared" si="8"/>
        <v xml:space="preserve"> </v>
      </c>
    </row>
    <row r="140" spans="1:12" x14ac:dyDescent="0.25">
      <c r="A140" s="72"/>
      <c r="B140" s="82"/>
      <c r="C140" s="82"/>
      <c r="D140" s="79"/>
      <c r="E140" s="83"/>
      <c r="F140" s="83"/>
      <c r="G140" s="81"/>
      <c r="H140" s="123"/>
      <c r="I140" s="238" t="str">
        <f>IF(ISNUMBER(F140),_xlfn.IFS(RIGHT(H140,3)="(b)",IF(AND(G140&gt;=DATE('1. Informace o projektu'!$C$3,1,1),G140&lt;=WORKDAY(DATE('1. Informace o projektu'!$C$3+1,1,31)-1,1)),"OK","!!"),RIGHT(H140,3)="(a)",IF(AND(G140&gt;=DATE('1. Informace o projektu'!$C$3,1,1),G140&lt;=WORKDAY(DATE('1. Informace o projektu'!$C$3,12,31)-1,1,'6. Data'!$C$76:$C$89)),"OK","!!"),ISBLANK(G140),"!",ISBLANK(H140),"!!!",H140='6. Data'!$B$3,"vyberte druh nákladu")," ")</f>
        <v xml:space="preserve"> </v>
      </c>
      <c r="J140" s="261" t="str">
        <f t="shared" si="6"/>
        <v xml:space="preserve"> </v>
      </c>
      <c r="K140" s="238" t="str">
        <f t="shared" si="7"/>
        <v xml:space="preserve"> </v>
      </c>
      <c r="L140" s="87" t="str">
        <f t="shared" si="8"/>
        <v xml:space="preserve"> </v>
      </c>
    </row>
    <row r="141" spans="1:12" x14ac:dyDescent="0.25">
      <c r="A141" s="72"/>
      <c r="B141" s="82"/>
      <c r="C141" s="82"/>
      <c r="D141" s="79"/>
      <c r="E141" s="83"/>
      <c r="F141" s="83"/>
      <c r="G141" s="81"/>
      <c r="H141" s="123"/>
      <c r="I141" s="238" t="str">
        <f>IF(ISNUMBER(F141),_xlfn.IFS(RIGHT(H141,3)="(b)",IF(AND(G141&gt;=DATE('1. Informace o projektu'!$C$3,1,1),G141&lt;=WORKDAY(DATE('1. Informace o projektu'!$C$3+1,1,31)-1,1)),"OK","!!"),RIGHT(H141,3)="(a)",IF(AND(G141&gt;=DATE('1. Informace o projektu'!$C$3,1,1),G141&lt;=WORKDAY(DATE('1. Informace o projektu'!$C$3,12,31)-1,1,'6. Data'!$C$76:$C$89)),"OK","!!"),ISBLANK(G141),"!",ISBLANK(H141),"!!!",H141='6. Data'!$B$3,"vyberte druh nákladu")," ")</f>
        <v xml:space="preserve"> </v>
      </c>
      <c r="J141" s="261" t="str">
        <f t="shared" si="6"/>
        <v xml:space="preserve"> </v>
      </c>
      <c r="K141" s="238" t="str">
        <f t="shared" si="7"/>
        <v xml:space="preserve"> </v>
      </c>
      <c r="L141" s="87" t="str">
        <f t="shared" si="8"/>
        <v xml:space="preserve"> </v>
      </c>
    </row>
    <row r="142" spans="1:12" x14ac:dyDescent="0.25">
      <c r="A142" s="72"/>
      <c r="B142" s="82"/>
      <c r="C142" s="82"/>
      <c r="D142" s="79"/>
      <c r="E142" s="83"/>
      <c r="F142" s="83"/>
      <c r="G142" s="81"/>
      <c r="H142" s="123"/>
      <c r="I142" s="238" t="str">
        <f>IF(ISNUMBER(F142),_xlfn.IFS(RIGHT(H142,3)="(b)",IF(AND(G142&gt;=DATE('1. Informace o projektu'!$C$3,1,1),G142&lt;=WORKDAY(DATE('1. Informace o projektu'!$C$3+1,1,31)-1,1)),"OK","!!"),RIGHT(H142,3)="(a)",IF(AND(G142&gt;=DATE('1. Informace o projektu'!$C$3,1,1),G142&lt;=WORKDAY(DATE('1. Informace o projektu'!$C$3,12,31)-1,1,'6. Data'!$C$76:$C$89)),"OK","!!"),ISBLANK(G142),"!",ISBLANK(H142),"!!!",H142='6. Data'!$B$3,"vyberte druh nákladu")," ")</f>
        <v xml:space="preserve"> </v>
      </c>
      <c r="J142" s="261" t="str">
        <f t="shared" si="6"/>
        <v xml:space="preserve"> </v>
      </c>
      <c r="K142" s="238" t="str">
        <f t="shared" si="7"/>
        <v xml:space="preserve"> </v>
      </c>
      <c r="L142" s="87" t="str">
        <f t="shared" si="8"/>
        <v xml:space="preserve"> </v>
      </c>
    </row>
    <row r="143" spans="1:12" x14ac:dyDescent="0.25">
      <c r="A143" s="72"/>
      <c r="B143" s="82"/>
      <c r="C143" s="82"/>
      <c r="D143" s="79"/>
      <c r="E143" s="83"/>
      <c r="F143" s="83"/>
      <c r="G143" s="81"/>
      <c r="H143" s="123"/>
      <c r="I143" s="238" t="str">
        <f>IF(ISNUMBER(F143),_xlfn.IFS(RIGHT(H143,3)="(b)",IF(AND(G143&gt;=DATE('1. Informace o projektu'!$C$3,1,1),G143&lt;=WORKDAY(DATE('1. Informace o projektu'!$C$3+1,1,31)-1,1)),"OK","!!"),RIGHT(H143,3)="(a)",IF(AND(G143&gt;=DATE('1. Informace o projektu'!$C$3,1,1),G143&lt;=WORKDAY(DATE('1. Informace o projektu'!$C$3,12,31)-1,1,'6. Data'!$C$76:$C$89)),"OK","!!"),ISBLANK(G143),"!",ISBLANK(H143),"!!!",H143='6. Data'!$B$3,"vyberte druh nákladu")," ")</f>
        <v xml:space="preserve"> </v>
      </c>
      <c r="J143" s="261" t="str">
        <f t="shared" si="6"/>
        <v xml:space="preserve"> </v>
      </c>
      <c r="K143" s="238" t="str">
        <f t="shared" si="7"/>
        <v xml:space="preserve"> </v>
      </c>
      <c r="L143" s="87" t="str">
        <f t="shared" si="8"/>
        <v xml:space="preserve"> </v>
      </c>
    </row>
    <row r="144" spans="1:12" x14ac:dyDescent="0.25">
      <c r="A144" s="72"/>
      <c r="B144" s="82"/>
      <c r="C144" s="82"/>
      <c r="D144" s="79"/>
      <c r="E144" s="83"/>
      <c r="F144" s="83"/>
      <c r="G144" s="81"/>
      <c r="H144" s="123"/>
      <c r="I144" s="238" t="str">
        <f>IF(ISNUMBER(F144),_xlfn.IFS(RIGHT(H144,3)="(b)",IF(AND(G144&gt;=DATE('1. Informace o projektu'!$C$3,1,1),G144&lt;=WORKDAY(DATE('1. Informace o projektu'!$C$3+1,1,31)-1,1)),"OK","!!"),RIGHT(H144,3)="(a)",IF(AND(G144&gt;=DATE('1. Informace o projektu'!$C$3,1,1),G144&lt;=WORKDAY(DATE('1. Informace o projektu'!$C$3,12,31)-1,1,'6. Data'!$C$76:$C$89)),"OK","!!"),ISBLANK(G144),"!",ISBLANK(H144),"!!!",H144='6. Data'!$B$3,"vyberte druh nákladu")," ")</f>
        <v xml:space="preserve"> </v>
      </c>
      <c r="J144" s="261" t="str">
        <f t="shared" si="6"/>
        <v xml:space="preserve"> </v>
      </c>
      <c r="K144" s="238" t="str">
        <f t="shared" si="7"/>
        <v xml:space="preserve"> </v>
      </c>
      <c r="L144" s="87" t="str">
        <f t="shared" si="8"/>
        <v xml:space="preserve"> </v>
      </c>
    </row>
    <row r="145" spans="1:12" x14ac:dyDescent="0.25">
      <c r="A145" s="72"/>
      <c r="B145" s="82"/>
      <c r="C145" s="82"/>
      <c r="D145" s="79"/>
      <c r="E145" s="83"/>
      <c r="F145" s="83"/>
      <c r="G145" s="81"/>
      <c r="H145" s="123"/>
      <c r="I145" s="238" t="str">
        <f>IF(ISNUMBER(F145),_xlfn.IFS(RIGHT(H145,3)="(b)",IF(AND(G145&gt;=DATE('1. Informace o projektu'!$C$3,1,1),G145&lt;=WORKDAY(DATE('1. Informace o projektu'!$C$3+1,1,31)-1,1)),"OK","!!"),RIGHT(H145,3)="(a)",IF(AND(G145&gt;=DATE('1. Informace o projektu'!$C$3,1,1),G145&lt;=WORKDAY(DATE('1. Informace o projektu'!$C$3,12,31)-1,1,'6. Data'!$C$76:$C$89)),"OK","!!"),ISBLANK(G145),"!",ISBLANK(H145),"!!!",H145='6. Data'!$B$3,"vyberte druh nákladu")," ")</f>
        <v xml:space="preserve"> </v>
      </c>
      <c r="J145" s="261" t="str">
        <f t="shared" si="6"/>
        <v xml:space="preserve"> </v>
      </c>
      <c r="K145" s="238" t="str">
        <f t="shared" si="7"/>
        <v xml:space="preserve"> </v>
      </c>
      <c r="L145" s="87" t="str">
        <f t="shared" si="8"/>
        <v xml:space="preserve"> </v>
      </c>
    </row>
    <row r="146" spans="1:12" x14ac:dyDescent="0.25">
      <c r="A146" s="72"/>
      <c r="B146" s="82"/>
      <c r="C146" s="82"/>
      <c r="D146" s="79"/>
      <c r="E146" s="83"/>
      <c r="F146" s="83"/>
      <c r="G146" s="81"/>
      <c r="H146" s="123"/>
      <c r="I146" s="238" t="str">
        <f>IF(ISNUMBER(F146),_xlfn.IFS(RIGHT(H146,3)="(b)",IF(AND(G146&gt;=DATE('1. Informace o projektu'!$C$3,1,1),G146&lt;=WORKDAY(DATE('1. Informace o projektu'!$C$3+1,1,31)-1,1)),"OK","!!"),RIGHT(H146,3)="(a)",IF(AND(G146&gt;=DATE('1. Informace o projektu'!$C$3,1,1),G146&lt;=WORKDAY(DATE('1. Informace o projektu'!$C$3,12,31)-1,1,'6. Data'!$C$76:$C$89)),"OK","!!"),ISBLANK(G146),"!",ISBLANK(H146),"!!!",H146='6. Data'!$B$3,"vyberte druh nákladu")," ")</f>
        <v xml:space="preserve"> </v>
      </c>
      <c r="J146" s="261" t="str">
        <f t="shared" si="6"/>
        <v xml:space="preserve"> </v>
      </c>
      <c r="K146" s="238" t="str">
        <f t="shared" si="7"/>
        <v xml:space="preserve"> </v>
      </c>
      <c r="L146" s="87" t="str">
        <f t="shared" si="8"/>
        <v xml:space="preserve"> </v>
      </c>
    </row>
    <row r="147" spans="1:12" x14ac:dyDescent="0.25">
      <c r="A147" s="72"/>
      <c r="B147" s="82"/>
      <c r="C147" s="82"/>
      <c r="D147" s="79"/>
      <c r="E147" s="83"/>
      <c r="F147" s="83"/>
      <c r="G147" s="81"/>
      <c r="H147" s="123"/>
      <c r="I147" s="238" t="str">
        <f>IF(ISNUMBER(F147),_xlfn.IFS(RIGHT(H147,3)="(b)",IF(AND(G147&gt;=DATE('1. Informace o projektu'!$C$3,1,1),G147&lt;=WORKDAY(DATE('1. Informace o projektu'!$C$3+1,1,31)-1,1)),"OK","!!"),RIGHT(H147,3)="(a)",IF(AND(G147&gt;=DATE('1. Informace o projektu'!$C$3,1,1),G147&lt;=WORKDAY(DATE('1. Informace o projektu'!$C$3,12,31)-1,1,'6. Data'!$C$76:$C$89)),"OK","!!"),ISBLANK(G147),"!",ISBLANK(H147),"!!!",H147='6. Data'!$B$3,"vyberte druh nákladu")," ")</f>
        <v xml:space="preserve"> </v>
      </c>
      <c r="J147" s="261" t="str">
        <f t="shared" si="6"/>
        <v xml:space="preserve"> </v>
      </c>
      <c r="K147" s="238" t="str">
        <f t="shared" si="7"/>
        <v xml:space="preserve"> </v>
      </c>
      <c r="L147" s="87" t="str">
        <f t="shared" si="8"/>
        <v xml:space="preserve"> </v>
      </c>
    </row>
    <row r="148" spans="1:12" x14ac:dyDescent="0.25">
      <c r="A148" s="72"/>
      <c r="B148" s="82"/>
      <c r="C148" s="82"/>
      <c r="D148" s="79"/>
      <c r="E148" s="83"/>
      <c r="F148" s="83"/>
      <c r="G148" s="81"/>
      <c r="H148" s="123"/>
      <c r="I148" s="238" t="str">
        <f>IF(ISNUMBER(F148),_xlfn.IFS(RIGHT(H148,3)="(b)",IF(AND(G148&gt;=DATE('1. Informace o projektu'!$C$3,1,1),G148&lt;=WORKDAY(DATE('1. Informace o projektu'!$C$3+1,1,31)-1,1)),"OK","!!"),RIGHT(H148,3)="(a)",IF(AND(G148&gt;=DATE('1. Informace o projektu'!$C$3,1,1),G148&lt;=WORKDAY(DATE('1. Informace o projektu'!$C$3,12,31)-1,1,'6. Data'!$C$76:$C$89)),"OK","!!"),ISBLANK(G148),"!",ISBLANK(H148),"!!!",H148='6. Data'!$B$3,"vyberte druh nákladu")," ")</f>
        <v xml:space="preserve"> </v>
      </c>
      <c r="J148" s="261" t="str">
        <f t="shared" si="6"/>
        <v xml:space="preserve"> </v>
      </c>
      <c r="K148" s="238" t="str">
        <f t="shared" si="7"/>
        <v xml:space="preserve"> </v>
      </c>
      <c r="L148" s="87" t="str">
        <f t="shared" si="8"/>
        <v xml:space="preserve"> </v>
      </c>
    </row>
    <row r="149" spans="1:12" x14ac:dyDescent="0.25">
      <c r="A149" s="72"/>
      <c r="B149" s="82"/>
      <c r="C149" s="82"/>
      <c r="D149" s="79"/>
      <c r="E149" s="83"/>
      <c r="F149" s="83"/>
      <c r="G149" s="81"/>
      <c r="H149" s="123"/>
      <c r="I149" s="238" t="str">
        <f>IF(ISNUMBER(F149),_xlfn.IFS(RIGHT(H149,3)="(b)",IF(AND(G149&gt;=DATE('1. Informace o projektu'!$C$3,1,1),G149&lt;=WORKDAY(DATE('1. Informace o projektu'!$C$3+1,1,31)-1,1)),"OK","!!"),RIGHT(H149,3)="(a)",IF(AND(G149&gt;=DATE('1. Informace o projektu'!$C$3,1,1),G149&lt;=WORKDAY(DATE('1. Informace o projektu'!$C$3,12,31)-1,1,'6. Data'!$C$76:$C$89)),"OK","!!"),ISBLANK(G149),"!",ISBLANK(H149),"!!!",H149='6. Data'!$B$3,"vyberte druh nákladu")," ")</f>
        <v xml:space="preserve"> </v>
      </c>
      <c r="J149" s="261" t="str">
        <f t="shared" si="6"/>
        <v xml:space="preserve"> </v>
      </c>
      <c r="K149" s="238" t="str">
        <f t="shared" si="7"/>
        <v xml:space="preserve"> </v>
      </c>
      <c r="L149" s="87" t="str">
        <f t="shared" si="8"/>
        <v xml:space="preserve"> </v>
      </c>
    </row>
    <row r="150" spans="1:12" x14ac:dyDescent="0.25">
      <c r="A150" s="72"/>
      <c r="B150" s="82"/>
      <c r="C150" s="82"/>
      <c r="D150" s="79"/>
      <c r="E150" s="83"/>
      <c r="F150" s="83"/>
      <c r="G150" s="81"/>
      <c r="H150" s="123"/>
      <c r="I150" s="238" t="str">
        <f>IF(ISNUMBER(F150),_xlfn.IFS(RIGHT(H150,3)="(b)",IF(AND(G150&gt;=DATE('1. Informace o projektu'!$C$3,1,1),G150&lt;=WORKDAY(DATE('1. Informace o projektu'!$C$3+1,1,31)-1,1)),"OK","!!"),RIGHT(H150,3)="(a)",IF(AND(G150&gt;=DATE('1. Informace o projektu'!$C$3,1,1),G150&lt;=WORKDAY(DATE('1. Informace o projektu'!$C$3,12,31)-1,1,'6. Data'!$C$76:$C$89)),"OK","!!"),ISBLANK(G150),"!",ISBLANK(H150),"!!!",H150='6. Data'!$B$3,"vyberte druh nákladu")," ")</f>
        <v xml:space="preserve"> </v>
      </c>
      <c r="J150" s="261" t="str">
        <f t="shared" si="6"/>
        <v xml:space="preserve"> </v>
      </c>
      <c r="K150" s="238" t="str">
        <f t="shared" si="7"/>
        <v xml:space="preserve"> </v>
      </c>
      <c r="L150" s="87" t="str">
        <f t="shared" si="8"/>
        <v xml:space="preserve"> </v>
      </c>
    </row>
    <row r="151" spans="1:12" x14ac:dyDescent="0.25">
      <c r="A151" s="72"/>
      <c r="B151" s="82"/>
      <c r="C151" s="82"/>
      <c r="D151" s="79"/>
      <c r="E151" s="83"/>
      <c r="F151" s="83"/>
      <c r="G151" s="81"/>
      <c r="H151" s="123"/>
      <c r="I151" s="238" t="str">
        <f>IF(ISNUMBER(F151),_xlfn.IFS(RIGHT(H151,3)="(b)",IF(AND(G151&gt;=DATE('1. Informace o projektu'!$C$3,1,1),G151&lt;=WORKDAY(DATE('1. Informace o projektu'!$C$3+1,1,31)-1,1)),"OK","!!"),RIGHT(H151,3)="(a)",IF(AND(G151&gt;=DATE('1. Informace o projektu'!$C$3,1,1),G151&lt;=WORKDAY(DATE('1. Informace o projektu'!$C$3,12,31)-1,1,'6. Data'!$C$76:$C$89)),"OK","!!"),ISBLANK(G151),"!",ISBLANK(H151),"!!!",H151='6. Data'!$B$3,"vyberte druh nákladu")," ")</f>
        <v xml:space="preserve"> </v>
      </c>
      <c r="J151" s="261" t="str">
        <f t="shared" si="6"/>
        <v xml:space="preserve"> </v>
      </c>
      <c r="K151" s="238" t="str">
        <f t="shared" si="7"/>
        <v xml:space="preserve"> </v>
      </c>
      <c r="L151" s="87" t="str">
        <f t="shared" si="8"/>
        <v xml:space="preserve"> </v>
      </c>
    </row>
    <row r="152" spans="1:12" x14ac:dyDescent="0.25">
      <c r="A152" s="72"/>
      <c r="B152" s="82"/>
      <c r="C152" s="82"/>
      <c r="D152" s="79"/>
      <c r="E152" s="83"/>
      <c r="F152" s="83"/>
      <c r="G152" s="81"/>
      <c r="H152" s="123"/>
      <c r="I152" s="238" t="str">
        <f>IF(ISNUMBER(F152),_xlfn.IFS(RIGHT(H152,3)="(b)",IF(AND(G152&gt;=DATE('1. Informace o projektu'!$C$3,1,1),G152&lt;=WORKDAY(DATE('1. Informace o projektu'!$C$3+1,1,31)-1,1)),"OK","!!"),RIGHT(H152,3)="(a)",IF(AND(G152&gt;=DATE('1. Informace o projektu'!$C$3,1,1),G152&lt;=WORKDAY(DATE('1. Informace o projektu'!$C$3,12,31)-1,1,'6. Data'!$C$76:$C$89)),"OK","!!"),ISBLANK(G152),"!",ISBLANK(H152),"!!!",H152='6. Data'!$B$3,"vyberte druh nákladu")," ")</f>
        <v xml:space="preserve"> </v>
      </c>
      <c r="J152" s="261" t="str">
        <f t="shared" si="6"/>
        <v xml:space="preserve"> </v>
      </c>
      <c r="K152" s="238" t="str">
        <f t="shared" si="7"/>
        <v xml:space="preserve"> </v>
      </c>
      <c r="L152" s="87" t="str">
        <f t="shared" si="8"/>
        <v xml:space="preserve"> </v>
      </c>
    </row>
    <row r="153" spans="1:12" x14ac:dyDescent="0.25">
      <c r="A153" s="72"/>
      <c r="B153" s="82"/>
      <c r="C153" s="82"/>
      <c r="D153" s="79"/>
      <c r="E153" s="83"/>
      <c r="F153" s="83"/>
      <c r="G153" s="81"/>
      <c r="H153" s="123"/>
      <c r="I153" s="238" t="str">
        <f>IF(ISNUMBER(F153),_xlfn.IFS(RIGHT(H153,3)="(b)",IF(AND(G153&gt;=DATE('1. Informace o projektu'!$C$3,1,1),G153&lt;=WORKDAY(DATE('1. Informace o projektu'!$C$3+1,1,31)-1,1)),"OK","!!"),RIGHT(H153,3)="(a)",IF(AND(G153&gt;=DATE('1. Informace o projektu'!$C$3,1,1),G153&lt;=WORKDAY(DATE('1. Informace o projektu'!$C$3,12,31)-1,1,'6. Data'!$C$76:$C$89)),"OK","!!"),ISBLANK(G153),"!",ISBLANK(H153),"!!!",H153='6. Data'!$B$3,"vyberte druh nákladu")," ")</f>
        <v xml:space="preserve"> </v>
      </c>
      <c r="J153" s="261" t="str">
        <f t="shared" si="6"/>
        <v xml:space="preserve"> </v>
      </c>
      <c r="K153" s="238" t="str">
        <f t="shared" si="7"/>
        <v xml:space="preserve"> </v>
      </c>
      <c r="L153" s="87" t="str">
        <f t="shared" si="8"/>
        <v xml:space="preserve"> </v>
      </c>
    </row>
    <row r="154" spans="1:12" x14ac:dyDescent="0.25">
      <c r="A154" s="72"/>
      <c r="B154" s="82"/>
      <c r="C154" s="82"/>
      <c r="D154" s="79"/>
      <c r="E154" s="83"/>
      <c r="F154" s="83"/>
      <c r="G154" s="81"/>
      <c r="H154" s="123"/>
      <c r="I154" s="238" t="str">
        <f>IF(ISNUMBER(F154),_xlfn.IFS(RIGHT(H154,3)="(b)",IF(AND(G154&gt;=DATE('1. Informace o projektu'!$C$3,1,1),G154&lt;=WORKDAY(DATE('1. Informace o projektu'!$C$3+1,1,31)-1,1)),"OK","!!"),RIGHT(H154,3)="(a)",IF(AND(G154&gt;=DATE('1. Informace o projektu'!$C$3,1,1),G154&lt;=WORKDAY(DATE('1. Informace o projektu'!$C$3,12,31)-1,1,'6. Data'!$C$76:$C$89)),"OK","!!"),ISBLANK(G154),"!",ISBLANK(H154),"!!!",H154='6. Data'!$B$3,"vyberte druh nákladu")," ")</f>
        <v xml:space="preserve"> </v>
      </c>
      <c r="J154" s="261" t="str">
        <f t="shared" si="6"/>
        <v xml:space="preserve"> </v>
      </c>
      <c r="K154" s="238" t="str">
        <f t="shared" si="7"/>
        <v xml:space="preserve"> </v>
      </c>
      <c r="L154" s="87" t="str">
        <f t="shared" si="8"/>
        <v xml:space="preserve"> </v>
      </c>
    </row>
    <row r="155" spans="1:12" x14ac:dyDescent="0.25">
      <c r="A155" s="72"/>
      <c r="B155" s="82"/>
      <c r="C155" s="82"/>
      <c r="D155" s="79"/>
      <c r="E155" s="83"/>
      <c r="F155" s="83"/>
      <c r="G155" s="81"/>
      <c r="H155" s="123"/>
      <c r="I155" s="238" t="str">
        <f>IF(ISNUMBER(F155),_xlfn.IFS(RIGHT(H155,3)="(b)",IF(AND(G155&gt;=DATE('1. Informace o projektu'!$C$3,1,1),G155&lt;=WORKDAY(DATE('1. Informace o projektu'!$C$3+1,1,31)-1,1)),"OK","!!"),RIGHT(H155,3)="(a)",IF(AND(G155&gt;=DATE('1. Informace o projektu'!$C$3,1,1),G155&lt;=WORKDAY(DATE('1. Informace o projektu'!$C$3,12,31)-1,1,'6. Data'!$C$76:$C$89)),"OK","!!"),ISBLANK(G155),"!",ISBLANK(H155),"!!!",H155='6. Data'!$B$3,"vyberte druh nákladu")," ")</f>
        <v xml:space="preserve"> </v>
      </c>
      <c r="J155" s="261" t="str">
        <f t="shared" si="6"/>
        <v xml:space="preserve"> </v>
      </c>
      <c r="K155" s="238" t="str">
        <f t="shared" si="7"/>
        <v xml:space="preserve"> </v>
      </c>
      <c r="L155" s="87" t="str">
        <f t="shared" si="8"/>
        <v xml:space="preserve"> </v>
      </c>
    </row>
    <row r="156" spans="1:12" x14ac:dyDescent="0.25">
      <c r="A156" s="72"/>
      <c r="B156" s="82"/>
      <c r="C156" s="82"/>
      <c r="D156" s="79"/>
      <c r="E156" s="83"/>
      <c r="F156" s="83"/>
      <c r="G156" s="81"/>
      <c r="H156" s="123"/>
      <c r="I156" s="238" t="str">
        <f>IF(ISNUMBER(F156),_xlfn.IFS(RIGHT(H156,3)="(b)",IF(AND(G156&gt;=DATE('1. Informace o projektu'!$C$3,1,1),G156&lt;=WORKDAY(DATE('1. Informace o projektu'!$C$3+1,1,31)-1,1)),"OK","!!"),RIGHT(H156,3)="(a)",IF(AND(G156&gt;=DATE('1. Informace o projektu'!$C$3,1,1),G156&lt;=WORKDAY(DATE('1. Informace o projektu'!$C$3,12,31)-1,1,'6. Data'!$C$76:$C$89)),"OK","!!"),ISBLANK(G156),"!",ISBLANK(H156),"!!!",H156='6. Data'!$B$3,"vyberte druh nákladu")," ")</f>
        <v xml:space="preserve"> </v>
      </c>
      <c r="J156" s="261" t="str">
        <f t="shared" si="6"/>
        <v xml:space="preserve"> </v>
      </c>
      <c r="K156" s="238" t="str">
        <f t="shared" si="7"/>
        <v xml:space="preserve"> </v>
      </c>
      <c r="L156" s="87" t="str">
        <f t="shared" si="8"/>
        <v xml:space="preserve"> </v>
      </c>
    </row>
    <row r="157" spans="1:12" x14ac:dyDescent="0.25">
      <c r="A157" s="72"/>
      <c r="B157" s="82"/>
      <c r="C157" s="82"/>
      <c r="D157" s="79"/>
      <c r="E157" s="83"/>
      <c r="F157" s="83"/>
      <c r="G157" s="81"/>
      <c r="H157" s="123"/>
      <c r="I157" s="238" t="str">
        <f>IF(ISNUMBER(F157),_xlfn.IFS(RIGHT(H157,3)="(b)",IF(AND(G157&gt;=DATE('1. Informace o projektu'!$C$3,1,1),G157&lt;=WORKDAY(DATE('1. Informace o projektu'!$C$3+1,1,31)-1,1)),"OK","!!"),RIGHT(H157,3)="(a)",IF(AND(G157&gt;=DATE('1. Informace o projektu'!$C$3,1,1),G157&lt;=WORKDAY(DATE('1. Informace o projektu'!$C$3,12,31)-1,1,'6. Data'!$C$76:$C$89)),"OK","!!"),ISBLANK(G157),"!",ISBLANK(H157),"!!!",H157='6. Data'!$B$3,"vyberte druh nákladu")," ")</f>
        <v xml:space="preserve"> </v>
      </c>
      <c r="J157" s="261" t="str">
        <f t="shared" si="6"/>
        <v xml:space="preserve"> </v>
      </c>
      <c r="K157" s="238" t="str">
        <f t="shared" si="7"/>
        <v xml:space="preserve"> </v>
      </c>
      <c r="L157" s="87" t="str">
        <f t="shared" si="8"/>
        <v xml:space="preserve"> </v>
      </c>
    </row>
    <row r="158" spans="1:12" x14ac:dyDescent="0.25">
      <c r="A158" s="72"/>
      <c r="B158" s="82"/>
      <c r="C158" s="82"/>
      <c r="D158" s="79"/>
      <c r="E158" s="83"/>
      <c r="F158" s="83"/>
      <c r="G158" s="81"/>
      <c r="H158" s="123"/>
      <c r="I158" s="238" t="str">
        <f>IF(ISNUMBER(F158),_xlfn.IFS(RIGHT(H158,3)="(b)",IF(AND(G158&gt;=DATE('1. Informace o projektu'!$C$3,1,1),G158&lt;=WORKDAY(DATE('1. Informace o projektu'!$C$3+1,1,31)-1,1)),"OK","!!"),RIGHT(H158,3)="(a)",IF(AND(G158&gt;=DATE('1. Informace o projektu'!$C$3,1,1),G158&lt;=WORKDAY(DATE('1. Informace o projektu'!$C$3,12,31)-1,1,'6. Data'!$C$76:$C$89)),"OK","!!"),ISBLANK(G158),"!",ISBLANK(H158),"!!!",H158='6. Data'!$B$3,"vyberte druh nákladu")," ")</f>
        <v xml:space="preserve"> </v>
      </c>
      <c r="J158" s="261" t="str">
        <f t="shared" si="6"/>
        <v xml:space="preserve"> </v>
      </c>
      <c r="K158" s="238" t="str">
        <f t="shared" si="7"/>
        <v xml:space="preserve"> </v>
      </c>
      <c r="L158" s="87" t="str">
        <f t="shared" si="8"/>
        <v xml:space="preserve"> </v>
      </c>
    </row>
    <row r="159" spans="1:12" x14ac:dyDescent="0.25">
      <c r="A159" s="72"/>
      <c r="B159" s="82"/>
      <c r="C159" s="82"/>
      <c r="D159" s="79"/>
      <c r="E159" s="83"/>
      <c r="F159" s="83"/>
      <c r="G159" s="81"/>
      <c r="H159" s="123"/>
      <c r="I159" s="238" t="str">
        <f>IF(ISNUMBER(F159),_xlfn.IFS(RIGHT(H159,3)="(b)",IF(AND(G159&gt;=DATE('1. Informace o projektu'!$C$3,1,1),G159&lt;=WORKDAY(DATE('1. Informace o projektu'!$C$3+1,1,31)-1,1)),"OK","!!"),RIGHT(H159,3)="(a)",IF(AND(G159&gt;=DATE('1. Informace o projektu'!$C$3,1,1),G159&lt;=WORKDAY(DATE('1. Informace o projektu'!$C$3,12,31)-1,1,'6. Data'!$C$76:$C$89)),"OK","!!"),ISBLANK(G159),"!",ISBLANK(H159),"!!!",H159='6. Data'!$B$3,"vyberte druh nákladu")," ")</f>
        <v xml:space="preserve"> </v>
      </c>
      <c r="J159" s="261" t="str">
        <f t="shared" si="6"/>
        <v xml:space="preserve"> </v>
      </c>
      <c r="K159" s="238" t="str">
        <f t="shared" si="7"/>
        <v xml:space="preserve"> </v>
      </c>
      <c r="L159" s="87" t="str">
        <f t="shared" si="8"/>
        <v xml:space="preserve"> </v>
      </c>
    </row>
    <row r="160" spans="1:12" x14ac:dyDescent="0.25">
      <c r="A160" s="72"/>
      <c r="B160" s="82"/>
      <c r="C160" s="82"/>
      <c r="D160" s="79"/>
      <c r="E160" s="83"/>
      <c r="F160" s="83"/>
      <c r="G160" s="81"/>
      <c r="H160" s="123"/>
      <c r="I160" s="238" t="str">
        <f>IF(ISNUMBER(F160),_xlfn.IFS(RIGHT(H160,3)="(b)",IF(AND(G160&gt;=DATE('1. Informace o projektu'!$C$3,1,1),G160&lt;=WORKDAY(DATE('1. Informace o projektu'!$C$3+1,1,31)-1,1)),"OK","!!"),RIGHT(H160,3)="(a)",IF(AND(G160&gt;=DATE('1. Informace o projektu'!$C$3,1,1),G160&lt;=WORKDAY(DATE('1. Informace o projektu'!$C$3,12,31)-1,1,'6. Data'!$C$76:$C$89)),"OK","!!"),ISBLANK(G160),"!",ISBLANK(H160),"!!!",H160='6. Data'!$B$3,"vyberte druh nákladu")," ")</f>
        <v xml:space="preserve"> </v>
      </c>
      <c r="J160" s="261" t="str">
        <f t="shared" si="6"/>
        <v xml:space="preserve"> </v>
      </c>
      <c r="K160" s="238" t="str">
        <f t="shared" si="7"/>
        <v xml:space="preserve"> </v>
      </c>
      <c r="L160" s="87" t="str">
        <f t="shared" si="8"/>
        <v xml:space="preserve"> </v>
      </c>
    </row>
    <row r="161" spans="1:12" x14ac:dyDescent="0.25">
      <c r="A161" s="72"/>
      <c r="B161" s="82"/>
      <c r="C161" s="82"/>
      <c r="D161" s="79"/>
      <c r="E161" s="83"/>
      <c r="F161" s="83"/>
      <c r="G161" s="81"/>
      <c r="H161" s="123"/>
      <c r="I161" s="238" t="str">
        <f>IF(ISNUMBER(F161),_xlfn.IFS(RIGHT(H161,3)="(b)",IF(AND(G161&gt;=DATE('1. Informace o projektu'!$C$3,1,1),G161&lt;=WORKDAY(DATE('1. Informace o projektu'!$C$3+1,1,31)-1,1)),"OK","!!"),RIGHT(H161,3)="(a)",IF(AND(G161&gt;=DATE('1. Informace o projektu'!$C$3,1,1),G161&lt;=WORKDAY(DATE('1. Informace o projektu'!$C$3,12,31)-1,1,'6. Data'!$C$76:$C$89)),"OK","!!"),ISBLANK(G161),"!",ISBLANK(H161),"!!!",H161='6. Data'!$B$3,"vyberte druh nákladu")," ")</f>
        <v xml:space="preserve"> </v>
      </c>
      <c r="J161" s="261" t="str">
        <f t="shared" si="6"/>
        <v xml:space="preserve"> </v>
      </c>
      <c r="K161" s="238" t="str">
        <f t="shared" si="7"/>
        <v xml:space="preserve"> </v>
      </c>
      <c r="L161" s="87" t="str">
        <f t="shared" si="8"/>
        <v xml:space="preserve"> </v>
      </c>
    </row>
    <row r="162" spans="1:12" x14ac:dyDescent="0.25">
      <c r="A162" s="72"/>
      <c r="B162" s="82"/>
      <c r="C162" s="82"/>
      <c r="D162" s="79"/>
      <c r="E162" s="83"/>
      <c r="F162" s="83"/>
      <c r="G162" s="81"/>
      <c r="H162" s="123"/>
      <c r="I162" s="238" t="str">
        <f>IF(ISNUMBER(F162),_xlfn.IFS(RIGHT(H162,3)="(b)",IF(AND(G162&gt;=DATE('1. Informace o projektu'!$C$3,1,1),G162&lt;=WORKDAY(DATE('1. Informace o projektu'!$C$3+1,1,31)-1,1)),"OK","!!"),RIGHT(H162,3)="(a)",IF(AND(G162&gt;=DATE('1. Informace o projektu'!$C$3,1,1),G162&lt;=WORKDAY(DATE('1. Informace o projektu'!$C$3,12,31)-1,1,'6. Data'!$C$76:$C$89)),"OK","!!"),ISBLANK(G162),"!",ISBLANK(H162),"!!!",H162='6. Data'!$B$3,"vyberte druh nákladu")," ")</f>
        <v xml:space="preserve"> </v>
      </c>
      <c r="J162" s="261" t="str">
        <f t="shared" si="6"/>
        <v xml:space="preserve"> </v>
      </c>
      <c r="K162" s="238" t="str">
        <f t="shared" si="7"/>
        <v xml:space="preserve"> </v>
      </c>
      <c r="L162" s="87" t="str">
        <f t="shared" si="8"/>
        <v xml:space="preserve"> </v>
      </c>
    </row>
    <row r="163" spans="1:12" x14ac:dyDescent="0.25">
      <c r="A163" s="72"/>
      <c r="B163" s="82"/>
      <c r="C163" s="82"/>
      <c r="D163" s="79"/>
      <c r="E163" s="83"/>
      <c r="F163" s="83"/>
      <c r="G163" s="81"/>
      <c r="H163" s="123"/>
      <c r="I163" s="238" t="str">
        <f>IF(ISNUMBER(F163),_xlfn.IFS(RIGHT(H163,3)="(b)",IF(AND(G163&gt;=DATE('1. Informace o projektu'!$C$3,1,1),G163&lt;=WORKDAY(DATE('1. Informace o projektu'!$C$3+1,1,31)-1,1)),"OK","!!"),RIGHT(H163,3)="(a)",IF(AND(G163&gt;=DATE('1. Informace o projektu'!$C$3,1,1),G163&lt;=WORKDAY(DATE('1. Informace o projektu'!$C$3,12,31)-1,1,'6. Data'!$C$76:$C$89)),"OK","!!"),ISBLANK(G163),"!",ISBLANK(H163),"!!!",H163='6. Data'!$B$3,"vyberte druh nákladu")," ")</f>
        <v xml:space="preserve"> </v>
      </c>
      <c r="J163" s="261" t="str">
        <f t="shared" si="6"/>
        <v xml:space="preserve"> </v>
      </c>
      <c r="K163" s="238" t="str">
        <f t="shared" si="7"/>
        <v xml:space="preserve"> </v>
      </c>
      <c r="L163" s="87" t="str">
        <f t="shared" si="8"/>
        <v xml:space="preserve"> </v>
      </c>
    </row>
    <row r="164" spans="1:12" x14ac:dyDescent="0.25">
      <c r="A164" s="72"/>
      <c r="B164" s="82"/>
      <c r="C164" s="82"/>
      <c r="D164" s="79"/>
      <c r="E164" s="83"/>
      <c r="F164" s="83"/>
      <c r="G164" s="81"/>
      <c r="H164" s="123"/>
      <c r="I164" s="238" t="str">
        <f>IF(ISNUMBER(F164),_xlfn.IFS(RIGHT(H164,3)="(b)",IF(AND(G164&gt;=DATE('1. Informace o projektu'!$C$3,1,1),G164&lt;=WORKDAY(DATE('1. Informace o projektu'!$C$3+1,1,31)-1,1)),"OK","!!"),RIGHT(H164,3)="(a)",IF(AND(G164&gt;=DATE('1. Informace o projektu'!$C$3,1,1),G164&lt;=WORKDAY(DATE('1. Informace o projektu'!$C$3,12,31)-1,1,'6. Data'!$C$76:$C$89)),"OK","!!"),ISBLANK(G164),"!",ISBLANK(H164),"!!!",H164='6. Data'!$B$3,"vyberte druh nákladu")," ")</f>
        <v xml:space="preserve"> </v>
      </c>
      <c r="J164" s="261" t="str">
        <f t="shared" si="6"/>
        <v xml:space="preserve"> </v>
      </c>
      <c r="K164" s="238" t="str">
        <f t="shared" si="7"/>
        <v xml:space="preserve"> </v>
      </c>
      <c r="L164" s="87" t="str">
        <f t="shared" si="8"/>
        <v xml:space="preserve"> </v>
      </c>
    </row>
    <row r="165" spans="1:12" x14ac:dyDescent="0.25">
      <c r="A165" s="72"/>
      <c r="B165" s="82"/>
      <c r="C165" s="82"/>
      <c r="D165" s="79"/>
      <c r="E165" s="83"/>
      <c r="F165" s="83"/>
      <c r="G165" s="81"/>
      <c r="H165" s="123"/>
      <c r="I165" s="238" t="str">
        <f>IF(ISNUMBER(F165),_xlfn.IFS(RIGHT(H165,3)="(b)",IF(AND(G165&gt;=DATE('1. Informace o projektu'!$C$3,1,1),G165&lt;=WORKDAY(DATE('1. Informace o projektu'!$C$3+1,1,31)-1,1)),"OK","!!"),RIGHT(H165,3)="(a)",IF(AND(G165&gt;=DATE('1. Informace o projektu'!$C$3,1,1),G165&lt;=WORKDAY(DATE('1. Informace o projektu'!$C$3,12,31)-1,1,'6. Data'!$C$76:$C$89)),"OK","!!"),ISBLANK(G165),"!",ISBLANK(H165),"!!!",H165='6. Data'!$B$3,"vyberte druh nákladu")," ")</f>
        <v xml:space="preserve"> </v>
      </c>
      <c r="J165" s="261" t="str">
        <f t="shared" si="6"/>
        <v xml:space="preserve"> </v>
      </c>
      <c r="K165" s="238" t="str">
        <f t="shared" si="7"/>
        <v xml:space="preserve"> </v>
      </c>
      <c r="L165" s="87" t="str">
        <f t="shared" si="8"/>
        <v xml:space="preserve"> </v>
      </c>
    </row>
    <row r="166" spans="1:12" x14ac:dyDescent="0.25">
      <c r="A166" s="72"/>
      <c r="B166" s="82"/>
      <c r="C166" s="82"/>
      <c r="D166" s="79"/>
      <c r="E166" s="83"/>
      <c r="F166" s="83"/>
      <c r="G166" s="81"/>
      <c r="H166" s="123"/>
      <c r="I166" s="238" t="str">
        <f>IF(ISNUMBER(F166),_xlfn.IFS(RIGHT(H166,3)="(b)",IF(AND(G166&gt;=DATE('1. Informace o projektu'!$C$3,1,1),G166&lt;=WORKDAY(DATE('1. Informace o projektu'!$C$3+1,1,31)-1,1)),"OK","!!"),RIGHT(H166,3)="(a)",IF(AND(G166&gt;=DATE('1. Informace o projektu'!$C$3,1,1),G166&lt;=WORKDAY(DATE('1. Informace o projektu'!$C$3,12,31)-1,1,'6. Data'!$C$76:$C$89)),"OK","!!"),ISBLANK(G166),"!",ISBLANK(H166),"!!!",H166='6. Data'!$B$3,"vyberte druh nákladu")," ")</f>
        <v xml:space="preserve"> </v>
      </c>
      <c r="J166" s="261" t="str">
        <f t="shared" si="6"/>
        <v xml:space="preserve"> </v>
      </c>
      <c r="K166" s="238" t="str">
        <f t="shared" si="7"/>
        <v xml:space="preserve"> </v>
      </c>
      <c r="L166" s="87" t="str">
        <f t="shared" si="8"/>
        <v xml:space="preserve"> </v>
      </c>
    </row>
    <row r="167" spans="1:12" x14ac:dyDescent="0.25">
      <c r="A167" s="72"/>
      <c r="B167" s="82"/>
      <c r="C167" s="82"/>
      <c r="D167" s="79"/>
      <c r="E167" s="83"/>
      <c r="F167" s="83"/>
      <c r="G167" s="81"/>
      <c r="H167" s="123"/>
      <c r="I167" s="238" t="str">
        <f>IF(ISNUMBER(F167),_xlfn.IFS(RIGHT(H167,3)="(b)",IF(AND(G167&gt;=DATE('1. Informace o projektu'!$C$3,1,1),G167&lt;=WORKDAY(DATE('1. Informace o projektu'!$C$3+1,1,31)-1,1)),"OK","!!"),RIGHT(H167,3)="(a)",IF(AND(G167&gt;=DATE('1. Informace o projektu'!$C$3,1,1),G167&lt;=WORKDAY(DATE('1. Informace o projektu'!$C$3,12,31)-1,1,'6. Data'!$C$76:$C$89)),"OK","!!"),ISBLANK(G167),"!",ISBLANK(H167),"!!!",H167='6. Data'!$B$3,"vyberte druh nákladu")," ")</f>
        <v xml:space="preserve"> </v>
      </c>
      <c r="J167" s="261" t="str">
        <f t="shared" si="6"/>
        <v xml:space="preserve"> </v>
      </c>
      <c r="K167" s="238" t="str">
        <f t="shared" si="7"/>
        <v xml:space="preserve"> </v>
      </c>
      <c r="L167" s="87" t="str">
        <f t="shared" si="8"/>
        <v xml:space="preserve"> </v>
      </c>
    </row>
    <row r="168" spans="1:12" x14ac:dyDescent="0.25">
      <c r="A168" s="72"/>
      <c r="B168" s="82"/>
      <c r="C168" s="82"/>
      <c r="D168" s="79"/>
      <c r="E168" s="83"/>
      <c r="F168" s="83"/>
      <c r="G168" s="81"/>
      <c r="H168" s="123"/>
      <c r="I168" s="238" t="str">
        <f>IF(ISNUMBER(F168),_xlfn.IFS(RIGHT(H168,3)="(b)",IF(AND(G168&gt;=DATE('1. Informace o projektu'!$C$3,1,1),G168&lt;=WORKDAY(DATE('1. Informace o projektu'!$C$3+1,1,31)-1,1)),"OK","!!"),RIGHT(H168,3)="(a)",IF(AND(G168&gt;=DATE('1. Informace o projektu'!$C$3,1,1),G168&lt;=WORKDAY(DATE('1. Informace o projektu'!$C$3,12,31)-1,1,'6. Data'!$C$76:$C$89)),"OK","!!"),ISBLANK(G168),"!",ISBLANK(H168),"!!!",H168='6. Data'!$B$3,"vyberte druh nákladu")," ")</f>
        <v xml:space="preserve"> </v>
      </c>
      <c r="J168" s="261" t="str">
        <f t="shared" si="6"/>
        <v xml:space="preserve"> </v>
      </c>
      <c r="K168" s="238" t="str">
        <f t="shared" si="7"/>
        <v xml:space="preserve"> </v>
      </c>
      <c r="L168" s="87" t="str">
        <f t="shared" si="8"/>
        <v xml:space="preserve"> </v>
      </c>
    </row>
    <row r="169" spans="1:12" x14ac:dyDescent="0.25">
      <c r="A169" s="72"/>
      <c r="B169" s="82"/>
      <c r="C169" s="82"/>
      <c r="D169" s="79"/>
      <c r="E169" s="83"/>
      <c r="F169" s="83"/>
      <c r="G169" s="81"/>
      <c r="H169" s="123"/>
      <c r="I169" s="238" t="str">
        <f>IF(ISNUMBER(F169),_xlfn.IFS(RIGHT(H169,3)="(b)",IF(AND(G169&gt;=DATE('1. Informace o projektu'!$C$3,1,1),G169&lt;=WORKDAY(DATE('1. Informace o projektu'!$C$3+1,1,31)-1,1)),"OK","!!"),RIGHT(H169,3)="(a)",IF(AND(G169&gt;=DATE('1. Informace o projektu'!$C$3,1,1),G169&lt;=WORKDAY(DATE('1. Informace o projektu'!$C$3,12,31)-1,1,'6. Data'!$C$76:$C$89)),"OK","!!"),ISBLANK(G169),"!",ISBLANK(H169),"!!!",H169='6. Data'!$B$3,"vyberte druh nákladu")," ")</f>
        <v xml:space="preserve"> </v>
      </c>
      <c r="J169" s="261" t="str">
        <f t="shared" si="6"/>
        <v xml:space="preserve"> </v>
      </c>
      <c r="K169" s="238" t="str">
        <f t="shared" si="7"/>
        <v xml:space="preserve"> </v>
      </c>
      <c r="L169" s="87" t="str">
        <f t="shared" si="8"/>
        <v xml:space="preserve"> </v>
      </c>
    </row>
    <row r="170" spans="1:12" x14ac:dyDescent="0.25">
      <c r="A170" s="72"/>
      <c r="B170" s="82"/>
      <c r="C170" s="82"/>
      <c r="D170" s="79"/>
      <c r="E170" s="83"/>
      <c r="F170" s="83"/>
      <c r="G170" s="81"/>
      <c r="H170" s="123"/>
      <c r="I170" s="238" t="str">
        <f>IF(ISNUMBER(F170),_xlfn.IFS(RIGHT(H170,3)="(b)",IF(AND(G170&gt;=DATE('1. Informace o projektu'!$C$3,1,1),G170&lt;=WORKDAY(DATE('1. Informace o projektu'!$C$3+1,1,31)-1,1)),"OK","!!"),RIGHT(H170,3)="(a)",IF(AND(G170&gt;=DATE('1. Informace o projektu'!$C$3,1,1),G170&lt;=WORKDAY(DATE('1. Informace o projektu'!$C$3,12,31)-1,1,'6. Data'!$C$76:$C$89)),"OK","!!"),ISBLANK(G170),"!",ISBLANK(H170),"!!!",H170='6. Data'!$B$3,"vyberte druh nákladu")," ")</f>
        <v xml:space="preserve"> </v>
      </c>
      <c r="J170" s="261" t="str">
        <f t="shared" si="6"/>
        <v xml:space="preserve"> </v>
      </c>
      <c r="K170" s="238" t="str">
        <f t="shared" si="7"/>
        <v xml:space="preserve"> </v>
      </c>
      <c r="L170" s="87" t="str">
        <f t="shared" si="8"/>
        <v xml:space="preserve"> </v>
      </c>
    </row>
    <row r="171" spans="1:12" x14ac:dyDescent="0.25">
      <c r="A171" s="72"/>
      <c r="B171" s="82"/>
      <c r="C171" s="82"/>
      <c r="D171" s="79"/>
      <c r="E171" s="83"/>
      <c r="F171" s="83"/>
      <c r="G171" s="81"/>
      <c r="H171" s="123"/>
      <c r="I171" s="238" t="str">
        <f>IF(ISNUMBER(F171),_xlfn.IFS(RIGHT(H171,3)="(b)",IF(AND(G171&gt;=DATE('1. Informace o projektu'!$C$3,1,1),G171&lt;=WORKDAY(DATE('1. Informace o projektu'!$C$3+1,1,31)-1,1)),"OK","!!"),RIGHT(H171,3)="(a)",IF(AND(G171&gt;=DATE('1. Informace o projektu'!$C$3,1,1),G171&lt;=WORKDAY(DATE('1. Informace o projektu'!$C$3,12,31)-1,1,'6. Data'!$C$76:$C$89)),"OK","!!"),ISBLANK(G171),"!",ISBLANK(H171),"!!!",H171='6. Data'!$B$3,"vyberte druh nákladu")," ")</f>
        <v xml:space="preserve"> </v>
      </c>
      <c r="J171" s="261" t="str">
        <f t="shared" si="6"/>
        <v xml:space="preserve"> </v>
      </c>
      <c r="K171" s="238" t="str">
        <f t="shared" si="7"/>
        <v xml:space="preserve"> </v>
      </c>
      <c r="L171" s="87" t="str">
        <f t="shared" si="8"/>
        <v xml:space="preserve"> </v>
      </c>
    </row>
    <row r="172" spans="1:12" x14ac:dyDescent="0.25">
      <c r="A172" s="72"/>
      <c r="B172" s="82"/>
      <c r="C172" s="82"/>
      <c r="D172" s="79"/>
      <c r="E172" s="83"/>
      <c r="F172" s="83"/>
      <c r="G172" s="81"/>
      <c r="H172" s="123"/>
      <c r="I172" s="238" t="str">
        <f>IF(ISNUMBER(F172),_xlfn.IFS(RIGHT(H172,3)="(b)",IF(AND(G172&gt;=DATE('1. Informace o projektu'!$C$3,1,1),G172&lt;=WORKDAY(DATE('1. Informace o projektu'!$C$3+1,1,31)-1,1)),"OK","!!"),RIGHT(H172,3)="(a)",IF(AND(G172&gt;=DATE('1. Informace o projektu'!$C$3,1,1),G172&lt;=WORKDAY(DATE('1. Informace o projektu'!$C$3,12,31)-1,1,'6. Data'!$C$76:$C$89)),"OK","!!"),ISBLANK(G172),"!",ISBLANK(H172),"!!!",H172='6. Data'!$B$3,"vyberte druh nákladu")," ")</f>
        <v xml:space="preserve"> </v>
      </c>
      <c r="J172" s="261" t="str">
        <f t="shared" si="6"/>
        <v xml:space="preserve"> </v>
      </c>
      <c r="K172" s="238" t="str">
        <f t="shared" si="7"/>
        <v xml:space="preserve"> </v>
      </c>
      <c r="L172" s="87" t="str">
        <f t="shared" si="8"/>
        <v xml:space="preserve"> </v>
      </c>
    </row>
    <row r="173" spans="1:12" x14ac:dyDescent="0.25">
      <c r="A173" s="72"/>
      <c r="B173" s="82"/>
      <c r="C173" s="82"/>
      <c r="D173" s="79"/>
      <c r="E173" s="83"/>
      <c r="F173" s="83"/>
      <c r="G173" s="81"/>
      <c r="H173" s="123"/>
      <c r="I173" s="238" t="str">
        <f>IF(ISNUMBER(F173),_xlfn.IFS(RIGHT(H173,3)="(b)",IF(AND(G173&gt;=DATE('1. Informace o projektu'!$C$3,1,1),G173&lt;=WORKDAY(DATE('1. Informace o projektu'!$C$3+1,1,31)-1,1)),"OK","!!"),RIGHT(H173,3)="(a)",IF(AND(G173&gt;=DATE('1. Informace o projektu'!$C$3,1,1),G173&lt;=WORKDAY(DATE('1. Informace o projektu'!$C$3,12,31)-1,1,'6. Data'!$C$76:$C$89)),"OK","!!"),ISBLANK(G173),"!",ISBLANK(H173),"!!!",H173='6. Data'!$B$3,"vyberte druh nákladu")," ")</f>
        <v xml:space="preserve"> </v>
      </c>
      <c r="J173" s="261" t="str">
        <f t="shared" si="6"/>
        <v xml:space="preserve"> </v>
      </c>
      <c r="K173" s="238" t="str">
        <f t="shared" si="7"/>
        <v xml:space="preserve"> </v>
      </c>
      <c r="L173" s="87" t="str">
        <f t="shared" si="8"/>
        <v xml:space="preserve"> </v>
      </c>
    </row>
    <row r="174" spans="1:12" x14ac:dyDescent="0.25">
      <c r="A174" s="72"/>
      <c r="B174" s="82"/>
      <c r="C174" s="82"/>
      <c r="D174" s="79"/>
      <c r="E174" s="83"/>
      <c r="F174" s="83"/>
      <c r="G174" s="81"/>
      <c r="H174" s="123"/>
      <c r="I174" s="238" t="str">
        <f>IF(ISNUMBER(F174),_xlfn.IFS(RIGHT(H174,3)="(b)",IF(AND(G174&gt;=DATE('1. Informace o projektu'!$C$3,1,1),G174&lt;=WORKDAY(DATE('1. Informace o projektu'!$C$3+1,1,31)-1,1)),"OK","!!"),RIGHT(H174,3)="(a)",IF(AND(G174&gt;=DATE('1. Informace o projektu'!$C$3,1,1),G174&lt;=WORKDAY(DATE('1. Informace o projektu'!$C$3,12,31)-1,1,'6. Data'!$C$76:$C$89)),"OK","!!"),ISBLANK(G174),"!",ISBLANK(H174),"!!!",H174='6. Data'!$B$3,"vyberte druh nákladu")," ")</f>
        <v xml:space="preserve"> </v>
      </c>
      <c r="J174" s="261" t="str">
        <f t="shared" si="6"/>
        <v xml:space="preserve"> </v>
      </c>
      <c r="K174" s="238" t="str">
        <f t="shared" si="7"/>
        <v xml:space="preserve"> </v>
      </c>
      <c r="L174" s="87" t="str">
        <f t="shared" si="8"/>
        <v xml:space="preserve"> </v>
      </c>
    </row>
    <row r="175" spans="1:12" x14ac:dyDescent="0.25">
      <c r="A175" s="72"/>
      <c r="B175" s="82"/>
      <c r="C175" s="82"/>
      <c r="D175" s="79"/>
      <c r="E175" s="83"/>
      <c r="F175" s="83"/>
      <c r="G175" s="81"/>
      <c r="H175" s="123"/>
      <c r="I175" s="238" t="str">
        <f>IF(ISNUMBER(F175),_xlfn.IFS(RIGHT(H175,3)="(b)",IF(AND(G175&gt;=DATE('1. Informace o projektu'!$C$3,1,1),G175&lt;=WORKDAY(DATE('1. Informace o projektu'!$C$3+1,1,31)-1,1)),"OK","!!"),RIGHT(H175,3)="(a)",IF(AND(G175&gt;=DATE('1. Informace o projektu'!$C$3,1,1),G175&lt;=WORKDAY(DATE('1. Informace o projektu'!$C$3,12,31)-1,1,'6. Data'!$C$76:$C$89)),"OK","!!"),ISBLANK(G175),"!",ISBLANK(H175),"!!!",H175='6. Data'!$B$3,"vyberte druh nákladu")," ")</f>
        <v xml:space="preserve"> </v>
      </c>
      <c r="J175" s="261" t="str">
        <f t="shared" si="6"/>
        <v xml:space="preserve"> </v>
      </c>
      <c r="K175" s="238" t="str">
        <f t="shared" si="7"/>
        <v xml:space="preserve"> </v>
      </c>
      <c r="L175" s="87" t="str">
        <f t="shared" si="8"/>
        <v xml:space="preserve"> </v>
      </c>
    </row>
    <row r="176" spans="1:12" x14ac:dyDescent="0.25">
      <c r="A176" s="72"/>
      <c r="B176" s="82"/>
      <c r="C176" s="82"/>
      <c r="D176" s="79"/>
      <c r="E176" s="83"/>
      <c r="F176" s="83"/>
      <c r="G176" s="81"/>
      <c r="H176" s="123"/>
      <c r="I176" s="238" t="str">
        <f>IF(ISNUMBER(F176),_xlfn.IFS(RIGHT(H176,3)="(b)",IF(AND(G176&gt;=DATE('1. Informace o projektu'!$C$3,1,1),G176&lt;=WORKDAY(DATE('1. Informace o projektu'!$C$3+1,1,31)-1,1)),"OK","!!"),RIGHT(H176,3)="(a)",IF(AND(G176&gt;=DATE('1. Informace o projektu'!$C$3,1,1),G176&lt;=WORKDAY(DATE('1. Informace o projektu'!$C$3,12,31)-1,1,'6. Data'!$C$76:$C$89)),"OK","!!"),ISBLANK(G176),"!",ISBLANK(H176),"!!!",H176='6. Data'!$B$3,"vyberte druh nákladu")," ")</f>
        <v xml:space="preserve"> </v>
      </c>
      <c r="J176" s="261" t="str">
        <f t="shared" si="6"/>
        <v xml:space="preserve"> </v>
      </c>
      <c r="K176" s="238" t="str">
        <f t="shared" si="7"/>
        <v xml:space="preserve"> </v>
      </c>
      <c r="L176" s="87" t="str">
        <f t="shared" si="8"/>
        <v xml:space="preserve"> </v>
      </c>
    </row>
    <row r="177" spans="1:12" x14ac:dyDescent="0.25">
      <c r="A177" s="72"/>
      <c r="B177" s="82"/>
      <c r="C177" s="82"/>
      <c r="D177" s="79"/>
      <c r="E177" s="83"/>
      <c r="F177" s="83"/>
      <c r="G177" s="81"/>
      <c r="H177" s="123"/>
      <c r="I177" s="238" t="str">
        <f>IF(ISNUMBER(F177),_xlfn.IFS(RIGHT(H177,3)="(b)",IF(AND(G177&gt;=DATE('1. Informace o projektu'!$C$3,1,1),G177&lt;=WORKDAY(DATE('1. Informace o projektu'!$C$3+1,1,31)-1,1)),"OK","!!"),RIGHT(H177,3)="(a)",IF(AND(G177&gt;=DATE('1. Informace o projektu'!$C$3,1,1),G177&lt;=WORKDAY(DATE('1. Informace o projektu'!$C$3,12,31)-1,1,'6. Data'!$C$76:$C$89)),"OK","!!"),ISBLANK(G177),"!",ISBLANK(H177),"!!!",H177='6. Data'!$B$3,"vyberte druh nákladu")," ")</f>
        <v xml:space="preserve"> </v>
      </c>
      <c r="J177" s="261" t="str">
        <f t="shared" si="6"/>
        <v xml:space="preserve"> </v>
      </c>
      <c r="K177" s="238" t="str">
        <f t="shared" si="7"/>
        <v xml:space="preserve"> </v>
      </c>
      <c r="L177" s="87" t="str">
        <f t="shared" si="8"/>
        <v xml:space="preserve"> </v>
      </c>
    </row>
    <row r="178" spans="1:12" x14ac:dyDescent="0.25">
      <c r="A178" s="72"/>
      <c r="B178" s="82"/>
      <c r="C178" s="82"/>
      <c r="D178" s="79"/>
      <c r="E178" s="83"/>
      <c r="F178" s="83"/>
      <c r="G178" s="81"/>
      <c r="H178" s="123"/>
      <c r="I178" s="238" t="str">
        <f>IF(ISNUMBER(F178),_xlfn.IFS(RIGHT(H178,3)="(b)",IF(AND(G178&gt;=DATE('1. Informace o projektu'!$C$3,1,1),G178&lt;=WORKDAY(DATE('1. Informace o projektu'!$C$3+1,1,31)-1,1)),"OK","!!"),RIGHT(H178,3)="(a)",IF(AND(G178&gt;=DATE('1. Informace o projektu'!$C$3,1,1),G178&lt;=WORKDAY(DATE('1. Informace o projektu'!$C$3,12,31)-1,1,'6. Data'!$C$76:$C$89)),"OK","!!"),ISBLANK(G178),"!",ISBLANK(H178),"!!!",H178='6. Data'!$B$3,"vyberte druh nákladu")," ")</f>
        <v xml:space="preserve"> </v>
      </c>
      <c r="J178" s="261" t="str">
        <f t="shared" si="6"/>
        <v xml:space="preserve"> </v>
      </c>
      <c r="K178" s="238" t="str">
        <f t="shared" si="7"/>
        <v xml:space="preserve"> </v>
      </c>
      <c r="L178" s="87" t="str">
        <f t="shared" si="8"/>
        <v xml:space="preserve"> </v>
      </c>
    </row>
    <row r="179" spans="1:12" x14ac:dyDescent="0.25">
      <c r="A179" s="72"/>
      <c r="B179" s="82"/>
      <c r="C179" s="82"/>
      <c r="D179" s="79"/>
      <c r="E179" s="83"/>
      <c r="F179" s="83"/>
      <c r="G179" s="81"/>
      <c r="H179" s="123"/>
      <c r="I179" s="238" t="str">
        <f>IF(ISNUMBER(F179),_xlfn.IFS(RIGHT(H179,3)="(b)",IF(AND(G179&gt;=DATE('1. Informace o projektu'!$C$3,1,1),G179&lt;=WORKDAY(DATE('1. Informace o projektu'!$C$3+1,1,31)-1,1)),"OK","!!"),RIGHT(H179,3)="(a)",IF(AND(G179&gt;=DATE('1. Informace o projektu'!$C$3,1,1),G179&lt;=WORKDAY(DATE('1. Informace o projektu'!$C$3,12,31)-1,1,'6. Data'!$C$76:$C$89)),"OK","!!"),ISBLANK(G179),"!",ISBLANK(H179),"!!!",H179='6. Data'!$B$3,"vyberte druh nákladu")," ")</f>
        <v xml:space="preserve"> </v>
      </c>
      <c r="J179" s="261" t="str">
        <f t="shared" si="6"/>
        <v xml:space="preserve"> </v>
      </c>
      <c r="K179" s="238" t="str">
        <f t="shared" si="7"/>
        <v xml:space="preserve"> </v>
      </c>
      <c r="L179" s="87" t="str">
        <f t="shared" si="8"/>
        <v xml:space="preserve"> </v>
      </c>
    </row>
    <row r="180" spans="1:12" x14ac:dyDescent="0.25">
      <c r="A180" s="72"/>
      <c r="B180" s="82"/>
      <c r="C180" s="82"/>
      <c r="D180" s="79"/>
      <c r="E180" s="83"/>
      <c r="F180" s="83"/>
      <c r="G180" s="81"/>
      <c r="H180" s="123"/>
      <c r="I180" s="238" t="str">
        <f>IF(ISNUMBER(F180),_xlfn.IFS(RIGHT(H180,3)="(b)",IF(AND(G180&gt;=DATE('1. Informace o projektu'!$C$3,1,1),G180&lt;=WORKDAY(DATE('1. Informace o projektu'!$C$3+1,1,31)-1,1)),"OK","!!"),RIGHT(H180,3)="(a)",IF(AND(G180&gt;=DATE('1. Informace o projektu'!$C$3,1,1),G180&lt;=WORKDAY(DATE('1. Informace o projektu'!$C$3,12,31)-1,1,'6. Data'!$C$76:$C$89)),"OK","!!"),ISBLANK(G180),"!",ISBLANK(H180),"!!!",H180='6. Data'!$B$3,"vyberte druh nákladu")," ")</f>
        <v xml:space="preserve"> </v>
      </c>
      <c r="J180" s="261" t="str">
        <f t="shared" si="6"/>
        <v xml:space="preserve"> </v>
      </c>
      <c r="K180" s="238" t="str">
        <f t="shared" si="7"/>
        <v xml:space="preserve"> </v>
      </c>
      <c r="L180" s="87" t="str">
        <f t="shared" si="8"/>
        <v xml:space="preserve"> </v>
      </c>
    </row>
    <row r="181" spans="1:12" x14ac:dyDescent="0.25">
      <c r="A181" s="72"/>
      <c r="B181" s="82"/>
      <c r="C181" s="82"/>
      <c r="D181" s="79"/>
      <c r="E181" s="83"/>
      <c r="F181" s="83"/>
      <c r="G181" s="81"/>
      <c r="H181" s="123"/>
      <c r="I181" s="238" t="str">
        <f>IF(ISNUMBER(F181),_xlfn.IFS(RIGHT(H181,3)="(b)",IF(AND(G181&gt;=DATE('1. Informace o projektu'!$C$3,1,1),G181&lt;=WORKDAY(DATE('1. Informace o projektu'!$C$3+1,1,31)-1,1)),"OK","!!"),RIGHT(H181,3)="(a)",IF(AND(G181&gt;=DATE('1. Informace o projektu'!$C$3,1,1),G181&lt;=WORKDAY(DATE('1. Informace o projektu'!$C$3,12,31)-1,1,'6. Data'!$C$76:$C$89)),"OK","!!"),ISBLANK(G181),"!",ISBLANK(H181),"!!!",H181='6. Data'!$B$3,"vyberte druh nákladu")," ")</f>
        <v xml:space="preserve"> </v>
      </c>
      <c r="J181" s="261" t="str">
        <f t="shared" si="6"/>
        <v xml:space="preserve"> </v>
      </c>
      <c r="K181" s="238" t="str">
        <f t="shared" si="7"/>
        <v xml:space="preserve"> </v>
      </c>
      <c r="L181" s="87" t="str">
        <f t="shared" si="8"/>
        <v xml:space="preserve"> </v>
      </c>
    </row>
    <row r="182" spans="1:12" x14ac:dyDescent="0.25">
      <c r="A182" s="72"/>
      <c r="B182" s="82"/>
      <c r="C182" s="82"/>
      <c r="D182" s="79"/>
      <c r="E182" s="83"/>
      <c r="F182" s="83"/>
      <c r="G182" s="81"/>
      <c r="H182" s="123"/>
      <c r="I182" s="238" t="str">
        <f>IF(ISNUMBER(F182),_xlfn.IFS(RIGHT(H182,3)="(b)",IF(AND(G182&gt;=DATE('1. Informace o projektu'!$C$3,1,1),G182&lt;=WORKDAY(DATE('1. Informace o projektu'!$C$3+1,1,31)-1,1)),"OK","!!"),RIGHT(H182,3)="(a)",IF(AND(G182&gt;=DATE('1. Informace o projektu'!$C$3,1,1),G182&lt;=WORKDAY(DATE('1. Informace o projektu'!$C$3,12,31)-1,1,'6. Data'!$C$76:$C$89)),"OK","!!"),ISBLANK(G182),"!",ISBLANK(H182),"!!!",H182='6. Data'!$B$3,"vyberte druh nákladu")," ")</f>
        <v xml:space="preserve"> </v>
      </c>
      <c r="J182" s="261" t="str">
        <f t="shared" si="6"/>
        <v xml:space="preserve"> </v>
      </c>
      <c r="K182" s="238" t="str">
        <f t="shared" si="7"/>
        <v xml:space="preserve"> </v>
      </c>
      <c r="L182" s="87" t="str">
        <f t="shared" si="8"/>
        <v xml:space="preserve"> </v>
      </c>
    </row>
    <row r="183" spans="1:12" x14ac:dyDescent="0.25">
      <c r="A183" s="72"/>
      <c r="B183" s="82"/>
      <c r="C183" s="82"/>
      <c r="D183" s="79"/>
      <c r="E183" s="83"/>
      <c r="F183" s="83"/>
      <c r="G183" s="81"/>
      <c r="H183" s="123"/>
      <c r="I183" s="238" t="str">
        <f>IF(ISNUMBER(F183),_xlfn.IFS(RIGHT(H183,3)="(b)",IF(AND(G183&gt;=DATE('1. Informace o projektu'!$C$3,1,1),G183&lt;=WORKDAY(DATE('1. Informace o projektu'!$C$3+1,1,31)-1,1)),"OK","!!"),RIGHT(H183,3)="(a)",IF(AND(G183&gt;=DATE('1. Informace o projektu'!$C$3,1,1),G183&lt;=WORKDAY(DATE('1. Informace o projektu'!$C$3,12,31)-1,1,'6. Data'!$C$76:$C$89)),"OK","!!"),ISBLANK(G183),"!",ISBLANK(H183),"!!!",H183='6. Data'!$B$3,"vyberte druh nákladu")," ")</f>
        <v xml:space="preserve"> </v>
      </c>
      <c r="J183" s="261" t="str">
        <f t="shared" si="6"/>
        <v xml:space="preserve"> </v>
      </c>
      <c r="K183" s="238" t="str">
        <f t="shared" si="7"/>
        <v xml:space="preserve"> </v>
      </c>
      <c r="L183" s="87" t="str">
        <f t="shared" si="8"/>
        <v xml:space="preserve"> </v>
      </c>
    </row>
    <row r="184" spans="1:12" x14ac:dyDescent="0.25">
      <c r="A184" s="72"/>
      <c r="B184" s="82"/>
      <c r="C184" s="82"/>
      <c r="D184" s="79"/>
      <c r="E184" s="83"/>
      <c r="F184" s="83"/>
      <c r="G184" s="81"/>
      <c r="H184" s="123"/>
      <c r="I184" s="238" t="str">
        <f>IF(ISNUMBER(F184),_xlfn.IFS(RIGHT(H184,3)="(b)",IF(AND(G184&gt;=DATE('1. Informace o projektu'!$C$3,1,1),G184&lt;=WORKDAY(DATE('1. Informace o projektu'!$C$3+1,1,31)-1,1)),"OK","!!"),RIGHT(H184,3)="(a)",IF(AND(G184&gt;=DATE('1. Informace o projektu'!$C$3,1,1),G184&lt;=WORKDAY(DATE('1. Informace o projektu'!$C$3,12,31)-1,1,'6. Data'!$C$76:$C$89)),"OK","!!"),ISBLANK(G184),"!",ISBLANK(H184),"!!!",H184='6. Data'!$B$3,"vyberte druh nákladu")," ")</f>
        <v xml:space="preserve"> </v>
      </c>
      <c r="J184" s="261" t="str">
        <f t="shared" si="6"/>
        <v xml:space="preserve"> </v>
      </c>
      <c r="K184" s="238" t="str">
        <f t="shared" si="7"/>
        <v xml:space="preserve"> </v>
      </c>
      <c r="L184" s="87" t="str">
        <f t="shared" si="8"/>
        <v xml:space="preserve"> </v>
      </c>
    </row>
    <row r="185" spans="1:12" x14ac:dyDescent="0.25">
      <c r="A185" s="72"/>
      <c r="B185" s="82"/>
      <c r="C185" s="82"/>
      <c r="D185" s="79"/>
      <c r="E185" s="83"/>
      <c r="F185" s="83"/>
      <c r="G185" s="81"/>
      <c r="H185" s="123"/>
      <c r="I185" s="238" t="str">
        <f>IF(ISNUMBER(F185),_xlfn.IFS(RIGHT(H185,3)="(b)",IF(AND(G185&gt;=DATE('1. Informace o projektu'!$C$3,1,1),G185&lt;=WORKDAY(DATE('1. Informace o projektu'!$C$3+1,1,31)-1,1)),"OK","!!"),RIGHT(H185,3)="(a)",IF(AND(G185&gt;=DATE('1. Informace o projektu'!$C$3,1,1),G185&lt;=WORKDAY(DATE('1. Informace o projektu'!$C$3,12,31)-1,1,'6. Data'!$C$76:$C$89)),"OK","!!"),ISBLANK(G185),"!",ISBLANK(H185),"!!!",H185='6. Data'!$B$3,"vyberte druh nákladu")," ")</f>
        <v xml:space="preserve"> </v>
      </c>
      <c r="J185" s="261" t="str">
        <f t="shared" si="6"/>
        <v xml:space="preserve"> </v>
      </c>
      <c r="K185" s="238" t="str">
        <f t="shared" si="7"/>
        <v xml:space="preserve"> </v>
      </c>
      <c r="L185" s="87" t="str">
        <f t="shared" si="8"/>
        <v xml:space="preserve"> </v>
      </c>
    </row>
    <row r="186" spans="1:12" x14ac:dyDescent="0.25">
      <c r="A186" s="72"/>
      <c r="B186" s="82"/>
      <c r="C186" s="82"/>
      <c r="D186" s="79"/>
      <c r="E186" s="83"/>
      <c r="F186" s="83"/>
      <c r="G186" s="81"/>
      <c r="H186" s="123"/>
      <c r="I186" s="238" t="str">
        <f>IF(ISNUMBER(F186),_xlfn.IFS(RIGHT(H186,3)="(b)",IF(AND(G186&gt;=DATE('1. Informace o projektu'!$C$3,1,1),G186&lt;=WORKDAY(DATE('1. Informace o projektu'!$C$3+1,1,31)-1,1)),"OK","!!"),RIGHT(H186,3)="(a)",IF(AND(G186&gt;=DATE('1. Informace o projektu'!$C$3,1,1),G186&lt;=WORKDAY(DATE('1. Informace o projektu'!$C$3,12,31)-1,1,'6. Data'!$C$76:$C$89)),"OK","!!"),ISBLANK(G186),"!",ISBLANK(H186),"!!!",H186='6. Data'!$B$3,"vyberte druh nákladu")," ")</f>
        <v xml:space="preserve"> </v>
      </c>
      <c r="J186" s="261" t="str">
        <f t="shared" si="6"/>
        <v xml:space="preserve"> </v>
      </c>
      <c r="K186" s="238" t="str">
        <f t="shared" si="7"/>
        <v xml:space="preserve"> </v>
      </c>
      <c r="L186" s="87" t="str">
        <f t="shared" si="8"/>
        <v xml:space="preserve"> </v>
      </c>
    </row>
    <row r="187" spans="1:12" x14ac:dyDescent="0.25">
      <c r="A187" s="72"/>
      <c r="B187" s="82"/>
      <c r="C187" s="82"/>
      <c r="D187" s="79"/>
      <c r="E187" s="83"/>
      <c r="F187" s="83"/>
      <c r="G187" s="81"/>
      <c r="H187" s="123"/>
      <c r="I187" s="238" t="str">
        <f>IF(ISNUMBER(F187),_xlfn.IFS(RIGHT(H187,3)="(b)",IF(AND(G187&gt;=DATE('1. Informace o projektu'!$C$3,1,1),G187&lt;=WORKDAY(DATE('1. Informace o projektu'!$C$3+1,1,31)-1,1)),"OK","!!"),RIGHT(H187,3)="(a)",IF(AND(G187&gt;=DATE('1. Informace o projektu'!$C$3,1,1),G187&lt;=WORKDAY(DATE('1. Informace o projektu'!$C$3,12,31)-1,1,'6. Data'!$C$76:$C$89)),"OK","!!"),ISBLANK(G187),"!",ISBLANK(H187),"!!!",H187='6. Data'!$B$3,"vyberte druh nákladu")," ")</f>
        <v xml:space="preserve"> </v>
      </c>
      <c r="J187" s="261" t="str">
        <f t="shared" si="6"/>
        <v xml:space="preserve"> </v>
      </c>
      <c r="K187" s="238" t="str">
        <f t="shared" si="7"/>
        <v xml:space="preserve"> </v>
      </c>
      <c r="L187" s="87" t="str">
        <f t="shared" si="8"/>
        <v xml:space="preserve"> </v>
      </c>
    </row>
    <row r="188" spans="1:12" x14ac:dyDescent="0.25">
      <c r="A188" s="72"/>
      <c r="B188" s="82"/>
      <c r="C188" s="82"/>
      <c r="D188" s="79"/>
      <c r="E188" s="83"/>
      <c r="F188" s="83"/>
      <c r="G188" s="81"/>
      <c r="H188" s="123"/>
      <c r="I188" s="238" t="str">
        <f>IF(ISNUMBER(F188),_xlfn.IFS(RIGHT(H188,3)="(b)",IF(AND(G188&gt;=DATE('1. Informace o projektu'!$C$3,1,1),G188&lt;=WORKDAY(DATE('1. Informace o projektu'!$C$3+1,1,31)-1,1)),"OK","!!"),RIGHT(H188,3)="(a)",IF(AND(G188&gt;=DATE('1. Informace o projektu'!$C$3,1,1),G188&lt;=WORKDAY(DATE('1. Informace o projektu'!$C$3,12,31)-1,1,'6. Data'!$C$76:$C$89)),"OK","!!"),ISBLANK(G188),"!",ISBLANK(H188),"!!!",H188='6. Data'!$B$3,"vyberte druh nákladu")," ")</f>
        <v xml:space="preserve"> </v>
      </c>
      <c r="J188" s="261" t="str">
        <f t="shared" si="6"/>
        <v xml:space="preserve"> </v>
      </c>
      <c r="K188" s="238" t="str">
        <f t="shared" si="7"/>
        <v xml:space="preserve"> </v>
      </c>
      <c r="L188" s="87" t="str">
        <f t="shared" si="8"/>
        <v xml:space="preserve"> </v>
      </c>
    </row>
    <row r="189" spans="1:12" x14ac:dyDescent="0.25">
      <c r="A189" s="72"/>
      <c r="B189" s="82"/>
      <c r="C189" s="82"/>
      <c r="D189" s="79"/>
      <c r="E189" s="83"/>
      <c r="F189" s="83"/>
      <c r="G189" s="81"/>
      <c r="H189" s="123"/>
      <c r="I189" s="238" t="str">
        <f>IF(ISNUMBER(F189),_xlfn.IFS(RIGHT(H189,3)="(b)",IF(AND(G189&gt;=DATE('1. Informace o projektu'!$C$3,1,1),G189&lt;=WORKDAY(DATE('1. Informace o projektu'!$C$3+1,1,31)-1,1)),"OK","!!"),RIGHT(H189,3)="(a)",IF(AND(G189&gt;=DATE('1. Informace o projektu'!$C$3,1,1),G189&lt;=WORKDAY(DATE('1. Informace o projektu'!$C$3,12,31)-1,1,'6. Data'!$C$76:$C$89)),"OK","!!"),ISBLANK(G189),"!",ISBLANK(H189),"!!!",H189='6. Data'!$B$3,"vyberte druh nákladu")," ")</f>
        <v xml:space="preserve"> </v>
      </c>
      <c r="J189" s="261" t="str">
        <f t="shared" si="6"/>
        <v xml:space="preserve"> </v>
      </c>
      <c r="K189" s="238" t="str">
        <f t="shared" si="7"/>
        <v xml:space="preserve"> </v>
      </c>
      <c r="L189" s="87" t="str">
        <f t="shared" si="8"/>
        <v xml:space="preserve"> </v>
      </c>
    </row>
    <row r="190" spans="1:12" x14ac:dyDescent="0.25">
      <c r="A190" s="72"/>
      <c r="B190" s="82"/>
      <c r="C190" s="82"/>
      <c r="D190" s="79"/>
      <c r="E190" s="83"/>
      <c r="F190" s="83"/>
      <c r="G190" s="81"/>
      <c r="H190" s="123"/>
      <c r="I190" s="238" t="str">
        <f>IF(ISNUMBER(F190),_xlfn.IFS(RIGHT(H190,3)="(b)",IF(AND(G190&gt;=DATE('1. Informace o projektu'!$C$3,1,1),G190&lt;=WORKDAY(DATE('1. Informace o projektu'!$C$3+1,1,31)-1,1)),"OK","!!"),RIGHT(H190,3)="(a)",IF(AND(G190&gt;=DATE('1. Informace o projektu'!$C$3,1,1),G190&lt;=WORKDAY(DATE('1. Informace o projektu'!$C$3,12,31)-1,1,'6. Data'!$C$76:$C$89)),"OK","!!"),ISBLANK(G190),"!",ISBLANK(H190),"!!!",H190='6. Data'!$B$3,"vyberte druh nákladu")," ")</f>
        <v xml:space="preserve"> </v>
      </c>
      <c r="J190" s="261" t="str">
        <f t="shared" si="6"/>
        <v xml:space="preserve"> </v>
      </c>
      <c r="K190" s="238" t="str">
        <f t="shared" si="7"/>
        <v xml:space="preserve"> </v>
      </c>
      <c r="L190" s="87" t="str">
        <f t="shared" si="8"/>
        <v xml:space="preserve"> </v>
      </c>
    </row>
    <row r="191" spans="1:12" x14ac:dyDescent="0.25">
      <c r="A191" s="72"/>
      <c r="B191" s="82"/>
      <c r="C191" s="82"/>
      <c r="D191" s="79"/>
      <c r="E191" s="83"/>
      <c r="F191" s="83"/>
      <c r="G191" s="81"/>
      <c r="H191" s="123"/>
      <c r="I191" s="238" t="str">
        <f>IF(ISNUMBER(F191),_xlfn.IFS(RIGHT(H191,3)="(b)",IF(AND(G191&gt;=DATE('1. Informace o projektu'!$C$3,1,1),G191&lt;=WORKDAY(DATE('1. Informace o projektu'!$C$3+1,1,31)-1,1)),"OK","!!"),RIGHT(H191,3)="(a)",IF(AND(G191&gt;=DATE('1. Informace o projektu'!$C$3,1,1),G191&lt;=WORKDAY(DATE('1. Informace o projektu'!$C$3,12,31)-1,1,'6. Data'!$C$76:$C$89)),"OK","!!"),ISBLANK(G191),"!",ISBLANK(H191),"!!!",H191='6. Data'!$B$3,"vyberte druh nákladu")," ")</f>
        <v xml:space="preserve"> </v>
      </c>
      <c r="J191" s="261" t="str">
        <f t="shared" si="6"/>
        <v xml:space="preserve"> </v>
      </c>
      <c r="K191" s="238" t="str">
        <f t="shared" si="7"/>
        <v xml:space="preserve"> </v>
      </c>
      <c r="L191" s="87" t="str">
        <f t="shared" si="8"/>
        <v xml:space="preserve"> </v>
      </c>
    </row>
    <row r="192" spans="1:12" x14ac:dyDescent="0.25">
      <c r="A192" s="72"/>
      <c r="B192" s="82"/>
      <c r="C192" s="82"/>
      <c r="D192" s="79"/>
      <c r="E192" s="83"/>
      <c r="F192" s="83"/>
      <c r="G192" s="81"/>
      <c r="H192" s="123"/>
      <c r="I192" s="238" t="str">
        <f>IF(ISNUMBER(F192),_xlfn.IFS(RIGHT(H192,3)="(b)",IF(AND(G192&gt;=DATE('1. Informace o projektu'!$C$3,1,1),G192&lt;=WORKDAY(DATE('1. Informace o projektu'!$C$3+1,1,31)-1,1)),"OK","!!"),RIGHT(H192,3)="(a)",IF(AND(G192&gt;=DATE('1. Informace o projektu'!$C$3,1,1),G192&lt;=WORKDAY(DATE('1. Informace o projektu'!$C$3,12,31)-1,1,'6. Data'!$C$76:$C$89)),"OK","!!"),ISBLANK(G192),"!",ISBLANK(H192),"!!!",H192='6. Data'!$B$3,"vyberte druh nákladu")," ")</f>
        <v xml:space="preserve"> </v>
      </c>
      <c r="J192" s="261" t="str">
        <f t="shared" si="6"/>
        <v xml:space="preserve"> </v>
      </c>
      <c r="K192" s="238" t="str">
        <f t="shared" si="7"/>
        <v xml:space="preserve"> </v>
      </c>
      <c r="L192" s="87" t="str">
        <f t="shared" si="8"/>
        <v xml:space="preserve"> </v>
      </c>
    </row>
    <row r="193" spans="1:12" x14ac:dyDescent="0.25">
      <c r="A193" s="72"/>
      <c r="B193" s="82"/>
      <c r="C193" s="82"/>
      <c r="D193" s="79"/>
      <c r="E193" s="83"/>
      <c r="F193" s="83"/>
      <c r="G193" s="81"/>
      <c r="H193" s="123"/>
      <c r="I193" s="238" t="str">
        <f>IF(ISNUMBER(F193),_xlfn.IFS(RIGHT(H193,3)="(b)",IF(AND(G193&gt;=DATE('1. Informace o projektu'!$C$3,1,1),G193&lt;=WORKDAY(DATE('1. Informace o projektu'!$C$3+1,1,31)-1,1)),"OK","!!"),RIGHT(H193,3)="(a)",IF(AND(G193&gt;=DATE('1. Informace o projektu'!$C$3,1,1),G193&lt;=WORKDAY(DATE('1. Informace o projektu'!$C$3,12,31)-1,1,'6. Data'!$C$76:$C$89)),"OK","!!"),ISBLANK(G193),"!",ISBLANK(H193),"!!!",H193='6. Data'!$B$3,"vyberte druh nákladu")," ")</f>
        <v xml:space="preserve"> </v>
      </c>
      <c r="J193" s="261" t="str">
        <f t="shared" si="6"/>
        <v xml:space="preserve"> </v>
      </c>
      <c r="K193" s="238" t="str">
        <f t="shared" si="7"/>
        <v xml:space="preserve"> </v>
      </c>
      <c r="L193" s="87" t="str">
        <f t="shared" si="8"/>
        <v xml:space="preserve"> </v>
      </c>
    </row>
    <row r="194" spans="1:12" x14ac:dyDescent="0.25">
      <c r="A194" s="72"/>
      <c r="B194" s="82"/>
      <c r="C194" s="82"/>
      <c r="D194" s="79"/>
      <c r="E194" s="83"/>
      <c r="F194" s="83"/>
      <c r="G194" s="81"/>
      <c r="H194" s="123"/>
      <c r="I194" s="238" t="str">
        <f>IF(ISNUMBER(F194),_xlfn.IFS(RIGHT(H194,3)="(b)",IF(AND(G194&gt;=DATE('1. Informace o projektu'!$C$3,1,1),G194&lt;=WORKDAY(DATE('1. Informace o projektu'!$C$3+1,1,31)-1,1)),"OK","!!"),RIGHT(H194,3)="(a)",IF(AND(G194&gt;=DATE('1. Informace o projektu'!$C$3,1,1),G194&lt;=WORKDAY(DATE('1. Informace o projektu'!$C$3,12,31)-1,1,'6. Data'!$C$76:$C$89)),"OK","!!"),ISBLANK(G194),"!",ISBLANK(H194),"!!!",H194='6. Data'!$B$3,"vyberte druh nákladu")," ")</f>
        <v xml:space="preserve"> </v>
      </c>
      <c r="J194" s="261" t="str">
        <f t="shared" si="6"/>
        <v xml:space="preserve"> </v>
      </c>
      <c r="K194" s="238" t="str">
        <f t="shared" si="7"/>
        <v xml:space="preserve"> </v>
      </c>
      <c r="L194" s="87" t="str">
        <f t="shared" si="8"/>
        <v xml:space="preserve"> </v>
      </c>
    </row>
    <row r="195" spans="1:12" x14ac:dyDescent="0.25">
      <c r="A195" s="72"/>
      <c r="B195" s="82"/>
      <c r="C195" s="82"/>
      <c r="D195" s="79"/>
      <c r="E195" s="83"/>
      <c r="F195" s="83"/>
      <c r="G195" s="81"/>
      <c r="H195" s="123"/>
      <c r="I195" s="238" t="str">
        <f>IF(ISNUMBER(F195),_xlfn.IFS(RIGHT(H195,3)="(b)",IF(AND(G195&gt;=DATE('1. Informace o projektu'!$C$3,1,1),G195&lt;=WORKDAY(DATE('1. Informace o projektu'!$C$3+1,1,31)-1,1)),"OK","!!"),RIGHT(H195,3)="(a)",IF(AND(G195&gt;=DATE('1. Informace o projektu'!$C$3,1,1),G195&lt;=WORKDAY(DATE('1. Informace o projektu'!$C$3,12,31)-1,1,'6. Data'!$C$76:$C$89)),"OK","!!"),ISBLANK(G195),"!",ISBLANK(H195),"!!!",H195='6. Data'!$B$3,"vyberte druh nákladu")," ")</f>
        <v xml:space="preserve"> </v>
      </c>
      <c r="J195" s="261" t="str">
        <f t="shared" si="6"/>
        <v xml:space="preserve"> </v>
      </c>
      <c r="K195" s="238" t="str">
        <f t="shared" si="7"/>
        <v xml:space="preserve"> </v>
      </c>
      <c r="L195" s="87" t="str">
        <f t="shared" si="8"/>
        <v xml:space="preserve"> </v>
      </c>
    </row>
    <row r="196" spans="1:12" x14ac:dyDescent="0.25">
      <c r="A196" s="72"/>
      <c r="B196" s="82"/>
      <c r="C196" s="82"/>
      <c r="D196" s="79"/>
      <c r="E196" s="83"/>
      <c r="F196" s="83"/>
      <c r="G196" s="81"/>
      <c r="H196" s="123"/>
      <c r="I196" s="238" t="str">
        <f>IF(ISNUMBER(F196),_xlfn.IFS(RIGHT(H196,3)="(b)",IF(AND(G196&gt;=DATE('1. Informace o projektu'!$C$3,1,1),G196&lt;=WORKDAY(DATE('1. Informace o projektu'!$C$3+1,1,31)-1,1)),"OK","!!"),RIGHT(H196,3)="(a)",IF(AND(G196&gt;=DATE('1. Informace o projektu'!$C$3,1,1),G196&lt;=WORKDAY(DATE('1. Informace o projektu'!$C$3,12,31)-1,1,'6. Data'!$C$76:$C$89)),"OK","!!"),ISBLANK(G196),"!",ISBLANK(H196),"!!!",H196='6. Data'!$B$3,"vyberte druh nákladu")," ")</f>
        <v xml:space="preserve"> </v>
      </c>
      <c r="J196" s="261" t="str">
        <f t="shared" si="6"/>
        <v xml:space="preserve"> </v>
      </c>
      <c r="K196" s="238" t="str">
        <f t="shared" si="7"/>
        <v xml:space="preserve"> </v>
      </c>
      <c r="L196" s="87" t="str">
        <f t="shared" si="8"/>
        <v xml:space="preserve"> </v>
      </c>
    </row>
    <row r="197" spans="1:12" x14ac:dyDescent="0.25">
      <c r="A197" s="72"/>
      <c r="B197" s="82"/>
      <c r="C197" s="82"/>
      <c r="D197" s="79"/>
      <c r="E197" s="83"/>
      <c r="F197" s="83"/>
      <c r="G197" s="81"/>
      <c r="H197" s="123"/>
      <c r="I197" s="238" t="str">
        <f>IF(ISNUMBER(F197),_xlfn.IFS(RIGHT(H197,3)="(b)",IF(AND(G197&gt;=DATE('1. Informace o projektu'!$C$3,1,1),G197&lt;=WORKDAY(DATE('1. Informace o projektu'!$C$3+1,1,31)-1,1)),"OK","!!"),RIGHT(H197,3)="(a)",IF(AND(G197&gt;=DATE('1. Informace o projektu'!$C$3,1,1),G197&lt;=WORKDAY(DATE('1. Informace o projektu'!$C$3,12,31)-1,1,'6. Data'!$C$76:$C$89)),"OK","!!"),ISBLANK(G197),"!",ISBLANK(H197),"!!!",H197='6. Data'!$B$3,"vyberte druh nákladu")," ")</f>
        <v xml:space="preserve"> </v>
      </c>
      <c r="J197" s="261" t="str">
        <f t="shared" si="6"/>
        <v xml:space="preserve"> </v>
      </c>
      <c r="K197" s="238" t="str">
        <f t="shared" si="7"/>
        <v xml:space="preserve"> </v>
      </c>
      <c r="L197" s="87" t="str">
        <f t="shared" si="8"/>
        <v xml:space="preserve"> </v>
      </c>
    </row>
    <row r="198" spans="1:12" x14ac:dyDescent="0.25">
      <c r="A198" s="72"/>
      <c r="B198" s="82"/>
      <c r="C198" s="82"/>
      <c r="D198" s="79"/>
      <c r="E198" s="83"/>
      <c r="F198" s="83"/>
      <c r="G198" s="81"/>
      <c r="H198" s="123"/>
      <c r="I198" s="238" t="str">
        <f>IF(ISNUMBER(F198),_xlfn.IFS(RIGHT(H198,3)="(b)",IF(AND(G198&gt;=DATE('1. Informace o projektu'!$C$3,1,1),G198&lt;=WORKDAY(DATE('1. Informace o projektu'!$C$3+1,1,31)-1,1)),"OK","!!"),RIGHT(H198,3)="(a)",IF(AND(G198&gt;=DATE('1. Informace o projektu'!$C$3,1,1),G198&lt;=WORKDAY(DATE('1. Informace o projektu'!$C$3,12,31)-1,1,'6. Data'!$C$76:$C$89)),"OK","!!"),ISBLANK(G198),"!",ISBLANK(H198),"!!!",H198='6. Data'!$B$3,"vyberte druh nákladu")," ")</f>
        <v xml:space="preserve"> </v>
      </c>
      <c r="J198" s="261" t="str">
        <f t="shared" si="6"/>
        <v xml:space="preserve"> </v>
      </c>
      <c r="K198" s="238" t="str">
        <f t="shared" si="7"/>
        <v xml:space="preserve"> </v>
      </c>
      <c r="L198" s="87" t="str">
        <f t="shared" si="8"/>
        <v xml:space="preserve"> </v>
      </c>
    </row>
    <row r="199" spans="1:12" x14ac:dyDescent="0.25">
      <c r="A199" s="72"/>
      <c r="B199" s="82"/>
      <c r="C199" s="82"/>
      <c r="D199" s="79"/>
      <c r="E199" s="83"/>
      <c r="F199" s="83"/>
      <c r="G199" s="81"/>
      <c r="H199" s="123"/>
      <c r="I199" s="238" t="str">
        <f>IF(ISNUMBER(F199),_xlfn.IFS(RIGHT(H199,3)="(b)",IF(AND(G199&gt;=DATE('1. Informace o projektu'!$C$3,1,1),G199&lt;=WORKDAY(DATE('1. Informace o projektu'!$C$3+1,1,31)-1,1)),"OK","!!"),RIGHT(H199,3)="(a)",IF(AND(G199&gt;=DATE('1. Informace o projektu'!$C$3,1,1),G199&lt;=WORKDAY(DATE('1. Informace o projektu'!$C$3,12,31)-1,1,'6. Data'!$C$76:$C$89)),"OK","!!"),ISBLANK(G199),"!",ISBLANK(H199),"!!!",H199='6. Data'!$B$3,"vyberte druh nákladu")," ")</f>
        <v xml:space="preserve"> </v>
      </c>
      <c r="J199" s="261" t="str">
        <f t="shared" ref="J199:J262" si="9">_xlfn.IFS(I199="!","Zapište datum úhrady",I199="ok"," ",I199=" "," ",I199="!!!","vyberte druh nákladu",I199="!!","nepovolené datum úhrady",I199="vyberte druh nákladu","vyberte druh nákladu")</f>
        <v xml:space="preserve"> </v>
      </c>
      <c r="K199" s="238" t="str">
        <f t="shared" ref="K199:K262" si="10">IF(ISNUMBER(F199),IF(E199&gt;=F199,"OK","!")," ")</f>
        <v xml:space="preserve"> </v>
      </c>
      <c r="L199" s="87" t="str">
        <f t="shared" ref="L199:L262" si="11">_xlfn.IFS(K199="!","Hrazeno z dotace je vyšší než fakturovaná částka",K199="ok"," ",K199=" "," ")</f>
        <v xml:space="preserve"> </v>
      </c>
    </row>
    <row r="200" spans="1:12" x14ac:dyDescent="0.25">
      <c r="A200" s="72"/>
      <c r="B200" s="82"/>
      <c r="C200" s="82"/>
      <c r="D200" s="79"/>
      <c r="E200" s="83"/>
      <c r="F200" s="83"/>
      <c r="G200" s="81"/>
      <c r="H200" s="123"/>
      <c r="I200" s="238" t="str">
        <f>IF(ISNUMBER(F200),_xlfn.IFS(RIGHT(H200,3)="(b)",IF(AND(G200&gt;=DATE('1. Informace o projektu'!$C$3,1,1),G200&lt;=WORKDAY(DATE('1. Informace o projektu'!$C$3+1,1,31)-1,1)),"OK","!!"),RIGHT(H200,3)="(a)",IF(AND(G200&gt;=DATE('1. Informace o projektu'!$C$3,1,1),G200&lt;=WORKDAY(DATE('1. Informace o projektu'!$C$3,12,31)-1,1,'6. Data'!$C$76:$C$89)),"OK","!!"),ISBLANK(G200),"!",ISBLANK(H200),"!!!",H200='6. Data'!$B$3,"vyberte druh nákladu")," ")</f>
        <v xml:space="preserve"> </v>
      </c>
      <c r="J200" s="261" t="str">
        <f t="shared" si="9"/>
        <v xml:space="preserve"> </v>
      </c>
      <c r="K200" s="238" t="str">
        <f t="shared" si="10"/>
        <v xml:space="preserve"> </v>
      </c>
      <c r="L200" s="87" t="str">
        <f t="shared" si="11"/>
        <v xml:space="preserve"> </v>
      </c>
    </row>
    <row r="201" spans="1:12" x14ac:dyDescent="0.25">
      <c r="A201" s="72"/>
      <c r="B201" s="82"/>
      <c r="C201" s="82"/>
      <c r="D201" s="79"/>
      <c r="E201" s="83"/>
      <c r="F201" s="83"/>
      <c r="G201" s="81"/>
      <c r="H201" s="123"/>
      <c r="I201" s="238" t="str">
        <f>IF(ISNUMBER(F201),_xlfn.IFS(RIGHT(H201,3)="(b)",IF(AND(G201&gt;=DATE('1. Informace o projektu'!$C$3,1,1),G201&lt;=WORKDAY(DATE('1. Informace o projektu'!$C$3+1,1,31)-1,1)),"OK","!!"),RIGHT(H201,3)="(a)",IF(AND(G201&gt;=DATE('1. Informace o projektu'!$C$3,1,1),G201&lt;=WORKDAY(DATE('1. Informace o projektu'!$C$3,12,31)-1,1,'6. Data'!$C$76:$C$89)),"OK","!!"),ISBLANK(G201),"!",ISBLANK(H201),"!!!",H201='6. Data'!$B$3,"vyberte druh nákladu")," ")</f>
        <v xml:space="preserve"> </v>
      </c>
      <c r="J201" s="261" t="str">
        <f t="shared" si="9"/>
        <v xml:space="preserve"> </v>
      </c>
      <c r="K201" s="238" t="str">
        <f t="shared" si="10"/>
        <v xml:space="preserve"> </v>
      </c>
      <c r="L201" s="87" t="str">
        <f t="shared" si="11"/>
        <v xml:space="preserve"> </v>
      </c>
    </row>
    <row r="202" spans="1:12" x14ac:dyDescent="0.25">
      <c r="A202" s="72"/>
      <c r="B202" s="82"/>
      <c r="C202" s="82"/>
      <c r="D202" s="79"/>
      <c r="E202" s="83"/>
      <c r="F202" s="83"/>
      <c r="G202" s="81"/>
      <c r="H202" s="123"/>
      <c r="I202" s="238" t="str">
        <f>IF(ISNUMBER(F202),_xlfn.IFS(RIGHT(H202,3)="(b)",IF(AND(G202&gt;=DATE('1. Informace o projektu'!$C$3,1,1),G202&lt;=WORKDAY(DATE('1. Informace o projektu'!$C$3+1,1,31)-1,1)),"OK","!!"),RIGHT(H202,3)="(a)",IF(AND(G202&gt;=DATE('1. Informace o projektu'!$C$3,1,1),G202&lt;=WORKDAY(DATE('1. Informace o projektu'!$C$3,12,31)-1,1,'6. Data'!$C$76:$C$89)),"OK","!!"),ISBLANK(G202),"!",ISBLANK(H202),"!!!",H202='6. Data'!$B$3,"vyberte druh nákladu")," ")</f>
        <v xml:space="preserve"> </v>
      </c>
      <c r="J202" s="261" t="str">
        <f t="shared" si="9"/>
        <v xml:space="preserve"> </v>
      </c>
      <c r="K202" s="238" t="str">
        <f t="shared" si="10"/>
        <v xml:space="preserve"> </v>
      </c>
      <c r="L202" s="87" t="str">
        <f t="shared" si="11"/>
        <v xml:space="preserve"> </v>
      </c>
    </row>
    <row r="203" spans="1:12" x14ac:dyDescent="0.25">
      <c r="A203" s="72"/>
      <c r="B203" s="82"/>
      <c r="C203" s="82"/>
      <c r="D203" s="79"/>
      <c r="E203" s="83"/>
      <c r="F203" s="83"/>
      <c r="G203" s="81"/>
      <c r="H203" s="123"/>
      <c r="I203" s="238" t="str">
        <f>IF(ISNUMBER(F203),_xlfn.IFS(RIGHT(H203,3)="(b)",IF(AND(G203&gt;=DATE('1. Informace o projektu'!$C$3,1,1),G203&lt;=WORKDAY(DATE('1. Informace o projektu'!$C$3+1,1,31)-1,1)),"OK","!!"),RIGHT(H203,3)="(a)",IF(AND(G203&gt;=DATE('1. Informace o projektu'!$C$3,1,1),G203&lt;=WORKDAY(DATE('1. Informace o projektu'!$C$3,12,31)-1,1,'6. Data'!$C$76:$C$89)),"OK","!!"),ISBLANK(G203),"!",ISBLANK(H203),"!!!",H203='6. Data'!$B$3,"vyberte druh nákladu")," ")</f>
        <v xml:space="preserve"> </v>
      </c>
      <c r="J203" s="261" t="str">
        <f t="shared" si="9"/>
        <v xml:space="preserve"> </v>
      </c>
      <c r="K203" s="238" t="str">
        <f t="shared" si="10"/>
        <v xml:space="preserve"> </v>
      </c>
      <c r="L203" s="87" t="str">
        <f t="shared" si="11"/>
        <v xml:space="preserve"> </v>
      </c>
    </row>
    <row r="204" spans="1:12" x14ac:dyDescent="0.25">
      <c r="A204" s="72"/>
      <c r="B204" s="82"/>
      <c r="C204" s="82"/>
      <c r="D204" s="79"/>
      <c r="E204" s="83"/>
      <c r="F204" s="83"/>
      <c r="G204" s="81"/>
      <c r="H204" s="123"/>
      <c r="I204" s="238" t="str">
        <f>IF(ISNUMBER(F204),_xlfn.IFS(RIGHT(H204,3)="(b)",IF(AND(G204&gt;=DATE('1. Informace o projektu'!$C$3,1,1),G204&lt;=WORKDAY(DATE('1. Informace o projektu'!$C$3+1,1,31)-1,1)),"OK","!!"),RIGHT(H204,3)="(a)",IF(AND(G204&gt;=DATE('1. Informace o projektu'!$C$3,1,1),G204&lt;=WORKDAY(DATE('1. Informace o projektu'!$C$3,12,31)-1,1,'6. Data'!$C$76:$C$89)),"OK","!!"),ISBLANK(G204),"!",ISBLANK(H204),"!!!",H204='6. Data'!$B$3,"vyberte druh nákladu")," ")</f>
        <v xml:space="preserve"> </v>
      </c>
      <c r="J204" s="261" t="str">
        <f t="shared" si="9"/>
        <v xml:space="preserve"> </v>
      </c>
      <c r="K204" s="238" t="str">
        <f t="shared" si="10"/>
        <v xml:space="preserve"> </v>
      </c>
      <c r="L204" s="87" t="str">
        <f t="shared" si="11"/>
        <v xml:space="preserve"> </v>
      </c>
    </row>
    <row r="205" spans="1:12" x14ac:dyDescent="0.25">
      <c r="A205" s="72"/>
      <c r="B205" s="82"/>
      <c r="C205" s="82"/>
      <c r="D205" s="79"/>
      <c r="E205" s="83"/>
      <c r="F205" s="83"/>
      <c r="G205" s="81"/>
      <c r="H205" s="123"/>
      <c r="I205" s="238" t="str">
        <f>IF(ISNUMBER(F205),_xlfn.IFS(RIGHT(H205,3)="(b)",IF(AND(G205&gt;=DATE('1. Informace o projektu'!$C$3,1,1),G205&lt;=WORKDAY(DATE('1. Informace o projektu'!$C$3+1,1,31)-1,1)),"OK","!!"),RIGHT(H205,3)="(a)",IF(AND(G205&gt;=DATE('1. Informace o projektu'!$C$3,1,1),G205&lt;=WORKDAY(DATE('1. Informace o projektu'!$C$3,12,31)-1,1,'6. Data'!$C$76:$C$89)),"OK","!!"),ISBLANK(G205),"!",ISBLANK(H205),"!!!",H205='6. Data'!$B$3,"vyberte druh nákladu")," ")</f>
        <v xml:space="preserve"> </v>
      </c>
      <c r="J205" s="261" t="str">
        <f t="shared" si="9"/>
        <v xml:space="preserve"> </v>
      </c>
      <c r="K205" s="238" t="str">
        <f t="shared" si="10"/>
        <v xml:space="preserve"> </v>
      </c>
      <c r="L205" s="87" t="str">
        <f t="shared" si="11"/>
        <v xml:space="preserve"> </v>
      </c>
    </row>
    <row r="206" spans="1:12" x14ac:dyDescent="0.25">
      <c r="A206" s="72"/>
      <c r="B206" s="82"/>
      <c r="C206" s="82"/>
      <c r="D206" s="79"/>
      <c r="E206" s="83"/>
      <c r="F206" s="83"/>
      <c r="G206" s="81"/>
      <c r="H206" s="123"/>
      <c r="I206" s="238" t="str">
        <f>IF(ISNUMBER(F206),_xlfn.IFS(RIGHT(H206,3)="(b)",IF(AND(G206&gt;=DATE('1. Informace o projektu'!$C$3,1,1),G206&lt;=WORKDAY(DATE('1. Informace o projektu'!$C$3+1,1,31)-1,1)),"OK","!!"),RIGHT(H206,3)="(a)",IF(AND(G206&gt;=DATE('1. Informace o projektu'!$C$3,1,1),G206&lt;=WORKDAY(DATE('1. Informace o projektu'!$C$3,12,31)-1,1,'6. Data'!$C$76:$C$89)),"OK","!!"),ISBLANK(G206),"!",ISBLANK(H206),"!!!",H206='6. Data'!$B$3,"vyberte druh nákladu")," ")</f>
        <v xml:space="preserve"> </v>
      </c>
      <c r="J206" s="261" t="str">
        <f t="shared" si="9"/>
        <v xml:space="preserve"> </v>
      </c>
      <c r="K206" s="238" t="str">
        <f t="shared" si="10"/>
        <v xml:space="preserve"> </v>
      </c>
      <c r="L206" s="87" t="str">
        <f t="shared" si="11"/>
        <v xml:space="preserve"> </v>
      </c>
    </row>
    <row r="207" spans="1:12" x14ac:dyDescent="0.25">
      <c r="A207" s="72"/>
      <c r="B207" s="82"/>
      <c r="C207" s="82"/>
      <c r="D207" s="79"/>
      <c r="E207" s="83"/>
      <c r="F207" s="83"/>
      <c r="G207" s="81"/>
      <c r="H207" s="123"/>
      <c r="I207" s="238" t="str">
        <f>IF(ISNUMBER(F207),_xlfn.IFS(RIGHT(H207,3)="(b)",IF(AND(G207&gt;=DATE('1. Informace o projektu'!$C$3,1,1),G207&lt;=WORKDAY(DATE('1. Informace o projektu'!$C$3+1,1,31)-1,1)),"OK","!!"),RIGHT(H207,3)="(a)",IF(AND(G207&gt;=DATE('1. Informace o projektu'!$C$3,1,1),G207&lt;=WORKDAY(DATE('1. Informace o projektu'!$C$3,12,31)-1,1,'6. Data'!$C$76:$C$89)),"OK","!!"),ISBLANK(G207),"!",ISBLANK(H207),"!!!",H207='6. Data'!$B$3,"vyberte druh nákladu")," ")</f>
        <v xml:space="preserve"> </v>
      </c>
      <c r="J207" s="261" t="str">
        <f t="shared" si="9"/>
        <v xml:space="preserve"> </v>
      </c>
      <c r="K207" s="238" t="str">
        <f t="shared" si="10"/>
        <v xml:space="preserve"> </v>
      </c>
      <c r="L207" s="87" t="str">
        <f t="shared" si="11"/>
        <v xml:space="preserve"> </v>
      </c>
    </row>
    <row r="208" spans="1:12" x14ac:dyDescent="0.25">
      <c r="A208" s="72"/>
      <c r="B208" s="82"/>
      <c r="C208" s="82"/>
      <c r="D208" s="79"/>
      <c r="E208" s="83"/>
      <c r="F208" s="83"/>
      <c r="G208" s="81"/>
      <c r="H208" s="123"/>
      <c r="I208" s="238" t="str">
        <f>IF(ISNUMBER(F208),_xlfn.IFS(RIGHT(H208,3)="(b)",IF(AND(G208&gt;=DATE('1. Informace o projektu'!$C$3,1,1),G208&lt;=WORKDAY(DATE('1. Informace o projektu'!$C$3+1,1,31)-1,1)),"OK","!!"),RIGHT(H208,3)="(a)",IF(AND(G208&gt;=DATE('1. Informace o projektu'!$C$3,1,1),G208&lt;=WORKDAY(DATE('1. Informace o projektu'!$C$3,12,31)-1,1,'6. Data'!$C$76:$C$89)),"OK","!!"),ISBLANK(G208),"!",ISBLANK(H208),"!!!",H208='6. Data'!$B$3,"vyberte druh nákladu")," ")</f>
        <v xml:space="preserve"> </v>
      </c>
      <c r="J208" s="261" t="str">
        <f t="shared" si="9"/>
        <v xml:space="preserve"> </v>
      </c>
      <c r="K208" s="238" t="str">
        <f t="shared" si="10"/>
        <v xml:space="preserve"> </v>
      </c>
      <c r="L208" s="87" t="str">
        <f t="shared" si="11"/>
        <v xml:space="preserve"> </v>
      </c>
    </row>
    <row r="209" spans="1:12" x14ac:dyDescent="0.25">
      <c r="A209" s="72"/>
      <c r="B209" s="82"/>
      <c r="C209" s="82"/>
      <c r="D209" s="79"/>
      <c r="E209" s="83"/>
      <c r="F209" s="83"/>
      <c r="G209" s="81"/>
      <c r="H209" s="123"/>
      <c r="I209" s="238" t="str">
        <f>IF(ISNUMBER(F209),_xlfn.IFS(RIGHT(H209,3)="(b)",IF(AND(G209&gt;=DATE('1. Informace o projektu'!$C$3,1,1),G209&lt;=WORKDAY(DATE('1. Informace o projektu'!$C$3+1,1,31)-1,1)),"OK","!!"),RIGHT(H209,3)="(a)",IF(AND(G209&gt;=DATE('1. Informace o projektu'!$C$3,1,1),G209&lt;=WORKDAY(DATE('1. Informace o projektu'!$C$3,12,31)-1,1,'6. Data'!$C$76:$C$89)),"OK","!!"),ISBLANK(G209),"!",ISBLANK(H209),"!!!",H209='6. Data'!$B$3,"vyberte druh nákladu")," ")</f>
        <v xml:space="preserve"> </v>
      </c>
      <c r="J209" s="261" t="str">
        <f t="shared" si="9"/>
        <v xml:space="preserve"> </v>
      </c>
      <c r="K209" s="238" t="str">
        <f t="shared" si="10"/>
        <v xml:space="preserve"> </v>
      </c>
      <c r="L209" s="87" t="str">
        <f t="shared" si="11"/>
        <v xml:space="preserve"> </v>
      </c>
    </row>
    <row r="210" spans="1:12" x14ac:dyDescent="0.25">
      <c r="A210" s="72"/>
      <c r="B210" s="82"/>
      <c r="C210" s="82"/>
      <c r="D210" s="79"/>
      <c r="E210" s="83"/>
      <c r="F210" s="83"/>
      <c r="G210" s="81"/>
      <c r="H210" s="123"/>
      <c r="I210" s="238" t="str">
        <f>IF(ISNUMBER(F210),_xlfn.IFS(RIGHT(H210,3)="(b)",IF(AND(G210&gt;=DATE('1. Informace o projektu'!$C$3,1,1),G210&lt;=WORKDAY(DATE('1. Informace o projektu'!$C$3+1,1,31)-1,1)),"OK","!!"),RIGHT(H210,3)="(a)",IF(AND(G210&gt;=DATE('1. Informace o projektu'!$C$3,1,1),G210&lt;=WORKDAY(DATE('1. Informace o projektu'!$C$3,12,31)-1,1,'6. Data'!$C$76:$C$89)),"OK","!!"),ISBLANK(G210),"!",ISBLANK(H210),"!!!",H210='6. Data'!$B$3,"vyberte druh nákladu")," ")</f>
        <v xml:space="preserve"> </v>
      </c>
      <c r="J210" s="261" t="str">
        <f t="shared" si="9"/>
        <v xml:space="preserve"> </v>
      </c>
      <c r="K210" s="238" t="str">
        <f t="shared" si="10"/>
        <v xml:space="preserve"> </v>
      </c>
      <c r="L210" s="87" t="str">
        <f t="shared" si="11"/>
        <v xml:space="preserve"> </v>
      </c>
    </row>
    <row r="211" spans="1:12" x14ac:dyDescent="0.25">
      <c r="A211" s="72"/>
      <c r="B211" s="82"/>
      <c r="C211" s="82"/>
      <c r="D211" s="79"/>
      <c r="E211" s="83"/>
      <c r="F211" s="83"/>
      <c r="G211" s="81"/>
      <c r="H211" s="123"/>
      <c r="I211" s="238" t="str">
        <f>IF(ISNUMBER(F211),_xlfn.IFS(RIGHT(H211,3)="(b)",IF(AND(G211&gt;=DATE('1. Informace o projektu'!$C$3,1,1),G211&lt;=WORKDAY(DATE('1. Informace o projektu'!$C$3+1,1,31)-1,1)),"OK","!!"),RIGHT(H211,3)="(a)",IF(AND(G211&gt;=DATE('1. Informace o projektu'!$C$3,1,1),G211&lt;=WORKDAY(DATE('1. Informace o projektu'!$C$3,12,31)-1,1,'6. Data'!$C$76:$C$89)),"OK","!!"),ISBLANK(G211),"!",ISBLANK(H211),"!!!",H211='6. Data'!$B$3,"vyberte druh nákladu")," ")</f>
        <v xml:space="preserve"> </v>
      </c>
      <c r="J211" s="261" t="str">
        <f t="shared" si="9"/>
        <v xml:space="preserve"> </v>
      </c>
      <c r="K211" s="238" t="str">
        <f t="shared" si="10"/>
        <v xml:space="preserve"> </v>
      </c>
      <c r="L211" s="87" t="str">
        <f t="shared" si="11"/>
        <v xml:space="preserve"> </v>
      </c>
    </row>
    <row r="212" spans="1:12" x14ac:dyDescent="0.25">
      <c r="A212" s="72"/>
      <c r="B212" s="82"/>
      <c r="C212" s="82"/>
      <c r="D212" s="79"/>
      <c r="E212" s="83"/>
      <c r="F212" s="83"/>
      <c r="G212" s="81"/>
      <c r="H212" s="123"/>
      <c r="I212" s="238" t="str">
        <f>IF(ISNUMBER(F212),_xlfn.IFS(RIGHT(H212,3)="(b)",IF(AND(G212&gt;=DATE('1. Informace o projektu'!$C$3,1,1),G212&lt;=WORKDAY(DATE('1. Informace o projektu'!$C$3+1,1,31)-1,1)),"OK","!!"),RIGHT(H212,3)="(a)",IF(AND(G212&gt;=DATE('1. Informace o projektu'!$C$3,1,1),G212&lt;=WORKDAY(DATE('1. Informace o projektu'!$C$3,12,31)-1,1,'6. Data'!$C$76:$C$89)),"OK","!!"),ISBLANK(G212),"!",ISBLANK(H212),"!!!",H212='6. Data'!$B$3,"vyberte druh nákladu")," ")</f>
        <v xml:space="preserve"> </v>
      </c>
      <c r="J212" s="261" t="str">
        <f t="shared" si="9"/>
        <v xml:space="preserve"> </v>
      </c>
      <c r="K212" s="238" t="str">
        <f t="shared" si="10"/>
        <v xml:space="preserve"> </v>
      </c>
      <c r="L212" s="87" t="str">
        <f t="shared" si="11"/>
        <v xml:space="preserve"> </v>
      </c>
    </row>
    <row r="213" spans="1:12" x14ac:dyDescent="0.25">
      <c r="A213" s="72"/>
      <c r="B213" s="82"/>
      <c r="C213" s="82"/>
      <c r="D213" s="79"/>
      <c r="E213" s="83"/>
      <c r="F213" s="83"/>
      <c r="G213" s="81"/>
      <c r="H213" s="123"/>
      <c r="I213" s="238" t="str">
        <f>IF(ISNUMBER(F213),_xlfn.IFS(RIGHT(H213,3)="(b)",IF(AND(G213&gt;=DATE('1. Informace o projektu'!$C$3,1,1),G213&lt;=WORKDAY(DATE('1. Informace o projektu'!$C$3+1,1,31)-1,1)),"OK","!!"),RIGHT(H213,3)="(a)",IF(AND(G213&gt;=DATE('1. Informace o projektu'!$C$3,1,1),G213&lt;=WORKDAY(DATE('1. Informace o projektu'!$C$3,12,31)-1,1,'6. Data'!$C$76:$C$89)),"OK","!!"),ISBLANK(G213),"!",ISBLANK(H213),"!!!",H213='6. Data'!$B$3,"vyberte druh nákladu")," ")</f>
        <v xml:space="preserve"> </v>
      </c>
      <c r="J213" s="261" t="str">
        <f t="shared" si="9"/>
        <v xml:space="preserve"> </v>
      </c>
      <c r="K213" s="238" t="str">
        <f t="shared" si="10"/>
        <v xml:space="preserve"> </v>
      </c>
      <c r="L213" s="87" t="str">
        <f t="shared" si="11"/>
        <v xml:space="preserve"> </v>
      </c>
    </row>
    <row r="214" spans="1:12" x14ac:dyDescent="0.25">
      <c r="A214" s="72"/>
      <c r="B214" s="82"/>
      <c r="C214" s="82"/>
      <c r="D214" s="79"/>
      <c r="E214" s="83"/>
      <c r="F214" s="83"/>
      <c r="G214" s="81"/>
      <c r="H214" s="123"/>
      <c r="I214" s="238" t="str">
        <f>IF(ISNUMBER(F214),_xlfn.IFS(RIGHT(H214,3)="(b)",IF(AND(G214&gt;=DATE('1. Informace o projektu'!$C$3,1,1),G214&lt;=WORKDAY(DATE('1. Informace o projektu'!$C$3+1,1,31)-1,1)),"OK","!!"),RIGHT(H214,3)="(a)",IF(AND(G214&gt;=DATE('1. Informace o projektu'!$C$3,1,1),G214&lt;=WORKDAY(DATE('1. Informace o projektu'!$C$3,12,31)-1,1,'6. Data'!$C$76:$C$89)),"OK","!!"),ISBLANK(G214),"!",ISBLANK(H214),"!!!",H214='6. Data'!$B$3,"vyberte druh nákladu")," ")</f>
        <v xml:space="preserve"> </v>
      </c>
      <c r="J214" s="261" t="str">
        <f t="shared" si="9"/>
        <v xml:space="preserve"> </v>
      </c>
      <c r="K214" s="238" t="str">
        <f t="shared" si="10"/>
        <v xml:space="preserve"> </v>
      </c>
      <c r="L214" s="87" t="str">
        <f t="shared" si="11"/>
        <v xml:space="preserve"> </v>
      </c>
    </row>
    <row r="215" spans="1:12" x14ac:dyDescent="0.25">
      <c r="A215" s="72"/>
      <c r="B215" s="82"/>
      <c r="C215" s="82"/>
      <c r="D215" s="79"/>
      <c r="E215" s="83"/>
      <c r="F215" s="83"/>
      <c r="G215" s="81"/>
      <c r="H215" s="123"/>
      <c r="I215" s="238" t="str">
        <f>IF(ISNUMBER(F215),_xlfn.IFS(RIGHT(H215,3)="(b)",IF(AND(G215&gt;=DATE('1. Informace o projektu'!$C$3,1,1),G215&lt;=WORKDAY(DATE('1. Informace o projektu'!$C$3+1,1,31)-1,1)),"OK","!!"),RIGHT(H215,3)="(a)",IF(AND(G215&gt;=DATE('1. Informace o projektu'!$C$3,1,1),G215&lt;=WORKDAY(DATE('1. Informace o projektu'!$C$3,12,31)-1,1,'6. Data'!$C$76:$C$89)),"OK","!!"),ISBLANK(G215),"!",ISBLANK(H215),"!!!",H215='6. Data'!$B$3,"vyberte druh nákladu")," ")</f>
        <v xml:space="preserve"> </v>
      </c>
      <c r="J215" s="261" t="str">
        <f t="shared" si="9"/>
        <v xml:space="preserve"> </v>
      </c>
      <c r="K215" s="238" t="str">
        <f t="shared" si="10"/>
        <v xml:space="preserve"> </v>
      </c>
      <c r="L215" s="87" t="str">
        <f t="shared" si="11"/>
        <v xml:space="preserve"> </v>
      </c>
    </row>
    <row r="216" spans="1:12" x14ac:dyDescent="0.25">
      <c r="A216" s="72"/>
      <c r="B216" s="82"/>
      <c r="C216" s="82"/>
      <c r="D216" s="79"/>
      <c r="E216" s="83"/>
      <c r="F216" s="83"/>
      <c r="G216" s="81"/>
      <c r="H216" s="123"/>
      <c r="I216" s="238" t="str">
        <f>IF(ISNUMBER(F216),_xlfn.IFS(RIGHT(H216,3)="(b)",IF(AND(G216&gt;=DATE('1. Informace o projektu'!$C$3,1,1),G216&lt;=WORKDAY(DATE('1. Informace o projektu'!$C$3+1,1,31)-1,1)),"OK","!!"),RIGHT(H216,3)="(a)",IF(AND(G216&gt;=DATE('1. Informace o projektu'!$C$3,1,1),G216&lt;=WORKDAY(DATE('1. Informace o projektu'!$C$3,12,31)-1,1,'6. Data'!$C$76:$C$89)),"OK","!!"),ISBLANK(G216),"!",ISBLANK(H216),"!!!",H216='6. Data'!$B$3,"vyberte druh nákladu")," ")</f>
        <v xml:space="preserve"> </v>
      </c>
      <c r="J216" s="261" t="str">
        <f t="shared" si="9"/>
        <v xml:space="preserve"> </v>
      </c>
      <c r="K216" s="238" t="str">
        <f t="shared" si="10"/>
        <v xml:space="preserve"> </v>
      </c>
      <c r="L216" s="87" t="str">
        <f t="shared" si="11"/>
        <v xml:space="preserve"> </v>
      </c>
    </row>
    <row r="217" spans="1:12" x14ac:dyDescent="0.25">
      <c r="A217" s="72"/>
      <c r="B217" s="82"/>
      <c r="C217" s="82"/>
      <c r="D217" s="79"/>
      <c r="E217" s="83"/>
      <c r="F217" s="83"/>
      <c r="G217" s="81"/>
      <c r="H217" s="123"/>
      <c r="I217" s="238" t="str">
        <f>IF(ISNUMBER(F217),_xlfn.IFS(RIGHT(H217,3)="(b)",IF(AND(G217&gt;=DATE('1. Informace o projektu'!$C$3,1,1),G217&lt;=WORKDAY(DATE('1. Informace o projektu'!$C$3+1,1,31)-1,1)),"OK","!!"),RIGHT(H217,3)="(a)",IF(AND(G217&gt;=DATE('1. Informace o projektu'!$C$3,1,1),G217&lt;=WORKDAY(DATE('1. Informace o projektu'!$C$3,12,31)-1,1,'6. Data'!$C$76:$C$89)),"OK","!!"),ISBLANK(G217),"!",ISBLANK(H217),"!!!",H217='6. Data'!$B$3,"vyberte druh nákladu")," ")</f>
        <v xml:space="preserve"> </v>
      </c>
      <c r="J217" s="261" t="str">
        <f t="shared" si="9"/>
        <v xml:space="preserve"> </v>
      </c>
      <c r="K217" s="238" t="str">
        <f t="shared" si="10"/>
        <v xml:space="preserve"> </v>
      </c>
      <c r="L217" s="87" t="str">
        <f t="shared" si="11"/>
        <v xml:space="preserve"> </v>
      </c>
    </row>
    <row r="218" spans="1:12" x14ac:dyDescent="0.25">
      <c r="A218" s="72"/>
      <c r="B218" s="82"/>
      <c r="C218" s="82"/>
      <c r="D218" s="79"/>
      <c r="E218" s="83"/>
      <c r="F218" s="83"/>
      <c r="G218" s="81"/>
      <c r="H218" s="123"/>
      <c r="I218" s="238" t="str">
        <f>IF(ISNUMBER(F218),_xlfn.IFS(RIGHT(H218,3)="(b)",IF(AND(G218&gt;=DATE('1. Informace o projektu'!$C$3,1,1),G218&lt;=WORKDAY(DATE('1. Informace o projektu'!$C$3+1,1,31)-1,1)),"OK","!!"),RIGHT(H218,3)="(a)",IF(AND(G218&gt;=DATE('1. Informace o projektu'!$C$3,1,1),G218&lt;=WORKDAY(DATE('1. Informace o projektu'!$C$3,12,31)-1,1,'6. Data'!$C$76:$C$89)),"OK","!!"),ISBLANK(G218),"!",ISBLANK(H218),"!!!",H218='6. Data'!$B$3,"vyberte druh nákladu")," ")</f>
        <v xml:space="preserve"> </v>
      </c>
      <c r="J218" s="261" t="str">
        <f t="shared" si="9"/>
        <v xml:space="preserve"> </v>
      </c>
      <c r="K218" s="238" t="str">
        <f t="shared" si="10"/>
        <v xml:space="preserve"> </v>
      </c>
      <c r="L218" s="87" t="str">
        <f t="shared" si="11"/>
        <v xml:space="preserve"> </v>
      </c>
    </row>
    <row r="219" spans="1:12" x14ac:dyDescent="0.25">
      <c r="A219" s="72"/>
      <c r="B219" s="82"/>
      <c r="C219" s="82"/>
      <c r="D219" s="79"/>
      <c r="E219" s="83"/>
      <c r="F219" s="83"/>
      <c r="G219" s="81"/>
      <c r="H219" s="123"/>
      <c r="I219" s="238" t="str">
        <f>IF(ISNUMBER(F219),_xlfn.IFS(RIGHT(H219,3)="(b)",IF(AND(G219&gt;=DATE('1. Informace o projektu'!$C$3,1,1),G219&lt;=WORKDAY(DATE('1. Informace o projektu'!$C$3+1,1,31)-1,1)),"OK","!!"),RIGHT(H219,3)="(a)",IF(AND(G219&gt;=DATE('1. Informace o projektu'!$C$3,1,1),G219&lt;=WORKDAY(DATE('1. Informace o projektu'!$C$3,12,31)-1,1,'6. Data'!$C$76:$C$89)),"OK","!!"),ISBLANK(G219),"!",ISBLANK(H219),"!!!",H219='6. Data'!$B$3,"vyberte druh nákladu")," ")</f>
        <v xml:space="preserve"> </v>
      </c>
      <c r="J219" s="261" t="str">
        <f t="shared" si="9"/>
        <v xml:space="preserve"> </v>
      </c>
      <c r="K219" s="238" t="str">
        <f t="shared" si="10"/>
        <v xml:space="preserve"> </v>
      </c>
      <c r="L219" s="87" t="str">
        <f t="shared" si="11"/>
        <v xml:space="preserve"> </v>
      </c>
    </row>
    <row r="220" spans="1:12" x14ac:dyDescent="0.25">
      <c r="A220" s="72"/>
      <c r="B220" s="82"/>
      <c r="C220" s="82"/>
      <c r="D220" s="79"/>
      <c r="E220" s="83"/>
      <c r="F220" s="83"/>
      <c r="G220" s="81"/>
      <c r="H220" s="123"/>
      <c r="I220" s="238" t="str">
        <f>IF(ISNUMBER(F220),_xlfn.IFS(RIGHT(H220,3)="(b)",IF(AND(G220&gt;=DATE('1. Informace o projektu'!$C$3,1,1),G220&lt;=WORKDAY(DATE('1. Informace o projektu'!$C$3+1,1,31)-1,1)),"OK","!!"),RIGHT(H220,3)="(a)",IF(AND(G220&gt;=DATE('1. Informace o projektu'!$C$3,1,1),G220&lt;=WORKDAY(DATE('1. Informace o projektu'!$C$3,12,31)-1,1,'6. Data'!$C$76:$C$89)),"OK","!!"),ISBLANK(G220),"!",ISBLANK(H220),"!!!",H220='6. Data'!$B$3,"vyberte druh nákladu")," ")</f>
        <v xml:space="preserve"> </v>
      </c>
      <c r="J220" s="261" t="str">
        <f t="shared" si="9"/>
        <v xml:space="preserve"> </v>
      </c>
      <c r="K220" s="238" t="str">
        <f t="shared" si="10"/>
        <v xml:space="preserve"> </v>
      </c>
      <c r="L220" s="87" t="str">
        <f t="shared" si="11"/>
        <v xml:space="preserve"> </v>
      </c>
    </row>
    <row r="221" spans="1:12" x14ac:dyDescent="0.25">
      <c r="A221" s="72"/>
      <c r="B221" s="82"/>
      <c r="C221" s="82"/>
      <c r="D221" s="79"/>
      <c r="E221" s="83"/>
      <c r="F221" s="83"/>
      <c r="G221" s="81"/>
      <c r="H221" s="123"/>
      <c r="I221" s="238" t="str">
        <f>IF(ISNUMBER(F221),_xlfn.IFS(RIGHT(H221,3)="(b)",IF(AND(G221&gt;=DATE('1. Informace o projektu'!$C$3,1,1),G221&lt;=WORKDAY(DATE('1. Informace o projektu'!$C$3+1,1,31)-1,1)),"OK","!!"),RIGHT(H221,3)="(a)",IF(AND(G221&gt;=DATE('1. Informace o projektu'!$C$3,1,1),G221&lt;=WORKDAY(DATE('1. Informace o projektu'!$C$3,12,31)-1,1,'6. Data'!$C$76:$C$89)),"OK","!!"),ISBLANK(G221),"!",ISBLANK(H221),"!!!",H221='6. Data'!$B$3,"vyberte druh nákladu")," ")</f>
        <v xml:space="preserve"> </v>
      </c>
      <c r="J221" s="261" t="str">
        <f t="shared" si="9"/>
        <v xml:space="preserve"> </v>
      </c>
      <c r="K221" s="238" t="str">
        <f t="shared" si="10"/>
        <v xml:space="preserve"> </v>
      </c>
      <c r="L221" s="87" t="str">
        <f t="shared" si="11"/>
        <v xml:space="preserve"> </v>
      </c>
    </row>
    <row r="222" spans="1:12" x14ac:dyDescent="0.25">
      <c r="A222" s="72"/>
      <c r="B222" s="82"/>
      <c r="C222" s="82"/>
      <c r="D222" s="79"/>
      <c r="E222" s="83"/>
      <c r="F222" s="83"/>
      <c r="G222" s="81"/>
      <c r="H222" s="123"/>
      <c r="I222" s="238" t="str">
        <f>IF(ISNUMBER(F222),_xlfn.IFS(RIGHT(H222,3)="(b)",IF(AND(G222&gt;=DATE('1. Informace o projektu'!$C$3,1,1),G222&lt;=WORKDAY(DATE('1. Informace o projektu'!$C$3+1,1,31)-1,1)),"OK","!!"),RIGHT(H222,3)="(a)",IF(AND(G222&gt;=DATE('1. Informace o projektu'!$C$3,1,1),G222&lt;=WORKDAY(DATE('1. Informace o projektu'!$C$3,12,31)-1,1,'6. Data'!$C$76:$C$89)),"OK","!!"),ISBLANK(G222),"!",ISBLANK(H222),"!!!",H222='6. Data'!$B$3,"vyberte druh nákladu")," ")</f>
        <v xml:space="preserve"> </v>
      </c>
      <c r="J222" s="261" t="str">
        <f t="shared" si="9"/>
        <v xml:space="preserve"> </v>
      </c>
      <c r="K222" s="238" t="str">
        <f t="shared" si="10"/>
        <v xml:space="preserve"> </v>
      </c>
      <c r="L222" s="87" t="str">
        <f t="shared" si="11"/>
        <v xml:space="preserve"> </v>
      </c>
    </row>
    <row r="223" spans="1:12" x14ac:dyDescent="0.25">
      <c r="A223" s="72"/>
      <c r="B223" s="82"/>
      <c r="C223" s="82"/>
      <c r="D223" s="79"/>
      <c r="E223" s="83"/>
      <c r="F223" s="83"/>
      <c r="G223" s="81"/>
      <c r="H223" s="123"/>
      <c r="I223" s="238" t="str">
        <f>IF(ISNUMBER(F223),_xlfn.IFS(RIGHT(H223,3)="(b)",IF(AND(G223&gt;=DATE('1. Informace o projektu'!$C$3,1,1),G223&lt;=WORKDAY(DATE('1. Informace o projektu'!$C$3+1,1,31)-1,1)),"OK","!!"),RIGHT(H223,3)="(a)",IF(AND(G223&gt;=DATE('1. Informace o projektu'!$C$3,1,1),G223&lt;=WORKDAY(DATE('1. Informace o projektu'!$C$3,12,31)-1,1,'6. Data'!$C$76:$C$89)),"OK","!!"),ISBLANK(G223),"!",ISBLANK(H223),"!!!",H223='6. Data'!$B$3,"vyberte druh nákladu")," ")</f>
        <v xml:space="preserve"> </v>
      </c>
      <c r="J223" s="261" t="str">
        <f t="shared" si="9"/>
        <v xml:space="preserve"> </v>
      </c>
      <c r="K223" s="238" t="str">
        <f t="shared" si="10"/>
        <v xml:space="preserve"> </v>
      </c>
      <c r="L223" s="87" t="str">
        <f t="shared" si="11"/>
        <v xml:space="preserve"> </v>
      </c>
    </row>
    <row r="224" spans="1:12" x14ac:dyDescent="0.25">
      <c r="A224" s="72"/>
      <c r="B224" s="82"/>
      <c r="C224" s="82"/>
      <c r="D224" s="79"/>
      <c r="E224" s="83"/>
      <c r="F224" s="83"/>
      <c r="G224" s="81"/>
      <c r="H224" s="123"/>
      <c r="I224" s="238" t="str">
        <f>IF(ISNUMBER(F224),_xlfn.IFS(RIGHT(H224,3)="(b)",IF(AND(G224&gt;=DATE('1. Informace o projektu'!$C$3,1,1),G224&lt;=WORKDAY(DATE('1. Informace o projektu'!$C$3+1,1,31)-1,1)),"OK","!!"),RIGHT(H224,3)="(a)",IF(AND(G224&gt;=DATE('1. Informace o projektu'!$C$3,1,1),G224&lt;=WORKDAY(DATE('1. Informace o projektu'!$C$3,12,31)-1,1,'6. Data'!$C$76:$C$89)),"OK","!!"),ISBLANK(G224),"!",ISBLANK(H224),"!!!",H224='6. Data'!$B$3,"vyberte druh nákladu")," ")</f>
        <v xml:space="preserve"> </v>
      </c>
      <c r="J224" s="261" t="str">
        <f t="shared" si="9"/>
        <v xml:space="preserve"> </v>
      </c>
      <c r="K224" s="238" t="str">
        <f t="shared" si="10"/>
        <v xml:space="preserve"> </v>
      </c>
      <c r="L224" s="87" t="str">
        <f t="shared" si="11"/>
        <v xml:space="preserve"> </v>
      </c>
    </row>
    <row r="225" spans="1:12" x14ac:dyDescent="0.25">
      <c r="A225" s="72"/>
      <c r="B225" s="82"/>
      <c r="C225" s="82"/>
      <c r="D225" s="79"/>
      <c r="E225" s="83"/>
      <c r="F225" s="83"/>
      <c r="G225" s="81"/>
      <c r="H225" s="123"/>
      <c r="I225" s="238" t="str">
        <f>IF(ISNUMBER(F225),_xlfn.IFS(RIGHT(H225,3)="(b)",IF(AND(G225&gt;=DATE('1. Informace o projektu'!$C$3,1,1),G225&lt;=WORKDAY(DATE('1. Informace o projektu'!$C$3+1,1,31)-1,1)),"OK","!!"),RIGHT(H225,3)="(a)",IF(AND(G225&gt;=DATE('1. Informace o projektu'!$C$3,1,1),G225&lt;=WORKDAY(DATE('1. Informace o projektu'!$C$3,12,31)-1,1,'6. Data'!$C$76:$C$89)),"OK","!!"),ISBLANK(G225),"!",ISBLANK(H225),"!!!",H225='6. Data'!$B$3,"vyberte druh nákladu")," ")</f>
        <v xml:space="preserve"> </v>
      </c>
      <c r="J225" s="261" t="str">
        <f t="shared" si="9"/>
        <v xml:space="preserve"> </v>
      </c>
      <c r="K225" s="238" t="str">
        <f t="shared" si="10"/>
        <v xml:space="preserve"> </v>
      </c>
      <c r="L225" s="87" t="str">
        <f t="shared" si="11"/>
        <v xml:space="preserve"> </v>
      </c>
    </row>
    <row r="226" spans="1:12" x14ac:dyDescent="0.25">
      <c r="A226" s="72"/>
      <c r="B226" s="82"/>
      <c r="C226" s="82"/>
      <c r="D226" s="79"/>
      <c r="E226" s="83"/>
      <c r="F226" s="83"/>
      <c r="G226" s="81"/>
      <c r="H226" s="123"/>
      <c r="I226" s="238" t="str">
        <f>IF(ISNUMBER(F226),_xlfn.IFS(RIGHT(H226,3)="(b)",IF(AND(G226&gt;=DATE('1. Informace o projektu'!$C$3,1,1),G226&lt;=WORKDAY(DATE('1. Informace o projektu'!$C$3+1,1,31)-1,1)),"OK","!!"),RIGHT(H226,3)="(a)",IF(AND(G226&gt;=DATE('1. Informace o projektu'!$C$3,1,1),G226&lt;=WORKDAY(DATE('1. Informace o projektu'!$C$3,12,31)-1,1,'6. Data'!$C$76:$C$89)),"OK","!!"),ISBLANK(G226),"!",ISBLANK(H226),"!!!",H226='6. Data'!$B$3,"vyberte druh nákladu")," ")</f>
        <v xml:space="preserve"> </v>
      </c>
      <c r="J226" s="261" t="str">
        <f t="shared" si="9"/>
        <v xml:space="preserve"> </v>
      </c>
      <c r="K226" s="238" t="str">
        <f t="shared" si="10"/>
        <v xml:space="preserve"> </v>
      </c>
      <c r="L226" s="87" t="str">
        <f t="shared" si="11"/>
        <v xml:space="preserve"> </v>
      </c>
    </row>
    <row r="227" spans="1:12" x14ac:dyDescent="0.25">
      <c r="A227" s="72"/>
      <c r="B227" s="82"/>
      <c r="C227" s="82"/>
      <c r="D227" s="79"/>
      <c r="E227" s="83"/>
      <c r="F227" s="83"/>
      <c r="G227" s="81"/>
      <c r="H227" s="123"/>
      <c r="I227" s="238" t="str">
        <f>IF(ISNUMBER(F227),_xlfn.IFS(RIGHT(H227,3)="(b)",IF(AND(G227&gt;=DATE('1. Informace o projektu'!$C$3,1,1),G227&lt;=WORKDAY(DATE('1. Informace o projektu'!$C$3+1,1,31)-1,1)),"OK","!!"),RIGHT(H227,3)="(a)",IF(AND(G227&gt;=DATE('1. Informace o projektu'!$C$3,1,1),G227&lt;=WORKDAY(DATE('1. Informace o projektu'!$C$3,12,31)-1,1,'6. Data'!$C$76:$C$89)),"OK","!!"),ISBLANK(G227),"!",ISBLANK(H227),"!!!",H227='6. Data'!$B$3,"vyberte druh nákladu")," ")</f>
        <v xml:space="preserve"> </v>
      </c>
      <c r="J227" s="261" t="str">
        <f t="shared" si="9"/>
        <v xml:space="preserve"> </v>
      </c>
      <c r="K227" s="238" t="str">
        <f t="shared" si="10"/>
        <v xml:space="preserve"> </v>
      </c>
      <c r="L227" s="87" t="str">
        <f t="shared" si="11"/>
        <v xml:space="preserve"> </v>
      </c>
    </row>
    <row r="228" spans="1:12" x14ac:dyDescent="0.25">
      <c r="A228" s="72"/>
      <c r="B228" s="82"/>
      <c r="C228" s="82"/>
      <c r="D228" s="79"/>
      <c r="E228" s="83"/>
      <c r="F228" s="83"/>
      <c r="G228" s="81"/>
      <c r="H228" s="123"/>
      <c r="I228" s="238" t="str">
        <f>IF(ISNUMBER(F228),_xlfn.IFS(RIGHT(H228,3)="(b)",IF(AND(G228&gt;=DATE('1. Informace o projektu'!$C$3,1,1),G228&lt;=WORKDAY(DATE('1. Informace o projektu'!$C$3+1,1,31)-1,1)),"OK","!!"),RIGHT(H228,3)="(a)",IF(AND(G228&gt;=DATE('1. Informace o projektu'!$C$3,1,1),G228&lt;=WORKDAY(DATE('1. Informace o projektu'!$C$3,12,31)-1,1,'6. Data'!$C$76:$C$89)),"OK","!!"),ISBLANK(G228),"!",ISBLANK(H228),"!!!",H228='6. Data'!$B$3,"vyberte druh nákladu")," ")</f>
        <v xml:space="preserve"> </v>
      </c>
      <c r="J228" s="261" t="str">
        <f t="shared" si="9"/>
        <v xml:space="preserve"> </v>
      </c>
      <c r="K228" s="238" t="str">
        <f t="shared" si="10"/>
        <v xml:space="preserve"> </v>
      </c>
      <c r="L228" s="87" t="str">
        <f t="shared" si="11"/>
        <v xml:space="preserve"> </v>
      </c>
    </row>
    <row r="229" spans="1:12" x14ac:dyDescent="0.25">
      <c r="A229" s="72"/>
      <c r="B229" s="82"/>
      <c r="C229" s="82"/>
      <c r="D229" s="79"/>
      <c r="E229" s="83"/>
      <c r="F229" s="83"/>
      <c r="G229" s="81"/>
      <c r="H229" s="123"/>
      <c r="I229" s="238" t="str">
        <f>IF(ISNUMBER(F229),_xlfn.IFS(RIGHT(H229,3)="(b)",IF(AND(G229&gt;=DATE('1. Informace o projektu'!$C$3,1,1),G229&lt;=WORKDAY(DATE('1. Informace o projektu'!$C$3+1,1,31)-1,1)),"OK","!!"),RIGHT(H229,3)="(a)",IF(AND(G229&gt;=DATE('1. Informace o projektu'!$C$3,1,1),G229&lt;=WORKDAY(DATE('1. Informace o projektu'!$C$3,12,31)-1,1,'6. Data'!$C$76:$C$89)),"OK","!!"),ISBLANK(G229),"!",ISBLANK(H229),"!!!",H229='6. Data'!$B$3,"vyberte druh nákladu")," ")</f>
        <v xml:space="preserve"> </v>
      </c>
      <c r="J229" s="261" t="str">
        <f t="shared" si="9"/>
        <v xml:space="preserve"> </v>
      </c>
      <c r="K229" s="238" t="str">
        <f t="shared" si="10"/>
        <v xml:space="preserve"> </v>
      </c>
      <c r="L229" s="87" t="str">
        <f t="shared" si="11"/>
        <v xml:space="preserve"> </v>
      </c>
    </row>
    <row r="230" spans="1:12" x14ac:dyDescent="0.25">
      <c r="A230" s="72"/>
      <c r="B230" s="82"/>
      <c r="C230" s="82"/>
      <c r="D230" s="79"/>
      <c r="E230" s="83"/>
      <c r="F230" s="83"/>
      <c r="G230" s="81"/>
      <c r="H230" s="123"/>
      <c r="I230" s="238" t="str">
        <f>IF(ISNUMBER(F230),_xlfn.IFS(RIGHT(H230,3)="(b)",IF(AND(G230&gt;=DATE('1. Informace o projektu'!$C$3,1,1),G230&lt;=WORKDAY(DATE('1. Informace o projektu'!$C$3+1,1,31)-1,1)),"OK","!!"),RIGHT(H230,3)="(a)",IF(AND(G230&gt;=DATE('1. Informace o projektu'!$C$3,1,1),G230&lt;=WORKDAY(DATE('1. Informace o projektu'!$C$3,12,31)-1,1,'6. Data'!$C$76:$C$89)),"OK","!!"),ISBLANK(G230),"!",ISBLANK(H230),"!!!",H230='6. Data'!$B$3,"vyberte druh nákladu")," ")</f>
        <v xml:space="preserve"> </v>
      </c>
      <c r="J230" s="261" t="str">
        <f t="shared" si="9"/>
        <v xml:space="preserve"> </v>
      </c>
      <c r="K230" s="238" t="str">
        <f t="shared" si="10"/>
        <v xml:space="preserve"> </v>
      </c>
      <c r="L230" s="87" t="str">
        <f t="shared" si="11"/>
        <v xml:space="preserve"> </v>
      </c>
    </row>
    <row r="231" spans="1:12" x14ac:dyDescent="0.25">
      <c r="A231" s="72"/>
      <c r="B231" s="82"/>
      <c r="C231" s="82"/>
      <c r="D231" s="79"/>
      <c r="E231" s="83"/>
      <c r="F231" s="83"/>
      <c r="G231" s="81"/>
      <c r="H231" s="123"/>
      <c r="I231" s="238" t="str">
        <f>IF(ISNUMBER(F231),_xlfn.IFS(RIGHT(H231,3)="(b)",IF(AND(G231&gt;=DATE('1. Informace o projektu'!$C$3,1,1),G231&lt;=WORKDAY(DATE('1. Informace o projektu'!$C$3+1,1,31)-1,1)),"OK","!!"),RIGHT(H231,3)="(a)",IF(AND(G231&gt;=DATE('1. Informace o projektu'!$C$3,1,1),G231&lt;=WORKDAY(DATE('1. Informace o projektu'!$C$3,12,31)-1,1,'6. Data'!$C$76:$C$89)),"OK","!!"),ISBLANK(G231),"!",ISBLANK(H231),"!!!",H231='6. Data'!$B$3,"vyberte druh nákladu")," ")</f>
        <v xml:space="preserve"> </v>
      </c>
      <c r="J231" s="261" t="str">
        <f t="shared" si="9"/>
        <v xml:space="preserve"> </v>
      </c>
      <c r="K231" s="238" t="str">
        <f t="shared" si="10"/>
        <v xml:space="preserve"> </v>
      </c>
      <c r="L231" s="87" t="str">
        <f t="shared" si="11"/>
        <v xml:space="preserve"> </v>
      </c>
    </row>
    <row r="232" spans="1:12" x14ac:dyDescent="0.25">
      <c r="A232" s="72"/>
      <c r="B232" s="82"/>
      <c r="C232" s="82"/>
      <c r="D232" s="79"/>
      <c r="E232" s="83"/>
      <c r="F232" s="83"/>
      <c r="G232" s="81"/>
      <c r="H232" s="123"/>
      <c r="I232" s="238" t="str">
        <f>IF(ISNUMBER(F232),_xlfn.IFS(RIGHT(H232,3)="(b)",IF(AND(G232&gt;=DATE('1. Informace o projektu'!$C$3,1,1),G232&lt;=WORKDAY(DATE('1. Informace o projektu'!$C$3+1,1,31)-1,1)),"OK","!!"),RIGHT(H232,3)="(a)",IF(AND(G232&gt;=DATE('1. Informace o projektu'!$C$3,1,1),G232&lt;=WORKDAY(DATE('1. Informace o projektu'!$C$3,12,31)-1,1,'6. Data'!$C$76:$C$89)),"OK","!!"),ISBLANK(G232),"!",ISBLANK(H232),"!!!",H232='6. Data'!$B$3,"vyberte druh nákladu")," ")</f>
        <v xml:space="preserve"> </v>
      </c>
      <c r="J232" s="261" t="str">
        <f t="shared" si="9"/>
        <v xml:space="preserve"> </v>
      </c>
      <c r="K232" s="238" t="str">
        <f t="shared" si="10"/>
        <v xml:space="preserve"> </v>
      </c>
      <c r="L232" s="87" t="str">
        <f t="shared" si="11"/>
        <v xml:space="preserve"> </v>
      </c>
    </row>
    <row r="233" spans="1:12" x14ac:dyDescent="0.25">
      <c r="A233" s="72"/>
      <c r="B233" s="82"/>
      <c r="C233" s="82"/>
      <c r="D233" s="79"/>
      <c r="E233" s="83"/>
      <c r="F233" s="83"/>
      <c r="G233" s="81"/>
      <c r="H233" s="123"/>
      <c r="I233" s="238" t="str">
        <f>IF(ISNUMBER(F233),_xlfn.IFS(RIGHT(H233,3)="(b)",IF(AND(G233&gt;=DATE('1. Informace o projektu'!$C$3,1,1),G233&lt;=WORKDAY(DATE('1. Informace o projektu'!$C$3+1,1,31)-1,1)),"OK","!!"),RIGHT(H233,3)="(a)",IF(AND(G233&gt;=DATE('1. Informace o projektu'!$C$3,1,1),G233&lt;=WORKDAY(DATE('1. Informace o projektu'!$C$3,12,31)-1,1,'6. Data'!$C$76:$C$89)),"OK","!!"),ISBLANK(G233),"!",ISBLANK(H233),"!!!",H233='6. Data'!$B$3,"vyberte druh nákladu")," ")</f>
        <v xml:space="preserve"> </v>
      </c>
      <c r="J233" s="261" t="str">
        <f t="shared" si="9"/>
        <v xml:space="preserve"> </v>
      </c>
      <c r="K233" s="238" t="str">
        <f t="shared" si="10"/>
        <v xml:space="preserve"> </v>
      </c>
      <c r="L233" s="87" t="str">
        <f t="shared" si="11"/>
        <v xml:space="preserve"> </v>
      </c>
    </row>
    <row r="234" spans="1:12" x14ac:dyDescent="0.25">
      <c r="A234" s="72"/>
      <c r="B234" s="82"/>
      <c r="C234" s="82"/>
      <c r="D234" s="79"/>
      <c r="E234" s="83"/>
      <c r="F234" s="83"/>
      <c r="G234" s="81"/>
      <c r="H234" s="123"/>
      <c r="I234" s="238" t="str">
        <f>IF(ISNUMBER(F234),_xlfn.IFS(RIGHT(H234,3)="(b)",IF(AND(G234&gt;=DATE('1. Informace o projektu'!$C$3,1,1),G234&lt;=WORKDAY(DATE('1. Informace o projektu'!$C$3+1,1,31)-1,1)),"OK","!!"),RIGHT(H234,3)="(a)",IF(AND(G234&gt;=DATE('1. Informace o projektu'!$C$3,1,1),G234&lt;=WORKDAY(DATE('1. Informace o projektu'!$C$3,12,31)-1,1,'6. Data'!$C$76:$C$89)),"OK","!!"),ISBLANK(G234),"!",ISBLANK(H234),"!!!",H234='6. Data'!$B$3,"vyberte druh nákladu")," ")</f>
        <v xml:space="preserve"> </v>
      </c>
      <c r="J234" s="261" t="str">
        <f t="shared" si="9"/>
        <v xml:space="preserve"> </v>
      </c>
      <c r="K234" s="238" t="str">
        <f t="shared" si="10"/>
        <v xml:space="preserve"> </v>
      </c>
      <c r="L234" s="87" t="str">
        <f t="shared" si="11"/>
        <v xml:space="preserve"> </v>
      </c>
    </row>
    <row r="235" spans="1:12" x14ac:dyDescent="0.25">
      <c r="A235" s="72"/>
      <c r="B235" s="82"/>
      <c r="C235" s="82"/>
      <c r="D235" s="79"/>
      <c r="E235" s="83"/>
      <c r="F235" s="83"/>
      <c r="G235" s="81"/>
      <c r="H235" s="123"/>
      <c r="I235" s="238" t="str">
        <f>IF(ISNUMBER(F235),_xlfn.IFS(RIGHT(H235,3)="(b)",IF(AND(G235&gt;=DATE('1. Informace o projektu'!$C$3,1,1),G235&lt;=WORKDAY(DATE('1. Informace o projektu'!$C$3+1,1,31)-1,1)),"OK","!!"),RIGHT(H235,3)="(a)",IF(AND(G235&gt;=DATE('1. Informace o projektu'!$C$3,1,1),G235&lt;=WORKDAY(DATE('1. Informace o projektu'!$C$3,12,31)-1,1,'6. Data'!$C$76:$C$89)),"OK","!!"),ISBLANK(G235),"!",ISBLANK(H235),"!!!",H235='6. Data'!$B$3,"vyberte druh nákladu")," ")</f>
        <v xml:space="preserve"> </v>
      </c>
      <c r="J235" s="261" t="str">
        <f t="shared" si="9"/>
        <v xml:space="preserve"> </v>
      </c>
      <c r="K235" s="238" t="str">
        <f t="shared" si="10"/>
        <v xml:space="preserve"> </v>
      </c>
      <c r="L235" s="87" t="str">
        <f t="shared" si="11"/>
        <v xml:space="preserve"> </v>
      </c>
    </row>
    <row r="236" spans="1:12" x14ac:dyDescent="0.25">
      <c r="A236" s="72"/>
      <c r="B236" s="82"/>
      <c r="C236" s="82"/>
      <c r="D236" s="79"/>
      <c r="E236" s="83"/>
      <c r="F236" s="83"/>
      <c r="G236" s="81"/>
      <c r="H236" s="123"/>
      <c r="I236" s="238" t="str">
        <f>IF(ISNUMBER(F236),_xlfn.IFS(RIGHT(H236,3)="(b)",IF(AND(G236&gt;=DATE('1. Informace o projektu'!$C$3,1,1),G236&lt;=WORKDAY(DATE('1. Informace o projektu'!$C$3+1,1,31)-1,1)),"OK","!!"),RIGHT(H236,3)="(a)",IF(AND(G236&gt;=DATE('1. Informace o projektu'!$C$3,1,1),G236&lt;=WORKDAY(DATE('1. Informace o projektu'!$C$3,12,31)-1,1,'6. Data'!$C$76:$C$89)),"OK","!!"),ISBLANK(G236),"!",ISBLANK(H236),"!!!",H236='6. Data'!$B$3,"vyberte druh nákladu")," ")</f>
        <v xml:space="preserve"> </v>
      </c>
      <c r="J236" s="261" t="str">
        <f t="shared" si="9"/>
        <v xml:space="preserve"> </v>
      </c>
      <c r="K236" s="238" t="str">
        <f t="shared" si="10"/>
        <v xml:space="preserve"> </v>
      </c>
      <c r="L236" s="87" t="str">
        <f t="shared" si="11"/>
        <v xml:space="preserve"> </v>
      </c>
    </row>
    <row r="237" spans="1:12" x14ac:dyDescent="0.25">
      <c r="A237" s="72"/>
      <c r="B237" s="82"/>
      <c r="C237" s="82"/>
      <c r="D237" s="79"/>
      <c r="E237" s="83"/>
      <c r="F237" s="83"/>
      <c r="G237" s="81"/>
      <c r="H237" s="123"/>
      <c r="I237" s="238" t="str">
        <f>IF(ISNUMBER(F237),_xlfn.IFS(RIGHT(H237,3)="(b)",IF(AND(G237&gt;=DATE('1. Informace o projektu'!$C$3,1,1),G237&lt;=WORKDAY(DATE('1. Informace o projektu'!$C$3+1,1,31)-1,1)),"OK","!!"),RIGHT(H237,3)="(a)",IF(AND(G237&gt;=DATE('1. Informace o projektu'!$C$3,1,1),G237&lt;=WORKDAY(DATE('1. Informace o projektu'!$C$3,12,31)-1,1,'6. Data'!$C$76:$C$89)),"OK","!!"),ISBLANK(G237),"!",ISBLANK(H237),"!!!",H237='6. Data'!$B$3,"vyberte druh nákladu")," ")</f>
        <v xml:space="preserve"> </v>
      </c>
      <c r="J237" s="261" t="str">
        <f t="shared" si="9"/>
        <v xml:space="preserve"> </v>
      </c>
      <c r="K237" s="238" t="str">
        <f t="shared" si="10"/>
        <v xml:space="preserve"> </v>
      </c>
      <c r="L237" s="87" t="str">
        <f t="shared" si="11"/>
        <v xml:space="preserve"> </v>
      </c>
    </row>
    <row r="238" spans="1:12" x14ac:dyDescent="0.25">
      <c r="A238" s="72"/>
      <c r="B238" s="82"/>
      <c r="C238" s="82"/>
      <c r="D238" s="79"/>
      <c r="E238" s="83"/>
      <c r="F238" s="83"/>
      <c r="G238" s="81"/>
      <c r="H238" s="123"/>
      <c r="I238" s="238" t="str">
        <f>IF(ISNUMBER(F238),_xlfn.IFS(RIGHT(H238,3)="(b)",IF(AND(G238&gt;=DATE('1. Informace o projektu'!$C$3,1,1),G238&lt;=WORKDAY(DATE('1. Informace o projektu'!$C$3+1,1,31)-1,1)),"OK","!!"),RIGHT(H238,3)="(a)",IF(AND(G238&gt;=DATE('1. Informace o projektu'!$C$3,1,1),G238&lt;=WORKDAY(DATE('1. Informace o projektu'!$C$3,12,31)-1,1,'6. Data'!$C$76:$C$89)),"OK","!!"),ISBLANK(G238),"!",ISBLANK(H238),"!!!",H238='6. Data'!$B$3,"vyberte druh nákladu")," ")</f>
        <v xml:space="preserve"> </v>
      </c>
      <c r="J238" s="261" t="str">
        <f t="shared" si="9"/>
        <v xml:space="preserve"> </v>
      </c>
      <c r="K238" s="238" t="str">
        <f t="shared" si="10"/>
        <v xml:space="preserve"> </v>
      </c>
      <c r="L238" s="87" t="str">
        <f t="shared" si="11"/>
        <v xml:space="preserve"> </v>
      </c>
    </row>
    <row r="239" spans="1:12" x14ac:dyDescent="0.25">
      <c r="A239" s="72"/>
      <c r="B239" s="82"/>
      <c r="C239" s="82"/>
      <c r="D239" s="79"/>
      <c r="E239" s="83"/>
      <c r="F239" s="83"/>
      <c r="G239" s="81"/>
      <c r="H239" s="123"/>
      <c r="I239" s="238" t="str">
        <f>IF(ISNUMBER(F239),_xlfn.IFS(RIGHT(H239,3)="(b)",IF(AND(G239&gt;=DATE('1. Informace o projektu'!$C$3,1,1),G239&lt;=WORKDAY(DATE('1. Informace o projektu'!$C$3+1,1,31)-1,1)),"OK","!!"),RIGHT(H239,3)="(a)",IF(AND(G239&gt;=DATE('1. Informace o projektu'!$C$3,1,1),G239&lt;=WORKDAY(DATE('1. Informace o projektu'!$C$3,12,31)-1,1,'6. Data'!$C$76:$C$89)),"OK","!!"),ISBLANK(G239),"!",ISBLANK(H239),"!!!",H239='6. Data'!$B$3,"vyberte druh nákladu")," ")</f>
        <v xml:space="preserve"> </v>
      </c>
      <c r="J239" s="261" t="str">
        <f t="shared" si="9"/>
        <v xml:space="preserve"> </v>
      </c>
      <c r="K239" s="238" t="str">
        <f t="shared" si="10"/>
        <v xml:space="preserve"> </v>
      </c>
      <c r="L239" s="87" t="str">
        <f t="shared" si="11"/>
        <v xml:space="preserve"> </v>
      </c>
    </row>
    <row r="240" spans="1:12" x14ac:dyDescent="0.25">
      <c r="A240" s="72"/>
      <c r="B240" s="82"/>
      <c r="C240" s="82"/>
      <c r="D240" s="79"/>
      <c r="E240" s="83"/>
      <c r="F240" s="83"/>
      <c r="G240" s="81"/>
      <c r="H240" s="123"/>
      <c r="I240" s="238" t="str">
        <f>IF(ISNUMBER(F240),_xlfn.IFS(RIGHT(H240,3)="(b)",IF(AND(G240&gt;=DATE('1. Informace o projektu'!$C$3,1,1),G240&lt;=WORKDAY(DATE('1. Informace o projektu'!$C$3+1,1,31)-1,1)),"OK","!!"),RIGHT(H240,3)="(a)",IF(AND(G240&gt;=DATE('1. Informace o projektu'!$C$3,1,1),G240&lt;=WORKDAY(DATE('1. Informace o projektu'!$C$3,12,31)-1,1,'6. Data'!$C$76:$C$89)),"OK","!!"),ISBLANK(G240),"!",ISBLANK(H240),"!!!",H240='6. Data'!$B$3,"vyberte druh nákladu")," ")</f>
        <v xml:space="preserve"> </v>
      </c>
      <c r="J240" s="261" t="str">
        <f t="shared" si="9"/>
        <v xml:space="preserve"> </v>
      </c>
      <c r="K240" s="238" t="str">
        <f t="shared" si="10"/>
        <v xml:space="preserve"> </v>
      </c>
      <c r="L240" s="87" t="str">
        <f t="shared" si="11"/>
        <v xml:space="preserve"> </v>
      </c>
    </row>
    <row r="241" spans="1:12" x14ac:dyDescent="0.25">
      <c r="A241" s="72"/>
      <c r="B241" s="82"/>
      <c r="C241" s="82"/>
      <c r="D241" s="79"/>
      <c r="E241" s="83"/>
      <c r="F241" s="83"/>
      <c r="G241" s="81"/>
      <c r="H241" s="123"/>
      <c r="I241" s="238" t="str">
        <f>IF(ISNUMBER(F241),_xlfn.IFS(RIGHT(H241,3)="(b)",IF(AND(G241&gt;=DATE('1. Informace o projektu'!$C$3,1,1),G241&lt;=WORKDAY(DATE('1. Informace o projektu'!$C$3+1,1,31)-1,1)),"OK","!!"),RIGHT(H241,3)="(a)",IF(AND(G241&gt;=DATE('1. Informace o projektu'!$C$3,1,1),G241&lt;=WORKDAY(DATE('1. Informace o projektu'!$C$3,12,31)-1,1,'6. Data'!$C$76:$C$89)),"OK","!!"),ISBLANK(G241),"!",ISBLANK(H241),"!!!",H241='6. Data'!$B$3,"vyberte druh nákladu")," ")</f>
        <v xml:space="preserve"> </v>
      </c>
      <c r="J241" s="261" t="str">
        <f t="shared" si="9"/>
        <v xml:space="preserve"> </v>
      </c>
      <c r="K241" s="238" t="str">
        <f t="shared" si="10"/>
        <v xml:space="preserve"> </v>
      </c>
      <c r="L241" s="87" t="str">
        <f t="shared" si="11"/>
        <v xml:space="preserve"> </v>
      </c>
    </row>
    <row r="242" spans="1:12" x14ac:dyDescent="0.25">
      <c r="A242" s="72"/>
      <c r="B242" s="82"/>
      <c r="C242" s="82"/>
      <c r="D242" s="79"/>
      <c r="E242" s="83"/>
      <c r="F242" s="83"/>
      <c r="G242" s="81"/>
      <c r="H242" s="123"/>
      <c r="I242" s="238" t="str">
        <f>IF(ISNUMBER(F242),_xlfn.IFS(RIGHT(H242,3)="(b)",IF(AND(G242&gt;=DATE('1. Informace o projektu'!$C$3,1,1),G242&lt;=WORKDAY(DATE('1. Informace o projektu'!$C$3+1,1,31)-1,1)),"OK","!!"),RIGHT(H242,3)="(a)",IF(AND(G242&gt;=DATE('1. Informace o projektu'!$C$3,1,1),G242&lt;=WORKDAY(DATE('1. Informace o projektu'!$C$3,12,31)-1,1,'6. Data'!$C$76:$C$89)),"OK","!!"),ISBLANK(G242),"!",ISBLANK(H242),"!!!",H242='6. Data'!$B$3,"vyberte druh nákladu")," ")</f>
        <v xml:space="preserve"> </v>
      </c>
      <c r="J242" s="261" t="str">
        <f t="shared" si="9"/>
        <v xml:space="preserve"> </v>
      </c>
      <c r="K242" s="238" t="str">
        <f t="shared" si="10"/>
        <v xml:space="preserve"> </v>
      </c>
      <c r="L242" s="87" t="str">
        <f t="shared" si="11"/>
        <v xml:space="preserve"> </v>
      </c>
    </row>
    <row r="243" spans="1:12" x14ac:dyDescent="0.25">
      <c r="A243" s="72"/>
      <c r="B243" s="82"/>
      <c r="C243" s="82"/>
      <c r="D243" s="79"/>
      <c r="E243" s="83"/>
      <c r="F243" s="83"/>
      <c r="G243" s="81"/>
      <c r="H243" s="123"/>
      <c r="I243" s="238" t="str">
        <f>IF(ISNUMBER(F243),_xlfn.IFS(RIGHT(H243,3)="(b)",IF(AND(G243&gt;=DATE('1. Informace o projektu'!$C$3,1,1),G243&lt;=WORKDAY(DATE('1. Informace o projektu'!$C$3+1,1,31)-1,1)),"OK","!!"),RIGHT(H243,3)="(a)",IF(AND(G243&gt;=DATE('1. Informace o projektu'!$C$3,1,1),G243&lt;=WORKDAY(DATE('1. Informace o projektu'!$C$3,12,31)-1,1,'6. Data'!$C$76:$C$89)),"OK","!!"),ISBLANK(G243),"!",ISBLANK(H243),"!!!",H243='6. Data'!$B$3,"vyberte druh nákladu")," ")</f>
        <v xml:space="preserve"> </v>
      </c>
      <c r="J243" s="261" t="str">
        <f t="shared" si="9"/>
        <v xml:space="preserve"> </v>
      </c>
      <c r="K243" s="238" t="str">
        <f t="shared" si="10"/>
        <v xml:space="preserve"> </v>
      </c>
      <c r="L243" s="87" t="str">
        <f t="shared" si="11"/>
        <v xml:space="preserve"> </v>
      </c>
    </row>
    <row r="244" spans="1:12" x14ac:dyDescent="0.25">
      <c r="A244" s="72"/>
      <c r="B244" s="82"/>
      <c r="C244" s="82"/>
      <c r="D244" s="79"/>
      <c r="E244" s="83"/>
      <c r="F244" s="83"/>
      <c r="G244" s="81"/>
      <c r="H244" s="123"/>
      <c r="I244" s="238" t="str">
        <f>IF(ISNUMBER(F244),_xlfn.IFS(RIGHT(H244,3)="(b)",IF(AND(G244&gt;=DATE('1. Informace o projektu'!$C$3,1,1),G244&lt;=WORKDAY(DATE('1. Informace o projektu'!$C$3+1,1,31)-1,1)),"OK","!!"),RIGHT(H244,3)="(a)",IF(AND(G244&gt;=DATE('1. Informace o projektu'!$C$3,1,1),G244&lt;=WORKDAY(DATE('1. Informace o projektu'!$C$3,12,31)-1,1,'6. Data'!$C$76:$C$89)),"OK","!!"),ISBLANK(G244),"!",ISBLANK(H244),"!!!",H244='6. Data'!$B$3,"vyberte druh nákladu")," ")</f>
        <v xml:space="preserve"> </v>
      </c>
      <c r="J244" s="261" t="str">
        <f t="shared" si="9"/>
        <v xml:space="preserve"> </v>
      </c>
      <c r="K244" s="238" t="str">
        <f t="shared" si="10"/>
        <v xml:space="preserve"> </v>
      </c>
      <c r="L244" s="87" t="str">
        <f t="shared" si="11"/>
        <v xml:space="preserve"> </v>
      </c>
    </row>
    <row r="245" spans="1:12" x14ac:dyDescent="0.25">
      <c r="A245" s="72"/>
      <c r="B245" s="82"/>
      <c r="C245" s="82"/>
      <c r="D245" s="79"/>
      <c r="E245" s="83"/>
      <c r="F245" s="83"/>
      <c r="G245" s="81"/>
      <c r="H245" s="123"/>
      <c r="I245" s="238" t="str">
        <f>IF(ISNUMBER(F245),_xlfn.IFS(RIGHT(H245,3)="(b)",IF(AND(G245&gt;=DATE('1. Informace o projektu'!$C$3,1,1),G245&lt;=WORKDAY(DATE('1. Informace o projektu'!$C$3+1,1,31)-1,1)),"OK","!!"),RIGHT(H245,3)="(a)",IF(AND(G245&gt;=DATE('1. Informace o projektu'!$C$3,1,1),G245&lt;=WORKDAY(DATE('1. Informace o projektu'!$C$3,12,31)-1,1,'6. Data'!$C$76:$C$89)),"OK","!!"),ISBLANK(G245),"!",ISBLANK(H245),"!!!",H245='6. Data'!$B$3,"vyberte druh nákladu")," ")</f>
        <v xml:space="preserve"> </v>
      </c>
      <c r="J245" s="261" t="str">
        <f t="shared" si="9"/>
        <v xml:space="preserve"> </v>
      </c>
      <c r="K245" s="238" t="str">
        <f t="shared" si="10"/>
        <v xml:space="preserve"> </v>
      </c>
      <c r="L245" s="87" t="str">
        <f t="shared" si="11"/>
        <v xml:space="preserve"> </v>
      </c>
    </row>
    <row r="246" spans="1:12" x14ac:dyDescent="0.25">
      <c r="A246" s="72"/>
      <c r="B246" s="82"/>
      <c r="C246" s="82"/>
      <c r="D246" s="79"/>
      <c r="E246" s="83"/>
      <c r="F246" s="83"/>
      <c r="G246" s="81"/>
      <c r="H246" s="123"/>
      <c r="I246" s="238" t="str">
        <f>IF(ISNUMBER(F246),_xlfn.IFS(RIGHT(H246,3)="(b)",IF(AND(G246&gt;=DATE('1. Informace o projektu'!$C$3,1,1),G246&lt;=WORKDAY(DATE('1. Informace o projektu'!$C$3+1,1,31)-1,1)),"OK","!!"),RIGHT(H246,3)="(a)",IF(AND(G246&gt;=DATE('1. Informace o projektu'!$C$3,1,1),G246&lt;=WORKDAY(DATE('1. Informace o projektu'!$C$3,12,31)-1,1,'6. Data'!$C$76:$C$89)),"OK","!!"),ISBLANK(G246),"!",ISBLANK(H246),"!!!",H246='6. Data'!$B$3,"vyberte druh nákladu")," ")</f>
        <v xml:space="preserve"> </v>
      </c>
      <c r="J246" s="261" t="str">
        <f t="shared" si="9"/>
        <v xml:space="preserve"> </v>
      </c>
      <c r="K246" s="238" t="str">
        <f t="shared" si="10"/>
        <v xml:space="preserve"> </v>
      </c>
      <c r="L246" s="87" t="str">
        <f t="shared" si="11"/>
        <v xml:space="preserve"> </v>
      </c>
    </row>
    <row r="247" spans="1:12" x14ac:dyDescent="0.25">
      <c r="A247" s="72"/>
      <c r="B247" s="82"/>
      <c r="C247" s="82"/>
      <c r="D247" s="79"/>
      <c r="E247" s="83"/>
      <c r="F247" s="83"/>
      <c r="G247" s="81"/>
      <c r="H247" s="123"/>
      <c r="I247" s="238" t="str">
        <f>IF(ISNUMBER(F247),_xlfn.IFS(RIGHT(H247,3)="(b)",IF(AND(G247&gt;=DATE('1. Informace o projektu'!$C$3,1,1),G247&lt;=WORKDAY(DATE('1. Informace o projektu'!$C$3+1,1,31)-1,1)),"OK","!!"),RIGHT(H247,3)="(a)",IF(AND(G247&gt;=DATE('1. Informace o projektu'!$C$3,1,1),G247&lt;=WORKDAY(DATE('1. Informace o projektu'!$C$3,12,31)-1,1,'6. Data'!$C$76:$C$89)),"OK","!!"),ISBLANK(G247),"!",ISBLANK(H247),"!!!",H247='6. Data'!$B$3,"vyberte druh nákladu")," ")</f>
        <v xml:space="preserve"> </v>
      </c>
      <c r="J247" s="261" t="str">
        <f t="shared" si="9"/>
        <v xml:space="preserve"> </v>
      </c>
      <c r="K247" s="238" t="str">
        <f t="shared" si="10"/>
        <v xml:space="preserve"> </v>
      </c>
      <c r="L247" s="87" t="str">
        <f t="shared" si="11"/>
        <v xml:space="preserve"> </v>
      </c>
    </row>
    <row r="248" spans="1:12" x14ac:dyDescent="0.25">
      <c r="A248" s="72"/>
      <c r="B248" s="82"/>
      <c r="C248" s="82"/>
      <c r="D248" s="79"/>
      <c r="E248" s="83"/>
      <c r="F248" s="83"/>
      <c r="G248" s="81"/>
      <c r="H248" s="123"/>
      <c r="I248" s="238" t="str">
        <f>IF(ISNUMBER(F248),_xlfn.IFS(RIGHT(H248,3)="(b)",IF(AND(G248&gt;=DATE('1. Informace o projektu'!$C$3,1,1),G248&lt;=WORKDAY(DATE('1. Informace o projektu'!$C$3+1,1,31)-1,1)),"OK","!!"),RIGHT(H248,3)="(a)",IF(AND(G248&gt;=DATE('1. Informace o projektu'!$C$3,1,1),G248&lt;=WORKDAY(DATE('1. Informace o projektu'!$C$3,12,31)-1,1,'6. Data'!$C$76:$C$89)),"OK","!!"),ISBLANK(G248),"!",ISBLANK(H248),"!!!",H248='6. Data'!$B$3,"vyberte druh nákladu")," ")</f>
        <v xml:space="preserve"> </v>
      </c>
      <c r="J248" s="261" t="str">
        <f t="shared" si="9"/>
        <v xml:space="preserve"> </v>
      </c>
      <c r="K248" s="238" t="str">
        <f t="shared" si="10"/>
        <v xml:space="preserve"> </v>
      </c>
      <c r="L248" s="87" t="str">
        <f t="shared" si="11"/>
        <v xml:space="preserve"> </v>
      </c>
    </row>
    <row r="249" spans="1:12" x14ac:dyDescent="0.25">
      <c r="A249" s="72"/>
      <c r="B249" s="82"/>
      <c r="C249" s="82"/>
      <c r="D249" s="79"/>
      <c r="E249" s="83"/>
      <c r="F249" s="83"/>
      <c r="G249" s="81"/>
      <c r="H249" s="123"/>
      <c r="I249" s="238" t="str">
        <f>IF(ISNUMBER(F249),_xlfn.IFS(RIGHT(H249,3)="(b)",IF(AND(G249&gt;=DATE('1. Informace o projektu'!$C$3,1,1),G249&lt;=WORKDAY(DATE('1. Informace o projektu'!$C$3+1,1,31)-1,1)),"OK","!!"),RIGHT(H249,3)="(a)",IF(AND(G249&gt;=DATE('1. Informace o projektu'!$C$3,1,1),G249&lt;=WORKDAY(DATE('1. Informace o projektu'!$C$3,12,31)-1,1,'6. Data'!$C$76:$C$89)),"OK","!!"),ISBLANK(G249),"!",ISBLANK(H249),"!!!",H249='6. Data'!$B$3,"vyberte druh nákladu")," ")</f>
        <v xml:space="preserve"> </v>
      </c>
      <c r="J249" s="261" t="str">
        <f t="shared" si="9"/>
        <v xml:space="preserve"> </v>
      </c>
      <c r="K249" s="238" t="str">
        <f t="shared" si="10"/>
        <v xml:space="preserve"> </v>
      </c>
      <c r="L249" s="87" t="str">
        <f t="shared" si="11"/>
        <v xml:space="preserve"> </v>
      </c>
    </row>
    <row r="250" spans="1:12" x14ac:dyDescent="0.25">
      <c r="A250" s="72"/>
      <c r="B250" s="82"/>
      <c r="C250" s="82"/>
      <c r="D250" s="79"/>
      <c r="E250" s="83"/>
      <c r="F250" s="83"/>
      <c r="G250" s="81"/>
      <c r="H250" s="123"/>
      <c r="I250" s="238" t="str">
        <f>IF(ISNUMBER(F250),_xlfn.IFS(RIGHT(H250,3)="(b)",IF(AND(G250&gt;=DATE('1. Informace o projektu'!$C$3,1,1),G250&lt;=WORKDAY(DATE('1. Informace o projektu'!$C$3+1,1,31)-1,1)),"OK","!!"),RIGHT(H250,3)="(a)",IF(AND(G250&gt;=DATE('1. Informace o projektu'!$C$3,1,1),G250&lt;=WORKDAY(DATE('1. Informace o projektu'!$C$3,12,31)-1,1,'6. Data'!$C$76:$C$89)),"OK","!!"),ISBLANK(G250),"!",ISBLANK(H250),"!!!",H250='6. Data'!$B$3,"vyberte druh nákladu")," ")</f>
        <v xml:space="preserve"> </v>
      </c>
      <c r="J250" s="261" t="str">
        <f t="shared" si="9"/>
        <v xml:space="preserve"> </v>
      </c>
      <c r="K250" s="238" t="str">
        <f t="shared" si="10"/>
        <v xml:space="preserve"> </v>
      </c>
      <c r="L250" s="87" t="str">
        <f t="shared" si="11"/>
        <v xml:space="preserve"> </v>
      </c>
    </row>
    <row r="251" spans="1:12" x14ac:dyDescent="0.25">
      <c r="A251" s="72"/>
      <c r="B251" s="82"/>
      <c r="C251" s="82"/>
      <c r="D251" s="79"/>
      <c r="E251" s="83"/>
      <c r="F251" s="83"/>
      <c r="G251" s="81"/>
      <c r="H251" s="123"/>
      <c r="I251" s="238" t="str">
        <f>IF(ISNUMBER(F251),_xlfn.IFS(RIGHT(H251,3)="(b)",IF(AND(G251&gt;=DATE('1. Informace o projektu'!$C$3,1,1),G251&lt;=WORKDAY(DATE('1. Informace o projektu'!$C$3+1,1,31)-1,1)),"OK","!!"),RIGHT(H251,3)="(a)",IF(AND(G251&gt;=DATE('1. Informace o projektu'!$C$3,1,1),G251&lt;=WORKDAY(DATE('1. Informace o projektu'!$C$3,12,31)-1,1,'6. Data'!$C$76:$C$89)),"OK","!!"),ISBLANK(G251),"!",ISBLANK(H251),"!!!",H251='6. Data'!$B$3,"vyberte druh nákladu")," ")</f>
        <v xml:space="preserve"> </v>
      </c>
      <c r="J251" s="261" t="str">
        <f t="shared" si="9"/>
        <v xml:space="preserve"> </v>
      </c>
      <c r="K251" s="238" t="str">
        <f t="shared" si="10"/>
        <v xml:space="preserve"> </v>
      </c>
      <c r="L251" s="87" t="str">
        <f t="shared" si="11"/>
        <v xml:space="preserve"> </v>
      </c>
    </row>
    <row r="252" spans="1:12" x14ac:dyDescent="0.25">
      <c r="A252" s="72"/>
      <c r="B252" s="82"/>
      <c r="C252" s="82"/>
      <c r="D252" s="79"/>
      <c r="E252" s="83"/>
      <c r="F252" s="83"/>
      <c r="G252" s="81"/>
      <c r="H252" s="123"/>
      <c r="I252" s="238" t="str">
        <f>IF(ISNUMBER(F252),_xlfn.IFS(RIGHT(H252,3)="(b)",IF(AND(G252&gt;=DATE('1. Informace o projektu'!$C$3,1,1),G252&lt;=WORKDAY(DATE('1. Informace o projektu'!$C$3+1,1,31)-1,1)),"OK","!!"),RIGHT(H252,3)="(a)",IF(AND(G252&gt;=DATE('1. Informace o projektu'!$C$3,1,1),G252&lt;=WORKDAY(DATE('1. Informace o projektu'!$C$3,12,31)-1,1,'6. Data'!$C$76:$C$89)),"OK","!!"),ISBLANK(G252),"!",ISBLANK(H252),"!!!",H252='6. Data'!$B$3,"vyberte druh nákladu")," ")</f>
        <v xml:space="preserve"> </v>
      </c>
      <c r="J252" s="261" t="str">
        <f t="shared" si="9"/>
        <v xml:space="preserve"> </v>
      </c>
      <c r="K252" s="238" t="str">
        <f t="shared" si="10"/>
        <v xml:space="preserve"> </v>
      </c>
      <c r="L252" s="87" t="str">
        <f t="shared" si="11"/>
        <v xml:space="preserve"> </v>
      </c>
    </row>
    <row r="253" spans="1:12" x14ac:dyDescent="0.25">
      <c r="A253" s="72"/>
      <c r="B253" s="82"/>
      <c r="C253" s="82"/>
      <c r="D253" s="79"/>
      <c r="E253" s="83"/>
      <c r="F253" s="83"/>
      <c r="G253" s="81"/>
      <c r="H253" s="123"/>
      <c r="I253" s="238" t="str">
        <f>IF(ISNUMBER(F253),_xlfn.IFS(RIGHT(H253,3)="(b)",IF(AND(G253&gt;=DATE('1. Informace o projektu'!$C$3,1,1),G253&lt;=WORKDAY(DATE('1. Informace o projektu'!$C$3+1,1,31)-1,1)),"OK","!!"),RIGHT(H253,3)="(a)",IF(AND(G253&gt;=DATE('1. Informace o projektu'!$C$3,1,1),G253&lt;=WORKDAY(DATE('1. Informace o projektu'!$C$3,12,31)-1,1,'6. Data'!$C$76:$C$89)),"OK","!!"),ISBLANK(G253),"!",ISBLANK(H253),"!!!",H253='6. Data'!$B$3,"vyberte druh nákladu")," ")</f>
        <v xml:space="preserve"> </v>
      </c>
      <c r="J253" s="261" t="str">
        <f t="shared" si="9"/>
        <v xml:space="preserve"> </v>
      </c>
      <c r="K253" s="238" t="str">
        <f t="shared" si="10"/>
        <v xml:space="preserve"> </v>
      </c>
      <c r="L253" s="87" t="str">
        <f t="shared" si="11"/>
        <v xml:space="preserve"> </v>
      </c>
    </row>
    <row r="254" spans="1:12" x14ac:dyDescent="0.25">
      <c r="A254" s="72"/>
      <c r="B254" s="82"/>
      <c r="C254" s="82"/>
      <c r="D254" s="79"/>
      <c r="E254" s="83"/>
      <c r="F254" s="83"/>
      <c r="G254" s="81"/>
      <c r="H254" s="123"/>
      <c r="I254" s="238" t="str">
        <f>IF(ISNUMBER(F254),_xlfn.IFS(RIGHT(H254,3)="(b)",IF(AND(G254&gt;=DATE('1. Informace o projektu'!$C$3,1,1),G254&lt;=WORKDAY(DATE('1. Informace o projektu'!$C$3+1,1,31)-1,1)),"OK","!!"),RIGHT(H254,3)="(a)",IF(AND(G254&gt;=DATE('1. Informace o projektu'!$C$3,1,1),G254&lt;=WORKDAY(DATE('1. Informace o projektu'!$C$3,12,31)-1,1,'6. Data'!$C$76:$C$89)),"OK","!!"),ISBLANK(G254),"!",ISBLANK(H254),"!!!",H254='6. Data'!$B$3,"vyberte druh nákladu")," ")</f>
        <v xml:space="preserve"> </v>
      </c>
      <c r="J254" s="261" t="str">
        <f t="shared" si="9"/>
        <v xml:space="preserve"> </v>
      </c>
      <c r="K254" s="238" t="str">
        <f t="shared" si="10"/>
        <v xml:space="preserve"> </v>
      </c>
      <c r="L254" s="87" t="str">
        <f t="shared" si="11"/>
        <v xml:space="preserve"> </v>
      </c>
    </row>
    <row r="255" spans="1:12" x14ac:dyDescent="0.25">
      <c r="A255" s="72"/>
      <c r="B255" s="82"/>
      <c r="C255" s="82"/>
      <c r="D255" s="79"/>
      <c r="E255" s="83"/>
      <c r="F255" s="83"/>
      <c r="G255" s="81"/>
      <c r="H255" s="123"/>
      <c r="I255" s="238" t="str">
        <f>IF(ISNUMBER(F255),_xlfn.IFS(RIGHT(H255,3)="(b)",IF(AND(G255&gt;=DATE('1. Informace o projektu'!$C$3,1,1),G255&lt;=WORKDAY(DATE('1. Informace o projektu'!$C$3+1,1,31)-1,1)),"OK","!!"),RIGHT(H255,3)="(a)",IF(AND(G255&gt;=DATE('1. Informace o projektu'!$C$3,1,1),G255&lt;=WORKDAY(DATE('1. Informace o projektu'!$C$3,12,31)-1,1,'6. Data'!$C$76:$C$89)),"OK","!!"),ISBLANK(G255),"!",ISBLANK(H255),"!!!",H255='6. Data'!$B$3,"vyberte druh nákladu")," ")</f>
        <v xml:space="preserve"> </v>
      </c>
      <c r="J255" s="261" t="str">
        <f t="shared" si="9"/>
        <v xml:space="preserve"> </v>
      </c>
      <c r="K255" s="238" t="str">
        <f t="shared" si="10"/>
        <v xml:space="preserve"> </v>
      </c>
      <c r="L255" s="87" t="str">
        <f t="shared" si="11"/>
        <v xml:space="preserve"> </v>
      </c>
    </row>
    <row r="256" spans="1:12" x14ac:dyDescent="0.25">
      <c r="A256" s="72"/>
      <c r="B256" s="82"/>
      <c r="C256" s="82"/>
      <c r="D256" s="79"/>
      <c r="E256" s="83"/>
      <c r="F256" s="83"/>
      <c r="G256" s="81"/>
      <c r="H256" s="123"/>
      <c r="I256" s="238" t="str">
        <f>IF(ISNUMBER(F256),_xlfn.IFS(RIGHT(H256,3)="(b)",IF(AND(G256&gt;=DATE('1. Informace o projektu'!$C$3,1,1),G256&lt;=WORKDAY(DATE('1. Informace o projektu'!$C$3+1,1,31)-1,1)),"OK","!!"),RIGHT(H256,3)="(a)",IF(AND(G256&gt;=DATE('1. Informace o projektu'!$C$3,1,1),G256&lt;=WORKDAY(DATE('1. Informace o projektu'!$C$3,12,31)-1,1,'6. Data'!$C$76:$C$89)),"OK","!!"),ISBLANK(G256),"!",ISBLANK(H256),"!!!",H256='6. Data'!$B$3,"vyberte druh nákladu")," ")</f>
        <v xml:space="preserve"> </v>
      </c>
      <c r="J256" s="261" t="str">
        <f t="shared" si="9"/>
        <v xml:space="preserve"> </v>
      </c>
      <c r="K256" s="238" t="str">
        <f t="shared" si="10"/>
        <v xml:space="preserve"> </v>
      </c>
      <c r="L256" s="87" t="str">
        <f t="shared" si="11"/>
        <v xml:space="preserve"> </v>
      </c>
    </row>
    <row r="257" spans="1:12" x14ac:dyDescent="0.25">
      <c r="A257" s="72"/>
      <c r="B257" s="82"/>
      <c r="C257" s="82"/>
      <c r="D257" s="79"/>
      <c r="E257" s="83"/>
      <c r="F257" s="83"/>
      <c r="G257" s="81"/>
      <c r="H257" s="123"/>
      <c r="I257" s="238" t="str">
        <f>IF(ISNUMBER(F257),_xlfn.IFS(RIGHT(H257,3)="(b)",IF(AND(G257&gt;=DATE('1. Informace o projektu'!$C$3,1,1),G257&lt;=WORKDAY(DATE('1. Informace o projektu'!$C$3+1,1,31)-1,1)),"OK","!!"),RIGHT(H257,3)="(a)",IF(AND(G257&gt;=DATE('1. Informace o projektu'!$C$3,1,1),G257&lt;=WORKDAY(DATE('1. Informace o projektu'!$C$3,12,31)-1,1,'6. Data'!$C$76:$C$89)),"OK","!!"),ISBLANK(G257),"!",ISBLANK(H257),"!!!",H257='6. Data'!$B$3,"vyberte druh nákladu")," ")</f>
        <v xml:space="preserve"> </v>
      </c>
      <c r="J257" s="261" t="str">
        <f t="shared" si="9"/>
        <v xml:space="preserve"> </v>
      </c>
      <c r="K257" s="238" t="str">
        <f t="shared" si="10"/>
        <v xml:space="preserve"> </v>
      </c>
      <c r="L257" s="87" t="str">
        <f t="shared" si="11"/>
        <v xml:space="preserve"> </v>
      </c>
    </row>
    <row r="258" spans="1:12" x14ac:dyDescent="0.25">
      <c r="A258" s="72"/>
      <c r="B258" s="82"/>
      <c r="C258" s="82"/>
      <c r="D258" s="79"/>
      <c r="E258" s="83"/>
      <c r="F258" s="83"/>
      <c r="G258" s="81"/>
      <c r="H258" s="123"/>
      <c r="I258" s="238" t="str">
        <f>IF(ISNUMBER(F258),_xlfn.IFS(RIGHT(H258,3)="(b)",IF(AND(G258&gt;=DATE('1. Informace o projektu'!$C$3,1,1),G258&lt;=WORKDAY(DATE('1. Informace o projektu'!$C$3+1,1,31)-1,1)),"OK","!!"),RIGHT(H258,3)="(a)",IF(AND(G258&gt;=DATE('1. Informace o projektu'!$C$3,1,1),G258&lt;=WORKDAY(DATE('1. Informace o projektu'!$C$3,12,31)-1,1,'6. Data'!$C$76:$C$89)),"OK","!!"),ISBLANK(G258),"!",ISBLANK(H258),"!!!",H258='6. Data'!$B$3,"vyberte druh nákladu")," ")</f>
        <v xml:space="preserve"> </v>
      </c>
      <c r="J258" s="261" t="str">
        <f t="shared" si="9"/>
        <v xml:space="preserve"> </v>
      </c>
      <c r="K258" s="238" t="str">
        <f t="shared" si="10"/>
        <v xml:space="preserve"> </v>
      </c>
      <c r="L258" s="87" t="str">
        <f t="shared" si="11"/>
        <v xml:space="preserve"> </v>
      </c>
    </row>
    <row r="259" spans="1:12" x14ac:dyDescent="0.25">
      <c r="A259" s="72"/>
      <c r="B259" s="82"/>
      <c r="C259" s="82"/>
      <c r="D259" s="79"/>
      <c r="E259" s="83"/>
      <c r="F259" s="83"/>
      <c r="G259" s="81"/>
      <c r="H259" s="123"/>
      <c r="I259" s="238" t="str">
        <f>IF(ISNUMBER(F259),_xlfn.IFS(RIGHT(H259,3)="(b)",IF(AND(G259&gt;=DATE('1. Informace o projektu'!$C$3,1,1),G259&lt;=WORKDAY(DATE('1. Informace o projektu'!$C$3+1,1,31)-1,1)),"OK","!!"),RIGHT(H259,3)="(a)",IF(AND(G259&gt;=DATE('1. Informace o projektu'!$C$3,1,1),G259&lt;=WORKDAY(DATE('1. Informace o projektu'!$C$3,12,31)-1,1,'6. Data'!$C$76:$C$89)),"OK","!!"),ISBLANK(G259),"!",ISBLANK(H259),"!!!",H259='6. Data'!$B$3,"vyberte druh nákladu")," ")</f>
        <v xml:space="preserve"> </v>
      </c>
      <c r="J259" s="261" t="str">
        <f t="shared" si="9"/>
        <v xml:space="preserve"> </v>
      </c>
      <c r="K259" s="238" t="str">
        <f t="shared" si="10"/>
        <v xml:space="preserve"> </v>
      </c>
      <c r="L259" s="87" t="str">
        <f t="shared" si="11"/>
        <v xml:space="preserve"> </v>
      </c>
    </row>
    <row r="260" spans="1:12" x14ac:dyDescent="0.25">
      <c r="A260" s="72"/>
      <c r="B260" s="82"/>
      <c r="C260" s="82"/>
      <c r="D260" s="79"/>
      <c r="E260" s="83"/>
      <c r="F260" s="83"/>
      <c r="G260" s="81"/>
      <c r="H260" s="123"/>
      <c r="I260" s="238" t="str">
        <f>IF(ISNUMBER(F260),_xlfn.IFS(RIGHT(H260,3)="(b)",IF(AND(G260&gt;=DATE('1. Informace o projektu'!$C$3,1,1),G260&lt;=WORKDAY(DATE('1. Informace o projektu'!$C$3+1,1,31)-1,1)),"OK","!!"),RIGHT(H260,3)="(a)",IF(AND(G260&gt;=DATE('1. Informace o projektu'!$C$3,1,1),G260&lt;=WORKDAY(DATE('1. Informace o projektu'!$C$3,12,31)-1,1,'6. Data'!$C$76:$C$89)),"OK","!!"),ISBLANK(G260),"!",ISBLANK(H260),"!!!",H260='6. Data'!$B$3,"vyberte druh nákladu")," ")</f>
        <v xml:space="preserve"> </v>
      </c>
      <c r="J260" s="261" t="str">
        <f t="shared" si="9"/>
        <v xml:space="preserve"> </v>
      </c>
      <c r="K260" s="238" t="str">
        <f t="shared" si="10"/>
        <v xml:space="preserve"> </v>
      </c>
      <c r="L260" s="87" t="str">
        <f t="shared" si="11"/>
        <v xml:space="preserve"> </v>
      </c>
    </row>
    <row r="261" spans="1:12" x14ac:dyDescent="0.25">
      <c r="A261" s="72"/>
      <c r="B261" s="82"/>
      <c r="C261" s="82"/>
      <c r="D261" s="79"/>
      <c r="E261" s="83"/>
      <c r="F261" s="83"/>
      <c r="G261" s="81"/>
      <c r="H261" s="123"/>
      <c r="I261" s="238" t="str">
        <f>IF(ISNUMBER(F261),_xlfn.IFS(RIGHT(H261,3)="(b)",IF(AND(G261&gt;=DATE('1. Informace o projektu'!$C$3,1,1),G261&lt;=WORKDAY(DATE('1. Informace o projektu'!$C$3+1,1,31)-1,1)),"OK","!!"),RIGHT(H261,3)="(a)",IF(AND(G261&gt;=DATE('1. Informace o projektu'!$C$3,1,1),G261&lt;=WORKDAY(DATE('1. Informace o projektu'!$C$3,12,31)-1,1,'6. Data'!$C$76:$C$89)),"OK","!!"),ISBLANK(G261),"!",ISBLANK(H261),"!!!",H261='6. Data'!$B$3,"vyberte druh nákladu")," ")</f>
        <v xml:space="preserve"> </v>
      </c>
      <c r="J261" s="261" t="str">
        <f t="shared" si="9"/>
        <v xml:space="preserve"> </v>
      </c>
      <c r="K261" s="238" t="str">
        <f t="shared" si="10"/>
        <v xml:space="preserve"> </v>
      </c>
      <c r="L261" s="87" t="str">
        <f t="shared" si="11"/>
        <v xml:space="preserve"> </v>
      </c>
    </row>
    <row r="262" spans="1:12" x14ac:dyDescent="0.25">
      <c r="A262" s="72"/>
      <c r="B262" s="82"/>
      <c r="C262" s="82"/>
      <c r="D262" s="79"/>
      <c r="E262" s="83"/>
      <c r="F262" s="83"/>
      <c r="G262" s="81"/>
      <c r="H262" s="123"/>
      <c r="I262" s="238" t="str">
        <f>IF(ISNUMBER(F262),_xlfn.IFS(RIGHT(H262,3)="(b)",IF(AND(G262&gt;=DATE('1. Informace o projektu'!$C$3,1,1),G262&lt;=WORKDAY(DATE('1. Informace o projektu'!$C$3+1,1,31)-1,1)),"OK","!!"),RIGHT(H262,3)="(a)",IF(AND(G262&gt;=DATE('1. Informace o projektu'!$C$3,1,1),G262&lt;=WORKDAY(DATE('1. Informace o projektu'!$C$3,12,31)-1,1,'6. Data'!$C$76:$C$89)),"OK","!!"),ISBLANK(G262),"!",ISBLANK(H262),"!!!",H262='6. Data'!$B$3,"vyberte druh nákladu")," ")</f>
        <v xml:space="preserve"> </v>
      </c>
      <c r="J262" s="261" t="str">
        <f t="shared" si="9"/>
        <v xml:space="preserve"> </v>
      </c>
      <c r="K262" s="238" t="str">
        <f t="shared" si="10"/>
        <v xml:space="preserve"> </v>
      </c>
      <c r="L262" s="87" t="str">
        <f t="shared" si="11"/>
        <v xml:space="preserve"> </v>
      </c>
    </row>
    <row r="263" spans="1:12" x14ac:dyDescent="0.25">
      <c r="A263" s="72"/>
      <c r="B263" s="82"/>
      <c r="C263" s="82"/>
      <c r="D263" s="79"/>
      <c r="E263" s="83"/>
      <c r="F263" s="83"/>
      <c r="G263" s="81"/>
      <c r="H263" s="123"/>
      <c r="I263" s="238" t="str">
        <f>IF(ISNUMBER(F263),_xlfn.IFS(RIGHT(H263,3)="(b)",IF(AND(G263&gt;=DATE('1. Informace o projektu'!$C$3,1,1),G263&lt;=WORKDAY(DATE('1. Informace o projektu'!$C$3+1,1,31)-1,1)),"OK","!!"),RIGHT(H263,3)="(a)",IF(AND(G263&gt;=DATE('1. Informace o projektu'!$C$3,1,1),G263&lt;=WORKDAY(DATE('1. Informace o projektu'!$C$3,12,31)-1,1,'6. Data'!$C$76:$C$89)),"OK","!!"),ISBLANK(G263),"!",ISBLANK(H263),"!!!",H263='6. Data'!$B$3,"vyberte druh nákladu")," ")</f>
        <v xml:space="preserve"> </v>
      </c>
      <c r="J263" s="261" t="str">
        <f t="shared" ref="J263:J326" si="12">_xlfn.IFS(I263="!","Zapište datum úhrady",I263="ok"," ",I263=" "," ",I263="!!!","vyberte druh nákladu",I263="!!","nepovolené datum úhrady",I263="vyberte druh nákladu","vyberte druh nákladu")</f>
        <v xml:space="preserve"> </v>
      </c>
      <c r="K263" s="238" t="str">
        <f t="shared" ref="K263:K326" si="13">IF(ISNUMBER(F263),IF(E263&gt;=F263,"OK","!")," ")</f>
        <v xml:space="preserve"> </v>
      </c>
      <c r="L263" s="87" t="str">
        <f t="shared" ref="L263:L326" si="14">_xlfn.IFS(K263="!","Hrazeno z dotace je vyšší než fakturovaná částka",K263="ok"," ",K263=" "," ")</f>
        <v xml:space="preserve"> </v>
      </c>
    </row>
    <row r="264" spans="1:12" x14ac:dyDescent="0.25">
      <c r="A264" s="72"/>
      <c r="B264" s="82"/>
      <c r="C264" s="82"/>
      <c r="D264" s="79"/>
      <c r="E264" s="83"/>
      <c r="F264" s="83"/>
      <c r="G264" s="81"/>
      <c r="H264" s="123"/>
      <c r="I264" s="238" t="str">
        <f>IF(ISNUMBER(F264),_xlfn.IFS(RIGHT(H264,3)="(b)",IF(AND(G264&gt;=DATE('1. Informace o projektu'!$C$3,1,1),G264&lt;=WORKDAY(DATE('1. Informace o projektu'!$C$3+1,1,31)-1,1)),"OK","!!"),RIGHT(H264,3)="(a)",IF(AND(G264&gt;=DATE('1. Informace o projektu'!$C$3,1,1),G264&lt;=WORKDAY(DATE('1. Informace o projektu'!$C$3,12,31)-1,1,'6. Data'!$C$76:$C$89)),"OK","!!"),ISBLANK(G264),"!",ISBLANK(H264),"!!!",H264='6. Data'!$B$3,"vyberte druh nákladu")," ")</f>
        <v xml:space="preserve"> </v>
      </c>
      <c r="J264" s="261" t="str">
        <f t="shared" si="12"/>
        <v xml:space="preserve"> </v>
      </c>
      <c r="K264" s="238" t="str">
        <f t="shared" si="13"/>
        <v xml:space="preserve"> </v>
      </c>
      <c r="L264" s="87" t="str">
        <f t="shared" si="14"/>
        <v xml:space="preserve"> </v>
      </c>
    </row>
    <row r="265" spans="1:12" x14ac:dyDescent="0.25">
      <c r="A265" s="72"/>
      <c r="B265" s="82"/>
      <c r="C265" s="82"/>
      <c r="D265" s="79"/>
      <c r="E265" s="83"/>
      <c r="F265" s="83"/>
      <c r="G265" s="81"/>
      <c r="H265" s="123"/>
      <c r="I265" s="238" t="str">
        <f>IF(ISNUMBER(F265),_xlfn.IFS(RIGHT(H265,3)="(b)",IF(AND(G265&gt;=DATE('1. Informace o projektu'!$C$3,1,1),G265&lt;=WORKDAY(DATE('1. Informace o projektu'!$C$3+1,1,31)-1,1)),"OK","!!"),RIGHT(H265,3)="(a)",IF(AND(G265&gt;=DATE('1. Informace o projektu'!$C$3,1,1),G265&lt;=WORKDAY(DATE('1. Informace o projektu'!$C$3,12,31)-1,1,'6. Data'!$C$76:$C$89)),"OK","!!"),ISBLANK(G265),"!",ISBLANK(H265),"!!!",H265='6. Data'!$B$3,"vyberte druh nákladu")," ")</f>
        <v xml:space="preserve"> </v>
      </c>
      <c r="J265" s="261" t="str">
        <f t="shared" si="12"/>
        <v xml:space="preserve"> </v>
      </c>
      <c r="K265" s="238" t="str">
        <f t="shared" si="13"/>
        <v xml:space="preserve"> </v>
      </c>
      <c r="L265" s="87" t="str">
        <f t="shared" si="14"/>
        <v xml:space="preserve"> </v>
      </c>
    </row>
    <row r="266" spans="1:12" x14ac:dyDescent="0.25">
      <c r="A266" s="72"/>
      <c r="B266" s="82"/>
      <c r="C266" s="82"/>
      <c r="D266" s="79"/>
      <c r="E266" s="83"/>
      <c r="F266" s="83"/>
      <c r="G266" s="81"/>
      <c r="H266" s="123"/>
      <c r="I266" s="238" t="str">
        <f>IF(ISNUMBER(F266),_xlfn.IFS(RIGHT(H266,3)="(b)",IF(AND(G266&gt;=DATE('1. Informace o projektu'!$C$3,1,1),G266&lt;=WORKDAY(DATE('1. Informace o projektu'!$C$3+1,1,31)-1,1)),"OK","!!"),RIGHT(H266,3)="(a)",IF(AND(G266&gt;=DATE('1. Informace o projektu'!$C$3,1,1),G266&lt;=WORKDAY(DATE('1. Informace o projektu'!$C$3,12,31)-1,1,'6. Data'!$C$76:$C$89)),"OK","!!"),ISBLANK(G266),"!",ISBLANK(H266),"!!!",H266='6. Data'!$B$3,"vyberte druh nákladu")," ")</f>
        <v xml:space="preserve"> </v>
      </c>
      <c r="J266" s="261" t="str">
        <f t="shared" si="12"/>
        <v xml:space="preserve"> </v>
      </c>
      <c r="K266" s="238" t="str">
        <f t="shared" si="13"/>
        <v xml:space="preserve"> </v>
      </c>
      <c r="L266" s="87" t="str">
        <f t="shared" si="14"/>
        <v xml:space="preserve"> </v>
      </c>
    </row>
    <row r="267" spans="1:12" x14ac:dyDescent="0.25">
      <c r="A267" s="72"/>
      <c r="B267" s="82"/>
      <c r="C267" s="82"/>
      <c r="D267" s="79"/>
      <c r="E267" s="83"/>
      <c r="F267" s="83"/>
      <c r="G267" s="81"/>
      <c r="H267" s="123"/>
      <c r="I267" s="238" t="str">
        <f>IF(ISNUMBER(F267),_xlfn.IFS(RIGHT(H267,3)="(b)",IF(AND(G267&gt;=DATE('1. Informace o projektu'!$C$3,1,1),G267&lt;=WORKDAY(DATE('1. Informace o projektu'!$C$3+1,1,31)-1,1)),"OK","!!"),RIGHT(H267,3)="(a)",IF(AND(G267&gt;=DATE('1. Informace o projektu'!$C$3,1,1),G267&lt;=WORKDAY(DATE('1. Informace o projektu'!$C$3,12,31)-1,1,'6. Data'!$C$76:$C$89)),"OK","!!"),ISBLANK(G267),"!",ISBLANK(H267),"!!!",H267='6. Data'!$B$3,"vyberte druh nákladu")," ")</f>
        <v xml:space="preserve"> </v>
      </c>
      <c r="J267" s="261" t="str">
        <f t="shared" si="12"/>
        <v xml:space="preserve"> </v>
      </c>
      <c r="K267" s="238" t="str">
        <f t="shared" si="13"/>
        <v xml:space="preserve"> </v>
      </c>
      <c r="L267" s="87" t="str">
        <f t="shared" si="14"/>
        <v xml:space="preserve"> </v>
      </c>
    </row>
    <row r="268" spans="1:12" x14ac:dyDescent="0.25">
      <c r="A268" s="72"/>
      <c r="B268" s="82"/>
      <c r="C268" s="82"/>
      <c r="D268" s="79"/>
      <c r="E268" s="83"/>
      <c r="F268" s="83"/>
      <c r="G268" s="81"/>
      <c r="H268" s="123"/>
      <c r="I268" s="238" t="str">
        <f>IF(ISNUMBER(F268),_xlfn.IFS(RIGHT(H268,3)="(b)",IF(AND(G268&gt;=DATE('1. Informace o projektu'!$C$3,1,1),G268&lt;=WORKDAY(DATE('1. Informace o projektu'!$C$3+1,1,31)-1,1)),"OK","!!"),RIGHT(H268,3)="(a)",IF(AND(G268&gt;=DATE('1. Informace o projektu'!$C$3,1,1),G268&lt;=WORKDAY(DATE('1. Informace o projektu'!$C$3,12,31)-1,1,'6. Data'!$C$76:$C$89)),"OK","!!"),ISBLANK(G268),"!",ISBLANK(H268),"!!!",H268='6. Data'!$B$3,"vyberte druh nákladu")," ")</f>
        <v xml:space="preserve"> </v>
      </c>
      <c r="J268" s="261" t="str">
        <f t="shared" si="12"/>
        <v xml:space="preserve"> </v>
      </c>
      <c r="K268" s="238" t="str">
        <f t="shared" si="13"/>
        <v xml:space="preserve"> </v>
      </c>
      <c r="L268" s="87" t="str">
        <f t="shared" si="14"/>
        <v xml:space="preserve"> </v>
      </c>
    </row>
    <row r="269" spans="1:12" x14ac:dyDescent="0.25">
      <c r="A269" s="72"/>
      <c r="B269" s="82"/>
      <c r="C269" s="82"/>
      <c r="D269" s="79"/>
      <c r="E269" s="83"/>
      <c r="F269" s="83"/>
      <c r="G269" s="81"/>
      <c r="H269" s="123"/>
      <c r="I269" s="238" t="str">
        <f>IF(ISNUMBER(F269),_xlfn.IFS(RIGHT(H269,3)="(b)",IF(AND(G269&gt;=DATE('1. Informace o projektu'!$C$3,1,1),G269&lt;=WORKDAY(DATE('1. Informace o projektu'!$C$3+1,1,31)-1,1)),"OK","!!"),RIGHT(H269,3)="(a)",IF(AND(G269&gt;=DATE('1. Informace o projektu'!$C$3,1,1),G269&lt;=WORKDAY(DATE('1. Informace o projektu'!$C$3,12,31)-1,1,'6. Data'!$C$76:$C$89)),"OK","!!"),ISBLANK(G269),"!",ISBLANK(H269),"!!!",H269='6. Data'!$B$3,"vyberte druh nákladu")," ")</f>
        <v xml:space="preserve"> </v>
      </c>
      <c r="J269" s="261" t="str">
        <f t="shared" si="12"/>
        <v xml:space="preserve"> </v>
      </c>
      <c r="K269" s="238" t="str">
        <f t="shared" si="13"/>
        <v xml:space="preserve"> </v>
      </c>
      <c r="L269" s="87" t="str">
        <f t="shared" si="14"/>
        <v xml:space="preserve"> </v>
      </c>
    </row>
    <row r="270" spans="1:12" x14ac:dyDescent="0.25">
      <c r="A270" s="72"/>
      <c r="B270" s="82"/>
      <c r="C270" s="82"/>
      <c r="D270" s="79"/>
      <c r="E270" s="83"/>
      <c r="F270" s="83"/>
      <c r="G270" s="81"/>
      <c r="H270" s="123"/>
      <c r="I270" s="238" t="str">
        <f>IF(ISNUMBER(F270),_xlfn.IFS(RIGHT(H270,3)="(b)",IF(AND(G270&gt;=DATE('1. Informace o projektu'!$C$3,1,1),G270&lt;=WORKDAY(DATE('1. Informace o projektu'!$C$3+1,1,31)-1,1)),"OK","!!"),RIGHT(H270,3)="(a)",IF(AND(G270&gt;=DATE('1. Informace o projektu'!$C$3,1,1),G270&lt;=WORKDAY(DATE('1. Informace o projektu'!$C$3,12,31)-1,1,'6. Data'!$C$76:$C$89)),"OK","!!"),ISBLANK(G270),"!",ISBLANK(H270),"!!!",H270='6. Data'!$B$3,"vyberte druh nákladu")," ")</f>
        <v xml:space="preserve"> </v>
      </c>
      <c r="J270" s="261" t="str">
        <f t="shared" si="12"/>
        <v xml:space="preserve"> </v>
      </c>
      <c r="K270" s="238" t="str">
        <f t="shared" si="13"/>
        <v xml:space="preserve"> </v>
      </c>
      <c r="L270" s="87" t="str">
        <f t="shared" si="14"/>
        <v xml:space="preserve"> </v>
      </c>
    </row>
    <row r="271" spans="1:12" x14ac:dyDescent="0.25">
      <c r="A271" s="72"/>
      <c r="B271" s="82"/>
      <c r="C271" s="82"/>
      <c r="D271" s="79"/>
      <c r="E271" s="83"/>
      <c r="F271" s="83"/>
      <c r="G271" s="81"/>
      <c r="H271" s="123"/>
      <c r="I271" s="238" t="str">
        <f>IF(ISNUMBER(F271),_xlfn.IFS(RIGHT(H271,3)="(b)",IF(AND(G271&gt;=DATE('1. Informace o projektu'!$C$3,1,1),G271&lt;=WORKDAY(DATE('1. Informace o projektu'!$C$3+1,1,31)-1,1)),"OK","!!"),RIGHT(H271,3)="(a)",IF(AND(G271&gt;=DATE('1. Informace o projektu'!$C$3,1,1),G271&lt;=WORKDAY(DATE('1. Informace o projektu'!$C$3,12,31)-1,1,'6. Data'!$C$76:$C$89)),"OK","!!"),ISBLANK(G271),"!",ISBLANK(H271),"!!!",H271='6. Data'!$B$3,"vyberte druh nákladu")," ")</f>
        <v xml:space="preserve"> </v>
      </c>
      <c r="J271" s="261" t="str">
        <f t="shared" si="12"/>
        <v xml:space="preserve"> </v>
      </c>
      <c r="K271" s="238" t="str">
        <f t="shared" si="13"/>
        <v xml:space="preserve"> </v>
      </c>
      <c r="L271" s="87" t="str">
        <f t="shared" si="14"/>
        <v xml:space="preserve"> </v>
      </c>
    </row>
    <row r="272" spans="1:12" x14ac:dyDescent="0.25">
      <c r="A272" s="72"/>
      <c r="B272" s="82"/>
      <c r="C272" s="82"/>
      <c r="D272" s="79"/>
      <c r="E272" s="83"/>
      <c r="F272" s="83"/>
      <c r="G272" s="81"/>
      <c r="H272" s="123"/>
      <c r="I272" s="238" t="str">
        <f>IF(ISNUMBER(F272),_xlfn.IFS(RIGHT(H272,3)="(b)",IF(AND(G272&gt;=DATE('1. Informace o projektu'!$C$3,1,1),G272&lt;=WORKDAY(DATE('1. Informace o projektu'!$C$3+1,1,31)-1,1)),"OK","!!"),RIGHT(H272,3)="(a)",IF(AND(G272&gt;=DATE('1. Informace o projektu'!$C$3,1,1),G272&lt;=WORKDAY(DATE('1. Informace o projektu'!$C$3,12,31)-1,1,'6. Data'!$C$76:$C$89)),"OK","!!"),ISBLANK(G272),"!",ISBLANK(H272),"!!!",H272='6. Data'!$B$3,"vyberte druh nákladu")," ")</f>
        <v xml:space="preserve"> </v>
      </c>
      <c r="J272" s="261" t="str">
        <f t="shared" si="12"/>
        <v xml:space="preserve"> </v>
      </c>
      <c r="K272" s="238" t="str">
        <f t="shared" si="13"/>
        <v xml:space="preserve"> </v>
      </c>
      <c r="L272" s="87" t="str">
        <f t="shared" si="14"/>
        <v xml:space="preserve"> </v>
      </c>
    </row>
    <row r="273" spans="1:12" x14ac:dyDescent="0.25">
      <c r="A273" s="72"/>
      <c r="B273" s="82"/>
      <c r="C273" s="82"/>
      <c r="D273" s="79"/>
      <c r="E273" s="83"/>
      <c r="F273" s="83"/>
      <c r="G273" s="81"/>
      <c r="H273" s="123"/>
      <c r="I273" s="238" t="str">
        <f>IF(ISNUMBER(F273),_xlfn.IFS(RIGHT(H273,3)="(b)",IF(AND(G273&gt;=DATE('1. Informace o projektu'!$C$3,1,1),G273&lt;=WORKDAY(DATE('1. Informace o projektu'!$C$3+1,1,31)-1,1)),"OK","!!"),RIGHT(H273,3)="(a)",IF(AND(G273&gt;=DATE('1. Informace o projektu'!$C$3,1,1),G273&lt;=WORKDAY(DATE('1. Informace o projektu'!$C$3,12,31)-1,1,'6. Data'!$C$76:$C$89)),"OK","!!"),ISBLANK(G273),"!",ISBLANK(H273),"!!!",H273='6. Data'!$B$3,"vyberte druh nákladu")," ")</f>
        <v xml:space="preserve"> </v>
      </c>
      <c r="J273" s="261" t="str">
        <f t="shared" si="12"/>
        <v xml:space="preserve"> </v>
      </c>
      <c r="K273" s="238" t="str">
        <f t="shared" si="13"/>
        <v xml:space="preserve"> </v>
      </c>
      <c r="L273" s="87" t="str">
        <f t="shared" si="14"/>
        <v xml:space="preserve"> </v>
      </c>
    </row>
    <row r="274" spans="1:12" x14ac:dyDescent="0.25">
      <c r="A274" s="72"/>
      <c r="B274" s="82"/>
      <c r="C274" s="82"/>
      <c r="D274" s="79"/>
      <c r="E274" s="83"/>
      <c r="F274" s="83"/>
      <c r="G274" s="81"/>
      <c r="H274" s="123"/>
      <c r="I274" s="238" t="str">
        <f>IF(ISNUMBER(F274),_xlfn.IFS(RIGHT(H274,3)="(b)",IF(AND(G274&gt;=DATE('1. Informace o projektu'!$C$3,1,1),G274&lt;=WORKDAY(DATE('1. Informace o projektu'!$C$3+1,1,31)-1,1)),"OK","!!"),RIGHT(H274,3)="(a)",IF(AND(G274&gt;=DATE('1. Informace o projektu'!$C$3,1,1),G274&lt;=WORKDAY(DATE('1. Informace o projektu'!$C$3,12,31)-1,1,'6. Data'!$C$76:$C$89)),"OK","!!"),ISBLANK(G274),"!",ISBLANK(H274),"!!!",H274='6. Data'!$B$3,"vyberte druh nákladu")," ")</f>
        <v xml:space="preserve"> </v>
      </c>
      <c r="J274" s="261" t="str">
        <f t="shared" si="12"/>
        <v xml:space="preserve"> </v>
      </c>
      <c r="K274" s="238" t="str">
        <f t="shared" si="13"/>
        <v xml:space="preserve"> </v>
      </c>
      <c r="L274" s="87" t="str">
        <f t="shared" si="14"/>
        <v xml:space="preserve"> </v>
      </c>
    </row>
    <row r="275" spans="1:12" x14ac:dyDescent="0.25">
      <c r="A275" s="72"/>
      <c r="B275" s="82"/>
      <c r="C275" s="82"/>
      <c r="D275" s="79"/>
      <c r="E275" s="83"/>
      <c r="F275" s="83"/>
      <c r="G275" s="81"/>
      <c r="H275" s="123"/>
      <c r="I275" s="238" t="str">
        <f>IF(ISNUMBER(F275),_xlfn.IFS(RIGHT(H275,3)="(b)",IF(AND(G275&gt;=DATE('1. Informace o projektu'!$C$3,1,1),G275&lt;=WORKDAY(DATE('1. Informace o projektu'!$C$3+1,1,31)-1,1)),"OK","!!"),RIGHT(H275,3)="(a)",IF(AND(G275&gt;=DATE('1. Informace o projektu'!$C$3,1,1),G275&lt;=WORKDAY(DATE('1. Informace o projektu'!$C$3,12,31)-1,1,'6. Data'!$C$76:$C$89)),"OK","!!"),ISBLANK(G275),"!",ISBLANK(H275),"!!!",H275='6. Data'!$B$3,"vyberte druh nákladu")," ")</f>
        <v xml:space="preserve"> </v>
      </c>
      <c r="J275" s="261" t="str">
        <f t="shared" si="12"/>
        <v xml:space="preserve"> </v>
      </c>
      <c r="K275" s="238" t="str">
        <f t="shared" si="13"/>
        <v xml:space="preserve"> </v>
      </c>
      <c r="L275" s="87" t="str">
        <f t="shared" si="14"/>
        <v xml:space="preserve"> </v>
      </c>
    </row>
    <row r="276" spans="1:12" x14ac:dyDescent="0.25">
      <c r="A276" s="72"/>
      <c r="B276" s="82"/>
      <c r="C276" s="82"/>
      <c r="D276" s="79"/>
      <c r="E276" s="83"/>
      <c r="F276" s="83"/>
      <c r="G276" s="81"/>
      <c r="H276" s="123"/>
      <c r="I276" s="238" t="str">
        <f>IF(ISNUMBER(F276),_xlfn.IFS(RIGHT(H276,3)="(b)",IF(AND(G276&gt;=DATE('1. Informace o projektu'!$C$3,1,1),G276&lt;=WORKDAY(DATE('1. Informace o projektu'!$C$3+1,1,31)-1,1)),"OK","!!"),RIGHT(H276,3)="(a)",IF(AND(G276&gt;=DATE('1. Informace o projektu'!$C$3,1,1),G276&lt;=WORKDAY(DATE('1. Informace o projektu'!$C$3,12,31)-1,1,'6. Data'!$C$76:$C$89)),"OK","!!"),ISBLANK(G276),"!",ISBLANK(H276),"!!!",H276='6. Data'!$B$3,"vyberte druh nákladu")," ")</f>
        <v xml:space="preserve"> </v>
      </c>
      <c r="J276" s="261" t="str">
        <f t="shared" si="12"/>
        <v xml:space="preserve"> </v>
      </c>
      <c r="K276" s="238" t="str">
        <f t="shared" si="13"/>
        <v xml:space="preserve"> </v>
      </c>
      <c r="L276" s="87" t="str">
        <f t="shared" si="14"/>
        <v xml:space="preserve"> </v>
      </c>
    </row>
    <row r="277" spans="1:12" x14ac:dyDescent="0.25">
      <c r="A277" s="72"/>
      <c r="B277" s="82"/>
      <c r="C277" s="82"/>
      <c r="D277" s="79"/>
      <c r="E277" s="83"/>
      <c r="F277" s="83"/>
      <c r="G277" s="81"/>
      <c r="H277" s="123"/>
      <c r="I277" s="238" t="str">
        <f>IF(ISNUMBER(F277),_xlfn.IFS(RIGHT(H277,3)="(b)",IF(AND(G277&gt;=DATE('1. Informace o projektu'!$C$3,1,1),G277&lt;=WORKDAY(DATE('1. Informace o projektu'!$C$3+1,1,31)-1,1)),"OK","!!"),RIGHT(H277,3)="(a)",IF(AND(G277&gt;=DATE('1. Informace o projektu'!$C$3,1,1),G277&lt;=WORKDAY(DATE('1. Informace o projektu'!$C$3,12,31)-1,1,'6. Data'!$C$76:$C$89)),"OK","!!"),ISBLANK(G277),"!",ISBLANK(H277),"!!!",H277='6. Data'!$B$3,"vyberte druh nákladu")," ")</f>
        <v xml:space="preserve"> </v>
      </c>
      <c r="J277" s="261" t="str">
        <f t="shared" si="12"/>
        <v xml:space="preserve"> </v>
      </c>
      <c r="K277" s="238" t="str">
        <f t="shared" si="13"/>
        <v xml:space="preserve"> </v>
      </c>
      <c r="L277" s="87" t="str">
        <f t="shared" si="14"/>
        <v xml:space="preserve"> </v>
      </c>
    </row>
    <row r="278" spans="1:12" x14ac:dyDescent="0.25">
      <c r="A278" s="72"/>
      <c r="B278" s="82"/>
      <c r="C278" s="82"/>
      <c r="D278" s="79"/>
      <c r="E278" s="83"/>
      <c r="F278" s="83"/>
      <c r="G278" s="81"/>
      <c r="H278" s="123"/>
      <c r="I278" s="238" t="str">
        <f>IF(ISNUMBER(F278),_xlfn.IFS(RIGHT(H278,3)="(b)",IF(AND(G278&gt;=DATE('1. Informace o projektu'!$C$3,1,1),G278&lt;=WORKDAY(DATE('1. Informace o projektu'!$C$3+1,1,31)-1,1)),"OK","!!"),RIGHT(H278,3)="(a)",IF(AND(G278&gt;=DATE('1. Informace o projektu'!$C$3,1,1),G278&lt;=WORKDAY(DATE('1. Informace o projektu'!$C$3,12,31)-1,1,'6. Data'!$C$76:$C$89)),"OK","!!"),ISBLANK(G278),"!",ISBLANK(H278),"!!!",H278='6. Data'!$B$3,"vyberte druh nákladu")," ")</f>
        <v xml:space="preserve"> </v>
      </c>
      <c r="J278" s="261" t="str">
        <f t="shared" si="12"/>
        <v xml:space="preserve"> </v>
      </c>
      <c r="K278" s="238" t="str">
        <f t="shared" si="13"/>
        <v xml:space="preserve"> </v>
      </c>
      <c r="L278" s="87" t="str">
        <f t="shared" si="14"/>
        <v xml:space="preserve"> </v>
      </c>
    </row>
    <row r="279" spans="1:12" x14ac:dyDescent="0.25">
      <c r="A279" s="72"/>
      <c r="B279" s="82"/>
      <c r="C279" s="82"/>
      <c r="D279" s="79"/>
      <c r="E279" s="83"/>
      <c r="F279" s="83"/>
      <c r="G279" s="81"/>
      <c r="H279" s="123"/>
      <c r="I279" s="238" t="str">
        <f>IF(ISNUMBER(F279),_xlfn.IFS(RIGHT(H279,3)="(b)",IF(AND(G279&gt;=DATE('1. Informace o projektu'!$C$3,1,1),G279&lt;=WORKDAY(DATE('1. Informace o projektu'!$C$3+1,1,31)-1,1)),"OK","!!"),RIGHT(H279,3)="(a)",IF(AND(G279&gt;=DATE('1. Informace o projektu'!$C$3,1,1),G279&lt;=WORKDAY(DATE('1. Informace o projektu'!$C$3,12,31)-1,1,'6. Data'!$C$76:$C$89)),"OK","!!"),ISBLANK(G279),"!",ISBLANK(H279),"!!!",H279='6. Data'!$B$3,"vyberte druh nákladu")," ")</f>
        <v xml:space="preserve"> </v>
      </c>
      <c r="J279" s="261" t="str">
        <f t="shared" si="12"/>
        <v xml:space="preserve"> </v>
      </c>
      <c r="K279" s="238" t="str">
        <f t="shared" si="13"/>
        <v xml:space="preserve"> </v>
      </c>
      <c r="L279" s="87" t="str">
        <f t="shared" si="14"/>
        <v xml:space="preserve"> </v>
      </c>
    </row>
    <row r="280" spans="1:12" x14ac:dyDescent="0.25">
      <c r="A280" s="72"/>
      <c r="B280" s="82"/>
      <c r="C280" s="82"/>
      <c r="D280" s="79"/>
      <c r="E280" s="83"/>
      <c r="F280" s="83"/>
      <c r="G280" s="81"/>
      <c r="H280" s="123"/>
      <c r="I280" s="238" t="str">
        <f>IF(ISNUMBER(F280),_xlfn.IFS(RIGHT(H280,3)="(b)",IF(AND(G280&gt;=DATE('1. Informace o projektu'!$C$3,1,1),G280&lt;=WORKDAY(DATE('1. Informace o projektu'!$C$3+1,1,31)-1,1)),"OK","!!"),RIGHT(H280,3)="(a)",IF(AND(G280&gt;=DATE('1. Informace o projektu'!$C$3,1,1),G280&lt;=WORKDAY(DATE('1. Informace o projektu'!$C$3,12,31)-1,1,'6. Data'!$C$76:$C$89)),"OK","!!"),ISBLANK(G280),"!",ISBLANK(H280),"!!!",H280='6. Data'!$B$3,"vyberte druh nákladu")," ")</f>
        <v xml:space="preserve"> </v>
      </c>
      <c r="J280" s="261" t="str">
        <f t="shared" si="12"/>
        <v xml:space="preserve"> </v>
      </c>
      <c r="K280" s="238" t="str">
        <f t="shared" si="13"/>
        <v xml:space="preserve"> </v>
      </c>
      <c r="L280" s="87" t="str">
        <f t="shared" si="14"/>
        <v xml:space="preserve"> </v>
      </c>
    </row>
    <row r="281" spans="1:12" x14ac:dyDescent="0.25">
      <c r="A281" s="72"/>
      <c r="B281" s="82"/>
      <c r="C281" s="82"/>
      <c r="D281" s="79"/>
      <c r="E281" s="83"/>
      <c r="F281" s="83"/>
      <c r="G281" s="81"/>
      <c r="H281" s="123"/>
      <c r="I281" s="238" t="str">
        <f>IF(ISNUMBER(F281),_xlfn.IFS(RIGHT(H281,3)="(b)",IF(AND(G281&gt;=DATE('1. Informace o projektu'!$C$3,1,1),G281&lt;=WORKDAY(DATE('1. Informace o projektu'!$C$3+1,1,31)-1,1)),"OK","!!"),RIGHT(H281,3)="(a)",IF(AND(G281&gt;=DATE('1. Informace o projektu'!$C$3,1,1),G281&lt;=WORKDAY(DATE('1. Informace o projektu'!$C$3,12,31)-1,1,'6. Data'!$C$76:$C$89)),"OK","!!"),ISBLANK(G281),"!",ISBLANK(H281),"!!!",H281='6. Data'!$B$3,"vyberte druh nákladu")," ")</f>
        <v xml:space="preserve"> </v>
      </c>
      <c r="J281" s="261" t="str">
        <f t="shared" si="12"/>
        <v xml:space="preserve"> </v>
      </c>
      <c r="K281" s="238" t="str">
        <f t="shared" si="13"/>
        <v xml:space="preserve"> </v>
      </c>
      <c r="L281" s="87" t="str">
        <f t="shared" si="14"/>
        <v xml:space="preserve"> </v>
      </c>
    </row>
    <row r="282" spans="1:12" x14ac:dyDescent="0.25">
      <c r="A282" s="72"/>
      <c r="B282" s="82"/>
      <c r="C282" s="82"/>
      <c r="D282" s="79"/>
      <c r="E282" s="83"/>
      <c r="F282" s="83"/>
      <c r="G282" s="81"/>
      <c r="H282" s="123"/>
      <c r="I282" s="238" t="str">
        <f>IF(ISNUMBER(F282),_xlfn.IFS(RIGHT(H282,3)="(b)",IF(AND(G282&gt;=DATE('1. Informace o projektu'!$C$3,1,1),G282&lt;=WORKDAY(DATE('1. Informace o projektu'!$C$3+1,1,31)-1,1)),"OK","!!"),RIGHT(H282,3)="(a)",IF(AND(G282&gt;=DATE('1. Informace o projektu'!$C$3,1,1),G282&lt;=WORKDAY(DATE('1. Informace o projektu'!$C$3,12,31)-1,1,'6. Data'!$C$76:$C$89)),"OK","!!"),ISBLANK(G282),"!",ISBLANK(H282),"!!!",H282='6. Data'!$B$3,"vyberte druh nákladu")," ")</f>
        <v xml:space="preserve"> </v>
      </c>
      <c r="J282" s="261" t="str">
        <f t="shared" si="12"/>
        <v xml:space="preserve"> </v>
      </c>
      <c r="K282" s="238" t="str">
        <f t="shared" si="13"/>
        <v xml:space="preserve"> </v>
      </c>
      <c r="L282" s="87" t="str">
        <f t="shared" si="14"/>
        <v xml:space="preserve"> </v>
      </c>
    </row>
    <row r="283" spans="1:12" x14ac:dyDescent="0.25">
      <c r="A283" s="72"/>
      <c r="B283" s="82"/>
      <c r="C283" s="82"/>
      <c r="D283" s="79"/>
      <c r="E283" s="83"/>
      <c r="F283" s="83"/>
      <c r="G283" s="81"/>
      <c r="H283" s="123"/>
      <c r="I283" s="238" t="str">
        <f>IF(ISNUMBER(F283),_xlfn.IFS(RIGHT(H283,3)="(b)",IF(AND(G283&gt;=DATE('1. Informace o projektu'!$C$3,1,1),G283&lt;=WORKDAY(DATE('1. Informace o projektu'!$C$3+1,1,31)-1,1)),"OK","!!"),RIGHT(H283,3)="(a)",IF(AND(G283&gt;=DATE('1. Informace o projektu'!$C$3,1,1),G283&lt;=WORKDAY(DATE('1. Informace o projektu'!$C$3,12,31)-1,1,'6. Data'!$C$76:$C$89)),"OK","!!"),ISBLANK(G283),"!",ISBLANK(H283),"!!!",H283='6. Data'!$B$3,"vyberte druh nákladu")," ")</f>
        <v xml:space="preserve"> </v>
      </c>
      <c r="J283" s="261" t="str">
        <f t="shared" si="12"/>
        <v xml:space="preserve"> </v>
      </c>
      <c r="K283" s="238" t="str">
        <f t="shared" si="13"/>
        <v xml:space="preserve"> </v>
      </c>
      <c r="L283" s="87" t="str">
        <f t="shared" si="14"/>
        <v xml:space="preserve"> </v>
      </c>
    </row>
    <row r="284" spans="1:12" x14ac:dyDescent="0.25">
      <c r="A284" s="72"/>
      <c r="B284" s="82"/>
      <c r="C284" s="82"/>
      <c r="D284" s="79"/>
      <c r="E284" s="83"/>
      <c r="F284" s="83"/>
      <c r="G284" s="81"/>
      <c r="H284" s="123"/>
      <c r="I284" s="238" t="str">
        <f>IF(ISNUMBER(F284),_xlfn.IFS(RIGHT(H284,3)="(b)",IF(AND(G284&gt;=DATE('1. Informace o projektu'!$C$3,1,1),G284&lt;=WORKDAY(DATE('1. Informace o projektu'!$C$3+1,1,31)-1,1)),"OK","!!"),RIGHT(H284,3)="(a)",IF(AND(G284&gt;=DATE('1. Informace o projektu'!$C$3,1,1),G284&lt;=WORKDAY(DATE('1. Informace o projektu'!$C$3,12,31)-1,1,'6. Data'!$C$76:$C$89)),"OK","!!"),ISBLANK(G284),"!",ISBLANK(H284),"!!!",H284='6. Data'!$B$3,"vyberte druh nákladu")," ")</f>
        <v xml:space="preserve"> </v>
      </c>
      <c r="J284" s="261" t="str">
        <f t="shared" si="12"/>
        <v xml:space="preserve"> </v>
      </c>
      <c r="K284" s="238" t="str">
        <f t="shared" si="13"/>
        <v xml:space="preserve"> </v>
      </c>
      <c r="L284" s="87" t="str">
        <f t="shared" si="14"/>
        <v xml:space="preserve"> </v>
      </c>
    </row>
    <row r="285" spans="1:12" x14ac:dyDescent="0.25">
      <c r="A285" s="72"/>
      <c r="B285" s="82"/>
      <c r="C285" s="82"/>
      <c r="D285" s="79"/>
      <c r="E285" s="83"/>
      <c r="F285" s="83"/>
      <c r="G285" s="81"/>
      <c r="H285" s="123"/>
      <c r="I285" s="238" t="str">
        <f>IF(ISNUMBER(F285),_xlfn.IFS(RIGHT(H285,3)="(b)",IF(AND(G285&gt;=DATE('1. Informace o projektu'!$C$3,1,1),G285&lt;=WORKDAY(DATE('1. Informace o projektu'!$C$3+1,1,31)-1,1)),"OK","!!"),RIGHT(H285,3)="(a)",IF(AND(G285&gt;=DATE('1. Informace o projektu'!$C$3,1,1),G285&lt;=WORKDAY(DATE('1. Informace o projektu'!$C$3,12,31)-1,1,'6. Data'!$C$76:$C$89)),"OK","!!"),ISBLANK(G285),"!",ISBLANK(H285),"!!!",H285='6. Data'!$B$3,"vyberte druh nákladu")," ")</f>
        <v xml:space="preserve"> </v>
      </c>
      <c r="J285" s="261" t="str">
        <f t="shared" si="12"/>
        <v xml:space="preserve"> </v>
      </c>
      <c r="K285" s="238" t="str">
        <f t="shared" si="13"/>
        <v xml:space="preserve"> </v>
      </c>
      <c r="L285" s="87" t="str">
        <f t="shared" si="14"/>
        <v xml:space="preserve"> </v>
      </c>
    </row>
    <row r="286" spans="1:12" x14ac:dyDescent="0.25">
      <c r="A286" s="72"/>
      <c r="B286" s="82"/>
      <c r="C286" s="82"/>
      <c r="D286" s="79"/>
      <c r="E286" s="83"/>
      <c r="F286" s="83"/>
      <c r="G286" s="81"/>
      <c r="H286" s="123"/>
      <c r="I286" s="238" t="str">
        <f>IF(ISNUMBER(F286),_xlfn.IFS(RIGHT(H286,3)="(b)",IF(AND(G286&gt;=DATE('1. Informace o projektu'!$C$3,1,1),G286&lt;=WORKDAY(DATE('1. Informace o projektu'!$C$3+1,1,31)-1,1)),"OK","!!"),RIGHT(H286,3)="(a)",IF(AND(G286&gt;=DATE('1. Informace o projektu'!$C$3,1,1),G286&lt;=WORKDAY(DATE('1. Informace o projektu'!$C$3,12,31)-1,1,'6. Data'!$C$76:$C$89)),"OK","!!"),ISBLANK(G286),"!",ISBLANK(H286),"!!!",H286='6. Data'!$B$3,"vyberte druh nákladu")," ")</f>
        <v xml:space="preserve"> </v>
      </c>
      <c r="J286" s="261" t="str">
        <f t="shared" si="12"/>
        <v xml:space="preserve"> </v>
      </c>
      <c r="K286" s="238" t="str">
        <f t="shared" si="13"/>
        <v xml:space="preserve"> </v>
      </c>
      <c r="L286" s="87" t="str">
        <f t="shared" si="14"/>
        <v xml:space="preserve"> </v>
      </c>
    </row>
    <row r="287" spans="1:12" x14ac:dyDescent="0.25">
      <c r="A287" s="72"/>
      <c r="B287" s="82"/>
      <c r="C287" s="82"/>
      <c r="D287" s="79"/>
      <c r="E287" s="83"/>
      <c r="F287" s="83"/>
      <c r="G287" s="81"/>
      <c r="H287" s="123"/>
      <c r="I287" s="238" t="str">
        <f>IF(ISNUMBER(F287),_xlfn.IFS(RIGHT(H287,3)="(b)",IF(AND(G287&gt;=DATE('1. Informace o projektu'!$C$3,1,1),G287&lt;=WORKDAY(DATE('1. Informace o projektu'!$C$3+1,1,31)-1,1)),"OK","!!"),RIGHT(H287,3)="(a)",IF(AND(G287&gt;=DATE('1. Informace o projektu'!$C$3,1,1),G287&lt;=WORKDAY(DATE('1. Informace o projektu'!$C$3,12,31)-1,1,'6. Data'!$C$76:$C$89)),"OK","!!"),ISBLANK(G287),"!",ISBLANK(H287),"!!!",H287='6. Data'!$B$3,"vyberte druh nákladu")," ")</f>
        <v xml:space="preserve"> </v>
      </c>
      <c r="J287" s="261" t="str">
        <f t="shared" si="12"/>
        <v xml:space="preserve"> </v>
      </c>
      <c r="K287" s="238" t="str">
        <f t="shared" si="13"/>
        <v xml:space="preserve"> </v>
      </c>
      <c r="L287" s="87" t="str">
        <f t="shared" si="14"/>
        <v xml:space="preserve"> </v>
      </c>
    </row>
    <row r="288" spans="1:12" x14ac:dyDescent="0.25">
      <c r="A288" s="72"/>
      <c r="B288" s="82"/>
      <c r="C288" s="82"/>
      <c r="D288" s="79"/>
      <c r="E288" s="83"/>
      <c r="F288" s="83"/>
      <c r="G288" s="81"/>
      <c r="H288" s="123"/>
      <c r="I288" s="238" t="str">
        <f>IF(ISNUMBER(F288),_xlfn.IFS(RIGHT(H288,3)="(b)",IF(AND(G288&gt;=DATE('1. Informace o projektu'!$C$3,1,1),G288&lt;=WORKDAY(DATE('1. Informace o projektu'!$C$3+1,1,31)-1,1)),"OK","!!"),RIGHT(H288,3)="(a)",IF(AND(G288&gt;=DATE('1. Informace o projektu'!$C$3,1,1),G288&lt;=WORKDAY(DATE('1. Informace o projektu'!$C$3,12,31)-1,1,'6. Data'!$C$76:$C$89)),"OK","!!"),ISBLANK(G288),"!",ISBLANK(H288),"!!!",H288='6. Data'!$B$3,"vyberte druh nákladu")," ")</f>
        <v xml:space="preserve"> </v>
      </c>
      <c r="J288" s="261" t="str">
        <f t="shared" si="12"/>
        <v xml:space="preserve"> </v>
      </c>
      <c r="K288" s="238" t="str">
        <f t="shared" si="13"/>
        <v xml:space="preserve"> </v>
      </c>
      <c r="L288" s="87" t="str">
        <f t="shared" si="14"/>
        <v xml:space="preserve"> </v>
      </c>
    </row>
    <row r="289" spans="1:12" x14ac:dyDescent="0.25">
      <c r="A289" s="72"/>
      <c r="B289" s="82"/>
      <c r="C289" s="82"/>
      <c r="D289" s="79"/>
      <c r="E289" s="83"/>
      <c r="F289" s="83"/>
      <c r="G289" s="81"/>
      <c r="H289" s="123"/>
      <c r="I289" s="238" t="str">
        <f>IF(ISNUMBER(F289),_xlfn.IFS(RIGHT(H289,3)="(b)",IF(AND(G289&gt;=DATE('1. Informace o projektu'!$C$3,1,1),G289&lt;=WORKDAY(DATE('1. Informace o projektu'!$C$3+1,1,31)-1,1)),"OK","!!"),RIGHT(H289,3)="(a)",IF(AND(G289&gt;=DATE('1. Informace o projektu'!$C$3,1,1),G289&lt;=WORKDAY(DATE('1. Informace o projektu'!$C$3,12,31)-1,1,'6. Data'!$C$76:$C$89)),"OK","!!"),ISBLANK(G289),"!",ISBLANK(H289),"!!!",H289='6. Data'!$B$3,"vyberte druh nákladu")," ")</f>
        <v xml:space="preserve"> </v>
      </c>
      <c r="J289" s="261" t="str">
        <f t="shared" si="12"/>
        <v xml:space="preserve"> </v>
      </c>
      <c r="K289" s="238" t="str">
        <f t="shared" si="13"/>
        <v xml:space="preserve"> </v>
      </c>
      <c r="L289" s="87" t="str">
        <f t="shared" si="14"/>
        <v xml:space="preserve"> </v>
      </c>
    </row>
    <row r="290" spans="1:12" x14ac:dyDescent="0.25">
      <c r="A290" s="72"/>
      <c r="B290" s="82"/>
      <c r="C290" s="82"/>
      <c r="D290" s="79"/>
      <c r="E290" s="83"/>
      <c r="F290" s="83"/>
      <c r="G290" s="81"/>
      <c r="H290" s="123"/>
      <c r="I290" s="238" t="str">
        <f>IF(ISNUMBER(F290),_xlfn.IFS(RIGHT(H290,3)="(b)",IF(AND(G290&gt;=DATE('1. Informace o projektu'!$C$3,1,1),G290&lt;=WORKDAY(DATE('1. Informace o projektu'!$C$3+1,1,31)-1,1)),"OK","!!"),RIGHT(H290,3)="(a)",IF(AND(G290&gt;=DATE('1. Informace o projektu'!$C$3,1,1),G290&lt;=WORKDAY(DATE('1. Informace o projektu'!$C$3,12,31)-1,1,'6. Data'!$C$76:$C$89)),"OK","!!"),ISBLANK(G290),"!",ISBLANK(H290),"!!!",H290='6. Data'!$B$3,"vyberte druh nákladu")," ")</f>
        <v xml:space="preserve"> </v>
      </c>
      <c r="J290" s="261" t="str">
        <f t="shared" si="12"/>
        <v xml:space="preserve"> </v>
      </c>
      <c r="K290" s="238" t="str">
        <f t="shared" si="13"/>
        <v xml:space="preserve"> </v>
      </c>
      <c r="L290" s="87" t="str">
        <f t="shared" si="14"/>
        <v xml:space="preserve"> </v>
      </c>
    </row>
    <row r="291" spans="1:12" x14ac:dyDescent="0.25">
      <c r="A291" s="72"/>
      <c r="B291" s="82"/>
      <c r="C291" s="82"/>
      <c r="D291" s="79"/>
      <c r="E291" s="83"/>
      <c r="F291" s="83"/>
      <c r="G291" s="81"/>
      <c r="H291" s="123"/>
      <c r="I291" s="238" t="str">
        <f>IF(ISNUMBER(F291),_xlfn.IFS(RIGHT(H291,3)="(b)",IF(AND(G291&gt;=DATE('1. Informace o projektu'!$C$3,1,1),G291&lt;=WORKDAY(DATE('1. Informace o projektu'!$C$3+1,1,31)-1,1)),"OK","!!"),RIGHT(H291,3)="(a)",IF(AND(G291&gt;=DATE('1. Informace o projektu'!$C$3,1,1),G291&lt;=WORKDAY(DATE('1. Informace o projektu'!$C$3,12,31)-1,1,'6. Data'!$C$76:$C$89)),"OK","!!"),ISBLANK(G291),"!",ISBLANK(H291),"!!!",H291='6. Data'!$B$3,"vyberte druh nákladu")," ")</f>
        <v xml:space="preserve"> </v>
      </c>
      <c r="J291" s="261" t="str">
        <f t="shared" si="12"/>
        <v xml:space="preserve"> </v>
      </c>
      <c r="K291" s="238" t="str">
        <f t="shared" si="13"/>
        <v xml:space="preserve"> </v>
      </c>
      <c r="L291" s="87" t="str">
        <f t="shared" si="14"/>
        <v xml:space="preserve"> </v>
      </c>
    </row>
    <row r="292" spans="1:12" x14ac:dyDescent="0.25">
      <c r="A292" s="72"/>
      <c r="B292" s="82"/>
      <c r="C292" s="82"/>
      <c r="D292" s="79"/>
      <c r="E292" s="83"/>
      <c r="F292" s="83"/>
      <c r="G292" s="81"/>
      <c r="H292" s="123"/>
      <c r="I292" s="238" t="str">
        <f>IF(ISNUMBER(F292),_xlfn.IFS(RIGHT(H292,3)="(b)",IF(AND(G292&gt;=DATE('1. Informace o projektu'!$C$3,1,1),G292&lt;=WORKDAY(DATE('1. Informace o projektu'!$C$3+1,1,31)-1,1)),"OK","!!"),RIGHT(H292,3)="(a)",IF(AND(G292&gt;=DATE('1. Informace o projektu'!$C$3,1,1),G292&lt;=WORKDAY(DATE('1. Informace o projektu'!$C$3,12,31)-1,1,'6. Data'!$C$76:$C$89)),"OK","!!"),ISBLANK(G292),"!",ISBLANK(H292),"!!!",H292='6. Data'!$B$3,"vyberte druh nákladu")," ")</f>
        <v xml:space="preserve"> </v>
      </c>
      <c r="J292" s="261" t="str">
        <f t="shared" si="12"/>
        <v xml:space="preserve"> </v>
      </c>
      <c r="K292" s="238" t="str">
        <f t="shared" si="13"/>
        <v xml:space="preserve"> </v>
      </c>
      <c r="L292" s="87" t="str">
        <f t="shared" si="14"/>
        <v xml:space="preserve"> </v>
      </c>
    </row>
    <row r="293" spans="1:12" x14ac:dyDescent="0.25">
      <c r="A293" s="72"/>
      <c r="B293" s="82"/>
      <c r="C293" s="82"/>
      <c r="D293" s="79"/>
      <c r="E293" s="83"/>
      <c r="F293" s="83"/>
      <c r="G293" s="81"/>
      <c r="H293" s="123"/>
      <c r="I293" s="238" t="str">
        <f>IF(ISNUMBER(F293),_xlfn.IFS(RIGHT(H293,3)="(b)",IF(AND(G293&gt;=DATE('1. Informace o projektu'!$C$3,1,1),G293&lt;=WORKDAY(DATE('1. Informace o projektu'!$C$3+1,1,31)-1,1)),"OK","!!"),RIGHT(H293,3)="(a)",IF(AND(G293&gt;=DATE('1. Informace o projektu'!$C$3,1,1),G293&lt;=WORKDAY(DATE('1. Informace o projektu'!$C$3,12,31)-1,1,'6. Data'!$C$76:$C$89)),"OK","!!"),ISBLANK(G293),"!",ISBLANK(H293),"!!!",H293='6. Data'!$B$3,"vyberte druh nákladu")," ")</f>
        <v xml:space="preserve"> </v>
      </c>
      <c r="J293" s="261" t="str">
        <f t="shared" si="12"/>
        <v xml:space="preserve"> </v>
      </c>
      <c r="K293" s="238" t="str">
        <f t="shared" si="13"/>
        <v xml:space="preserve"> </v>
      </c>
      <c r="L293" s="87" t="str">
        <f t="shared" si="14"/>
        <v xml:space="preserve"> </v>
      </c>
    </row>
    <row r="294" spans="1:12" x14ac:dyDescent="0.25">
      <c r="A294" s="72"/>
      <c r="B294" s="82"/>
      <c r="C294" s="82"/>
      <c r="D294" s="79"/>
      <c r="E294" s="83"/>
      <c r="F294" s="83"/>
      <c r="G294" s="81"/>
      <c r="H294" s="123"/>
      <c r="I294" s="238" t="str">
        <f>IF(ISNUMBER(F294),_xlfn.IFS(RIGHT(H294,3)="(b)",IF(AND(G294&gt;=DATE('1. Informace o projektu'!$C$3,1,1),G294&lt;=WORKDAY(DATE('1. Informace o projektu'!$C$3+1,1,31)-1,1)),"OK","!!"),RIGHT(H294,3)="(a)",IF(AND(G294&gt;=DATE('1. Informace o projektu'!$C$3,1,1),G294&lt;=WORKDAY(DATE('1. Informace o projektu'!$C$3,12,31)-1,1,'6. Data'!$C$76:$C$89)),"OK","!!"),ISBLANK(G294),"!",ISBLANK(H294),"!!!",H294='6. Data'!$B$3,"vyberte druh nákladu")," ")</f>
        <v xml:space="preserve"> </v>
      </c>
      <c r="J294" s="261" t="str">
        <f t="shared" si="12"/>
        <v xml:space="preserve"> </v>
      </c>
      <c r="K294" s="238" t="str">
        <f t="shared" si="13"/>
        <v xml:space="preserve"> </v>
      </c>
      <c r="L294" s="87" t="str">
        <f t="shared" si="14"/>
        <v xml:space="preserve"> </v>
      </c>
    </row>
    <row r="295" spans="1:12" x14ac:dyDescent="0.25">
      <c r="A295" s="72"/>
      <c r="B295" s="82"/>
      <c r="C295" s="82"/>
      <c r="D295" s="79"/>
      <c r="E295" s="83"/>
      <c r="F295" s="83"/>
      <c r="G295" s="81"/>
      <c r="H295" s="123"/>
      <c r="I295" s="238" t="str">
        <f>IF(ISNUMBER(F295),_xlfn.IFS(RIGHT(H295,3)="(b)",IF(AND(G295&gt;=DATE('1. Informace o projektu'!$C$3,1,1),G295&lt;=WORKDAY(DATE('1. Informace o projektu'!$C$3+1,1,31)-1,1)),"OK","!!"),RIGHT(H295,3)="(a)",IF(AND(G295&gt;=DATE('1. Informace o projektu'!$C$3,1,1),G295&lt;=WORKDAY(DATE('1. Informace o projektu'!$C$3,12,31)-1,1,'6. Data'!$C$76:$C$89)),"OK","!!"),ISBLANK(G295),"!",ISBLANK(H295),"!!!",H295='6. Data'!$B$3,"vyberte druh nákladu")," ")</f>
        <v xml:space="preserve"> </v>
      </c>
      <c r="J295" s="261" t="str">
        <f t="shared" si="12"/>
        <v xml:space="preserve"> </v>
      </c>
      <c r="K295" s="238" t="str">
        <f t="shared" si="13"/>
        <v xml:space="preserve"> </v>
      </c>
      <c r="L295" s="87" t="str">
        <f t="shared" si="14"/>
        <v xml:space="preserve"> </v>
      </c>
    </row>
    <row r="296" spans="1:12" x14ac:dyDescent="0.25">
      <c r="A296" s="72"/>
      <c r="B296" s="82"/>
      <c r="C296" s="82"/>
      <c r="D296" s="79"/>
      <c r="E296" s="83"/>
      <c r="F296" s="83"/>
      <c r="G296" s="81"/>
      <c r="H296" s="123"/>
      <c r="I296" s="238" t="str">
        <f>IF(ISNUMBER(F296),_xlfn.IFS(RIGHT(H296,3)="(b)",IF(AND(G296&gt;=DATE('1. Informace o projektu'!$C$3,1,1),G296&lt;=WORKDAY(DATE('1. Informace o projektu'!$C$3+1,1,31)-1,1)),"OK","!!"),RIGHT(H296,3)="(a)",IF(AND(G296&gt;=DATE('1. Informace o projektu'!$C$3,1,1),G296&lt;=WORKDAY(DATE('1. Informace o projektu'!$C$3,12,31)-1,1,'6. Data'!$C$76:$C$89)),"OK","!!"),ISBLANK(G296),"!",ISBLANK(H296),"!!!",H296='6. Data'!$B$3,"vyberte druh nákladu")," ")</f>
        <v xml:space="preserve"> </v>
      </c>
      <c r="J296" s="261" t="str">
        <f t="shared" si="12"/>
        <v xml:space="preserve"> </v>
      </c>
      <c r="K296" s="238" t="str">
        <f t="shared" si="13"/>
        <v xml:space="preserve"> </v>
      </c>
      <c r="L296" s="87" t="str">
        <f t="shared" si="14"/>
        <v xml:space="preserve"> </v>
      </c>
    </row>
    <row r="297" spans="1:12" x14ac:dyDescent="0.25">
      <c r="A297" s="72"/>
      <c r="B297" s="82"/>
      <c r="C297" s="82"/>
      <c r="D297" s="79"/>
      <c r="E297" s="83"/>
      <c r="F297" s="83"/>
      <c r="G297" s="81"/>
      <c r="H297" s="123"/>
      <c r="I297" s="238" t="str">
        <f>IF(ISNUMBER(F297),_xlfn.IFS(RIGHT(H297,3)="(b)",IF(AND(G297&gt;=DATE('1. Informace o projektu'!$C$3,1,1),G297&lt;=WORKDAY(DATE('1. Informace o projektu'!$C$3+1,1,31)-1,1)),"OK","!!"),RIGHT(H297,3)="(a)",IF(AND(G297&gt;=DATE('1. Informace o projektu'!$C$3,1,1),G297&lt;=WORKDAY(DATE('1. Informace o projektu'!$C$3,12,31)-1,1,'6. Data'!$C$76:$C$89)),"OK","!!"),ISBLANK(G297),"!",ISBLANK(H297),"!!!",H297='6. Data'!$B$3,"vyberte druh nákladu")," ")</f>
        <v xml:space="preserve"> </v>
      </c>
      <c r="J297" s="261" t="str">
        <f t="shared" si="12"/>
        <v xml:space="preserve"> </v>
      </c>
      <c r="K297" s="238" t="str">
        <f t="shared" si="13"/>
        <v xml:space="preserve"> </v>
      </c>
      <c r="L297" s="87" t="str">
        <f t="shared" si="14"/>
        <v xml:space="preserve"> </v>
      </c>
    </row>
    <row r="298" spans="1:12" x14ac:dyDescent="0.25">
      <c r="A298" s="72"/>
      <c r="B298" s="82"/>
      <c r="C298" s="82"/>
      <c r="D298" s="79"/>
      <c r="E298" s="83"/>
      <c r="F298" s="83"/>
      <c r="G298" s="81"/>
      <c r="H298" s="123"/>
      <c r="I298" s="238" t="str">
        <f>IF(ISNUMBER(F298),_xlfn.IFS(RIGHT(H298,3)="(b)",IF(AND(G298&gt;=DATE('1. Informace o projektu'!$C$3,1,1),G298&lt;=WORKDAY(DATE('1. Informace o projektu'!$C$3+1,1,31)-1,1)),"OK","!!"),RIGHT(H298,3)="(a)",IF(AND(G298&gt;=DATE('1. Informace o projektu'!$C$3,1,1),G298&lt;=WORKDAY(DATE('1. Informace o projektu'!$C$3,12,31)-1,1,'6. Data'!$C$76:$C$89)),"OK","!!"),ISBLANK(G298),"!",ISBLANK(H298),"!!!",H298='6. Data'!$B$3,"vyberte druh nákladu")," ")</f>
        <v xml:space="preserve"> </v>
      </c>
      <c r="J298" s="261" t="str">
        <f t="shared" si="12"/>
        <v xml:space="preserve"> </v>
      </c>
      <c r="K298" s="238" t="str">
        <f t="shared" si="13"/>
        <v xml:space="preserve"> </v>
      </c>
      <c r="L298" s="87" t="str">
        <f t="shared" si="14"/>
        <v xml:space="preserve"> </v>
      </c>
    </row>
    <row r="299" spans="1:12" x14ac:dyDescent="0.25">
      <c r="A299" s="72"/>
      <c r="B299" s="82"/>
      <c r="C299" s="82"/>
      <c r="D299" s="79"/>
      <c r="E299" s="83"/>
      <c r="F299" s="83"/>
      <c r="G299" s="81"/>
      <c r="H299" s="123"/>
      <c r="I299" s="238" t="str">
        <f>IF(ISNUMBER(F299),_xlfn.IFS(RIGHT(H299,3)="(b)",IF(AND(G299&gt;=DATE('1. Informace o projektu'!$C$3,1,1),G299&lt;=WORKDAY(DATE('1. Informace o projektu'!$C$3+1,1,31)-1,1)),"OK","!!"),RIGHT(H299,3)="(a)",IF(AND(G299&gt;=DATE('1. Informace o projektu'!$C$3,1,1),G299&lt;=WORKDAY(DATE('1. Informace o projektu'!$C$3,12,31)-1,1,'6. Data'!$C$76:$C$89)),"OK","!!"),ISBLANK(G299),"!",ISBLANK(H299),"!!!",H299='6. Data'!$B$3,"vyberte druh nákladu")," ")</f>
        <v xml:space="preserve"> </v>
      </c>
      <c r="J299" s="261" t="str">
        <f t="shared" si="12"/>
        <v xml:space="preserve"> </v>
      </c>
      <c r="K299" s="238" t="str">
        <f t="shared" si="13"/>
        <v xml:space="preserve"> </v>
      </c>
      <c r="L299" s="87" t="str">
        <f t="shared" si="14"/>
        <v xml:space="preserve"> </v>
      </c>
    </row>
    <row r="300" spans="1:12" x14ac:dyDescent="0.25">
      <c r="A300" s="72"/>
      <c r="B300" s="82"/>
      <c r="C300" s="82"/>
      <c r="D300" s="79"/>
      <c r="E300" s="83"/>
      <c r="F300" s="83"/>
      <c r="G300" s="81"/>
      <c r="H300" s="123"/>
      <c r="I300" s="238" t="str">
        <f>IF(ISNUMBER(F300),_xlfn.IFS(RIGHT(H300,3)="(b)",IF(AND(G300&gt;=DATE('1. Informace o projektu'!$C$3,1,1),G300&lt;=WORKDAY(DATE('1. Informace o projektu'!$C$3+1,1,31)-1,1)),"OK","!!"),RIGHT(H300,3)="(a)",IF(AND(G300&gt;=DATE('1. Informace o projektu'!$C$3,1,1),G300&lt;=WORKDAY(DATE('1. Informace o projektu'!$C$3,12,31)-1,1,'6. Data'!$C$76:$C$89)),"OK","!!"),ISBLANK(G300),"!",ISBLANK(H300),"!!!",H300='6. Data'!$B$3,"vyberte druh nákladu")," ")</f>
        <v xml:space="preserve"> </v>
      </c>
      <c r="J300" s="261" t="str">
        <f t="shared" si="12"/>
        <v xml:space="preserve"> </v>
      </c>
      <c r="K300" s="238" t="str">
        <f t="shared" si="13"/>
        <v xml:space="preserve"> </v>
      </c>
      <c r="L300" s="87" t="str">
        <f t="shared" si="14"/>
        <v xml:space="preserve"> </v>
      </c>
    </row>
    <row r="301" spans="1:12" x14ac:dyDescent="0.25">
      <c r="A301" s="72"/>
      <c r="B301" s="82"/>
      <c r="C301" s="82"/>
      <c r="D301" s="79"/>
      <c r="E301" s="83"/>
      <c r="F301" s="83"/>
      <c r="G301" s="81"/>
      <c r="H301" s="123"/>
      <c r="I301" s="238" t="str">
        <f>IF(ISNUMBER(F301),_xlfn.IFS(RIGHT(H301,3)="(b)",IF(AND(G301&gt;=DATE('1. Informace o projektu'!$C$3,1,1),G301&lt;=WORKDAY(DATE('1. Informace o projektu'!$C$3+1,1,31)-1,1)),"OK","!!"),RIGHT(H301,3)="(a)",IF(AND(G301&gt;=DATE('1. Informace o projektu'!$C$3,1,1),G301&lt;=WORKDAY(DATE('1. Informace o projektu'!$C$3,12,31)-1,1,'6. Data'!$C$76:$C$89)),"OK","!!"),ISBLANK(G301),"!",ISBLANK(H301),"!!!",H301='6. Data'!$B$3,"vyberte druh nákladu")," ")</f>
        <v xml:space="preserve"> </v>
      </c>
      <c r="J301" s="261" t="str">
        <f t="shared" si="12"/>
        <v xml:space="preserve"> </v>
      </c>
      <c r="K301" s="238" t="str">
        <f t="shared" si="13"/>
        <v xml:space="preserve"> </v>
      </c>
      <c r="L301" s="87" t="str">
        <f t="shared" si="14"/>
        <v xml:space="preserve"> </v>
      </c>
    </row>
    <row r="302" spans="1:12" x14ac:dyDescent="0.25">
      <c r="A302" s="72"/>
      <c r="B302" s="82"/>
      <c r="C302" s="82"/>
      <c r="D302" s="79"/>
      <c r="E302" s="83"/>
      <c r="F302" s="83"/>
      <c r="G302" s="81"/>
      <c r="H302" s="123"/>
      <c r="I302" s="238" t="str">
        <f>IF(ISNUMBER(F302),_xlfn.IFS(RIGHT(H302,3)="(b)",IF(AND(G302&gt;=DATE('1. Informace o projektu'!$C$3,1,1),G302&lt;=WORKDAY(DATE('1. Informace o projektu'!$C$3+1,1,31)-1,1)),"OK","!!"),RIGHT(H302,3)="(a)",IF(AND(G302&gt;=DATE('1. Informace o projektu'!$C$3,1,1),G302&lt;=WORKDAY(DATE('1. Informace o projektu'!$C$3,12,31)-1,1,'6. Data'!$C$76:$C$89)),"OK","!!"),ISBLANK(G302),"!",ISBLANK(H302),"!!!",H302='6. Data'!$B$3,"vyberte druh nákladu")," ")</f>
        <v xml:space="preserve"> </v>
      </c>
      <c r="J302" s="261" t="str">
        <f t="shared" si="12"/>
        <v xml:space="preserve"> </v>
      </c>
      <c r="K302" s="238" t="str">
        <f t="shared" si="13"/>
        <v xml:space="preserve"> </v>
      </c>
      <c r="L302" s="87" t="str">
        <f t="shared" si="14"/>
        <v xml:space="preserve"> </v>
      </c>
    </row>
    <row r="303" spans="1:12" x14ac:dyDescent="0.25">
      <c r="A303" s="72"/>
      <c r="B303" s="82"/>
      <c r="C303" s="82"/>
      <c r="D303" s="79"/>
      <c r="E303" s="83"/>
      <c r="F303" s="83"/>
      <c r="G303" s="81"/>
      <c r="H303" s="123"/>
      <c r="I303" s="238" t="str">
        <f>IF(ISNUMBER(F303),_xlfn.IFS(RIGHT(H303,3)="(b)",IF(AND(G303&gt;=DATE('1. Informace o projektu'!$C$3,1,1),G303&lt;=WORKDAY(DATE('1. Informace o projektu'!$C$3+1,1,31)-1,1)),"OK","!!"),RIGHT(H303,3)="(a)",IF(AND(G303&gt;=DATE('1. Informace o projektu'!$C$3,1,1),G303&lt;=WORKDAY(DATE('1. Informace o projektu'!$C$3,12,31)-1,1,'6. Data'!$C$76:$C$89)),"OK","!!"),ISBLANK(G303),"!",ISBLANK(H303),"!!!",H303='6. Data'!$B$3,"vyberte druh nákladu")," ")</f>
        <v xml:space="preserve"> </v>
      </c>
      <c r="J303" s="261" t="str">
        <f t="shared" si="12"/>
        <v xml:space="preserve"> </v>
      </c>
      <c r="K303" s="238" t="str">
        <f t="shared" si="13"/>
        <v xml:space="preserve"> </v>
      </c>
      <c r="L303" s="87" t="str">
        <f t="shared" si="14"/>
        <v xml:space="preserve"> </v>
      </c>
    </row>
    <row r="304" spans="1:12" x14ac:dyDescent="0.25">
      <c r="A304" s="72"/>
      <c r="B304" s="82"/>
      <c r="C304" s="82"/>
      <c r="D304" s="79"/>
      <c r="E304" s="83"/>
      <c r="F304" s="83"/>
      <c r="G304" s="81"/>
      <c r="H304" s="123"/>
      <c r="I304" s="238" t="str">
        <f>IF(ISNUMBER(F304),_xlfn.IFS(RIGHT(H304,3)="(b)",IF(AND(G304&gt;=DATE('1. Informace o projektu'!$C$3,1,1),G304&lt;=WORKDAY(DATE('1. Informace o projektu'!$C$3+1,1,31)-1,1)),"OK","!!"),RIGHT(H304,3)="(a)",IF(AND(G304&gt;=DATE('1. Informace o projektu'!$C$3,1,1),G304&lt;=WORKDAY(DATE('1. Informace o projektu'!$C$3,12,31)-1,1,'6. Data'!$C$76:$C$89)),"OK","!!"),ISBLANK(G304),"!",ISBLANK(H304),"!!!",H304='6. Data'!$B$3,"vyberte druh nákladu")," ")</f>
        <v xml:space="preserve"> </v>
      </c>
      <c r="J304" s="261" t="str">
        <f t="shared" si="12"/>
        <v xml:space="preserve"> </v>
      </c>
      <c r="K304" s="238" t="str">
        <f t="shared" si="13"/>
        <v xml:space="preserve"> </v>
      </c>
      <c r="L304" s="87" t="str">
        <f t="shared" si="14"/>
        <v xml:space="preserve"> </v>
      </c>
    </row>
    <row r="305" spans="1:12" x14ac:dyDescent="0.25">
      <c r="A305" s="72"/>
      <c r="B305" s="82"/>
      <c r="C305" s="82"/>
      <c r="D305" s="79"/>
      <c r="E305" s="83"/>
      <c r="F305" s="83"/>
      <c r="G305" s="81"/>
      <c r="H305" s="123"/>
      <c r="I305" s="238" t="str">
        <f>IF(ISNUMBER(F305),_xlfn.IFS(RIGHT(H305,3)="(b)",IF(AND(G305&gt;=DATE('1. Informace o projektu'!$C$3,1,1),G305&lt;=WORKDAY(DATE('1. Informace o projektu'!$C$3+1,1,31)-1,1)),"OK","!!"),RIGHT(H305,3)="(a)",IF(AND(G305&gt;=DATE('1. Informace o projektu'!$C$3,1,1),G305&lt;=WORKDAY(DATE('1. Informace o projektu'!$C$3,12,31)-1,1,'6. Data'!$C$76:$C$89)),"OK","!!"),ISBLANK(G305),"!",ISBLANK(H305),"!!!",H305='6. Data'!$B$3,"vyberte druh nákladu")," ")</f>
        <v xml:space="preserve"> </v>
      </c>
      <c r="J305" s="261" t="str">
        <f t="shared" si="12"/>
        <v xml:space="preserve"> </v>
      </c>
      <c r="K305" s="238" t="str">
        <f t="shared" si="13"/>
        <v xml:space="preserve"> </v>
      </c>
      <c r="L305" s="87" t="str">
        <f t="shared" si="14"/>
        <v xml:space="preserve"> </v>
      </c>
    </row>
    <row r="306" spans="1:12" x14ac:dyDescent="0.25">
      <c r="A306" s="72"/>
      <c r="B306" s="82"/>
      <c r="C306" s="82"/>
      <c r="D306" s="79"/>
      <c r="E306" s="83"/>
      <c r="F306" s="83"/>
      <c r="G306" s="81"/>
      <c r="H306" s="123"/>
      <c r="I306" s="238" t="str">
        <f>IF(ISNUMBER(F306),_xlfn.IFS(RIGHT(H306,3)="(b)",IF(AND(G306&gt;=DATE('1. Informace o projektu'!$C$3,1,1),G306&lt;=WORKDAY(DATE('1. Informace o projektu'!$C$3+1,1,31)-1,1)),"OK","!!"),RIGHT(H306,3)="(a)",IF(AND(G306&gt;=DATE('1. Informace o projektu'!$C$3,1,1),G306&lt;=WORKDAY(DATE('1. Informace o projektu'!$C$3,12,31)-1,1,'6. Data'!$C$76:$C$89)),"OK","!!"),ISBLANK(G306),"!",ISBLANK(H306),"!!!",H306='6. Data'!$B$3,"vyberte druh nákladu")," ")</f>
        <v xml:space="preserve"> </v>
      </c>
      <c r="J306" s="261" t="str">
        <f t="shared" si="12"/>
        <v xml:space="preserve"> </v>
      </c>
      <c r="K306" s="238" t="str">
        <f t="shared" si="13"/>
        <v xml:space="preserve"> </v>
      </c>
      <c r="L306" s="87" t="str">
        <f t="shared" si="14"/>
        <v xml:space="preserve"> </v>
      </c>
    </row>
    <row r="307" spans="1:12" x14ac:dyDescent="0.25">
      <c r="A307" s="72"/>
      <c r="B307" s="82"/>
      <c r="C307" s="82"/>
      <c r="D307" s="79"/>
      <c r="E307" s="83"/>
      <c r="F307" s="83"/>
      <c r="G307" s="81"/>
      <c r="H307" s="123"/>
      <c r="I307" s="238" t="str">
        <f>IF(ISNUMBER(F307),_xlfn.IFS(RIGHT(H307,3)="(b)",IF(AND(G307&gt;=DATE('1. Informace o projektu'!$C$3,1,1),G307&lt;=WORKDAY(DATE('1. Informace o projektu'!$C$3+1,1,31)-1,1)),"OK","!!"),RIGHT(H307,3)="(a)",IF(AND(G307&gt;=DATE('1. Informace o projektu'!$C$3,1,1),G307&lt;=WORKDAY(DATE('1. Informace o projektu'!$C$3,12,31)-1,1,'6. Data'!$C$76:$C$89)),"OK","!!"),ISBLANK(G307),"!",ISBLANK(H307),"!!!",H307='6. Data'!$B$3,"vyberte druh nákladu")," ")</f>
        <v xml:space="preserve"> </v>
      </c>
      <c r="J307" s="261" t="str">
        <f t="shared" si="12"/>
        <v xml:space="preserve"> </v>
      </c>
      <c r="K307" s="238" t="str">
        <f t="shared" si="13"/>
        <v xml:space="preserve"> </v>
      </c>
      <c r="L307" s="87" t="str">
        <f t="shared" si="14"/>
        <v xml:space="preserve"> </v>
      </c>
    </row>
    <row r="308" spans="1:12" x14ac:dyDescent="0.25">
      <c r="A308" s="72"/>
      <c r="B308" s="82"/>
      <c r="C308" s="82"/>
      <c r="D308" s="79"/>
      <c r="E308" s="83"/>
      <c r="F308" s="83"/>
      <c r="G308" s="81"/>
      <c r="H308" s="123"/>
      <c r="I308" s="238" t="str">
        <f>IF(ISNUMBER(F308),_xlfn.IFS(RIGHT(H308,3)="(b)",IF(AND(G308&gt;=DATE('1. Informace o projektu'!$C$3,1,1),G308&lt;=WORKDAY(DATE('1. Informace o projektu'!$C$3+1,1,31)-1,1)),"OK","!!"),RIGHT(H308,3)="(a)",IF(AND(G308&gt;=DATE('1. Informace o projektu'!$C$3,1,1),G308&lt;=WORKDAY(DATE('1. Informace o projektu'!$C$3,12,31)-1,1,'6. Data'!$C$76:$C$89)),"OK","!!"),ISBLANK(G308),"!",ISBLANK(H308),"!!!",H308='6. Data'!$B$3,"vyberte druh nákladu")," ")</f>
        <v xml:space="preserve"> </v>
      </c>
      <c r="J308" s="261" t="str">
        <f t="shared" si="12"/>
        <v xml:space="preserve"> </v>
      </c>
      <c r="K308" s="238" t="str">
        <f t="shared" si="13"/>
        <v xml:space="preserve"> </v>
      </c>
      <c r="L308" s="87" t="str">
        <f t="shared" si="14"/>
        <v xml:space="preserve"> </v>
      </c>
    </row>
    <row r="309" spans="1:12" x14ac:dyDescent="0.25">
      <c r="A309" s="72"/>
      <c r="B309" s="82"/>
      <c r="C309" s="82"/>
      <c r="D309" s="79"/>
      <c r="E309" s="83"/>
      <c r="F309" s="83"/>
      <c r="G309" s="81"/>
      <c r="H309" s="123"/>
      <c r="I309" s="238" t="str">
        <f>IF(ISNUMBER(F309),_xlfn.IFS(RIGHT(H309,3)="(b)",IF(AND(G309&gt;=DATE('1. Informace o projektu'!$C$3,1,1),G309&lt;=WORKDAY(DATE('1. Informace o projektu'!$C$3+1,1,31)-1,1)),"OK","!!"),RIGHT(H309,3)="(a)",IF(AND(G309&gt;=DATE('1. Informace o projektu'!$C$3,1,1),G309&lt;=WORKDAY(DATE('1. Informace o projektu'!$C$3,12,31)-1,1,'6. Data'!$C$76:$C$89)),"OK","!!"),ISBLANK(G309),"!",ISBLANK(H309),"!!!",H309='6. Data'!$B$3,"vyberte druh nákladu")," ")</f>
        <v xml:space="preserve"> </v>
      </c>
      <c r="J309" s="261" t="str">
        <f t="shared" si="12"/>
        <v xml:space="preserve"> </v>
      </c>
      <c r="K309" s="238" t="str">
        <f t="shared" si="13"/>
        <v xml:space="preserve"> </v>
      </c>
      <c r="L309" s="87" t="str">
        <f t="shared" si="14"/>
        <v xml:space="preserve"> </v>
      </c>
    </row>
    <row r="310" spans="1:12" x14ac:dyDescent="0.25">
      <c r="A310" s="72"/>
      <c r="B310" s="82"/>
      <c r="C310" s="82"/>
      <c r="D310" s="79"/>
      <c r="E310" s="83"/>
      <c r="F310" s="83"/>
      <c r="G310" s="81"/>
      <c r="H310" s="123"/>
      <c r="I310" s="238" t="str">
        <f>IF(ISNUMBER(F310),_xlfn.IFS(RIGHT(H310,3)="(b)",IF(AND(G310&gt;=DATE('1. Informace o projektu'!$C$3,1,1),G310&lt;=WORKDAY(DATE('1. Informace o projektu'!$C$3+1,1,31)-1,1)),"OK","!!"),RIGHT(H310,3)="(a)",IF(AND(G310&gt;=DATE('1. Informace o projektu'!$C$3,1,1),G310&lt;=WORKDAY(DATE('1. Informace o projektu'!$C$3,12,31)-1,1,'6. Data'!$C$76:$C$89)),"OK","!!"),ISBLANK(G310),"!",ISBLANK(H310),"!!!",H310='6. Data'!$B$3,"vyberte druh nákladu")," ")</f>
        <v xml:space="preserve"> </v>
      </c>
      <c r="J310" s="261" t="str">
        <f t="shared" si="12"/>
        <v xml:space="preserve"> </v>
      </c>
      <c r="K310" s="238" t="str">
        <f t="shared" si="13"/>
        <v xml:space="preserve"> </v>
      </c>
      <c r="L310" s="87" t="str">
        <f t="shared" si="14"/>
        <v xml:space="preserve"> </v>
      </c>
    </row>
    <row r="311" spans="1:12" x14ac:dyDescent="0.25">
      <c r="A311" s="72"/>
      <c r="B311" s="82"/>
      <c r="C311" s="82"/>
      <c r="D311" s="79"/>
      <c r="E311" s="83"/>
      <c r="F311" s="83"/>
      <c r="G311" s="81"/>
      <c r="H311" s="123"/>
      <c r="I311" s="238" t="str">
        <f>IF(ISNUMBER(F311),_xlfn.IFS(RIGHT(H311,3)="(b)",IF(AND(G311&gt;=DATE('1. Informace o projektu'!$C$3,1,1),G311&lt;=WORKDAY(DATE('1. Informace o projektu'!$C$3+1,1,31)-1,1)),"OK","!!"),RIGHT(H311,3)="(a)",IF(AND(G311&gt;=DATE('1. Informace o projektu'!$C$3,1,1),G311&lt;=WORKDAY(DATE('1. Informace o projektu'!$C$3,12,31)-1,1,'6. Data'!$C$76:$C$89)),"OK","!!"),ISBLANK(G311),"!",ISBLANK(H311),"!!!",H311='6. Data'!$B$3,"vyberte druh nákladu")," ")</f>
        <v xml:space="preserve"> </v>
      </c>
      <c r="J311" s="261" t="str">
        <f t="shared" si="12"/>
        <v xml:space="preserve"> </v>
      </c>
      <c r="K311" s="238" t="str">
        <f t="shared" si="13"/>
        <v xml:space="preserve"> </v>
      </c>
      <c r="L311" s="87" t="str">
        <f t="shared" si="14"/>
        <v xml:space="preserve"> </v>
      </c>
    </row>
    <row r="312" spans="1:12" x14ac:dyDescent="0.25">
      <c r="A312" s="72"/>
      <c r="B312" s="82"/>
      <c r="C312" s="82"/>
      <c r="D312" s="79"/>
      <c r="E312" s="83"/>
      <c r="F312" s="83"/>
      <c r="G312" s="81"/>
      <c r="H312" s="123"/>
      <c r="I312" s="238" t="str">
        <f>IF(ISNUMBER(F312),_xlfn.IFS(RIGHT(H312,3)="(b)",IF(AND(G312&gt;=DATE('1. Informace o projektu'!$C$3,1,1),G312&lt;=WORKDAY(DATE('1. Informace o projektu'!$C$3+1,1,31)-1,1)),"OK","!!"),RIGHT(H312,3)="(a)",IF(AND(G312&gt;=DATE('1. Informace o projektu'!$C$3,1,1),G312&lt;=WORKDAY(DATE('1. Informace o projektu'!$C$3,12,31)-1,1,'6. Data'!$C$76:$C$89)),"OK","!!"),ISBLANK(G312),"!",ISBLANK(H312),"!!!",H312='6. Data'!$B$3,"vyberte druh nákladu")," ")</f>
        <v xml:space="preserve"> </v>
      </c>
      <c r="J312" s="261" t="str">
        <f t="shared" si="12"/>
        <v xml:space="preserve"> </v>
      </c>
      <c r="K312" s="238" t="str">
        <f t="shared" si="13"/>
        <v xml:space="preserve"> </v>
      </c>
      <c r="L312" s="87" t="str">
        <f t="shared" si="14"/>
        <v xml:space="preserve"> </v>
      </c>
    </row>
    <row r="313" spans="1:12" x14ac:dyDescent="0.25">
      <c r="A313" s="72"/>
      <c r="B313" s="82"/>
      <c r="C313" s="82"/>
      <c r="D313" s="79"/>
      <c r="E313" s="83"/>
      <c r="F313" s="83"/>
      <c r="G313" s="81"/>
      <c r="H313" s="123"/>
      <c r="I313" s="238" t="str">
        <f>IF(ISNUMBER(F313),_xlfn.IFS(RIGHT(H313,3)="(b)",IF(AND(G313&gt;=DATE('1. Informace o projektu'!$C$3,1,1),G313&lt;=WORKDAY(DATE('1. Informace o projektu'!$C$3+1,1,31)-1,1)),"OK","!!"),RIGHT(H313,3)="(a)",IF(AND(G313&gt;=DATE('1. Informace o projektu'!$C$3,1,1),G313&lt;=WORKDAY(DATE('1. Informace o projektu'!$C$3,12,31)-1,1,'6. Data'!$C$76:$C$89)),"OK","!!"),ISBLANK(G313),"!",ISBLANK(H313),"!!!",H313='6. Data'!$B$3,"vyberte druh nákladu")," ")</f>
        <v xml:space="preserve"> </v>
      </c>
      <c r="J313" s="261" t="str">
        <f t="shared" si="12"/>
        <v xml:space="preserve"> </v>
      </c>
      <c r="K313" s="238" t="str">
        <f t="shared" si="13"/>
        <v xml:space="preserve"> </v>
      </c>
      <c r="L313" s="87" t="str">
        <f t="shared" si="14"/>
        <v xml:space="preserve"> </v>
      </c>
    </row>
    <row r="314" spans="1:12" x14ac:dyDescent="0.25">
      <c r="A314" s="72"/>
      <c r="B314" s="82"/>
      <c r="C314" s="82"/>
      <c r="D314" s="79"/>
      <c r="E314" s="83"/>
      <c r="F314" s="83"/>
      <c r="G314" s="81"/>
      <c r="H314" s="123"/>
      <c r="I314" s="238" t="str">
        <f>IF(ISNUMBER(F314),_xlfn.IFS(RIGHT(H314,3)="(b)",IF(AND(G314&gt;=DATE('1. Informace o projektu'!$C$3,1,1),G314&lt;=WORKDAY(DATE('1. Informace o projektu'!$C$3+1,1,31)-1,1)),"OK","!!"),RIGHT(H314,3)="(a)",IF(AND(G314&gt;=DATE('1. Informace o projektu'!$C$3,1,1),G314&lt;=WORKDAY(DATE('1. Informace o projektu'!$C$3,12,31)-1,1,'6. Data'!$C$76:$C$89)),"OK","!!"),ISBLANK(G314),"!",ISBLANK(H314),"!!!",H314='6. Data'!$B$3,"vyberte druh nákladu")," ")</f>
        <v xml:space="preserve"> </v>
      </c>
      <c r="J314" s="261" t="str">
        <f t="shared" si="12"/>
        <v xml:space="preserve"> </v>
      </c>
      <c r="K314" s="238" t="str">
        <f t="shared" si="13"/>
        <v xml:space="preserve"> </v>
      </c>
      <c r="L314" s="87" t="str">
        <f t="shared" si="14"/>
        <v xml:space="preserve"> </v>
      </c>
    </row>
    <row r="315" spans="1:12" x14ac:dyDescent="0.25">
      <c r="A315" s="72"/>
      <c r="B315" s="82"/>
      <c r="C315" s="82"/>
      <c r="D315" s="79"/>
      <c r="E315" s="83"/>
      <c r="F315" s="83"/>
      <c r="G315" s="81"/>
      <c r="H315" s="123"/>
      <c r="I315" s="238" t="str">
        <f>IF(ISNUMBER(F315),_xlfn.IFS(RIGHT(H315,3)="(b)",IF(AND(G315&gt;=DATE('1. Informace o projektu'!$C$3,1,1),G315&lt;=WORKDAY(DATE('1. Informace o projektu'!$C$3+1,1,31)-1,1)),"OK","!!"),RIGHT(H315,3)="(a)",IF(AND(G315&gt;=DATE('1. Informace o projektu'!$C$3,1,1),G315&lt;=WORKDAY(DATE('1. Informace o projektu'!$C$3,12,31)-1,1,'6. Data'!$C$76:$C$89)),"OK","!!"),ISBLANK(G315),"!",ISBLANK(H315),"!!!",H315='6. Data'!$B$3,"vyberte druh nákladu")," ")</f>
        <v xml:space="preserve"> </v>
      </c>
      <c r="J315" s="261" t="str">
        <f t="shared" si="12"/>
        <v xml:space="preserve"> </v>
      </c>
      <c r="K315" s="238" t="str">
        <f t="shared" si="13"/>
        <v xml:space="preserve"> </v>
      </c>
      <c r="L315" s="87" t="str">
        <f t="shared" si="14"/>
        <v xml:space="preserve"> </v>
      </c>
    </row>
    <row r="316" spans="1:12" x14ac:dyDescent="0.25">
      <c r="A316" s="72"/>
      <c r="B316" s="82"/>
      <c r="C316" s="82"/>
      <c r="D316" s="79"/>
      <c r="E316" s="83"/>
      <c r="F316" s="83"/>
      <c r="G316" s="81"/>
      <c r="H316" s="123"/>
      <c r="I316" s="238" t="str">
        <f>IF(ISNUMBER(F316),_xlfn.IFS(RIGHT(H316,3)="(b)",IF(AND(G316&gt;=DATE('1. Informace o projektu'!$C$3,1,1),G316&lt;=WORKDAY(DATE('1. Informace o projektu'!$C$3+1,1,31)-1,1)),"OK","!!"),RIGHT(H316,3)="(a)",IF(AND(G316&gt;=DATE('1. Informace o projektu'!$C$3,1,1),G316&lt;=WORKDAY(DATE('1. Informace o projektu'!$C$3,12,31)-1,1,'6. Data'!$C$76:$C$89)),"OK","!!"),ISBLANK(G316),"!",ISBLANK(H316),"!!!",H316='6. Data'!$B$3,"vyberte druh nákladu")," ")</f>
        <v xml:space="preserve"> </v>
      </c>
      <c r="J316" s="261" t="str">
        <f t="shared" si="12"/>
        <v xml:space="preserve"> </v>
      </c>
      <c r="K316" s="238" t="str">
        <f t="shared" si="13"/>
        <v xml:space="preserve"> </v>
      </c>
      <c r="L316" s="87" t="str">
        <f t="shared" si="14"/>
        <v xml:space="preserve"> </v>
      </c>
    </row>
    <row r="317" spans="1:12" x14ac:dyDescent="0.25">
      <c r="A317" s="72"/>
      <c r="B317" s="82"/>
      <c r="C317" s="82"/>
      <c r="D317" s="79"/>
      <c r="E317" s="83"/>
      <c r="F317" s="83"/>
      <c r="G317" s="81"/>
      <c r="H317" s="123"/>
      <c r="I317" s="238" t="str">
        <f>IF(ISNUMBER(F317),_xlfn.IFS(RIGHT(H317,3)="(b)",IF(AND(G317&gt;=DATE('1. Informace o projektu'!$C$3,1,1),G317&lt;=WORKDAY(DATE('1. Informace o projektu'!$C$3+1,1,31)-1,1)),"OK","!!"),RIGHT(H317,3)="(a)",IF(AND(G317&gt;=DATE('1. Informace o projektu'!$C$3,1,1),G317&lt;=WORKDAY(DATE('1. Informace o projektu'!$C$3,12,31)-1,1,'6. Data'!$C$76:$C$89)),"OK","!!"),ISBLANK(G317),"!",ISBLANK(H317),"!!!",H317='6. Data'!$B$3,"vyberte druh nákladu")," ")</f>
        <v xml:space="preserve"> </v>
      </c>
      <c r="J317" s="261" t="str">
        <f t="shared" si="12"/>
        <v xml:space="preserve"> </v>
      </c>
      <c r="K317" s="238" t="str">
        <f t="shared" si="13"/>
        <v xml:space="preserve"> </v>
      </c>
      <c r="L317" s="87" t="str">
        <f t="shared" si="14"/>
        <v xml:space="preserve"> </v>
      </c>
    </row>
    <row r="318" spans="1:12" x14ac:dyDescent="0.25">
      <c r="A318" s="72"/>
      <c r="B318" s="82"/>
      <c r="C318" s="82"/>
      <c r="D318" s="79"/>
      <c r="E318" s="83"/>
      <c r="F318" s="83"/>
      <c r="G318" s="81"/>
      <c r="H318" s="123"/>
      <c r="I318" s="238" t="str">
        <f>IF(ISNUMBER(F318),_xlfn.IFS(RIGHT(H318,3)="(b)",IF(AND(G318&gt;=DATE('1. Informace o projektu'!$C$3,1,1),G318&lt;=WORKDAY(DATE('1. Informace o projektu'!$C$3+1,1,31)-1,1)),"OK","!!"),RIGHT(H318,3)="(a)",IF(AND(G318&gt;=DATE('1. Informace o projektu'!$C$3,1,1),G318&lt;=WORKDAY(DATE('1. Informace o projektu'!$C$3,12,31)-1,1,'6. Data'!$C$76:$C$89)),"OK","!!"),ISBLANK(G318),"!",ISBLANK(H318),"!!!",H318='6. Data'!$B$3,"vyberte druh nákladu")," ")</f>
        <v xml:space="preserve"> </v>
      </c>
      <c r="J318" s="261" t="str">
        <f t="shared" si="12"/>
        <v xml:space="preserve"> </v>
      </c>
      <c r="K318" s="238" t="str">
        <f t="shared" si="13"/>
        <v xml:space="preserve"> </v>
      </c>
      <c r="L318" s="87" t="str">
        <f t="shared" si="14"/>
        <v xml:space="preserve"> </v>
      </c>
    </row>
    <row r="319" spans="1:12" x14ac:dyDescent="0.25">
      <c r="A319" s="72"/>
      <c r="B319" s="82"/>
      <c r="C319" s="82"/>
      <c r="D319" s="79"/>
      <c r="E319" s="83"/>
      <c r="F319" s="83"/>
      <c r="G319" s="81"/>
      <c r="H319" s="123"/>
      <c r="I319" s="238" t="str">
        <f>IF(ISNUMBER(F319),_xlfn.IFS(RIGHT(H319,3)="(b)",IF(AND(G319&gt;=DATE('1. Informace o projektu'!$C$3,1,1),G319&lt;=WORKDAY(DATE('1. Informace o projektu'!$C$3+1,1,31)-1,1)),"OK","!!"),RIGHT(H319,3)="(a)",IF(AND(G319&gt;=DATE('1. Informace o projektu'!$C$3,1,1),G319&lt;=WORKDAY(DATE('1. Informace o projektu'!$C$3,12,31)-1,1,'6. Data'!$C$76:$C$89)),"OK","!!"),ISBLANK(G319),"!",ISBLANK(H319),"!!!",H319='6. Data'!$B$3,"vyberte druh nákladu")," ")</f>
        <v xml:space="preserve"> </v>
      </c>
      <c r="J319" s="261" t="str">
        <f t="shared" si="12"/>
        <v xml:space="preserve"> </v>
      </c>
      <c r="K319" s="238" t="str">
        <f t="shared" si="13"/>
        <v xml:space="preserve"> </v>
      </c>
      <c r="L319" s="87" t="str">
        <f t="shared" si="14"/>
        <v xml:space="preserve"> </v>
      </c>
    </row>
    <row r="320" spans="1:12" x14ac:dyDescent="0.25">
      <c r="A320" s="72"/>
      <c r="B320" s="82"/>
      <c r="C320" s="82"/>
      <c r="D320" s="79"/>
      <c r="E320" s="83"/>
      <c r="F320" s="83"/>
      <c r="G320" s="81"/>
      <c r="H320" s="123"/>
      <c r="I320" s="238" t="str">
        <f>IF(ISNUMBER(F320),_xlfn.IFS(RIGHT(H320,3)="(b)",IF(AND(G320&gt;=DATE('1. Informace o projektu'!$C$3,1,1),G320&lt;=WORKDAY(DATE('1. Informace o projektu'!$C$3+1,1,31)-1,1)),"OK","!!"),RIGHT(H320,3)="(a)",IF(AND(G320&gt;=DATE('1. Informace o projektu'!$C$3,1,1),G320&lt;=WORKDAY(DATE('1. Informace o projektu'!$C$3,12,31)-1,1,'6. Data'!$C$76:$C$89)),"OK","!!"),ISBLANK(G320),"!",ISBLANK(H320),"!!!",H320='6. Data'!$B$3,"vyberte druh nákladu")," ")</f>
        <v xml:space="preserve"> </v>
      </c>
      <c r="J320" s="261" t="str">
        <f t="shared" si="12"/>
        <v xml:space="preserve"> </v>
      </c>
      <c r="K320" s="238" t="str">
        <f t="shared" si="13"/>
        <v xml:space="preserve"> </v>
      </c>
      <c r="L320" s="87" t="str">
        <f t="shared" si="14"/>
        <v xml:space="preserve"> </v>
      </c>
    </row>
    <row r="321" spans="1:12" x14ac:dyDescent="0.25">
      <c r="A321" s="72"/>
      <c r="B321" s="82"/>
      <c r="C321" s="82"/>
      <c r="D321" s="79"/>
      <c r="E321" s="83"/>
      <c r="F321" s="83"/>
      <c r="G321" s="81"/>
      <c r="H321" s="123"/>
      <c r="I321" s="238" t="str">
        <f>IF(ISNUMBER(F321),_xlfn.IFS(RIGHT(H321,3)="(b)",IF(AND(G321&gt;=DATE('1. Informace o projektu'!$C$3,1,1),G321&lt;=WORKDAY(DATE('1. Informace o projektu'!$C$3+1,1,31)-1,1)),"OK","!!"),RIGHT(H321,3)="(a)",IF(AND(G321&gt;=DATE('1. Informace o projektu'!$C$3,1,1),G321&lt;=WORKDAY(DATE('1. Informace o projektu'!$C$3,12,31)-1,1,'6. Data'!$C$76:$C$89)),"OK","!!"),ISBLANK(G321),"!",ISBLANK(H321),"!!!",H321='6. Data'!$B$3,"vyberte druh nákladu")," ")</f>
        <v xml:space="preserve"> </v>
      </c>
      <c r="J321" s="261" t="str">
        <f t="shared" si="12"/>
        <v xml:space="preserve"> </v>
      </c>
      <c r="K321" s="238" t="str">
        <f t="shared" si="13"/>
        <v xml:space="preserve"> </v>
      </c>
      <c r="L321" s="87" t="str">
        <f t="shared" si="14"/>
        <v xml:space="preserve"> </v>
      </c>
    </row>
    <row r="322" spans="1:12" x14ac:dyDescent="0.25">
      <c r="A322" s="72"/>
      <c r="B322" s="82"/>
      <c r="C322" s="82"/>
      <c r="D322" s="79"/>
      <c r="E322" s="83"/>
      <c r="F322" s="83"/>
      <c r="G322" s="81"/>
      <c r="H322" s="123"/>
      <c r="I322" s="238" t="str">
        <f>IF(ISNUMBER(F322),_xlfn.IFS(RIGHT(H322,3)="(b)",IF(AND(G322&gt;=DATE('1. Informace o projektu'!$C$3,1,1),G322&lt;=WORKDAY(DATE('1. Informace o projektu'!$C$3+1,1,31)-1,1)),"OK","!!"),RIGHT(H322,3)="(a)",IF(AND(G322&gt;=DATE('1. Informace o projektu'!$C$3,1,1),G322&lt;=WORKDAY(DATE('1. Informace o projektu'!$C$3,12,31)-1,1,'6. Data'!$C$76:$C$89)),"OK","!!"),ISBLANK(G322),"!",ISBLANK(H322),"!!!",H322='6. Data'!$B$3,"vyberte druh nákladu")," ")</f>
        <v xml:space="preserve"> </v>
      </c>
      <c r="J322" s="261" t="str">
        <f t="shared" si="12"/>
        <v xml:space="preserve"> </v>
      </c>
      <c r="K322" s="238" t="str">
        <f t="shared" si="13"/>
        <v xml:space="preserve"> </v>
      </c>
      <c r="L322" s="87" t="str">
        <f t="shared" si="14"/>
        <v xml:space="preserve"> </v>
      </c>
    </row>
    <row r="323" spans="1:12" x14ac:dyDescent="0.25">
      <c r="A323" s="72"/>
      <c r="B323" s="82"/>
      <c r="C323" s="82"/>
      <c r="D323" s="79"/>
      <c r="E323" s="83"/>
      <c r="F323" s="83"/>
      <c r="G323" s="81"/>
      <c r="H323" s="123"/>
      <c r="I323" s="238" t="str">
        <f>IF(ISNUMBER(F323),_xlfn.IFS(RIGHT(H323,3)="(b)",IF(AND(G323&gt;=DATE('1. Informace o projektu'!$C$3,1,1),G323&lt;=WORKDAY(DATE('1. Informace o projektu'!$C$3+1,1,31)-1,1)),"OK","!!"),RIGHT(H323,3)="(a)",IF(AND(G323&gt;=DATE('1. Informace o projektu'!$C$3,1,1),G323&lt;=WORKDAY(DATE('1. Informace o projektu'!$C$3,12,31)-1,1,'6. Data'!$C$76:$C$89)),"OK","!!"),ISBLANK(G323),"!",ISBLANK(H323),"!!!",H323='6. Data'!$B$3,"vyberte druh nákladu")," ")</f>
        <v xml:space="preserve"> </v>
      </c>
      <c r="J323" s="261" t="str">
        <f t="shared" si="12"/>
        <v xml:space="preserve"> </v>
      </c>
      <c r="K323" s="238" t="str">
        <f t="shared" si="13"/>
        <v xml:space="preserve"> </v>
      </c>
      <c r="L323" s="87" t="str">
        <f t="shared" si="14"/>
        <v xml:space="preserve"> </v>
      </c>
    </row>
    <row r="324" spans="1:12" x14ac:dyDescent="0.25">
      <c r="A324" s="72"/>
      <c r="B324" s="82"/>
      <c r="C324" s="82"/>
      <c r="D324" s="79"/>
      <c r="E324" s="83"/>
      <c r="F324" s="83"/>
      <c r="G324" s="81"/>
      <c r="H324" s="123"/>
      <c r="I324" s="238" t="str">
        <f>IF(ISNUMBER(F324),_xlfn.IFS(RIGHT(H324,3)="(b)",IF(AND(G324&gt;=DATE('1. Informace o projektu'!$C$3,1,1),G324&lt;=WORKDAY(DATE('1. Informace o projektu'!$C$3+1,1,31)-1,1)),"OK","!!"),RIGHT(H324,3)="(a)",IF(AND(G324&gt;=DATE('1. Informace o projektu'!$C$3,1,1),G324&lt;=WORKDAY(DATE('1. Informace o projektu'!$C$3,12,31)-1,1,'6. Data'!$C$76:$C$89)),"OK","!!"),ISBLANK(G324),"!",ISBLANK(H324),"!!!",H324='6. Data'!$B$3,"vyberte druh nákladu")," ")</f>
        <v xml:space="preserve"> </v>
      </c>
      <c r="J324" s="261" t="str">
        <f t="shared" si="12"/>
        <v xml:space="preserve"> </v>
      </c>
      <c r="K324" s="238" t="str">
        <f t="shared" si="13"/>
        <v xml:space="preserve"> </v>
      </c>
      <c r="L324" s="87" t="str">
        <f t="shared" si="14"/>
        <v xml:space="preserve"> </v>
      </c>
    </row>
    <row r="325" spans="1:12" x14ac:dyDescent="0.25">
      <c r="A325" s="72"/>
      <c r="B325" s="82"/>
      <c r="C325" s="82"/>
      <c r="D325" s="79"/>
      <c r="E325" s="83"/>
      <c r="F325" s="83"/>
      <c r="G325" s="81"/>
      <c r="H325" s="123"/>
      <c r="I325" s="238" t="str">
        <f>IF(ISNUMBER(F325),_xlfn.IFS(RIGHT(H325,3)="(b)",IF(AND(G325&gt;=DATE('1. Informace o projektu'!$C$3,1,1),G325&lt;=WORKDAY(DATE('1. Informace o projektu'!$C$3+1,1,31)-1,1)),"OK","!!"),RIGHT(H325,3)="(a)",IF(AND(G325&gt;=DATE('1. Informace o projektu'!$C$3,1,1),G325&lt;=WORKDAY(DATE('1. Informace o projektu'!$C$3,12,31)-1,1,'6. Data'!$C$76:$C$89)),"OK","!!"),ISBLANK(G325),"!",ISBLANK(H325),"!!!",H325='6. Data'!$B$3,"vyberte druh nákladu")," ")</f>
        <v xml:space="preserve"> </v>
      </c>
      <c r="J325" s="261" t="str">
        <f t="shared" si="12"/>
        <v xml:space="preserve"> </v>
      </c>
      <c r="K325" s="238" t="str">
        <f t="shared" si="13"/>
        <v xml:space="preserve"> </v>
      </c>
      <c r="L325" s="87" t="str">
        <f t="shared" si="14"/>
        <v xml:space="preserve"> </v>
      </c>
    </row>
    <row r="326" spans="1:12" x14ac:dyDescent="0.25">
      <c r="A326" s="72"/>
      <c r="B326" s="82"/>
      <c r="C326" s="82"/>
      <c r="D326" s="79"/>
      <c r="E326" s="83"/>
      <c r="F326" s="83"/>
      <c r="G326" s="81"/>
      <c r="H326" s="123"/>
      <c r="I326" s="238" t="str">
        <f>IF(ISNUMBER(F326),_xlfn.IFS(RIGHT(H326,3)="(b)",IF(AND(G326&gt;=DATE('1. Informace o projektu'!$C$3,1,1),G326&lt;=WORKDAY(DATE('1. Informace o projektu'!$C$3+1,1,31)-1,1)),"OK","!!"),RIGHT(H326,3)="(a)",IF(AND(G326&gt;=DATE('1. Informace o projektu'!$C$3,1,1),G326&lt;=WORKDAY(DATE('1. Informace o projektu'!$C$3,12,31)-1,1,'6. Data'!$C$76:$C$89)),"OK","!!"),ISBLANK(G326),"!",ISBLANK(H326),"!!!",H326='6. Data'!$B$3,"vyberte druh nákladu")," ")</f>
        <v xml:space="preserve"> </v>
      </c>
      <c r="J326" s="261" t="str">
        <f t="shared" si="12"/>
        <v xml:space="preserve"> </v>
      </c>
      <c r="K326" s="238" t="str">
        <f t="shared" si="13"/>
        <v xml:space="preserve"> </v>
      </c>
      <c r="L326" s="87" t="str">
        <f t="shared" si="14"/>
        <v xml:space="preserve"> </v>
      </c>
    </row>
    <row r="327" spans="1:12" x14ac:dyDescent="0.25">
      <c r="A327" s="72"/>
      <c r="B327" s="82"/>
      <c r="C327" s="82"/>
      <c r="D327" s="79"/>
      <c r="E327" s="83"/>
      <c r="F327" s="83"/>
      <c r="G327" s="81"/>
      <c r="H327" s="123"/>
      <c r="I327" s="238" t="str">
        <f>IF(ISNUMBER(F327),_xlfn.IFS(RIGHT(H327,3)="(b)",IF(AND(G327&gt;=DATE('1. Informace o projektu'!$C$3,1,1),G327&lt;=WORKDAY(DATE('1. Informace o projektu'!$C$3+1,1,31)-1,1)),"OK","!!"),RIGHT(H327,3)="(a)",IF(AND(G327&gt;=DATE('1. Informace o projektu'!$C$3,1,1),G327&lt;=WORKDAY(DATE('1. Informace o projektu'!$C$3,12,31)-1,1,'6. Data'!$C$76:$C$89)),"OK","!!"),ISBLANK(G327),"!",ISBLANK(H327),"!!!",H327='6. Data'!$B$3,"vyberte druh nákladu")," ")</f>
        <v xml:space="preserve"> </v>
      </c>
      <c r="J327" s="261" t="str">
        <f t="shared" ref="J327:J390" si="15">_xlfn.IFS(I327="!","Zapište datum úhrady",I327="ok"," ",I327=" "," ",I327="!!!","vyberte druh nákladu",I327="!!","nepovolené datum úhrady",I327="vyberte druh nákladu","vyberte druh nákladu")</f>
        <v xml:space="preserve"> </v>
      </c>
      <c r="K327" s="238" t="str">
        <f t="shared" ref="K327:K390" si="16">IF(ISNUMBER(F327),IF(E327&gt;=F327,"OK","!")," ")</f>
        <v xml:space="preserve"> </v>
      </c>
      <c r="L327" s="87" t="str">
        <f t="shared" ref="L327:L390" si="17">_xlfn.IFS(K327="!","Hrazeno z dotace je vyšší než fakturovaná částka",K327="ok"," ",K327=" "," ")</f>
        <v xml:space="preserve"> </v>
      </c>
    </row>
    <row r="328" spans="1:12" x14ac:dyDescent="0.25">
      <c r="A328" s="72"/>
      <c r="B328" s="82"/>
      <c r="C328" s="82"/>
      <c r="D328" s="79"/>
      <c r="E328" s="83"/>
      <c r="F328" s="83"/>
      <c r="G328" s="81"/>
      <c r="H328" s="123"/>
      <c r="I328" s="238" t="str">
        <f>IF(ISNUMBER(F328),_xlfn.IFS(RIGHT(H328,3)="(b)",IF(AND(G328&gt;=DATE('1. Informace o projektu'!$C$3,1,1),G328&lt;=WORKDAY(DATE('1. Informace o projektu'!$C$3+1,1,31)-1,1)),"OK","!!"),RIGHT(H328,3)="(a)",IF(AND(G328&gt;=DATE('1. Informace o projektu'!$C$3,1,1),G328&lt;=WORKDAY(DATE('1. Informace o projektu'!$C$3,12,31)-1,1,'6. Data'!$C$76:$C$89)),"OK","!!"),ISBLANK(G328),"!",ISBLANK(H328),"!!!",H328='6. Data'!$B$3,"vyberte druh nákladu")," ")</f>
        <v xml:space="preserve"> </v>
      </c>
      <c r="J328" s="261" t="str">
        <f t="shared" si="15"/>
        <v xml:space="preserve"> </v>
      </c>
      <c r="K328" s="238" t="str">
        <f t="shared" si="16"/>
        <v xml:space="preserve"> </v>
      </c>
      <c r="L328" s="87" t="str">
        <f t="shared" si="17"/>
        <v xml:space="preserve"> </v>
      </c>
    </row>
    <row r="329" spans="1:12" x14ac:dyDescent="0.25">
      <c r="A329" s="72"/>
      <c r="B329" s="82"/>
      <c r="C329" s="82"/>
      <c r="D329" s="79"/>
      <c r="E329" s="83"/>
      <c r="F329" s="83"/>
      <c r="G329" s="81"/>
      <c r="H329" s="123"/>
      <c r="I329" s="238" t="str">
        <f>IF(ISNUMBER(F329),_xlfn.IFS(RIGHT(H329,3)="(b)",IF(AND(G329&gt;=DATE('1. Informace o projektu'!$C$3,1,1),G329&lt;=WORKDAY(DATE('1. Informace o projektu'!$C$3+1,1,31)-1,1)),"OK","!!"),RIGHT(H329,3)="(a)",IF(AND(G329&gt;=DATE('1. Informace o projektu'!$C$3,1,1),G329&lt;=WORKDAY(DATE('1. Informace o projektu'!$C$3,12,31)-1,1,'6. Data'!$C$76:$C$89)),"OK","!!"),ISBLANK(G329),"!",ISBLANK(H329),"!!!",H329='6. Data'!$B$3,"vyberte druh nákladu")," ")</f>
        <v xml:space="preserve"> </v>
      </c>
      <c r="J329" s="261" t="str">
        <f t="shared" si="15"/>
        <v xml:space="preserve"> </v>
      </c>
      <c r="K329" s="238" t="str">
        <f t="shared" si="16"/>
        <v xml:space="preserve"> </v>
      </c>
      <c r="L329" s="87" t="str">
        <f t="shared" si="17"/>
        <v xml:space="preserve"> </v>
      </c>
    </row>
    <row r="330" spans="1:12" x14ac:dyDescent="0.25">
      <c r="A330" s="72"/>
      <c r="B330" s="82"/>
      <c r="C330" s="82"/>
      <c r="D330" s="79"/>
      <c r="E330" s="83"/>
      <c r="F330" s="83"/>
      <c r="G330" s="81"/>
      <c r="H330" s="123"/>
      <c r="I330" s="238" t="str">
        <f>IF(ISNUMBER(F330),_xlfn.IFS(RIGHT(H330,3)="(b)",IF(AND(G330&gt;=DATE('1. Informace o projektu'!$C$3,1,1),G330&lt;=WORKDAY(DATE('1. Informace o projektu'!$C$3+1,1,31)-1,1)),"OK","!!"),RIGHT(H330,3)="(a)",IF(AND(G330&gt;=DATE('1. Informace o projektu'!$C$3,1,1),G330&lt;=WORKDAY(DATE('1. Informace o projektu'!$C$3,12,31)-1,1,'6. Data'!$C$76:$C$89)),"OK","!!"),ISBLANK(G330),"!",ISBLANK(H330),"!!!",H330='6. Data'!$B$3,"vyberte druh nákladu")," ")</f>
        <v xml:space="preserve"> </v>
      </c>
      <c r="J330" s="261" t="str">
        <f t="shared" si="15"/>
        <v xml:space="preserve"> </v>
      </c>
      <c r="K330" s="238" t="str">
        <f t="shared" si="16"/>
        <v xml:space="preserve"> </v>
      </c>
      <c r="L330" s="87" t="str">
        <f t="shared" si="17"/>
        <v xml:space="preserve"> </v>
      </c>
    </row>
    <row r="331" spans="1:12" x14ac:dyDescent="0.25">
      <c r="A331" s="72"/>
      <c r="B331" s="82"/>
      <c r="C331" s="82"/>
      <c r="D331" s="79"/>
      <c r="E331" s="83"/>
      <c r="F331" s="83"/>
      <c r="G331" s="81"/>
      <c r="H331" s="123"/>
      <c r="I331" s="238" t="str">
        <f>IF(ISNUMBER(F331),_xlfn.IFS(RIGHT(H331,3)="(b)",IF(AND(G331&gt;=DATE('1. Informace o projektu'!$C$3,1,1),G331&lt;=WORKDAY(DATE('1. Informace o projektu'!$C$3+1,1,31)-1,1)),"OK","!!"),RIGHT(H331,3)="(a)",IF(AND(G331&gt;=DATE('1. Informace o projektu'!$C$3,1,1),G331&lt;=WORKDAY(DATE('1. Informace o projektu'!$C$3,12,31)-1,1,'6. Data'!$C$76:$C$89)),"OK","!!"),ISBLANK(G331),"!",ISBLANK(H331),"!!!",H331='6. Data'!$B$3,"vyberte druh nákladu")," ")</f>
        <v xml:space="preserve"> </v>
      </c>
      <c r="J331" s="261" t="str">
        <f t="shared" si="15"/>
        <v xml:space="preserve"> </v>
      </c>
      <c r="K331" s="238" t="str">
        <f t="shared" si="16"/>
        <v xml:space="preserve"> </v>
      </c>
      <c r="L331" s="87" t="str">
        <f t="shared" si="17"/>
        <v xml:space="preserve"> </v>
      </c>
    </row>
    <row r="332" spans="1:12" x14ac:dyDescent="0.25">
      <c r="A332" s="72"/>
      <c r="B332" s="82"/>
      <c r="C332" s="82"/>
      <c r="D332" s="79"/>
      <c r="E332" s="83"/>
      <c r="F332" s="83"/>
      <c r="G332" s="81"/>
      <c r="H332" s="123"/>
      <c r="I332" s="238" t="str">
        <f>IF(ISNUMBER(F332),_xlfn.IFS(RIGHT(H332,3)="(b)",IF(AND(G332&gt;=DATE('1. Informace o projektu'!$C$3,1,1),G332&lt;=WORKDAY(DATE('1. Informace o projektu'!$C$3+1,1,31)-1,1)),"OK","!!"),RIGHT(H332,3)="(a)",IF(AND(G332&gt;=DATE('1. Informace o projektu'!$C$3,1,1),G332&lt;=WORKDAY(DATE('1. Informace o projektu'!$C$3,12,31)-1,1,'6. Data'!$C$76:$C$89)),"OK","!!"),ISBLANK(G332),"!",ISBLANK(H332),"!!!",H332='6. Data'!$B$3,"vyberte druh nákladu")," ")</f>
        <v xml:space="preserve"> </v>
      </c>
      <c r="J332" s="261" t="str">
        <f t="shared" si="15"/>
        <v xml:space="preserve"> </v>
      </c>
      <c r="K332" s="238" t="str">
        <f t="shared" si="16"/>
        <v xml:space="preserve"> </v>
      </c>
      <c r="L332" s="87" t="str">
        <f t="shared" si="17"/>
        <v xml:space="preserve"> </v>
      </c>
    </row>
    <row r="333" spans="1:12" x14ac:dyDescent="0.25">
      <c r="A333" s="72"/>
      <c r="B333" s="82"/>
      <c r="C333" s="82"/>
      <c r="D333" s="79"/>
      <c r="E333" s="83"/>
      <c r="F333" s="83"/>
      <c r="G333" s="81"/>
      <c r="H333" s="123"/>
      <c r="I333" s="238" t="str">
        <f>IF(ISNUMBER(F333),_xlfn.IFS(RIGHT(H333,3)="(b)",IF(AND(G333&gt;=DATE('1. Informace o projektu'!$C$3,1,1),G333&lt;=WORKDAY(DATE('1. Informace o projektu'!$C$3+1,1,31)-1,1)),"OK","!!"),RIGHT(H333,3)="(a)",IF(AND(G333&gt;=DATE('1. Informace o projektu'!$C$3,1,1),G333&lt;=WORKDAY(DATE('1. Informace o projektu'!$C$3,12,31)-1,1,'6. Data'!$C$76:$C$89)),"OK","!!"),ISBLANK(G333),"!",ISBLANK(H333),"!!!",H333='6. Data'!$B$3,"vyberte druh nákladu")," ")</f>
        <v xml:space="preserve"> </v>
      </c>
      <c r="J333" s="261" t="str">
        <f t="shared" si="15"/>
        <v xml:space="preserve"> </v>
      </c>
      <c r="K333" s="238" t="str">
        <f t="shared" si="16"/>
        <v xml:space="preserve"> </v>
      </c>
      <c r="L333" s="87" t="str">
        <f t="shared" si="17"/>
        <v xml:space="preserve"> </v>
      </c>
    </row>
    <row r="334" spans="1:12" x14ac:dyDescent="0.25">
      <c r="A334" s="72"/>
      <c r="B334" s="82"/>
      <c r="C334" s="82"/>
      <c r="D334" s="79"/>
      <c r="E334" s="83"/>
      <c r="F334" s="83"/>
      <c r="G334" s="81"/>
      <c r="H334" s="123"/>
      <c r="I334" s="238" t="str">
        <f>IF(ISNUMBER(F334),_xlfn.IFS(RIGHT(H334,3)="(b)",IF(AND(G334&gt;=DATE('1. Informace o projektu'!$C$3,1,1),G334&lt;=WORKDAY(DATE('1. Informace o projektu'!$C$3+1,1,31)-1,1)),"OK","!!"),RIGHT(H334,3)="(a)",IF(AND(G334&gt;=DATE('1. Informace o projektu'!$C$3,1,1),G334&lt;=WORKDAY(DATE('1. Informace o projektu'!$C$3,12,31)-1,1,'6. Data'!$C$76:$C$89)),"OK","!!"),ISBLANK(G334),"!",ISBLANK(H334),"!!!",H334='6. Data'!$B$3,"vyberte druh nákladu")," ")</f>
        <v xml:space="preserve"> </v>
      </c>
      <c r="J334" s="261" t="str">
        <f t="shared" si="15"/>
        <v xml:space="preserve"> </v>
      </c>
      <c r="K334" s="238" t="str">
        <f t="shared" si="16"/>
        <v xml:space="preserve"> </v>
      </c>
      <c r="L334" s="87" t="str">
        <f t="shared" si="17"/>
        <v xml:space="preserve"> </v>
      </c>
    </row>
    <row r="335" spans="1:12" x14ac:dyDescent="0.25">
      <c r="A335" s="72"/>
      <c r="B335" s="82"/>
      <c r="C335" s="82"/>
      <c r="D335" s="79"/>
      <c r="E335" s="83"/>
      <c r="F335" s="83"/>
      <c r="G335" s="81"/>
      <c r="H335" s="123"/>
      <c r="I335" s="238" t="str">
        <f>IF(ISNUMBER(F335),_xlfn.IFS(RIGHT(H335,3)="(b)",IF(AND(G335&gt;=DATE('1. Informace o projektu'!$C$3,1,1),G335&lt;=WORKDAY(DATE('1. Informace o projektu'!$C$3+1,1,31)-1,1)),"OK","!!"),RIGHT(H335,3)="(a)",IF(AND(G335&gt;=DATE('1. Informace o projektu'!$C$3,1,1),G335&lt;=WORKDAY(DATE('1. Informace o projektu'!$C$3,12,31)-1,1,'6. Data'!$C$76:$C$89)),"OK","!!"),ISBLANK(G335),"!",ISBLANK(H335),"!!!",H335='6. Data'!$B$3,"vyberte druh nákladu")," ")</f>
        <v xml:space="preserve"> </v>
      </c>
      <c r="J335" s="261" t="str">
        <f t="shared" si="15"/>
        <v xml:space="preserve"> </v>
      </c>
      <c r="K335" s="238" t="str">
        <f t="shared" si="16"/>
        <v xml:space="preserve"> </v>
      </c>
      <c r="L335" s="87" t="str">
        <f t="shared" si="17"/>
        <v xml:space="preserve"> </v>
      </c>
    </row>
    <row r="336" spans="1:12" x14ac:dyDescent="0.25">
      <c r="A336" s="72"/>
      <c r="B336" s="82"/>
      <c r="C336" s="82"/>
      <c r="D336" s="79"/>
      <c r="E336" s="83"/>
      <c r="F336" s="83"/>
      <c r="G336" s="81"/>
      <c r="H336" s="123"/>
      <c r="I336" s="238" t="str">
        <f>IF(ISNUMBER(F336),_xlfn.IFS(RIGHT(H336,3)="(b)",IF(AND(G336&gt;=DATE('1. Informace o projektu'!$C$3,1,1),G336&lt;=WORKDAY(DATE('1. Informace o projektu'!$C$3+1,1,31)-1,1)),"OK","!!"),RIGHT(H336,3)="(a)",IF(AND(G336&gt;=DATE('1. Informace o projektu'!$C$3,1,1),G336&lt;=WORKDAY(DATE('1. Informace o projektu'!$C$3,12,31)-1,1,'6. Data'!$C$76:$C$89)),"OK","!!"),ISBLANK(G336),"!",ISBLANK(H336),"!!!",H336='6. Data'!$B$3,"vyberte druh nákladu")," ")</f>
        <v xml:space="preserve"> </v>
      </c>
      <c r="J336" s="261" t="str">
        <f t="shared" si="15"/>
        <v xml:space="preserve"> </v>
      </c>
      <c r="K336" s="238" t="str">
        <f t="shared" si="16"/>
        <v xml:space="preserve"> </v>
      </c>
      <c r="L336" s="87" t="str">
        <f t="shared" si="17"/>
        <v xml:space="preserve"> </v>
      </c>
    </row>
    <row r="337" spans="1:12" x14ac:dyDescent="0.25">
      <c r="A337" s="72"/>
      <c r="B337" s="82"/>
      <c r="C337" s="82"/>
      <c r="D337" s="79"/>
      <c r="E337" s="83"/>
      <c r="F337" s="83"/>
      <c r="G337" s="81"/>
      <c r="H337" s="123"/>
      <c r="I337" s="238" t="str">
        <f>IF(ISNUMBER(F337),_xlfn.IFS(RIGHT(H337,3)="(b)",IF(AND(G337&gt;=DATE('1. Informace o projektu'!$C$3,1,1),G337&lt;=WORKDAY(DATE('1. Informace o projektu'!$C$3+1,1,31)-1,1)),"OK","!!"),RIGHT(H337,3)="(a)",IF(AND(G337&gt;=DATE('1. Informace o projektu'!$C$3,1,1),G337&lt;=WORKDAY(DATE('1. Informace o projektu'!$C$3,12,31)-1,1,'6. Data'!$C$76:$C$89)),"OK","!!"),ISBLANK(G337),"!",ISBLANK(H337),"!!!",H337='6. Data'!$B$3,"vyberte druh nákladu")," ")</f>
        <v xml:space="preserve"> </v>
      </c>
      <c r="J337" s="261" t="str">
        <f t="shared" si="15"/>
        <v xml:space="preserve"> </v>
      </c>
      <c r="K337" s="238" t="str">
        <f t="shared" si="16"/>
        <v xml:space="preserve"> </v>
      </c>
      <c r="L337" s="87" t="str">
        <f t="shared" si="17"/>
        <v xml:space="preserve"> </v>
      </c>
    </row>
    <row r="338" spans="1:12" x14ac:dyDescent="0.25">
      <c r="A338" s="72"/>
      <c r="B338" s="82"/>
      <c r="C338" s="82"/>
      <c r="D338" s="79"/>
      <c r="E338" s="83"/>
      <c r="F338" s="83"/>
      <c r="G338" s="81"/>
      <c r="H338" s="123"/>
      <c r="I338" s="238" t="str">
        <f>IF(ISNUMBER(F338),_xlfn.IFS(RIGHT(H338,3)="(b)",IF(AND(G338&gt;=DATE('1. Informace o projektu'!$C$3,1,1),G338&lt;=WORKDAY(DATE('1. Informace o projektu'!$C$3+1,1,31)-1,1)),"OK","!!"),RIGHT(H338,3)="(a)",IF(AND(G338&gt;=DATE('1. Informace o projektu'!$C$3,1,1),G338&lt;=WORKDAY(DATE('1. Informace o projektu'!$C$3,12,31)-1,1,'6. Data'!$C$76:$C$89)),"OK","!!"),ISBLANK(G338),"!",ISBLANK(H338),"!!!",H338='6. Data'!$B$3,"vyberte druh nákladu")," ")</f>
        <v xml:space="preserve"> </v>
      </c>
      <c r="J338" s="261" t="str">
        <f t="shared" si="15"/>
        <v xml:space="preserve"> </v>
      </c>
      <c r="K338" s="238" t="str">
        <f t="shared" si="16"/>
        <v xml:space="preserve"> </v>
      </c>
      <c r="L338" s="87" t="str">
        <f t="shared" si="17"/>
        <v xml:space="preserve"> </v>
      </c>
    </row>
    <row r="339" spans="1:12" x14ac:dyDescent="0.25">
      <c r="A339" s="72"/>
      <c r="B339" s="82"/>
      <c r="C339" s="82"/>
      <c r="D339" s="79"/>
      <c r="E339" s="83"/>
      <c r="F339" s="83"/>
      <c r="G339" s="81"/>
      <c r="H339" s="123"/>
      <c r="I339" s="238" t="str">
        <f>IF(ISNUMBER(F339),_xlfn.IFS(RIGHT(H339,3)="(b)",IF(AND(G339&gt;=DATE('1. Informace o projektu'!$C$3,1,1),G339&lt;=WORKDAY(DATE('1. Informace o projektu'!$C$3+1,1,31)-1,1)),"OK","!!"),RIGHT(H339,3)="(a)",IF(AND(G339&gt;=DATE('1. Informace o projektu'!$C$3,1,1),G339&lt;=WORKDAY(DATE('1. Informace o projektu'!$C$3,12,31)-1,1,'6. Data'!$C$76:$C$89)),"OK","!!"),ISBLANK(G339),"!",ISBLANK(H339),"!!!",H339='6. Data'!$B$3,"vyberte druh nákladu")," ")</f>
        <v xml:space="preserve"> </v>
      </c>
      <c r="J339" s="261" t="str">
        <f t="shared" si="15"/>
        <v xml:space="preserve"> </v>
      </c>
      <c r="K339" s="238" t="str">
        <f t="shared" si="16"/>
        <v xml:space="preserve"> </v>
      </c>
      <c r="L339" s="87" t="str">
        <f t="shared" si="17"/>
        <v xml:space="preserve"> </v>
      </c>
    </row>
    <row r="340" spans="1:12" x14ac:dyDescent="0.25">
      <c r="A340" s="72"/>
      <c r="B340" s="82"/>
      <c r="C340" s="82"/>
      <c r="D340" s="79"/>
      <c r="E340" s="83"/>
      <c r="F340" s="83"/>
      <c r="G340" s="81"/>
      <c r="H340" s="123"/>
      <c r="I340" s="238" t="str">
        <f>IF(ISNUMBER(F340),_xlfn.IFS(RIGHT(H340,3)="(b)",IF(AND(G340&gt;=DATE('1. Informace o projektu'!$C$3,1,1),G340&lt;=WORKDAY(DATE('1. Informace o projektu'!$C$3+1,1,31)-1,1)),"OK","!!"),RIGHT(H340,3)="(a)",IF(AND(G340&gt;=DATE('1. Informace o projektu'!$C$3,1,1),G340&lt;=WORKDAY(DATE('1. Informace o projektu'!$C$3,12,31)-1,1,'6. Data'!$C$76:$C$89)),"OK","!!"),ISBLANK(G340),"!",ISBLANK(H340),"!!!",H340='6. Data'!$B$3,"vyberte druh nákladu")," ")</f>
        <v xml:space="preserve"> </v>
      </c>
      <c r="J340" s="261" t="str">
        <f t="shared" si="15"/>
        <v xml:space="preserve"> </v>
      </c>
      <c r="K340" s="238" t="str">
        <f t="shared" si="16"/>
        <v xml:space="preserve"> </v>
      </c>
      <c r="L340" s="87" t="str">
        <f t="shared" si="17"/>
        <v xml:space="preserve"> </v>
      </c>
    </row>
    <row r="341" spans="1:12" x14ac:dyDescent="0.25">
      <c r="A341" s="72"/>
      <c r="B341" s="82"/>
      <c r="C341" s="82"/>
      <c r="D341" s="79"/>
      <c r="E341" s="83"/>
      <c r="F341" s="83"/>
      <c r="G341" s="81"/>
      <c r="H341" s="123"/>
      <c r="I341" s="238" t="str">
        <f>IF(ISNUMBER(F341),_xlfn.IFS(RIGHT(H341,3)="(b)",IF(AND(G341&gt;=DATE('1. Informace o projektu'!$C$3,1,1),G341&lt;=WORKDAY(DATE('1. Informace o projektu'!$C$3+1,1,31)-1,1)),"OK","!!"),RIGHT(H341,3)="(a)",IF(AND(G341&gt;=DATE('1. Informace o projektu'!$C$3,1,1),G341&lt;=WORKDAY(DATE('1. Informace o projektu'!$C$3,12,31)-1,1,'6. Data'!$C$76:$C$89)),"OK","!!"),ISBLANK(G341),"!",ISBLANK(H341),"!!!",H341='6. Data'!$B$3,"vyberte druh nákladu")," ")</f>
        <v xml:space="preserve"> </v>
      </c>
      <c r="J341" s="261" t="str">
        <f t="shared" si="15"/>
        <v xml:space="preserve"> </v>
      </c>
      <c r="K341" s="238" t="str">
        <f t="shared" si="16"/>
        <v xml:space="preserve"> </v>
      </c>
      <c r="L341" s="87" t="str">
        <f t="shared" si="17"/>
        <v xml:space="preserve"> </v>
      </c>
    </row>
    <row r="342" spans="1:12" x14ac:dyDescent="0.25">
      <c r="A342" s="72"/>
      <c r="B342" s="82"/>
      <c r="C342" s="82"/>
      <c r="D342" s="79"/>
      <c r="E342" s="83"/>
      <c r="F342" s="83"/>
      <c r="G342" s="81"/>
      <c r="H342" s="123"/>
      <c r="I342" s="238" t="str">
        <f>IF(ISNUMBER(F342),_xlfn.IFS(RIGHT(H342,3)="(b)",IF(AND(G342&gt;=DATE('1. Informace o projektu'!$C$3,1,1),G342&lt;=WORKDAY(DATE('1. Informace o projektu'!$C$3+1,1,31)-1,1)),"OK","!!"),RIGHT(H342,3)="(a)",IF(AND(G342&gt;=DATE('1. Informace o projektu'!$C$3,1,1),G342&lt;=WORKDAY(DATE('1. Informace o projektu'!$C$3,12,31)-1,1,'6. Data'!$C$76:$C$89)),"OK","!!"),ISBLANK(G342),"!",ISBLANK(H342),"!!!",H342='6. Data'!$B$3,"vyberte druh nákladu")," ")</f>
        <v xml:space="preserve"> </v>
      </c>
      <c r="J342" s="261" t="str">
        <f t="shared" si="15"/>
        <v xml:space="preserve"> </v>
      </c>
      <c r="K342" s="238" t="str">
        <f t="shared" si="16"/>
        <v xml:space="preserve"> </v>
      </c>
      <c r="L342" s="87" t="str">
        <f t="shared" si="17"/>
        <v xml:space="preserve"> </v>
      </c>
    </row>
    <row r="343" spans="1:12" x14ac:dyDescent="0.25">
      <c r="A343" s="72"/>
      <c r="B343" s="82"/>
      <c r="C343" s="82"/>
      <c r="D343" s="79"/>
      <c r="E343" s="83"/>
      <c r="F343" s="83"/>
      <c r="G343" s="81"/>
      <c r="H343" s="123"/>
      <c r="I343" s="238" t="str">
        <f>IF(ISNUMBER(F343),_xlfn.IFS(RIGHT(H343,3)="(b)",IF(AND(G343&gt;=DATE('1. Informace o projektu'!$C$3,1,1),G343&lt;=WORKDAY(DATE('1. Informace o projektu'!$C$3+1,1,31)-1,1)),"OK","!!"),RIGHT(H343,3)="(a)",IF(AND(G343&gt;=DATE('1. Informace o projektu'!$C$3,1,1),G343&lt;=WORKDAY(DATE('1. Informace o projektu'!$C$3,12,31)-1,1,'6. Data'!$C$76:$C$89)),"OK","!!"),ISBLANK(G343),"!",ISBLANK(H343),"!!!",H343='6. Data'!$B$3,"vyberte druh nákladu")," ")</f>
        <v xml:space="preserve"> </v>
      </c>
      <c r="J343" s="261" t="str">
        <f t="shared" si="15"/>
        <v xml:space="preserve"> </v>
      </c>
      <c r="K343" s="238" t="str">
        <f t="shared" si="16"/>
        <v xml:space="preserve"> </v>
      </c>
      <c r="L343" s="87" t="str">
        <f t="shared" si="17"/>
        <v xml:space="preserve"> </v>
      </c>
    </row>
    <row r="344" spans="1:12" x14ac:dyDescent="0.25">
      <c r="A344" s="72"/>
      <c r="B344" s="82"/>
      <c r="C344" s="82"/>
      <c r="D344" s="79"/>
      <c r="E344" s="83"/>
      <c r="F344" s="83"/>
      <c r="G344" s="81"/>
      <c r="H344" s="123"/>
      <c r="I344" s="238" t="str">
        <f>IF(ISNUMBER(F344),_xlfn.IFS(RIGHT(H344,3)="(b)",IF(AND(G344&gt;=DATE('1. Informace o projektu'!$C$3,1,1),G344&lt;=WORKDAY(DATE('1. Informace o projektu'!$C$3+1,1,31)-1,1)),"OK","!!"),RIGHT(H344,3)="(a)",IF(AND(G344&gt;=DATE('1. Informace o projektu'!$C$3,1,1),G344&lt;=WORKDAY(DATE('1. Informace o projektu'!$C$3,12,31)-1,1,'6. Data'!$C$76:$C$89)),"OK","!!"),ISBLANK(G344),"!",ISBLANK(H344),"!!!",H344='6. Data'!$B$3,"vyberte druh nákladu")," ")</f>
        <v xml:space="preserve"> </v>
      </c>
      <c r="J344" s="261" t="str">
        <f t="shared" si="15"/>
        <v xml:space="preserve"> </v>
      </c>
      <c r="K344" s="238" t="str">
        <f t="shared" si="16"/>
        <v xml:space="preserve"> </v>
      </c>
      <c r="L344" s="87" t="str">
        <f t="shared" si="17"/>
        <v xml:space="preserve"> </v>
      </c>
    </row>
    <row r="345" spans="1:12" x14ac:dyDescent="0.25">
      <c r="A345" s="72"/>
      <c r="B345" s="82"/>
      <c r="C345" s="82"/>
      <c r="D345" s="79"/>
      <c r="E345" s="83"/>
      <c r="F345" s="83"/>
      <c r="G345" s="81"/>
      <c r="H345" s="123"/>
      <c r="I345" s="238" t="str">
        <f>IF(ISNUMBER(F345),_xlfn.IFS(RIGHT(H345,3)="(b)",IF(AND(G345&gt;=DATE('1. Informace o projektu'!$C$3,1,1),G345&lt;=WORKDAY(DATE('1. Informace o projektu'!$C$3+1,1,31)-1,1)),"OK","!!"),RIGHT(H345,3)="(a)",IF(AND(G345&gt;=DATE('1. Informace o projektu'!$C$3,1,1),G345&lt;=WORKDAY(DATE('1. Informace o projektu'!$C$3,12,31)-1,1,'6. Data'!$C$76:$C$89)),"OK","!!"),ISBLANK(G345),"!",ISBLANK(H345),"!!!",H345='6. Data'!$B$3,"vyberte druh nákladu")," ")</f>
        <v xml:space="preserve"> </v>
      </c>
      <c r="J345" s="261" t="str">
        <f t="shared" si="15"/>
        <v xml:space="preserve"> </v>
      </c>
      <c r="K345" s="238" t="str">
        <f t="shared" si="16"/>
        <v xml:space="preserve"> </v>
      </c>
      <c r="L345" s="87" t="str">
        <f t="shared" si="17"/>
        <v xml:space="preserve"> </v>
      </c>
    </row>
    <row r="346" spans="1:12" x14ac:dyDescent="0.25">
      <c r="A346" s="72"/>
      <c r="B346" s="82"/>
      <c r="C346" s="82"/>
      <c r="D346" s="79"/>
      <c r="E346" s="83"/>
      <c r="F346" s="83"/>
      <c r="G346" s="81"/>
      <c r="H346" s="123"/>
      <c r="I346" s="238" t="str">
        <f>IF(ISNUMBER(F346),_xlfn.IFS(RIGHT(H346,3)="(b)",IF(AND(G346&gt;=DATE('1. Informace o projektu'!$C$3,1,1),G346&lt;=WORKDAY(DATE('1. Informace o projektu'!$C$3+1,1,31)-1,1)),"OK","!!"),RIGHT(H346,3)="(a)",IF(AND(G346&gt;=DATE('1. Informace o projektu'!$C$3,1,1),G346&lt;=WORKDAY(DATE('1. Informace o projektu'!$C$3,12,31)-1,1,'6. Data'!$C$76:$C$89)),"OK","!!"),ISBLANK(G346),"!",ISBLANK(H346),"!!!",H346='6. Data'!$B$3,"vyberte druh nákladu")," ")</f>
        <v xml:space="preserve"> </v>
      </c>
      <c r="J346" s="261" t="str">
        <f t="shared" si="15"/>
        <v xml:space="preserve"> </v>
      </c>
      <c r="K346" s="238" t="str">
        <f t="shared" si="16"/>
        <v xml:space="preserve"> </v>
      </c>
      <c r="L346" s="87" t="str">
        <f t="shared" si="17"/>
        <v xml:space="preserve"> </v>
      </c>
    </row>
    <row r="347" spans="1:12" x14ac:dyDescent="0.25">
      <c r="A347" s="72"/>
      <c r="B347" s="82"/>
      <c r="C347" s="82"/>
      <c r="D347" s="79"/>
      <c r="E347" s="83"/>
      <c r="F347" s="83"/>
      <c r="G347" s="81"/>
      <c r="H347" s="123"/>
      <c r="I347" s="238" t="str">
        <f>IF(ISNUMBER(F347),_xlfn.IFS(RIGHT(H347,3)="(b)",IF(AND(G347&gt;=DATE('1. Informace o projektu'!$C$3,1,1),G347&lt;=WORKDAY(DATE('1. Informace o projektu'!$C$3+1,1,31)-1,1)),"OK","!!"),RIGHT(H347,3)="(a)",IF(AND(G347&gt;=DATE('1. Informace o projektu'!$C$3,1,1),G347&lt;=WORKDAY(DATE('1. Informace o projektu'!$C$3,12,31)-1,1,'6. Data'!$C$76:$C$89)),"OK","!!"),ISBLANK(G347),"!",ISBLANK(H347),"!!!",H347='6. Data'!$B$3,"vyberte druh nákladu")," ")</f>
        <v xml:space="preserve"> </v>
      </c>
      <c r="J347" s="261" t="str">
        <f t="shared" si="15"/>
        <v xml:space="preserve"> </v>
      </c>
      <c r="K347" s="238" t="str">
        <f t="shared" si="16"/>
        <v xml:space="preserve"> </v>
      </c>
      <c r="L347" s="87" t="str">
        <f t="shared" si="17"/>
        <v xml:space="preserve"> </v>
      </c>
    </row>
    <row r="348" spans="1:12" x14ac:dyDescent="0.25">
      <c r="A348" s="72"/>
      <c r="B348" s="82"/>
      <c r="C348" s="82"/>
      <c r="D348" s="79"/>
      <c r="E348" s="83"/>
      <c r="F348" s="83"/>
      <c r="G348" s="81"/>
      <c r="H348" s="123"/>
      <c r="I348" s="238" t="str">
        <f>IF(ISNUMBER(F348),_xlfn.IFS(RIGHT(H348,3)="(b)",IF(AND(G348&gt;=DATE('1. Informace o projektu'!$C$3,1,1),G348&lt;=WORKDAY(DATE('1. Informace o projektu'!$C$3+1,1,31)-1,1)),"OK","!!"),RIGHT(H348,3)="(a)",IF(AND(G348&gt;=DATE('1. Informace o projektu'!$C$3,1,1),G348&lt;=WORKDAY(DATE('1. Informace o projektu'!$C$3,12,31)-1,1,'6. Data'!$C$76:$C$89)),"OK","!!"),ISBLANK(G348),"!",ISBLANK(H348),"!!!",H348='6. Data'!$B$3,"vyberte druh nákladu")," ")</f>
        <v xml:space="preserve"> </v>
      </c>
      <c r="J348" s="261" t="str">
        <f t="shared" si="15"/>
        <v xml:space="preserve"> </v>
      </c>
      <c r="K348" s="238" t="str">
        <f t="shared" si="16"/>
        <v xml:space="preserve"> </v>
      </c>
      <c r="L348" s="87" t="str">
        <f t="shared" si="17"/>
        <v xml:space="preserve"> </v>
      </c>
    </row>
    <row r="349" spans="1:12" x14ac:dyDescent="0.25">
      <c r="A349" s="72"/>
      <c r="B349" s="82"/>
      <c r="C349" s="82"/>
      <c r="D349" s="79"/>
      <c r="E349" s="83"/>
      <c r="F349" s="83"/>
      <c r="G349" s="81"/>
      <c r="H349" s="123"/>
      <c r="I349" s="238" t="str">
        <f>IF(ISNUMBER(F349),_xlfn.IFS(RIGHT(H349,3)="(b)",IF(AND(G349&gt;=DATE('1. Informace o projektu'!$C$3,1,1),G349&lt;=WORKDAY(DATE('1. Informace o projektu'!$C$3+1,1,31)-1,1)),"OK","!!"),RIGHT(H349,3)="(a)",IF(AND(G349&gt;=DATE('1. Informace o projektu'!$C$3,1,1),G349&lt;=WORKDAY(DATE('1. Informace o projektu'!$C$3,12,31)-1,1,'6. Data'!$C$76:$C$89)),"OK","!!"),ISBLANK(G349),"!",ISBLANK(H349),"!!!",H349='6. Data'!$B$3,"vyberte druh nákladu")," ")</f>
        <v xml:space="preserve"> </v>
      </c>
      <c r="J349" s="261" t="str">
        <f t="shared" si="15"/>
        <v xml:space="preserve"> </v>
      </c>
      <c r="K349" s="238" t="str">
        <f t="shared" si="16"/>
        <v xml:space="preserve"> </v>
      </c>
      <c r="L349" s="87" t="str">
        <f t="shared" si="17"/>
        <v xml:space="preserve"> </v>
      </c>
    </row>
    <row r="350" spans="1:12" x14ac:dyDescent="0.25">
      <c r="A350" s="72"/>
      <c r="B350" s="82"/>
      <c r="C350" s="82"/>
      <c r="D350" s="79"/>
      <c r="E350" s="83"/>
      <c r="F350" s="83"/>
      <c r="G350" s="81"/>
      <c r="H350" s="123"/>
      <c r="I350" s="238" t="str">
        <f>IF(ISNUMBER(F350),_xlfn.IFS(RIGHT(H350,3)="(b)",IF(AND(G350&gt;=DATE('1. Informace o projektu'!$C$3,1,1),G350&lt;=WORKDAY(DATE('1. Informace o projektu'!$C$3+1,1,31)-1,1)),"OK","!!"),RIGHT(H350,3)="(a)",IF(AND(G350&gt;=DATE('1. Informace o projektu'!$C$3,1,1),G350&lt;=WORKDAY(DATE('1. Informace o projektu'!$C$3,12,31)-1,1,'6. Data'!$C$76:$C$89)),"OK","!!"),ISBLANK(G350),"!",ISBLANK(H350),"!!!",H350='6. Data'!$B$3,"vyberte druh nákladu")," ")</f>
        <v xml:space="preserve"> </v>
      </c>
      <c r="J350" s="261" t="str">
        <f t="shared" si="15"/>
        <v xml:space="preserve"> </v>
      </c>
      <c r="K350" s="238" t="str">
        <f t="shared" si="16"/>
        <v xml:space="preserve"> </v>
      </c>
      <c r="L350" s="87" t="str">
        <f t="shared" si="17"/>
        <v xml:space="preserve"> </v>
      </c>
    </row>
    <row r="351" spans="1:12" x14ac:dyDescent="0.25">
      <c r="A351" s="72"/>
      <c r="B351" s="82"/>
      <c r="C351" s="82"/>
      <c r="D351" s="79"/>
      <c r="E351" s="83"/>
      <c r="F351" s="83"/>
      <c r="G351" s="81"/>
      <c r="H351" s="123"/>
      <c r="I351" s="238" t="str">
        <f>IF(ISNUMBER(F351),_xlfn.IFS(RIGHT(H351,3)="(b)",IF(AND(G351&gt;=DATE('1. Informace o projektu'!$C$3,1,1),G351&lt;=WORKDAY(DATE('1. Informace o projektu'!$C$3+1,1,31)-1,1)),"OK","!!"),RIGHT(H351,3)="(a)",IF(AND(G351&gt;=DATE('1. Informace o projektu'!$C$3,1,1),G351&lt;=WORKDAY(DATE('1. Informace o projektu'!$C$3,12,31)-1,1,'6. Data'!$C$76:$C$89)),"OK","!!"),ISBLANK(G351),"!",ISBLANK(H351),"!!!",H351='6. Data'!$B$3,"vyberte druh nákladu")," ")</f>
        <v xml:space="preserve"> </v>
      </c>
      <c r="J351" s="261" t="str">
        <f t="shared" si="15"/>
        <v xml:space="preserve"> </v>
      </c>
      <c r="K351" s="238" t="str">
        <f t="shared" si="16"/>
        <v xml:space="preserve"> </v>
      </c>
      <c r="L351" s="87" t="str">
        <f t="shared" si="17"/>
        <v xml:space="preserve"> </v>
      </c>
    </row>
    <row r="352" spans="1:12" x14ac:dyDescent="0.25">
      <c r="A352" s="72"/>
      <c r="B352" s="82"/>
      <c r="C352" s="82"/>
      <c r="D352" s="79"/>
      <c r="E352" s="83"/>
      <c r="F352" s="83"/>
      <c r="G352" s="81"/>
      <c r="H352" s="123"/>
      <c r="I352" s="238" t="str">
        <f>IF(ISNUMBER(F352),_xlfn.IFS(RIGHT(H352,3)="(b)",IF(AND(G352&gt;=DATE('1. Informace o projektu'!$C$3,1,1),G352&lt;=WORKDAY(DATE('1. Informace o projektu'!$C$3+1,1,31)-1,1)),"OK","!!"),RIGHT(H352,3)="(a)",IF(AND(G352&gt;=DATE('1. Informace o projektu'!$C$3,1,1),G352&lt;=WORKDAY(DATE('1. Informace o projektu'!$C$3,12,31)-1,1,'6. Data'!$C$76:$C$89)),"OK","!!"),ISBLANK(G352),"!",ISBLANK(H352),"!!!",H352='6. Data'!$B$3,"vyberte druh nákladu")," ")</f>
        <v xml:space="preserve"> </v>
      </c>
      <c r="J352" s="261" t="str">
        <f t="shared" si="15"/>
        <v xml:space="preserve"> </v>
      </c>
      <c r="K352" s="238" t="str">
        <f t="shared" si="16"/>
        <v xml:space="preserve"> </v>
      </c>
      <c r="L352" s="87" t="str">
        <f t="shared" si="17"/>
        <v xml:space="preserve"> </v>
      </c>
    </row>
    <row r="353" spans="1:12" x14ac:dyDescent="0.25">
      <c r="A353" s="72"/>
      <c r="B353" s="82"/>
      <c r="C353" s="82"/>
      <c r="D353" s="79"/>
      <c r="E353" s="83"/>
      <c r="F353" s="83"/>
      <c r="G353" s="81"/>
      <c r="H353" s="123"/>
      <c r="I353" s="238" t="str">
        <f>IF(ISNUMBER(F353),_xlfn.IFS(RIGHT(H353,3)="(b)",IF(AND(G353&gt;=DATE('1. Informace o projektu'!$C$3,1,1),G353&lt;=WORKDAY(DATE('1. Informace o projektu'!$C$3+1,1,31)-1,1)),"OK","!!"),RIGHT(H353,3)="(a)",IF(AND(G353&gt;=DATE('1. Informace o projektu'!$C$3,1,1),G353&lt;=WORKDAY(DATE('1. Informace o projektu'!$C$3,12,31)-1,1,'6. Data'!$C$76:$C$89)),"OK","!!"),ISBLANK(G353),"!",ISBLANK(H353),"!!!",H353='6. Data'!$B$3,"vyberte druh nákladu")," ")</f>
        <v xml:space="preserve"> </v>
      </c>
      <c r="J353" s="261" t="str">
        <f t="shared" si="15"/>
        <v xml:space="preserve"> </v>
      </c>
      <c r="K353" s="238" t="str">
        <f t="shared" si="16"/>
        <v xml:space="preserve"> </v>
      </c>
      <c r="L353" s="87" t="str">
        <f t="shared" si="17"/>
        <v xml:space="preserve"> </v>
      </c>
    </row>
    <row r="354" spans="1:12" x14ac:dyDescent="0.25">
      <c r="A354" s="72"/>
      <c r="B354" s="82"/>
      <c r="C354" s="82"/>
      <c r="D354" s="79"/>
      <c r="E354" s="83"/>
      <c r="F354" s="83"/>
      <c r="G354" s="81"/>
      <c r="H354" s="123"/>
      <c r="I354" s="238" t="str">
        <f>IF(ISNUMBER(F354),_xlfn.IFS(RIGHT(H354,3)="(b)",IF(AND(G354&gt;=DATE('1. Informace o projektu'!$C$3,1,1),G354&lt;=WORKDAY(DATE('1. Informace o projektu'!$C$3+1,1,31)-1,1)),"OK","!!"),RIGHT(H354,3)="(a)",IF(AND(G354&gt;=DATE('1. Informace o projektu'!$C$3,1,1),G354&lt;=WORKDAY(DATE('1. Informace o projektu'!$C$3,12,31)-1,1,'6. Data'!$C$76:$C$89)),"OK","!!"),ISBLANK(G354),"!",ISBLANK(H354),"!!!",H354='6. Data'!$B$3,"vyberte druh nákladu")," ")</f>
        <v xml:space="preserve"> </v>
      </c>
      <c r="J354" s="261" t="str">
        <f t="shared" si="15"/>
        <v xml:space="preserve"> </v>
      </c>
      <c r="K354" s="238" t="str">
        <f t="shared" si="16"/>
        <v xml:space="preserve"> </v>
      </c>
      <c r="L354" s="87" t="str">
        <f t="shared" si="17"/>
        <v xml:space="preserve"> </v>
      </c>
    </row>
    <row r="355" spans="1:12" x14ac:dyDescent="0.25">
      <c r="A355" s="72"/>
      <c r="B355" s="82"/>
      <c r="C355" s="82"/>
      <c r="D355" s="79"/>
      <c r="E355" s="83"/>
      <c r="F355" s="83"/>
      <c r="G355" s="81"/>
      <c r="H355" s="123"/>
      <c r="I355" s="238" t="str">
        <f>IF(ISNUMBER(F355),_xlfn.IFS(RIGHT(H355,3)="(b)",IF(AND(G355&gt;=DATE('1. Informace o projektu'!$C$3,1,1),G355&lt;=WORKDAY(DATE('1. Informace o projektu'!$C$3+1,1,31)-1,1)),"OK","!!"),RIGHT(H355,3)="(a)",IF(AND(G355&gt;=DATE('1. Informace o projektu'!$C$3,1,1),G355&lt;=WORKDAY(DATE('1. Informace o projektu'!$C$3,12,31)-1,1,'6. Data'!$C$76:$C$89)),"OK","!!"),ISBLANK(G355),"!",ISBLANK(H355),"!!!",H355='6. Data'!$B$3,"vyberte druh nákladu")," ")</f>
        <v xml:space="preserve"> </v>
      </c>
      <c r="J355" s="261" t="str">
        <f t="shared" si="15"/>
        <v xml:space="preserve"> </v>
      </c>
      <c r="K355" s="238" t="str">
        <f t="shared" si="16"/>
        <v xml:space="preserve"> </v>
      </c>
      <c r="L355" s="87" t="str">
        <f t="shared" si="17"/>
        <v xml:space="preserve"> </v>
      </c>
    </row>
    <row r="356" spans="1:12" x14ac:dyDescent="0.25">
      <c r="A356" s="72"/>
      <c r="B356" s="82"/>
      <c r="C356" s="82"/>
      <c r="D356" s="79"/>
      <c r="E356" s="83"/>
      <c r="F356" s="83"/>
      <c r="G356" s="81"/>
      <c r="H356" s="123"/>
      <c r="I356" s="238" t="str">
        <f>IF(ISNUMBER(F356),_xlfn.IFS(RIGHT(H356,3)="(b)",IF(AND(G356&gt;=DATE('1. Informace o projektu'!$C$3,1,1),G356&lt;=WORKDAY(DATE('1. Informace o projektu'!$C$3+1,1,31)-1,1)),"OK","!!"),RIGHT(H356,3)="(a)",IF(AND(G356&gt;=DATE('1. Informace o projektu'!$C$3,1,1),G356&lt;=WORKDAY(DATE('1. Informace o projektu'!$C$3,12,31)-1,1,'6. Data'!$C$76:$C$89)),"OK","!!"),ISBLANK(G356),"!",ISBLANK(H356),"!!!",H356='6. Data'!$B$3,"vyberte druh nákladu")," ")</f>
        <v xml:space="preserve"> </v>
      </c>
      <c r="J356" s="261" t="str">
        <f t="shared" si="15"/>
        <v xml:space="preserve"> </v>
      </c>
      <c r="K356" s="238" t="str">
        <f t="shared" si="16"/>
        <v xml:space="preserve"> </v>
      </c>
      <c r="L356" s="87" t="str">
        <f t="shared" si="17"/>
        <v xml:space="preserve"> </v>
      </c>
    </row>
    <row r="357" spans="1:12" x14ac:dyDescent="0.25">
      <c r="A357" s="72"/>
      <c r="B357" s="82"/>
      <c r="C357" s="82"/>
      <c r="D357" s="79"/>
      <c r="E357" s="83"/>
      <c r="F357" s="83"/>
      <c r="G357" s="81"/>
      <c r="H357" s="123"/>
      <c r="I357" s="238" t="str">
        <f>IF(ISNUMBER(F357),_xlfn.IFS(RIGHT(H357,3)="(b)",IF(AND(G357&gt;=DATE('1. Informace o projektu'!$C$3,1,1),G357&lt;=WORKDAY(DATE('1. Informace o projektu'!$C$3+1,1,31)-1,1)),"OK","!!"),RIGHT(H357,3)="(a)",IF(AND(G357&gt;=DATE('1. Informace o projektu'!$C$3,1,1),G357&lt;=WORKDAY(DATE('1. Informace o projektu'!$C$3,12,31)-1,1,'6. Data'!$C$76:$C$89)),"OK","!!"),ISBLANK(G357),"!",ISBLANK(H357),"!!!",H357='6. Data'!$B$3,"vyberte druh nákladu")," ")</f>
        <v xml:space="preserve"> </v>
      </c>
      <c r="J357" s="261" t="str">
        <f t="shared" si="15"/>
        <v xml:space="preserve"> </v>
      </c>
      <c r="K357" s="238" t="str">
        <f t="shared" si="16"/>
        <v xml:space="preserve"> </v>
      </c>
      <c r="L357" s="87" t="str">
        <f t="shared" si="17"/>
        <v xml:space="preserve"> </v>
      </c>
    </row>
    <row r="358" spans="1:12" x14ac:dyDescent="0.25">
      <c r="A358" s="72"/>
      <c r="B358" s="82"/>
      <c r="C358" s="82"/>
      <c r="D358" s="79"/>
      <c r="E358" s="83"/>
      <c r="F358" s="83"/>
      <c r="G358" s="81"/>
      <c r="H358" s="123"/>
      <c r="I358" s="238" t="str">
        <f>IF(ISNUMBER(F358),_xlfn.IFS(RIGHT(H358,3)="(b)",IF(AND(G358&gt;=DATE('1. Informace o projektu'!$C$3,1,1),G358&lt;=WORKDAY(DATE('1. Informace o projektu'!$C$3+1,1,31)-1,1)),"OK","!!"),RIGHT(H358,3)="(a)",IF(AND(G358&gt;=DATE('1. Informace o projektu'!$C$3,1,1),G358&lt;=WORKDAY(DATE('1. Informace o projektu'!$C$3,12,31)-1,1,'6. Data'!$C$76:$C$89)),"OK","!!"),ISBLANK(G358),"!",ISBLANK(H358),"!!!",H358='6. Data'!$B$3,"vyberte druh nákladu")," ")</f>
        <v xml:space="preserve"> </v>
      </c>
      <c r="J358" s="261" t="str">
        <f t="shared" si="15"/>
        <v xml:space="preserve"> </v>
      </c>
      <c r="K358" s="238" t="str">
        <f t="shared" si="16"/>
        <v xml:space="preserve"> </v>
      </c>
      <c r="L358" s="87" t="str">
        <f t="shared" si="17"/>
        <v xml:space="preserve"> </v>
      </c>
    </row>
    <row r="359" spans="1:12" x14ac:dyDescent="0.25">
      <c r="A359" s="72"/>
      <c r="B359" s="82"/>
      <c r="C359" s="82"/>
      <c r="D359" s="79"/>
      <c r="E359" s="83"/>
      <c r="F359" s="83"/>
      <c r="G359" s="81"/>
      <c r="H359" s="123"/>
      <c r="I359" s="238" t="str">
        <f>IF(ISNUMBER(F359),_xlfn.IFS(RIGHT(H359,3)="(b)",IF(AND(G359&gt;=DATE('1. Informace o projektu'!$C$3,1,1),G359&lt;=WORKDAY(DATE('1. Informace o projektu'!$C$3+1,1,31)-1,1)),"OK","!!"),RIGHT(H359,3)="(a)",IF(AND(G359&gt;=DATE('1. Informace o projektu'!$C$3,1,1),G359&lt;=WORKDAY(DATE('1. Informace o projektu'!$C$3,12,31)-1,1,'6. Data'!$C$76:$C$89)),"OK","!!"),ISBLANK(G359),"!",ISBLANK(H359),"!!!",H359='6. Data'!$B$3,"vyberte druh nákladu")," ")</f>
        <v xml:space="preserve"> </v>
      </c>
      <c r="J359" s="261" t="str">
        <f t="shared" si="15"/>
        <v xml:space="preserve"> </v>
      </c>
      <c r="K359" s="238" t="str">
        <f t="shared" si="16"/>
        <v xml:space="preserve"> </v>
      </c>
      <c r="L359" s="87" t="str">
        <f t="shared" si="17"/>
        <v xml:space="preserve"> </v>
      </c>
    </row>
    <row r="360" spans="1:12" x14ac:dyDescent="0.25">
      <c r="A360" s="72"/>
      <c r="B360" s="82"/>
      <c r="C360" s="82"/>
      <c r="D360" s="79"/>
      <c r="E360" s="83"/>
      <c r="F360" s="83"/>
      <c r="G360" s="81"/>
      <c r="H360" s="123"/>
      <c r="I360" s="238" t="str">
        <f>IF(ISNUMBER(F360),_xlfn.IFS(RIGHT(H360,3)="(b)",IF(AND(G360&gt;=DATE('1. Informace o projektu'!$C$3,1,1),G360&lt;=WORKDAY(DATE('1. Informace o projektu'!$C$3+1,1,31)-1,1)),"OK","!!"),RIGHT(H360,3)="(a)",IF(AND(G360&gt;=DATE('1. Informace o projektu'!$C$3,1,1),G360&lt;=WORKDAY(DATE('1. Informace o projektu'!$C$3,12,31)-1,1,'6. Data'!$C$76:$C$89)),"OK","!!"),ISBLANK(G360),"!",ISBLANK(H360),"!!!",H360='6. Data'!$B$3,"vyberte druh nákladu")," ")</f>
        <v xml:space="preserve"> </v>
      </c>
      <c r="J360" s="261" t="str">
        <f t="shared" si="15"/>
        <v xml:space="preserve"> </v>
      </c>
      <c r="K360" s="238" t="str">
        <f t="shared" si="16"/>
        <v xml:space="preserve"> </v>
      </c>
      <c r="L360" s="87" t="str">
        <f t="shared" si="17"/>
        <v xml:space="preserve"> </v>
      </c>
    </row>
    <row r="361" spans="1:12" x14ac:dyDescent="0.25">
      <c r="A361" s="72"/>
      <c r="B361" s="82"/>
      <c r="C361" s="82"/>
      <c r="D361" s="79"/>
      <c r="E361" s="83"/>
      <c r="F361" s="83"/>
      <c r="G361" s="81"/>
      <c r="H361" s="123"/>
      <c r="I361" s="238" t="str">
        <f>IF(ISNUMBER(F361),_xlfn.IFS(RIGHT(H361,3)="(b)",IF(AND(G361&gt;=DATE('1. Informace o projektu'!$C$3,1,1),G361&lt;=WORKDAY(DATE('1. Informace o projektu'!$C$3+1,1,31)-1,1)),"OK","!!"),RIGHT(H361,3)="(a)",IF(AND(G361&gt;=DATE('1. Informace o projektu'!$C$3,1,1),G361&lt;=WORKDAY(DATE('1. Informace o projektu'!$C$3,12,31)-1,1,'6. Data'!$C$76:$C$89)),"OK","!!"),ISBLANK(G361),"!",ISBLANK(H361),"!!!",H361='6. Data'!$B$3,"vyberte druh nákladu")," ")</f>
        <v xml:space="preserve"> </v>
      </c>
      <c r="J361" s="261" t="str">
        <f t="shared" si="15"/>
        <v xml:space="preserve"> </v>
      </c>
      <c r="K361" s="238" t="str">
        <f t="shared" si="16"/>
        <v xml:space="preserve"> </v>
      </c>
      <c r="L361" s="87" t="str">
        <f t="shared" si="17"/>
        <v xml:space="preserve"> </v>
      </c>
    </row>
    <row r="362" spans="1:12" x14ac:dyDescent="0.25">
      <c r="A362" s="72"/>
      <c r="B362" s="82"/>
      <c r="C362" s="82"/>
      <c r="D362" s="79"/>
      <c r="E362" s="83"/>
      <c r="F362" s="83"/>
      <c r="G362" s="81"/>
      <c r="H362" s="123"/>
      <c r="I362" s="238" t="str">
        <f>IF(ISNUMBER(F362),_xlfn.IFS(RIGHT(H362,3)="(b)",IF(AND(G362&gt;=DATE('1. Informace o projektu'!$C$3,1,1),G362&lt;=WORKDAY(DATE('1. Informace o projektu'!$C$3+1,1,31)-1,1)),"OK","!!"),RIGHT(H362,3)="(a)",IF(AND(G362&gt;=DATE('1. Informace o projektu'!$C$3,1,1),G362&lt;=WORKDAY(DATE('1. Informace o projektu'!$C$3,12,31)-1,1,'6. Data'!$C$76:$C$89)),"OK","!!"),ISBLANK(G362),"!",ISBLANK(H362),"!!!",H362='6. Data'!$B$3,"vyberte druh nákladu")," ")</f>
        <v xml:space="preserve"> </v>
      </c>
      <c r="J362" s="261" t="str">
        <f t="shared" si="15"/>
        <v xml:space="preserve"> </v>
      </c>
      <c r="K362" s="238" t="str">
        <f t="shared" si="16"/>
        <v xml:space="preserve"> </v>
      </c>
      <c r="L362" s="87" t="str">
        <f t="shared" si="17"/>
        <v xml:space="preserve"> </v>
      </c>
    </row>
    <row r="363" spans="1:12" x14ac:dyDescent="0.25">
      <c r="A363" s="72"/>
      <c r="B363" s="82"/>
      <c r="C363" s="82"/>
      <c r="D363" s="79"/>
      <c r="E363" s="83"/>
      <c r="F363" s="83"/>
      <c r="G363" s="81"/>
      <c r="H363" s="123"/>
      <c r="I363" s="238" t="str">
        <f>IF(ISNUMBER(F363),_xlfn.IFS(RIGHT(H363,3)="(b)",IF(AND(G363&gt;=DATE('1. Informace o projektu'!$C$3,1,1),G363&lt;=WORKDAY(DATE('1. Informace o projektu'!$C$3+1,1,31)-1,1)),"OK","!!"),RIGHT(H363,3)="(a)",IF(AND(G363&gt;=DATE('1. Informace o projektu'!$C$3,1,1),G363&lt;=WORKDAY(DATE('1. Informace o projektu'!$C$3,12,31)-1,1,'6. Data'!$C$76:$C$89)),"OK","!!"),ISBLANK(G363),"!",ISBLANK(H363),"!!!",H363='6. Data'!$B$3,"vyberte druh nákladu")," ")</f>
        <v xml:space="preserve"> </v>
      </c>
      <c r="J363" s="261" t="str">
        <f t="shared" si="15"/>
        <v xml:space="preserve"> </v>
      </c>
      <c r="K363" s="238" t="str">
        <f t="shared" si="16"/>
        <v xml:space="preserve"> </v>
      </c>
      <c r="L363" s="87" t="str">
        <f t="shared" si="17"/>
        <v xml:space="preserve"> </v>
      </c>
    </row>
    <row r="364" spans="1:12" x14ac:dyDescent="0.25">
      <c r="A364" s="72"/>
      <c r="B364" s="82"/>
      <c r="C364" s="82"/>
      <c r="D364" s="79"/>
      <c r="E364" s="83"/>
      <c r="F364" s="83"/>
      <c r="G364" s="81"/>
      <c r="H364" s="123"/>
      <c r="I364" s="238" t="str">
        <f>IF(ISNUMBER(F364),_xlfn.IFS(RIGHT(H364,3)="(b)",IF(AND(G364&gt;=DATE('1. Informace o projektu'!$C$3,1,1),G364&lt;=WORKDAY(DATE('1. Informace o projektu'!$C$3+1,1,31)-1,1)),"OK","!!"),RIGHT(H364,3)="(a)",IF(AND(G364&gt;=DATE('1. Informace o projektu'!$C$3,1,1),G364&lt;=WORKDAY(DATE('1. Informace o projektu'!$C$3,12,31)-1,1,'6. Data'!$C$76:$C$89)),"OK","!!"),ISBLANK(G364),"!",ISBLANK(H364),"!!!",H364='6. Data'!$B$3,"vyberte druh nákladu")," ")</f>
        <v xml:space="preserve"> </v>
      </c>
      <c r="J364" s="261" t="str">
        <f t="shared" si="15"/>
        <v xml:space="preserve"> </v>
      </c>
      <c r="K364" s="238" t="str">
        <f t="shared" si="16"/>
        <v xml:space="preserve"> </v>
      </c>
      <c r="L364" s="87" t="str">
        <f t="shared" si="17"/>
        <v xml:space="preserve"> </v>
      </c>
    </row>
    <row r="365" spans="1:12" x14ac:dyDescent="0.25">
      <c r="A365" s="72"/>
      <c r="B365" s="82"/>
      <c r="C365" s="82"/>
      <c r="D365" s="79"/>
      <c r="E365" s="83"/>
      <c r="F365" s="83"/>
      <c r="G365" s="81"/>
      <c r="H365" s="123"/>
      <c r="I365" s="238" t="str">
        <f>IF(ISNUMBER(F365),_xlfn.IFS(RIGHT(H365,3)="(b)",IF(AND(G365&gt;=DATE('1. Informace o projektu'!$C$3,1,1),G365&lt;=WORKDAY(DATE('1. Informace o projektu'!$C$3+1,1,31)-1,1)),"OK","!!"),RIGHT(H365,3)="(a)",IF(AND(G365&gt;=DATE('1. Informace o projektu'!$C$3,1,1),G365&lt;=WORKDAY(DATE('1. Informace o projektu'!$C$3,12,31)-1,1,'6. Data'!$C$76:$C$89)),"OK","!!"),ISBLANK(G365),"!",ISBLANK(H365),"!!!",H365='6. Data'!$B$3,"vyberte druh nákladu")," ")</f>
        <v xml:space="preserve"> </v>
      </c>
      <c r="J365" s="261" t="str">
        <f t="shared" si="15"/>
        <v xml:space="preserve"> </v>
      </c>
      <c r="K365" s="238" t="str">
        <f t="shared" si="16"/>
        <v xml:space="preserve"> </v>
      </c>
      <c r="L365" s="87" t="str">
        <f t="shared" si="17"/>
        <v xml:space="preserve"> </v>
      </c>
    </row>
    <row r="366" spans="1:12" x14ac:dyDescent="0.25">
      <c r="A366" s="72"/>
      <c r="B366" s="82"/>
      <c r="C366" s="82"/>
      <c r="D366" s="79"/>
      <c r="E366" s="83"/>
      <c r="F366" s="83"/>
      <c r="G366" s="81"/>
      <c r="H366" s="123"/>
      <c r="I366" s="238" t="str">
        <f>IF(ISNUMBER(F366),_xlfn.IFS(RIGHT(H366,3)="(b)",IF(AND(G366&gt;=DATE('1. Informace o projektu'!$C$3,1,1),G366&lt;=WORKDAY(DATE('1. Informace o projektu'!$C$3+1,1,31)-1,1)),"OK","!!"),RIGHT(H366,3)="(a)",IF(AND(G366&gt;=DATE('1. Informace o projektu'!$C$3,1,1),G366&lt;=WORKDAY(DATE('1. Informace o projektu'!$C$3,12,31)-1,1,'6. Data'!$C$76:$C$89)),"OK","!!"),ISBLANK(G366),"!",ISBLANK(H366),"!!!",H366='6. Data'!$B$3,"vyberte druh nákladu")," ")</f>
        <v xml:space="preserve"> </v>
      </c>
      <c r="J366" s="261" t="str">
        <f t="shared" si="15"/>
        <v xml:space="preserve"> </v>
      </c>
      <c r="K366" s="238" t="str">
        <f t="shared" si="16"/>
        <v xml:space="preserve"> </v>
      </c>
      <c r="L366" s="87" t="str">
        <f t="shared" si="17"/>
        <v xml:space="preserve"> </v>
      </c>
    </row>
    <row r="367" spans="1:12" x14ac:dyDescent="0.25">
      <c r="A367" s="72"/>
      <c r="B367" s="82"/>
      <c r="C367" s="82"/>
      <c r="D367" s="79"/>
      <c r="E367" s="83"/>
      <c r="F367" s="83"/>
      <c r="G367" s="81"/>
      <c r="H367" s="123"/>
      <c r="I367" s="238" t="str">
        <f>IF(ISNUMBER(F367),_xlfn.IFS(RIGHT(H367,3)="(b)",IF(AND(G367&gt;=DATE('1. Informace o projektu'!$C$3,1,1),G367&lt;=WORKDAY(DATE('1. Informace o projektu'!$C$3+1,1,31)-1,1)),"OK","!!"),RIGHT(H367,3)="(a)",IF(AND(G367&gt;=DATE('1. Informace o projektu'!$C$3,1,1),G367&lt;=WORKDAY(DATE('1. Informace o projektu'!$C$3,12,31)-1,1,'6. Data'!$C$76:$C$89)),"OK","!!"),ISBLANK(G367),"!",ISBLANK(H367),"!!!",H367='6. Data'!$B$3,"vyberte druh nákladu")," ")</f>
        <v xml:space="preserve"> </v>
      </c>
      <c r="J367" s="261" t="str">
        <f t="shared" si="15"/>
        <v xml:space="preserve"> </v>
      </c>
      <c r="K367" s="238" t="str">
        <f t="shared" si="16"/>
        <v xml:space="preserve"> </v>
      </c>
      <c r="L367" s="87" t="str">
        <f t="shared" si="17"/>
        <v xml:space="preserve"> </v>
      </c>
    </row>
    <row r="368" spans="1:12" x14ac:dyDescent="0.25">
      <c r="A368" s="72"/>
      <c r="B368" s="82"/>
      <c r="C368" s="82"/>
      <c r="D368" s="79"/>
      <c r="E368" s="83"/>
      <c r="F368" s="83"/>
      <c r="G368" s="81"/>
      <c r="H368" s="123"/>
      <c r="I368" s="238" t="str">
        <f>IF(ISNUMBER(F368),_xlfn.IFS(RIGHT(H368,3)="(b)",IF(AND(G368&gt;=DATE('1. Informace o projektu'!$C$3,1,1),G368&lt;=WORKDAY(DATE('1. Informace o projektu'!$C$3+1,1,31)-1,1)),"OK","!!"),RIGHT(H368,3)="(a)",IF(AND(G368&gt;=DATE('1. Informace o projektu'!$C$3,1,1),G368&lt;=WORKDAY(DATE('1. Informace o projektu'!$C$3,12,31)-1,1,'6. Data'!$C$76:$C$89)),"OK","!!"),ISBLANK(G368),"!",ISBLANK(H368),"!!!",H368='6. Data'!$B$3,"vyberte druh nákladu")," ")</f>
        <v xml:space="preserve"> </v>
      </c>
      <c r="J368" s="261" t="str">
        <f t="shared" si="15"/>
        <v xml:space="preserve"> </v>
      </c>
      <c r="K368" s="238" t="str">
        <f t="shared" si="16"/>
        <v xml:space="preserve"> </v>
      </c>
      <c r="L368" s="87" t="str">
        <f t="shared" si="17"/>
        <v xml:space="preserve"> </v>
      </c>
    </row>
    <row r="369" spans="1:12" x14ac:dyDescent="0.25">
      <c r="A369" s="72"/>
      <c r="B369" s="82"/>
      <c r="C369" s="82"/>
      <c r="D369" s="79"/>
      <c r="E369" s="83"/>
      <c r="F369" s="83"/>
      <c r="G369" s="81"/>
      <c r="H369" s="123"/>
      <c r="I369" s="238" t="str">
        <f>IF(ISNUMBER(F369),_xlfn.IFS(RIGHT(H369,3)="(b)",IF(AND(G369&gt;=DATE('1. Informace o projektu'!$C$3,1,1),G369&lt;=WORKDAY(DATE('1. Informace o projektu'!$C$3+1,1,31)-1,1)),"OK","!!"),RIGHT(H369,3)="(a)",IF(AND(G369&gt;=DATE('1. Informace o projektu'!$C$3,1,1),G369&lt;=WORKDAY(DATE('1. Informace o projektu'!$C$3,12,31)-1,1,'6. Data'!$C$76:$C$89)),"OK","!!"),ISBLANK(G369),"!",ISBLANK(H369),"!!!",H369='6. Data'!$B$3,"vyberte druh nákladu")," ")</f>
        <v xml:space="preserve"> </v>
      </c>
      <c r="J369" s="261" t="str">
        <f t="shared" si="15"/>
        <v xml:space="preserve"> </v>
      </c>
      <c r="K369" s="238" t="str">
        <f t="shared" si="16"/>
        <v xml:space="preserve"> </v>
      </c>
      <c r="L369" s="87" t="str">
        <f t="shared" si="17"/>
        <v xml:space="preserve"> </v>
      </c>
    </row>
    <row r="370" spans="1:12" x14ac:dyDescent="0.25">
      <c r="A370" s="72"/>
      <c r="B370" s="82"/>
      <c r="C370" s="82"/>
      <c r="D370" s="79"/>
      <c r="E370" s="83"/>
      <c r="F370" s="83"/>
      <c r="G370" s="81"/>
      <c r="H370" s="123"/>
      <c r="I370" s="238" t="str">
        <f>IF(ISNUMBER(F370),_xlfn.IFS(RIGHT(H370,3)="(b)",IF(AND(G370&gt;=DATE('1. Informace o projektu'!$C$3,1,1),G370&lt;=WORKDAY(DATE('1. Informace o projektu'!$C$3+1,1,31)-1,1)),"OK","!!"),RIGHT(H370,3)="(a)",IF(AND(G370&gt;=DATE('1. Informace o projektu'!$C$3,1,1),G370&lt;=WORKDAY(DATE('1. Informace o projektu'!$C$3,12,31)-1,1,'6. Data'!$C$76:$C$89)),"OK","!!"),ISBLANK(G370),"!",ISBLANK(H370),"!!!",H370='6. Data'!$B$3,"vyberte druh nákladu")," ")</f>
        <v xml:space="preserve"> </v>
      </c>
      <c r="J370" s="261" t="str">
        <f t="shared" si="15"/>
        <v xml:space="preserve"> </v>
      </c>
      <c r="K370" s="238" t="str">
        <f t="shared" si="16"/>
        <v xml:space="preserve"> </v>
      </c>
      <c r="L370" s="87" t="str">
        <f t="shared" si="17"/>
        <v xml:space="preserve"> </v>
      </c>
    </row>
    <row r="371" spans="1:12" x14ac:dyDescent="0.25">
      <c r="A371" s="72"/>
      <c r="B371" s="82"/>
      <c r="C371" s="82"/>
      <c r="D371" s="79"/>
      <c r="E371" s="83"/>
      <c r="F371" s="83"/>
      <c r="G371" s="81"/>
      <c r="H371" s="123"/>
      <c r="I371" s="238" t="str">
        <f>IF(ISNUMBER(F371),_xlfn.IFS(RIGHT(H371,3)="(b)",IF(AND(G371&gt;=DATE('1. Informace o projektu'!$C$3,1,1),G371&lt;=WORKDAY(DATE('1. Informace o projektu'!$C$3+1,1,31)-1,1)),"OK","!!"),RIGHT(H371,3)="(a)",IF(AND(G371&gt;=DATE('1. Informace o projektu'!$C$3,1,1),G371&lt;=WORKDAY(DATE('1. Informace o projektu'!$C$3,12,31)-1,1,'6. Data'!$C$76:$C$89)),"OK","!!"),ISBLANK(G371),"!",ISBLANK(H371),"!!!",H371='6. Data'!$B$3,"vyberte druh nákladu")," ")</f>
        <v xml:space="preserve"> </v>
      </c>
      <c r="J371" s="261" t="str">
        <f t="shared" si="15"/>
        <v xml:space="preserve"> </v>
      </c>
      <c r="K371" s="238" t="str">
        <f t="shared" si="16"/>
        <v xml:space="preserve"> </v>
      </c>
      <c r="L371" s="87" t="str">
        <f t="shared" si="17"/>
        <v xml:space="preserve"> </v>
      </c>
    </row>
    <row r="372" spans="1:12" x14ac:dyDescent="0.25">
      <c r="A372" s="72"/>
      <c r="B372" s="82"/>
      <c r="C372" s="82"/>
      <c r="D372" s="79"/>
      <c r="E372" s="83"/>
      <c r="F372" s="83"/>
      <c r="G372" s="81"/>
      <c r="H372" s="123"/>
      <c r="I372" s="238" t="str">
        <f>IF(ISNUMBER(F372),_xlfn.IFS(RIGHT(H372,3)="(b)",IF(AND(G372&gt;=DATE('1. Informace o projektu'!$C$3,1,1),G372&lt;=WORKDAY(DATE('1. Informace o projektu'!$C$3+1,1,31)-1,1)),"OK","!!"),RIGHT(H372,3)="(a)",IF(AND(G372&gt;=DATE('1. Informace o projektu'!$C$3,1,1),G372&lt;=WORKDAY(DATE('1. Informace o projektu'!$C$3,12,31)-1,1,'6. Data'!$C$76:$C$89)),"OK","!!"),ISBLANK(G372),"!",ISBLANK(H372),"!!!",H372='6. Data'!$B$3,"vyberte druh nákladu")," ")</f>
        <v xml:space="preserve"> </v>
      </c>
      <c r="J372" s="261" t="str">
        <f t="shared" si="15"/>
        <v xml:space="preserve"> </v>
      </c>
      <c r="K372" s="238" t="str">
        <f t="shared" si="16"/>
        <v xml:space="preserve"> </v>
      </c>
      <c r="L372" s="87" t="str">
        <f t="shared" si="17"/>
        <v xml:space="preserve"> </v>
      </c>
    </row>
    <row r="373" spans="1:12" x14ac:dyDescent="0.25">
      <c r="A373" s="72"/>
      <c r="B373" s="82"/>
      <c r="C373" s="82"/>
      <c r="D373" s="79"/>
      <c r="E373" s="83"/>
      <c r="F373" s="83"/>
      <c r="G373" s="81"/>
      <c r="H373" s="123"/>
      <c r="I373" s="238" t="str">
        <f>IF(ISNUMBER(F373),_xlfn.IFS(RIGHT(H373,3)="(b)",IF(AND(G373&gt;=DATE('1. Informace o projektu'!$C$3,1,1),G373&lt;=WORKDAY(DATE('1. Informace o projektu'!$C$3+1,1,31)-1,1)),"OK","!!"),RIGHT(H373,3)="(a)",IF(AND(G373&gt;=DATE('1. Informace o projektu'!$C$3,1,1),G373&lt;=WORKDAY(DATE('1. Informace o projektu'!$C$3,12,31)-1,1,'6. Data'!$C$76:$C$89)),"OK","!!"),ISBLANK(G373),"!",ISBLANK(H373),"!!!",H373='6. Data'!$B$3,"vyberte druh nákladu")," ")</f>
        <v xml:space="preserve"> </v>
      </c>
      <c r="J373" s="261" t="str">
        <f t="shared" si="15"/>
        <v xml:space="preserve"> </v>
      </c>
      <c r="K373" s="238" t="str">
        <f t="shared" si="16"/>
        <v xml:space="preserve"> </v>
      </c>
      <c r="L373" s="87" t="str">
        <f t="shared" si="17"/>
        <v xml:space="preserve"> </v>
      </c>
    </row>
    <row r="374" spans="1:12" x14ac:dyDescent="0.25">
      <c r="A374" s="72"/>
      <c r="B374" s="82"/>
      <c r="C374" s="82"/>
      <c r="D374" s="79"/>
      <c r="E374" s="83"/>
      <c r="F374" s="83"/>
      <c r="G374" s="81"/>
      <c r="H374" s="123"/>
      <c r="I374" s="238" t="str">
        <f>IF(ISNUMBER(F374),_xlfn.IFS(RIGHT(H374,3)="(b)",IF(AND(G374&gt;=DATE('1. Informace o projektu'!$C$3,1,1),G374&lt;=WORKDAY(DATE('1. Informace o projektu'!$C$3+1,1,31)-1,1)),"OK","!!"),RIGHT(H374,3)="(a)",IF(AND(G374&gt;=DATE('1. Informace o projektu'!$C$3,1,1),G374&lt;=WORKDAY(DATE('1. Informace o projektu'!$C$3,12,31)-1,1,'6. Data'!$C$76:$C$89)),"OK","!!"),ISBLANK(G374),"!",ISBLANK(H374),"!!!",H374='6. Data'!$B$3,"vyberte druh nákladu")," ")</f>
        <v xml:space="preserve"> </v>
      </c>
      <c r="J374" s="261" t="str">
        <f t="shared" si="15"/>
        <v xml:space="preserve"> </v>
      </c>
      <c r="K374" s="238" t="str">
        <f t="shared" si="16"/>
        <v xml:space="preserve"> </v>
      </c>
      <c r="L374" s="87" t="str">
        <f t="shared" si="17"/>
        <v xml:space="preserve"> </v>
      </c>
    </row>
    <row r="375" spans="1:12" x14ac:dyDescent="0.25">
      <c r="A375" s="72"/>
      <c r="B375" s="82"/>
      <c r="C375" s="82"/>
      <c r="D375" s="79"/>
      <c r="E375" s="83"/>
      <c r="F375" s="83"/>
      <c r="G375" s="81"/>
      <c r="H375" s="123"/>
      <c r="I375" s="238" t="str">
        <f>IF(ISNUMBER(F375),_xlfn.IFS(RIGHT(H375,3)="(b)",IF(AND(G375&gt;=DATE('1. Informace o projektu'!$C$3,1,1),G375&lt;=WORKDAY(DATE('1. Informace o projektu'!$C$3+1,1,31)-1,1)),"OK","!!"),RIGHT(H375,3)="(a)",IF(AND(G375&gt;=DATE('1. Informace o projektu'!$C$3,1,1),G375&lt;=WORKDAY(DATE('1. Informace o projektu'!$C$3,12,31)-1,1,'6. Data'!$C$76:$C$89)),"OK","!!"),ISBLANK(G375),"!",ISBLANK(H375),"!!!",H375='6. Data'!$B$3,"vyberte druh nákladu")," ")</f>
        <v xml:space="preserve"> </v>
      </c>
      <c r="J375" s="261" t="str">
        <f t="shared" si="15"/>
        <v xml:space="preserve"> </v>
      </c>
      <c r="K375" s="238" t="str">
        <f t="shared" si="16"/>
        <v xml:space="preserve"> </v>
      </c>
      <c r="L375" s="87" t="str">
        <f t="shared" si="17"/>
        <v xml:space="preserve"> </v>
      </c>
    </row>
    <row r="376" spans="1:12" x14ac:dyDescent="0.25">
      <c r="A376" s="72"/>
      <c r="B376" s="82"/>
      <c r="C376" s="82"/>
      <c r="D376" s="79"/>
      <c r="E376" s="83"/>
      <c r="F376" s="83"/>
      <c r="G376" s="81"/>
      <c r="H376" s="123"/>
      <c r="I376" s="238" t="str">
        <f>IF(ISNUMBER(F376),_xlfn.IFS(RIGHT(H376,3)="(b)",IF(AND(G376&gt;=DATE('1. Informace o projektu'!$C$3,1,1),G376&lt;=WORKDAY(DATE('1. Informace o projektu'!$C$3+1,1,31)-1,1)),"OK","!!"),RIGHT(H376,3)="(a)",IF(AND(G376&gt;=DATE('1. Informace o projektu'!$C$3,1,1),G376&lt;=WORKDAY(DATE('1. Informace o projektu'!$C$3,12,31)-1,1,'6. Data'!$C$76:$C$89)),"OK","!!"),ISBLANK(G376),"!",ISBLANK(H376),"!!!",H376='6. Data'!$B$3,"vyberte druh nákladu")," ")</f>
        <v xml:space="preserve"> </v>
      </c>
      <c r="J376" s="261" t="str">
        <f t="shared" si="15"/>
        <v xml:space="preserve"> </v>
      </c>
      <c r="K376" s="238" t="str">
        <f t="shared" si="16"/>
        <v xml:space="preserve"> </v>
      </c>
      <c r="L376" s="87" t="str">
        <f t="shared" si="17"/>
        <v xml:space="preserve"> </v>
      </c>
    </row>
    <row r="377" spans="1:12" x14ac:dyDescent="0.25">
      <c r="A377" s="72"/>
      <c r="B377" s="82"/>
      <c r="C377" s="82"/>
      <c r="D377" s="79"/>
      <c r="E377" s="83"/>
      <c r="F377" s="83"/>
      <c r="G377" s="81"/>
      <c r="H377" s="123"/>
      <c r="I377" s="238" t="str">
        <f>IF(ISNUMBER(F377),_xlfn.IFS(RIGHT(H377,3)="(b)",IF(AND(G377&gt;=DATE('1. Informace o projektu'!$C$3,1,1),G377&lt;=WORKDAY(DATE('1. Informace o projektu'!$C$3+1,1,31)-1,1)),"OK","!!"),RIGHT(H377,3)="(a)",IF(AND(G377&gt;=DATE('1. Informace o projektu'!$C$3,1,1),G377&lt;=WORKDAY(DATE('1. Informace o projektu'!$C$3,12,31)-1,1,'6. Data'!$C$76:$C$89)),"OK","!!"),ISBLANK(G377),"!",ISBLANK(H377),"!!!",H377='6. Data'!$B$3,"vyberte druh nákladu")," ")</f>
        <v xml:space="preserve"> </v>
      </c>
      <c r="J377" s="261" t="str">
        <f t="shared" si="15"/>
        <v xml:space="preserve"> </v>
      </c>
      <c r="K377" s="238" t="str">
        <f t="shared" si="16"/>
        <v xml:space="preserve"> </v>
      </c>
      <c r="L377" s="87" t="str">
        <f t="shared" si="17"/>
        <v xml:space="preserve"> </v>
      </c>
    </row>
    <row r="378" spans="1:12" x14ac:dyDescent="0.25">
      <c r="A378" s="72"/>
      <c r="B378" s="82"/>
      <c r="C378" s="82"/>
      <c r="D378" s="79"/>
      <c r="E378" s="83"/>
      <c r="F378" s="83"/>
      <c r="G378" s="81"/>
      <c r="H378" s="123"/>
      <c r="I378" s="238" t="str">
        <f>IF(ISNUMBER(F378),_xlfn.IFS(RIGHT(H378,3)="(b)",IF(AND(G378&gt;=DATE('1. Informace o projektu'!$C$3,1,1),G378&lt;=WORKDAY(DATE('1. Informace o projektu'!$C$3+1,1,31)-1,1)),"OK","!!"),RIGHT(H378,3)="(a)",IF(AND(G378&gt;=DATE('1. Informace o projektu'!$C$3,1,1),G378&lt;=WORKDAY(DATE('1. Informace o projektu'!$C$3,12,31)-1,1,'6. Data'!$C$76:$C$89)),"OK","!!"),ISBLANK(G378),"!",ISBLANK(H378),"!!!",H378='6. Data'!$B$3,"vyberte druh nákladu")," ")</f>
        <v xml:space="preserve"> </v>
      </c>
      <c r="J378" s="261" t="str">
        <f t="shared" si="15"/>
        <v xml:space="preserve"> </v>
      </c>
      <c r="K378" s="238" t="str">
        <f t="shared" si="16"/>
        <v xml:space="preserve"> </v>
      </c>
      <c r="L378" s="87" t="str">
        <f t="shared" si="17"/>
        <v xml:space="preserve"> </v>
      </c>
    </row>
    <row r="379" spans="1:12" x14ac:dyDescent="0.25">
      <c r="A379" s="72"/>
      <c r="B379" s="82"/>
      <c r="C379" s="82"/>
      <c r="D379" s="79"/>
      <c r="E379" s="83"/>
      <c r="F379" s="83"/>
      <c r="G379" s="81"/>
      <c r="H379" s="123"/>
      <c r="I379" s="238" t="str">
        <f>IF(ISNUMBER(F379),_xlfn.IFS(RIGHT(H379,3)="(b)",IF(AND(G379&gt;=DATE('1. Informace o projektu'!$C$3,1,1),G379&lt;=WORKDAY(DATE('1. Informace o projektu'!$C$3+1,1,31)-1,1)),"OK","!!"),RIGHT(H379,3)="(a)",IF(AND(G379&gt;=DATE('1. Informace o projektu'!$C$3,1,1),G379&lt;=WORKDAY(DATE('1. Informace o projektu'!$C$3,12,31)-1,1,'6. Data'!$C$76:$C$89)),"OK","!!"),ISBLANK(G379),"!",ISBLANK(H379),"!!!",H379='6. Data'!$B$3,"vyberte druh nákladu")," ")</f>
        <v xml:space="preserve"> </v>
      </c>
      <c r="J379" s="261" t="str">
        <f t="shared" si="15"/>
        <v xml:space="preserve"> </v>
      </c>
      <c r="K379" s="238" t="str">
        <f t="shared" si="16"/>
        <v xml:space="preserve"> </v>
      </c>
      <c r="L379" s="87" t="str">
        <f t="shared" si="17"/>
        <v xml:space="preserve"> </v>
      </c>
    </row>
    <row r="380" spans="1:12" x14ac:dyDescent="0.25">
      <c r="A380" s="72"/>
      <c r="B380" s="82"/>
      <c r="C380" s="82"/>
      <c r="D380" s="79"/>
      <c r="E380" s="83"/>
      <c r="F380" s="83"/>
      <c r="G380" s="81"/>
      <c r="H380" s="123"/>
      <c r="I380" s="238" t="str">
        <f>IF(ISNUMBER(F380),_xlfn.IFS(RIGHT(H380,3)="(b)",IF(AND(G380&gt;=DATE('1. Informace o projektu'!$C$3,1,1),G380&lt;=WORKDAY(DATE('1. Informace o projektu'!$C$3+1,1,31)-1,1)),"OK","!!"),RIGHT(H380,3)="(a)",IF(AND(G380&gt;=DATE('1. Informace o projektu'!$C$3,1,1),G380&lt;=WORKDAY(DATE('1. Informace o projektu'!$C$3,12,31)-1,1,'6. Data'!$C$76:$C$89)),"OK","!!"),ISBLANK(G380),"!",ISBLANK(H380),"!!!",H380='6. Data'!$B$3,"vyberte druh nákladu")," ")</f>
        <v xml:space="preserve"> </v>
      </c>
      <c r="J380" s="261" t="str">
        <f t="shared" si="15"/>
        <v xml:space="preserve"> </v>
      </c>
      <c r="K380" s="238" t="str">
        <f t="shared" si="16"/>
        <v xml:space="preserve"> </v>
      </c>
      <c r="L380" s="87" t="str">
        <f t="shared" si="17"/>
        <v xml:space="preserve"> </v>
      </c>
    </row>
    <row r="381" spans="1:12" x14ac:dyDescent="0.25">
      <c r="A381" s="72"/>
      <c r="B381" s="82"/>
      <c r="C381" s="82"/>
      <c r="D381" s="79"/>
      <c r="E381" s="83"/>
      <c r="F381" s="83"/>
      <c r="G381" s="81"/>
      <c r="H381" s="123"/>
      <c r="I381" s="238" t="str">
        <f>IF(ISNUMBER(F381),_xlfn.IFS(RIGHT(H381,3)="(b)",IF(AND(G381&gt;=DATE('1. Informace o projektu'!$C$3,1,1),G381&lt;=WORKDAY(DATE('1. Informace o projektu'!$C$3+1,1,31)-1,1)),"OK","!!"),RIGHT(H381,3)="(a)",IF(AND(G381&gt;=DATE('1. Informace o projektu'!$C$3,1,1),G381&lt;=WORKDAY(DATE('1. Informace o projektu'!$C$3,12,31)-1,1,'6. Data'!$C$76:$C$89)),"OK","!!"),ISBLANK(G381),"!",ISBLANK(H381),"!!!",H381='6. Data'!$B$3,"vyberte druh nákladu")," ")</f>
        <v xml:space="preserve"> </v>
      </c>
      <c r="J381" s="261" t="str">
        <f t="shared" si="15"/>
        <v xml:space="preserve"> </v>
      </c>
      <c r="K381" s="238" t="str">
        <f t="shared" si="16"/>
        <v xml:space="preserve"> </v>
      </c>
      <c r="L381" s="87" t="str">
        <f t="shared" si="17"/>
        <v xml:space="preserve"> </v>
      </c>
    </row>
    <row r="382" spans="1:12" x14ac:dyDescent="0.25">
      <c r="A382" s="72"/>
      <c r="B382" s="82"/>
      <c r="C382" s="82"/>
      <c r="D382" s="79"/>
      <c r="E382" s="83"/>
      <c r="F382" s="83"/>
      <c r="G382" s="81"/>
      <c r="H382" s="123"/>
      <c r="I382" s="238" t="str">
        <f>IF(ISNUMBER(F382),_xlfn.IFS(RIGHT(H382,3)="(b)",IF(AND(G382&gt;=DATE('1. Informace o projektu'!$C$3,1,1),G382&lt;=WORKDAY(DATE('1. Informace o projektu'!$C$3+1,1,31)-1,1)),"OK","!!"),RIGHT(H382,3)="(a)",IF(AND(G382&gt;=DATE('1. Informace o projektu'!$C$3,1,1),G382&lt;=WORKDAY(DATE('1. Informace o projektu'!$C$3,12,31)-1,1,'6. Data'!$C$76:$C$89)),"OK","!!"),ISBLANK(G382),"!",ISBLANK(H382),"!!!",H382='6. Data'!$B$3,"vyberte druh nákladu")," ")</f>
        <v xml:space="preserve"> </v>
      </c>
      <c r="J382" s="261" t="str">
        <f t="shared" si="15"/>
        <v xml:space="preserve"> </v>
      </c>
      <c r="K382" s="238" t="str">
        <f t="shared" si="16"/>
        <v xml:space="preserve"> </v>
      </c>
      <c r="L382" s="87" t="str">
        <f t="shared" si="17"/>
        <v xml:space="preserve"> </v>
      </c>
    </row>
    <row r="383" spans="1:12" x14ac:dyDescent="0.25">
      <c r="A383" s="72"/>
      <c r="B383" s="82"/>
      <c r="C383" s="82"/>
      <c r="D383" s="79"/>
      <c r="E383" s="83"/>
      <c r="F383" s="83"/>
      <c r="G383" s="81"/>
      <c r="H383" s="123"/>
      <c r="I383" s="238" t="str">
        <f>IF(ISNUMBER(F383),_xlfn.IFS(RIGHT(H383,3)="(b)",IF(AND(G383&gt;=DATE('1. Informace o projektu'!$C$3,1,1),G383&lt;=WORKDAY(DATE('1. Informace o projektu'!$C$3+1,1,31)-1,1)),"OK","!!"),RIGHT(H383,3)="(a)",IF(AND(G383&gt;=DATE('1. Informace o projektu'!$C$3,1,1),G383&lt;=WORKDAY(DATE('1. Informace o projektu'!$C$3,12,31)-1,1,'6. Data'!$C$76:$C$89)),"OK","!!"),ISBLANK(G383),"!",ISBLANK(H383),"!!!",H383='6. Data'!$B$3,"vyberte druh nákladu")," ")</f>
        <v xml:space="preserve"> </v>
      </c>
      <c r="J383" s="261" t="str">
        <f t="shared" si="15"/>
        <v xml:space="preserve"> </v>
      </c>
      <c r="K383" s="238" t="str">
        <f t="shared" si="16"/>
        <v xml:space="preserve"> </v>
      </c>
      <c r="L383" s="87" t="str">
        <f t="shared" si="17"/>
        <v xml:space="preserve"> </v>
      </c>
    </row>
    <row r="384" spans="1:12" x14ac:dyDescent="0.25">
      <c r="A384" s="72"/>
      <c r="B384" s="82"/>
      <c r="C384" s="82"/>
      <c r="D384" s="79"/>
      <c r="E384" s="83"/>
      <c r="F384" s="83"/>
      <c r="G384" s="81"/>
      <c r="H384" s="123"/>
      <c r="I384" s="238" t="str">
        <f>IF(ISNUMBER(F384),_xlfn.IFS(RIGHT(H384,3)="(b)",IF(AND(G384&gt;=DATE('1. Informace o projektu'!$C$3,1,1),G384&lt;=WORKDAY(DATE('1. Informace o projektu'!$C$3+1,1,31)-1,1)),"OK","!!"),RIGHT(H384,3)="(a)",IF(AND(G384&gt;=DATE('1. Informace o projektu'!$C$3,1,1),G384&lt;=WORKDAY(DATE('1. Informace o projektu'!$C$3,12,31)-1,1,'6. Data'!$C$76:$C$89)),"OK","!!"),ISBLANK(G384),"!",ISBLANK(H384),"!!!",H384='6. Data'!$B$3,"vyberte druh nákladu")," ")</f>
        <v xml:space="preserve"> </v>
      </c>
      <c r="J384" s="261" t="str">
        <f t="shared" si="15"/>
        <v xml:space="preserve"> </v>
      </c>
      <c r="K384" s="238" t="str">
        <f t="shared" si="16"/>
        <v xml:space="preserve"> </v>
      </c>
      <c r="L384" s="87" t="str">
        <f t="shared" si="17"/>
        <v xml:space="preserve"> </v>
      </c>
    </row>
    <row r="385" spans="1:12" x14ac:dyDescent="0.25">
      <c r="A385" s="72"/>
      <c r="B385" s="82"/>
      <c r="C385" s="82"/>
      <c r="D385" s="79"/>
      <c r="E385" s="83"/>
      <c r="F385" s="83"/>
      <c r="G385" s="81"/>
      <c r="H385" s="123"/>
      <c r="I385" s="238" t="str">
        <f>IF(ISNUMBER(F385),_xlfn.IFS(RIGHT(H385,3)="(b)",IF(AND(G385&gt;=DATE('1. Informace o projektu'!$C$3,1,1),G385&lt;=WORKDAY(DATE('1. Informace o projektu'!$C$3+1,1,31)-1,1)),"OK","!!"),RIGHT(H385,3)="(a)",IF(AND(G385&gt;=DATE('1. Informace o projektu'!$C$3,1,1),G385&lt;=WORKDAY(DATE('1. Informace o projektu'!$C$3,12,31)-1,1,'6. Data'!$C$76:$C$89)),"OK","!!"),ISBLANK(G385),"!",ISBLANK(H385),"!!!",H385='6. Data'!$B$3,"vyberte druh nákladu")," ")</f>
        <v xml:space="preserve"> </v>
      </c>
      <c r="J385" s="261" t="str">
        <f t="shared" si="15"/>
        <v xml:space="preserve"> </v>
      </c>
      <c r="K385" s="238" t="str">
        <f t="shared" si="16"/>
        <v xml:space="preserve"> </v>
      </c>
      <c r="L385" s="87" t="str">
        <f t="shared" si="17"/>
        <v xml:space="preserve"> </v>
      </c>
    </row>
    <row r="386" spans="1:12" x14ac:dyDescent="0.25">
      <c r="A386" s="72"/>
      <c r="B386" s="82"/>
      <c r="C386" s="82"/>
      <c r="D386" s="79"/>
      <c r="E386" s="83"/>
      <c r="F386" s="83"/>
      <c r="G386" s="81"/>
      <c r="H386" s="123"/>
      <c r="I386" s="238" t="str">
        <f>IF(ISNUMBER(F386),_xlfn.IFS(RIGHT(H386,3)="(b)",IF(AND(G386&gt;=DATE('1. Informace o projektu'!$C$3,1,1),G386&lt;=WORKDAY(DATE('1. Informace o projektu'!$C$3+1,1,31)-1,1)),"OK","!!"),RIGHT(H386,3)="(a)",IF(AND(G386&gt;=DATE('1. Informace o projektu'!$C$3,1,1),G386&lt;=WORKDAY(DATE('1. Informace o projektu'!$C$3,12,31)-1,1,'6. Data'!$C$76:$C$89)),"OK","!!"),ISBLANK(G386),"!",ISBLANK(H386),"!!!",H386='6. Data'!$B$3,"vyberte druh nákladu")," ")</f>
        <v xml:space="preserve"> </v>
      </c>
      <c r="J386" s="261" t="str">
        <f t="shared" si="15"/>
        <v xml:space="preserve"> </v>
      </c>
      <c r="K386" s="238" t="str">
        <f t="shared" si="16"/>
        <v xml:space="preserve"> </v>
      </c>
      <c r="L386" s="87" t="str">
        <f t="shared" si="17"/>
        <v xml:space="preserve"> </v>
      </c>
    </row>
    <row r="387" spans="1:12" x14ac:dyDescent="0.25">
      <c r="A387" s="72"/>
      <c r="B387" s="82"/>
      <c r="C387" s="82"/>
      <c r="D387" s="79"/>
      <c r="E387" s="83"/>
      <c r="F387" s="83"/>
      <c r="G387" s="81"/>
      <c r="H387" s="123"/>
      <c r="I387" s="238" t="str">
        <f>IF(ISNUMBER(F387),_xlfn.IFS(RIGHT(H387,3)="(b)",IF(AND(G387&gt;=DATE('1. Informace o projektu'!$C$3,1,1),G387&lt;=WORKDAY(DATE('1. Informace o projektu'!$C$3+1,1,31)-1,1)),"OK","!!"),RIGHT(H387,3)="(a)",IF(AND(G387&gt;=DATE('1. Informace o projektu'!$C$3,1,1),G387&lt;=WORKDAY(DATE('1. Informace o projektu'!$C$3,12,31)-1,1,'6. Data'!$C$76:$C$89)),"OK","!!"),ISBLANK(G387),"!",ISBLANK(H387),"!!!",H387='6. Data'!$B$3,"vyberte druh nákladu")," ")</f>
        <v xml:space="preserve"> </v>
      </c>
      <c r="J387" s="261" t="str">
        <f t="shared" si="15"/>
        <v xml:space="preserve"> </v>
      </c>
      <c r="K387" s="238" t="str">
        <f t="shared" si="16"/>
        <v xml:space="preserve"> </v>
      </c>
      <c r="L387" s="87" t="str">
        <f t="shared" si="17"/>
        <v xml:space="preserve"> </v>
      </c>
    </row>
    <row r="388" spans="1:12" x14ac:dyDescent="0.25">
      <c r="A388" s="72"/>
      <c r="B388" s="82"/>
      <c r="C388" s="82"/>
      <c r="D388" s="79"/>
      <c r="E388" s="83"/>
      <c r="F388" s="83"/>
      <c r="G388" s="81"/>
      <c r="H388" s="123"/>
      <c r="I388" s="238" t="str">
        <f>IF(ISNUMBER(F388),_xlfn.IFS(RIGHT(H388,3)="(b)",IF(AND(G388&gt;=DATE('1. Informace o projektu'!$C$3,1,1),G388&lt;=WORKDAY(DATE('1. Informace o projektu'!$C$3+1,1,31)-1,1)),"OK","!!"),RIGHT(H388,3)="(a)",IF(AND(G388&gt;=DATE('1. Informace o projektu'!$C$3,1,1),G388&lt;=WORKDAY(DATE('1. Informace o projektu'!$C$3,12,31)-1,1,'6. Data'!$C$76:$C$89)),"OK","!!"),ISBLANK(G388),"!",ISBLANK(H388),"!!!",H388='6. Data'!$B$3,"vyberte druh nákladu")," ")</f>
        <v xml:space="preserve"> </v>
      </c>
      <c r="J388" s="261" t="str">
        <f t="shared" si="15"/>
        <v xml:space="preserve"> </v>
      </c>
      <c r="K388" s="238" t="str">
        <f t="shared" si="16"/>
        <v xml:space="preserve"> </v>
      </c>
      <c r="L388" s="87" t="str">
        <f t="shared" si="17"/>
        <v xml:space="preserve"> </v>
      </c>
    </row>
    <row r="389" spans="1:12" x14ac:dyDescent="0.25">
      <c r="A389" s="72"/>
      <c r="B389" s="82"/>
      <c r="C389" s="82"/>
      <c r="D389" s="79"/>
      <c r="E389" s="83"/>
      <c r="F389" s="83"/>
      <c r="G389" s="81"/>
      <c r="H389" s="123"/>
      <c r="I389" s="238" t="str">
        <f>IF(ISNUMBER(F389),_xlfn.IFS(RIGHT(H389,3)="(b)",IF(AND(G389&gt;=DATE('1. Informace o projektu'!$C$3,1,1),G389&lt;=WORKDAY(DATE('1. Informace o projektu'!$C$3+1,1,31)-1,1)),"OK","!!"),RIGHT(H389,3)="(a)",IF(AND(G389&gt;=DATE('1. Informace o projektu'!$C$3,1,1),G389&lt;=WORKDAY(DATE('1. Informace o projektu'!$C$3,12,31)-1,1,'6. Data'!$C$76:$C$89)),"OK","!!"),ISBLANK(G389),"!",ISBLANK(H389),"!!!",H389='6. Data'!$B$3,"vyberte druh nákladu")," ")</f>
        <v xml:space="preserve"> </v>
      </c>
      <c r="J389" s="261" t="str">
        <f t="shared" si="15"/>
        <v xml:space="preserve"> </v>
      </c>
      <c r="K389" s="238" t="str">
        <f t="shared" si="16"/>
        <v xml:space="preserve"> </v>
      </c>
      <c r="L389" s="87" t="str">
        <f t="shared" si="17"/>
        <v xml:space="preserve"> </v>
      </c>
    </row>
    <row r="390" spans="1:12" x14ac:dyDescent="0.25">
      <c r="A390" s="72"/>
      <c r="B390" s="82"/>
      <c r="C390" s="82"/>
      <c r="D390" s="79"/>
      <c r="E390" s="83"/>
      <c r="F390" s="83"/>
      <c r="G390" s="81"/>
      <c r="H390" s="123"/>
      <c r="I390" s="238" t="str">
        <f>IF(ISNUMBER(F390),_xlfn.IFS(RIGHT(H390,3)="(b)",IF(AND(G390&gt;=DATE('1. Informace o projektu'!$C$3,1,1),G390&lt;=WORKDAY(DATE('1. Informace o projektu'!$C$3+1,1,31)-1,1)),"OK","!!"),RIGHT(H390,3)="(a)",IF(AND(G390&gt;=DATE('1. Informace o projektu'!$C$3,1,1),G390&lt;=WORKDAY(DATE('1. Informace o projektu'!$C$3,12,31)-1,1,'6. Data'!$C$76:$C$89)),"OK","!!"),ISBLANK(G390),"!",ISBLANK(H390),"!!!",H390='6. Data'!$B$3,"vyberte druh nákladu")," ")</f>
        <v xml:space="preserve"> </v>
      </c>
      <c r="J390" s="261" t="str">
        <f t="shared" si="15"/>
        <v xml:space="preserve"> </v>
      </c>
      <c r="K390" s="238" t="str">
        <f t="shared" si="16"/>
        <v xml:space="preserve"> </v>
      </c>
      <c r="L390" s="87" t="str">
        <f t="shared" si="17"/>
        <v xml:space="preserve"> </v>
      </c>
    </row>
    <row r="391" spans="1:12" x14ac:dyDescent="0.25">
      <c r="A391" s="72"/>
      <c r="B391" s="82"/>
      <c r="C391" s="82"/>
      <c r="D391" s="79"/>
      <c r="E391" s="83"/>
      <c r="F391" s="83"/>
      <c r="G391" s="81"/>
      <c r="H391" s="123"/>
      <c r="I391" s="238" t="str">
        <f>IF(ISNUMBER(F391),_xlfn.IFS(RIGHT(H391,3)="(b)",IF(AND(G391&gt;=DATE('1. Informace o projektu'!$C$3,1,1),G391&lt;=WORKDAY(DATE('1. Informace o projektu'!$C$3+1,1,31)-1,1)),"OK","!!"),RIGHT(H391,3)="(a)",IF(AND(G391&gt;=DATE('1. Informace o projektu'!$C$3,1,1),G391&lt;=WORKDAY(DATE('1. Informace o projektu'!$C$3,12,31)-1,1,'6. Data'!$C$76:$C$89)),"OK","!!"),ISBLANK(G391),"!",ISBLANK(H391),"!!!",H391='6. Data'!$B$3,"vyberte druh nákladu")," ")</f>
        <v xml:space="preserve"> </v>
      </c>
      <c r="J391" s="261" t="str">
        <f t="shared" ref="J391:J454" si="18">_xlfn.IFS(I391="!","Zapište datum úhrady",I391="ok"," ",I391=" "," ",I391="!!!","vyberte druh nákladu",I391="!!","nepovolené datum úhrady",I391="vyberte druh nákladu","vyberte druh nákladu")</f>
        <v xml:space="preserve"> </v>
      </c>
      <c r="K391" s="238" t="str">
        <f t="shared" ref="K391:K454" si="19">IF(ISNUMBER(F391),IF(E391&gt;=F391,"OK","!")," ")</f>
        <v xml:space="preserve"> </v>
      </c>
      <c r="L391" s="87" t="str">
        <f t="shared" ref="L391:L454" si="20">_xlfn.IFS(K391="!","Hrazeno z dotace je vyšší než fakturovaná částka",K391="ok"," ",K391=" "," ")</f>
        <v xml:space="preserve"> </v>
      </c>
    </row>
    <row r="392" spans="1:12" x14ac:dyDescent="0.25">
      <c r="A392" s="72"/>
      <c r="B392" s="82"/>
      <c r="C392" s="82"/>
      <c r="D392" s="79"/>
      <c r="E392" s="83"/>
      <c r="F392" s="83"/>
      <c r="G392" s="81"/>
      <c r="H392" s="123"/>
      <c r="I392" s="238" t="str">
        <f>IF(ISNUMBER(F392),_xlfn.IFS(RIGHT(H392,3)="(b)",IF(AND(G392&gt;=DATE('1. Informace o projektu'!$C$3,1,1),G392&lt;=WORKDAY(DATE('1. Informace o projektu'!$C$3+1,1,31)-1,1)),"OK","!!"),RIGHT(H392,3)="(a)",IF(AND(G392&gt;=DATE('1. Informace o projektu'!$C$3,1,1),G392&lt;=WORKDAY(DATE('1. Informace o projektu'!$C$3,12,31)-1,1,'6. Data'!$C$76:$C$89)),"OK","!!"),ISBLANK(G392),"!",ISBLANK(H392),"!!!",H392='6. Data'!$B$3,"vyberte druh nákladu")," ")</f>
        <v xml:space="preserve"> </v>
      </c>
      <c r="J392" s="261" t="str">
        <f t="shared" si="18"/>
        <v xml:space="preserve"> </v>
      </c>
      <c r="K392" s="238" t="str">
        <f t="shared" si="19"/>
        <v xml:space="preserve"> </v>
      </c>
      <c r="L392" s="87" t="str">
        <f t="shared" si="20"/>
        <v xml:space="preserve"> </v>
      </c>
    </row>
    <row r="393" spans="1:12" x14ac:dyDescent="0.25">
      <c r="A393" s="72"/>
      <c r="B393" s="82"/>
      <c r="C393" s="82"/>
      <c r="D393" s="79"/>
      <c r="E393" s="83"/>
      <c r="F393" s="83"/>
      <c r="G393" s="81"/>
      <c r="H393" s="123"/>
      <c r="I393" s="238" t="str">
        <f>IF(ISNUMBER(F393),_xlfn.IFS(RIGHT(H393,3)="(b)",IF(AND(G393&gt;=DATE('1. Informace o projektu'!$C$3,1,1),G393&lt;=WORKDAY(DATE('1. Informace o projektu'!$C$3+1,1,31)-1,1)),"OK","!!"),RIGHT(H393,3)="(a)",IF(AND(G393&gt;=DATE('1. Informace o projektu'!$C$3,1,1),G393&lt;=WORKDAY(DATE('1. Informace o projektu'!$C$3,12,31)-1,1,'6. Data'!$C$76:$C$89)),"OK","!!"),ISBLANK(G393),"!",ISBLANK(H393),"!!!",H393='6. Data'!$B$3,"vyberte druh nákladu")," ")</f>
        <v xml:space="preserve"> </v>
      </c>
      <c r="J393" s="261" t="str">
        <f t="shared" si="18"/>
        <v xml:space="preserve"> </v>
      </c>
      <c r="K393" s="238" t="str">
        <f t="shared" si="19"/>
        <v xml:space="preserve"> </v>
      </c>
      <c r="L393" s="87" t="str">
        <f t="shared" si="20"/>
        <v xml:space="preserve"> </v>
      </c>
    </row>
    <row r="394" spans="1:12" x14ac:dyDescent="0.25">
      <c r="A394" s="72"/>
      <c r="B394" s="82"/>
      <c r="C394" s="82"/>
      <c r="D394" s="79"/>
      <c r="E394" s="83"/>
      <c r="F394" s="83"/>
      <c r="G394" s="81"/>
      <c r="H394" s="123"/>
      <c r="I394" s="238" t="str">
        <f>IF(ISNUMBER(F394),_xlfn.IFS(RIGHT(H394,3)="(b)",IF(AND(G394&gt;=DATE('1. Informace o projektu'!$C$3,1,1),G394&lt;=WORKDAY(DATE('1. Informace o projektu'!$C$3+1,1,31)-1,1)),"OK","!!"),RIGHT(H394,3)="(a)",IF(AND(G394&gt;=DATE('1. Informace o projektu'!$C$3,1,1),G394&lt;=WORKDAY(DATE('1. Informace o projektu'!$C$3,12,31)-1,1,'6. Data'!$C$76:$C$89)),"OK","!!"),ISBLANK(G394),"!",ISBLANK(H394),"!!!",H394='6. Data'!$B$3,"vyberte druh nákladu")," ")</f>
        <v xml:space="preserve"> </v>
      </c>
      <c r="J394" s="261" t="str">
        <f t="shared" si="18"/>
        <v xml:space="preserve"> </v>
      </c>
      <c r="K394" s="238" t="str">
        <f t="shared" si="19"/>
        <v xml:space="preserve"> </v>
      </c>
      <c r="L394" s="87" t="str">
        <f t="shared" si="20"/>
        <v xml:space="preserve"> </v>
      </c>
    </row>
    <row r="395" spans="1:12" x14ac:dyDescent="0.25">
      <c r="A395" s="72"/>
      <c r="B395" s="82"/>
      <c r="C395" s="82"/>
      <c r="D395" s="79"/>
      <c r="E395" s="83"/>
      <c r="F395" s="83"/>
      <c r="G395" s="81"/>
      <c r="H395" s="123"/>
      <c r="I395" s="238" t="str">
        <f>IF(ISNUMBER(F395),_xlfn.IFS(RIGHT(H395,3)="(b)",IF(AND(G395&gt;=DATE('1. Informace o projektu'!$C$3,1,1),G395&lt;=WORKDAY(DATE('1. Informace o projektu'!$C$3+1,1,31)-1,1)),"OK","!!"),RIGHT(H395,3)="(a)",IF(AND(G395&gt;=DATE('1. Informace o projektu'!$C$3,1,1),G395&lt;=WORKDAY(DATE('1. Informace o projektu'!$C$3,12,31)-1,1,'6. Data'!$C$76:$C$89)),"OK","!!"),ISBLANK(G395),"!",ISBLANK(H395),"!!!",H395='6. Data'!$B$3,"vyberte druh nákladu")," ")</f>
        <v xml:space="preserve"> </v>
      </c>
      <c r="J395" s="261" t="str">
        <f t="shared" si="18"/>
        <v xml:space="preserve"> </v>
      </c>
      <c r="K395" s="238" t="str">
        <f t="shared" si="19"/>
        <v xml:space="preserve"> </v>
      </c>
      <c r="L395" s="87" t="str">
        <f t="shared" si="20"/>
        <v xml:space="preserve"> </v>
      </c>
    </row>
    <row r="396" spans="1:12" x14ac:dyDescent="0.25">
      <c r="A396" s="72"/>
      <c r="B396" s="82"/>
      <c r="C396" s="82"/>
      <c r="D396" s="79"/>
      <c r="E396" s="83"/>
      <c r="F396" s="83"/>
      <c r="G396" s="81"/>
      <c r="H396" s="123"/>
      <c r="I396" s="238" t="str">
        <f>IF(ISNUMBER(F396),_xlfn.IFS(RIGHT(H396,3)="(b)",IF(AND(G396&gt;=DATE('1. Informace o projektu'!$C$3,1,1),G396&lt;=WORKDAY(DATE('1. Informace o projektu'!$C$3+1,1,31)-1,1)),"OK","!!"),RIGHT(H396,3)="(a)",IF(AND(G396&gt;=DATE('1. Informace o projektu'!$C$3,1,1),G396&lt;=WORKDAY(DATE('1. Informace o projektu'!$C$3,12,31)-1,1,'6. Data'!$C$76:$C$89)),"OK","!!"),ISBLANK(G396),"!",ISBLANK(H396),"!!!",H396='6. Data'!$B$3,"vyberte druh nákladu")," ")</f>
        <v xml:space="preserve"> </v>
      </c>
      <c r="J396" s="261" t="str">
        <f t="shared" si="18"/>
        <v xml:space="preserve"> </v>
      </c>
      <c r="K396" s="238" t="str">
        <f t="shared" si="19"/>
        <v xml:space="preserve"> </v>
      </c>
      <c r="L396" s="87" t="str">
        <f t="shared" si="20"/>
        <v xml:space="preserve"> </v>
      </c>
    </row>
    <row r="397" spans="1:12" x14ac:dyDescent="0.25">
      <c r="A397" s="72"/>
      <c r="B397" s="82"/>
      <c r="C397" s="82"/>
      <c r="D397" s="79"/>
      <c r="E397" s="83"/>
      <c r="F397" s="83"/>
      <c r="G397" s="81"/>
      <c r="H397" s="123"/>
      <c r="I397" s="238" t="str">
        <f>IF(ISNUMBER(F397),_xlfn.IFS(RIGHT(H397,3)="(b)",IF(AND(G397&gt;=DATE('1. Informace o projektu'!$C$3,1,1),G397&lt;=WORKDAY(DATE('1. Informace o projektu'!$C$3+1,1,31)-1,1)),"OK","!!"),RIGHT(H397,3)="(a)",IF(AND(G397&gt;=DATE('1. Informace o projektu'!$C$3,1,1),G397&lt;=WORKDAY(DATE('1. Informace o projektu'!$C$3,12,31)-1,1,'6. Data'!$C$76:$C$89)),"OK","!!"),ISBLANK(G397),"!",ISBLANK(H397),"!!!",H397='6. Data'!$B$3,"vyberte druh nákladu")," ")</f>
        <v xml:space="preserve"> </v>
      </c>
      <c r="J397" s="261" t="str">
        <f t="shared" si="18"/>
        <v xml:space="preserve"> </v>
      </c>
      <c r="K397" s="238" t="str">
        <f t="shared" si="19"/>
        <v xml:space="preserve"> </v>
      </c>
      <c r="L397" s="87" t="str">
        <f t="shared" si="20"/>
        <v xml:space="preserve"> </v>
      </c>
    </row>
    <row r="398" spans="1:12" x14ac:dyDescent="0.25">
      <c r="A398" s="72"/>
      <c r="B398" s="82"/>
      <c r="C398" s="82"/>
      <c r="D398" s="79"/>
      <c r="E398" s="83"/>
      <c r="F398" s="83"/>
      <c r="G398" s="81"/>
      <c r="H398" s="123"/>
      <c r="I398" s="238" t="str">
        <f>IF(ISNUMBER(F398),_xlfn.IFS(RIGHT(H398,3)="(b)",IF(AND(G398&gt;=DATE('1. Informace o projektu'!$C$3,1,1),G398&lt;=WORKDAY(DATE('1. Informace o projektu'!$C$3+1,1,31)-1,1)),"OK","!!"),RIGHT(H398,3)="(a)",IF(AND(G398&gt;=DATE('1. Informace o projektu'!$C$3,1,1),G398&lt;=WORKDAY(DATE('1. Informace o projektu'!$C$3,12,31)-1,1,'6. Data'!$C$76:$C$89)),"OK","!!"),ISBLANK(G398),"!",ISBLANK(H398),"!!!",H398='6. Data'!$B$3,"vyberte druh nákladu")," ")</f>
        <v xml:space="preserve"> </v>
      </c>
      <c r="J398" s="261" t="str">
        <f t="shared" si="18"/>
        <v xml:space="preserve"> </v>
      </c>
      <c r="K398" s="238" t="str">
        <f t="shared" si="19"/>
        <v xml:space="preserve"> </v>
      </c>
      <c r="L398" s="87" t="str">
        <f t="shared" si="20"/>
        <v xml:space="preserve"> </v>
      </c>
    </row>
    <row r="399" spans="1:12" x14ac:dyDescent="0.25">
      <c r="A399" s="72"/>
      <c r="B399" s="82"/>
      <c r="C399" s="82"/>
      <c r="D399" s="79"/>
      <c r="E399" s="83"/>
      <c r="F399" s="83"/>
      <c r="G399" s="81"/>
      <c r="H399" s="123"/>
      <c r="I399" s="238" t="str">
        <f>IF(ISNUMBER(F399),_xlfn.IFS(RIGHT(H399,3)="(b)",IF(AND(G399&gt;=DATE('1. Informace o projektu'!$C$3,1,1),G399&lt;=WORKDAY(DATE('1. Informace o projektu'!$C$3+1,1,31)-1,1)),"OK","!!"),RIGHT(H399,3)="(a)",IF(AND(G399&gt;=DATE('1. Informace o projektu'!$C$3,1,1),G399&lt;=WORKDAY(DATE('1. Informace o projektu'!$C$3,12,31)-1,1,'6. Data'!$C$76:$C$89)),"OK","!!"),ISBLANK(G399),"!",ISBLANK(H399),"!!!",H399='6. Data'!$B$3,"vyberte druh nákladu")," ")</f>
        <v xml:space="preserve"> </v>
      </c>
      <c r="J399" s="261" t="str">
        <f t="shared" si="18"/>
        <v xml:space="preserve"> </v>
      </c>
      <c r="K399" s="238" t="str">
        <f t="shared" si="19"/>
        <v xml:space="preserve"> </v>
      </c>
      <c r="L399" s="87" t="str">
        <f t="shared" si="20"/>
        <v xml:space="preserve"> </v>
      </c>
    </row>
    <row r="400" spans="1:12" x14ac:dyDescent="0.25">
      <c r="A400" s="72"/>
      <c r="B400" s="82"/>
      <c r="C400" s="82"/>
      <c r="D400" s="79"/>
      <c r="E400" s="83"/>
      <c r="F400" s="83"/>
      <c r="G400" s="81"/>
      <c r="H400" s="123"/>
      <c r="I400" s="238" t="str">
        <f>IF(ISNUMBER(F400),_xlfn.IFS(RIGHT(H400,3)="(b)",IF(AND(G400&gt;=DATE('1. Informace o projektu'!$C$3,1,1),G400&lt;=WORKDAY(DATE('1. Informace o projektu'!$C$3+1,1,31)-1,1)),"OK","!!"),RIGHT(H400,3)="(a)",IF(AND(G400&gt;=DATE('1. Informace o projektu'!$C$3,1,1),G400&lt;=WORKDAY(DATE('1. Informace o projektu'!$C$3,12,31)-1,1,'6. Data'!$C$76:$C$89)),"OK","!!"),ISBLANK(G400),"!",ISBLANK(H400),"!!!",H400='6. Data'!$B$3,"vyberte druh nákladu")," ")</f>
        <v xml:space="preserve"> </v>
      </c>
      <c r="J400" s="261" t="str">
        <f t="shared" si="18"/>
        <v xml:space="preserve"> </v>
      </c>
      <c r="K400" s="238" t="str">
        <f t="shared" si="19"/>
        <v xml:space="preserve"> </v>
      </c>
      <c r="L400" s="87" t="str">
        <f t="shared" si="20"/>
        <v xml:space="preserve"> </v>
      </c>
    </row>
    <row r="401" spans="1:12" x14ac:dyDescent="0.25">
      <c r="A401" s="72"/>
      <c r="B401" s="82"/>
      <c r="C401" s="82"/>
      <c r="D401" s="79"/>
      <c r="E401" s="83"/>
      <c r="F401" s="83"/>
      <c r="G401" s="81"/>
      <c r="H401" s="123"/>
      <c r="I401" s="238" t="str">
        <f>IF(ISNUMBER(F401),_xlfn.IFS(RIGHT(H401,3)="(b)",IF(AND(G401&gt;=DATE('1. Informace o projektu'!$C$3,1,1),G401&lt;=WORKDAY(DATE('1. Informace o projektu'!$C$3+1,1,31)-1,1)),"OK","!!"),RIGHT(H401,3)="(a)",IF(AND(G401&gt;=DATE('1. Informace o projektu'!$C$3,1,1),G401&lt;=WORKDAY(DATE('1. Informace o projektu'!$C$3,12,31)-1,1,'6. Data'!$C$76:$C$89)),"OK","!!"),ISBLANK(G401),"!",ISBLANK(H401),"!!!",H401='6. Data'!$B$3,"vyberte druh nákladu")," ")</f>
        <v xml:space="preserve"> </v>
      </c>
      <c r="J401" s="261" t="str">
        <f t="shared" si="18"/>
        <v xml:space="preserve"> </v>
      </c>
      <c r="K401" s="238" t="str">
        <f t="shared" si="19"/>
        <v xml:space="preserve"> </v>
      </c>
      <c r="L401" s="87" t="str">
        <f t="shared" si="20"/>
        <v xml:space="preserve"> </v>
      </c>
    </row>
    <row r="402" spans="1:12" x14ac:dyDescent="0.25">
      <c r="A402" s="72"/>
      <c r="B402" s="82"/>
      <c r="C402" s="82"/>
      <c r="D402" s="79"/>
      <c r="E402" s="83"/>
      <c r="F402" s="83"/>
      <c r="G402" s="81"/>
      <c r="H402" s="123"/>
      <c r="I402" s="238" t="str">
        <f>IF(ISNUMBER(F402),_xlfn.IFS(RIGHT(H402,3)="(b)",IF(AND(G402&gt;=DATE('1. Informace o projektu'!$C$3,1,1),G402&lt;=WORKDAY(DATE('1. Informace o projektu'!$C$3+1,1,31)-1,1)),"OK","!!"),RIGHT(H402,3)="(a)",IF(AND(G402&gt;=DATE('1. Informace o projektu'!$C$3,1,1),G402&lt;=WORKDAY(DATE('1. Informace o projektu'!$C$3,12,31)-1,1,'6. Data'!$C$76:$C$89)),"OK","!!"),ISBLANK(G402),"!",ISBLANK(H402),"!!!",H402='6. Data'!$B$3,"vyberte druh nákladu")," ")</f>
        <v xml:space="preserve"> </v>
      </c>
      <c r="J402" s="261" t="str">
        <f t="shared" si="18"/>
        <v xml:space="preserve"> </v>
      </c>
      <c r="K402" s="238" t="str">
        <f t="shared" si="19"/>
        <v xml:space="preserve"> </v>
      </c>
      <c r="L402" s="87" t="str">
        <f t="shared" si="20"/>
        <v xml:space="preserve"> </v>
      </c>
    </row>
    <row r="403" spans="1:12" x14ac:dyDescent="0.25">
      <c r="A403" s="72"/>
      <c r="B403" s="82"/>
      <c r="C403" s="82"/>
      <c r="D403" s="79"/>
      <c r="E403" s="83"/>
      <c r="F403" s="83"/>
      <c r="G403" s="81"/>
      <c r="H403" s="123"/>
      <c r="I403" s="238" t="str">
        <f>IF(ISNUMBER(F403),_xlfn.IFS(RIGHT(H403,3)="(b)",IF(AND(G403&gt;=DATE('1. Informace o projektu'!$C$3,1,1),G403&lt;=WORKDAY(DATE('1. Informace o projektu'!$C$3+1,1,31)-1,1)),"OK","!!"),RIGHT(H403,3)="(a)",IF(AND(G403&gt;=DATE('1. Informace o projektu'!$C$3,1,1),G403&lt;=WORKDAY(DATE('1. Informace o projektu'!$C$3,12,31)-1,1,'6. Data'!$C$76:$C$89)),"OK","!!"),ISBLANK(G403),"!",ISBLANK(H403),"!!!",H403='6. Data'!$B$3,"vyberte druh nákladu")," ")</f>
        <v xml:space="preserve"> </v>
      </c>
      <c r="J403" s="261" t="str">
        <f t="shared" si="18"/>
        <v xml:space="preserve"> </v>
      </c>
      <c r="K403" s="238" t="str">
        <f t="shared" si="19"/>
        <v xml:space="preserve"> </v>
      </c>
      <c r="L403" s="87" t="str">
        <f t="shared" si="20"/>
        <v xml:space="preserve"> </v>
      </c>
    </row>
    <row r="404" spans="1:12" x14ac:dyDescent="0.25">
      <c r="A404" s="72"/>
      <c r="B404" s="82"/>
      <c r="C404" s="82"/>
      <c r="D404" s="79"/>
      <c r="E404" s="83"/>
      <c r="F404" s="83"/>
      <c r="G404" s="81"/>
      <c r="H404" s="123"/>
      <c r="I404" s="238" t="str">
        <f>IF(ISNUMBER(F404),_xlfn.IFS(RIGHT(H404,3)="(b)",IF(AND(G404&gt;=DATE('1. Informace o projektu'!$C$3,1,1),G404&lt;=WORKDAY(DATE('1. Informace o projektu'!$C$3+1,1,31)-1,1)),"OK","!!"),RIGHT(H404,3)="(a)",IF(AND(G404&gt;=DATE('1. Informace o projektu'!$C$3,1,1),G404&lt;=WORKDAY(DATE('1. Informace o projektu'!$C$3,12,31)-1,1,'6. Data'!$C$76:$C$89)),"OK","!!"),ISBLANK(G404),"!",ISBLANK(H404),"!!!",H404='6. Data'!$B$3,"vyberte druh nákladu")," ")</f>
        <v xml:space="preserve"> </v>
      </c>
      <c r="J404" s="261" t="str">
        <f t="shared" si="18"/>
        <v xml:space="preserve"> </v>
      </c>
      <c r="K404" s="238" t="str">
        <f t="shared" si="19"/>
        <v xml:space="preserve"> </v>
      </c>
      <c r="L404" s="87" t="str">
        <f t="shared" si="20"/>
        <v xml:space="preserve"> </v>
      </c>
    </row>
    <row r="405" spans="1:12" x14ac:dyDescent="0.25">
      <c r="A405" s="72"/>
      <c r="B405" s="82"/>
      <c r="C405" s="82"/>
      <c r="D405" s="79"/>
      <c r="E405" s="83"/>
      <c r="F405" s="83"/>
      <c r="G405" s="81"/>
      <c r="H405" s="123"/>
      <c r="I405" s="238" t="str">
        <f>IF(ISNUMBER(F405),_xlfn.IFS(RIGHT(H405,3)="(b)",IF(AND(G405&gt;=DATE('1. Informace o projektu'!$C$3,1,1),G405&lt;=WORKDAY(DATE('1. Informace o projektu'!$C$3+1,1,31)-1,1)),"OK","!!"),RIGHT(H405,3)="(a)",IF(AND(G405&gt;=DATE('1. Informace o projektu'!$C$3,1,1),G405&lt;=WORKDAY(DATE('1. Informace o projektu'!$C$3,12,31)-1,1,'6. Data'!$C$76:$C$89)),"OK","!!"),ISBLANK(G405),"!",ISBLANK(H405),"!!!",H405='6. Data'!$B$3,"vyberte druh nákladu")," ")</f>
        <v xml:space="preserve"> </v>
      </c>
      <c r="J405" s="261" t="str">
        <f t="shared" si="18"/>
        <v xml:space="preserve"> </v>
      </c>
      <c r="K405" s="238" t="str">
        <f t="shared" si="19"/>
        <v xml:space="preserve"> </v>
      </c>
      <c r="L405" s="87" t="str">
        <f t="shared" si="20"/>
        <v xml:space="preserve"> </v>
      </c>
    </row>
    <row r="406" spans="1:12" x14ac:dyDescent="0.25">
      <c r="A406" s="72"/>
      <c r="B406" s="82"/>
      <c r="C406" s="82"/>
      <c r="D406" s="79"/>
      <c r="E406" s="83"/>
      <c r="F406" s="83"/>
      <c r="G406" s="81"/>
      <c r="H406" s="123"/>
      <c r="I406" s="238" t="str">
        <f>IF(ISNUMBER(F406),_xlfn.IFS(RIGHT(H406,3)="(b)",IF(AND(G406&gt;=DATE('1. Informace o projektu'!$C$3,1,1),G406&lt;=WORKDAY(DATE('1. Informace o projektu'!$C$3+1,1,31)-1,1)),"OK","!!"),RIGHT(H406,3)="(a)",IF(AND(G406&gt;=DATE('1. Informace o projektu'!$C$3,1,1),G406&lt;=WORKDAY(DATE('1. Informace o projektu'!$C$3,12,31)-1,1,'6. Data'!$C$76:$C$89)),"OK","!!"),ISBLANK(G406),"!",ISBLANK(H406),"!!!",H406='6. Data'!$B$3,"vyberte druh nákladu")," ")</f>
        <v xml:space="preserve"> </v>
      </c>
      <c r="J406" s="261" t="str">
        <f t="shared" si="18"/>
        <v xml:space="preserve"> </v>
      </c>
      <c r="K406" s="238" t="str">
        <f t="shared" si="19"/>
        <v xml:space="preserve"> </v>
      </c>
      <c r="L406" s="87" t="str">
        <f t="shared" si="20"/>
        <v xml:space="preserve"> </v>
      </c>
    </row>
    <row r="407" spans="1:12" x14ac:dyDescent="0.25">
      <c r="A407" s="72"/>
      <c r="B407" s="82"/>
      <c r="C407" s="82"/>
      <c r="D407" s="79"/>
      <c r="E407" s="83"/>
      <c r="F407" s="83"/>
      <c r="G407" s="81"/>
      <c r="H407" s="123"/>
      <c r="I407" s="238" t="str">
        <f>IF(ISNUMBER(F407),_xlfn.IFS(RIGHT(H407,3)="(b)",IF(AND(G407&gt;=DATE('1. Informace o projektu'!$C$3,1,1),G407&lt;=WORKDAY(DATE('1. Informace o projektu'!$C$3+1,1,31)-1,1)),"OK","!!"),RIGHT(H407,3)="(a)",IF(AND(G407&gt;=DATE('1. Informace o projektu'!$C$3,1,1),G407&lt;=WORKDAY(DATE('1. Informace o projektu'!$C$3,12,31)-1,1,'6. Data'!$C$76:$C$89)),"OK","!!"),ISBLANK(G407),"!",ISBLANK(H407),"!!!",H407='6. Data'!$B$3,"vyberte druh nákladu")," ")</f>
        <v xml:space="preserve"> </v>
      </c>
      <c r="J407" s="261" t="str">
        <f t="shared" si="18"/>
        <v xml:space="preserve"> </v>
      </c>
      <c r="K407" s="238" t="str">
        <f t="shared" si="19"/>
        <v xml:space="preserve"> </v>
      </c>
      <c r="L407" s="87" t="str">
        <f t="shared" si="20"/>
        <v xml:space="preserve"> </v>
      </c>
    </row>
    <row r="408" spans="1:12" x14ac:dyDescent="0.25">
      <c r="A408" s="72"/>
      <c r="B408" s="82"/>
      <c r="C408" s="82"/>
      <c r="D408" s="79"/>
      <c r="E408" s="83"/>
      <c r="F408" s="83"/>
      <c r="G408" s="81"/>
      <c r="H408" s="123"/>
      <c r="I408" s="238" t="str">
        <f>IF(ISNUMBER(F408),_xlfn.IFS(RIGHT(H408,3)="(b)",IF(AND(G408&gt;=DATE('1. Informace o projektu'!$C$3,1,1),G408&lt;=WORKDAY(DATE('1. Informace o projektu'!$C$3+1,1,31)-1,1)),"OK","!!"),RIGHT(H408,3)="(a)",IF(AND(G408&gt;=DATE('1. Informace o projektu'!$C$3,1,1),G408&lt;=WORKDAY(DATE('1. Informace o projektu'!$C$3,12,31)-1,1,'6. Data'!$C$76:$C$89)),"OK","!!"),ISBLANK(G408),"!",ISBLANK(H408),"!!!",H408='6. Data'!$B$3,"vyberte druh nákladu")," ")</f>
        <v xml:space="preserve"> </v>
      </c>
      <c r="J408" s="261" t="str">
        <f t="shared" si="18"/>
        <v xml:space="preserve"> </v>
      </c>
      <c r="K408" s="238" t="str">
        <f t="shared" si="19"/>
        <v xml:space="preserve"> </v>
      </c>
      <c r="L408" s="87" t="str">
        <f t="shared" si="20"/>
        <v xml:space="preserve"> </v>
      </c>
    </row>
    <row r="409" spans="1:12" x14ac:dyDescent="0.25">
      <c r="A409" s="72"/>
      <c r="B409" s="82"/>
      <c r="C409" s="82"/>
      <c r="D409" s="79"/>
      <c r="E409" s="83"/>
      <c r="F409" s="83"/>
      <c r="G409" s="81"/>
      <c r="H409" s="123"/>
      <c r="I409" s="238" t="str">
        <f>IF(ISNUMBER(F409),_xlfn.IFS(RIGHT(H409,3)="(b)",IF(AND(G409&gt;=DATE('1. Informace o projektu'!$C$3,1,1),G409&lt;=WORKDAY(DATE('1. Informace o projektu'!$C$3+1,1,31)-1,1)),"OK","!!"),RIGHT(H409,3)="(a)",IF(AND(G409&gt;=DATE('1. Informace o projektu'!$C$3,1,1),G409&lt;=WORKDAY(DATE('1. Informace o projektu'!$C$3,12,31)-1,1,'6. Data'!$C$76:$C$89)),"OK","!!"),ISBLANK(G409),"!",ISBLANK(H409),"!!!",H409='6. Data'!$B$3,"vyberte druh nákladu")," ")</f>
        <v xml:space="preserve"> </v>
      </c>
      <c r="J409" s="261" t="str">
        <f t="shared" si="18"/>
        <v xml:space="preserve"> </v>
      </c>
      <c r="K409" s="238" t="str">
        <f t="shared" si="19"/>
        <v xml:space="preserve"> </v>
      </c>
      <c r="L409" s="87" t="str">
        <f t="shared" si="20"/>
        <v xml:space="preserve"> </v>
      </c>
    </row>
    <row r="410" spans="1:12" x14ac:dyDescent="0.25">
      <c r="A410" s="72"/>
      <c r="B410" s="82"/>
      <c r="C410" s="82"/>
      <c r="D410" s="79"/>
      <c r="E410" s="83"/>
      <c r="F410" s="83"/>
      <c r="G410" s="81"/>
      <c r="H410" s="123"/>
      <c r="I410" s="238" t="str">
        <f>IF(ISNUMBER(F410),_xlfn.IFS(RIGHT(H410,3)="(b)",IF(AND(G410&gt;=DATE('1. Informace o projektu'!$C$3,1,1),G410&lt;=WORKDAY(DATE('1. Informace o projektu'!$C$3+1,1,31)-1,1)),"OK","!!"),RIGHT(H410,3)="(a)",IF(AND(G410&gt;=DATE('1. Informace o projektu'!$C$3,1,1),G410&lt;=WORKDAY(DATE('1. Informace o projektu'!$C$3,12,31)-1,1,'6. Data'!$C$76:$C$89)),"OK","!!"),ISBLANK(G410),"!",ISBLANK(H410),"!!!",H410='6. Data'!$B$3,"vyberte druh nákladu")," ")</f>
        <v xml:space="preserve"> </v>
      </c>
      <c r="J410" s="261" t="str">
        <f t="shared" si="18"/>
        <v xml:space="preserve"> </v>
      </c>
      <c r="K410" s="238" t="str">
        <f t="shared" si="19"/>
        <v xml:space="preserve"> </v>
      </c>
      <c r="L410" s="87" t="str">
        <f t="shared" si="20"/>
        <v xml:space="preserve"> </v>
      </c>
    </row>
    <row r="411" spans="1:12" x14ac:dyDescent="0.25">
      <c r="A411" s="72"/>
      <c r="B411" s="82"/>
      <c r="C411" s="82"/>
      <c r="D411" s="79"/>
      <c r="E411" s="83"/>
      <c r="F411" s="83"/>
      <c r="G411" s="81"/>
      <c r="H411" s="123"/>
      <c r="I411" s="238" t="str">
        <f>IF(ISNUMBER(F411),_xlfn.IFS(RIGHT(H411,3)="(b)",IF(AND(G411&gt;=DATE('1. Informace o projektu'!$C$3,1,1),G411&lt;=WORKDAY(DATE('1. Informace o projektu'!$C$3+1,1,31)-1,1)),"OK","!!"),RIGHT(H411,3)="(a)",IF(AND(G411&gt;=DATE('1. Informace o projektu'!$C$3,1,1),G411&lt;=WORKDAY(DATE('1. Informace o projektu'!$C$3,12,31)-1,1,'6. Data'!$C$76:$C$89)),"OK","!!"),ISBLANK(G411),"!",ISBLANK(H411),"!!!",H411='6. Data'!$B$3,"vyberte druh nákladu")," ")</f>
        <v xml:space="preserve"> </v>
      </c>
      <c r="J411" s="261" t="str">
        <f t="shared" si="18"/>
        <v xml:space="preserve"> </v>
      </c>
      <c r="K411" s="238" t="str">
        <f t="shared" si="19"/>
        <v xml:space="preserve"> </v>
      </c>
      <c r="L411" s="87" t="str">
        <f t="shared" si="20"/>
        <v xml:space="preserve"> </v>
      </c>
    </row>
    <row r="412" spans="1:12" x14ac:dyDescent="0.25">
      <c r="A412" s="72"/>
      <c r="B412" s="82"/>
      <c r="C412" s="82"/>
      <c r="D412" s="79"/>
      <c r="E412" s="83"/>
      <c r="F412" s="83"/>
      <c r="G412" s="81"/>
      <c r="H412" s="123"/>
      <c r="I412" s="238" t="str">
        <f>IF(ISNUMBER(F412),_xlfn.IFS(RIGHT(H412,3)="(b)",IF(AND(G412&gt;=DATE('1. Informace o projektu'!$C$3,1,1),G412&lt;=WORKDAY(DATE('1. Informace o projektu'!$C$3+1,1,31)-1,1)),"OK","!!"),RIGHT(H412,3)="(a)",IF(AND(G412&gt;=DATE('1. Informace o projektu'!$C$3,1,1),G412&lt;=WORKDAY(DATE('1. Informace o projektu'!$C$3,12,31)-1,1,'6. Data'!$C$76:$C$89)),"OK","!!"),ISBLANK(G412),"!",ISBLANK(H412),"!!!",H412='6. Data'!$B$3,"vyberte druh nákladu")," ")</f>
        <v xml:space="preserve"> </v>
      </c>
      <c r="J412" s="261" t="str">
        <f t="shared" si="18"/>
        <v xml:space="preserve"> </v>
      </c>
      <c r="K412" s="238" t="str">
        <f t="shared" si="19"/>
        <v xml:space="preserve"> </v>
      </c>
      <c r="L412" s="87" t="str">
        <f t="shared" si="20"/>
        <v xml:space="preserve"> </v>
      </c>
    </row>
    <row r="413" spans="1:12" x14ac:dyDescent="0.25">
      <c r="A413" s="72"/>
      <c r="B413" s="82"/>
      <c r="C413" s="82"/>
      <c r="D413" s="79"/>
      <c r="E413" s="83"/>
      <c r="F413" s="83"/>
      <c r="G413" s="81"/>
      <c r="H413" s="123"/>
      <c r="I413" s="238" t="str">
        <f>IF(ISNUMBER(F413),_xlfn.IFS(RIGHT(H413,3)="(b)",IF(AND(G413&gt;=DATE('1. Informace o projektu'!$C$3,1,1),G413&lt;=WORKDAY(DATE('1. Informace o projektu'!$C$3+1,1,31)-1,1)),"OK","!!"),RIGHT(H413,3)="(a)",IF(AND(G413&gt;=DATE('1. Informace o projektu'!$C$3,1,1),G413&lt;=WORKDAY(DATE('1. Informace o projektu'!$C$3,12,31)-1,1,'6. Data'!$C$76:$C$89)),"OK","!!"),ISBLANK(G413),"!",ISBLANK(H413),"!!!",H413='6. Data'!$B$3,"vyberte druh nákladu")," ")</f>
        <v xml:space="preserve"> </v>
      </c>
      <c r="J413" s="261" t="str">
        <f t="shared" si="18"/>
        <v xml:space="preserve"> </v>
      </c>
      <c r="K413" s="238" t="str">
        <f t="shared" si="19"/>
        <v xml:space="preserve"> </v>
      </c>
      <c r="L413" s="87" t="str">
        <f t="shared" si="20"/>
        <v xml:space="preserve"> </v>
      </c>
    </row>
    <row r="414" spans="1:12" x14ac:dyDescent="0.25">
      <c r="A414" s="72"/>
      <c r="B414" s="82"/>
      <c r="C414" s="82"/>
      <c r="D414" s="79"/>
      <c r="E414" s="83"/>
      <c r="F414" s="83"/>
      <c r="G414" s="81"/>
      <c r="H414" s="123"/>
      <c r="I414" s="238" t="str">
        <f>IF(ISNUMBER(F414),_xlfn.IFS(RIGHT(H414,3)="(b)",IF(AND(G414&gt;=DATE('1. Informace o projektu'!$C$3,1,1),G414&lt;=WORKDAY(DATE('1. Informace o projektu'!$C$3+1,1,31)-1,1)),"OK","!!"),RIGHT(H414,3)="(a)",IF(AND(G414&gt;=DATE('1. Informace o projektu'!$C$3,1,1),G414&lt;=WORKDAY(DATE('1. Informace o projektu'!$C$3,12,31)-1,1,'6. Data'!$C$76:$C$89)),"OK","!!"),ISBLANK(G414),"!",ISBLANK(H414),"!!!",H414='6. Data'!$B$3,"vyberte druh nákladu")," ")</f>
        <v xml:space="preserve"> </v>
      </c>
      <c r="J414" s="261" t="str">
        <f t="shared" si="18"/>
        <v xml:space="preserve"> </v>
      </c>
      <c r="K414" s="238" t="str">
        <f t="shared" si="19"/>
        <v xml:space="preserve"> </v>
      </c>
      <c r="L414" s="87" t="str">
        <f t="shared" si="20"/>
        <v xml:space="preserve"> </v>
      </c>
    </row>
    <row r="415" spans="1:12" x14ac:dyDescent="0.25">
      <c r="A415" s="72"/>
      <c r="B415" s="82"/>
      <c r="C415" s="82"/>
      <c r="D415" s="79"/>
      <c r="E415" s="83"/>
      <c r="F415" s="83"/>
      <c r="G415" s="81"/>
      <c r="H415" s="123"/>
      <c r="I415" s="238" t="str">
        <f>IF(ISNUMBER(F415),_xlfn.IFS(RIGHT(H415,3)="(b)",IF(AND(G415&gt;=DATE('1. Informace o projektu'!$C$3,1,1),G415&lt;=WORKDAY(DATE('1. Informace o projektu'!$C$3+1,1,31)-1,1)),"OK","!!"),RIGHT(H415,3)="(a)",IF(AND(G415&gt;=DATE('1. Informace o projektu'!$C$3,1,1),G415&lt;=WORKDAY(DATE('1. Informace o projektu'!$C$3,12,31)-1,1,'6. Data'!$C$76:$C$89)),"OK","!!"),ISBLANK(G415),"!",ISBLANK(H415),"!!!",H415='6. Data'!$B$3,"vyberte druh nákladu")," ")</f>
        <v xml:space="preserve"> </v>
      </c>
      <c r="J415" s="261" t="str">
        <f t="shared" si="18"/>
        <v xml:space="preserve"> </v>
      </c>
      <c r="K415" s="238" t="str">
        <f t="shared" si="19"/>
        <v xml:space="preserve"> </v>
      </c>
      <c r="L415" s="87" t="str">
        <f t="shared" si="20"/>
        <v xml:space="preserve"> </v>
      </c>
    </row>
    <row r="416" spans="1:12" x14ac:dyDescent="0.25">
      <c r="A416" s="72"/>
      <c r="B416" s="82"/>
      <c r="C416" s="82"/>
      <c r="D416" s="79"/>
      <c r="E416" s="83"/>
      <c r="F416" s="83"/>
      <c r="G416" s="81"/>
      <c r="H416" s="123"/>
      <c r="I416" s="238" t="str">
        <f>IF(ISNUMBER(F416),_xlfn.IFS(RIGHT(H416,3)="(b)",IF(AND(G416&gt;=DATE('1. Informace o projektu'!$C$3,1,1),G416&lt;=WORKDAY(DATE('1. Informace o projektu'!$C$3+1,1,31)-1,1)),"OK","!!"),RIGHT(H416,3)="(a)",IF(AND(G416&gt;=DATE('1. Informace o projektu'!$C$3,1,1),G416&lt;=WORKDAY(DATE('1. Informace o projektu'!$C$3,12,31)-1,1,'6. Data'!$C$76:$C$89)),"OK","!!"),ISBLANK(G416),"!",ISBLANK(H416),"!!!",H416='6. Data'!$B$3,"vyberte druh nákladu")," ")</f>
        <v xml:space="preserve"> </v>
      </c>
      <c r="J416" s="261" t="str">
        <f t="shared" si="18"/>
        <v xml:space="preserve"> </v>
      </c>
      <c r="K416" s="238" t="str">
        <f t="shared" si="19"/>
        <v xml:space="preserve"> </v>
      </c>
      <c r="L416" s="87" t="str">
        <f t="shared" si="20"/>
        <v xml:space="preserve"> </v>
      </c>
    </row>
    <row r="417" spans="1:12" x14ac:dyDescent="0.25">
      <c r="A417" s="72"/>
      <c r="B417" s="82"/>
      <c r="C417" s="82"/>
      <c r="D417" s="79"/>
      <c r="E417" s="83"/>
      <c r="F417" s="83"/>
      <c r="G417" s="81"/>
      <c r="H417" s="123"/>
      <c r="I417" s="238" t="str">
        <f>IF(ISNUMBER(F417),_xlfn.IFS(RIGHT(H417,3)="(b)",IF(AND(G417&gt;=DATE('1. Informace o projektu'!$C$3,1,1),G417&lt;=WORKDAY(DATE('1. Informace o projektu'!$C$3+1,1,31)-1,1)),"OK","!!"),RIGHT(H417,3)="(a)",IF(AND(G417&gt;=DATE('1. Informace o projektu'!$C$3,1,1),G417&lt;=WORKDAY(DATE('1. Informace o projektu'!$C$3,12,31)-1,1,'6. Data'!$C$76:$C$89)),"OK","!!"),ISBLANK(G417),"!",ISBLANK(H417),"!!!",H417='6. Data'!$B$3,"vyberte druh nákladu")," ")</f>
        <v xml:space="preserve"> </v>
      </c>
      <c r="J417" s="261" t="str">
        <f t="shared" si="18"/>
        <v xml:space="preserve"> </v>
      </c>
      <c r="K417" s="238" t="str">
        <f t="shared" si="19"/>
        <v xml:space="preserve"> </v>
      </c>
      <c r="L417" s="87" t="str">
        <f t="shared" si="20"/>
        <v xml:space="preserve"> </v>
      </c>
    </row>
    <row r="418" spans="1:12" x14ac:dyDescent="0.25">
      <c r="A418" s="72"/>
      <c r="B418" s="82"/>
      <c r="C418" s="82"/>
      <c r="D418" s="79"/>
      <c r="E418" s="83"/>
      <c r="F418" s="83"/>
      <c r="G418" s="81"/>
      <c r="H418" s="123"/>
      <c r="I418" s="238" t="str">
        <f>IF(ISNUMBER(F418),_xlfn.IFS(RIGHT(H418,3)="(b)",IF(AND(G418&gt;=DATE('1. Informace o projektu'!$C$3,1,1),G418&lt;=WORKDAY(DATE('1. Informace o projektu'!$C$3+1,1,31)-1,1)),"OK","!!"),RIGHT(H418,3)="(a)",IF(AND(G418&gt;=DATE('1. Informace o projektu'!$C$3,1,1),G418&lt;=WORKDAY(DATE('1. Informace o projektu'!$C$3,12,31)-1,1,'6. Data'!$C$76:$C$89)),"OK","!!"),ISBLANK(G418),"!",ISBLANK(H418),"!!!",H418='6. Data'!$B$3,"vyberte druh nákladu")," ")</f>
        <v xml:space="preserve"> </v>
      </c>
      <c r="J418" s="261" t="str">
        <f t="shared" si="18"/>
        <v xml:space="preserve"> </v>
      </c>
      <c r="K418" s="238" t="str">
        <f t="shared" si="19"/>
        <v xml:space="preserve"> </v>
      </c>
      <c r="L418" s="87" t="str">
        <f t="shared" si="20"/>
        <v xml:space="preserve"> </v>
      </c>
    </row>
    <row r="419" spans="1:12" x14ac:dyDescent="0.25">
      <c r="A419" s="72"/>
      <c r="B419" s="82"/>
      <c r="C419" s="82"/>
      <c r="D419" s="79"/>
      <c r="E419" s="83"/>
      <c r="F419" s="83"/>
      <c r="G419" s="81"/>
      <c r="H419" s="123"/>
      <c r="I419" s="238" t="str">
        <f>IF(ISNUMBER(F419),_xlfn.IFS(RIGHT(H419,3)="(b)",IF(AND(G419&gt;=DATE('1. Informace o projektu'!$C$3,1,1),G419&lt;=WORKDAY(DATE('1. Informace o projektu'!$C$3+1,1,31)-1,1)),"OK","!!"),RIGHT(H419,3)="(a)",IF(AND(G419&gt;=DATE('1. Informace o projektu'!$C$3,1,1),G419&lt;=WORKDAY(DATE('1. Informace o projektu'!$C$3,12,31)-1,1,'6. Data'!$C$76:$C$89)),"OK","!!"),ISBLANK(G419),"!",ISBLANK(H419),"!!!",H419='6. Data'!$B$3,"vyberte druh nákladu")," ")</f>
        <v xml:space="preserve"> </v>
      </c>
      <c r="J419" s="261" t="str">
        <f t="shared" si="18"/>
        <v xml:space="preserve"> </v>
      </c>
      <c r="K419" s="238" t="str">
        <f t="shared" si="19"/>
        <v xml:space="preserve"> </v>
      </c>
      <c r="L419" s="87" t="str">
        <f t="shared" si="20"/>
        <v xml:space="preserve"> </v>
      </c>
    </row>
    <row r="420" spans="1:12" x14ac:dyDescent="0.25">
      <c r="A420" s="72"/>
      <c r="B420" s="82"/>
      <c r="C420" s="82"/>
      <c r="D420" s="79"/>
      <c r="E420" s="83"/>
      <c r="F420" s="83"/>
      <c r="G420" s="81"/>
      <c r="H420" s="123"/>
      <c r="I420" s="238" t="str">
        <f>IF(ISNUMBER(F420),_xlfn.IFS(RIGHT(H420,3)="(b)",IF(AND(G420&gt;=DATE('1. Informace o projektu'!$C$3,1,1),G420&lt;=WORKDAY(DATE('1. Informace o projektu'!$C$3+1,1,31)-1,1)),"OK","!!"),RIGHT(H420,3)="(a)",IF(AND(G420&gt;=DATE('1. Informace o projektu'!$C$3,1,1),G420&lt;=WORKDAY(DATE('1. Informace o projektu'!$C$3,12,31)-1,1,'6. Data'!$C$76:$C$89)),"OK","!!"),ISBLANK(G420),"!",ISBLANK(H420),"!!!",H420='6. Data'!$B$3,"vyberte druh nákladu")," ")</f>
        <v xml:space="preserve"> </v>
      </c>
      <c r="J420" s="261" t="str">
        <f t="shared" si="18"/>
        <v xml:space="preserve"> </v>
      </c>
      <c r="K420" s="238" t="str">
        <f t="shared" si="19"/>
        <v xml:space="preserve"> </v>
      </c>
      <c r="L420" s="87" t="str">
        <f t="shared" si="20"/>
        <v xml:space="preserve"> </v>
      </c>
    </row>
    <row r="421" spans="1:12" x14ac:dyDescent="0.25">
      <c r="A421" s="72"/>
      <c r="B421" s="82"/>
      <c r="C421" s="82"/>
      <c r="D421" s="79"/>
      <c r="E421" s="83"/>
      <c r="F421" s="83"/>
      <c r="G421" s="81"/>
      <c r="H421" s="123"/>
      <c r="I421" s="238" t="str">
        <f>IF(ISNUMBER(F421),_xlfn.IFS(RIGHT(H421,3)="(b)",IF(AND(G421&gt;=DATE('1. Informace o projektu'!$C$3,1,1),G421&lt;=WORKDAY(DATE('1. Informace o projektu'!$C$3+1,1,31)-1,1)),"OK","!!"),RIGHT(H421,3)="(a)",IF(AND(G421&gt;=DATE('1. Informace o projektu'!$C$3,1,1),G421&lt;=WORKDAY(DATE('1. Informace o projektu'!$C$3,12,31)-1,1,'6. Data'!$C$76:$C$89)),"OK","!!"),ISBLANK(G421),"!",ISBLANK(H421),"!!!",H421='6. Data'!$B$3,"vyberte druh nákladu")," ")</f>
        <v xml:space="preserve"> </v>
      </c>
      <c r="J421" s="261" t="str">
        <f t="shared" si="18"/>
        <v xml:space="preserve"> </v>
      </c>
      <c r="K421" s="238" t="str">
        <f t="shared" si="19"/>
        <v xml:space="preserve"> </v>
      </c>
      <c r="L421" s="87" t="str">
        <f t="shared" si="20"/>
        <v xml:space="preserve"> </v>
      </c>
    </row>
    <row r="422" spans="1:12" x14ac:dyDescent="0.25">
      <c r="A422" s="72"/>
      <c r="B422" s="82"/>
      <c r="C422" s="82"/>
      <c r="D422" s="79"/>
      <c r="E422" s="83"/>
      <c r="F422" s="83"/>
      <c r="G422" s="81"/>
      <c r="H422" s="123"/>
      <c r="I422" s="238" t="str">
        <f>IF(ISNUMBER(F422),_xlfn.IFS(RIGHT(H422,3)="(b)",IF(AND(G422&gt;=DATE('1. Informace o projektu'!$C$3,1,1),G422&lt;=WORKDAY(DATE('1. Informace o projektu'!$C$3+1,1,31)-1,1)),"OK","!!"),RIGHT(H422,3)="(a)",IF(AND(G422&gt;=DATE('1. Informace o projektu'!$C$3,1,1),G422&lt;=WORKDAY(DATE('1. Informace o projektu'!$C$3,12,31)-1,1,'6. Data'!$C$76:$C$89)),"OK","!!"),ISBLANK(G422),"!",ISBLANK(H422),"!!!",H422='6. Data'!$B$3,"vyberte druh nákladu")," ")</f>
        <v xml:space="preserve"> </v>
      </c>
      <c r="J422" s="261" t="str">
        <f t="shared" si="18"/>
        <v xml:space="preserve"> </v>
      </c>
      <c r="K422" s="238" t="str">
        <f t="shared" si="19"/>
        <v xml:space="preserve"> </v>
      </c>
      <c r="L422" s="87" t="str">
        <f t="shared" si="20"/>
        <v xml:space="preserve"> </v>
      </c>
    </row>
    <row r="423" spans="1:12" x14ac:dyDescent="0.25">
      <c r="A423" s="72"/>
      <c r="B423" s="82"/>
      <c r="C423" s="82"/>
      <c r="D423" s="79"/>
      <c r="E423" s="83"/>
      <c r="F423" s="83"/>
      <c r="G423" s="81"/>
      <c r="H423" s="123"/>
      <c r="I423" s="238" t="str">
        <f>IF(ISNUMBER(F423),_xlfn.IFS(RIGHT(H423,3)="(b)",IF(AND(G423&gt;=DATE('1. Informace o projektu'!$C$3,1,1),G423&lt;=WORKDAY(DATE('1. Informace o projektu'!$C$3+1,1,31)-1,1)),"OK","!!"),RIGHT(H423,3)="(a)",IF(AND(G423&gt;=DATE('1. Informace o projektu'!$C$3,1,1),G423&lt;=WORKDAY(DATE('1. Informace o projektu'!$C$3,12,31)-1,1,'6. Data'!$C$76:$C$89)),"OK","!!"),ISBLANK(G423),"!",ISBLANK(H423),"!!!",H423='6. Data'!$B$3,"vyberte druh nákladu")," ")</f>
        <v xml:space="preserve"> </v>
      </c>
      <c r="J423" s="261" t="str">
        <f t="shared" si="18"/>
        <v xml:space="preserve"> </v>
      </c>
      <c r="K423" s="238" t="str">
        <f t="shared" si="19"/>
        <v xml:space="preserve"> </v>
      </c>
      <c r="L423" s="87" t="str">
        <f t="shared" si="20"/>
        <v xml:space="preserve"> </v>
      </c>
    </row>
    <row r="424" spans="1:12" x14ac:dyDescent="0.25">
      <c r="A424" s="72"/>
      <c r="B424" s="82"/>
      <c r="C424" s="82"/>
      <c r="D424" s="79"/>
      <c r="E424" s="83"/>
      <c r="F424" s="83"/>
      <c r="G424" s="81"/>
      <c r="H424" s="123"/>
      <c r="I424" s="238" t="str">
        <f>IF(ISNUMBER(F424),_xlfn.IFS(RIGHT(H424,3)="(b)",IF(AND(G424&gt;=DATE('1. Informace o projektu'!$C$3,1,1),G424&lt;=WORKDAY(DATE('1. Informace o projektu'!$C$3+1,1,31)-1,1)),"OK","!!"),RIGHT(H424,3)="(a)",IF(AND(G424&gt;=DATE('1. Informace o projektu'!$C$3,1,1),G424&lt;=WORKDAY(DATE('1. Informace o projektu'!$C$3,12,31)-1,1,'6. Data'!$C$76:$C$89)),"OK","!!"),ISBLANK(G424),"!",ISBLANK(H424),"!!!",H424='6. Data'!$B$3,"vyberte druh nákladu")," ")</f>
        <v xml:space="preserve"> </v>
      </c>
      <c r="J424" s="261" t="str">
        <f t="shared" si="18"/>
        <v xml:space="preserve"> </v>
      </c>
      <c r="K424" s="238" t="str">
        <f t="shared" si="19"/>
        <v xml:space="preserve"> </v>
      </c>
      <c r="L424" s="87" t="str">
        <f t="shared" si="20"/>
        <v xml:space="preserve"> </v>
      </c>
    </row>
    <row r="425" spans="1:12" x14ac:dyDescent="0.25">
      <c r="A425" s="72"/>
      <c r="B425" s="82"/>
      <c r="C425" s="82"/>
      <c r="D425" s="79"/>
      <c r="E425" s="83"/>
      <c r="F425" s="83"/>
      <c r="G425" s="81"/>
      <c r="H425" s="123"/>
      <c r="I425" s="238" t="str">
        <f>IF(ISNUMBER(F425),_xlfn.IFS(RIGHT(H425,3)="(b)",IF(AND(G425&gt;=DATE('1. Informace o projektu'!$C$3,1,1),G425&lt;=WORKDAY(DATE('1. Informace o projektu'!$C$3+1,1,31)-1,1)),"OK","!!"),RIGHT(H425,3)="(a)",IF(AND(G425&gt;=DATE('1. Informace o projektu'!$C$3,1,1),G425&lt;=WORKDAY(DATE('1. Informace o projektu'!$C$3,12,31)-1,1,'6. Data'!$C$76:$C$89)),"OK","!!"),ISBLANK(G425),"!",ISBLANK(H425),"!!!",H425='6. Data'!$B$3,"vyberte druh nákladu")," ")</f>
        <v xml:space="preserve"> </v>
      </c>
      <c r="J425" s="261" t="str">
        <f t="shared" si="18"/>
        <v xml:space="preserve"> </v>
      </c>
      <c r="K425" s="238" t="str">
        <f t="shared" si="19"/>
        <v xml:space="preserve"> </v>
      </c>
      <c r="L425" s="87" t="str">
        <f t="shared" si="20"/>
        <v xml:space="preserve"> </v>
      </c>
    </row>
    <row r="426" spans="1:12" x14ac:dyDescent="0.25">
      <c r="A426" s="72"/>
      <c r="B426" s="82"/>
      <c r="C426" s="82"/>
      <c r="D426" s="79"/>
      <c r="E426" s="83"/>
      <c r="F426" s="83"/>
      <c r="G426" s="81"/>
      <c r="H426" s="123"/>
      <c r="I426" s="238" t="str">
        <f>IF(ISNUMBER(F426),_xlfn.IFS(RIGHT(H426,3)="(b)",IF(AND(G426&gt;=DATE('1. Informace o projektu'!$C$3,1,1),G426&lt;=WORKDAY(DATE('1. Informace o projektu'!$C$3+1,1,31)-1,1)),"OK","!!"),RIGHT(H426,3)="(a)",IF(AND(G426&gt;=DATE('1. Informace o projektu'!$C$3,1,1),G426&lt;=WORKDAY(DATE('1. Informace o projektu'!$C$3,12,31)-1,1,'6. Data'!$C$76:$C$89)),"OK","!!"),ISBLANK(G426),"!",ISBLANK(H426),"!!!",H426='6. Data'!$B$3,"vyberte druh nákladu")," ")</f>
        <v xml:space="preserve"> </v>
      </c>
      <c r="J426" s="261" t="str">
        <f t="shared" si="18"/>
        <v xml:space="preserve"> </v>
      </c>
      <c r="K426" s="238" t="str">
        <f t="shared" si="19"/>
        <v xml:space="preserve"> </v>
      </c>
      <c r="L426" s="87" t="str">
        <f t="shared" si="20"/>
        <v xml:space="preserve"> </v>
      </c>
    </row>
    <row r="427" spans="1:12" x14ac:dyDescent="0.25">
      <c r="A427" s="72"/>
      <c r="B427" s="82"/>
      <c r="C427" s="82"/>
      <c r="D427" s="79"/>
      <c r="E427" s="83"/>
      <c r="F427" s="83"/>
      <c r="G427" s="81"/>
      <c r="H427" s="123"/>
      <c r="I427" s="238" t="str">
        <f>IF(ISNUMBER(F427),_xlfn.IFS(RIGHT(H427,3)="(b)",IF(AND(G427&gt;=DATE('1. Informace o projektu'!$C$3,1,1),G427&lt;=WORKDAY(DATE('1. Informace o projektu'!$C$3+1,1,31)-1,1)),"OK","!!"),RIGHT(H427,3)="(a)",IF(AND(G427&gt;=DATE('1. Informace o projektu'!$C$3,1,1),G427&lt;=WORKDAY(DATE('1. Informace o projektu'!$C$3,12,31)-1,1,'6. Data'!$C$76:$C$89)),"OK","!!"),ISBLANK(G427),"!",ISBLANK(H427),"!!!",H427='6. Data'!$B$3,"vyberte druh nákladu")," ")</f>
        <v xml:space="preserve"> </v>
      </c>
      <c r="J427" s="261" t="str">
        <f t="shared" si="18"/>
        <v xml:space="preserve"> </v>
      </c>
      <c r="K427" s="238" t="str">
        <f t="shared" si="19"/>
        <v xml:space="preserve"> </v>
      </c>
      <c r="L427" s="87" t="str">
        <f t="shared" si="20"/>
        <v xml:space="preserve"> </v>
      </c>
    </row>
    <row r="428" spans="1:12" x14ac:dyDescent="0.25">
      <c r="A428" s="72"/>
      <c r="B428" s="82"/>
      <c r="C428" s="82"/>
      <c r="D428" s="79"/>
      <c r="E428" s="83"/>
      <c r="F428" s="83"/>
      <c r="G428" s="81"/>
      <c r="H428" s="123"/>
      <c r="I428" s="238" t="str">
        <f>IF(ISNUMBER(F428),_xlfn.IFS(RIGHT(H428,3)="(b)",IF(AND(G428&gt;=DATE('1. Informace o projektu'!$C$3,1,1),G428&lt;=WORKDAY(DATE('1. Informace o projektu'!$C$3+1,1,31)-1,1)),"OK","!!"),RIGHT(H428,3)="(a)",IF(AND(G428&gt;=DATE('1. Informace o projektu'!$C$3,1,1),G428&lt;=WORKDAY(DATE('1. Informace o projektu'!$C$3,12,31)-1,1,'6. Data'!$C$76:$C$89)),"OK","!!"),ISBLANK(G428),"!",ISBLANK(H428),"!!!",H428='6. Data'!$B$3,"vyberte druh nákladu")," ")</f>
        <v xml:space="preserve"> </v>
      </c>
      <c r="J428" s="261" t="str">
        <f t="shared" si="18"/>
        <v xml:space="preserve"> </v>
      </c>
      <c r="K428" s="238" t="str">
        <f t="shared" si="19"/>
        <v xml:space="preserve"> </v>
      </c>
      <c r="L428" s="87" t="str">
        <f t="shared" si="20"/>
        <v xml:space="preserve"> </v>
      </c>
    </row>
    <row r="429" spans="1:12" x14ac:dyDescent="0.25">
      <c r="A429" s="72"/>
      <c r="B429" s="82"/>
      <c r="C429" s="82"/>
      <c r="D429" s="79"/>
      <c r="E429" s="83"/>
      <c r="F429" s="83"/>
      <c r="G429" s="81"/>
      <c r="H429" s="123"/>
      <c r="I429" s="238" t="str">
        <f>IF(ISNUMBER(F429),_xlfn.IFS(RIGHT(H429,3)="(b)",IF(AND(G429&gt;=DATE('1. Informace o projektu'!$C$3,1,1),G429&lt;=WORKDAY(DATE('1. Informace o projektu'!$C$3+1,1,31)-1,1)),"OK","!!"),RIGHT(H429,3)="(a)",IF(AND(G429&gt;=DATE('1. Informace o projektu'!$C$3,1,1),G429&lt;=WORKDAY(DATE('1. Informace o projektu'!$C$3,12,31)-1,1,'6. Data'!$C$76:$C$89)),"OK","!!"),ISBLANK(G429),"!",ISBLANK(H429),"!!!",H429='6. Data'!$B$3,"vyberte druh nákladu")," ")</f>
        <v xml:space="preserve"> </v>
      </c>
      <c r="J429" s="261" t="str">
        <f t="shared" si="18"/>
        <v xml:space="preserve"> </v>
      </c>
      <c r="K429" s="238" t="str">
        <f t="shared" si="19"/>
        <v xml:space="preserve"> </v>
      </c>
      <c r="L429" s="87" t="str">
        <f t="shared" si="20"/>
        <v xml:space="preserve"> </v>
      </c>
    </row>
    <row r="430" spans="1:12" x14ac:dyDescent="0.25">
      <c r="A430" s="72"/>
      <c r="B430" s="82"/>
      <c r="C430" s="82"/>
      <c r="D430" s="79"/>
      <c r="E430" s="83"/>
      <c r="F430" s="83"/>
      <c r="G430" s="81"/>
      <c r="H430" s="123"/>
      <c r="I430" s="238" t="str">
        <f>IF(ISNUMBER(F430),_xlfn.IFS(RIGHT(H430,3)="(b)",IF(AND(G430&gt;=DATE('1. Informace o projektu'!$C$3,1,1),G430&lt;=WORKDAY(DATE('1. Informace o projektu'!$C$3+1,1,31)-1,1)),"OK","!!"),RIGHT(H430,3)="(a)",IF(AND(G430&gt;=DATE('1. Informace o projektu'!$C$3,1,1),G430&lt;=WORKDAY(DATE('1. Informace o projektu'!$C$3,12,31)-1,1,'6. Data'!$C$76:$C$89)),"OK","!!"),ISBLANK(G430),"!",ISBLANK(H430),"!!!",H430='6. Data'!$B$3,"vyberte druh nákladu")," ")</f>
        <v xml:space="preserve"> </v>
      </c>
      <c r="J430" s="261" t="str">
        <f t="shared" si="18"/>
        <v xml:space="preserve"> </v>
      </c>
      <c r="K430" s="238" t="str">
        <f t="shared" si="19"/>
        <v xml:space="preserve"> </v>
      </c>
      <c r="L430" s="87" t="str">
        <f t="shared" si="20"/>
        <v xml:space="preserve"> </v>
      </c>
    </row>
    <row r="431" spans="1:12" x14ac:dyDescent="0.25">
      <c r="A431" s="72"/>
      <c r="B431" s="82"/>
      <c r="C431" s="82"/>
      <c r="D431" s="79"/>
      <c r="E431" s="83"/>
      <c r="F431" s="83"/>
      <c r="G431" s="81"/>
      <c r="H431" s="123"/>
      <c r="I431" s="238" t="str">
        <f>IF(ISNUMBER(F431),_xlfn.IFS(RIGHT(H431,3)="(b)",IF(AND(G431&gt;=DATE('1. Informace o projektu'!$C$3,1,1),G431&lt;=WORKDAY(DATE('1. Informace o projektu'!$C$3+1,1,31)-1,1)),"OK","!!"),RIGHT(H431,3)="(a)",IF(AND(G431&gt;=DATE('1. Informace o projektu'!$C$3,1,1),G431&lt;=WORKDAY(DATE('1. Informace o projektu'!$C$3,12,31)-1,1,'6. Data'!$C$76:$C$89)),"OK","!!"),ISBLANK(G431),"!",ISBLANK(H431),"!!!",H431='6. Data'!$B$3,"vyberte druh nákladu")," ")</f>
        <v xml:space="preserve"> </v>
      </c>
      <c r="J431" s="261" t="str">
        <f t="shared" si="18"/>
        <v xml:space="preserve"> </v>
      </c>
      <c r="K431" s="238" t="str">
        <f t="shared" si="19"/>
        <v xml:space="preserve"> </v>
      </c>
      <c r="L431" s="87" t="str">
        <f t="shared" si="20"/>
        <v xml:space="preserve"> </v>
      </c>
    </row>
    <row r="432" spans="1:12" x14ac:dyDescent="0.25">
      <c r="A432" s="72"/>
      <c r="B432" s="82"/>
      <c r="C432" s="82"/>
      <c r="D432" s="79"/>
      <c r="E432" s="83"/>
      <c r="F432" s="83"/>
      <c r="G432" s="81"/>
      <c r="H432" s="123"/>
      <c r="I432" s="238" t="str">
        <f>IF(ISNUMBER(F432),_xlfn.IFS(RIGHT(H432,3)="(b)",IF(AND(G432&gt;=DATE('1. Informace o projektu'!$C$3,1,1),G432&lt;=WORKDAY(DATE('1. Informace o projektu'!$C$3+1,1,31)-1,1)),"OK","!!"),RIGHT(H432,3)="(a)",IF(AND(G432&gt;=DATE('1. Informace o projektu'!$C$3,1,1),G432&lt;=WORKDAY(DATE('1. Informace o projektu'!$C$3,12,31)-1,1,'6. Data'!$C$76:$C$89)),"OK","!!"),ISBLANK(G432),"!",ISBLANK(H432),"!!!",H432='6. Data'!$B$3,"vyberte druh nákladu")," ")</f>
        <v xml:space="preserve"> </v>
      </c>
      <c r="J432" s="261" t="str">
        <f t="shared" si="18"/>
        <v xml:space="preserve"> </v>
      </c>
      <c r="K432" s="238" t="str">
        <f t="shared" si="19"/>
        <v xml:space="preserve"> </v>
      </c>
      <c r="L432" s="87" t="str">
        <f t="shared" si="20"/>
        <v xml:space="preserve"> </v>
      </c>
    </row>
    <row r="433" spans="1:12" x14ac:dyDescent="0.25">
      <c r="A433" s="72"/>
      <c r="B433" s="82"/>
      <c r="C433" s="82"/>
      <c r="D433" s="79"/>
      <c r="E433" s="83"/>
      <c r="F433" s="83"/>
      <c r="G433" s="81"/>
      <c r="H433" s="123"/>
      <c r="I433" s="238" t="str">
        <f>IF(ISNUMBER(F433),_xlfn.IFS(RIGHT(H433,3)="(b)",IF(AND(G433&gt;=DATE('1. Informace o projektu'!$C$3,1,1),G433&lt;=WORKDAY(DATE('1. Informace o projektu'!$C$3+1,1,31)-1,1)),"OK","!!"),RIGHT(H433,3)="(a)",IF(AND(G433&gt;=DATE('1. Informace o projektu'!$C$3,1,1),G433&lt;=WORKDAY(DATE('1. Informace o projektu'!$C$3,12,31)-1,1,'6. Data'!$C$76:$C$89)),"OK","!!"),ISBLANK(G433),"!",ISBLANK(H433),"!!!",H433='6. Data'!$B$3,"vyberte druh nákladu")," ")</f>
        <v xml:space="preserve"> </v>
      </c>
      <c r="J433" s="261" t="str">
        <f t="shared" si="18"/>
        <v xml:space="preserve"> </v>
      </c>
      <c r="K433" s="238" t="str">
        <f t="shared" si="19"/>
        <v xml:space="preserve"> </v>
      </c>
      <c r="L433" s="87" t="str">
        <f t="shared" si="20"/>
        <v xml:space="preserve"> </v>
      </c>
    </row>
    <row r="434" spans="1:12" x14ac:dyDescent="0.25">
      <c r="A434" s="72"/>
      <c r="B434" s="82"/>
      <c r="C434" s="82"/>
      <c r="D434" s="79"/>
      <c r="E434" s="83"/>
      <c r="F434" s="83"/>
      <c r="G434" s="81"/>
      <c r="H434" s="123"/>
      <c r="I434" s="238" t="str">
        <f>IF(ISNUMBER(F434),_xlfn.IFS(RIGHT(H434,3)="(b)",IF(AND(G434&gt;=DATE('1. Informace o projektu'!$C$3,1,1),G434&lt;=WORKDAY(DATE('1. Informace o projektu'!$C$3+1,1,31)-1,1)),"OK","!!"),RIGHT(H434,3)="(a)",IF(AND(G434&gt;=DATE('1. Informace o projektu'!$C$3,1,1),G434&lt;=WORKDAY(DATE('1. Informace o projektu'!$C$3,12,31)-1,1,'6. Data'!$C$76:$C$89)),"OK","!!"),ISBLANK(G434),"!",ISBLANK(H434),"!!!",H434='6. Data'!$B$3,"vyberte druh nákladu")," ")</f>
        <v xml:space="preserve"> </v>
      </c>
      <c r="J434" s="261" t="str">
        <f t="shared" si="18"/>
        <v xml:space="preserve"> </v>
      </c>
      <c r="K434" s="238" t="str">
        <f t="shared" si="19"/>
        <v xml:space="preserve"> </v>
      </c>
      <c r="L434" s="87" t="str">
        <f t="shared" si="20"/>
        <v xml:space="preserve"> </v>
      </c>
    </row>
    <row r="435" spans="1:12" x14ac:dyDescent="0.25">
      <c r="A435" s="72"/>
      <c r="B435" s="82"/>
      <c r="C435" s="82"/>
      <c r="D435" s="79"/>
      <c r="E435" s="83"/>
      <c r="F435" s="83"/>
      <c r="G435" s="81"/>
      <c r="H435" s="123"/>
      <c r="I435" s="238" t="str">
        <f>IF(ISNUMBER(F435),_xlfn.IFS(RIGHT(H435,3)="(b)",IF(AND(G435&gt;=DATE('1. Informace o projektu'!$C$3,1,1),G435&lt;=WORKDAY(DATE('1. Informace o projektu'!$C$3+1,1,31)-1,1)),"OK","!!"),RIGHT(H435,3)="(a)",IF(AND(G435&gt;=DATE('1. Informace o projektu'!$C$3,1,1),G435&lt;=WORKDAY(DATE('1. Informace o projektu'!$C$3,12,31)-1,1,'6. Data'!$C$76:$C$89)),"OK","!!"),ISBLANK(G435),"!",ISBLANK(H435),"!!!",H435='6. Data'!$B$3,"vyberte druh nákladu")," ")</f>
        <v xml:space="preserve"> </v>
      </c>
      <c r="J435" s="261" t="str">
        <f t="shared" si="18"/>
        <v xml:space="preserve"> </v>
      </c>
      <c r="K435" s="238" t="str">
        <f t="shared" si="19"/>
        <v xml:space="preserve"> </v>
      </c>
      <c r="L435" s="87" t="str">
        <f t="shared" si="20"/>
        <v xml:space="preserve"> </v>
      </c>
    </row>
    <row r="436" spans="1:12" x14ac:dyDescent="0.25">
      <c r="A436" s="72"/>
      <c r="B436" s="82"/>
      <c r="C436" s="82"/>
      <c r="D436" s="79"/>
      <c r="E436" s="83"/>
      <c r="F436" s="83"/>
      <c r="G436" s="81"/>
      <c r="H436" s="123"/>
      <c r="I436" s="238" t="str">
        <f>IF(ISNUMBER(F436),_xlfn.IFS(RIGHT(H436,3)="(b)",IF(AND(G436&gt;=DATE('1. Informace o projektu'!$C$3,1,1),G436&lt;=WORKDAY(DATE('1. Informace o projektu'!$C$3+1,1,31)-1,1)),"OK","!!"),RIGHT(H436,3)="(a)",IF(AND(G436&gt;=DATE('1. Informace o projektu'!$C$3,1,1),G436&lt;=WORKDAY(DATE('1. Informace o projektu'!$C$3,12,31)-1,1,'6. Data'!$C$76:$C$89)),"OK","!!"),ISBLANK(G436),"!",ISBLANK(H436),"!!!",H436='6. Data'!$B$3,"vyberte druh nákladu")," ")</f>
        <v xml:space="preserve"> </v>
      </c>
      <c r="J436" s="261" t="str">
        <f t="shared" si="18"/>
        <v xml:space="preserve"> </v>
      </c>
      <c r="K436" s="238" t="str">
        <f t="shared" si="19"/>
        <v xml:space="preserve"> </v>
      </c>
      <c r="L436" s="87" t="str">
        <f t="shared" si="20"/>
        <v xml:space="preserve"> </v>
      </c>
    </row>
    <row r="437" spans="1:12" x14ac:dyDescent="0.25">
      <c r="A437" s="72"/>
      <c r="B437" s="82"/>
      <c r="C437" s="82"/>
      <c r="D437" s="79"/>
      <c r="E437" s="83"/>
      <c r="F437" s="83"/>
      <c r="G437" s="81"/>
      <c r="H437" s="123"/>
      <c r="I437" s="238" t="str">
        <f>IF(ISNUMBER(F437),_xlfn.IFS(RIGHT(H437,3)="(b)",IF(AND(G437&gt;=DATE('1. Informace o projektu'!$C$3,1,1),G437&lt;=WORKDAY(DATE('1. Informace o projektu'!$C$3+1,1,31)-1,1)),"OK","!!"),RIGHT(H437,3)="(a)",IF(AND(G437&gt;=DATE('1. Informace o projektu'!$C$3,1,1),G437&lt;=WORKDAY(DATE('1. Informace o projektu'!$C$3,12,31)-1,1,'6. Data'!$C$76:$C$89)),"OK","!!"),ISBLANK(G437),"!",ISBLANK(H437),"!!!",H437='6. Data'!$B$3,"vyberte druh nákladu")," ")</f>
        <v xml:space="preserve"> </v>
      </c>
      <c r="J437" s="261" t="str">
        <f t="shared" si="18"/>
        <v xml:space="preserve"> </v>
      </c>
      <c r="K437" s="238" t="str">
        <f t="shared" si="19"/>
        <v xml:space="preserve"> </v>
      </c>
      <c r="L437" s="87" t="str">
        <f t="shared" si="20"/>
        <v xml:space="preserve"> </v>
      </c>
    </row>
    <row r="438" spans="1:12" x14ac:dyDescent="0.25">
      <c r="A438" s="72"/>
      <c r="B438" s="82"/>
      <c r="C438" s="82"/>
      <c r="D438" s="79"/>
      <c r="E438" s="83"/>
      <c r="F438" s="83"/>
      <c r="G438" s="81"/>
      <c r="H438" s="123"/>
      <c r="I438" s="238" t="str">
        <f>IF(ISNUMBER(F438),_xlfn.IFS(RIGHT(H438,3)="(b)",IF(AND(G438&gt;=DATE('1. Informace o projektu'!$C$3,1,1),G438&lt;=WORKDAY(DATE('1. Informace o projektu'!$C$3+1,1,31)-1,1)),"OK","!!"),RIGHT(H438,3)="(a)",IF(AND(G438&gt;=DATE('1. Informace o projektu'!$C$3,1,1),G438&lt;=WORKDAY(DATE('1. Informace o projektu'!$C$3,12,31)-1,1,'6. Data'!$C$76:$C$89)),"OK","!!"),ISBLANK(G438),"!",ISBLANK(H438),"!!!",H438='6. Data'!$B$3,"vyberte druh nákladu")," ")</f>
        <v xml:space="preserve"> </v>
      </c>
      <c r="J438" s="261" t="str">
        <f t="shared" si="18"/>
        <v xml:space="preserve"> </v>
      </c>
      <c r="K438" s="238" t="str">
        <f t="shared" si="19"/>
        <v xml:space="preserve"> </v>
      </c>
      <c r="L438" s="87" t="str">
        <f t="shared" si="20"/>
        <v xml:space="preserve"> </v>
      </c>
    </row>
    <row r="439" spans="1:12" x14ac:dyDescent="0.25">
      <c r="A439" s="72"/>
      <c r="B439" s="82"/>
      <c r="C439" s="82"/>
      <c r="D439" s="79"/>
      <c r="E439" s="83"/>
      <c r="F439" s="83"/>
      <c r="G439" s="81"/>
      <c r="H439" s="123"/>
      <c r="I439" s="238" t="str">
        <f>IF(ISNUMBER(F439),_xlfn.IFS(RIGHT(H439,3)="(b)",IF(AND(G439&gt;=DATE('1. Informace o projektu'!$C$3,1,1),G439&lt;=WORKDAY(DATE('1. Informace o projektu'!$C$3+1,1,31)-1,1)),"OK","!!"),RIGHT(H439,3)="(a)",IF(AND(G439&gt;=DATE('1. Informace o projektu'!$C$3,1,1),G439&lt;=WORKDAY(DATE('1. Informace o projektu'!$C$3,12,31)-1,1,'6. Data'!$C$76:$C$89)),"OK","!!"),ISBLANK(G439),"!",ISBLANK(H439),"!!!",H439='6. Data'!$B$3,"vyberte druh nákladu")," ")</f>
        <v xml:space="preserve"> </v>
      </c>
      <c r="J439" s="261" t="str">
        <f t="shared" si="18"/>
        <v xml:space="preserve"> </v>
      </c>
      <c r="K439" s="238" t="str">
        <f t="shared" si="19"/>
        <v xml:space="preserve"> </v>
      </c>
      <c r="L439" s="87" t="str">
        <f t="shared" si="20"/>
        <v xml:space="preserve"> </v>
      </c>
    </row>
    <row r="440" spans="1:12" x14ac:dyDescent="0.25">
      <c r="A440" s="72"/>
      <c r="B440" s="82"/>
      <c r="C440" s="82"/>
      <c r="D440" s="79"/>
      <c r="E440" s="83"/>
      <c r="F440" s="83"/>
      <c r="G440" s="81"/>
      <c r="H440" s="123"/>
      <c r="I440" s="238" t="str">
        <f>IF(ISNUMBER(F440),_xlfn.IFS(RIGHT(H440,3)="(b)",IF(AND(G440&gt;=DATE('1. Informace o projektu'!$C$3,1,1),G440&lt;=WORKDAY(DATE('1. Informace o projektu'!$C$3+1,1,31)-1,1)),"OK","!!"),RIGHT(H440,3)="(a)",IF(AND(G440&gt;=DATE('1. Informace o projektu'!$C$3,1,1),G440&lt;=WORKDAY(DATE('1. Informace o projektu'!$C$3,12,31)-1,1,'6. Data'!$C$76:$C$89)),"OK","!!"),ISBLANK(G440),"!",ISBLANK(H440),"!!!",H440='6. Data'!$B$3,"vyberte druh nákladu")," ")</f>
        <v xml:space="preserve"> </v>
      </c>
      <c r="J440" s="261" t="str">
        <f t="shared" si="18"/>
        <v xml:space="preserve"> </v>
      </c>
      <c r="K440" s="238" t="str">
        <f t="shared" si="19"/>
        <v xml:space="preserve"> </v>
      </c>
      <c r="L440" s="87" t="str">
        <f t="shared" si="20"/>
        <v xml:space="preserve"> </v>
      </c>
    </row>
    <row r="441" spans="1:12" x14ac:dyDescent="0.25">
      <c r="A441" s="72"/>
      <c r="B441" s="82"/>
      <c r="C441" s="82"/>
      <c r="D441" s="79"/>
      <c r="E441" s="83"/>
      <c r="F441" s="83"/>
      <c r="G441" s="81"/>
      <c r="H441" s="123"/>
      <c r="I441" s="238" t="str">
        <f>IF(ISNUMBER(F441),_xlfn.IFS(RIGHT(H441,3)="(b)",IF(AND(G441&gt;=DATE('1. Informace o projektu'!$C$3,1,1),G441&lt;=WORKDAY(DATE('1. Informace o projektu'!$C$3+1,1,31)-1,1)),"OK","!!"),RIGHT(H441,3)="(a)",IF(AND(G441&gt;=DATE('1. Informace o projektu'!$C$3,1,1),G441&lt;=WORKDAY(DATE('1. Informace o projektu'!$C$3,12,31)-1,1,'6. Data'!$C$76:$C$89)),"OK","!!"),ISBLANK(G441),"!",ISBLANK(H441),"!!!",H441='6. Data'!$B$3,"vyberte druh nákladu")," ")</f>
        <v xml:space="preserve"> </v>
      </c>
      <c r="J441" s="261" t="str">
        <f t="shared" si="18"/>
        <v xml:space="preserve"> </v>
      </c>
      <c r="K441" s="238" t="str">
        <f t="shared" si="19"/>
        <v xml:space="preserve"> </v>
      </c>
      <c r="L441" s="87" t="str">
        <f t="shared" si="20"/>
        <v xml:space="preserve"> </v>
      </c>
    </row>
    <row r="442" spans="1:12" x14ac:dyDescent="0.25">
      <c r="A442" s="72"/>
      <c r="B442" s="82"/>
      <c r="C442" s="82"/>
      <c r="D442" s="79"/>
      <c r="E442" s="83"/>
      <c r="F442" s="83"/>
      <c r="G442" s="81"/>
      <c r="H442" s="123"/>
      <c r="I442" s="238" t="str">
        <f>IF(ISNUMBER(F442),_xlfn.IFS(RIGHT(H442,3)="(b)",IF(AND(G442&gt;=DATE('1. Informace o projektu'!$C$3,1,1),G442&lt;=WORKDAY(DATE('1. Informace o projektu'!$C$3+1,1,31)-1,1)),"OK","!!"),RIGHT(H442,3)="(a)",IF(AND(G442&gt;=DATE('1. Informace o projektu'!$C$3,1,1),G442&lt;=WORKDAY(DATE('1. Informace o projektu'!$C$3,12,31)-1,1,'6. Data'!$C$76:$C$89)),"OK","!!"),ISBLANK(G442),"!",ISBLANK(H442),"!!!",H442='6. Data'!$B$3,"vyberte druh nákladu")," ")</f>
        <v xml:space="preserve"> </v>
      </c>
      <c r="J442" s="261" t="str">
        <f t="shared" si="18"/>
        <v xml:space="preserve"> </v>
      </c>
      <c r="K442" s="238" t="str">
        <f t="shared" si="19"/>
        <v xml:space="preserve"> </v>
      </c>
      <c r="L442" s="87" t="str">
        <f t="shared" si="20"/>
        <v xml:space="preserve"> </v>
      </c>
    </row>
    <row r="443" spans="1:12" x14ac:dyDescent="0.25">
      <c r="A443" s="72"/>
      <c r="B443" s="82"/>
      <c r="C443" s="82"/>
      <c r="D443" s="79"/>
      <c r="E443" s="83"/>
      <c r="F443" s="83"/>
      <c r="G443" s="81"/>
      <c r="H443" s="123"/>
      <c r="I443" s="238" t="str">
        <f>IF(ISNUMBER(F443),_xlfn.IFS(RIGHT(H443,3)="(b)",IF(AND(G443&gt;=DATE('1. Informace o projektu'!$C$3,1,1),G443&lt;=WORKDAY(DATE('1. Informace o projektu'!$C$3+1,1,31)-1,1)),"OK","!!"),RIGHT(H443,3)="(a)",IF(AND(G443&gt;=DATE('1. Informace o projektu'!$C$3,1,1),G443&lt;=WORKDAY(DATE('1. Informace o projektu'!$C$3,12,31)-1,1,'6. Data'!$C$76:$C$89)),"OK","!!"),ISBLANK(G443),"!",ISBLANK(H443),"!!!",H443='6. Data'!$B$3,"vyberte druh nákladu")," ")</f>
        <v xml:space="preserve"> </v>
      </c>
      <c r="J443" s="261" t="str">
        <f t="shared" si="18"/>
        <v xml:space="preserve"> </v>
      </c>
      <c r="K443" s="238" t="str">
        <f t="shared" si="19"/>
        <v xml:space="preserve"> </v>
      </c>
      <c r="L443" s="87" t="str">
        <f t="shared" si="20"/>
        <v xml:space="preserve"> </v>
      </c>
    </row>
    <row r="444" spans="1:12" x14ac:dyDescent="0.25">
      <c r="A444" s="72"/>
      <c r="B444" s="82"/>
      <c r="C444" s="82"/>
      <c r="D444" s="79"/>
      <c r="E444" s="83"/>
      <c r="F444" s="83"/>
      <c r="G444" s="81"/>
      <c r="H444" s="123"/>
      <c r="I444" s="238" t="str">
        <f>IF(ISNUMBER(F444),_xlfn.IFS(RIGHT(H444,3)="(b)",IF(AND(G444&gt;=DATE('1. Informace o projektu'!$C$3,1,1),G444&lt;=WORKDAY(DATE('1. Informace o projektu'!$C$3+1,1,31)-1,1)),"OK","!!"),RIGHT(H444,3)="(a)",IF(AND(G444&gt;=DATE('1. Informace o projektu'!$C$3,1,1),G444&lt;=WORKDAY(DATE('1. Informace o projektu'!$C$3,12,31)-1,1,'6. Data'!$C$76:$C$89)),"OK","!!"),ISBLANK(G444),"!",ISBLANK(H444),"!!!",H444='6. Data'!$B$3,"vyberte druh nákladu")," ")</f>
        <v xml:space="preserve"> </v>
      </c>
      <c r="J444" s="261" t="str">
        <f t="shared" si="18"/>
        <v xml:space="preserve"> </v>
      </c>
      <c r="K444" s="238" t="str">
        <f t="shared" si="19"/>
        <v xml:space="preserve"> </v>
      </c>
      <c r="L444" s="87" t="str">
        <f t="shared" si="20"/>
        <v xml:space="preserve"> </v>
      </c>
    </row>
    <row r="445" spans="1:12" x14ac:dyDescent="0.25">
      <c r="A445" s="72"/>
      <c r="B445" s="82"/>
      <c r="C445" s="82"/>
      <c r="D445" s="79"/>
      <c r="E445" s="83"/>
      <c r="F445" s="83"/>
      <c r="G445" s="81"/>
      <c r="H445" s="123"/>
      <c r="I445" s="238" t="str">
        <f>IF(ISNUMBER(F445),_xlfn.IFS(RIGHT(H445,3)="(b)",IF(AND(G445&gt;=DATE('1. Informace o projektu'!$C$3,1,1),G445&lt;=WORKDAY(DATE('1. Informace o projektu'!$C$3+1,1,31)-1,1)),"OK","!!"),RIGHT(H445,3)="(a)",IF(AND(G445&gt;=DATE('1. Informace o projektu'!$C$3,1,1),G445&lt;=WORKDAY(DATE('1. Informace o projektu'!$C$3,12,31)-1,1,'6. Data'!$C$76:$C$89)),"OK","!!"),ISBLANK(G445),"!",ISBLANK(H445),"!!!",H445='6. Data'!$B$3,"vyberte druh nákladu")," ")</f>
        <v xml:space="preserve"> </v>
      </c>
      <c r="J445" s="261" t="str">
        <f t="shared" si="18"/>
        <v xml:space="preserve"> </v>
      </c>
      <c r="K445" s="238" t="str">
        <f t="shared" si="19"/>
        <v xml:space="preserve"> </v>
      </c>
      <c r="L445" s="87" t="str">
        <f t="shared" si="20"/>
        <v xml:space="preserve"> </v>
      </c>
    </row>
    <row r="446" spans="1:12" x14ac:dyDescent="0.25">
      <c r="A446" s="72"/>
      <c r="B446" s="82"/>
      <c r="C446" s="82"/>
      <c r="D446" s="79"/>
      <c r="E446" s="83"/>
      <c r="F446" s="83"/>
      <c r="G446" s="81"/>
      <c r="H446" s="123"/>
      <c r="I446" s="238" t="str">
        <f>IF(ISNUMBER(F446),_xlfn.IFS(RIGHT(H446,3)="(b)",IF(AND(G446&gt;=DATE('1. Informace o projektu'!$C$3,1,1),G446&lt;=WORKDAY(DATE('1. Informace o projektu'!$C$3+1,1,31)-1,1)),"OK","!!"),RIGHT(H446,3)="(a)",IF(AND(G446&gt;=DATE('1. Informace o projektu'!$C$3,1,1),G446&lt;=WORKDAY(DATE('1. Informace o projektu'!$C$3,12,31)-1,1,'6. Data'!$C$76:$C$89)),"OK","!!"),ISBLANK(G446),"!",ISBLANK(H446),"!!!",H446='6. Data'!$B$3,"vyberte druh nákladu")," ")</f>
        <v xml:space="preserve"> </v>
      </c>
      <c r="J446" s="261" t="str">
        <f t="shared" si="18"/>
        <v xml:space="preserve"> </v>
      </c>
      <c r="K446" s="238" t="str">
        <f t="shared" si="19"/>
        <v xml:space="preserve"> </v>
      </c>
      <c r="L446" s="87" t="str">
        <f t="shared" si="20"/>
        <v xml:space="preserve"> </v>
      </c>
    </row>
    <row r="447" spans="1:12" x14ac:dyDescent="0.25">
      <c r="A447" s="72"/>
      <c r="B447" s="82"/>
      <c r="C447" s="82"/>
      <c r="D447" s="79"/>
      <c r="E447" s="83"/>
      <c r="F447" s="83"/>
      <c r="G447" s="81"/>
      <c r="H447" s="123"/>
      <c r="I447" s="238" t="str">
        <f>IF(ISNUMBER(F447),_xlfn.IFS(RIGHT(H447,3)="(b)",IF(AND(G447&gt;=DATE('1. Informace o projektu'!$C$3,1,1),G447&lt;=WORKDAY(DATE('1. Informace o projektu'!$C$3+1,1,31)-1,1)),"OK","!!"),RIGHT(H447,3)="(a)",IF(AND(G447&gt;=DATE('1. Informace o projektu'!$C$3,1,1),G447&lt;=WORKDAY(DATE('1. Informace o projektu'!$C$3,12,31)-1,1,'6. Data'!$C$76:$C$89)),"OK","!!"),ISBLANK(G447),"!",ISBLANK(H447),"!!!",H447='6. Data'!$B$3,"vyberte druh nákladu")," ")</f>
        <v xml:space="preserve"> </v>
      </c>
      <c r="J447" s="261" t="str">
        <f t="shared" si="18"/>
        <v xml:space="preserve"> </v>
      </c>
      <c r="K447" s="238" t="str">
        <f t="shared" si="19"/>
        <v xml:space="preserve"> </v>
      </c>
      <c r="L447" s="87" t="str">
        <f t="shared" si="20"/>
        <v xml:space="preserve"> </v>
      </c>
    </row>
    <row r="448" spans="1:12" x14ac:dyDescent="0.25">
      <c r="A448" s="72"/>
      <c r="B448" s="82"/>
      <c r="C448" s="82"/>
      <c r="D448" s="79"/>
      <c r="E448" s="83"/>
      <c r="F448" s="83"/>
      <c r="G448" s="81"/>
      <c r="H448" s="123"/>
      <c r="I448" s="238" t="str">
        <f>IF(ISNUMBER(F448),_xlfn.IFS(RIGHT(H448,3)="(b)",IF(AND(G448&gt;=DATE('1. Informace o projektu'!$C$3,1,1),G448&lt;=WORKDAY(DATE('1. Informace o projektu'!$C$3+1,1,31)-1,1)),"OK","!!"),RIGHT(H448,3)="(a)",IF(AND(G448&gt;=DATE('1. Informace o projektu'!$C$3,1,1),G448&lt;=WORKDAY(DATE('1. Informace o projektu'!$C$3,12,31)-1,1,'6. Data'!$C$76:$C$89)),"OK","!!"),ISBLANK(G448),"!",ISBLANK(H448),"!!!",H448='6. Data'!$B$3,"vyberte druh nákladu")," ")</f>
        <v xml:space="preserve"> </v>
      </c>
      <c r="J448" s="261" t="str">
        <f t="shared" si="18"/>
        <v xml:space="preserve"> </v>
      </c>
      <c r="K448" s="238" t="str">
        <f t="shared" si="19"/>
        <v xml:space="preserve"> </v>
      </c>
      <c r="L448" s="87" t="str">
        <f t="shared" si="20"/>
        <v xml:space="preserve"> </v>
      </c>
    </row>
    <row r="449" spans="1:12" x14ac:dyDescent="0.25">
      <c r="A449" s="72"/>
      <c r="B449" s="82"/>
      <c r="C449" s="82"/>
      <c r="D449" s="79"/>
      <c r="E449" s="83"/>
      <c r="F449" s="83"/>
      <c r="G449" s="81"/>
      <c r="H449" s="123"/>
      <c r="I449" s="238" t="str">
        <f>IF(ISNUMBER(F449),_xlfn.IFS(RIGHT(H449,3)="(b)",IF(AND(G449&gt;=DATE('1. Informace o projektu'!$C$3,1,1),G449&lt;=WORKDAY(DATE('1. Informace o projektu'!$C$3+1,1,31)-1,1)),"OK","!!"),RIGHT(H449,3)="(a)",IF(AND(G449&gt;=DATE('1. Informace o projektu'!$C$3,1,1),G449&lt;=WORKDAY(DATE('1. Informace o projektu'!$C$3,12,31)-1,1,'6. Data'!$C$76:$C$89)),"OK","!!"),ISBLANK(G449),"!",ISBLANK(H449),"!!!",H449='6. Data'!$B$3,"vyberte druh nákladu")," ")</f>
        <v xml:space="preserve"> </v>
      </c>
      <c r="J449" s="261" t="str">
        <f t="shared" si="18"/>
        <v xml:space="preserve"> </v>
      </c>
      <c r="K449" s="238" t="str">
        <f t="shared" si="19"/>
        <v xml:space="preserve"> </v>
      </c>
      <c r="L449" s="87" t="str">
        <f t="shared" si="20"/>
        <v xml:space="preserve"> </v>
      </c>
    </row>
    <row r="450" spans="1:12" x14ac:dyDescent="0.25">
      <c r="A450" s="72"/>
      <c r="B450" s="82"/>
      <c r="C450" s="82"/>
      <c r="D450" s="79"/>
      <c r="E450" s="83"/>
      <c r="F450" s="83"/>
      <c r="G450" s="81"/>
      <c r="H450" s="123"/>
      <c r="I450" s="238" t="str">
        <f>IF(ISNUMBER(F450),_xlfn.IFS(RIGHT(H450,3)="(b)",IF(AND(G450&gt;=DATE('1. Informace o projektu'!$C$3,1,1),G450&lt;=WORKDAY(DATE('1. Informace o projektu'!$C$3+1,1,31)-1,1)),"OK","!!"),RIGHT(H450,3)="(a)",IF(AND(G450&gt;=DATE('1. Informace o projektu'!$C$3,1,1),G450&lt;=WORKDAY(DATE('1. Informace o projektu'!$C$3,12,31)-1,1,'6. Data'!$C$76:$C$89)),"OK","!!"),ISBLANK(G450),"!",ISBLANK(H450),"!!!",H450='6. Data'!$B$3,"vyberte druh nákladu")," ")</f>
        <v xml:space="preserve"> </v>
      </c>
      <c r="J450" s="261" t="str">
        <f t="shared" si="18"/>
        <v xml:space="preserve"> </v>
      </c>
      <c r="K450" s="238" t="str">
        <f t="shared" si="19"/>
        <v xml:space="preserve"> </v>
      </c>
      <c r="L450" s="87" t="str">
        <f t="shared" si="20"/>
        <v xml:space="preserve"> </v>
      </c>
    </row>
    <row r="451" spans="1:12" x14ac:dyDescent="0.25">
      <c r="A451" s="72"/>
      <c r="B451" s="82"/>
      <c r="C451" s="82"/>
      <c r="D451" s="79"/>
      <c r="E451" s="83"/>
      <c r="F451" s="83"/>
      <c r="G451" s="81"/>
      <c r="H451" s="123"/>
      <c r="I451" s="238" t="str">
        <f>IF(ISNUMBER(F451),_xlfn.IFS(RIGHT(H451,3)="(b)",IF(AND(G451&gt;=DATE('1. Informace o projektu'!$C$3,1,1),G451&lt;=WORKDAY(DATE('1. Informace o projektu'!$C$3+1,1,31)-1,1)),"OK","!!"),RIGHT(H451,3)="(a)",IF(AND(G451&gt;=DATE('1. Informace o projektu'!$C$3,1,1),G451&lt;=WORKDAY(DATE('1. Informace o projektu'!$C$3,12,31)-1,1,'6. Data'!$C$76:$C$89)),"OK","!!"),ISBLANK(G451),"!",ISBLANK(H451),"!!!",H451='6. Data'!$B$3,"vyberte druh nákladu")," ")</f>
        <v xml:space="preserve"> </v>
      </c>
      <c r="J451" s="261" t="str">
        <f t="shared" si="18"/>
        <v xml:space="preserve"> </v>
      </c>
      <c r="K451" s="238" t="str">
        <f t="shared" si="19"/>
        <v xml:space="preserve"> </v>
      </c>
      <c r="L451" s="87" t="str">
        <f t="shared" si="20"/>
        <v xml:space="preserve"> </v>
      </c>
    </row>
    <row r="452" spans="1:12" x14ac:dyDescent="0.25">
      <c r="A452" s="72"/>
      <c r="B452" s="82"/>
      <c r="C452" s="82"/>
      <c r="D452" s="79"/>
      <c r="E452" s="83"/>
      <c r="F452" s="83"/>
      <c r="G452" s="81"/>
      <c r="H452" s="123"/>
      <c r="I452" s="238" t="str">
        <f>IF(ISNUMBER(F452),_xlfn.IFS(RIGHT(H452,3)="(b)",IF(AND(G452&gt;=DATE('1. Informace o projektu'!$C$3,1,1),G452&lt;=WORKDAY(DATE('1. Informace o projektu'!$C$3+1,1,31)-1,1)),"OK","!!"),RIGHT(H452,3)="(a)",IF(AND(G452&gt;=DATE('1. Informace o projektu'!$C$3,1,1),G452&lt;=WORKDAY(DATE('1. Informace o projektu'!$C$3,12,31)-1,1,'6. Data'!$C$76:$C$89)),"OK","!!"),ISBLANK(G452),"!",ISBLANK(H452),"!!!",H452='6. Data'!$B$3,"vyberte druh nákladu")," ")</f>
        <v xml:space="preserve"> </v>
      </c>
      <c r="J452" s="261" t="str">
        <f t="shared" si="18"/>
        <v xml:space="preserve"> </v>
      </c>
      <c r="K452" s="238" t="str">
        <f t="shared" si="19"/>
        <v xml:space="preserve"> </v>
      </c>
      <c r="L452" s="87" t="str">
        <f t="shared" si="20"/>
        <v xml:space="preserve"> </v>
      </c>
    </row>
    <row r="453" spans="1:12" x14ac:dyDescent="0.25">
      <c r="A453" s="72"/>
      <c r="B453" s="82"/>
      <c r="C453" s="82"/>
      <c r="D453" s="79"/>
      <c r="E453" s="83"/>
      <c r="F453" s="83"/>
      <c r="G453" s="81"/>
      <c r="H453" s="123"/>
      <c r="I453" s="238" t="str">
        <f>IF(ISNUMBER(F453),_xlfn.IFS(RIGHT(H453,3)="(b)",IF(AND(G453&gt;=DATE('1. Informace o projektu'!$C$3,1,1),G453&lt;=WORKDAY(DATE('1. Informace o projektu'!$C$3+1,1,31)-1,1)),"OK","!!"),RIGHT(H453,3)="(a)",IF(AND(G453&gt;=DATE('1. Informace o projektu'!$C$3,1,1),G453&lt;=WORKDAY(DATE('1. Informace o projektu'!$C$3,12,31)-1,1,'6. Data'!$C$76:$C$89)),"OK","!!"),ISBLANK(G453),"!",ISBLANK(H453),"!!!",H453='6. Data'!$B$3,"vyberte druh nákladu")," ")</f>
        <v xml:space="preserve"> </v>
      </c>
      <c r="J453" s="261" t="str">
        <f t="shared" si="18"/>
        <v xml:space="preserve"> </v>
      </c>
      <c r="K453" s="238" t="str">
        <f t="shared" si="19"/>
        <v xml:space="preserve"> </v>
      </c>
      <c r="L453" s="87" t="str">
        <f t="shared" si="20"/>
        <v xml:space="preserve"> </v>
      </c>
    </row>
    <row r="454" spans="1:12" x14ac:dyDescent="0.25">
      <c r="A454" s="72"/>
      <c r="B454" s="82"/>
      <c r="C454" s="82"/>
      <c r="D454" s="79"/>
      <c r="E454" s="83"/>
      <c r="F454" s="83"/>
      <c r="G454" s="81"/>
      <c r="H454" s="123"/>
      <c r="I454" s="238" t="str">
        <f>IF(ISNUMBER(F454),_xlfn.IFS(RIGHT(H454,3)="(b)",IF(AND(G454&gt;=DATE('1. Informace o projektu'!$C$3,1,1),G454&lt;=WORKDAY(DATE('1. Informace o projektu'!$C$3+1,1,31)-1,1)),"OK","!!"),RIGHT(H454,3)="(a)",IF(AND(G454&gt;=DATE('1. Informace o projektu'!$C$3,1,1),G454&lt;=WORKDAY(DATE('1. Informace o projektu'!$C$3,12,31)-1,1,'6. Data'!$C$76:$C$89)),"OK","!!"),ISBLANK(G454),"!",ISBLANK(H454),"!!!",H454='6. Data'!$B$3,"vyberte druh nákladu")," ")</f>
        <v xml:space="preserve"> </v>
      </c>
      <c r="J454" s="261" t="str">
        <f t="shared" si="18"/>
        <v xml:space="preserve"> </v>
      </c>
      <c r="K454" s="238" t="str">
        <f t="shared" si="19"/>
        <v xml:space="preserve"> </v>
      </c>
      <c r="L454" s="87" t="str">
        <f t="shared" si="20"/>
        <v xml:space="preserve"> </v>
      </c>
    </row>
    <row r="455" spans="1:12" x14ac:dyDescent="0.25">
      <c r="A455" s="72"/>
      <c r="B455" s="82"/>
      <c r="C455" s="82"/>
      <c r="D455" s="79"/>
      <c r="E455" s="83"/>
      <c r="F455" s="83"/>
      <c r="G455" s="81"/>
      <c r="H455" s="123"/>
      <c r="I455" s="238" t="str">
        <f>IF(ISNUMBER(F455),_xlfn.IFS(RIGHT(H455,3)="(b)",IF(AND(G455&gt;=DATE('1. Informace o projektu'!$C$3,1,1),G455&lt;=WORKDAY(DATE('1. Informace o projektu'!$C$3+1,1,31)-1,1)),"OK","!!"),RIGHT(H455,3)="(a)",IF(AND(G455&gt;=DATE('1. Informace o projektu'!$C$3,1,1),G455&lt;=WORKDAY(DATE('1. Informace o projektu'!$C$3,12,31)-1,1,'6. Data'!$C$76:$C$89)),"OK","!!"),ISBLANK(G455),"!",ISBLANK(H455),"!!!",H455='6. Data'!$B$3,"vyberte druh nákladu")," ")</f>
        <v xml:space="preserve"> </v>
      </c>
      <c r="J455" s="261" t="str">
        <f t="shared" ref="J455:J518" si="21">_xlfn.IFS(I455="!","Zapište datum úhrady",I455="ok"," ",I455=" "," ",I455="!!!","vyberte druh nákladu",I455="!!","nepovolené datum úhrady",I455="vyberte druh nákladu","vyberte druh nákladu")</f>
        <v xml:space="preserve"> </v>
      </c>
      <c r="K455" s="238" t="str">
        <f t="shared" ref="K455:K518" si="22">IF(ISNUMBER(F455),IF(E455&gt;=F455,"OK","!")," ")</f>
        <v xml:space="preserve"> </v>
      </c>
      <c r="L455" s="87" t="str">
        <f t="shared" ref="L455:L518" si="23">_xlfn.IFS(K455="!","Hrazeno z dotace je vyšší než fakturovaná částka",K455="ok"," ",K455=" "," ")</f>
        <v xml:space="preserve"> </v>
      </c>
    </row>
    <row r="456" spans="1:12" x14ac:dyDescent="0.25">
      <c r="A456" s="72"/>
      <c r="B456" s="82"/>
      <c r="C456" s="82"/>
      <c r="D456" s="79"/>
      <c r="E456" s="83"/>
      <c r="F456" s="83"/>
      <c r="G456" s="81"/>
      <c r="H456" s="123"/>
      <c r="I456" s="238" t="str">
        <f>IF(ISNUMBER(F456),_xlfn.IFS(RIGHT(H456,3)="(b)",IF(AND(G456&gt;=DATE('1. Informace o projektu'!$C$3,1,1),G456&lt;=WORKDAY(DATE('1. Informace o projektu'!$C$3+1,1,31)-1,1)),"OK","!!"),RIGHT(H456,3)="(a)",IF(AND(G456&gt;=DATE('1. Informace o projektu'!$C$3,1,1),G456&lt;=WORKDAY(DATE('1. Informace o projektu'!$C$3,12,31)-1,1,'6. Data'!$C$76:$C$89)),"OK","!!"),ISBLANK(G456),"!",ISBLANK(H456),"!!!",H456='6. Data'!$B$3,"vyberte druh nákladu")," ")</f>
        <v xml:space="preserve"> </v>
      </c>
      <c r="J456" s="261" t="str">
        <f t="shared" si="21"/>
        <v xml:space="preserve"> </v>
      </c>
      <c r="K456" s="238" t="str">
        <f t="shared" si="22"/>
        <v xml:space="preserve"> </v>
      </c>
      <c r="L456" s="87" t="str">
        <f t="shared" si="23"/>
        <v xml:space="preserve"> </v>
      </c>
    </row>
    <row r="457" spans="1:12" x14ac:dyDescent="0.25">
      <c r="A457" s="72"/>
      <c r="B457" s="82"/>
      <c r="C457" s="82"/>
      <c r="D457" s="79"/>
      <c r="E457" s="83"/>
      <c r="F457" s="83"/>
      <c r="G457" s="81"/>
      <c r="H457" s="123"/>
      <c r="I457" s="238" t="str">
        <f>IF(ISNUMBER(F457),_xlfn.IFS(RIGHT(H457,3)="(b)",IF(AND(G457&gt;=DATE('1. Informace o projektu'!$C$3,1,1),G457&lt;=WORKDAY(DATE('1. Informace o projektu'!$C$3+1,1,31)-1,1)),"OK","!!"),RIGHT(H457,3)="(a)",IF(AND(G457&gt;=DATE('1. Informace o projektu'!$C$3,1,1),G457&lt;=WORKDAY(DATE('1. Informace o projektu'!$C$3,12,31)-1,1,'6. Data'!$C$76:$C$89)),"OK","!!"),ISBLANK(G457),"!",ISBLANK(H457),"!!!",H457='6. Data'!$B$3,"vyberte druh nákladu")," ")</f>
        <v xml:space="preserve"> </v>
      </c>
      <c r="J457" s="261" t="str">
        <f t="shared" si="21"/>
        <v xml:space="preserve"> </v>
      </c>
      <c r="K457" s="238" t="str">
        <f t="shared" si="22"/>
        <v xml:space="preserve"> </v>
      </c>
      <c r="L457" s="87" t="str">
        <f t="shared" si="23"/>
        <v xml:space="preserve"> </v>
      </c>
    </row>
    <row r="458" spans="1:12" x14ac:dyDescent="0.25">
      <c r="A458" s="72"/>
      <c r="B458" s="82"/>
      <c r="C458" s="82"/>
      <c r="D458" s="79"/>
      <c r="E458" s="83"/>
      <c r="F458" s="83"/>
      <c r="G458" s="81"/>
      <c r="H458" s="123"/>
      <c r="I458" s="238" t="str">
        <f>IF(ISNUMBER(F458),_xlfn.IFS(RIGHT(H458,3)="(b)",IF(AND(G458&gt;=DATE('1. Informace o projektu'!$C$3,1,1),G458&lt;=WORKDAY(DATE('1. Informace o projektu'!$C$3+1,1,31)-1,1)),"OK","!!"),RIGHT(H458,3)="(a)",IF(AND(G458&gt;=DATE('1. Informace o projektu'!$C$3,1,1),G458&lt;=WORKDAY(DATE('1. Informace o projektu'!$C$3,12,31)-1,1,'6. Data'!$C$76:$C$89)),"OK","!!"),ISBLANK(G458),"!",ISBLANK(H458),"!!!",H458='6. Data'!$B$3,"vyberte druh nákladu")," ")</f>
        <v xml:space="preserve"> </v>
      </c>
      <c r="J458" s="261" t="str">
        <f t="shared" si="21"/>
        <v xml:space="preserve"> </v>
      </c>
      <c r="K458" s="238" t="str">
        <f t="shared" si="22"/>
        <v xml:space="preserve"> </v>
      </c>
      <c r="L458" s="87" t="str">
        <f t="shared" si="23"/>
        <v xml:space="preserve"> </v>
      </c>
    </row>
    <row r="459" spans="1:12" x14ac:dyDescent="0.25">
      <c r="A459" s="72"/>
      <c r="B459" s="82"/>
      <c r="C459" s="82"/>
      <c r="D459" s="79"/>
      <c r="E459" s="83"/>
      <c r="F459" s="83"/>
      <c r="G459" s="81"/>
      <c r="H459" s="123"/>
      <c r="I459" s="238" t="str">
        <f>IF(ISNUMBER(F459),_xlfn.IFS(RIGHT(H459,3)="(b)",IF(AND(G459&gt;=DATE('1. Informace o projektu'!$C$3,1,1),G459&lt;=WORKDAY(DATE('1. Informace o projektu'!$C$3+1,1,31)-1,1)),"OK","!!"),RIGHT(H459,3)="(a)",IF(AND(G459&gt;=DATE('1. Informace o projektu'!$C$3,1,1),G459&lt;=WORKDAY(DATE('1. Informace o projektu'!$C$3,12,31)-1,1,'6. Data'!$C$76:$C$89)),"OK","!!"),ISBLANK(G459),"!",ISBLANK(H459),"!!!",H459='6. Data'!$B$3,"vyberte druh nákladu")," ")</f>
        <v xml:space="preserve"> </v>
      </c>
      <c r="J459" s="261" t="str">
        <f t="shared" si="21"/>
        <v xml:space="preserve"> </v>
      </c>
      <c r="K459" s="238" t="str">
        <f t="shared" si="22"/>
        <v xml:space="preserve"> </v>
      </c>
      <c r="L459" s="87" t="str">
        <f t="shared" si="23"/>
        <v xml:space="preserve"> </v>
      </c>
    </row>
    <row r="460" spans="1:12" x14ac:dyDescent="0.25">
      <c r="A460" s="72"/>
      <c r="B460" s="82"/>
      <c r="C460" s="82"/>
      <c r="D460" s="79"/>
      <c r="E460" s="83"/>
      <c r="F460" s="83"/>
      <c r="G460" s="81"/>
      <c r="H460" s="123"/>
      <c r="I460" s="238" t="str">
        <f>IF(ISNUMBER(F460),_xlfn.IFS(RIGHT(H460,3)="(b)",IF(AND(G460&gt;=DATE('1. Informace o projektu'!$C$3,1,1),G460&lt;=WORKDAY(DATE('1. Informace o projektu'!$C$3+1,1,31)-1,1)),"OK","!!"),RIGHT(H460,3)="(a)",IF(AND(G460&gt;=DATE('1. Informace o projektu'!$C$3,1,1),G460&lt;=WORKDAY(DATE('1. Informace o projektu'!$C$3,12,31)-1,1,'6. Data'!$C$76:$C$89)),"OK","!!"),ISBLANK(G460),"!",ISBLANK(H460),"!!!",H460='6. Data'!$B$3,"vyberte druh nákladu")," ")</f>
        <v xml:space="preserve"> </v>
      </c>
      <c r="J460" s="261" t="str">
        <f t="shared" si="21"/>
        <v xml:space="preserve"> </v>
      </c>
      <c r="K460" s="238" t="str">
        <f t="shared" si="22"/>
        <v xml:space="preserve"> </v>
      </c>
      <c r="L460" s="87" t="str">
        <f t="shared" si="23"/>
        <v xml:space="preserve"> </v>
      </c>
    </row>
    <row r="461" spans="1:12" x14ac:dyDescent="0.25">
      <c r="A461" s="72"/>
      <c r="B461" s="82"/>
      <c r="C461" s="82"/>
      <c r="D461" s="79"/>
      <c r="E461" s="83"/>
      <c r="F461" s="83"/>
      <c r="G461" s="81"/>
      <c r="H461" s="123"/>
      <c r="I461" s="238" t="str">
        <f>IF(ISNUMBER(F461),_xlfn.IFS(RIGHT(H461,3)="(b)",IF(AND(G461&gt;=DATE('1. Informace o projektu'!$C$3,1,1),G461&lt;=WORKDAY(DATE('1. Informace o projektu'!$C$3+1,1,31)-1,1)),"OK","!!"),RIGHT(H461,3)="(a)",IF(AND(G461&gt;=DATE('1. Informace o projektu'!$C$3,1,1),G461&lt;=WORKDAY(DATE('1. Informace o projektu'!$C$3,12,31)-1,1,'6. Data'!$C$76:$C$89)),"OK","!!"),ISBLANK(G461),"!",ISBLANK(H461),"!!!",H461='6. Data'!$B$3,"vyberte druh nákladu")," ")</f>
        <v xml:space="preserve"> </v>
      </c>
      <c r="J461" s="261" t="str">
        <f t="shared" si="21"/>
        <v xml:space="preserve"> </v>
      </c>
      <c r="K461" s="238" t="str">
        <f t="shared" si="22"/>
        <v xml:space="preserve"> </v>
      </c>
      <c r="L461" s="87" t="str">
        <f t="shared" si="23"/>
        <v xml:space="preserve"> </v>
      </c>
    </row>
    <row r="462" spans="1:12" x14ac:dyDescent="0.25">
      <c r="A462" s="72"/>
      <c r="B462" s="82"/>
      <c r="C462" s="82"/>
      <c r="D462" s="79"/>
      <c r="E462" s="83"/>
      <c r="F462" s="83"/>
      <c r="G462" s="81"/>
      <c r="H462" s="123"/>
      <c r="I462" s="238" t="str">
        <f>IF(ISNUMBER(F462),_xlfn.IFS(RIGHT(H462,3)="(b)",IF(AND(G462&gt;=DATE('1. Informace o projektu'!$C$3,1,1),G462&lt;=WORKDAY(DATE('1. Informace o projektu'!$C$3+1,1,31)-1,1)),"OK","!!"),RIGHT(H462,3)="(a)",IF(AND(G462&gt;=DATE('1. Informace o projektu'!$C$3,1,1),G462&lt;=WORKDAY(DATE('1. Informace o projektu'!$C$3,12,31)-1,1,'6. Data'!$C$76:$C$89)),"OK","!!"),ISBLANK(G462),"!",ISBLANK(H462),"!!!",H462='6. Data'!$B$3,"vyberte druh nákladu")," ")</f>
        <v xml:space="preserve"> </v>
      </c>
      <c r="J462" s="261" t="str">
        <f t="shared" si="21"/>
        <v xml:space="preserve"> </v>
      </c>
      <c r="K462" s="238" t="str">
        <f t="shared" si="22"/>
        <v xml:space="preserve"> </v>
      </c>
      <c r="L462" s="87" t="str">
        <f t="shared" si="23"/>
        <v xml:space="preserve"> </v>
      </c>
    </row>
    <row r="463" spans="1:12" x14ac:dyDescent="0.25">
      <c r="A463" s="72"/>
      <c r="B463" s="82"/>
      <c r="C463" s="82"/>
      <c r="D463" s="79"/>
      <c r="E463" s="83"/>
      <c r="F463" s="83"/>
      <c r="G463" s="81"/>
      <c r="H463" s="123"/>
      <c r="I463" s="238" t="str">
        <f>IF(ISNUMBER(F463),_xlfn.IFS(RIGHT(H463,3)="(b)",IF(AND(G463&gt;=DATE('1. Informace o projektu'!$C$3,1,1),G463&lt;=WORKDAY(DATE('1. Informace o projektu'!$C$3+1,1,31)-1,1)),"OK","!!"),RIGHT(H463,3)="(a)",IF(AND(G463&gt;=DATE('1. Informace o projektu'!$C$3,1,1),G463&lt;=WORKDAY(DATE('1. Informace o projektu'!$C$3,12,31)-1,1,'6. Data'!$C$76:$C$89)),"OK","!!"),ISBLANK(G463),"!",ISBLANK(H463),"!!!",H463='6. Data'!$B$3,"vyberte druh nákladu")," ")</f>
        <v xml:space="preserve"> </v>
      </c>
      <c r="J463" s="261" t="str">
        <f t="shared" si="21"/>
        <v xml:space="preserve"> </v>
      </c>
      <c r="K463" s="238" t="str">
        <f t="shared" si="22"/>
        <v xml:space="preserve"> </v>
      </c>
      <c r="L463" s="87" t="str">
        <f t="shared" si="23"/>
        <v xml:space="preserve"> </v>
      </c>
    </row>
    <row r="464" spans="1:12" x14ac:dyDescent="0.25">
      <c r="A464" s="72"/>
      <c r="B464" s="82"/>
      <c r="C464" s="82"/>
      <c r="D464" s="79"/>
      <c r="E464" s="83"/>
      <c r="F464" s="83"/>
      <c r="G464" s="81"/>
      <c r="H464" s="123"/>
      <c r="I464" s="238" t="str">
        <f>IF(ISNUMBER(F464),_xlfn.IFS(RIGHT(H464,3)="(b)",IF(AND(G464&gt;=DATE('1. Informace o projektu'!$C$3,1,1),G464&lt;=WORKDAY(DATE('1. Informace o projektu'!$C$3+1,1,31)-1,1)),"OK","!!"),RIGHT(H464,3)="(a)",IF(AND(G464&gt;=DATE('1. Informace o projektu'!$C$3,1,1),G464&lt;=WORKDAY(DATE('1. Informace o projektu'!$C$3,12,31)-1,1,'6. Data'!$C$76:$C$89)),"OK","!!"),ISBLANK(G464),"!",ISBLANK(H464),"!!!",H464='6. Data'!$B$3,"vyberte druh nákladu")," ")</f>
        <v xml:space="preserve"> </v>
      </c>
      <c r="J464" s="261" t="str">
        <f t="shared" si="21"/>
        <v xml:space="preserve"> </v>
      </c>
      <c r="K464" s="238" t="str">
        <f t="shared" si="22"/>
        <v xml:space="preserve"> </v>
      </c>
      <c r="L464" s="87" t="str">
        <f t="shared" si="23"/>
        <v xml:space="preserve"> </v>
      </c>
    </row>
    <row r="465" spans="1:12" x14ac:dyDescent="0.25">
      <c r="A465" s="72"/>
      <c r="B465" s="82"/>
      <c r="C465" s="82"/>
      <c r="D465" s="79"/>
      <c r="E465" s="83"/>
      <c r="F465" s="83"/>
      <c r="G465" s="81"/>
      <c r="H465" s="123"/>
      <c r="I465" s="238" t="str">
        <f>IF(ISNUMBER(F465),_xlfn.IFS(RIGHT(H465,3)="(b)",IF(AND(G465&gt;=DATE('1. Informace o projektu'!$C$3,1,1),G465&lt;=WORKDAY(DATE('1. Informace o projektu'!$C$3+1,1,31)-1,1)),"OK","!!"),RIGHT(H465,3)="(a)",IF(AND(G465&gt;=DATE('1. Informace o projektu'!$C$3,1,1),G465&lt;=WORKDAY(DATE('1. Informace o projektu'!$C$3,12,31)-1,1,'6. Data'!$C$76:$C$89)),"OK","!!"),ISBLANK(G465),"!",ISBLANK(H465),"!!!",H465='6. Data'!$B$3,"vyberte druh nákladu")," ")</f>
        <v xml:space="preserve"> </v>
      </c>
      <c r="J465" s="261" t="str">
        <f t="shared" si="21"/>
        <v xml:space="preserve"> </v>
      </c>
      <c r="K465" s="238" t="str">
        <f t="shared" si="22"/>
        <v xml:space="preserve"> </v>
      </c>
      <c r="L465" s="87" t="str">
        <f t="shared" si="23"/>
        <v xml:space="preserve"> </v>
      </c>
    </row>
    <row r="466" spans="1:12" x14ac:dyDescent="0.25">
      <c r="A466" s="72"/>
      <c r="B466" s="82"/>
      <c r="C466" s="82"/>
      <c r="D466" s="79"/>
      <c r="E466" s="83"/>
      <c r="F466" s="83"/>
      <c r="G466" s="81"/>
      <c r="H466" s="123"/>
      <c r="I466" s="238" t="str">
        <f>IF(ISNUMBER(F466),_xlfn.IFS(RIGHT(H466,3)="(b)",IF(AND(G466&gt;=DATE('1. Informace o projektu'!$C$3,1,1),G466&lt;=WORKDAY(DATE('1. Informace o projektu'!$C$3+1,1,31)-1,1)),"OK","!!"),RIGHT(H466,3)="(a)",IF(AND(G466&gt;=DATE('1. Informace o projektu'!$C$3,1,1),G466&lt;=WORKDAY(DATE('1. Informace o projektu'!$C$3,12,31)-1,1,'6. Data'!$C$76:$C$89)),"OK","!!"),ISBLANK(G466),"!",ISBLANK(H466),"!!!",H466='6. Data'!$B$3,"vyberte druh nákladu")," ")</f>
        <v xml:space="preserve"> </v>
      </c>
      <c r="J466" s="261" t="str">
        <f t="shared" si="21"/>
        <v xml:space="preserve"> </v>
      </c>
      <c r="K466" s="238" t="str">
        <f t="shared" si="22"/>
        <v xml:space="preserve"> </v>
      </c>
      <c r="L466" s="87" t="str">
        <f t="shared" si="23"/>
        <v xml:space="preserve"> </v>
      </c>
    </row>
    <row r="467" spans="1:12" x14ac:dyDescent="0.25">
      <c r="A467" s="72"/>
      <c r="B467" s="82"/>
      <c r="C467" s="82"/>
      <c r="D467" s="79"/>
      <c r="E467" s="83"/>
      <c r="F467" s="83"/>
      <c r="G467" s="81"/>
      <c r="H467" s="123"/>
      <c r="I467" s="238" t="str">
        <f>IF(ISNUMBER(F467),_xlfn.IFS(RIGHT(H467,3)="(b)",IF(AND(G467&gt;=DATE('1. Informace o projektu'!$C$3,1,1),G467&lt;=WORKDAY(DATE('1. Informace o projektu'!$C$3+1,1,31)-1,1)),"OK","!!"),RIGHT(H467,3)="(a)",IF(AND(G467&gt;=DATE('1. Informace o projektu'!$C$3,1,1),G467&lt;=WORKDAY(DATE('1. Informace o projektu'!$C$3,12,31)-1,1,'6. Data'!$C$76:$C$89)),"OK","!!"),ISBLANK(G467),"!",ISBLANK(H467),"!!!",H467='6. Data'!$B$3,"vyberte druh nákladu")," ")</f>
        <v xml:space="preserve"> </v>
      </c>
      <c r="J467" s="261" t="str">
        <f t="shared" si="21"/>
        <v xml:space="preserve"> </v>
      </c>
      <c r="K467" s="238" t="str">
        <f t="shared" si="22"/>
        <v xml:space="preserve"> </v>
      </c>
      <c r="L467" s="87" t="str">
        <f t="shared" si="23"/>
        <v xml:space="preserve"> </v>
      </c>
    </row>
    <row r="468" spans="1:12" x14ac:dyDescent="0.25">
      <c r="A468" s="72"/>
      <c r="B468" s="82"/>
      <c r="C468" s="82"/>
      <c r="D468" s="79"/>
      <c r="E468" s="83"/>
      <c r="F468" s="83"/>
      <c r="G468" s="81"/>
      <c r="H468" s="123"/>
      <c r="I468" s="238" t="str">
        <f>IF(ISNUMBER(F468),_xlfn.IFS(RIGHT(H468,3)="(b)",IF(AND(G468&gt;=DATE('1. Informace o projektu'!$C$3,1,1),G468&lt;=WORKDAY(DATE('1. Informace o projektu'!$C$3+1,1,31)-1,1)),"OK","!!"),RIGHT(H468,3)="(a)",IF(AND(G468&gt;=DATE('1. Informace o projektu'!$C$3,1,1),G468&lt;=WORKDAY(DATE('1. Informace o projektu'!$C$3,12,31)-1,1,'6. Data'!$C$76:$C$89)),"OK","!!"),ISBLANK(G468),"!",ISBLANK(H468),"!!!",H468='6. Data'!$B$3,"vyberte druh nákladu")," ")</f>
        <v xml:space="preserve"> </v>
      </c>
      <c r="J468" s="261" t="str">
        <f t="shared" si="21"/>
        <v xml:space="preserve"> </v>
      </c>
      <c r="K468" s="238" t="str">
        <f t="shared" si="22"/>
        <v xml:space="preserve"> </v>
      </c>
      <c r="L468" s="87" t="str">
        <f t="shared" si="23"/>
        <v xml:space="preserve"> </v>
      </c>
    </row>
    <row r="469" spans="1:12" x14ac:dyDescent="0.25">
      <c r="A469" s="72"/>
      <c r="B469" s="82"/>
      <c r="C469" s="82"/>
      <c r="D469" s="79"/>
      <c r="E469" s="83"/>
      <c r="F469" s="83"/>
      <c r="G469" s="81"/>
      <c r="H469" s="123"/>
      <c r="I469" s="238" t="str">
        <f>IF(ISNUMBER(F469),_xlfn.IFS(RIGHT(H469,3)="(b)",IF(AND(G469&gt;=DATE('1. Informace o projektu'!$C$3,1,1),G469&lt;=WORKDAY(DATE('1. Informace o projektu'!$C$3+1,1,31)-1,1)),"OK","!!"),RIGHT(H469,3)="(a)",IF(AND(G469&gt;=DATE('1. Informace o projektu'!$C$3,1,1),G469&lt;=WORKDAY(DATE('1. Informace o projektu'!$C$3,12,31)-1,1,'6. Data'!$C$76:$C$89)),"OK","!!"),ISBLANK(G469),"!",ISBLANK(H469),"!!!",H469='6. Data'!$B$3,"vyberte druh nákladu")," ")</f>
        <v xml:space="preserve"> </v>
      </c>
      <c r="J469" s="261" t="str">
        <f t="shared" si="21"/>
        <v xml:space="preserve"> </v>
      </c>
      <c r="K469" s="238" t="str">
        <f t="shared" si="22"/>
        <v xml:space="preserve"> </v>
      </c>
      <c r="L469" s="87" t="str">
        <f t="shared" si="23"/>
        <v xml:space="preserve"> </v>
      </c>
    </row>
    <row r="470" spans="1:12" x14ac:dyDescent="0.25">
      <c r="A470" s="72"/>
      <c r="B470" s="82"/>
      <c r="C470" s="82"/>
      <c r="D470" s="79"/>
      <c r="E470" s="83"/>
      <c r="F470" s="83"/>
      <c r="G470" s="81"/>
      <c r="H470" s="123"/>
      <c r="I470" s="238" t="str">
        <f>IF(ISNUMBER(F470),_xlfn.IFS(RIGHT(H470,3)="(b)",IF(AND(G470&gt;=DATE('1. Informace o projektu'!$C$3,1,1),G470&lt;=WORKDAY(DATE('1. Informace o projektu'!$C$3+1,1,31)-1,1)),"OK","!!"),RIGHT(H470,3)="(a)",IF(AND(G470&gt;=DATE('1. Informace o projektu'!$C$3,1,1),G470&lt;=WORKDAY(DATE('1. Informace o projektu'!$C$3,12,31)-1,1,'6. Data'!$C$76:$C$89)),"OK","!!"),ISBLANK(G470),"!",ISBLANK(H470),"!!!",H470='6. Data'!$B$3,"vyberte druh nákladu")," ")</f>
        <v xml:space="preserve"> </v>
      </c>
      <c r="J470" s="261" t="str">
        <f t="shared" si="21"/>
        <v xml:space="preserve"> </v>
      </c>
      <c r="K470" s="238" t="str">
        <f t="shared" si="22"/>
        <v xml:space="preserve"> </v>
      </c>
      <c r="L470" s="87" t="str">
        <f t="shared" si="23"/>
        <v xml:space="preserve"> </v>
      </c>
    </row>
    <row r="471" spans="1:12" x14ac:dyDescent="0.25">
      <c r="A471" s="72"/>
      <c r="B471" s="82"/>
      <c r="C471" s="82"/>
      <c r="D471" s="79"/>
      <c r="E471" s="83"/>
      <c r="F471" s="83"/>
      <c r="G471" s="81"/>
      <c r="H471" s="123"/>
      <c r="I471" s="238" t="str">
        <f>IF(ISNUMBER(F471),_xlfn.IFS(RIGHT(H471,3)="(b)",IF(AND(G471&gt;=DATE('1. Informace o projektu'!$C$3,1,1),G471&lt;=WORKDAY(DATE('1. Informace o projektu'!$C$3+1,1,31)-1,1)),"OK","!!"),RIGHT(H471,3)="(a)",IF(AND(G471&gt;=DATE('1. Informace o projektu'!$C$3,1,1),G471&lt;=WORKDAY(DATE('1. Informace o projektu'!$C$3,12,31)-1,1,'6. Data'!$C$76:$C$89)),"OK","!!"),ISBLANK(G471),"!",ISBLANK(H471),"!!!",H471='6. Data'!$B$3,"vyberte druh nákladu")," ")</f>
        <v xml:space="preserve"> </v>
      </c>
      <c r="J471" s="261" t="str">
        <f t="shared" si="21"/>
        <v xml:space="preserve"> </v>
      </c>
      <c r="K471" s="238" t="str">
        <f t="shared" si="22"/>
        <v xml:space="preserve"> </v>
      </c>
      <c r="L471" s="87" t="str">
        <f t="shared" si="23"/>
        <v xml:space="preserve"> </v>
      </c>
    </row>
    <row r="472" spans="1:12" x14ac:dyDescent="0.25">
      <c r="A472" s="72"/>
      <c r="B472" s="82"/>
      <c r="C472" s="82"/>
      <c r="D472" s="79"/>
      <c r="E472" s="83"/>
      <c r="F472" s="83"/>
      <c r="G472" s="81"/>
      <c r="H472" s="123"/>
      <c r="I472" s="238" t="str">
        <f>IF(ISNUMBER(F472),_xlfn.IFS(RIGHT(H472,3)="(b)",IF(AND(G472&gt;=DATE('1. Informace o projektu'!$C$3,1,1),G472&lt;=WORKDAY(DATE('1. Informace o projektu'!$C$3+1,1,31)-1,1)),"OK","!!"),RIGHT(H472,3)="(a)",IF(AND(G472&gt;=DATE('1. Informace o projektu'!$C$3,1,1),G472&lt;=WORKDAY(DATE('1. Informace o projektu'!$C$3,12,31)-1,1,'6. Data'!$C$76:$C$89)),"OK","!!"),ISBLANK(G472),"!",ISBLANK(H472),"!!!",H472='6. Data'!$B$3,"vyberte druh nákladu")," ")</f>
        <v xml:space="preserve"> </v>
      </c>
      <c r="J472" s="261" t="str">
        <f t="shared" si="21"/>
        <v xml:space="preserve"> </v>
      </c>
      <c r="K472" s="238" t="str">
        <f t="shared" si="22"/>
        <v xml:space="preserve"> </v>
      </c>
      <c r="L472" s="87" t="str">
        <f t="shared" si="23"/>
        <v xml:space="preserve"> </v>
      </c>
    </row>
    <row r="473" spans="1:12" x14ac:dyDescent="0.25">
      <c r="A473" s="72"/>
      <c r="B473" s="82"/>
      <c r="C473" s="82"/>
      <c r="D473" s="79"/>
      <c r="E473" s="83"/>
      <c r="F473" s="83"/>
      <c r="G473" s="81"/>
      <c r="H473" s="123"/>
      <c r="I473" s="238" t="str">
        <f>IF(ISNUMBER(F473),_xlfn.IFS(RIGHT(H473,3)="(b)",IF(AND(G473&gt;=DATE('1. Informace o projektu'!$C$3,1,1),G473&lt;=WORKDAY(DATE('1. Informace o projektu'!$C$3+1,1,31)-1,1)),"OK","!!"),RIGHT(H473,3)="(a)",IF(AND(G473&gt;=DATE('1. Informace o projektu'!$C$3,1,1),G473&lt;=WORKDAY(DATE('1. Informace o projektu'!$C$3,12,31)-1,1,'6. Data'!$C$76:$C$89)),"OK","!!"),ISBLANK(G473),"!",ISBLANK(H473),"!!!",H473='6. Data'!$B$3,"vyberte druh nákladu")," ")</f>
        <v xml:space="preserve"> </v>
      </c>
      <c r="J473" s="261" t="str">
        <f t="shared" si="21"/>
        <v xml:space="preserve"> </v>
      </c>
      <c r="K473" s="238" t="str">
        <f t="shared" si="22"/>
        <v xml:space="preserve"> </v>
      </c>
      <c r="L473" s="87" t="str">
        <f t="shared" si="23"/>
        <v xml:space="preserve"> </v>
      </c>
    </row>
    <row r="474" spans="1:12" x14ac:dyDescent="0.25">
      <c r="A474" s="72"/>
      <c r="B474" s="82"/>
      <c r="C474" s="82"/>
      <c r="D474" s="79"/>
      <c r="E474" s="83"/>
      <c r="F474" s="83"/>
      <c r="G474" s="81"/>
      <c r="H474" s="123"/>
      <c r="I474" s="238" t="str">
        <f>IF(ISNUMBER(F474),_xlfn.IFS(RIGHT(H474,3)="(b)",IF(AND(G474&gt;=DATE('1. Informace o projektu'!$C$3,1,1),G474&lt;=WORKDAY(DATE('1. Informace o projektu'!$C$3+1,1,31)-1,1)),"OK","!!"),RIGHT(H474,3)="(a)",IF(AND(G474&gt;=DATE('1. Informace o projektu'!$C$3,1,1),G474&lt;=WORKDAY(DATE('1. Informace o projektu'!$C$3,12,31)-1,1,'6. Data'!$C$76:$C$89)),"OK","!!"),ISBLANK(G474),"!",ISBLANK(H474),"!!!",H474='6. Data'!$B$3,"vyberte druh nákladu")," ")</f>
        <v xml:space="preserve"> </v>
      </c>
      <c r="J474" s="261" t="str">
        <f t="shared" si="21"/>
        <v xml:space="preserve"> </v>
      </c>
      <c r="K474" s="238" t="str">
        <f t="shared" si="22"/>
        <v xml:space="preserve"> </v>
      </c>
      <c r="L474" s="87" t="str">
        <f t="shared" si="23"/>
        <v xml:space="preserve"> </v>
      </c>
    </row>
    <row r="475" spans="1:12" x14ac:dyDescent="0.25">
      <c r="A475" s="72"/>
      <c r="B475" s="82"/>
      <c r="C475" s="82"/>
      <c r="D475" s="79"/>
      <c r="E475" s="83"/>
      <c r="F475" s="83"/>
      <c r="G475" s="81"/>
      <c r="H475" s="123"/>
      <c r="I475" s="238" t="str">
        <f>IF(ISNUMBER(F475),_xlfn.IFS(RIGHT(H475,3)="(b)",IF(AND(G475&gt;=DATE('1. Informace o projektu'!$C$3,1,1),G475&lt;=WORKDAY(DATE('1. Informace o projektu'!$C$3+1,1,31)-1,1)),"OK","!!"),RIGHT(H475,3)="(a)",IF(AND(G475&gt;=DATE('1. Informace o projektu'!$C$3,1,1),G475&lt;=WORKDAY(DATE('1. Informace o projektu'!$C$3,12,31)-1,1,'6. Data'!$C$76:$C$89)),"OK","!!"),ISBLANK(G475),"!",ISBLANK(H475),"!!!",H475='6. Data'!$B$3,"vyberte druh nákladu")," ")</f>
        <v xml:space="preserve"> </v>
      </c>
      <c r="J475" s="261" t="str">
        <f t="shared" si="21"/>
        <v xml:space="preserve"> </v>
      </c>
      <c r="K475" s="238" t="str">
        <f t="shared" si="22"/>
        <v xml:space="preserve"> </v>
      </c>
      <c r="L475" s="87" t="str">
        <f t="shared" si="23"/>
        <v xml:space="preserve"> </v>
      </c>
    </row>
    <row r="476" spans="1:12" x14ac:dyDescent="0.25">
      <c r="A476" s="72"/>
      <c r="B476" s="82"/>
      <c r="C476" s="82"/>
      <c r="D476" s="79"/>
      <c r="E476" s="83"/>
      <c r="F476" s="83"/>
      <c r="G476" s="81"/>
      <c r="H476" s="123"/>
      <c r="I476" s="238" t="str">
        <f>IF(ISNUMBER(F476),_xlfn.IFS(RIGHT(H476,3)="(b)",IF(AND(G476&gt;=DATE('1. Informace o projektu'!$C$3,1,1),G476&lt;=WORKDAY(DATE('1. Informace o projektu'!$C$3+1,1,31)-1,1)),"OK","!!"),RIGHT(H476,3)="(a)",IF(AND(G476&gt;=DATE('1. Informace o projektu'!$C$3,1,1),G476&lt;=WORKDAY(DATE('1. Informace o projektu'!$C$3,12,31)-1,1,'6. Data'!$C$76:$C$89)),"OK","!!"),ISBLANK(G476),"!",ISBLANK(H476),"!!!",H476='6. Data'!$B$3,"vyberte druh nákladu")," ")</f>
        <v xml:space="preserve"> </v>
      </c>
      <c r="J476" s="261" t="str">
        <f t="shared" si="21"/>
        <v xml:space="preserve"> </v>
      </c>
      <c r="K476" s="238" t="str">
        <f t="shared" si="22"/>
        <v xml:space="preserve"> </v>
      </c>
      <c r="L476" s="87" t="str">
        <f t="shared" si="23"/>
        <v xml:space="preserve"> </v>
      </c>
    </row>
    <row r="477" spans="1:12" x14ac:dyDescent="0.25">
      <c r="A477" s="72"/>
      <c r="B477" s="82"/>
      <c r="C477" s="82"/>
      <c r="D477" s="79"/>
      <c r="E477" s="83"/>
      <c r="F477" s="83"/>
      <c r="G477" s="81"/>
      <c r="H477" s="123"/>
      <c r="I477" s="238" t="str">
        <f>IF(ISNUMBER(F477),_xlfn.IFS(RIGHT(H477,3)="(b)",IF(AND(G477&gt;=DATE('1. Informace o projektu'!$C$3,1,1),G477&lt;=WORKDAY(DATE('1. Informace o projektu'!$C$3+1,1,31)-1,1)),"OK","!!"),RIGHT(H477,3)="(a)",IF(AND(G477&gt;=DATE('1. Informace o projektu'!$C$3,1,1),G477&lt;=WORKDAY(DATE('1. Informace o projektu'!$C$3,12,31)-1,1,'6. Data'!$C$76:$C$89)),"OK","!!"),ISBLANK(G477),"!",ISBLANK(H477),"!!!",H477='6. Data'!$B$3,"vyberte druh nákladu")," ")</f>
        <v xml:space="preserve"> </v>
      </c>
      <c r="J477" s="261" t="str">
        <f t="shared" si="21"/>
        <v xml:space="preserve"> </v>
      </c>
      <c r="K477" s="238" t="str">
        <f t="shared" si="22"/>
        <v xml:space="preserve"> </v>
      </c>
      <c r="L477" s="87" t="str">
        <f t="shared" si="23"/>
        <v xml:space="preserve"> </v>
      </c>
    </row>
    <row r="478" spans="1:12" x14ac:dyDescent="0.25">
      <c r="A478" s="72"/>
      <c r="B478" s="82"/>
      <c r="C478" s="82"/>
      <c r="D478" s="79"/>
      <c r="E478" s="83"/>
      <c r="F478" s="83"/>
      <c r="G478" s="81"/>
      <c r="H478" s="123"/>
      <c r="I478" s="238" t="str">
        <f>IF(ISNUMBER(F478),_xlfn.IFS(RIGHT(H478,3)="(b)",IF(AND(G478&gt;=DATE('1. Informace o projektu'!$C$3,1,1),G478&lt;=WORKDAY(DATE('1. Informace o projektu'!$C$3+1,1,31)-1,1)),"OK","!!"),RIGHT(H478,3)="(a)",IF(AND(G478&gt;=DATE('1. Informace o projektu'!$C$3,1,1),G478&lt;=WORKDAY(DATE('1. Informace o projektu'!$C$3,12,31)-1,1,'6. Data'!$C$76:$C$89)),"OK","!!"),ISBLANK(G478),"!",ISBLANK(H478),"!!!",H478='6. Data'!$B$3,"vyberte druh nákladu")," ")</f>
        <v xml:space="preserve"> </v>
      </c>
      <c r="J478" s="261" t="str">
        <f t="shared" si="21"/>
        <v xml:space="preserve"> </v>
      </c>
      <c r="K478" s="238" t="str">
        <f t="shared" si="22"/>
        <v xml:space="preserve"> </v>
      </c>
      <c r="L478" s="87" t="str">
        <f t="shared" si="23"/>
        <v xml:space="preserve"> </v>
      </c>
    </row>
    <row r="479" spans="1:12" x14ac:dyDescent="0.25">
      <c r="A479" s="72"/>
      <c r="B479" s="82"/>
      <c r="C479" s="82"/>
      <c r="D479" s="79"/>
      <c r="E479" s="83"/>
      <c r="F479" s="83"/>
      <c r="G479" s="81"/>
      <c r="H479" s="123"/>
      <c r="I479" s="238" t="str">
        <f>IF(ISNUMBER(F479),_xlfn.IFS(RIGHT(H479,3)="(b)",IF(AND(G479&gt;=DATE('1. Informace o projektu'!$C$3,1,1),G479&lt;=WORKDAY(DATE('1. Informace o projektu'!$C$3+1,1,31)-1,1)),"OK","!!"),RIGHT(H479,3)="(a)",IF(AND(G479&gt;=DATE('1. Informace o projektu'!$C$3,1,1),G479&lt;=WORKDAY(DATE('1. Informace o projektu'!$C$3,12,31)-1,1,'6. Data'!$C$76:$C$89)),"OK","!!"),ISBLANK(G479),"!",ISBLANK(H479),"!!!",H479='6. Data'!$B$3,"vyberte druh nákladu")," ")</f>
        <v xml:space="preserve"> </v>
      </c>
      <c r="J479" s="261" t="str">
        <f t="shared" si="21"/>
        <v xml:space="preserve"> </v>
      </c>
      <c r="K479" s="238" t="str">
        <f t="shared" si="22"/>
        <v xml:space="preserve"> </v>
      </c>
      <c r="L479" s="87" t="str">
        <f t="shared" si="23"/>
        <v xml:space="preserve"> </v>
      </c>
    </row>
    <row r="480" spans="1:12" x14ac:dyDescent="0.25">
      <c r="A480" s="72"/>
      <c r="B480" s="82"/>
      <c r="C480" s="82"/>
      <c r="D480" s="79"/>
      <c r="E480" s="83"/>
      <c r="F480" s="83"/>
      <c r="G480" s="81"/>
      <c r="H480" s="123"/>
      <c r="I480" s="238" t="str">
        <f>IF(ISNUMBER(F480),_xlfn.IFS(RIGHT(H480,3)="(b)",IF(AND(G480&gt;=DATE('1. Informace o projektu'!$C$3,1,1),G480&lt;=WORKDAY(DATE('1. Informace o projektu'!$C$3+1,1,31)-1,1)),"OK","!!"),RIGHT(H480,3)="(a)",IF(AND(G480&gt;=DATE('1. Informace o projektu'!$C$3,1,1),G480&lt;=WORKDAY(DATE('1. Informace o projektu'!$C$3,12,31)-1,1,'6. Data'!$C$76:$C$89)),"OK","!!"),ISBLANK(G480),"!",ISBLANK(H480),"!!!",H480='6. Data'!$B$3,"vyberte druh nákladu")," ")</f>
        <v xml:space="preserve"> </v>
      </c>
      <c r="J480" s="261" t="str">
        <f t="shared" si="21"/>
        <v xml:space="preserve"> </v>
      </c>
      <c r="K480" s="238" t="str">
        <f t="shared" si="22"/>
        <v xml:space="preserve"> </v>
      </c>
      <c r="L480" s="87" t="str">
        <f t="shared" si="23"/>
        <v xml:space="preserve"> </v>
      </c>
    </row>
    <row r="481" spans="1:12" x14ac:dyDescent="0.25">
      <c r="A481" s="72"/>
      <c r="B481" s="82"/>
      <c r="C481" s="82"/>
      <c r="D481" s="79"/>
      <c r="E481" s="83"/>
      <c r="F481" s="83"/>
      <c r="G481" s="81"/>
      <c r="H481" s="124"/>
      <c r="I481" s="238" t="str">
        <f>IF(ISNUMBER(F481),_xlfn.IFS(RIGHT(H481,3)="(b)",IF(AND(G481&gt;=DATE('1. Informace o projektu'!$C$3,1,1),G481&lt;=WORKDAY(DATE('1. Informace o projektu'!$C$3+1,1,31)-1,1)),"OK","!!"),RIGHT(H481,3)="(a)",IF(AND(G481&gt;=DATE('1. Informace o projektu'!$C$3,1,1),G481&lt;=WORKDAY(DATE('1. Informace o projektu'!$C$3,12,31)-1,1,'6. Data'!$C$76:$C$89)),"OK","!!"),ISBLANK(G481),"!",ISBLANK(H481),"!!!",H481='6. Data'!$B$3,"vyberte druh nákladu")," ")</f>
        <v xml:space="preserve"> </v>
      </c>
      <c r="J481" s="261" t="str">
        <f t="shared" si="21"/>
        <v xml:space="preserve"> </v>
      </c>
      <c r="K481" s="238" t="str">
        <f t="shared" si="22"/>
        <v xml:space="preserve"> </v>
      </c>
      <c r="L481" s="87" t="str">
        <f t="shared" si="23"/>
        <v xml:space="preserve"> </v>
      </c>
    </row>
    <row r="482" spans="1:12" x14ac:dyDescent="0.25">
      <c r="A482" s="72"/>
      <c r="B482" s="82"/>
      <c r="C482" s="82"/>
      <c r="D482" s="79"/>
      <c r="E482" s="83"/>
      <c r="F482" s="83"/>
      <c r="G482" s="81"/>
      <c r="H482" s="123"/>
      <c r="I482" s="238" t="str">
        <f>IF(ISNUMBER(F482),_xlfn.IFS(RIGHT(H482,3)="(b)",IF(AND(G482&gt;=DATE('1. Informace o projektu'!$C$3,1,1),G482&lt;=WORKDAY(DATE('1. Informace o projektu'!$C$3+1,1,31)-1,1)),"OK","!!"),RIGHT(H482,3)="(a)",IF(AND(G482&gt;=DATE('1. Informace o projektu'!$C$3,1,1),G482&lt;=WORKDAY(DATE('1. Informace o projektu'!$C$3,12,31)-1,1,'6. Data'!$C$76:$C$89)),"OK","!!"),ISBLANK(G482),"!",ISBLANK(H482),"!!!",H482='6. Data'!$B$3,"vyberte druh nákladu")," ")</f>
        <v xml:space="preserve"> </v>
      </c>
      <c r="J482" s="261" t="str">
        <f t="shared" si="21"/>
        <v xml:space="preserve"> </v>
      </c>
      <c r="K482" s="238" t="str">
        <f t="shared" si="22"/>
        <v xml:space="preserve"> </v>
      </c>
      <c r="L482" s="87" t="str">
        <f t="shared" si="23"/>
        <v xml:space="preserve"> </v>
      </c>
    </row>
    <row r="483" spans="1:12" x14ac:dyDescent="0.25">
      <c r="A483" s="72"/>
      <c r="B483" s="82"/>
      <c r="C483" s="82"/>
      <c r="D483" s="79"/>
      <c r="E483" s="83"/>
      <c r="F483" s="83"/>
      <c r="G483" s="81"/>
      <c r="H483" s="123"/>
      <c r="I483" s="238" t="str">
        <f>IF(ISNUMBER(F483),_xlfn.IFS(RIGHT(H483,3)="(b)",IF(AND(G483&gt;=DATE('1. Informace o projektu'!$C$3,1,1),G483&lt;=WORKDAY(DATE('1. Informace o projektu'!$C$3+1,1,31)-1,1)),"OK","!!"),RIGHT(H483,3)="(a)",IF(AND(G483&gt;=DATE('1. Informace o projektu'!$C$3,1,1),G483&lt;=WORKDAY(DATE('1. Informace o projektu'!$C$3,12,31)-1,1,'6. Data'!$C$76:$C$89)),"OK","!!"),ISBLANK(G483),"!",ISBLANK(H483),"!!!",H483='6. Data'!$B$3,"vyberte druh nákladu")," ")</f>
        <v xml:space="preserve"> </v>
      </c>
      <c r="J483" s="261" t="str">
        <f t="shared" si="21"/>
        <v xml:space="preserve"> </v>
      </c>
      <c r="K483" s="238" t="str">
        <f t="shared" si="22"/>
        <v xml:space="preserve"> </v>
      </c>
      <c r="L483" s="87" t="str">
        <f t="shared" si="23"/>
        <v xml:space="preserve"> </v>
      </c>
    </row>
    <row r="484" spans="1:12" x14ac:dyDescent="0.25">
      <c r="A484" s="72"/>
      <c r="B484" s="82"/>
      <c r="C484" s="82"/>
      <c r="D484" s="79"/>
      <c r="E484" s="83"/>
      <c r="F484" s="83"/>
      <c r="G484" s="81"/>
      <c r="H484" s="123"/>
      <c r="I484" s="238" t="str">
        <f>IF(ISNUMBER(F484),_xlfn.IFS(RIGHT(H484,3)="(b)",IF(AND(G484&gt;=DATE('1. Informace o projektu'!$C$3,1,1),G484&lt;=WORKDAY(DATE('1. Informace o projektu'!$C$3+1,1,31)-1,1)),"OK","!!"),RIGHT(H484,3)="(a)",IF(AND(G484&gt;=DATE('1. Informace o projektu'!$C$3,1,1),G484&lt;=WORKDAY(DATE('1. Informace o projektu'!$C$3,12,31)-1,1,'6. Data'!$C$76:$C$89)),"OK","!!"),ISBLANK(G484),"!",ISBLANK(H484),"!!!",H484='6. Data'!$B$3,"vyberte druh nákladu")," ")</f>
        <v xml:space="preserve"> </v>
      </c>
      <c r="J484" s="261" t="str">
        <f t="shared" si="21"/>
        <v xml:space="preserve"> </v>
      </c>
      <c r="K484" s="238" t="str">
        <f t="shared" si="22"/>
        <v xml:space="preserve"> </v>
      </c>
      <c r="L484" s="87" t="str">
        <f t="shared" si="23"/>
        <v xml:space="preserve"> </v>
      </c>
    </row>
    <row r="485" spans="1:12" x14ac:dyDescent="0.25">
      <c r="A485" s="72"/>
      <c r="B485" s="82"/>
      <c r="C485" s="82"/>
      <c r="D485" s="79"/>
      <c r="E485" s="83"/>
      <c r="F485" s="83"/>
      <c r="G485" s="81"/>
      <c r="H485" s="123"/>
      <c r="I485" s="238" t="str">
        <f>IF(ISNUMBER(F485),_xlfn.IFS(RIGHT(H485,3)="(b)",IF(AND(G485&gt;=DATE('1. Informace o projektu'!$C$3,1,1),G485&lt;=WORKDAY(DATE('1. Informace o projektu'!$C$3+1,1,31)-1,1)),"OK","!!"),RIGHT(H485,3)="(a)",IF(AND(G485&gt;=DATE('1. Informace o projektu'!$C$3,1,1),G485&lt;=WORKDAY(DATE('1. Informace o projektu'!$C$3,12,31)-1,1,'6. Data'!$C$76:$C$89)),"OK","!!"),ISBLANK(G485),"!",ISBLANK(H485),"!!!",H485='6. Data'!$B$3,"vyberte druh nákladu")," ")</f>
        <v xml:space="preserve"> </v>
      </c>
      <c r="J485" s="261" t="str">
        <f t="shared" si="21"/>
        <v xml:space="preserve"> </v>
      </c>
      <c r="K485" s="238" t="str">
        <f t="shared" si="22"/>
        <v xml:space="preserve"> </v>
      </c>
      <c r="L485" s="87" t="str">
        <f t="shared" si="23"/>
        <v xml:space="preserve"> </v>
      </c>
    </row>
    <row r="486" spans="1:12" x14ac:dyDescent="0.25">
      <c r="A486" s="72"/>
      <c r="B486" s="82"/>
      <c r="C486" s="82"/>
      <c r="D486" s="79"/>
      <c r="E486" s="83"/>
      <c r="F486" s="83"/>
      <c r="G486" s="81"/>
      <c r="H486" s="123"/>
      <c r="I486" s="238" t="str">
        <f>IF(ISNUMBER(F486),_xlfn.IFS(RIGHT(H486,3)="(b)",IF(AND(G486&gt;=DATE('1. Informace o projektu'!$C$3,1,1),G486&lt;=WORKDAY(DATE('1. Informace o projektu'!$C$3+1,1,31)-1,1)),"OK","!!"),RIGHT(H486,3)="(a)",IF(AND(G486&gt;=DATE('1. Informace o projektu'!$C$3,1,1),G486&lt;=WORKDAY(DATE('1. Informace o projektu'!$C$3,12,31)-1,1,'6. Data'!$C$76:$C$89)),"OK","!!"),ISBLANK(G486),"!",ISBLANK(H486),"!!!",H486='6. Data'!$B$3,"vyberte druh nákladu")," ")</f>
        <v xml:space="preserve"> </v>
      </c>
      <c r="J486" s="261" t="str">
        <f t="shared" si="21"/>
        <v xml:space="preserve"> </v>
      </c>
      <c r="K486" s="238" t="str">
        <f t="shared" si="22"/>
        <v xml:space="preserve"> </v>
      </c>
      <c r="L486" s="87" t="str">
        <f t="shared" si="23"/>
        <v xml:space="preserve"> </v>
      </c>
    </row>
    <row r="487" spans="1:12" x14ac:dyDescent="0.25">
      <c r="A487" s="72"/>
      <c r="B487" s="82"/>
      <c r="C487" s="82"/>
      <c r="D487" s="79"/>
      <c r="E487" s="83"/>
      <c r="F487" s="83"/>
      <c r="G487" s="81"/>
      <c r="H487" s="123"/>
      <c r="I487" s="238" t="str">
        <f>IF(ISNUMBER(F487),_xlfn.IFS(RIGHT(H487,3)="(b)",IF(AND(G487&gt;=DATE('1. Informace o projektu'!$C$3,1,1),G487&lt;=WORKDAY(DATE('1. Informace o projektu'!$C$3+1,1,31)-1,1)),"OK","!!"),RIGHT(H487,3)="(a)",IF(AND(G487&gt;=DATE('1. Informace o projektu'!$C$3,1,1),G487&lt;=WORKDAY(DATE('1. Informace o projektu'!$C$3,12,31)-1,1,'6. Data'!$C$76:$C$89)),"OK","!!"),ISBLANK(G487),"!",ISBLANK(H487),"!!!",H487='6. Data'!$B$3,"vyberte druh nákladu")," ")</f>
        <v xml:space="preserve"> </v>
      </c>
      <c r="J487" s="261" t="str">
        <f t="shared" si="21"/>
        <v xml:space="preserve"> </v>
      </c>
      <c r="K487" s="238" t="str">
        <f t="shared" si="22"/>
        <v xml:space="preserve"> </v>
      </c>
      <c r="L487" s="87" t="str">
        <f t="shared" si="23"/>
        <v xml:space="preserve"> </v>
      </c>
    </row>
    <row r="488" spans="1:12" x14ac:dyDescent="0.25">
      <c r="A488" s="72"/>
      <c r="B488" s="82"/>
      <c r="C488" s="82"/>
      <c r="D488" s="79"/>
      <c r="E488" s="83"/>
      <c r="F488" s="83"/>
      <c r="G488" s="81"/>
      <c r="H488" s="123"/>
      <c r="I488" s="238" t="str">
        <f>IF(ISNUMBER(F488),_xlfn.IFS(RIGHT(H488,3)="(b)",IF(AND(G488&gt;=DATE('1. Informace o projektu'!$C$3,1,1),G488&lt;=WORKDAY(DATE('1. Informace o projektu'!$C$3+1,1,31)-1,1)),"OK","!!"),RIGHT(H488,3)="(a)",IF(AND(G488&gt;=DATE('1. Informace o projektu'!$C$3,1,1),G488&lt;=WORKDAY(DATE('1. Informace o projektu'!$C$3,12,31)-1,1,'6. Data'!$C$76:$C$89)),"OK","!!"),ISBLANK(G488),"!",ISBLANK(H488),"!!!",H488='6. Data'!$B$3,"vyberte druh nákladu")," ")</f>
        <v xml:space="preserve"> </v>
      </c>
      <c r="J488" s="261" t="str">
        <f t="shared" si="21"/>
        <v xml:space="preserve"> </v>
      </c>
      <c r="K488" s="238" t="str">
        <f t="shared" si="22"/>
        <v xml:space="preserve"> </v>
      </c>
      <c r="L488" s="87" t="str">
        <f t="shared" si="23"/>
        <v xml:space="preserve"> </v>
      </c>
    </row>
    <row r="489" spans="1:12" x14ac:dyDescent="0.25">
      <c r="A489" s="72"/>
      <c r="B489" s="82"/>
      <c r="C489" s="82"/>
      <c r="D489" s="79"/>
      <c r="E489" s="83"/>
      <c r="F489" s="83"/>
      <c r="G489" s="81"/>
      <c r="H489" s="123"/>
      <c r="I489" s="238" t="str">
        <f>IF(ISNUMBER(F489),_xlfn.IFS(RIGHT(H489,3)="(b)",IF(AND(G489&gt;=DATE('1. Informace o projektu'!$C$3,1,1),G489&lt;=WORKDAY(DATE('1. Informace o projektu'!$C$3+1,1,31)-1,1)),"OK","!!"),RIGHT(H489,3)="(a)",IF(AND(G489&gt;=DATE('1. Informace o projektu'!$C$3,1,1),G489&lt;=WORKDAY(DATE('1. Informace o projektu'!$C$3,12,31)-1,1,'6. Data'!$C$76:$C$89)),"OK","!!"),ISBLANK(G489),"!",ISBLANK(H489),"!!!",H489='6. Data'!$B$3,"vyberte druh nákladu")," ")</f>
        <v xml:space="preserve"> </v>
      </c>
      <c r="J489" s="261" t="str">
        <f t="shared" si="21"/>
        <v xml:space="preserve"> </v>
      </c>
      <c r="K489" s="238" t="str">
        <f t="shared" si="22"/>
        <v xml:space="preserve"> </v>
      </c>
      <c r="L489" s="87" t="str">
        <f t="shared" si="23"/>
        <v xml:space="preserve"> </v>
      </c>
    </row>
    <row r="490" spans="1:12" x14ac:dyDescent="0.25">
      <c r="A490" s="72"/>
      <c r="B490" s="82"/>
      <c r="C490" s="82"/>
      <c r="D490" s="79"/>
      <c r="E490" s="83"/>
      <c r="F490" s="83"/>
      <c r="G490" s="81"/>
      <c r="H490" s="123"/>
      <c r="I490" s="238" t="str">
        <f>IF(ISNUMBER(F490),_xlfn.IFS(RIGHT(H490,3)="(b)",IF(AND(G490&gt;=DATE('1. Informace o projektu'!$C$3,1,1),G490&lt;=WORKDAY(DATE('1. Informace o projektu'!$C$3+1,1,31)-1,1)),"OK","!!"),RIGHT(H490,3)="(a)",IF(AND(G490&gt;=DATE('1. Informace o projektu'!$C$3,1,1),G490&lt;=WORKDAY(DATE('1. Informace o projektu'!$C$3,12,31)-1,1,'6. Data'!$C$76:$C$89)),"OK","!!"),ISBLANK(G490),"!",ISBLANK(H490),"!!!",H490='6. Data'!$B$3,"vyberte druh nákladu")," ")</f>
        <v xml:space="preserve"> </v>
      </c>
      <c r="J490" s="261" t="str">
        <f t="shared" si="21"/>
        <v xml:space="preserve"> </v>
      </c>
      <c r="K490" s="238" t="str">
        <f t="shared" si="22"/>
        <v xml:space="preserve"> </v>
      </c>
      <c r="L490" s="87" t="str">
        <f t="shared" si="23"/>
        <v xml:space="preserve"> </v>
      </c>
    </row>
    <row r="491" spans="1:12" x14ac:dyDescent="0.25">
      <c r="A491" s="72"/>
      <c r="B491" s="82"/>
      <c r="C491" s="82"/>
      <c r="D491" s="79"/>
      <c r="E491" s="83"/>
      <c r="F491" s="83"/>
      <c r="G491" s="81"/>
      <c r="H491" s="123"/>
      <c r="I491" s="238" t="str">
        <f>IF(ISNUMBER(F491),_xlfn.IFS(RIGHT(H491,3)="(b)",IF(AND(G491&gt;=DATE('1. Informace o projektu'!$C$3,1,1),G491&lt;=WORKDAY(DATE('1. Informace o projektu'!$C$3+1,1,31)-1,1)),"OK","!!"),RIGHT(H491,3)="(a)",IF(AND(G491&gt;=DATE('1. Informace o projektu'!$C$3,1,1),G491&lt;=WORKDAY(DATE('1. Informace o projektu'!$C$3,12,31)-1,1,'6. Data'!$C$76:$C$89)),"OK","!!"),ISBLANK(G491),"!",ISBLANK(H491),"!!!",H491='6. Data'!$B$3,"vyberte druh nákladu")," ")</f>
        <v xml:space="preserve"> </v>
      </c>
      <c r="J491" s="261" t="str">
        <f t="shared" si="21"/>
        <v xml:space="preserve"> </v>
      </c>
      <c r="K491" s="238" t="str">
        <f t="shared" si="22"/>
        <v xml:space="preserve"> </v>
      </c>
      <c r="L491" s="87" t="str">
        <f t="shared" si="23"/>
        <v xml:space="preserve"> </v>
      </c>
    </row>
    <row r="492" spans="1:12" x14ac:dyDescent="0.25">
      <c r="A492" s="72"/>
      <c r="B492" s="82"/>
      <c r="C492" s="82"/>
      <c r="D492" s="79"/>
      <c r="E492" s="83"/>
      <c r="F492" s="83"/>
      <c r="G492" s="81"/>
      <c r="H492" s="123"/>
      <c r="I492" s="238" t="str">
        <f>IF(ISNUMBER(F492),_xlfn.IFS(RIGHT(H492,3)="(b)",IF(AND(G492&gt;=DATE('1. Informace o projektu'!$C$3,1,1),G492&lt;=WORKDAY(DATE('1. Informace o projektu'!$C$3+1,1,31)-1,1)),"OK","!!"),RIGHT(H492,3)="(a)",IF(AND(G492&gt;=DATE('1. Informace o projektu'!$C$3,1,1),G492&lt;=WORKDAY(DATE('1. Informace o projektu'!$C$3,12,31)-1,1,'6. Data'!$C$76:$C$89)),"OK","!!"),ISBLANK(G492),"!",ISBLANK(H492),"!!!",H492='6. Data'!$B$3,"vyberte druh nákladu")," ")</f>
        <v xml:space="preserve"> </v>
      </c>
      <c r="J492" s="261" t="str">
        <f t="shared" si="21"/>
        <v xml:space="preserve"> </v>
      </c>
      <c r="K492" s="238" t="str">
        <f t="shared" si="22"/>
        <v xml:space="preserve"> </v>
      </c>
      <c r="L492" s="87" t="str">
        <f t="shared" si="23"/>
        <v xml:space="preserve"> </v>
      </c>
    </row>
    <row r="493" spans="1:12" x14ac:dyDescent="0.25">
      <c r="A493" s="72"/>
      <c r="B493" s="82"/>
      <c r="C493" s="82"/>
      <c r="D493" s="79"/>
      <c r="E493" s="83"/>
      <c r="F493" s="83"/>
      <c r="G493" s="81"/>
      <c r="H493" s="123"/>
      <c r="I493" s="238" t="str">
        <f>IF(ISNUMBER(F493),_xlfn.IFS(RIGHT(H493,3)="(b)",IF(AND(G493&gt;=DATE('1. Informace o projektu'!$C$3,1,1),G493&lt;=WORKDAY(DATE('1. Informace o projektu'!$C$3+1,1,31)-1,1)),"OK","!!"),RIGHT(H493,3)="(a)",IF(AND(G493&gt;=DATE('1. Informace o projektu'!$C$3,1,1),G493&lt;=WORKDAY(DATE('1. Informace o projektu'!$C$3,12,31)-1,1,'6. Data'!$C$76:$C$89)),"OK","!!"),ISBLANK(G493),"!",ISBLANK(H493),"!!!",H493='6. Data'!$B$3,"vyberte druh nákladu")," ")</f>
        <v xml:space="preserve"> </v>
      </c>
      <c r="J493" s="261" t="str">
        <f t="shared" si="21"/>
        <v xml:space="preserve"> </v>
      </c>
      <c r="K493" s="238" t="str">
        <f t="shared" si="22"/>
        <v xml:space="preserve"> </v>
      </c>
      <c r="L493" s="87" t="str">
        <f t="shared" si="23"/>
        <v xml:space="preserve"> </v>
      </c>
    </row>
    <row r="494" spans="1:12" x14ac:dyDescent="0.25">
      <c r="A494" s="72"/>
      <c r="B494" s="82"/>
      <c r="C494" s="82"/>
      <c r="D494" s="79"/>
      <c r="E494" s="83"/>
      <c r="F494" s="83"/>
      <c r="G494" s="81"/>
      <c r="H494" s="123"/>
      <c r="I494" s="238" t="str">
        <f>IF(ISNUMBER(F494),_xlfn.IFS(RIGHT(H494,3)="(b)",IF(AND(G494&gt;=DATE('1. Informace o projektu'!$C$3,1,1),G494&lt;=WORKDAY(DATE('1. Informace o projektu'!$C$3+1,1,31)-1,1)),"OK","!!"),RIGHT(H494,3)="(a)",IF(AND(G494&gt;=DATE('1. Informace o projektu'!$C$3,1,1),G494&lt;=WORKDAY(DATE('1. Informace o projektu'!$C$3,12,31)-1,1,'6. Data'!$C$76:$C$89)),"OK","!!"),ISBLANK(G494),"!",ISBLANK(H494),"!!!",H494='6. Data'!$B$3,"vyberte druh nákladu")," ")</f>
        <v xml:space="preserve"> </v>
      </c>
      <c r="J494" s="261" t="str">
        <f t="shared" si="21"/>
        <v xml:space="preserve"> </v>
      </c>
      <c r="K494" s="238" t="str">
        <f t="shared" si="22"/>
        <v xml:space="preserve"> </v>
      </c>
      <c r="L494" s="87" t="str">
        <f t="shared" si="23"/>
        <v xml:space="preserve"> </v>
      </c>
    </row>
    <row r="495" spans="1:12" x14ac:dyDescent="0.25">
      <c r="A495" s="72"/>
      <c r="B495" s="82"/>
      <c r="C495" s="82"/>
      <c r="D495" s="79"/>
      <c r="E495" s="83"/>
      <c r="F495" s="83"/>
      <c r="G495" s="81"/>
      <c r="H495" s="123"/>
      <c r="I495" s="238" t="str">
        <f>IF(ISNUMBER(F495),_xlfn.IFS(RIGHT(H495,3)="(b)",IF(AND(G495&gt;=DATE('1. Informace o projektu'!$C$3,1,1),G495&lt;=WORKDAY(DATE('1. Informace o projektu'!$C$3+1,1,31)-1,1)),"OK","!!"),RIGHT(H495,3)="(a)",IF(AND(G495&gt;=DATE('1. Informace o projektu'!$C$3,1,1),G495&lt;=WORKDAY(DATE('1. Informace o projektu'!$C$3,12,31)-1,1,'6. Data'!$C$76:$C$89)),"OK","!!"),ISBLANK(G495),"!",ISBLANK(H495),"!!!",H495='6. Data'!$B$3,"vyberte druh nákladu")," ")</f>
        <v xml:space="preserve"> </v>
      </c>
      <c r="J495" s="261" t="str">
        <f t="shared" si="21"/>
        <v xml:space="preserve"> </v>
      </c>
      <c r="K495" s="238" t="str">
        <f t="shared" si="22"/>
        <v xml:space="preserve"> </v>
      </c>
      <c r="L495" s="87" t="str">
        <f t="shared" si="23"/>
        <v xml:space="preserve"> </v>
      </c>
    </row>
    <row r="496" spans="1:12" x14ac:dyDescent="0.25">
      <c r="A496" s="72"/>
      <c r="B496" s="82"/>
      <c r="C496" s="82"/>
      <c r="D496" s="79"/>
      <c r="E496" s="83"/>
      <c r="F496" s="83"/>
      <c r="G496" s="81"/>
      <c r="H496" s="123"/>
      <c r="I496" s="238" t="str">
        <f>IF(ISNUMBER(F496),_xlfn.IFS(RIGHT(H496,3)="(b)",IF(AND(G496&gt;=DATE('1. Informace o projektu'!$C$3,1,1),G496&lt;=WORKDAY(DATE('1. Informace o projektu'!$C$3+1,1,31)-1,1)),"OK","!!"),RIGHT(H496,3)="(a)",IF(AND(G496&gt;=DATE('1. Informace o projektu'!$C$3,1,1),G496&lt;=WORKDAY(DATE('1. Informace o projektu'!$C$3,12,31)-1,1,'6. Data'!$C$76:$C$89)),"OK","!!"),ISBLANK(G496),"!",ISBLANK(H496),"!!!",H496='6. Data'!$B$3,"vyberte druh nákladu")," ")</f>
        <v xml:space="preserve"> </v>
      </c>
      <c r="J496" s="261" t="str">
        <f t="shared" si="21"/>
        <v xml:space="preserve"> </v>
      </c>
      <c r="K496" s="238" t="str">
        <f t="shared" si="22"/>
        <v xml:space="preserve"> </v>
      </c>
      <c r="L496" s="87" t="str">
        <f t="shared" si="23"/>
        <v xml:space="preserve"> </v>
      </c>
    </row>
    <row r="497" spans="1:12" x14ac:dyDescent="0.25">
      <c r="A497" s="72"/>
      <c r="B497" s="82"/>
      <c r="C497" s="82"/>
      <c r="D497" s="79"/>
      <c r="E497" s="83"/>
      <c r="F497" s="83"/>
      <c r="G497" s="81"/>
      <c r="H497" s="123"/>
      <c r="I497" s="238" t="str">
        <f>IF(ISNUMBER(F497),_xlfn.IFS(RIGHT(H497,3)="(b)",IF(AND(G497&gt;=DATE('1. Informace o projektu'!$C$3,1,1),G497&lt;=WORKDAY(DATE('1. Informace o projektu'!$C$3+1,1,31)-1,1)),"OK","!!"),RIGHT(H497,3)="(a)",IF(AND(G497&gt;=DATE('1. Informace o projektu'!$C$3,1,1),G497&lt;=WORKDAY(DATE('1. Informace o projektu'!$C$3,12,31)-1,1,'6. Data'!$C$76:$C$89)),"OK","!!"),ISBLANK(G497),"!",ISBLANK(H497),"!!!",H497='6. Data'!$B$3,"vyberte druh nákladu")," ")</f>
        <v xml:space="preserve"> </v>
      </c>
      <c r="J497" s="261" t="str">
        <f t="shared" si="21"/>
        <v xml:space="preserve"> </v>
      </c>
      <c r="K497" s="238" t="str">
        <f t="shared" si="22"/>
        <v xml:space="preserve"> </v>
      </c>
      <c r="L497" s="87" t="str">
        <f t="shared" si="23"/>
        <v xml:space="preserve"> </v>
      </c>
    </row>
    <row r="498" spans="1:12" x14ac:dyDescent="0.25">
      <c r="A498" s="72"/>
      <c r="B498" s="82"/>
      <c r="C498" s="82"/>
      <c r="D498" s="79"/>
      <c r="E498" s="83"/>
      <c r="F498" s="83"/>
      <c r="G498" s="81"/>
      <c r="H498" s="125"/>
      <c r="I498" s="238" t="str">
        <f>IF(ISNUMBER(F498),_xlfn.IFS(RIGHT(H498,3)="(b)",IF(AND(G498&gt;=DATE('1. Informace o projektu'!$C$3,1,1),G498&lt;=WORKDAY(DATE('1. Informace o projektu'!$C$3+1,1,31)-1,1)),"OK","!!"),RIGHT(H498,3)="(a)",IF(AND(G498&gt;=DATE('1. Informace o projektu'!$C$3,1,1),G498&lt;=WORKDAY(DATE('1. Informace o projektu'!$C$3,12,31)-1,1,'6. Data'!$C$76:$C$89)),"OK","!!"),ISBLANK(G498),"!",ISBLANK(H498),"!!!",H498='6. Data'!$B$3,"vyberte druh nákladu")," ")</f>
        <v xml:space="preserve"> </v>
      </c>
      <c r="J498" s="261" t="str">
        <f t="shared" si="21"/>
        <v xml:space="preserve"> </v>
      </c>
      <c r="K498" s="238" t="str">
        <f t="shared" si="22"/>
        <v xml:space="preserve"> </v>
      </c>
      <c r="L498" s="87" t="str">
        <f t="shared" si="23"/>
        <v xml:space="preserve"> </v>
      </c>
    </row>
    <row r="499" spans="1:12" x14ac:dyDescent="0.25">
      <c r="A499" s="72"/>
      <c r="B499" s="82"/>
      <c r="C499" s="82"/>
      <c r="D499" s="79"/>
      <c r="E499" s="83"/>
      <c r="F499" s="83"/>
      <c r="G499" s="81"/>
      <c r="H499" s="126"/>
      <c r="I499" s="238" t="str">
        <f>IF(ISNUMBER(F499),_xlfn.IFS(RIGHT(H499,3)="(b)",IF(AND(G499&gt;=DATE('1. Informace o projektu'!$C$3,1,1),G499&lt;=WORKDAY(DATE('1. Informace o projektu'!$C$3+1,1,31)-1,1)),"OK","!!"),RIGHT(H499,3)="(a)",IF(AND(G499&gt;=DATE('1. Informace o projektu'!$C$3,1,1),G499&lt;=WORKDAY(DATE('1. Informace o projektu'!$C$3,12,31)-1,1,'6. Data'!$C$76:$C$89)),"OK","!!"),ISBLANK(G499),"!",ISBLANK(H499),"!!!",H499='6. Data'!$B$3,"vyberte druh nákladu")," ")</f>
        <v xml:space="preserve"> </v>
      </c>
      <c r="J499" s="261" t="str">
        <f t="shared" si="21"/>
        <v xml:space="preserve"> </v>
      </c>
      <c r="K499" s="238" t="str">
        <f t="shared" si="22"/>
        <v xml:space="preserve"> </v>
      </c>
      <c r="L499" s="87" t="str">
        <f t="shared" si="23"/>
        <v xml:space="preserve"> </v>
      </c>
    </row>
    <row r="500" spans="1:12" x14ac:dyDescent="0.25">
      <c r="A500" s="72"/>
      <c r="B500" s="82"/>
      <c r="C500" s="82"/>
      <c r="D500" s="79"/>
      <c r="E500" s="83"/>
      <c r="F500" s="83"/>
      <c r="G500" s="81"/>
      <c r="H500" s="126"/>
      <c r="I500" s="238" t="str">
        <f>IF(ISNUMBER(F500),_xlfn.IFS(RIGHT(H500,3)="(b)",IF(AND(G500&gt;=DATE('1. Informace o projektu'!$C$3,1,1),G500&lt;=WORKDAY(DATE('1. Informace o projektu'!$C$3+1,1,31)-1,1)),"OK","!!"),RIGHT(H500,3)="(a)",IF(AND(G500&gt;=DATE('1. Informace o projektu'!$C$3,1,1),G500&lt;=WORKDAY(DATE('1. Informace o projektu'!$C$3,12,31)-1,1,'6. Data'!$C$76:$C$89)),"OK","!!"),ISBLANK(G500),"!",ISBLANK(H500),"!!!",H500='6. Data'!$B$3,"vyberte druh nákladu")," ")</f>
        <v xml:space="preserve"> </v>
      </c>
      <c r="J500" s="261" t="str">
        <f t="shared" si="21"/>
        <v xml:space="preserve"> </v>
      </c>
      <c r="K500" s="238" t="str">
        <f t="shared" si="22"/>
        <v xml:space="preserve"> </v>
      </c>
      <c r="L500" s="87" t="str">
        <f t="shared" si="23"/>
        <v xml:space="preserve"> </v>
      </c>
    </row>
    <row r="501" spans="1:12" x14ac:dyDescent="0.25">
      <c r="A501" s="72"/>
      <c r="B501" s="82"/>
      <c r="C501" s="82"/>
      <c r="D501" s="79"/>
      <c r="E501" s="83"/>
      <c r="F501" s="83"/>
      <c r="G501" s="81"/>
      <c r="H501" s="126"/>
      <c r="I501" s="238" t="str">
        <f>IF(ISNUMBER(F501),_xlfn.IFS(RIGHT(H501,3)="(b)",IF(AND(G501&gt;=DATE('1. Informace o projektu'!$C$3,1,1),G501&lt;=WORKDAY(DATE('1. Informace o projektu'!$C$3+1,1,31)-1,1)),"OK","!!"),RIGHT(H501,3)="(a)",IF(AND(G501&gt;=DATE('1. Informace o projektu'!$C$3,1,1),G501&lt;=WORKDAY(DATE('1. Informace o projektu'!$C$3,12,31)-1,1,'6. Data'!$C$76:$C$89)),"OK","!!"),ISBLANK(G501),"!",ISBLANK(H501),"!!!",H501='6. Data'!$B$3,"vyberte druh nákladu")," ")</f>
        <v xml:space="preserve"> </v>
      </c>
      <c r="J501" s="261" t="str">
        <f t="shared" si="21"/>
        <v xml:space="preserve"> </v>
      </c>
      <c r="K501" s="238" t="str">
        <f t="shared" si="22"/>
        <v xml:space="preserve"> </v>
      </c>
      <c r="L501" s="87" t="str">
        <f t="shared" si="23"/>
        <v xml:space="preserve"> </v>
      </c>
    </row>
    <row r="502" spans="1:12" x14ac:dyDescent="0.25">
      <c r="A502" s="72"/>
      <c r="B502" s="82"/>
      <c r="C502" s="82"/>
      <c r="D502" s="79"/>
      <c r="E502" s="83"/>
      <c r="F502" s="83"/>
      <c r="G502" s="81"/>
      <c r="H502" s="126"/>
      <c r="I502" s="238" t="str">
        <f>IF(ISNUMBER(F502),_xlfn.IFS(RIGHT(H502,3)="(b)",IF(AND(G502&gt;=DATE('1. Informace o projektu'!$C$3,1,1),G502&lt;=WORKDAY(DATE('1. Informace o projektu'!$C$3+1,1,31)-1,1)),"OK","!!"),RIGHT(H502,3)="(a)",IF(AND(G502&gt;=DATE('1. Informace o projektu'!$C$3,1,1),G502&lt;=WORKDAY(DATE('1. Informace o projektu'!$C$3,12,31)-1,1,'6. Data'!$C$76:$C$89)),"OK","!!"),ISBLANK(G502),"!",ISBLANK(H502),"!!!",H502='6. Data'!$B$3,"vyberte druh nákladu")," ")</f>
        <v xml:space="preserve"> </v>
      </c>
      <c r="J502" s="261" t="str">
        <f t="shared" si="21"/>
        <v xml:space="preserve"> </v>
      </c>
      <c r="K502" s="238" t="str">
        <f t="shared" si="22"/>
        <v xml:space="preserve"> </v>
      </c>
      <c r="L502" s="87" t="str">
        <f t="shared" si="23"/>
        <v xml:space="preserve"> </v>
      </c>
    </row>
    <row r="503" spans="1:12" x14ac:dyDescent="0.25">
      <c r="A503" s="72"/>
      <c r="B503" s="82"/>
      <c r="C503" s="82"/>
      <c r="D503" s="79"/>
      <c r="E503" s="83"/>
      <c r="F503" s="83"/>
      <c r="G503" s="81"/>
      <c r="H503" s="126"/>
      <c r="I503" s="238" t="str">
        <f>IF(ISNUMBER(F503),_xlfn.IFS(RIGHT(H503,3)="(b)",IF(AND(G503&gt;=DATE('1. Informace o projektu'!$C$3,1,1),G503&lt;=WORKDAY(DATE('1. Informace o projektu'!$C$3+1,1,31)-1,1)),"OK","!!"),RIGHT(H503,3)="(a)",IF(AND(G503&gt;=DATE('1. Informace o projektu'!$C$3,1,1),G503&lt;=WORKDAY(DATE('1. Informace o projektu'!$C$3,12,31)-1,1,'6. Data'!$C$76:$C$89)),"OK","!!"),ISBLANK(G503),"!",ISBLANK(H503),"!!!",H503='6. Data'!$B$3,"vyberte druh nákladu")," ")</f>
        <v xml:space="preserve"> </v>
      </c>
      <c r="J503" s="261" t="str">
        <f t="shared" si="21"/>
        <v xml:space="preserve"> </v>
      </c>
      <c r="K503" s="238" t="str">
        <f t="shared" si="22"/>
        <v xml:space="preserve"> </v>
      </c>
      <c r="L503" s="87" t="str">
        <f t="shared" si="23"/>
        <v xml:space="preserve"> </v>
      </c>
    </row>
    <row r="504" spans="1:12" x14ac:dyDescent="0.25">
      <c r="A504" s="72"/>
      <c r="B504" s="82"/>
      <c r="C504" s="82"/>
      <c r="D504" s="79"/>
      <c r="E504" s="83"/>
      <c r="F504" s="83"/>
      <c r="G504" s="81"/>
      <c r="H504" s="126"/>
      <c r="I504" s="238" t="str">
        <f>IF(ISNUMBER(F504),_xlfn.IFS(RIGHT(H504,3)="(b)",IF(AND(G504&gt;=DATE('1. Informace o projektu'!$C$3,1,1),G504&lt;=WORKDAY(DATE('1. Informace o projektu'!$C$3+1,1,31)-1,1)),"OK","!!"),RIGHT(H504,3)="(a)",IF(AND(G504&gt;=DATE('1. Informace o projektu'!$C$3,1,1),G504&lt;=WORKDAY(DATE('1. Informace o projektu'!$C$3,12,31)-1,1,'6. Data'!$C$76:$C$89)),"OK","!!"),ISBLANK(G504),"!",ISBLANK(H504),"!!!",H504='6. Data'!$B$3,"vyberte druh nákladu")," ")</f>
        <v xml:space="preserve"> </v>
      </c>
      <c r="J504" s="261" t="str">
        <f t="shared" si="21"/>
        <v xml:space="preserve"> </v>
      </c>
      <c r="K504" s="238" t="str">
        <f t="shared" si="22"/>
        <v xml:space="preserve"> </v>
      </c>
      <c r="L504" s="87" t="str">
        <f t="shared" si="23"/>
        <v xml:space="preserve"> </v>
      </c>
    </row>
    <row r="505" spans="1:12" x14ac:dyDescent="0.25">
      <c r="A505" s="72"/>
      <c r="B505" s="82"/>
      <c r="C505" s="82"/>
      <c r="D505" s="79"/>
      <c r="E505" s="83"/>
      <c r="F505" s="83"/>
      <c r="G505" s="81"/>
      <c r="H505" s="126"/>
      <c r="I505" s="238" t="str">
        <f>IF(ISNUMBER(F505),_xlfn.IFS(RIGHT(H505,3)="(b)",IF(AND(G505&gt;=DATE('1. Informace o projektu'!$C$3,1,1),G505&lt;=WORKDAY(DATE('1. Informace o projektu'!$C$3+1,1,31)-1,1)),"OK","!!"),RIGHT(H505,3)="(a)",IF(AND(G505&gt;=DATE('1. Informace o projektu'!$C$3,1,1),G505&lt;=WORKDAY(DATE('1. Informace o projektu'!$C$3,12,31)-1,1,'6. Data'!$C$76:$C$89)),"OK","!!"),ISBLANK(G505),"!",ISBLANK(H505),"!!!",H505='6. Data'!$B$3,"vyberte druh nákladu")," ")</f>
        <v xml:space="preserve"> </v>
      </c>
      <c r="J505" s="261" t="str">
        <f t="shared" si="21"/>
        <v xml:space="preserve"> </v>
      </c>
      <c r="K505" s="238" t="str">
        <f t="shared" si="22"/>
        <v xml:space="preserve"> </v>
      </c>
      <c r="L505" s="87" t="str">
        <f t="shared" si="23"/>
        <v xml:space="preserve"> </v>
      </c>
    </row>
    <row r="506" spans="1:12" x14ac:dyDescent="0.25">
      <c r="A506" s="72"/>
      <c r="B506" s="82"/>
      <c r="C506" s="82"/>
      <c r="D506" s="79"/>
      <c r="E506" s="83"/>
      <c r="F506" s="83"/>
      <c r="G506" s="81"/>
      <c r="H506" s="126"/>
      <c r="I506" s="238" t="str">
        <f>IF(ISNUMBER(F506),_xlfn.IFS(RIGHT(H506,3)="(b)",IF(AND(G506&gt;=DATE('1. Informace o projektu'!$C$3,1,1),G506&lt;=WORKDAY(DATE('1. Informace o projektu'!$C$3+1,1,31)-1,1)),"OK","!!"),RIGHT(H506,3)="(a)",IF(AND(G506&gt;=DATE('1. Informace o projektu'!$C$3,1,1),G506&lt;=WORKDAY(DATE('1. Informace o projektu'!$C$3,12,31)-1,1,'6. Data'!$C$76:$C$89)),"OK","!!"),ISBLANK(G506),"!",ISBLANK(H506),"!!!",H506='6. Data'!$B$3,"vyberte druh nákladu")," ")</f>
        <v xml:space="preserve"> </v>
      </c>
      <c r="J506" s="261" t="str">
        <f t="shared" si="21"/>
        <v xml:space="preserve"> </v>
      </c>
      <c r="K506" s="238" t="str">
        <f t="shared" si="22"/>
        <v xml:space="preserve"> </v>
      </c>
      <c r="L506" s="87" t="str">
        <f t="shared" si="23"/>
        <v xml:space="preserve"> </v>
      </c>
    </row>
    <row r="507" spans="1:12" x14ac:dyDescent="0.25">
      <c r="A507" s="72"/>
      <c r="B507" s="82"/>
      <c r="C507" s="82"/>
      <c r="D507" s="79"/>
      <c r="E507" s="83"/>
      <c r="F507" s="83"/>
      <c r="G507" s="81"/>
      <c r="H507" s="126"/>
      <c r="I507" s="238" t="str">
        <f>IF(ISNUMBER(F507),_xlfn.IFS(RIGHT(H507,3)="(b)",IF(AND(G507&gt;=DATE('1. Informace o projektu'!$C$3,1,1),G507&lt;=WORKDAY(DATE('1. Informace o projektu'!$C$3+1,1,31)-1,1)),"OK","!!"),RIGHT(H507,3)="(a)",IF(AND(G507&gt;=DATE('1. Informace o projektu'!$C$3,1,1),G507&lt;=WORKDAY(DATE('1. Informace o projektu'!$C$3,12,31)-1,1,'6. Data'!$C$76:$C$89)),"OK","!!"),ISBLANK(G507),"!",ISBLANK(H507),"!!!",H507='6. Data'!$B$3,"vyberte druh nákladu")," ")</f>
        <v xml:space="preserve"> </v>
      </c>
      <c r="J507" s="261" t="str">
        <f t="shared" si="21"/>
        <v xml:space="preserve"> </v>
      </c>
      <c r="K507" s="238" t="str">
        <f t="shared" si="22"/>
        <v xml:space="preserve"> </v>
      </c>
      <c r="L507" s="87" t="str">
        <f t="shared" si="23"/>
        <v xml:space="preserve"> </v>
      </c>
    </row>
    <row r="508" spans="1:12" x14ac:dyDescent="0.25">
      <c r="A508" s="72"/>
      <c r="B508" s="82"/>
      <c r="C508" s="82"/>
      <c r="D508" s="79"/>
      <c r="E508" s="83"/>
      <c r="F508" s="83"/>
      <c r="G508" s="81"/>
      <c r="H508" s="126"/>
      <c r="I508" s="238" t="str">
        <f>IF(ISNUMBER(F508),_xlfn.IFS(RIGHT(H508,3)="(b)",IF(AND(G508&gt;=DATE('1. Informace o projektu'!$C$3,1,1),G508&lt;=WORKDAY(DATE('1. Informace o projektu'!$C$3+1,1,31)-1,1)),"OK","!!"),RIGHT(H508,3)="(a)",IF(AND(G508&gt;=DATE('1. Informace o projektu'!$C$3,1,1),G508&lt;=WORKDAY(DATE('1. Informace o projektu'!$C$3,12,31)-1,1,'6. Data'!$C$76:$C$89)),"OK","!!"),ISBLANK(G508),"!",ISBLANK(H508),"!!!",H508='6. Data'!$B$3,"vyberte druh nákladu")," ")</f>
        <v xml:space="preserve"> </v>
      </c>
      <c r="J508" s="261" t="str">
        <f t="shared" si="21"/>
        <v xml:space="preserve"> </v>
      </c>
      <c r="K508" s="238" t="str">
        <f t="shared" si="22"/>
        <v xml:space="preserve"> </v>
      </c>
      <c r="L508" s="87" t="str">
        <f t="shared" si="23"/>
        <v xml:space="preserve"> </v>
      </c>
    </row>
    <row r="509" spans="1:12" x14ac:dyDescent="0.25">
      <c r="A509" s="72"/>
      <c r="B509" s="82"/>
      <c r="C509" s="82"/>
      <c r="D509" s="79"/>
      <c r="E509" s="83"/>
      <c r="F509" s="83"/>
      <c r="G509" s="81"/>
      <c r="H509" s="126"/>
      <c r="I509" s="238" t="str">
        <f>IF(ISNUMBER(F509),_xlfn.IFS(RIGHT(H509,3)="(b)",IF(AND(G509&gt;=DATE('1. Informace o projektu'!$C$3,1,1),G509&lt;=WORKDAY(DATE('1. Informace o projektu'!$C$3+1,1,31)-1,1)),"OK","!!"),RIGHT(H509,3)="(a)",IF(AND(G509&gt;=DATE('1. Informace o projektu'!$C$3,1,1),G509&lt;=WORKDAY(DATE('1. Informace o projektu'!$C$3,12,31)-1,1,'6. Data'!$C$76:$C$89)),"OK","!!"),ISBLANK(G509),"!",ISBLANK(H509),"!!!",H509='6. Data'!$B$3,"vyberte druh nákladu")," ")</f>
        <v xml:space="preserve"> </v>
      </c>
      <c r="J509" s="261" t="str">
        <f t="shared" si="21"/>
        <v xml:space="preserve"> </v>
      </c>
      <c r="K509" s="238" t="str">
        <f t="shared" si="22"/>
        <v xml:space="preserve"> </v>
      </c>
      <c r="L509" s="87" t="str">
        <f t="shared" si="23"/>
        <v xml:space="preserve"> </v>
      </c>
    </row>
    <row r="510" spans="1:12" x14ac:dyDescent="0.25">
      <c r="A510" s="72"/>
      <c r="B510" s="82"/>
      <c r="C510" s="82"/>
      <c r="D510" s="79"/>
      <c r="E510" s="83"/>
      <c r="F510" s="83"/>
      <c r="G510" s="81"/>
      <c r="H510" s="126"/>
      <c r="I510" s="238" t="str">
        <f>IF(ISNUMBER(F510),_xlfn.IFS(RIGHT(H510,3)="(b)",IF(AND(G510&gt;=DATE('1. Informace o projektu'!$C$3,1,1),G510&lt;=WORKDAY(DATE('1. Informace o projektu'!$C$3+1,1,31)-1,1)),"OK","!!"),RIGHT(H510,3)="(a)",IF(AND(G510&gt;=DATE('1. Informace o projektu'!$C$3,1,1),G510&lt;=WORKDAY(DATE('1. Informace o projektu'!$C$3,12,31)-1,1,'6. Data'!$C$76:$C$89)),"OK","!!"),ISBLANK(G510),"!",ISBLANK(H510),"!!!",H510='6. Data'!$B$3,"vyberte druh nákladu")," ")</f>
        <v xml:space="preserve"> </v>
      </c>
      <c r="J510" s="261" t="str">
        <f t="shared" si="21"/>
        <v xml:space="preserve"> </v>
      </c>
      <c r="K510" s="238" t="str">
        <f t="shared" si="22"/>
        <v xml:space="preserve"> </v>
      </c>
      <c r="L510" s="87" t="str">
        <f t="shared" si="23"/>
        <v xml:space="preserve"> </v>
      </c>
    </row>
    <row r="511" spans="1:12" x14ac:dyDescent="0.25">
      <c r="A511" s="72"/>
      <c r="B511" s="82"/>
      <c r="C511" s="82"/>
      <c r="D511" s="79"/>
      <c r="E511" s="83"/>
      <c r="F511" s="83"/>
      <c r="G511" s="81"/>
      <c r="H511" s="126"/>
      <c r="I511" s="238" t="str">
        <f>IF(ISNUMBER(F511),_xlfn.IFS(RIGHT(H511,3)="(b)",IF(AND(G511&gt;=DATE('1. Informace o projektu'!$C$3,1,1),G511&lt;=WORKDAY(DATE('1. Informace o projektu'!$C$3+1,1,31)-1,1)),"OK","!!"),RIGHT(H511,3)="(a)",IF(AND(G511&gt;=DATE('1. Informace o projektu'!$C$3,1,1),G511&lt;=WORKDAY(DATE('1. Informace o projektu'!$C$3,12,31)-1,1,'6. Data'!$C$76:$C$89)),"OK","!!"),ISBLANK(G511),"!",ISBLANK(H511),"!!!",H511='6. Data'!$B$3,"vyberte druh nákladu")," ")</f>
        <v xml:space="preserve"> </v>
      </c>
      <c r="J511" s="261" t="str">
        <f t="shared" si="21"/>
        <v xml:space="preserve"> </v>
      </c>
      <c r="K511" s="238" t="str">
        <f t="shared" si="22"/>
        <v xml:space="preserve"> </v>
      </c>
      <c r="L511" s="87" t="str">
        <f t="shared" si="23"/>
        <v xml:space="preserve"> </v>
      </c>
    </row>
    <row r="512" spans="1:12" x14ac:dyDescent="0.25">
      <c r="A512" s="72"/>
      <c r="B512" s="82"/>
      <c r="C512" s="82"/>
      <c r="D512" s="79"/>
      <c r="E512" s="83"/>
      <c r="F512" s="83"/>
      <c r="G512" s="81"/>
      <c r="H512" s="126"/>
      <c r="I512" s="238" t="str">
        <f>IF(ISNUMBER(F512),_xlfn.IFS(RIGHT(H512,3)="(b)",IF(AND(G512&gt;=DATE('1. Informace o projektu'!$C$3,1,1),G512&lt;=WORKDAY(DATE('1. Informace o projektu'!$C$3+1,1,31)-1,1)),"OK","!!"),RIGHT(H512,3)="(a)",IF(AND(G512&gt;=DATE('1. Informace o projektu'!$C$3,1,1),G512&lt;=WORKDAY(DATE('1. Informace o projektu'!$C$3,12,31)-1,1,'6. Data'!$C$76:$C$89)),"OK","!!"),ISBLANK(G512),"!",ISBLANK(H512),"!!!",H512='6. Data'!$B$3,"vyberte druh nákladu")," ")</f>
        <v xml:space="preserve"> </v>
      </c>
      <c r="J512" s="261" t="str">
        <f t="shared" si="21"/>
        <v xml:space="preserve"> </v>
      </c>
      <c r="K512" s="238" t="str">
        <f t="shared" si="22"/>
        <v xml:space="preserve"> </v>
      </c>
      <c r="L512" s="87" t="str">
        <f t="shared" si="23"/>
        <v xml:space="preserve"> </v>
      </c>
    </row>
    <row r="513" spans="1:12" x14ac:dyDescent="0.25">
      <c r="A513" s="72"/>
      <c r="B513" s="82"/>
      <c r="C513" s="82"/>
      <c r="D513" s="79"/>
      <c r="E513" s="83"/>
      <c r="F513" s="83"/>
      <c r="G513" s="81"/>
      <c r="H513" s="126"/>
      <c r="I513" s="238" t="str">
        <f>IF(ISNUMBER(F513),_xlfn.IFS(RIGHT(H513,3)="(b)",IF(AND(G513&gt;=DATE('1. Informace o projektu'!$C$3,1,1),G513&lt;=WORKDAY(DATE('1. Informace o projektu'!$C$3+1,1,31)-1,1)),"OK","!!"),RIGHT(H513,3)="(a)",IF(AND(G513&gt;=DATE('1. Informace o projektu'!$C$3,1,1),G513&lt;=WORKDAY(DATE('1. Informace o projektu'!$C$3,12,31)-1,1,'6. Data'!$C$76:$C$89)),"OK","!!"),ISBLANK(G513),"!",ISBLANK(H513),"!!!",H513='6. Data'!$B$3,"vyberte druh nákladu")," ")</f>
        <v xml:space="preserve"> </v>
      </c>
      <c r="J513" s="261" t="str">
        <f t="shared" si="21"/>
        <v xml:space="preserve"> </v>
      </c>
      <c r="K513" s="238" t="str">
        <f t="shared" si="22"/>
        <v xml:space="preserve"> </v>
      </c>
      <c r="L513" s="87" t="str">
        <f t="shared" si="23"/>
        <v xml:space="preserve"> </v>
      </c>
    </row>
    <row r="514" spans="1:12" x14ac:dyDescent="0.25">
      <c r="A514" s="72"/>
      <c r="B514" s="82"/>
      <c r="C514" s="82"/>
      <c r="D514" s="79"/>
      <c r="E514" s="83"/>
      <c r="F514" s="83"/>
      <c r="G514" s="81"/>
      <c r="H514" s="126"/>
      <c r="I514" s="238" t="str">
        <f>IF(ISNUMBER(F514),_xlfn.IFS(RIGHT(H514,3)="(b)",IF(AND(G514&gt;=DATE('1. Informace o projektu'!$C$3,1,1),G514&lt;=WORKDAY(DATE('1. Informace o projektu'!$C$3+1,1,31)-1,1)),"OK","!!"),RIGHT(H514,3)="(a)",IF(AND(G514&gt;=DATE('1. Informace o projektu'!$C$3,1,1),G514&lt;=WORKDAY(DATE('1. Informace o projektu'!$C$3,12,31)-1,1,'6. Data'!$C$76:$C$89)),"OK","!!"),ISBLANK(G514),"!",ISBLANK(H514),"!!!",H514='6. Data'!$B$3,"vyberte druh nákladu")," ")</f>
        <v xml:space="preserve"> </v>
      </c>
      <c r="J514" s="261" t="str">
        <f t="shared" si="21"/>
        <v xml:space="preserve"> </v>
      </c>
      <c r="K514" s="238" t="str">
        <f t="shared" si="22"/>
        <v xml:space="preserve"> </v>
      </c>
      <c r="L514" s="87" t="str">
        <f t="shared" si="23"/>
        <v xml:space="preserve"> </v>
      </c>
    </row>
    <row r="515" spans="1:12" x14ac:dyDescent="0.25">
      <c r="A515" s="72"/>
      <c r="B515" s="82"/>
      <c r="C515" s="82"/>
      <c r="D515" s="79"/>
      <c r="E515" s="83"/>
      <c r="F515" s="83"/>
      <c r="G515" s="81"/>
      <c r="H515" s="126"/>
      <c r="I515" s="238" t="str">
        <f>IF(ISNUMBER(F515),_xlfn.IFS(RIGHT(H515,3)="(b)",IF(AND(G515&gt;=DATE('1. Informace o projektu'!$C$3,1,1),G515&lt;=WORKDAY(DATE('1. Informace o projektu'!$C$3+1,1,31)-1,1)),"OK","!!"),RIGHT(H515,3)="(a)",IF(AND(G515&gt;=DATE('1. Informace o projektu'!$C$3,1,1),G515&lt;=WORKDAY(DATE('1. Informace o projektu'!$C$3,12,31)-1,1,'6. Data'!$C$76:$C$89)),"OK","!!"),ISBLANK(G515),"!",ISBLANK(H515),"!!!",H515='6. Data'!$B$3,"vyberte druh nákladu")," ")</f>
        <v xml:space="preserve"> </v>
      </c>
      <c r="J515" s="261" t="str">
        <f t="shared" si="21"/>
        <v xml:space="preserve"> </v>
      </c>
      <c r="K515" s="238" t="str">
        <f t="shared" si="22"/>
        <v xml:space="preserve"> </v>
      </c>
      <c r="L515" s="87" t="str">
        <f t="shared" si="23"/>
        <v xml:space="preserve"> </v>
      </c>
    </row>
    <row r="516" spans="1:12" x14ac:dyDescent="0.25">
      <c r="A516" s="72"/>
      <c r="B516" s="82"/>
      <c r="C516" s="82"/>
      <c r="D516" s="79"/>
      <c r="E516" s="83"/>
      <c r="F516" s="83"/>
      <c r="G516" s="81"/>
      <c r="H516" s="126"/>
      <c r="I516" s="238" t="str">
        <f>IF(ISNUMBER(F516),_xlfn.IFS(RIGHT(H516,3)="(b)",IF(AND(G516&gt;=DATE('1. Informace o projektu'!$C$3,1,1),G516&lt;=WORKDAY(DATE('1. Informace o projektu'!$C$3+1,1,31)-1,1)),"OK","!!"),RIGHT(H516,3)="(a)",IF(AND(G516&gt;=DATE('1. Informace o projektu'!$C$3,1,1),G516&lt;=WORKDAY(DATE('1. Informace o projektu'!$C$3,12,31)-1,1,'6. Data'!$C$76:$C$89)),"OK","!!"),ISBLANK(G516),"!",ISBLANK(H516),"!!!",H516='6. Data'!$B$3,"vyberte druh nákladu")," ")</f>
        <v xml:space="preserve"> </v>
      </c>
      <c r="J516" s="261" t="str">
        <f t="shared" si="21"/>
        <v xml:space="preserve"> </v>
      </c>
      <c r="K516" s="238" t="str">
        <f t="shared" si="22"/>
        <v xml:space="preserve"> </v>
      </c>
      <c r="L516" s="87" t="str">
        <f t="shared" si="23"/>
        <v xml:space="preserve"> </v>
      </c>
    </row>
    <row r="517" spans="1:12" x14ac:dyDescent="0.25">
      <c r="A517" s="72"/>
      <c r="B517" s="82"/>
      <c r="C517" s="82"/>
      <c r="D517" s="79"/>
      <c r="E517" s="83"/>
      <c r="F517" s="83"/>
      <c r="G517" s="81"/>
      <c r="H517" s="126"/>
      <c r="I517" s="238" t="str">
        <f>IF(ISNUMBER(F517),_xlfn.IFS(RIGHT(H517,3)="(b)",IF(AND(G517&gt;=DATE('1. Informace o projektu'!$C$3,1,1),G517&lt;=WORKDAY(DATE('1. Informace o projektu'!$C$3+1,1,31)-1,1)),"OK","!!"),RIGHT(H517,3)="(a)",IF(AND(G517&gt;=DATE('1. Informace o projektu'!$C$3,1,1),G517&lt;=WORKDAY(DATE('1. Informace o projektu'!$C$3,12,31)-1,1,'6. Data'!$C$76:$C$89)),"OK","!!"),ISBLANK(G517),"!",ISBLANK(H517),"!!!",H517='6. Data'!$B$3,"vyberte druh nákladu")," ")</f>
        <v xml:space="preserve"> </v>
      </c>
      <c r="J517" s="261" t="str">
        <f t="shared" si="21"/>
        <v xml:space="preserve"> </v>
      </c>
      <c r="K517" s="238" t="str">
        <f t="shared" si="22"/>
        <v xml:space="preserve"> </v>
      </c>
      <c r="L517" s="87" t="str">
        <f t="shared" si="23"/>
        <v xml:space="preserve"> </v>
      </c>
    </row>
    <row r="518" spans="1:12" x14ac:dyDescent="0.25">
      <c r="A518" s="72"/>
      <c r="B518" s="82"/>
      <c r="C518" s="82"/>
      <c r="D518" s="79"/>
      <c r="E518" s="83"/>
      <c r="F518" s="83"/>
      <c r="G518" s="81"/>
      <c r="H518" s="126"/>
      <c r="I518" s="238" t="str">
        <f>IF(ISNUMBER(F518),_xlfn.IFS(RIGHT(H518,3)="(b)",IF(AND(G518&gt;=DATE('1. Informace o projektu'!$C$3,1,1),G518&lt;=WORKDAY(DATE('1. Informace o projektu'!$C$3+1,1,31)-1,1)),"OK","!!"),RIGHT(H518,3)="(a)",IF(AND(G518&gt;=DATE('1. Informace o projektu'!$C$3,1,1),G518&lt;=WORKDAY(DATE('1. Informace o projektu'!$C$3,12,31)-1,1,'6. Data'!$C$76:$C$89)),"OK","!!"),ISBLANK(G518),"!",ISBLANK(H518),"!!!",H518='6. Data'!$B$3,"vyberte druh nákladu")," ")</f>
        <v xml:space="preserve"> </v>
      </c>
      <c r="J518" s="261" t="str">
        <f t="shared" si="21"/>
        <v xml:space="preserve"> </v>
      </c>
      <c r="K518" s="238" t="str">
        <f t="shared" si="22"/>
        <v xml:space="preserve"> </v>
      </c>
      <c r="L518" s="87" t="str">
        <f t="shared" si="23"/>
        <v xml:space="preserve"> </v>
      </c>
    </row>
    <row r="519" spans="1:12" x14ac:dyDescent="0.25">
      <c r="A519" s="72"/>
      <c r="B519" s="82"/>
      <c r="C519" s="82"/>
      <c r="D519" s="79"/>
      <c r="E519" s="83"/>
      <c r="F519" s="83"/>
      <c r="G519" s="81"/>
      <c r="H519" s="126"/>
      <c r="I519" s="238" t="str">
        <f>IF(ISNUMBER(F519),_xlfn.IFS(RIGHT(H519,3)="(b)",IF(AND(G519&gt;=DATE('1. Informace o projektu'!$C$3,1,1),G519&lt;=WORKDAY(DATE('1. Informace o projektu'!$C$3+1,1,31)-1,1)),"OK","!!"),RIGHT(H519,3)="(a)",IF(AND(G519&gt;=DATE('1. Informace o projektu'!$C$3,1,1),G519&lt;=WORKDAY(DATE('1. Informace o projektu'!$C$3,12,31)-1,1,'6. Data'!$C$76:$C$89)),"OK","!!"),ISBLANK(G519),"!",ISBLANK(H519),"!!!",H519='6. Data'!$B$3,"vyberte druh nákladu")," ")</f>
        <v xml:space="preserve"> </v>
      </c>
      <c r="J519" s="261" t="str">
        <f t="shared" ref="J519:J582" si="24">_xlfn.IFS(I519="!","Zapište datum úhrady",I519="ok"," ",I519=" "," ",I519="!!!","vyberte druh nákladu",I519="!!","nepovolené datum úhrady",I519="vyberte druh nákladu","vyberte druh nákladu")</f>
        <v xml:space="preserve"> </v>
      </c>
      <c r="K519" s="238" t="str">
        <f t="shared" ref="K519:K582" si="25">IF(ISNUMBER(F519),IF(E519&gt;=F519,"OK","!")," ")</f>
        <v xml:space="preserve"> </v>
      </c>
      <c r="L519" s="87" t="str">
        <f t="shared" ref="L519:L582" si="26">_xlfn.IFS(K519="!","Hrazeno z dotace je vyšší než fakturovaná částka",K519="ok"," ",K519=" "," ")</f>
        <v xml:space="preserve"> </v>
      </c>
    </row>
    <row r="520" spans="1:12" x14ac:dyDescent="0.25">
      <c r="A520" s="72"/>
      <c r="B520" s="82"/>
      <c r="C520" s="82"/>
      <c r="D520" s="79"/>
      <c r="E520" s="83"/>
      <c r="F520" s="83"/>
      <c r="G520" s="81"/>
      <c r="H520" s="126"/>
      <c r="I520" s="238" t="str">
        <f>IF(ISNUMBER(F520),_xlfn.IFS(RIGHT(H520,3)="(b)",IF(AND(G520&gt;=DATE('1. Informace o projektu'!$C$3,1,1),G520&lt;=WORKDAY(DATE('1. Informace o projektu'!$C$3+1,1,31)-1,1)),"OK","!!"),RIGHT(H520,3)="(a)",IF(AND(G520&gt;=DATE('1. Informace o projektu'!$C$3,1,1),G520&lt;=WORKDAY(DATE('1. Informace o projektu'!$C$3,12,31)-1,1,'6. Data'!$C$76:$C$89)),"OK","!!"),ISBLANK(G520),"!",ISBLANK(H520),"!!!",H520='6. Data'!$B$3,"vyberte druh nákladu")," ")</f>
        <v xml:space="preserve"> </v>
      </c>
      <c r="J520" s="261" t="str">
        <f t="shared" si="24"/>
        <v xml:space="preserve"> </v>
      </c>
      <c r="K520" s="238" t="str">
        <f t="shared" si="25"/>
        <v xml:space="preserve"> </v>
      </c>
      <c r="L520" s="87" t="str">
        <f t="shared" si="26"/>
        <v xml:space="preserve"> </v>
      </c>
    </row>
    <row r="521" spans="1:12" x14ac:dyDescent="0.25">
      <c r="A521" s="72"/>
      <c r="B521" s="82"/>
      <c r="C521" s="82"/>
      <c r="D521" s="79"/>
      <c r="E521" s="83"/>
      <c r="F521" s="83"/>
      <c r="G521" s="81"/>
      <c r="H521" s="126"/>
      <c r="I521" s="238" t="str">
        <f>IF(ISNUMBER(F521),_xlfn.IFS(RIGHT(H521,3)="(b)",IF(AND(G521&gt;=DATE('1. Informace o projektu'!$C$3,1,1),G521&lt;=WORKDAY(DATE('1. Informace o projektu'!$C$3+1,1,31)-1,1)),"OK","!!"),RIGHT(H521,3)="(a)",IF(AND(G521&gt;=DATE('1. Informace o projektu'!$C$3,1,1),G521&lt;=WORKDAY(DATE('1. Informace o projektu'!$C$3,12,31)-1,1,'6. Data'!$C$76:$C$89)),"OK","!!"),ISBLANK(G521),"!",ISBLANK(H521),"!!!",H521='6. Data'!$B$3,"vyberte druh nákladu")," ")</f>
        <v xml:space="preserve"> </v>
      </c>
      <c r="J521" s="261" t="str">
        <f t="shared" si="24"/>
        <v xml:space="preserve"> </v>
      </c>
      <c r="K521" s="238" t="str">
        <f t="shared" si="25"/>
        <v xml:space="preserve"> </v>
      </c>
      <c r="L521" s="87" t="str">
        <f t="shared" si="26"/>
        <v xml:space="preserve"> </v>
      </c>
    </row>
    <row r="522" spans="1:12" x14ac:dyDescent="0.25">
      <c r="A522" s="72"/>
      <c r="B522" s="82"/>
      <c r="C522" s="82"/>
      <c r="D522" s="79"/>
      <c r="E522" s="83"/>
      <c r="F522" s="83"/>
      <c r="G522" s="81"/>
      <c r="H522" s="126"/>
      <c r="I522" s="238" t="str">
        <f>IF(ISNUMBER(F522),_xlfn.IFS(RIGHT(H522,3)="(b)",IF(AND(G522&gt;=DATE('1. Informace o projektu'!$C$3,1,1),G522&lt;=WORKDAY(DATE('1. Informace o projektu'!$C$3+1,1,31)-1,1)),"OK","!!"),RIGHT(H522,3)="(a)",IF(AND(G522&gt;=DATE('1. Informace o projektu'!$C$3,1,1),G522&lt;=WORKDAY(DATE('1. Informace o projektu'!$C$3,12,31)-1,1,'6. Data'!$C$76:$C$89)),"OK","!!"),ISBLANK(G522),"!",ISBLANK(H522),"!!!",H522='6. Data'!$B$3,"vyberte druh nákladu")," ")</f>
        <v xml:space="preserve"> </v>
      </c>
      <c r="J522" s="261" t="str">
        <f t="shared" si="24"/>
        <v xml:space="preserve"> </v>
      </c>
      <c r="K522" s="238" t="str">
        <f t="shared" si="25"/>
        <v xml:space="preserve"> </v>
      </c>
      <c r="L522" s="87" t="str">
        <f t="shared" si="26"/>
        <v xml:space="preserve"> </v>
      </c>
    </row>
    <row r="523" spans="1:12" x14ac:dyDescent="0.25">
      <c r="A523" s="72"/>
      <c r="B523" s="82"/>
      <c r="C523" s="82"/>
      <c r="D523" s="79"/>
      <c r="E523" s="83"/>
      <c r="F523" s="83"/>
      <c r="G523" s="81"/>
      <c r="H523" s="126"/>
      <c r="I523" s="238" t="str">
        <f>IF(ISNUMBER(F523),_xlfn.IFS(RIGHT(H523,3)="(b)",IF(AND(G523&gt;=DATE('1. Informace o projektu'!$C$3,1,1),G523&lt;=WORKDAY(DATE('1. Informace o projektu'!$C$3+1,1,31)-1,1)),"OK","!!"),RIGHT(H523,3)="(a)",IF(AND(G523&gt;=DATE('1. Informace o projektu'!$C$3,1,1),G523&lt;=WORKDAY(DATE('1. Informace o projektu'!$C$3,12,31)-1,1,'6. Data'!$C$76:$C$89)),"OK","!!"),ISBLANK(G523),"!",ISBLANK(H523),"!!!",H523='6. Data'!$B$3,"vyberte druh nákladu")," ")</f>
        <v xml:space="preserve"> </v>
      </c>
      <c r="J523" s="261" t="str">
        <f t="shared" si="24"/>
        <v xml:space="preserve"> </v>
      </c>
      <c r="K523" s="238" t="str">
        <f t="shared" si="25"/>
        <v xml:space="preserve"> </v>
      </c>
      <c r="L523" s="87" t="str">
        <f t="shared" si="26"/>
        <v xml:space="preserve"> </v>
      </c>
    </row>
    <row r="524" spans="1:12" x14ac:dyDescent="0.25">
      <c r="A524" s="72"/>
      <c r="B524" s="82"/>
      <c r="C524" s="82"/>
      <c r="D524" s="79"/>
      <c r="E524" s="83"/>
      <c r="F524" s="83"/>
      <c r="G524" s="81"/>
      <c r="H524" s="126"/>
      <c r="I524" s="238" t="str">
        <f>IF(ISNUMBER(F524),_xlfn.IFS(RIGHT(H524,3)="(b)",IF(AND(G524&gt;=DATE('1. Informace o projektu'!$C$3,1,1),G524&lt;=WORKDAY(DATE('1. Informace o projektu'!$C$3+1,1,31)-1,1)),"OK","!!"),RIGHT(H524,3)="(a)",IF(AND(G524&gt;=DATE('1. Informace o projektu'!$C$3,1,1),G524&lt;=WORKDAY(DATE('1. Informace o projektu'!$C$3,12,31)-1,1,'6. Data'!$C$76:$C$89)),"OK","!!"),ISBLANK(G524),"!",ISBLANK(H524),"!!!",H524='6. Data'!$B$3,"vyberte druh nákladu")," ")</f>
        <v xml:space="preserve"> </v>
      </c>
      <c r="J524" s="261" t="str">
        <f t="shared" si="24"/>
        <v xml:space="preserve"> </v>
      </c>
      <c r="K524" s="238" t="str">
        <f t="shared" si="25"/>
        <v xml:space="preserve"> </v>
      </c>
      <c r="L524" s="87" t="str">
        <f t="shared" si="26"/>
        <v xml:space="preserve"> </v>
      </c>
    </row>
    <row r="525" spans="1:12" x14ac:dyDescent="0.25">
      <c r="A525" s="72"/>
      <c r="B525" s="82"/>
      <c r="C525" s="82"/>
      <c r="D525" s="79"/>
      <c r="E525" s="83"/>
      <c r="F525" s="83"/>
      <c r="G525" s="81"/>
      <c r="H525" s="126"/>
      <c r="I525" s="238" t="str">
        <f>IF(ISNUMBER(F525),_xlfn.IFS(RIGHT(H525,3)="(b)",IF(AND(G525&gt;=DATE('1. Informace o projektu'!$C$3,1,1),G525&lt;=WORKDAY(DATE('1. Informace o projektu'!$C$3+1,1,31)-1,1)),"OK","!!"),RIGHT(H525,3)="(a)",IF(AND(G525&gt;=DATE('1. Informace o projektu'!$C$3,1,1),G525&lt;=WORKDAY(DATE('1. Informace o projektu'!$C$3,12,31)-1,1,'6. Data'!$C$76:$C$89)),"OK","!!"),ISBLANK(G525),"!",ISBLANK(H525),"!!!",H525='6. Data'!$B$3,"vyberte druh nákladu")," ")</f>
        <v xml:space="preserve"> </v>
      </c>
      <c r="J525" s="261" t="str">
        <f t="shared" si="24"/>
        <v xml:space="preserve"> </v>
      </c>
      <c r="K525" s="238" t="str">
        <f t="shared" si="25"/>
        <v xml:space="preserve"> </v>
      </c>
      <c r="L525" s="87" t="str">
        <f t="shared" si="26"/>
        <v xml:space="preserve"> </v>
      </c>
    </row>
    <row r="526" spans="1:12" x14ac:dyDescent="0.25">
      <c r="A526" s="72"/>
      <c r="B526" s="82"/>
      <c r="C526" s="82"/>
      <c r="D526" s="79"/>
      <c r="E526" s="83"/>
      <c r="F526" s="83"/>
      <c r="G526" s="81"/>
      <c r="H526" s="126"/>
      <c r="I526" s="238" t="str">
        <f>IF(ISNUMBER(F526),_xlfn.IFS(RIGHT(H526,3)="(b)",IF(AND(G526&gt;=DATE('1. Informace o projektu'!$C$3,1,1),G526&lt;=WORKDAY(DATE('1. Informace o projektu'!$C$3+1,1,31)-1,1)),"OK","!!"),RIGHT(H526,3)="(a)",IF(AND(G526&gt;=DATE('1. Informace o projektu'!$C$3,1,1),G526&lt;=WORKDAY(DATE('1. Informace o projektu'!$C$3,12,31)-1,1,'6. Data'!$C$76:$C$89)),"OK","!!"),ISBLANK(G526),"!",ISBLANK(H526),"!!!",H526='6. Data'!$B$3,"vyberte druh nákladu")," ")</f>
        <v xml:space="preserve"> </v>
      </c>
      <c r="J526" s="261" t="str">
        <f t="shared" si="24"/>
        <v xml:space="preserve"> </v>
      </c>
      <c r="K526" s="238" t="str">
        <f t="shared" si="25"/>
        <v xml:space="preserve"> </v>
      </c>
      <c r="L526" s="87" t="str">
        <f t="shared" si="26"/>
        <v xml:space="preserve"> </v>
      </c>
    </row>
    <row r="527" spans="1:12" x14ac:dyDescent="0.25">
      <c r="A527" s="72"/>
      <c r="B527" s="82"/>
      <c r="C527" s="82"/>
      <c r="D527" s="79"/>
      <c r="E527" s="83"/>
      <c r="F527" s="83"/>
      <c r="G527" s="81"/>
      <c r="H527" s="126"/>
      <c r="I527" s="238" t="str">
        <f>IF(ISNUMBER(F527),_xlfn.IFS(RIGHT(H527,3)="(b)",IF(AND(G527&gt;=DATE('1. Informace o projektu'!$C$3,1,1),G527&lt;=WORKDAY(DATE('1. Informace o projektu'!$C$3+1,1,31)-1,1)),"OK","!!"),RIGHT(H527,3)="(a)",IF(AND(G527&gt;=DATE('1. Informace o projektu'!$C$3,1,1),G527&lt;=WORKDAY(DATE('1. Informace o projektu'!$C$3,12,31)-1,1,'6. Data'!$C$76:$C$89)),"OK","!!"),ISBLANK(G527),"!",ISBLANK(H527),"!!!",H527='6. Data'!$B$3,"vyberte druh nákladu")," ")</f>
        <v xml:space="preserve"> </v>
      </c>
      <c r="J527" s="261" t="str">
        <f t="shared" si="24"/>
        <v xml:space="preserve"> </v>
      </c>
      <c r="K527" s="238" t="str">
        <f t="shared" si="25"/>
        <v xml:space="preserve"> </v>
      </c>
      <c r="L527" s="87" t="str">
        <f t="shared" si="26"/>
        <v xml:space="preserve"> </v>
      </c>
    </row>
    <row r="528" spans="1:12" x14ac:dyDescent="0.25">
      <c r="A528" s="72"/>
      <c r="B528" s="82"/>
      <c r="C528" s="82"/>
      <c r="D528" s="79"/>
      <c r="E528" s="83"/>
      <c r="F528" s="83"/>
      <c r="G528" s="81"/>
      <c r="H528" s="126"/>
      <c r="I528" s="238" t="str">
        <f>IF(ISNUMBER(F528),_xlfn.IFS(RIGHT(H528,3)="(b)",IF(AND(G528&gt;=DATE('1. Informace o projektu'!$C$3,1,1),G528&lt;=WORKDAY(DATE('1. Informace o projektu'!$C$3+1,1,31)-1,1)),"OK","!!"),RIGHT(H528,3)="(a)",IF(AND(G528&gt;=DATE('1. Informace o projektu'!$C$3,1,1),G528&lt;=WORKDAY(DATE('1. Informace o projektu'!$C$3,12,31)-1,1,'6. Data'!$C$76:$C$89)),"OK","!!"),ISBLANK(G528),"!",ISBLANK(H528),"!!!",H528='6. Data'!$B$3,"vyberte druh nákladu")," ")</f>
        <v xml:space="preserve"> </v>
      </c>
      <c r="J528" s="261" t="str">
        <f t="shared" si="24"/>
        <v xml:space="preserve"> </v>
      </c>
      <c r="K528" s="238" t="str">
        <f t="shared" si="25"/>
        <v xml:space="preserve"> </v>
      </c>
      <c r="L528" s="87" t="str">
        <f t="shared" si="26"/>
        <v xml:space="preserve"> </v>
      </c>
    </row>
    <row r="529" spans="1:12" x14ac:dyDescent="0.25">
      <c r="A529" s="72"/>
      <c r="B529" s="82"/>
      <c r="C529" s="82"/>
      <c r="D529" s="79"/>
      <c r="E529" s="83"/>
      <c r="F529" s="83"/>
      <c r="G529" s="81"/>
      <c r="H529" s="126"/>
      <c r="I529" s="238" t="str">
        <f>IF(ISNUMBER(F529),_xlfn.IFS(RIGHT(H529,3)="(b)",IF(AND(G529&gt;=DATE('1. Informace o projektu'!$C$3,1,1),G529&lt;=WORKDAY(DATE('1. Informace o projektu'!$C$3+1,1,31)-1,1)),"OK","!!"),RIGHT(H529,3)="(a)",IF(AND(G529&gt;=DATE('1. Informace o projektu'!$C$3,1,1),G529&lt;=WORKDAY(DATE('1. Informace o projektu'!$C$3,12,31)-1,1,'6. Data'!$C$76:$C$89)),"OK","!!"),ISBLANK(G529),"!",ISBLANK(H529),"!!!",H529='6. Data'!$B$3,"vyberte druh nákladu")," ")</f>
        <v xml:space="preserve"> </v>
      </c>
      <c r="J529" s="261" t="str">
        <f t="shared" si="24"/>
        <v xml:space="preserve"> </v>
      </c>
      <c r="K529" s="238" t="str">
        <f t="shared" si="25"/>
        <v xml:space="preserve"> </v>
      </c>
      <c r="L529" s="87" t="str">
        <f t="shared" si="26"/>
        <v xml:space="preserve"> </v>
      </c>
    </row>
    <row r="530" spans="1:12" x14ac:dyDescent="0.25">
      <c r="A530" s="72"/>
      <c r="B530" s="82"/>
      <c r="C530" s="82"/>
      <c r="D530" s="79"/>
      <c r="E530" s="83"/>
      <c r="F530" s="83"/>
      <c r="G530" s="81"/>
      <c r="H530" s="126"/>
      <c r="I530" s="238" t="str">
        <f>IF(ISNUMBER(F530),_xlfn.IFS(RIGHT(H530,3)="(b)",IF(AND(G530&gt;=DATE('1. Informace o projektu'!$C$3,1,1),G530&lt;=WORKDAY(DATE('1. Informace o projektu'!$C$3+1,1,31)-1,1)),"OK","!!"),RIGHT(H530,3)="(a)",IF(AND(G530&gt;=DATE('1. Informace o projektu'!$C$3,1,1),G530&lt;=WORKDAY(DATE('1. Informace o projektu'!$C$3,12,31)-1,1,'6. Data'!$C$76:$C$89)),"OK","!!"),ISBLANK(G530),"!",ISBLANK(H530),"!!!",H530='6. Data'!$B$3,"vyberte druh nákladu")," ")</f>
        <v xml:space="preserve"> </v>
      </c>
      <c r="J530" s="261" t="str">
        <f t="shared" si="24"/>
        <v xml:space="preserve"> </v>
      </c>
      <c r="K530" s="238" t="str">
        <f t="shared" si="25"/>
        <v xml:space="preserve"> </v>
      </c>
      <c r="L530" s="87" t="str">
        <f t="shared" si="26"/>
        <v xml:space="preserve"> </v>
      </c>
    </row>
    <row r="531" spans="1:12" x14ac:dyDescent="0.25">
      <c r="A531" s="72"/>
      <c r="B531" s="82"/>
      <c r="C531" s="82"/>
      <c r="D531" s="79"/>
      <c r="E531" s="83"/>
      <c r="F531" s="83"/>
      <c r="G531" s="81"/>
      <c r="H531" s="126"/>
      <c r="I531" s="238" t="str">
        <f>IF(ISNUMBER(F531),_xlfn.IFS(RIGHT(H531,3)="(b)",IF(AND(G531&gt;=DATE('1. Informace o projektu'!$C$3,1,1),G531&lt;=WORKDAY(DATE('1. Informace o projektu'!$C$3+1,1,31)-1,1)),"OK","!!"),RIGHT(H531,3)="(a)",IF(AND(G531&gt;=DATE('1. Informace o projektu'!$C$3,1,1),G531&lt;=WORKDAY(DATE('1. Informace o projektu'!$C$3,12,31)-1,1,'6. Data'!$C$76:$C$89)),"OK","!!"),ISBLANK(G531),"!",ISBLANK(H531),"!!!",H531='6. Data'!$B$3,"vyberte druh nákladu")," ")</f>
        <v xml:space="preserve"> </v>
      </c>
      <c r="J531" s="261" t="str">
        <f t="shared" si="24"/>
        <v xml:space="preserve"> </v>
      </c>
      <c r="K531" s="238" t="str">
        <f t="shared" si="25"/>
        <v xml:space="preserve"> </v>
      </c>
      <c r="L531" s="87" t="str">
        <f t="shared" si="26"/>
        <v xml:space="preserve"> </v>
      </c>
    </row>
    <row r="532" spans="1:12" x14ac:dyDescent="0.25">
      <c r="A532" s="72"/>
      <c r="B532" s="82"/>
      <c r="C532" s="82"/>
      <c r="D532" s="79"/>
      <c r="E532" s="83"/>
      <c r="F532" s="83"/>
      <c r="G532" s="81"/>
      <c r="H532" s="126"/>
      <c r="I532" s="238" t="str">
        <f>IF(ISNUMBER(F532),_xlfn.IFS(RIGHT(H532,3)="(b)",IF(AND(G532&gt;=DATE('1. Informace o projektu'!$C$3,1,1),G532&lt;=WORKDAY(DATE('1. Informace o projektu'!$C$3+1,1,31)-1,1)),"OK","!!"),RIGHT(H532,3)="(a)",IF(AND(G532&gt;=DATE('1. Informace o projektu'!$C$3,1,1),G532&lt;=WORKDAY(DATE('1. Informace o projektu'!$C$3,12,31)-1,1,'6. Data'!$C$76:$C$89)),"OK","!!"),ISBLANK(G532),"!",ISBLANK(H532),"!!!",H532='6. Data'!$B$3,"vyberte druh nákladu")," ")</f>
        <v xml:space="preserve"> </v>
      </c>
      <c r="J532" s="261" t="str">
        <f t="shared" si="24"/>
        <v xml:space="preserve"> </v>
      </c>
      <c r="K532" s="238" t="str">
        <f t="shared" si="25"/>
        <v xml:space="preserve"> </v>
      </c>
      <c r="L532" s="87" t="str">
        <f t="shared" si="26"/>
        <v xml:space="preserve"> </v>
      </c>
    </row>
    <row r="533" spans="1:12" x14ac:dyDescent="0.25">
      <c r="A533" s="72"/>
      <c r="B533" s="82"/>
      <c r="C533" s="82"/>
      <c r="D533" s="79"/>
      <c r="E533" s="83"/>
      <c r="F533" s="83"/>
      <c r="G533" s="81"/>
      <c r="H533" s="126"/>
      <c r="I533" s="238" t="str">
        <f>IF(ISNUMBER(F533),_xlfn.IFS(RIGHT(H533,3)="(b)",IF(AND(G533&gt;=DATE('1. Informace o projektu'!$C$3,1,1),G533&lt;=WORKDAY(DATE('1. Informace o projektu'!$C$3+1,1,31)-1,1)),"OK","!!"),RIGHT(H533,3)="(a)",IF(AND(G533&gt;=DATE('1. Informace o projektu'!$C$3,1,1),G533&lt;=WORKDAY(DATE('1. Informace o projektu'!$C$3,12,31)-1,1,'6. Data'!$C$76:$C$89)),"OK","!!"),ISBLANK(G533),"!",ISBLANK(H533),"!!!",H533='6. Data'!$B$3,"vyberte druh nákladu")," ")</f>
        <v xml:space="preserve"> </v>
      </c>
      <c r="J533" s="261" t="str">
        <f t="shared" si="24"/>
        <v xml:space="preserve"> </v>
      </c>
      <c r="K533" s="238" t="str">
        <f t="shared" si="25"/>
        <v xml:space="preserve"> </v>
      </c>
      <c r="L533" s="87" t="str">
        <f t="shared" si="26"/>
        <v xml:space="preserve"> </v>
      </c>
    </row>
    <row r="534" spans="1:12" x14ac:dyDescent="0.25">
      <c r="A534" s="72"/>
      <c r="B534" s="82"/>
      <c r="C534" s="82"/>
      <c r="D534" s="79"/>
      <c r="E534" s="83"/>
      <c r="F534" s="83"/>
      <c r="G534" s="81"/>
      <c r="H534" s="126"/>
      <c r="I534" s="238" t="str">
        <f>IF(ISNUMBER(F534),_xlfn.IFS(RIGHT(H534,3)="(b)",IF(AND(G534&gt;=DATE('1. Informace o projektu'!$C$3,1,1),G534&lt;=WORKDAY(DATE('1. Informace o projektu'!$C$3+1,1,31)-1,1)),"OK","!!"),RIGHT(H534,3)="(a)",IF(AND(G534&gt;=DATE('1. Informace o projektu'!$C$3,1,1),G534&lt;=WORKDAY(DATE('1. Informace o projektu'!$C$3,12,31)-1,1,'6. Data'!$C$76:$C$89)),"OK","!!"),ISBLANK(G534),"!",ISBLANK(H534),"!!!",H534='6. Data'!$B$3,"vyberte druh nákladu")," ")</f>
        <v xml:space="preserve"> </v>
      </c>
      <c r="J534" s="261" t="str">
        <f t="shared" si="24"/>
        <v xml:space="preserve"> </v>
      </c>
      <c r="K534" s="238" t="str">
        <f t="shared" si="25"/>
        <v xml:space="preserve"> </v>
      </c>
      <c r="L534" s="87" t="str">
        <f t="shared" si="26"/>
        <v xml:space="preserve"> </v>
      </c>
    </row>
    <row r="535" spans="1:12" x14ac:dyDescent="0.25">
      <c r="A535" s="72"/>
      <c r="B535" s="82"/>
      <c r="C535" s="82"/>
      <c r="D535" s="79"/>
      <c r="E535" s="83"/>
      <c r="F535" s="83"/>
      <c r="G535" s="81"/>
      <c r="H535" s="126"/>
      <c r="I535" s="238" t="str">
        <f>IF(ISNUMBER(F535),_xlfn.IFS(RIGHT(H535,3)="(b)",IF(AND(G535&gt;=DATE('1. Informace o projektu'!$C$3,1,1),G535&lt;=WORKDAY(DATE('1. Informace o projektu'!$C$3+1,1,31)-1,1)),"OK","!!"),RIGHT(H535,3)="(a)",IF(AND(G535&gt;=DATE('1. Informace o projektu'!$C$3,1,1),G535&lt;=WORKDAY(DATE('1. Informace o projektu'!$C$3,12,31)-1,1,'6. Data'!$C$76:$C$89)),"OK","!!"),ISBLANK(G535),"!",ISBLANK(H535),"!!!",H535='6. Data'!$B$3,"vyberte druh nákladu")," ")</f>
        <v xml:space="preserve"> </v>
      </c>
      <c r="J535" s="261" t="str">
        <f t="shared" si="24"/>
        <v xml:space="preserve"> </v>
      </c>
      <c r="K535" s="238" t="str">
        <f t="shared" si="25"/>
        <v xml:space="preserve"> </v>
      </c>
      <c r="L535" s="87" t="str">
        <f t="shared" si="26"/>
        <v xml:space="preserve"> </v>
      </c>
    </row>
    <row r="536" spans="1:12" x14ac:dyDescent="0.25">
      <c r="A536" s="72"/>
      <c r="B536" s="82"/>
      <c r="C536" s="82"/>
      <c r="D536" s="79"/>
      <c r="E536" s="83"/>
      <c r="F536" s="83"/>
      <c r="G536" s="81"/>
      <c r="H536" s="126"/>
      <c r="I536" s="238" t="str">
        <f>IF(ISNUMBER(F536),_xlfn.IFS(RIGHT(H536,3)="(b)",IF(AND(G536&gt;=DATE('1. Informace o projektu'!$C$3,1,1),G536&lt;=WORKDAY(DATE('1. Informace o projektu'!$C$3+1,1,31)-1,1)),"OK","!!"),RIGHT(H536,3)="(a)",IF(AND(G536&gt;=DATE('1. Informace o projektu'!$C$3,1,1),G536&lt;=WORKDAY(DATE('1. Informace o projektu'!$C$3,12,31)-1,1,'6. Data'!$C$76:$C$89)),"OK","!!"),ISBLANK(G536),"!",ISBLANK(H536),"!!!",H536='6. Data'!$B$3,"vyberte druh nákladu")," ")</f>
        <v xml:space="preserve"> </v>
      </c>
      <c r="J536" s="261" t="str">
        <f t="shared" si="24"/>
        <v xml:space="preserve"> </v>
      </c>
      <c r="K536" s="238" t="str">
        <f t="shared" si="25"/>
        <v xml:space="preserve"> </v>
      </c>
      <c r="L536" s="87" t="str">
        <f t="shared" si="26"/>
        <v xml:space="preserve"> </v>
      </c>
    </row>
    <row r="537" spans="1:12" x14ac:dyDescent="0.25">
      <c r="A537" s="72"/>
      <c r="B537" s="82"/>
      <c r="C537" s="82"/>
      <c r="D537" s="79"/>
      <c r="E537" s="83"/>
      <c r="F537" s="83"/>
      <c r="G537" s="81"/>
      <c r="H537" s="126"/>
      <c r="I537" s="238" t="str">
        <f>IF(ISNUMBER(F537),_xlfn.IFS(RIGHT(H537,3)="(b)",IF(AND(G537&gt;=DATE('1. Informace o projektu'!$C$3,1,1),G537&lt;=WORKDAY(DATE('1. Informace o projektu'!$C$3+1,1,31)-1,1)),"OK","!!"),RIGHT(H537,3)="(a)",IF(AND(G537&gt;=DATE('1. Informace o projektu'!$C$3,1,1),G537&lt;=WORKDAY(DATE('1. Informace o projektu'!$C$3,12,31)-1,1,'6. Data'!$C$76:$C$89)),"OK","!!"),ISBLANK(G537),"!",ISBLANK(H537),"!!!",H537='6. Data'!$B$3,"vyberte druh nákladu")," ")</f>
        <v xml:space="preserve"> </v>
      </c>
      <c r="J537" s="261" t="str">
        <f t="shared" si="24"/>
        <v xml:space="preserve"> </v>
      </c>
      <c r="K537" s="238" t="str">
        <f t="shared" si="25"/>
        <v xml:space="preserve"> </v>
      </c>
      <c r="L537" s="87" t="str">
        <f t="shared" si="26"/>
        <v xml:space="preserve"> </v>
      </c>
    </row>
    <row r="538" spans="1:12" x14ac:dyDescent="0.25">
      <c r="A538" s="72"/>
      <c r="B538" s="82"/>
      <c r="C538" s="82"/>
      <c r="D538" s="79"/>
      <c r="E538" s="83"/>
      <c r="F538" s="83"/>
      <c r="G538" s="81"/>
      <c r="H538" s="126"/>
      <c r="I538" s="238" t="str">
        <f>IF(ISNUMBER(F538),_xlfn.IFS(RIGHT(H538,3)="(b)",IF(AND(G538&gt;=DATE('1. Informace o projektu'!$C$3,1,1),G538&lt;=WORKDAY(DATE('1. Informace o projektu'!$C$3+1,1,31)-1,1)),"OK","!!"),RIGHT(H538,3)="(a)",IF(AND(G538&gt;=DATE('1. Informace o projektu'!$C$3,1,1),G538&lt;=WORKDAY(DATE('1. Informace o projektu'!$C$3,12,31)-1,1,'6. Data'!$C$76:$C$89)),"OK","!!"),ISBLANK(G538),"!",ISBLANK(H538),"!!!",H538='6. Data'!$B$3,"vyberte druh nákladu")," ")</f>
        <v xml:space="preserve"> </v>
      </c>
      <c r="J538" s="261" t="str">
        <f t="shared" si="24"/>
        <v xml:space="preserve"> </v>
      </c>
      <c r="K538" s="238" t="str">
        <f t="shared" si="25"/>
        <v xml:space="preserve"> </v>
      </c>
      <c r="L538" s="87" t="str">
        <f t="shared" si="26"/>
        <v xml:space="preserve"> </v>
      </c>
    </row>
    <row r="539" spans="1:12" x14ac:dyDescent="0.25">
      <c r="A539" s="72"/>
      <c r="B539" s="82"/>
      <c r="C539" s="82"/>
      <c r="D539" s="79"/>
      <c r="E539" s="83"/>
      <c r="F539" s="83"/>
      <c r="G539" s="81"/>
      <c r="H539" s="126"/>
      <c r="I539" s="238" t="str">
        <f>IF(ISNUMBER(F539),_xlfn.IFS(RIGHT(H539,3)="(b)",IF(AND(G539&gt;=DATE('1. Informace o projektu'!$C$3,1,1),G539&lt;=WORKDAY(DATE('1. Informace o projektu'!$C$3+1,1,31)-1,1)),"OK","!!"),RIGHT(H539,3)="(a)",IF(AND(G539&gt;=DATE('1. Informace o projektu'!$C$3,1,1),G539&lt;=WORKDAY(DATE('1. Informace o projektu'!$C$3,12,31)-1,1,'6. Data'!$C$76:$C$89)),"OK","!!"),ISBLANK(G539),"!",ISBLANK(H539),"!!!",H539='6. Data'!$B$3,"vyberte druh nákladu")," ")</f>
        <v xml:space="preserve"> </v>
      </c>
      <c r="J539" s="261" t="str">
        <f t="shared" si="24"/>
        <v xml:space="preserve"> </v>
      </c>
      <c r="K539" s="238" t="str">
        <f t="shared" si="25"/>
        <v xml:space="preserve"> </v>
      </c>
      <c r="L539" s="87" t="str">
        <f t="shared" si="26"/>
        <v xml:space="preserve"> </v>
      </c>
    </row>
    <row r="540" spans="1:12" x14ac:dyDescent="0.25">
      <c r="A540" s="72"/>
      <c r="B540" s="82"/>
      <c r="C540" s="82"/>
      <c r="D540" s="79"/>
      <c r="E540" s="83"/>
      <c r="F540" s="83"/>
      <c r="G540" s="81"/>
      <c r="H540" s="126"/>
      <c r="I540" s="238" t="str">
        <f>IF(ISNUMBER(F540),_xlfn.IFS(RIGHT(H540,3)="(b)",IF(AND(G540&gt;=DATE('1. Informace o projektu'!$C$3,1,1),G540&lt;=WORKDAY(DATE('1. Informace o projektu'!$C$3+1,1,31)-1,1)),"OK","!!"),RIGHT(H540,3)="(a)",IF(AND(G540&gt;=DATE('1. Informace o projektu'!$C$3,1,1),G540&lt;=WORKDAY(DATE('1. Informace o projektu'!$C$3,12,31)-1,1,'6. Data'!$C$76:$C$89)),"OK","!!"),ISBLANK(G540),"!",ISBLANK(H540),"!!!",H540='6. Data'!$B$3,"vyberte druh nákladu")," ")</f>
        <v xml:space="preserve"> </v>
      </c>
      <c r="J540" s="261" t="str">
        <f t="shared" si="24"/>
        <v xml:space="preserve"> </v>
      </c>
      <c r="K540" s="238" t="str">
        <f t="shared" si="25"/>
        <v xml:space="preserve"> </v>
      </c>
      <c r="L540" s="87" t="str">
        <f t="shared" si="26"/>
        <v xml:space="preserve"> </v>
      </c>
    </row>
    <row r="541" spans="1:12" x14ac:dyDescent="0.25">
      <c r="A541" s="72"/>
      <c r="B541" s="82"/>
      <c r="C541" s="82"/>
      <c r="D541" s="79"/>
      <c r="E541" s="83"/>
      <c r="F541" s="83"/>
      <c r="G541" s="81"/>
      <c r="H541" s="126"/>
      <c r="I541" s="238" t="str">
        <f>IF(ISNUMBER(F541),_xlfn.IFS(RIGHT(H541,3)="(b)",IF(AND(G541&gt;=DATE('1. Informace o projektu'!$C$3,1,1),G541&lt;=WORKDAY(DATE('1. Informace o projektu'!$C$3+1,1,31)-1,1)),"OK","!!"),RIGHT(H541,3)="(a)",IF(AND(G541&gt;=DATE('1. Informace o projektu'!$C$3,1,1),G541&lt;=WORKDAY(DATE('1. Informace o projektu'!$C$3,12,31)-1,1,'6. Data'!$C$76:$C$89)),"OK","!!"),ISBLANK(G541),"!",ISBLANK(H541),"!!!",H541='6. Data'!$B$3,"vyberte druh nákladu")," ")</f>
        <v xml:space="preserve"> </v>
      </c>
      <c r="J541" s="261" t="str">
        <f t="shared" si="24"/>
        <v xml:space="preserve"> </v>
      </c>
      <c r="K541" s="238" t="str">
        <f t="shared" si="25"/>
        <v xml:space="preserve"> </v>
      </c>
      <c r="L541" s="87" t="str">
        <f t="shared" si="26"/>
        <v xml:space="preserve"> </v>
      </c>
    </row>
    <row r="542" spans="1:12" x14ac:dyDescent="0.25">
      <c r="A542" s="72"/>
      <c r="B542" s="82"/>
      <c r="C542" s="82"/>
      <c r="D542" s="79"/>
      <c r="E542" s="83"/>
      <c r="F542" s="83"/>
      <c r="G542" s="81"/>
      <c r="H542" s="126"/>
      <c r="I542" s="238" t="str">
        <f>IF(ISNUMBER(F542),_xlfn.IFS(RIGHT(H542,3)="(b)",IF(AND(G542&gt;=DATE('1. Informace o projektu'!$C$3,1,1),G542&lt;=WORKDAY(DATE('1. Informace o projektu'!$C$3+1,1,31)-1,1)),"OK","!!"),RIGHT(H542,3)="(a)",IF(AND(G542&gt;=DATE('1. Informace o projektu'!$C$3,1,1),G542&lt;=WORKDAY(DATE('1. Informace o projektu'!$C$3,12,31)-1,1,'6. Data'!$C$76:$C$89)),"OK","!!"),ISBLANK(G542),"!",ISBLANK(H542),"!!!",H542='6. Data'!$B$3,"vyberte druh nákladu")," ")</f>
        <v xml:space="preserve"> </v>
      </c>
      <c r="J542" s="261" t="str">
        <f t="shared" si="24"/>
        <v xml:space="preserve"> </v>
      </c>
      <c r="K542" s="238" t="str">
        <f t="shared" si="25"/>
        <v xml:space="preserve"> </v>
      </c>
      <c r="L542" s="87" t="str">
        <f t="shared" si="26"/>
        <v xml:space="preserve"> </v>
      </c>
    </row>
    <row r="543" spans="1:12" x14ac:dyDescent="0.25">
      <c r="A543" s="72"/>
      <c r="B543" s="82"/>
      <c r="C543" s="82"/>
      <c r="D543" s="79"/>
      <c r="E543" s="83"/>
      <c r="F543" s="83"/>
      <c r="G543" s="81"/>
      <c r="H543" s="126"/>
      <c r="I543" s="238" t="str">
        <f>IF(ISNUMBER(F543),_xlfn.IFS(RIGHT(H543,3)="(b)",IF(AND(G543&gt;=DATE('1. Informace o projektu'!$C$3,1,1),G543&lt;=WORKDAY(DATE('1. Informace o projektu'!$C$3+1,1,31)-1,1)),"OK","!!"),RIGHT(H543,3)="(a)",IF(AND(G543&gt;=DATE('1. Informace o projektu'!$C$3,1,1),G543&lt;=WORKDAY(DATE('1. Informace o projektu'!$C$3,12,31)-1,1,'6. Data'!$C$76:$C$89)),"OK","!!"),ISBLANK(G543),"!",ISBLANK(H543),"!!!",H543='6. Data'!$B$3,"vyberte druh nákladu")," ")</f>
        <v xml:space="preserve"> </v>
      </c>
      <c r="J543" s="261" t="str">
        <f t="shared" si="24"/>
        <v xml:space="preserve"> </v>
      </c>
      <c r="K543" s="238" t="str">
        <f t="shared" si="25"/>
        <v xml:space="preserve"> </v>
      </c>
      <c r="L543" s="87" t="str">
        <f t="shared" si="26"/>
        <v xml:space="preserve"> </v>
      </c>
    </row>
    <row r="544" spans="1:12" x14ac:dyDescent="0.25">
      <c r="A544" s="72"/>
      <c r="B544" s="82"/>
      <c r="C544" s="82"/>
      <c r="D544" s="79"/>
      <c r="E544" s="83"/>
      <c r="F544" s="83"/>
      <c r="G544" s="81"/>
      <c r="H544" s="126"/>
      <c r="I544" s="238" t="str">
        <f>IF(ISNUMBER(F544),_xlfn.IFS(RIGHT(H544,3)="(b)",IF(AND(G544&gt;=DATE('1. Informace o projektu'!$C$3,1,1),G544&lt;=WORKDAY(DATE('1. Informace o projektu'!$C$3+1,1,31)-1,1)),"OK","!!"),RIGHT(H544,3)="(a)",IF(AND(G544&gt;=DATE('1. Informace o projektu'!$C$3,1,1),G544&lt;=WORKDAY(DATE('1. Informace o projektu'!$C$3,12,31)-1,1,'6. Data'!$C$76:$C$89)),"OK","!!"),ISBLANK(G544),"!",ISBLANK(H544),"!!!",H544='6. Data'!$B$3,"vyberte druh nákladu")," ")</f>
        <v xml:space="preserve"> </v>
      </c>
      <c r="J544" s="261" t="str">
        <f t="shared" si="24"/>
        <v xml:space="preserve"> </v>
      </c>
      <c r="K544" s="238" t="str">
        <f t="shared" si="25"/>
        <v xml:space="preserve"> </v>
      </c>
      <c r="L544" s="87" t="str">
        <f t="shared" si="26"/>
        <v xml:space="preserve"> </v>
      </c>
    </row>
    <row r="545" spans="1:12" x14ac:dyDescent="0.25">
      <c r="A545" s="72"/>
      <c r="B545" s="82"/>
      <c r="C545" s="82"/>
      <c r="D545" s="79"/>
      <c r="E545" s="83"/>
      <c r="F545" s="83"/>
      <c r="G545" s="81"/>
      <c r="H545" s="126"/>
      <c r="I545" s="238" t="str">
        <f>IF(ISNUMBER(F545),_xlfn.IFS(RIGHT(H545,3)="(b)",IF(AND(G545&gt;=DATE('1. Informace o projektu'!$C$3,1,1),G545&lt;=WORKDAY(DATE('1. Informace o projektu'!$C$3+1,1,31)-1,1)),"OK","!!"),RIGHT(H545,3)="(a)",IF(AND(G545&gt;=DATE('1. Informace o projektu'!$C$3,1,1),G545&lt;=WORKDAY(DATE('1. Informace o projektu'!$C$3,12,31)-1,1,'6. Data'!$C$76:$C$89)),"OK","!!"),ISBLANK(G545),"!",ISBLANK(H545),"!!!",H545='6. Data'!$B$3,"vyberte druh nákladu")," ")</f>
        <v xml:space="preserve"> </v>
      </c>
      <c r="J545" s="261" t="str">
        <f t="shared" si="24"/>
        <v xml:space="preserve"> </v>
      </c>
      <c r="K545" s="238" t="str">
        <f t="shared" si="25"/>
        <v xml:space="preserve"> </v>
      </c>
      <c r="L545" s="87" t="str">
        <f t="shared" si="26"/>
        <v xml:space="preserve"> </v>
      </c>
    </row>
    <row r="546" spans="1:12" x14ac:dyDescent="0.25">
      <c r="A546" s="72"/>
      <c r="B546" s="82"/>
      <c r="C546" s="82"/>
      <c r="D546" s="79"/>
      <c r="E546" s="83"/>
      <c r="F546" s="83"/>
      <c r="G546" s="81"/>
      <c r="H546" s="126"/>
      <c r="I546" s="238" t="str">
        <f>IF(ISNUMBER(F546),_xlfn.IFS(RIGHT(H546,3)="(b)",IF(AND(G546&gt;=DATE('1. Informace o projektu'!$C$3,1,1),G546&lt;=WORKDAY(DATE('1. Informace o projektu'!$C$3+1,1,31)-1,1)),"OK","!!"),RIGHT(H546,3)="(a)",IF(AND(G546&gt;=DATE('1. Informace o projektu'!$C$3,1,1),G546&lt;=WORKDAY(DATE('1. Informace o projektu'!$C$3,12,31)-1,1,'6. Data'!$C$76:$C$89)),"OK","!!"),ISBLANK(G546),"!",ISBLANK(H546),"!!!",H546='6. Data'!$B$3,"vyberte druh nákladu")," ")</f>
        <v xml:space="preserve"> </v>
      </c>
      <c r="J546" s="261" t="str">
        <f t="shared" si="24"/>
        <v xml:space="preserve"> </v>
      </c>
      <c r="K546" s="238" t="str">
        <f t="shared" si="25"/>
        <v xml:space="preserve"> </v>
      </c>
      <c r="L546" s="87" t="str">
        <f t="shared" si="26"/>
        <v xml:space="preserve"> </v>
      </c>
    </row>
    <row r="547" spans="1:12" x14ac:dyDescent="0.25">
      <c r="A547" s="72"/>
      <c r="B547" s="82"/>
      <c r="C547" s="82"/>
      <c r="D547" s="79"/>
      <c r="E547" s="83"/>
      <c r="F547" s="83"/>
      <c r="G547" s="81"/>
      <c r="H547" s="126"/>
      <c r="I547" s="238" t="str">
        <f>IF(ISNUMBER(F547),_xlfn.IFS(RIGHT(H547,3)="(b)",IF(AND(G547&gt;=DATE('1. Informace o projektu'!$C$3,1,1),G547&lt;=WORKDAY(DATE('1. Informace o projektu'!$C$3+1,1,31)-1,1)),"OK","!!"),RIGHT(H547,3)="(a)",IF(AND(G547&gt;=DATE('1. Informace o projektu'!$C$3,1,1),G547&lt;=WORKDAY(DATE('1. Informace o projektu'!$C$3,12,31)-1,1,'6. Data'!$C$76:$C$89)),"OK","!!"),ISBLANK(G547),"!",ISBLANK(H547),"!!!",H547='6. Data'!$B$3,"vyberte druh nákladu")," ")</f>
        <v xml:space="preserve"> </v>
      </c>
      <c r="J547" s="261" t="str">
        <f t="shared" si="24"/>
        <v xml:space="preserve"> </v>
      </c>
      <c r="K547" s="238" t="str">
        <f t="shared" si="25"/>
        <v xml:space="preserve"> </v>
      </c>
      <c r="L547" s="87" t="str">
        <f t="shared" si="26"/>
        <v xml:space="preserve"> </v>
      </c>
    </row>
    <row r="548" spans="1:12" x14ac:dyDescent="0.25">
      <c r="A548" s="72"/>
      <c r="B548" s="82"/>
      <c r="C548" s="82"/>
      <c r="D548" s="79"/>
      <c r="E548" s="83"/>
      <c r="F548" s="83"/>
      <c r="G548" s="81"/>
      <c r="H548" s="126"/>
      <c r="I548" s="238" t="str">
        <f>IF(ISNUMBER(F548),_xlfn.IFS(RIGHT(H548,3)="(b)",IF(AND(G548&gt;=DATE('1. Informace o projektu'!$C$3,1,1),G548&lt;=WORKDAY(DATE('1. Informace o projektu'!$C$3+1,1,31)-1,1)),"OK","!!"),RIGHT(H548,3)="(a)",IF(AND(G548&gt;=DATE('1. Informace o projektu'!$C$3,1,1),G548&lt;=WORKDAY(DATE('1. Informace o projektu'!$C$3,12,31)-1,1,'6. Data'!$C$76:$C$89)),"OK","!!"),ISBLANK(G548),"!",ISBLANK(H548),"!!!",H548='6. Data'!$B$3,"vyberte druh nákladu")," ")</f>
        <v xml:space="preserve"> </v>
      </c>
      <c r="J548" s="261" t="str">
        <f t="shared" si="24"/>
        <v xml:space="preserve"> </v>
      </c>
      <c r="K548" s="238" t="str">
        <f t="shared" si="25"/>
        <v xml:space="preserve"> </v>
      </c>
      <c r="L548" s="87" t="str">
        <f t="shared" si="26"/>
        <v xml:space="preserve"> </v>
      </c>
    </row>
    <row r="549" spans="1:12" x14ac:dyDescent="0.25">
      <c r="A549" s="72"/>
      <c r="B549" s="82"/>
      <c r="C549" s="82"/>
      <c r="D549" s="79"/>
      <c r="E549" s="83"/>
      <c r="F549" s="83"/>
      <c r="G549" s="81"/>
      <c r="H549" s="126"/>
      <c r="I549" s="238" t="str">
        <f>IF(ISNUMBER(F549),_xlfn.IFS(RIGHT(H549,3)="(b)",IF(AND(G549&gt;=DATE('1. Informace o projektu'!$C$3,1,1),G549&lt;=WORKDAY(DATE('1. Informace o projektu'!$C$3+1,1,31)-1,1)),"OK","!!"),RIGHT(H549,3)="(a)",IF(AND(G549&gt;=DATE('1. Informace o projektu'!$C$3,1,1),G549&lt;=WORKDAY(DATE('1. Informace o projektu'!$C$3,12,31)-1,1,'6. Data'!$C$76:$C$89)),"OK","!!"),ISBLANK(G549),"!",ISBLANK(H549),"!!!",H549='6. Data'!$B$3,"vyberte druh nákladu")," ")</f>
        <v xml:space="preserve"> </v>
      </c>
      <c r="J549" s="261" t="str">
        <f t="shared" si="24"/>
        <v xml:space="preserve"> </v>
      </c>
      <c r="K549" s="238" t="str">
        <f t="shared" si="25"/>
        <v xml:space="preserve"> </v>
      </c>
      <c r="L549" s="87" t="str">
        <f t="shared" si="26"/>
        <v xml:space="preserve"> </v>
      </c>
    </row>
    <row r="550" spans="1:12" x14ac:dyDescent="0.25">
      <c r="A550" s="72"/>
      <c r="B550" s="82"/>
      <c r="C550" s="82"/>
      <c r="D550" s="79"/>
      <c r="E550" s="83"/>
      <c r="F550" s="83"/>
      <c r="G550" s="81"/>
      <c r="H550" s="126"/>
      <c r="I550" s="238" t="str">
        <f>IF(ISNUMBER(F550),_xlfn.IFS(RIGHT(H550,3)="(b)",IF(AND(G550&gt;=DATE('1. Informace o projektu'!$C$3,1,1),G550&lt;=WORKDAY(DATE('1. Informace o projektu'!$C$3+1,1,31)-1,1)),"OK","!!"),RIGHT(H550,3)="(a)",IF(AND(G550&gt;=DATE('1. Informace o projektu'!$C$3,1,1),G550&lt;=WORKDAY(DATE('1. Informace o projektu'!$C$3,12,31)-1,1,'6. Data'!$C$76:$C$89)),"OK","!!"),ISBLANK(G550),"!",ISBLANK(H550),"!!!",H550='6. Data'!$B$3,"vyberte druh nákladu")," ")</f>
        <v xml:space="preserve"> </v>
      </c>
      <c r="J550" s="261" t="str">
        <f t="shared" si="24"/>
        <v xml:space="preserve"> </v>
      </c>
      <c r="K550" s="238" t="str">
        <f t="shared" si="25"/>
        <v xml:space="preserve"> </v>
      </c>
      <c r="L550" s="87" t="str">
        <f t="shared" si="26"/>
        <v xml:space="preserve"> </v>
      </c>
    </row>
    <row r="551" spans="1:12" x14ac:dyDescent="0.25">
      <c r="A551" s="72"/>
      <c r="B551" s="82"/>
      <c r="C551" s="82"/>
      <c r="D551" s="79"/>
      <c r="E551" s="83"/>
      <c r="F551" s="83"/>
      <c r="G551" s="81"/>
      <c r="H551" s="126"/>
      <c r="I551" s="238" t="str">
        <f>IF(ISNUMBER(F551),_xlfn.IFS(RIGHT(H551,3)="(b)",IF(AND(G551&gt;=DATE('1. Informace o projektu'!$C$3,1,1),G551&lt;=WORKDAY(DATE('1. Informace o projektu'!$C$3+1,1,31)-1,1)),"OK","!!"),RIGHT(H551,3)="(a)",IF(AND(G551&gt;=DATE('1. Informace o projektu'!$C$3,1,1),G551&lt;=WORKDAY(DATE('1. Informace o projektu'!$C$3,12,31)-1,1,'6. Data'!$C$76:$C$89)),"OK","!!"),ISBLANK(G551),"!",ISBLANK(H551),"!!!",H551='6. Data'!$B$3,"vyberte druh nákladu")," ")</f>
        <v xml:space="preserve"> </v>
      </c>
      <c r="J551" s="261" t="str">
        <f t="shared" si="24"/>
        <v xml:space="preserve"> </v>
      </c>
      <c r="K551" s="238" t="str">
        <f t="shared" si="25"/>
        <v xml:space="preserve"> </v>
      </c>
      <c r="L551" s="87" t="str">
        <f t="shared" si="26"/>
        <v xml:space="preserve"> </v>
      </c>
    </row>
    <row r="552" spans="1:12" x14ac:dyDescent="0.25">
      <c r="A552" s="72"/>
      <c r="B552" s="82"/>
      <c r="C552" s="82"/>
      <c r="D552" s="79"/>
      <c r="E552" s="83"/>
      <c r="F552" s="83"/>
      <c r="G552" s="81"/>
      <c r="H552" s="126"/>
      <c r="I552" s="238" t="str">
        <f>IF(ISNUMBER(F552),_xlfn.IFS(RIGHT(H552,3)="(b)",IF(AND(G552&gt;=DATE('1. Informace o projektu'!$C$3,1,1),G552&lt;=WORKDAY(DATE('1. Informace o projektu'!$C$3+1,1,31)-1,1)),"OK","!!"),RIGHT(H552,3)="(a)",IF(AND(G552&gt;=DATE('1. Informace o projektu'!$C$3,1,1),G552&lt;=WORKDAY(DATE('1. Informace o projektu'!$C$3,12,31)-1,1,'6. Data'!$C$76:$C$89)),"OK","!!"),ISBLANK(G552),"!",ISBLANK(H552),"!!!",H552='6. Data'!$B$3,"vyberte druh nákladu")," ")</f>
        <v xml:space="preserve"> </v>
      </c>
      <c r="J552" s="261" t="str">
        <f t="shared" si="24"/>
        <v xml:space="preserve"> </v>
      </c>
      <c r="K552" s="238" t="str">
        <f t="shared" si="25"/>
        <v xml:space="preserve"> </v>
      </c>
      <c r="L552" s="87" t="str">
        <f t="shared" si="26"/>
        <v xml:space="preserve"> </v>
      </c>
    </row>
    <row r="553" spans="1:12" x14ac:dyDescent="0.25">
      <c r="A553" s="72"/>
      <c r="B553" s="82"/>
      <c r="C553" s="82"/>
      <c r="D553" s="79"/>
      <c r="E553" s="83"/>
      <c r="F553" s="83"/>
      <c r="G553" s="81"/>
      <c r="H553" s="126"/>
      <c r="I553" s="238" t="str">
        <f>IF(ISNUMBER(F553),_xlfn.IFS(RIGHT(H553,3)="(b)",IF(AND(G553&gt;=DATE('1. Informace o projektu'!$C$3,1,1),G553&lt;=WORKDAY(DATE('1. Informace o projektu'!$C$3+1,1,31)-1,1)),"OK","!!"),RIGHT(H553,3)="(a)",IF(AND(G553&gt;=DATE('1. Informace o projektu'!$C$3,1,1),G553&lt;=WORKDAY(DATE('1. Informace o projektu'!$C$3,12,31)-1,1,'6. Data'!$C$76:$C$89)),"OK","!!"),ISBLANK(G553),"!",ISBLANK(H553),"!!!",H553='6. Data'!$B$3,"vyberte druh nákladu")," ")</f>
        <v xml:space="preserve"> </v>
      </c>
      <c r="J553" s="261" t="str">
        <f t="shared" si="24"/>
        <v xml:space="preserve"> </v>
      </c>
      <c r="K553" s="238" t="str">
        <f t="shared" si="25"/>
        <v xml:space="preserve"> </v>
      </c>
      <c r="L553" s="87" t="str">
        <f t="shared" si="26"/>
        <v xml:space="preserve"> </v>
      </c>
    </row>
    <row r="554" spans="1:12" x14ac:dyDescent="0.25">
      <c r="A554" s="72"/>
      <c r="B554" s="82"/>
      <c r="C554" s="82"/>
      <c r="D554" s="79"/>
      <c r="E554" s="83"/>
      <c r="F554" s="83"/>
      <c r="G554" s="81"/>
      <c r="H554" s="126"/>
      <c r="I554" s="238" t="str">
        <f>IF(ISNUMBER(F554),_xlfn.IFS(RIGHT(H554,3)="(b)",IF(AND(G554&gt;=DATE('1. Informace o projektu'!$C$3,1,1),G554&lt;=WORKDAY(DATE('1. Informace o projektu'!$C$3+1,1,31)-1,1)),"OK","!!"),RIGHT(H554,3)="(a)",IF(AND(G554&gt;=DATE('1. Informace o projektu'!$C$3,1,1),G554&lt;=WORKDAY(DATE('1. Informace o projektu'!$C$3,12,31)-1,1,'6. Data'!$C$76:$C$89)),"OK","!!"),ISBLANK(G554),"!",ISBLANK(H554),"!!!",H554='6. Data'!$B$3,"vyberte druh nákladu")," ")</f>
        <v xml:space="preserve"> </v>
      </c>
      <c r="J554" s="261" t="str">
        <f t="shared" si="24"/>
        <v xml:space="preserve"> </v>
      </c>
      <c r="K554" s="238" t="str">
        <f t="shared" si="25"/>
        <v xml:space="preserve"> </v>
      </c>
      <c r="L554" s="87" t="str">
        <f t="shared" si="26"/>
        <v xml:space="preserve"> </v>
      </c>
    </row>
    <row r="555" spans="1:12" x14ac:dyDescent="0.25">
      <c r="A555" s="72"/>
      <c r="B555" s="82"/>
      <c r="C555" s="82"/>
      <c r="D555" s="79"/>
      <c r="E555" s="83"/>
      <c r="F555" s="83"/>
      <c r="G555" s="81"/>
      <c r="H555" s="126"/>
      <c r="I555" s="238" t="str">
        <f>IF(ISNUMBER(F555),_xlfn.IFS(RIGHT(H555,3)="(b)",IF(AND(G555&gt;=DATE('1. Informace o projektu'!$C$3,1,1),G555&lt;=WORKDAY(DATE('1. Informace o projektu'!$C$3+1,1,31)-1,1)),"OK","!!"),RIGHT(H555,3)="(a)",IF(AND(G555&gt;=DATE('1. Informace o projektu'!$C$3,1,1),G555&lt;=WORKDAY(DATE('1. Informace o projektu'!$C$3,12,31)-1,1,'6. Data'!$C$76:$C$89)),"OK","!!"),ISBLANK(G555),"!",ISBLANK(H555),"!!!",H555='6. Data'!$B$3,"vyberte druh nákladu")," ")</f>
        <v xml:space="preserve"> </v>
      </c>
      <c r="J555" s="261" t="str">
        <f t="shared" si="24"/>
        <v xml:space="preserve"> </v>
      </c>
      <c r="K555" s="238" t="str">
        <f t="shared" si="25"/>
        <v xml:space="preserve"> </v>
      </c>
      <c r="L555" s="87" t="str">
        <f t="shared" si="26"/>
        <v xml:space="preserve"> </v>
      </c>
    </row>
    <row r="556" spans="1:12" x14ac:dyDescent="0.25">
      <c r="A556" s="72"/>
      <c r="B556" s="82"/>
      <c r="C556" s="82"/>
      <c r="D556" s="79"/>
      <c r="E556" s="83"/>
      <c r="F556" s="83"/>
      <c r="G556" s="81"/>
      <c r="H556" s="126"/>
      <c r="I556" s="238" t="str">
        <f>IF(ISNUMBER(F556),_xlfn.IFS(RIGHT(H556,3)="(b)",IF(AND(G556&gt;=DATE('1. Informace o projektu'!$C$3,1,1),G556&lt;=WORKDAY(DATE('1. Informace o projektu'!$C$3+1,1,31)-1,1)),"OK","!!"),RIGHT(H556,3)="(a)",IF(AND(G556&gt;=DATE('1. Informace o projektu'!$C$3,1,1),G556&lt;=WORKDAY(DATE('1. Informace o projektu'!$C$3,12,31)-1,1,'6. Data'!$C$76:$C$89)),"OK","!!"),ISBLANK(G556),"!",ISBLANK(H556),"!!!",H556='6. Data'!$B$3,"vyberte druh nákladu")," ")</f>
        <v xml:space="preserve"> </v>
      </c>
      <c r="J556" s="261" t="str">
        <f t="shared" si="24"/>
        <v xml:space="preserve"> </v>
      </c>
      <c r="K556" s="238" t="str">
        <f t="shared" si="25"/>
        <v xml:space="preserve"> </v>
      </c>
      <c r="L556" s="87" t="str">
        <f t="shared" si="26"/>
        <v xml:space="preserve"> </v>
      </c>
    </row>
    <row r="557" spans="1:12" x14ac:dyDescent="0.25">
      <c r="A557" s="72"/>
      <c r="B557" s="82"/>
      <c r="C557" s="82"/>
      <c r="D557" s="79"/>
      <c r="E557" s="83"/>
      <c r="F557" s="83"/>
      <c r="G557" s="81"/>
      <c r="H557" s="126"/>
      <c r="I557" s="238" t="str">
        <f>IF(ISNUMBER(F557),_xlfn.IFS(RIGHT(H557,3)="(b)",IF(AND(G557&gt;=DATE('1. Informace o projektu'!$C$3,1,1),G557&lt;=WORKDAY(DATE('1. Informace o projektu'!$C$3+1,1,31)-1,1)),"OK","!!"),RIGHT(H557,3)="(a)",IF(AND(G557&gt;=DATE('1. Informace o projektu'!$C$3,1,1),G557&lt;=WORKDAY(DATE('1. Informace o projektu'!$C$3,12,31)-1,1,'6. Data'!$C$76:$C$89)),"OK","!!"),ISBLANK(G557),"!",ISBLANK(H557),"!!!",H557='6. Data'!$B$3,"vyberte druh nákladu")," ")</f>
        <v xml:space="preserve"> </v>
      </c>
      <c r="J557" s="261" t="str">
        <f t="shared" si="24"/>
        <v xml:space="preserve"> </v>
      </c>
      <c r="K557" s="238" t="str">
        <f t="shared" si="25"/>
        <v xml:space="preserve"> </v>
      </c>
      <c r="L557" s="87" t="str">
        <f t="shared" si="26"/>
        <v xml:space="preserve"> </v>
      </c>
    </row>
    <row r="558" spans="1:12" x14ac:dyDescent="0.25">
      <c r="A558" s="72"/>
      <c r="B558" s="82"/>
      <c r="C558" s="82"/>
      <c r="D558" s="79"/>
      <c r="E558" s="83"/>
      <c r="F558" s="83"/>
      <c r="G558" s="81"/>
      <c r="H558" s="126"/>
      <c r="I558" s="238" t="str">
        <f>IF(ISNUMBER(F558),_xlfn.IFS(RIGHT(H558,3)="(b)",IF(AND(G558&gt;=DATE('1. Informace o projektu'!$C$3,1,1),G558&lt;=WORKDAY(DATE('1. Informace o projektu'!$C$3+1,1,31)-1,1)),"OK","!!"),RIGHT(H558,3)="(a)",IF(AND(G558&gt;=DATE('1. Informace o projektu'!$C$3,1,1),G558&lt;=WORKDAY(DATE('1. Informace o projektu'!$C$3,12,31)-1,1,'6. Data'!$C$76:$C$89)),"OK","!!"),ISBLANK(G558),"!",ISBLANK(H558),"!!!",H558='6. Data'!$B$3,"vyberte druh nákladu")," ")</f>
        <v xml:space="preserve"> </v>
      </c>
      <c r="J558" s="261" t="str">
        <f t="shared" si="24"/>
        <v xml:space="preserve"> </v>
      </c>
      <c r="K558" s="238" t="str">
        <f t="shared" si="25"/>
        <v xml:space="preserve"> </v>
      </c>
      <c r="L558" s="87" t="str">
        <f t="shared" si="26"/>
        <v xml:space="preserve"> </v>
      </c>
    </row>
    <row r="559" spans="1:12" x14ac:dyDescent="0.25">
      <c r="A559" s="72"/>
      <c r="B559" s="82"/>
      <c r="C559" s="82"/>
      <c r="D559" s="79"/>
      <c r="E559" s="83"/>
      <c r="F559" s="83"/>
      <c r="G559" s="81"/>
      <c r="H559" s="126"/>
      <c r="I559" s="238" t="str">
        <f>IF(ISNUMBER(F559),_xlfn.IFS(RIGHT(H559,3)="(b)",IF(AND(G559&gt;=DATE('1. Informace o projektu'!$C$3,1,1),G559&lt;=WORKDAY(DATE('1. Informace o projektu'!$C$3+1,1,31)-1,1)),"OK","!!"),RIGHT(H559,3)="(a)",IF(AND(G559&gt;=DATE('1. Informace o projektu'!$C$3,1,1),G559&lt;=WORKDAY(DATE('1. Informace o projektu'!$C$3,12,31)-1,1,'6. Data'!$C$76:$C$89)),"OK","!!"),ISBLANK(G559),"!",ISBLANK(H559),"!!!",H559='6. Data'!$B$3,"vyberte druh nákladu")," ")</f>
        <v xml:space="preserve"> </v>
      </c>
      <c r="J559" s="261" t="str">
        <f t="shared" si="24"/>
        <v xml:space="preserve"> </v>
      </c>
      <c r="K559" s="238" t="str">
        <f t="shared" si="25"/>
        <v xml:space="preserve"> </v>
      </c>
      <c r="L559" s="87" t="str">
        <f t="shared" si="26"/>
        <v xml:space="preserve"> </v>
      </c>
    </row>
    <row r="560" spans="1:12" x14ac:dyDescent="0.25">
      <c r="A560" s="72"/>
      <c r="B560" s="82"/>
      <c r="C560" s="82"/>
      <c r="D560" s="79"/>
      <c r="E560" s="83"/>
      <c r="F560" s="83"/>
      <c r="G560" s="81"/>
      <c r="H560" s="126"/>
      <c r="I560" s="238" t="str">
        <f>IF(ISNUMBER(F560),_xlfn.IFS(RIGHT(H560,3)="(b)",IF(AND(G560&gt;=DATE('1. Informace o projektu'!$C$3,1,1),G560&lt;=WORKDAY(DATE('1. Informace o projektu'!$C$3+1,1,31)-1,1)),"OK","!!"),RIGHT(H560,3)="(a)",IF(AND(G560&gt;=DATE('1. Informace o projektu'!$C$3,1,1),G560&lt;=WORKDAY(DATE('1. Informace o projektu'!$C$3,12,31)-1,1,'6. Data'!$C$76:$C$89)),"OK","!!"),ISBLANK(G560),"!",ISBLANK(H560),"!!!",H560='6. Data'!$B$3,"vyberte druh nákladu")," ")</f>
        <v xml:space="preserve"> </v>
      </c>
      <c r="J560" s="261" t="str">
        <f t="shared" si="24"/>
        <v xml:space="preserve"> </v>
      </c>
      <c r="K560" s="238" t="str">
        <f t="shared" si="25"/>
        <v xml:space="preserve"> </v>
      </c>
      <c r="L560" s="87" t="str">
        <f t="shared" si="26"/>
        <v xml:space="preserve"> </v>
      </c>
    </row>
    <row r="561" spans="1:12" x14ac:dyDescent="0.25">
      <c r="A561" s="72"/>
      <c r="B561" s="82"/>
      <c r="C561" s="82"/>
      <c r="D561" s="79"/>
      <c r="E561" s="83"/>
      <c r="F561" s="83"/>
      <c r="G561" s="81"/>
      <c r="H561" s="126"/>
      <c r="I561" s="238" t="str">
        <f>IF(ISNUMBER(F561),_xlfn.IFS(RIGHT(H561,3)="(b)",IF(AND(G561&gt;=DATE('1. Informace o projektu'!$C$3,1,1),G561&lt;=WORKDAY(DATE('1. Informace o projektu'!$C$3+1,1,31)-1,1)),"OK","!!"),RIGHT(H561,3)="(a)",IF(AND(G561&gt;=DATE('1. Informace o projektu'!$C$3,1,1),G561&lt;=WORKDAY(DATE('1. Informace o projektu'!$C$3,12,31)-1,1,'6. Data'!$C$76:$C$89)),"OK","!!"),ISBLANK(G561),"!",ISBLANK(H561),"!!!",H561='6. Data'!$B$3,"vyberte druh nákladu")," ")</f>
        <v xml:space="preserve"> </v>
      </c>
      <c r="J561" s="261" t="str">
        <f t="shared" si="24"/>
        <v xml:space="preserve"> </v>
      </c>
      <c r="K561" s="238" t="str">
        <f t="shared" si="25"/>
        <v xml:space="preserve"> </v>
      </c>
      <c r="L561" s="87" t="str">
        <f t="shared" si="26"/>
        <v xml:space="preserve"> </v>
      </c>
    </row>
    <row r="562" spans="1:12" x14ac:dyDescent="0.25">
      <c r="A562" s="72"/>
      <c r="B562" s="82"/>
      <c r="C562" s="82"/>
      <c r="D562" s="79"/>
      <c r="E562" s="83"/>
      <c r="F562" s="83"/>
      <c r="G562" s="81"/>
      <c r="H562" s="126"/>
      <c r="I562" s="238" t="str">
        <f>IF(ISNUMBER(F562),_xlfn.IFS(RIGHT(H562,3)="(b)",IF(AND(G562&gt;=DATE('1. Informace o projektu'!$C$3,1,1),G562&lt;=WORKDAY(DATE('1. Informace o projektu'!$C$3+1,1,31)-1,1)),"OK","!!"),RIGHT(H562,3)="(a)",IF(AND(G562&gt;=DATE('1. Informace o projektu'!$C$3,1,1),G562&lt;=WORKDAY(DATE('1. Informace o projektu'!$C$3,12,31)-1,1,'6. Data'!$C$76:$C$89)),"OK","!!"),ISBLANK(G562),"!",ISBLANK(H562),"!!!",H562='6. Data'!$B$3,"vyberte druh nákladu")," ")</f>
        <v xml:space="preserve"> </v>
      </c>
      <c r="J562" s="261" t="str">
        <f t="shared" si="24"/>
        <v xml:space="preserve"> </v>
      </c>
      <c r="K562" s="238" t="str">
        <f t="shared" si="25"/>
        <v xml:space="preserve"> </v>
      </c>
      <c r="L562" s="87" t="str">
        <f t="shared" si="26"/>
        <v xml:space="preserve"> </v>
      </c>
    </row>
    <row r="563" spans="1:12" x14ac:dyDescent="0.25">
      <c r="A563" s="72"/>
      <c r="B563" s="82"/>
      <c r="C563" s="82"/>
      <c r="D563" s="79"/>
      <c r="E563" s="83"/>
      <c r="F563" s="83"/>
      <c r="G563" s="81"/>
      <c r="H563" s="126"/>
      <c r="I563" s="238" t="str">
        <f>IF(ISNUMBER(F563),_xlfn.IFS(RIGHT(H563,3)="(b)",IF(AND(G563&gt;=DATE('1. Informace o projektu'!$C$3,1,1),G563&lt;=WORKDAY(DATE('1. Informace o projektu'!$C$3+1,1,31)-1,1)),"OK","!!"),RIGHT(H563,3)="(a)",IF(AND(G563&gt;=DATE('1. Informace o projektu'!$C$3,1,1),G563&lt;=WORKDAY(DATE('1. Informace o projektu'!$C$3,12,31)-1,1,'6. Data'!$C$76:$C$89)),"OK","!!"),ISBLANK(G563),"!",ISBLANK(H563),"!!!",H563='6. Data'!$B$3,"vyberte druh nákladu")," ")</f>
        <v xml:space="preserve"> </v>
      </c>
      <c r="J563" s="261" t="str">
        <f t="shared" si="24"/>
        <v xml:space="preserve"> </v>
      </c>
      <c r="K563" s="238" t="str">
        <f t="shared" si="25"/>
        <v xml:space="preserve"> </v>
      </c>
      <c r="L563" s="87" t="str">
        <f t="shared" si="26"/>
        <v xml:space="preserve"> </v>
      </c>
    </row>
    <row r="564" spans="1:12" x14ac:dyDescent="0.25">
      <c r="A564" s="72"/>
      <c r="B564" s="82"/>
      <c r="C564" s="82"/>
      <c r="D564" s="79"/>
      <c r="E564" s="83"/>
      <c r="F564" s="83"/>
      <c r="G564" s="81"/>
      <c r="H564" s="126"/>
      <c r="I564" s="238" t="str">
        <f>IF(ISNUMBER(F564),_xlfn.IFS(RIGHT(H564,3)="(b)",IF(AND(G564&gt;=DATE('1. Informace o projektu'!$C$3,1,1),G564&lt;=WORKDAY(DATE('1. Informace o projektu'!$C$3+1,1,31)-1,1)),"OK","!!"),RIGHT(H564,3)="(a)",IF(AND(G564&gt;=DATE('1. Informace o projektu'!$C$3,1,1),G564&lt;=WORKDAY(DATE('1. Informace o projektu'!$C$3,12,31)-1,1,'6. Data'!$C$76:$C$89)),"OK","!!"),ISBLANK(G564),"!",ISBLANK(H564),"!!!",H564='6. Data'!$B$3,"vyberte druh nákladu")," ")</f>
        <v xml:space="preserve"> </v>
      </c>
      <c r="J564" s="261" t="str">
        <f t="shared" si="24"/>
        <v xml:space="preserve"> </v>
      </c>
      <c r="K564" s="238" t="str">
        <f t="shared" si="25"/>
        <v xml:space="preserve"> </v>
      </c>
      <c r="L564" s="87" t="str">
        <f t="shared" si="26"/>
        <v xml:space="preserve"> </v>
      </c>
    </row>
    <row r="565" spans="1:12" x14ac:dyDescent="0.25">
      <c r="A565" s="72"/>
      <c r="B565" s="82"/>
      <c r="C565" s="82"/>
      <c r="D565" s="79"/>
      <c r="E565" s="83"/>
      <c r="F565" s="83"/>
      <c r="G565" s="81"/>
      <c r="H565" s="126"/>
      <c r="I565" s="238" t="str">
        <f>IF(ISNUMBER(F565),_xlfn.IFS(RIGHT(H565,3)="(b)",IF(AND(G565&gt;=DATE('1. Informace o projektu'!$C$3,1,1),G565&lt;=WORKDAY(DATE('1. Informace o projektu'!$C$3+1,1,31)-1,1)),"OK","!!"),RIGHT(H565,3)="(a)",IF(AND(G565&gt;=DATE('1. Informace o projektu'!$C$3,1,1),G565&lt;=WORKDAY(DATE('1. Informace o projektu'!$C$3,12,31)-1,1,'6. Data'!$C$76:$C$89)),"OK","!!"),ISBLANK(G565),"!",ISBLANK(H565),"!!!",H565='6. Data'!$B$3,"vyberte druh nákladu")," ")</f>
        <v xml:space="preserve"> </v>
      </c>
      <c r="J565" s="261" t="str">
        <f t="shared" si="24"/>
        <v xml:space="preserve"> </v>
      </c>
      <c r="K565" s="238" t="str">
        <f t="shared" si="25"/>
        <v xml:space="preserve"> </v>
      </c>
      <c r="L565" s="87" t="str">
        <f t="shared" si="26"/>
        <v xml:space="preserve"> </v>
      </c>
    </row>
    <row r="566" spans="1:12" x14ac:dyDescent="0.25">
      <c r="A566" s="72"/>
      <c r="B566" s="82"/>
      <c r="C566" s="82"/>
      <c r="D566" s="79"/>
      <c r="E566" s="83"/>
      <c r="F566" s="83"/>
      <c r="G566" s="81"/>
      <c r="H566" s="126"/>
      <c r="I566" s="238" t="str">
        <f>IF(ISNUMBER(F566),_xlfn.IFS(RIGHT(H566,3)="(b)",IF(AND(G566&gt;=DATE('1. Informace o projektu'!$C$3,1,1),G566&lt;=WORKDAY(DATE('1. Informace o projektu'!$C$3+1,1,31)-1,1)),"OK","!!"),RIGHT(H566,3)="(a)",IF(AND(G566&gt;=DATE('1. Informace o projektu'!$C$3,1,1),G566&lt;=WORKDAY(DATE('1. Informace o projektu'!$C$3,12,31)-1,1,'6. Data'!$C$76:$C$89)),"OK","!!"),ISBLANK(G566),"!",ISBLANK(H566),"!!!",H566='6. Data'!$B$3,"vyberte druh nákladu")," ")</f>
        <v xml:space="preserve"> </v>
      </c>
      <c r="J566" s="261" t="str">
        <f t="shared" si="24"/>
        <v xml:space="preserve"> </v>
      </c>
      <c r="K566" s="238" t="str">
        <f t="shared" si="25"/>
        <v xml:space="preserve"> </v>
      </c>
      <c r="L566" s="87" t="str">
        <f t="shared" si="26"/>
        <v xml:space="preserve"> </v>
      </c>
    </row>
    <row r="567" spans="1:12" x14ac:dyDescent="0.25">
      <c r="A567" s="72"/>
      <c r="B567" s="82"/>
      <c r="C567" s="82"/>
      <c r="D567" s="79"/>
      <c r="E567" s="83"/>
      <c r="F567" s="83"/>
      <c r="G567" s="81"/>
      <c r="H567" s="126"/>
      <c r="I567" s="238" t="str">
        <f>IF(ISNUMBER(F567),_xlfn.IFS(RIGHT(H567,3)="(b)",IF(AND(G567&gt;=DATE('1. Informace o projektu'!$C$3,1,1),G567&lt;=WORKDAY(DATE('1. Informace o projektu'!$C$3+1,1,31)-1,1)),"OK","!!"),RIGHT(H567,3)="(a)",IF(AND(G567&gt;=DATE('1. Informace o projektu'!$C$3,1,1),G567&lt;=WORKDAY(DATE('1. Informace o projektu'!$C$3,12,31)-1,1,'6. Data'!$C$76:$C$89)),"OK","!!"),ISBLANK(G567),"!",ISBLANK(H567),"!!!",H567='6. Data'!$B$3,"vyberte druh nákladu")," ")</f>
        <v xml:space="preserve"> </v>
      </c>
      <c r="J567" s="261" t="str">
        <f t="shared" si="24"/>
        <v xml:space="preserve"> </v>
      </c>
      <c r="K567" s="238" t="str">
        <f t="shared" si="25"/>
        <v xml:space="preserve"> </v>
      </c>
      <c r="L567" s="87" t="str">
        <f t="shared" si="26"/>
        <v xml:space="preserve"> </v>
      </c>
    </row>
    <row r="568" spans="1:12" x14ac:dyDescent="0.25">
      <c r="A568" s="72"/>
      <c r="B568" s="82"/>
      <c r="C568" s="82"/>
      <c r="D568" s="79"/>
      <c r="E568" s="83"/>
      <c r="F568" s="83"/>
      <c r="G568" s="81"/>
      <c r="H568" s="126"/>
      <c r="I568" s="238" t="str">
        <f>IF(ISNUMBER(F568),_xlfn.IFS(RIGHT(H568,3)="(b)",IF(AND(G568&gt;=DATE('1. Informace o projektu'!$C$3,1,1),G568&lt;=WORKDAY(DATE('1. Informace o projektu'!$C$3+1,1,31)-1,1)),"OK","!!"),RIGHT(H568,3)="(a)",IF(AND(G568&gt;=DATE('1. Informace o projektu'!$C$3,1,1),G568&lt;=WORKDAY(DATE('1. Informace o projektu'!$C$3,12,31)-1,1,'6. Data'!$C$76:$C$89)),"OK","!!"),ISBLANK(G568),"!",ISBLANK(H568),"!!!",H568='6. Data'!$B$3,"vyberte druh nákladu")," ")</f>
        <v xml:space="preserve"> </v>
      </c>
      <c r="J568" s="261" t="str">
        <f t="shared" si="24"/>
        <v xml:space="preserve"> </v>
      </c>
      <c r="K568" s="238" t="str">
        <f t="shared" si="25"/>
        <v xml:space="preserve"> </v>
      </c>
      <c r="L568" s="87" t="str">
        <f t="shared" si="26"/>
        <v xml:space="preserve"> </v>
      </c>
    </row>
    <row r="569" spans="1:12" x14ac:dyDescent="0.25">
      <c r="A569" s="72"/>
      <c r="B569" s="82"/>
      <c r="C569" s="82"/>
      <c r="D569" s="79"/>
      <c r="E569" s="83"/>
      <c r="F569" s="83"/>
      <c r="G569" s="81"/>
      <c r="H569" s="126"/>
      <c r="I569" s="238" t="str">
        <f>IF(ISNUMBER(F569),_xlfn.IFS(RIGHT(H569,3)="(b)",IF(AND(G569&gt;=DATE('1. Informace o projektu'!$C$3,1,1),G569&lt;=WORKDAY(DATE('1. Informace o projektu'!$C$3+1,1,31)-1,1)),"OK","!!"),RIGHT(H569,3)="(a)",IF(AND(G569&gt;=DATE('1. Informace o projektu'!$C$3,1,1),G569&lt;=WORKDAY(DATE('1. Informace o projektu'!$C$3,12,31)-1,1,'6. Data'!$C$76:$C$89)),"OK","!!"),ISBLANK(G569),"!",ISBLANK(H569),"!!!",H569='6. Data'!$B$3,"vyberte druh nákladu")," ")</f>
        <v xml:space="preserve"> </v>
      </c>
      <c r="J569" s="261" t="str">
        <f t="shared" si="24"/>
        <v xml:space="preserve"> </v>
      </c>
      <c r="K569" s="238" t="str">
        <f t="shared" si="25"/>
        <v xml:space="preserve"> </v>
      </c>
      <c r="L569" s="87" t="str">
        <f t="shared" si="26"/>
        <v xml:space="preserve"> </v>
      </c>
    </row>
    <row r="570" spans="1:12" x14ac:dyDescent="0.25">
      <c r="A570" s="72"/>
      <c r="B570" s="82"/>
      <c r="C570" s="82"/>
      <c r="D570" s="79"/>
      <c r="E570" s="83"/>
      <c r="F570" s="83"/>
      <c r="G570" s="81"/>
      <c r="H570" s="126"/>
      <c r="I570" s="238" t="str">
        <f>IF(ISNUMBER(F570),_xlfn.IFS(RIGHT(H570,3)="(b)",IF(AND(G570&gt;=DATE('1. Informace o projektu'!$C$3,1,1),G570&lt;=WORKDAY(DATE('1. Informace o projektu'!$C$3+1,1,31)-1,1)),"OK","!!"),RIGHT(H570,3)="(a)",IF(AND(G570&gt;=DATE('1. Informace o projektu'!$C$3,1,1),G570&lt;=WORKDAY(DATE('1. Informace o projektu'!$C$3,12,31)-1,1,'6. Data'!$C$76:$C$89)),"OK","!!"),ISBLANK(G570),"!",ISBLANK(H570),"!!!",H570='6. Data'!$B$3,"vyberte druh nákladu")," ")</f>
        <v xml:space="preserve"> </v>
      </c>
      <c r="J570" s="261" t="str">
        <f t="shared" si="24"/>
        <v xml:space="preserve"> </v>
      </c>
      <c r="K570" s="238" t="str">
        <f t="shared" si="25"/>
        <v xml:space="preserve"> </v>
      </c>
      <c r="L570" s="87" t="str">
        <f t="shared" si="26"/>
        <v xml:space="preserve"> </v>
      </c>
    </row>
    <row r="571" spans="1:12" x14ac:dyDescent="0.25">
      <c r="A571" s="72"/>
      <c r="B571" s="82"/>
      <c r="C571" s="82"/>
      <c r="D571" s="79"/>
      <c r="E571" s="83"/>
      <c r="F571" s="83"/>
      <c r="G571" s="81"/>
      <c r="H571" s="126"/>
      <c r="I571" s="238" t="str">
        <f>IF(ISNUMBER(F571),_xlfn.IFS(RIGHT(H571,3)="(b)",IF(AND(G571&gt;=DATE('1. Informace o projektu'!$C$3,1,1),G571&lt;=WORKDAY(DATE('1. Informace o projektu'!$C$3+1,1,31)-1,1)),"OK","!!"),RIGHT(H571,3)="(a)",IF(AND(G571&gt;=DATE('1. Informace o projektu'!$C$3,1,1),G571&lt;=WORKDAY(DATE('1. Informace o projektu'!$C$3,12,31)-1,1,'6. Data'!$C$76:$C$89)),"OK","!!"),ISBLANK(G571),"!",ISBLANK(H571),"!!!",H571='6. Data'!$B$3,"vyberte druh nákladu")," ")</f>
        <v xml:space="preserve"> </v>
      </c>
      <c r="J571" s="261" t="str">
        <f t="shared" si="24"/>
        <v xml:space="preserve"> </v>
      </c>
      <c r="K571" s="238" t="str">
        <f t="shared" si="25"/>
        <v xml:space="preserve"> </v>
      </c>
      <c r="L571" s="87" t="str">
        <f t="shared" si="26"/>
        <v xml:space="preserve"> </v>
      </c>
    </row>
    <row r="572" spans="1:12" x14ac:dyDescent="0.25">
      <c r="A572" s="72"/>
      <c r="B572" s="82"/>
      <c r="C572" s="82"/>
      <c r="D572" s="79"/>
      <c r="E572" s="83"/>
      <c r="F572" s="83"/>
      <c r="G572" s="81"/>
      <c r="H572" s="126"/>
      <c r="I572" s="238" t="str">
        <f>IF(ISNUMBER(F572),_xlfn.IFS(RIGHT(H572,3)="(b)",IF(AND(G572&gt;=DATE('1. Informace o projektu'!$C$3,1,1),G572&lt;=WORKDAY(DATE('1. Informace o projektu'!$C$3+1,1,31)-1,1)),"OK","!!"),RIGHT(H572,3)="(a)",IF(AND(G572&gt;=DATE('1. Informace o projektu'!$C$3,1,1),G572&lt;=WORKDAY(DATE('1. Informace o projektu'!$C$3,12,31)-1,1,'6. Data'!$C$76:$C$89)),"OK","!!"),ISBLANK(G572),"!",ISBLANK(H572),"!!!",H572='6. Data'!$B$3,"vyberte druh nákladu")," ")</f>
        <v xml:space="preserve"> </v>
      </c>
      <c r="J572" s="261" t="str">
        <f t="shared" si="24"/>
        <v xml:space="preserve"> </v>
      </c>
      <c r="K572" s="238" t="str">
        <f t="shared" si="25"/>
        <v xml:space="preserve"> </v>
      </c>
      <c r="L572" s="87" t="str">
        <f t="shared" si="26"/>
        <v xml:space="preserve"> </v>
      </c>
    </row>
    <row r="573" spans="1:12" x14ac:dyDescent="0.25">
      <c r="A573" s="72"/>
      <c r="B573" s="82"/>
      <c r="C573" s="82"/>
      <c r="D573" s="79"/>
      <c r="E573" s="83"/>
      <c r="F573" s="83"/>
      <c r="G573" s="81"/>
      <c r="H573" s="126"/>
      <c r="I573" s="238" t="str">
        <f>IF(ISNUMBER(F573),_xlfn.IFS(RIGHT(H573,3)="(b)",IF(AND(G573&gt;=DATE('1. Informace o projektu'!$C$3,1,1),G573&lt;=WORKDAY(DATE('1. Informace o projektu'!$C$3+1,1,31)-1,1)),"OK","!!"),RIGHT(H573,3)="(a)",IF(AND(G573&gt;=DATE('1. Informace o projektu'!$C$3,1,1),G573&lt;=WORKDAY(DATE('1. Informace o projektu'!$C$3,12,31)-1,1,'6. Data'!$C$76:$C$89)),"OK","!!"),ISBLANK(G573),"!",ISBLANK(H573),"!!!",H573='6. Data'!$B$3,"vyberte druh nákladu")," ")</f>
        <v xml:space="preserve"> </v>
      </c>
      <c r="J573" s="261" t="str">
        <f t="shared" si="24"/>
        <v xml:space="preserve"> </v>
      </c>
      <c r="K573" s="238" t="str">
        <f t="shared" si="25"/>
        <v xml:space="preserve"> </v>
      </c>
      <c r="L573" s="87" t="str">
        <f t="shared" si="26"/>
        <v xml:space="preserve"> </v>
      </c>
    </row>
    <row r="574" spans="1:12" x14ac:dyDescent="0.25">
      <c r="A574" s="72"/>
      <c r="B574" s="82"/>
      <c r="C574" s="82"/>
      <c r="D574" s="79"/>
      <c r="E574" s="83"/>
      <c r="F574" s="83"/>
      <c r="G574" s="81"/>
      <c r="H574" s="126"/>
      <c r="I574" s="238" t="str">
        <f>IF(ISNUMBER(F574),_xlfn.IFS(RIGHT(H574,3)="(b)",IF(AND(G574&gt;=DATE('1. Informace o projektu'!$C$3,1,1),G574&lt;=WORKDAY(DATE('1. Informace o projektu'!$C$3+1,1,31)-1,1)),"OK","!!"),RIGHT(H574,3)="(a)",IF(AND(G574&gt;=DATE('1. Informace o projektu'!$C$3,1,1),G574&lt;=WORKDAY(DATE('1. Informace o projektu'!$C$3,12,31)-1,1,'6. Data'!$C$76:$C$89)),"OK","!!"),ISBLANK(G574),"!",ISBLANK(H574),"!!!",H574='6. Data'!$B$3,"vyberte druh nákladu")," ")</f>
        <v xml:space="preserve"> </v>
      </c>
      <c r="J574" s="261" t="str">
        <f t="shared" si="24"/>
        <v xml:space="preserve"> </v>
      </c>
      <c r="K574" s="238" t="str">
        <f t="shared" si="25"/>
        <v xml:space="preserve"> </v>
      </c>
      <c r="L574" s="87" t="str">
        <f t="shared" si="26"/>
        <v xml:space="preserve"> </v>
      </c>
    </row>
    <row r="575" spans="1:12" x14ac:dyDescent="0.25">
      <c r="A575" s="72"/>
      <c r="B575" s="82"/>
      <c r="C575" s="82"/>
      <c r="D575" s="79"/>
      <c r="E575" s="83"/>
      <c r="F575" s="83"/>
      <c r="G575" s="81"/>
      <c r="H575" s="126"/>
      <c r="I575" s="238" t="str">
        <f>IF(ISNUMBER(F575),_xlfn.IFS(RIGHT(H575,3)="(b)",IF(AND(G575&gt;=DATE('1. Informace o projektu'!$C$3,1,1),G575&lt;=WORKDAY(DATE('1. Informace o projektu'!$C$3+1,1,31)-1,1)),"OK","!!"),RIGHT(H575,3)="(a)",IF(AND(G575&gt;=DATE('1. Informace o projektu'!$C$3,1,1),G575&lt;=WORKDAY(DATE('1. Informace o projektu'!$C$3,12,31)-1,1,'6. Data'!$C$76:$C$89)),"OK","!!"),ISBLANK(G575),"!",ISBLANK(H575),"!!!",H575='6. Data'!$B$3,"vyberte druh nákladu")," ")</f>
        <v xml:space="preserve"> </v>
      </c>
      <c r="J575" s="261" t="str">
        <f t="shared" si="24"/>
        <v xml:space="preserve"> </v>
      </c>
      <c r="K575" s="238" t="str">
        <f t="shared" si="25"/>
        <v xml:space="preserve"> </v>
      </c>
      <c r="L575" s="87" t="str">
        <f t="shared" si="26"/>
        <v xml:space="preserve"> </v>
      </c>
    </row>
    <row r="576" spans="1:12" x14ac:dyDescent="0.25">
      <c r="A576" s="72"/>
      <c r="B576" s="82"/>
      <c r="C576" s="82"/>
      <c r="D576" s="79"/>
      <c r="E576" s="83"/>
      <c r="F576" s="83"/>
      <c r="G576" s="81"/>
      <c r="H576" s="126"/>
      <c r="I576" s="238" t="str">
        <f>IF(ISNUMBER(F576),_xlfn.IFS(RIGHT(H576,3)="(b)",IF(AND(G576&gt;=DATE('1. Informace o projektu'!$C$3,1,1),G576&lt;=WORKDAY(DATE('1. Informace o projektu'!$C$3+1,1,31)-1,1)),"OK","!!"),RIGHT(H576,3)="(a)",IF(AND(G576&gt;=DATE('1. Informace o projektu'!$C$3,1,1),G576&lt;=WORKDAY(DATE('1. Informace o projektu'!$C$3,12,31)-1,1,'6. Data'!$C$76:$C$89)),"OK","!!"),ISBLANK(G576),"!",ISBLANK(H576),"!!!",H576='6. Data'!$B$3,"vyberte druh nákladu")," ")</f>
        <v xml:space="preserve"> </v>
      </c>
      <c r="J576" s="261" t="str">
        <f t="shared" si="24"/>
        <v xml:space="preserve"> </v>
      </c>
      <c r="K576" s="238" t="str">
        <f t="shared" si="25"/>
        <v xml:space="preserve"> </v>
      </c>
      <c r="L576" s="87" t="str">
        <f t="shared" si="26"/>
        <v xml:space="preserve"> </v>
      </c>
    </row>
    <row r="577" spans="1:12" x14ac:dyDescent="0.25">
      <c r="A577" s="72"/>
      <c r="B577" s="82"/>
      <c r="C577" s="82"/>
      <c r="D577" s="79"/>
      <c r="E577" s="83"/>
      <c r="F577" s="83"/>
      <c r="G577" s="81"/>
      <c r="H577" s="126"/>
      <c r="I577" s="238" t="str">
        <f>IF(ISNUMBER(F577),_xlfn.IFS(RIGHT(H577,3)="(b)",IF(AND(G577&gt;=DATE('1. Informace o projektu'!$C$3,1,1),G577&lt;=WORKDAY(DATE('1. Informace o projektu'!$C$3+1,1,31)-1,1)),"OK","!!"),RIGHT(H577,3)="(a)",IF(AND(G577&gt;=DATE('1. Informace o projektu'!$C$3,1,1),G577&lt;=WORKDAY(DATE('1. Informace o projektu'!$C$3,12,31)-1,1,'6. Data'!$C$76:$C$89)),"OK","!!"),ISBLANK(G577),"!",ISBLANK(H577),"!!!",H577='6. Data'!$B$3,"vyberte druh nákladu")," ")</f>
        <v xml:space="preserve"> </v>
      </c>
      <c r="J577" s="261" t="str">
        <f t="shared" si="24"/>
        <v xml:space="preserve"> </v>
      </c>
      <c r="K577" s="238" t="str">
        <f t="shared" si="25"/>
        <v xml:space="preserve"> </v>
      </c>
      <c r="L577" s="87" t="str">
        <f t="shared" si="26"/>
        <v xml:space="preserve"> </v>
      </c>
    </row>
    <row r="578" spans="1:12" x14ac:dyDescent="0.25">
      <c r="A578" s="72"/>
      <c r="B578" s="82"/>
      <c r="C578" s="82"/>
      <c r="D578" s="79"/>
      <c r="E578" s="83"/>
      <c r="F578" s="83"/>
      <c r="G578" s="81"/>
      <c r="H578" s="126"/>
      <c r="I578" s="238" t="str">
        <f>IF(ISNUMBER(F578),_xlfn.IFS(RIGHT(H578,3)="(b)",IF(AND(G578&gt;=DATE('1. Informace o projektu'!$C$3,1,1),G578&lt;=WORKDAY(DATE('1. Informace o projektu'!$C$3+1,1,31)-1,1)),"OK","!!"),RIGHT(H578,3)="(a)",IF(AND(G578&gt;=DATE('1. Informace o projektu'!$C$3,1,1),G578&lt;=WORKDAY(DATE('1. Informace o projektu'!$C$3,12,31)-1,1,'6. Data'!$C$76:$C$89)),"OK","!!"),ISBLANK(G578),"!",ISBLANK(H578),"!!!",H578='6. Data'!$B$3,"vyberte druh nákladu")," ")</f>
        <v xml:space="preserve"> </v>
      </c>
      <c r="J578" s="261" t="str">
        <f t="shared" si="24"/>
        <v xml:space="preserve"> </v>
      </c>
      <c r="K578" s="238" t="str">
        <f t="shared" si="25"/>
        <v xml:space="preserve"> </v>
      </c>
      <c r="L578" s="87" t="str">
        <f t="shared" si="26"/>
        <v xml:space="preserve"> </v>
      </c>
    </row>
    <row r="579" spans="1:12" x14ac:dyDescent="0.25">
      <c r="A579" s="72"/>
      <c r="B579" s="82"/>
      <c r="C579" s="82"/>
      <c r="D579" s="79"/>
      <c r="E579" s="83"/>
      <c r="F579" s="83"/>
      <c r="G579" s="81"/>
      <c r="H579" s="126"/>
      <c r="I579" s="238" t="str">
        <f>IF(ISNUMBER(F579),_xlfn.IFS(RIGHT(H579,3)="(b)",IF(AND(G579&gt;=DATE('1. Informace o projektu'!$C$3,1,1),G579&lt;=WORKDAY(DATE('1. Informace o projektu'!$C$3+1,1,31)-1,1)),"OK","!!"),RIGHT(H579,3)="(a)",IF(AND(G579&gt;=DATE('1. Informace o projektu'!$C$3,1,1),G579&lt;=WORKDAY(DATE('1. Informace o projektu'!$C$3,12,31)-1,1,'6. Data'!$C$76:$C$89)),"OK","!!"),ISBLANK(G579),"!",ISBLANK(H579),"!!!",H579='6. Data'!$B$3,"vyberte druh nákladu")," ")</f>
        <v xml:space="preserve"> </v>
      </c>
      <c r="J579" s="261" t="str">
        <f t="shared" si="24"/>
        <v xml:space="preserve"> </v>
      </c>
      <c r="K579" s="238" t="str">
        <f t="shared" si="25"/>
        <v xml:space="preserve"> </v>
      </c>
      <c r="L579" s="87" t="str">
        <f t="shared" si="26"/>
        <v xml:space="preserve"> </v>
      </c>
    </row>
    <row r="580" spans="1:12" x14ac:dyDescent="0.25">
      <c r="A580" s="72"/>
      <c r="B580" s="82"/>
      <c r="C580" s="82"/>
      <c r="D580" s="79"/>
      <c r="E580" s="83"/>
      <c r="F580" s="83"/>
      <c r="G580" s="81"/>
      <c r="H580" s="126"/>
      <c r="I580" s="238" t="str">
        <f>IF(ISNUMBER(F580),_xlfn.IFS(RIGHT(H580,3)="(b)",IF(AND(G580&gt;=DATE('1. Informace o projektu'!$C$3,1,1),G580&lt;=WORKDAY(DATE('1. Informace o projektu'!$C$3+1,1,31)-1,1)),"OK","!!"),RIGHT(H580,3)="(a)",IF(AND(G580&gt;=DATE('1. Informace o projektu'!$C$3,1,1),G580&lt;=WORKDAY(DATE('1. Informace o projektu'!$C$3,12,31)-1,1,'6. Data'!$C$76:$C$89)),"OK","!!"),ISBLANK(G580),"!",ISBLANK(H580),"!!!",H580='6. Data'!$B$3,"vyberte druh nákladu")," ")</f>
        <v xml:space="preserve"> </v>
      </c>
      <c r="J580" s="261" t="str">
        <f t="shared" si="24"/>
        <v xml:space="preserve"> </v>
      </c>
      <c r="K580" s="238" t="str">
        <f t="shared" si="25"/>
        <v xml:space="preserve"> </v>
      </c>
      <c r="L580" s="87" t="str">
        <f t="shared" si="26"/>
        <v xml:space="preserve"> </v>
      </c>
    </row>
    <row r="581" spans="1:12" x14ac:dyDescent="0.25">
      <c r="A581" s="72"/>
      <c r="B581" s="82"/>
      <c r="C581" s="82"/>
      <c r="D581" s="79"/>
      <c r="E581" s="83"/>
      <c r="F581" s="83"/>
      <c r="G581" s="81"/>
      <c r="H581" s="126"/>
      <c r="I581" s="238" t="str">
        <f>IF(ISNUMBER(F581),_xlfn.IFS(RIGHT(H581,3)="(b)",IF(AND(G581&gt;=DATE('1. Informace o projektu'!$C$3,1,1),G581&lt;=WORKDAY(DATE('1. Informace o projektu'!$C$3+1,1,31)-1,1)),"OK","!!"),RIGHT(H581,3)="(a)",IF(AND(G581&gt;=DATE('1. Informace o projektu'!$C$3,1,1),G581&lt;=WORKDAY(DATE('1. Informace o projektu'!$C$3,12,31)-1,1,'6. Data'!$C$76:$C$89)),"OK","!!"),ISBLANK(G581),"!",ISBLANK(H581),"!!!",H581='6. Data'!$B$3,"vyberte druh nákladu")," ")</f>
        <v xml:space="preserve"> </v>
      </c>
      <c r="J581" s="261" t="str">
        <f t="shared" si="24"/>
        <v xml:space="preserve"> </v>
      </c>
      <c r="K581" s="238" t="str">
        <f t="shared" si="25"/>
        <v xml:space="preserve"> </v>
      </c>
      <c r="L581" s="87" t="str">
        <f t="shared" si="26"/>
        <v xml:space="preserve"> </v>
      </c>
    </row>
    <row r="582" spans="1:12" x14ac:dyDescent="0.25">
      <c r="A582" s="72"/>
      <c r="B582" s="82"/>
      <c r="C582" s="82"/>
      <c r="D582" s="79"/>
      <c r="E582" s="83"/>
      <c r="F582" s="83"/>
      <c r="G582" s="81"/>
      <c r="H582" s="126"/>
      <c r="I582" s="238" t="str">
        <f>IF(ISNUMBER(F582),_xlfn.IFS(RIGHT(H582,3)="(b)",IF(AND(G582&gt;=DATE('1. Informace o projektu'!$C$3,1,1),G582&lt;=WORKDAY(DATE('1. Informace o projektu'!$C$3+1,1,31)-1,1)),"OK","!!"),RIGHT(H582,3)="(a)",IF(AND(G582&gt;=DATE('1. Informace o projektu'!$C$3,1,1),G582&lt;=WORKDAY(DATE('1. Informace o projektu'!$C$3,12,31)-1,1,'6. Data'!$C$76:$C$89)),"OK","!!"),ISBLANK(G582),"!",ISBLANK(H582),"!!!",H582='6. Data'!$B$3,"vyberte druh nákladu")," ")</f>
        <v xml:space="preserve"> </v>
      </c>
      <c r="J582" s="261" t="str">
        <f t="shared" si="24"/>
        <v xml:space="preserve"> </v>
      </c>
      <c r="K582" s="238" t="str">
        <f t="shared" si="25"/>
        <v xml:space="preserve"> </v>
      </c>
      <c r="L582" s="87" t="str">
        <f t="shared" si="26"/>
        <v xml:space="preserve"> </v>
      </c>
    </row>
    <row r="583" spans="1:12" x14ac:dyDescent="0.25">
      <c r="A583" s="72"/>
      <c r="B583" s="82"/>
      <c r="C583" s="82"/>
      <c r="D583" s="79"/>
      <c r="E583" s="83"/>
      <c r="F583" s="83"/>
      <c r="G583" s="81"/>
      <c r="H583" s="126"/>
      <c r="I583" s="238" t="str">
        <f>IF(ISNUMBER(F583),_xlfn.IFS(RIGHT(H583,3)="(b)",IF(AND(G583&gt;=DATE('1. Informace o projektu'!$C$3,1,1),G583&lt;=WORKDAY(DATE('1. Informace o projektu'!$C$3+1,1,31)-1,1)),"OK","!!"),RIGHT(H583,3)="(a)",IF(AND(G583&gt;=DATE('1. Informace o projektu'!$C$3,1,1),G583&lt;=WORKDAY(DATE('1. Informace o projektu'!$C$3,12,31)-1,1,'6. Data'!$C$76:$C$89)),"OK","!!"),ISBLANK(G583),"!",ISBLANK(H583),"!!!",H583='6. Data'!$B$3,"vyberte druh nákladu")," ")</f>
        <v xml:space="preserve"> </v>
      </c>
      <c r="J583" s="261" t="str">
        <f t="shared" ref="J583:J646" si="27">_xlfn.IFS(I583="!","Zapište datum úhrady",I583="ok"," ",I583=" "," ",I583="!!!","vyberte druh nákladu",I583="!!","nepovolené datum úhrady",I583="vyberte druh nákladu","vyberte druh nákladu")</f>
        <v xml:space="preserve"> </v>
      </c>
      <c r="K583" s="238" t="str">
        <f t="shared" ref="K583:K646" si="28">IF(ISNUMBER(F583),IF(E583&gt;=F583,"OK","!")," ")</f>
        <v xml:space="preserve"> </v>
      </c>
      <c r="L583" s="87" t="str">
        <f t="shared" ref="L583:L646" si="29">_xlfn.IFS(K583="!","Hrazeno z dotace je vyšší než fakturovaná částka",K583="ok"," ",K583=" "," ")</f>
        <v xml:space="preserve"> </v>
      </c>
    </row>
    <row r="584" spans="1:12" x14ac:dyDescent="0.25">
      <c r="A584" s="72"/>
      <c r="B584" s="82"/>
      <c r="C584" s="82"/>
      <c r="D584" s="79"/>
      <c r="E584" s="83"/>
      <c r="F584" s="83"/>
      <c r="G584" s="81"/>
      <c r="H584" s="126"/>
      <c r="I584" s="238" t="str">
        <f>IF(ISNUMBER(F584),_xlfn.IFS(RIGHT(H584,3)="(b)",IF(AND(G584&gt;=DATE('1. Informace o projektu'!$C$3,1,1),G584&lt;=WORKDAY(DATE('1. Informace o projektu'!$C$3+1,1,31)-1,1)),"OK","!!"),RIGHT(H584,3)="(a)",IF(AND(G584&gt;=DATE('1. Informace o projektu'!$C$3,1,1),G584&lt;=WORKDAY(DATE('1. Informace o projektu'!$C$3,12,31)-1,1,'6. Data'!$C$76:$C$89)),"OK","!!"),ISBLANK(G584),"!",ISBLANK(H584),"!!!",H584='6. Data'!$B$3,"vyberte druh nákladu")," ")</f>
        <v xml:space="preserve"> </v>
      </c>
      <c r="J584" s="261" t="str">
        <f t="shared" si="27"/>
        <v xml:space="preserve"> </v>
      </c>
      <c r="K584" s="238" t="str">
        <f t="shared" si="28"/>
        <v xml:space="preserve"> </v>
      </c>
      <c r="L584" s="87" t="str">
        <f t="shared" si="29"/>
        <v xml:space="preserve"> </v>
      </c>
    </row>
    <row r="585" spans="1:12" x14ac:dyDescent="0.25">
      <c r="A585" s="72"/>
      <c r="B585" s="82"/>
      <c r="C585" s="82"/>
      <c r="D585" s="79"/>
      <c r="E585" s="83"/>
      <c r="F585" s="83"/>
      <c r="G585" s="81"/>
      <c r="H585" s="126"/>
      <c r="I585" s="238" t="str">
        <f>IF(ISNUMBER(F585),_xlfn.IFS(RIGHT(H585,3)="(b)",IF(AND(G585&gt;=DATE('1. Informace o projektu'!$C$3,1,1),G585&lt;=WORKDAY(DATE('1. Informace o projektu'!$C$3+1,1,31)-1,1)),"OK","!!"),RIGHT(H585,3)="(a)",IF(AND(G585&gt;=DATE('1. Informace o projektu'!$C$3,1,1),G585&lt;=WORKDAY(DATE('1. Informace o projektu'!$C$3,12,31)-1,1,'6. Data'!$C$76:$C$89)),"OK","!!"),ISBLANK(G585),"!",ISBLANK(H585),"!!!",H585='6. Data'!$B$3,"vyberte druh nákladu")," ")</f>
        <v xml:space="preserve"> </v>
      </c>
      <c r="J585" s="261" t="str">
        <f t="shared" si="27"/>
        <v xml:space="preserve"> </v>
      </c>
      <c r="K585" s="238" t="str">
        <f t="shared" si="28"/>
        <v xml:space="preserve"> </v>
      </c>
      <c r="L585" s="87" t="str">
        <f t="shared" si="29"/>
        <v xml:space="preserve"> </v>
      </c>
    </row>
    <row r="586" spans="1:12" x14ac:dyDescent="0.25">
      <c r="A586" s="72"/>
      <c r="B586" s="82"/>
      <c r="C586" s="82"/>
      <c r="D586" s="79"/>
      <c r="E586" s="83"/>
      <c r="F586" s="83"/>
      <c r="G586" s="81"/>
      <c r="H586" s="126"/>
      <c r="I586" s="238" t="str">
        <f>IF(ISNUMBER(F586),_xlfn.IFS(RIGHT(H586,3)="(b)",IF(AND(G586&gt;=DATE('1. Informace o projektu'!$C$3,1,1),G586&lt;=WORKDAY(DATE('1. Informace o projektu'!$C$3+1,1,31)-1,1)),"OK","!!"),RIGHT(H586,3)="(a)",IF(AND(G586&gt;=DATE('1. Informace o projektu'!$C$3,1,1),G586&lt;=WORKDAY(DATE('1. Informace o projektu'!$C$3,12,31)-1,1,'6. Data'!$C$76:$C$89)),"OK","!!"),ISBLANK(G586),"!",ISBLANK(H586),"!!!",H586='6. Data'!$B$3,"vyberte druh nákladu")," ")</f>
        <v xml:space="preserve"> </v>
      </c>
      <c r="J586" s="261" t="str">
        <f t="shared" si="27"/>
        <v xml:space="preserve"> </v>
      </c>
      <c r="K586" s="238" t="str">
        <f t="shared" si="28"/>
        <v xml:space="preserve"> </v>
      </c>
      <c r="L586" s="87" t="str">
        <f t="shared" si="29"/>
        <v xml:space="preserve"> </v>
      </c>
    </row>
    <row r="587" spans="1:12" x14ac:dyDescent="0.25">
      <c r="A587" s="72"/>
      <c r="B587" s="82"/>
      <c r="C587" s="82"/>
      <c r="D587" s="79"/>
      <c r="E587" s="83"/>
      <c r="F587" s="83"/>
      <c r="G587" s="81"/>
      <c r="H587" s="126"/>
      <c r="I587" s="238" t="str">
        <f>IF(ISNUMBER(F587),_xlfn.IFS(RIGHT(H587,3)="(b)",IF(AND(G587&gt;=DATE('1. Informace o projektu'!$C$3,1,1),G587&lt;=WORKDAY(DATE('1. Informace o projektu'!$C$3+1,1,31)-1,1)),"OK","!!"),RIGHT(H587,3)="(a)",IF(AND(G587&gt;=DATE('1. Informace o projektu'!$C$3,1,1),G587&lt;=WORKDAY(DATE('1. Informace o projektu'!$C$3,12,31)-1,1,'6. Data'!$C$76:$C$89)),"OK","!!"),ISBLANK(G587),"!",ISBLANK(H587),"!!!",H587='6. Data'!$B$3,"vyberte druh nákladu")," ")</f>
        <v xml:space="preserve"> </v>
      </c>
      <c r="J587" s="261" t="str">
        <f t="shared" si="27"/>
        <v xml:space="preserve"> </v>
      </c>
      <c r="K587" s="238" t="str">
        <f t="shared" si="28"/>
        <v xml:space="preserve"> </v>
      </c>
      <c r="L587" s="87" t="str">
        <f t="shared" si="29"/>
        <v xml:space="preserve"> </v>
      </c>
    </row>
    <row r="588" spans="1:12" x14ac:dyDescent="0.25">
      <c r="A588" s="72"/>
      <c r="B588" s="82"/>
      <c r="C588" s="82"/>
      <c r="D588" s="79"/>
      <c r="E588" s="83"/>
      <c r="F588" s="83"/>
      <c r="G588" s="81"/>
      <c r="H588" s="126"/>
      <c r="I588" s="238" t="str">
        <f>IF(ISNUMBER(F588),_xlfn.IFS(RIGHT(H588,3)="(b)",IF(AND(G588&gt;=DATE('1. Informace o projektu'!$C$3,1,1),G588&lt;=WORKDAY(DATE('1. Informace o projektu'!$C$3+1,1,31)-1,1)),"OK","!!"),RIGHT(H588,3)="(a)",IF(AND(G588&gt;=DATE('1. Informace o projektu'!$C$3,1,1),G588&lt;=WORKDAY(DATE('1. Informace o projektu'!$C$3,12,31)-1,1,'6. Data'!$C$76:$C$89)),"OK","!!"),ISBLANK(G588),"!",ISBLANK(H588),"!!!",H588='6. Data'!$B$3,"vyberte druh nákladu")," ")</f>
        <v xml:space="preserve"> </v>
      </c>
      <c r="J588" s="261" t="str">
        <f t="shared" si="27"/>
        <v xml:space="preserve"> </v>
      </c>
      <c r="K588" s="238" t="str">
        <f t="shared" si="28"/>
        <v xml:space="preserve"> </v>
      </c>
      <c r="L588" s="87" t="str">
        <f t="shared" si="29"/>
        <v xml:space="preserve"> </v>
      </c>
    </row>
    <row r="589" spans="1:12" x14ac:dyDescent="0.25">
      <c r="A589" s="72"/>
      <c r="B589" s="82"/>
      <c r="C589" s="82"/>
      <c r="D589" s="79"/>
      <c r="E589" s="83"/>
      <c r="F589" s="83"/>
      <c r="G589" s="81"/>
      <c r="H589" s="126"/>
      <c r="I589" s="238" t="str">
        <f>IF(ISNUMBER(F589),_xlfn.IFS(RIGHT(H589,3)="(b)",IF(AND(G589&gt;=DATE('1. Informace o projektu'!$C$3,1,1),G589&lt;=WORKDAY(DATE('1. Informace o projektu'!$C$3+1,1,31)-1,1)),"OK","!!"),RIGHT(H589,3)="(a)",IF(AND(G589&gt;=DATE('1. Informace o projektu'!$C$3,1,1),G589&lt;=WORKDAY(DATE('1. Informace o projektu'!$C$3,12,31)-1,1,'6. Data'!$C$76:$C$89)),"OK","!!"),ISBLANK(G589),"!",ISBLANK(H589),"!!!",H589='6. Data'!$B$3,"vyberte druh nákladu")," ")</f>
        <v xml:space="preserve"> </v>
      </c>
      <c r="J589" s="261" t="str">
        <f t="shared" si="27"/>
        <v xml:space="preserve"> </v>
      </c>
      <c r="K589" s="238" t="str">
        <f t="shared" si="28"/>
        <v xml:space="preserve"> </v>
      </c>
      <c r="L589" s="87" t="str">
        <f t="shared" si="29"/>
        <v xml:space="preserve"> </v>
      </c>
    </row>
    <row r="590" spans="1:12" x14ac:dyDescent="0.25">
      <c r="A590" s="72"/>
      <c r="B590" s="82"/>
      <c r="C590" s="82"/>
      <c r="D590" s="79"/>
      <c r="E590" s="83"/>
      <c r="F590" s="83"/>
      <c r="G590" s="81"/>
      <c r="H590" s="126"/>
      <c r="I590" s="238" t="str">
        <f>IF(ISNUMBER(F590),_xlfn.IFS(RIGHT(H590,3)="(b)",IF(AND(G590&gt;=DATE('1. Informace o projektu'!$C$3,1,1),G590&lt;=WORKDAY(DATE('1. Informace o projektu'!$C$3+1,1,31)-1,1)),"OK","!!"),RIGHT(H590,3)="(a)",IF(AND(G590&gt;=DATE('1. Informace o projektu'!$C$3,1,1),G590&lt;=WORKDAY(DATE('1. Informace o projektu'!$C$3,12,31)-1,1,'6. Data'!$C$76:$C$89)),"OK","!!"),ISBLANK(G590),"!",ISBLANK(H590),"!!!",H590='6. Data'!$B$3,"vyberte druh nákladu")," ")</f>
        <v xml:space="preserve"> </v>
      </c>
      <c r="J590" s="261" t="str">
        <f t="shared" si="27"/>
        <v xml:space="preserve"> </v>
      </c>
      <c r="K590" s="238" t="str">
        <f t="shared" si="28"/>
        <v xml:space="preserve"> </v>
      </c>
      <c r="L590" s="87" t="str">
        <f t="shared" si="29"/>
        <v xml:space="preserve"> </v>
      </c>
    </row>
    <row r="591" spans="1:12" x14ac:dyDescent="0.25">
      <c r="A591" s="72"/>
      <c r="B591" s="82"/>
      <c r="C591" s="82"/>
      <c r="D591" s="79"/>
      <c r="E591" s="83"/>
      <c r="F591" s="83"/>
      <c r="G591" s="81"/>
      <c r="H591" s="126"/>
      <c r="I591" s="238" t="str">
        <f>IF(ISNUMBER(F591),_xlfn.IFS(RIGHT(H591,3)="(b)",IF(AND(G591&gt;=DATE('1. Informace o projektu'!$C$3,1,1),G591&lt;=WORKDAY(DATE('1. Informace o projektu'!$C$3+1,1,31)-1,1)),"OK","!!"),RIGHT(H591,3)="(a)",IF(AND(G591&gt;=DATE('1. Informace o projektu'!$C$3,1,1),G591&lt;=WORKDAY(DATE('1. Informace o projektu'!$C$3,12,31)-1,1,'6. Data'!$C$76:$C$89)),"OK","!!"),ISBLANK(G591),"!",ISBLANK(H591),"!!!",H591='6. Data'!$B$3,"vyberte druh nákladu")," ")</f>
        <v xml:space="preserve"> </v>
      </c>
      <c r="J591" s="261" t="str">
        <f t="shared" si="27"/>
        <v xml:space="preserve"> </v>
      </c>
      <c r="K591" s="238" t="str">
        <f t="shared" si="28"/>
        <v xml:space="preserve"> </v>
      </c>
      <c r="L591" s="87" t="str">
        <f t="shared" si="29"/>
        <v xml:space="preserve"> </v>
      </c>
    </row>
    <row r="592" spans="1:12" x14ac:dyDescent="0.25">
      <c r="A592" s="72"/>
      <c r="B592" s="82"/>
      <c r="C592" s="82"/>
      <c r="D592" s="79"/>
      <c r="E592" s="83"/>
      <c r="F592" s="83"/>
      <c r="G592" s="81"/>
      <c r="H592" s="126"/>
      <c r="I592" s="238" t="str">
        <f>IF(ISNUMBER(F592),_xlfn.IFS(RIGHT(H592,3)="(b)",IF(AND(G592&gt;=DATE('1. Informace o projektu'!$C$3,1,1),G592&lt;=WORKDAY(DATE('1. Informace o projektu'!$C$3+1,1,31)-1,1)),"OK","!!"),RIGHT(H592,3)="(a)",IF(AND(G592&gt;=DATE('1. Informace o projektu'!$C$3,1,1),G592&lt;=WORKDAY(DATE('1. Informace o projektu'!$C$3,12,31)-1,1,'6. Data'!$C$76:$C$89)),"OK","!!"),ISBLANK(G592),"!",ISBLANK(H592),"!!!",H592='6. Data'!$B$3,"vyberte druh nákladu")," ")</f>
        <v xml:space="preserve"> </v>
      </c>
      <c r="J592" s="261" t="str">
        <f t="shared" si="27"/>
        <v xml:space="preserve"> </v>
      </c>
      <c r="K592" s="238" t="str">
        <f t="shared" si="28"/>
        <v xml:space="preserve"> </v>
      </c>
      <c r="L592" s="87" t="str">
        <f t="shared" si="29"/>
        <v xml:space="preserve"> </v>
      </c>
    </row>
    <row r="593" spans="1:12" x14ac:dyDescent="0.25">
      <c r="A593" s="72"/>
      <c r="B593" s="82"/>
      <c r="C593" s="82"/>
      <c r="D593" s="79"/>
      <c r="E593" s="83"/>
      <c r="F593" s="83"/>
      <c r="G593" s="81"/>
      <c r="H593" s="126"/>
      <c r="I593" s="238" t="str">
        <f>IF(ISNUMBER(F593),_xlfn.IFS(RIGHT(H593,3)="(b)",IF(AND(G593&gt;=DATE('1. Informace o projektu'!$C$3,1,1),G593&lt;=WORKDAY(DATE('1. Informace o projektu'!$C$3+1,1,31)-1,1)),"OK","!!"),RIGHT(H593,3)="(a)",IF(AND(G593&gt;=DATE('1. Informace o projektu'!$C$3,1,1),G593&lt;=WORKDAY(DATE('1. Informace o projektu'!$C$3,12,31)-1,1,'6. Data'!$C$76:$C$89)),"OK","!!"),ISBLANK(G593),"!",ISBLANK(H593),"!!!",H593='6. Data'!$B$3,"vyberte druh nákladu")," ")</f>
        <v xml:space="preserve"> </v>
      </c>
      <c r="J593" s="261" t="str">
        <f t="shared" si="27"/>
        <v xml:space="preserve"> </v>
      </c>
      <c r="K593" s="238" t="str">
        <f t="shared" si="28"/>
        <v xml:space="preserve"> </v>
      </c>
      <c r="L593" s="87" t="str">
        <f t="shared" si="29"/>
        <v xml:space="preserve"> </v>
      </c>
    </row>
    <row r="594" spans="1:12" x14ac:dyDescent="0.25">
      <c r="A594" s="72"/>
      <c r="B594" s="82"/>
      <c r="C594" s="82"/>
      <c r="D594" s="79"/>
      <c r="E594" s="83"/>
      <c r="F594" s="83"/>
      <c r="G594" s="81"/>
      <c r="H594" s="126"/>
      <c r="I594" s="238" t="str">
        <f>IF(ISNUMBER(F594),_xlfn.IFS(RIGHT(H594,3)="(b)",IF(AND(G594&gt;=DATE('1. Informace o projektu'!$C$3,1,1),G594&lt;=WORKDAY(DATE('1. Informace o projektu'!$C$3+1,1,31)-1,1)),"OK","!!"),RIGHT(H594,3)="(a)",IF(AND(G594&gt;=DATE('1. Informace o projektu'!$C$3,1,1),G594&lt;=WORKDAY(DATE('1. Informace o projektu'!$C$3,12,31)-1,1,'6. Data'!$C$76:$C$89)),"OK","!!"),ISBLANK(G594),"!",ISBLANK(H594),"!!!",H594='6. Data'!$B$3,"vyberte druh nákladu")," ")</f>
        <v xml:space="preserve"> </v>
      </c>
      <c r="J594" s="261" t="str">
        <f t="shared" si="27"/>
        <v xml:space="preserve"> </v>
      </c>
      <c r="K594" s="238" t="str">
        <f t="shared" si="28"/>
        <v xml:space="preserve"> </v>
      </c>
      <c r="L594" s="87" t="str">
        <f t="shared" si="29"/>
        <v xml:space="preserve"> </v>
      </c>
    </row>
    <row r="595" spans="1:12" x14ac:dyDescent="0.25">
      <c r="A595" s="72"/>
      <c r="B595" s="82"/>
      <c r="C595" s="82"/>
      <c r="D595" s="79"/>
      <c r="E595" s="83"/>
      <c r="F595" s="83"/>
      <c r="G595" s="81"/>
      <c r="H595" s="126"/>
      <c r="I595" s="238" t="str">
        <f>IF(ISNUMBER(F595),_xlfn.IFS(RIGHT(H595,3)="(b)",IF(AND(G595&gt;=DATE('1. Informace o projektu'!$C$3,1,1),G595&lt;=WORKDAY(DATE('1. Informace o projektu'!$C$3+1,1,31)-1,1)),"OK","!!"),RIGHT(H595,3)="(a)",IF(AND(G595&gt;=DATE('1. Informace o projektu'!$C$3,1,1),G595&lt;=WORKDAY(DATE('1. Informace o projektu'!$C$3,12,31)-1,1,'6. Data'!$C$76:$C$89)),"OK","!!"),ISBLANK(G595),"!",ISBLANK(H595),"!!!",H595='6. Data'!$B$3,"vyberte druh nákladu")," ")</f>
        <v xml:space="preserve"> </v>
      </c>
      <c r="J595" s="261" t="str">
        <f t="shared" si="27"/>
        <v xml:space="preserve"> </v>
      </c>
      <c r="K595" s="238" t="str">
        <f t="shared" si="28"/>
        <v xml:space="preserve"> </v>
      </c>
      <c r="L595" s="87" t="str">
        <f t="shared" si="29"/>
        <v xml:space="preserve"> </v>
      </c>
    </row>
    <row r="596" spans="1:12" x14ac:dyDescent="0.25">
      <c r="A596" s="72"/>
      <c r="B596" s="82"/>
      <c r="C596" s="82"/>
      <c r="D596" s="79"/>
      <c r="E596" s="83"/>
      <c r="F596" s="83"/>
      <c r="G596" s="81"/>
      <c r="H596" s="126"/>
      <c r="I596" s="238" t="str">
        <f>IF(ISNUMBER(F596),_xlfn.IFS(RIGHT(H596,3)="(b)",IF(AND(G596&gt;=DATE('1. Informace o projektu'!$C$3,1,1),G596&lt;=WORKDAY(DATE('1. Informace o projektu'!$C$3+1,1,31)-1,1)),"OK","!!"),RIGHT(H596,3)="(a)",IF(AND(G596&gt;=DATE('1. Informace o projektu'!$C$3,1,1),G596&lt;=WORKDAY(DATE('1. Informace o projektu'!$C$3,12,31)-1,1,'6. Data'!$C$76:$C$89)),"OK","!!"),ISBLANK(G596),"!",ISBLANK(H596),"!!!",H596='6. Data'!$B$3,"vyberte druh nákladu")," ")</f>
        <v xml:space="preserve"> </v>
      </c>
      <c r="J596" s="261" t="str">
        <f t="shared" si="27"/>
        <v xml:space="preserve"> </v>
      </c>
      <c r="K596" s="238" t="str">
        <f t="shared" si="28"/>
        <v xml:space="preserve"> </v>
      </c>
      <c r="L596" s="87" t="str">
        <f t="shared" si="29"/>
        <v xml:space="preserve"> </v>
      </c>
    </row>
    <row r="597" spans="1:12" x14ac:dyDescent="0.25">
      <c r="A597" s="72"/>
      <c r="B597" s="82"/>
      <c r="C597" s="82"/>
      <c r="D597" s="79"/>
      <c r="E597" s="83"/>
      <c r="F597" s="83"/>
      <c r="G597" s="81"/>
      <c r="H597" s="126"/>
      <c r="I597" s="238" t="str">
        <f>IF(ISNUMBER(F597),_xlfn.IFS(RIGHT(H597,3)="(b)",IF(AND(G597&gt;=DATE('1. Informace o projektu'!$C$3,1,1),G597&lt;=WORKDAY(DATE('1. Informace o projektu'!$C$3+1,1,31)-1,1)),"OK","!!"),RIGHT(H597,3)="(a)",IF(AND(G597&gt;=DATE('1. Informace o projektu'!$C$3,1,1),G597&lt;=WORKDAY(DATE('1. Informace o projektu'!$C$3,12,31)-1,1,'6. Data'!$C$76:$C$89)),"OK","!!"),ISBLANK(G597),"!",ISBLANK(H597),"!!!",H597='6. Data'!$B$3,"vyberte druh nákladu")," ")</f>
        <v xml:space="preserve"> </v>
      </c>
      <c r="J597" s="261" t="str">
        <f t="shared" si="27"/>
        <v xml:space="preserve"> </v>
      </c>
      <c r="K597" s="238" t="str">
        <f t="shared" si="28"/>
        <v xml:space="preserve"> </v>
      </c>
      <c r="L597" s="87" t="str">
        <f t="shared" si="29"/>
        <v xml:space="preserve"> </v>
      </c>
    </row>
    <row r="598" spans="1:12" x14ac:dyDescent="0.25">
      <c r="A598" s="72"/>
      <c r="B598" s="82"/>
      <c r="C598" s="82"/>
      <c r="D598" s="79"/>
      <c r="E598" s="83"/>
      <c r="F598" s="83"/>
      <c r="G598" s="81"/>
      <c r="H598" s="126"/>
      <c r="I598" s="238" t="str">
        <f>IF(ISNUMBER(F598),_xlfn.IFS(RIGHT(H598,3)="(b)",IF(AND(G598&gt;=DATE('1. Informace o projektu'!$C$3,1,1),G598&lt;=WORKDAY(DATE('1. Informace o projektu'!$C$3+1,1,31)-1,1)),"OK","!!"),RIGHT(H598,3)="(a)",IF(AND(G598&gt;=DATE('1. Informace o projektu'!$C$3,1,1),G598&lt;=WORKDAY(DATE('1. Informace o projektu'!$C$3,12,31)-1,1,'6. Data'!$C$76:$C$89)),"OK","!!"),ISBLANK(G598),"!",ISBLANK(H598),"!!!",H598='6. Data'!$B$3,"vyberte druh nákladu")," ")</f>
        <v xml:space="preserve"> </v>
      </c>
      <c r="J598" s="261" t="str">
        <f t="shared" si="27"/>
        <v xml:space="preserve"> </v>
      </c>
      <c r="K598" s="238" t="str">
        <f t="shared" si="28"/>
        <v xml:space="preserve"> </v>
      </c>
      <c r="L598" s="87" t="str">
        <f t="shared" si="29"/>
        <v xml:space="preserve"> </v>
      </c>
    </row>
    <row r="599" spans="1:12" x14ac:dyDescent="0.25">
      <c r="A599" s="72"/>
      <c r="B599" s="82"/>
      <c r="C599" s="82"/>
      <c r="D599" s="79"/>
      <c r="E599" s="83"/>
      <c r="F599" s="83"/>
      <c r="G599" s="81"/>
      <c r="H599" s="126"/>
      <c r="I599" s="238" t="str">
        <f>IF(ISNUMBER(F599),_xlfn.IFS(RIGHT(H599,3)="(b)",IF(AND(G599&gt;=DATE('1. Informace o projektu'!$C$3,1,1),G599&lt;=WORKDAY(DATE('1. Informace o projektu'!$C$3+1,1,31)-1,1)),"OK","!!"),RIGHT(H599,3)="(a)",IF(AND(G599&gt;=DATE('1. Informace o projektu'!$C$3,1,1),G599&lt;=WORKDAY(DATE('1. Informace o projektu'!$C$3,12,31)-1,1,'6. Data'!$C$76:$C$89)),"OK","!!"),ISBLANK(G599),"!",ISBLANK(H599),"!!!",H599='6. Data'!$B$3,"vyberte druh nákladu")," ")</f>
        <v xml:space="preserve"> </v>
      </c>
      <c r="J599" s="261" t="str">
        <f t="shared" si="27"/>
        <v xml:space="preserve"> </v>
      </c>
      <c r="K599" s="238" t="str">
        <f t="shared" si="28"/>
        <v xml:space="preserve"> </v>
      </c>
      <c r="L599" s="87" t="str">
        <f t="shared" si="29"/>
        <v xml:space="preserve"> </v>
      </c>
    </row>
    <row r="600" spans="1:12" x14ac:dyDescent="0.25">
      <c r="A600" s="72"/>
      <c r="B600" s="82"/>
      <c r="C600" s="82"/>
      <c r="D600" s="79"/>
      <c r="E600" s="83"/>
      <c r="F600" s="83"/>
      <c r="G600" s="81"/>
      <c r="H600" s="126"/>
      <c r="I600" s="238" t="str">
        <f>IF(ISNUMBER(F600),_xlfn.IFS(RIGHT(H600,3)="(b)",IF(AND(G600&gt;=DATE('1. Informace o projektu'!$C$3,1,1),G600&lt;=WORKDAY(DATE('1. Informace o projektu'!$C$3+1,1,31)-1,1)),"OK","!!"),RIGHT(H600,3)="(a)",IF(AND(G600&gt;=DATE('1. Informace o projektu'!$C$3,1,1),G600&lt;=WORKDAY(DATE('1. Informace o projektu'!$C$3,12,31)-1,1,'6. Data'!$C$76:$C$89)),"OK","!!"),ISBLANK(G600),"!",ISBLANK(H600),"!!!",H600='6. Data'!$B$3,"vyberte druh nákladu")," ")</f>
        <v xml:space="preserve"> </v>
      </c>
      <c r="J600" s="261" t="str">
        <f t="shared" si="27"/>
        <v xml:space="preserve"> </v>
      </c>
      <c r="K600" s="238" t="str">
        <f t="shared" si="28"/>
        <v xml:space="preserve"> </v>
      </c>
      <c r="L600" s="87" t="str">
        <f t="shared" si="29"/>
        <v xml:space="preserve"> </v>
      </c>
    </row>
    <row r="601" spans="1:12" x14ac:dyDescent="0.25">
      <c r="A601" s="72"/>
      <c r="B601" s="82"/>
      <c r="C601" s="82"/>
      <c r="D601" s="79"/>
      <c r="E601" s="83"/>
      <c r="F601" s="83"/>
      <c r="G601" s="81"/>
      <c r="H601" s="126"/>
      <c r="I601" s="238" t="str">
        <f>IF(ISNUMBER(F601),_xlfn.IFS(RIGHT(H601,3)="(b)",IF(AND(G601&gt;=DATE('1. Informace o projektu'!$C$3,1,1),G601&lt;=WORKDAY(DATE('1. Informace o projektu'!$C$3+1,1,31)-1,1)),"OK","!!"),RIGHT(H601,3)="(a)",IF(AND(G601&gt;=DATE('1. Informace o projektu'!$C$3,1,1),G601&lt;=WORKDAY(DATE('1. Informace o projektu'!$C$3,12,31)-1,1,'6. Data'!$C$76:$C$89)),"OK","!!"),ISBLANK(G601),"!",ISBLANK(H601),"!!!",H601='6. Data'!$B$3,"vyberte druh nákladu")," ")</f>
        <v xml:space="preserve"> </v>
      </c>
      <c r="J601" s="261" t="str">
        <f t="shared" si="27"/>
        <v xml:space="preserve"> </v>
      </c>
      <c r="K601" s="238" t="str">
        <f t="shared" si="28"/>
        <v xml:space="preserve"> </v>
      </c>
      <c r="L601" s="87" t="str">
        <f t="shared" si="29"/>
        <v xml:space="preserve"> </v>
      </c>
    </row>
    <row r="602" spans="1:12" x14ac:dyDescent="0.25">
      <c r="A602" s="72"/>
      <c r="B602" s="82"/>
      <c r="C602" s="82"/>
      <c r="D602" s="79"/>
      <c r="E602" s="83"/>
      <c r="F602" s="83"/>
      <c r="G602" s="81"/>
      <c r="H602" s="126"/>
      <c r="I602" s="238" t="str">
        <f>IF(ISNUMBER(F602),_xlfn.IFS(RIGHT(H602,3)="(b)",IF(AND(G602&gt;=DATE('1. Informace o projektu'!$C$3,1,1),G602&lt;=WORKDAY(DATE('1. Informace o projektu'!$C$3+1,1,31)-1,1)),"OK","!!"),RIGHT(H602,3)="(a)",IF(AND(G602&gt;=DATE('1. Informace o projektu'!$C$3,1,1),G602&lt;=WORKDAY(DATE('1. Informace o projektu'!$C$3,12,31)-1,1,'6. Data'!$C$76:$C$89)),"OK","!!"),ISBLANK(G602),"!",ISBLANK(H602),"!!!",H602='6. Data'!$B$3,"vyberte druh nákladu")," ")</f>
        <v xml:space="preserve"> </v>
      </c>
      <c r="J602" s="261" t="str">
        <f t="shared" si="27"/>
        <v xml:space="preserve"> </v>
      </c>
      <c r="K602" s="238" t="str">
        <f t="shared" si="28"/>
        <v xml:space="preserve"> </v>
      </c>
      <c r="L602" s="87" t="str">
        <f t="shared" si="29"/>
        <v xml:space="preserve"> </v>
      </c>
    </row>
    <row r="603" spans="1:12" x14ac:dyDescent="0.25">
      <c r="A603" s="72"/>
      <c r="B603" s="82"/>
      <c r="C603" s="82"/>
      <c r="D603" s="79"/>
      <c r="E603" s="83"/>
      <c r="F603" s="83"/>
      <c r="G603" s="81"/>
      <c r="H603" s="126"/>
      <c r="I603" s="238" t="str">
        <f>IF(ISNUMBER(F603),_xlfn.IFS(RIGHT(H603,3)="(b)",IF(AND(G603&gt;=DATE('1. Informace o projektu'!$C$3,1,1),G603&lt;=WORKDAY(DATE('1. Informace o projektu'!$C$3+1,1,31)-1,1)),"OK","!!"),RIGHT(H603,3)="(a)",IF(AND(G603&gt;=DATE('1. Informace o projektu'!$C$3,1,1),G603&lt;=WORKDAY(DATE('1. Informace o projektu'!$C$3,12,31)-1,1,'6. Data'!$C$76:$C$89)),"OK","!!"),ISBLANK(G603),"!",ISBLANK(H603),"!!!",H603='6. Data'!$B$3,"vyberte druh nákladu")," ")</f>
        <v xml:space="preserve"> </v>
      </c>
      <c r="J603" s="261" t="str">
        <f t="shared" si="27"/>
        <v xml:space="preserve"> </v>
      </c>
      <c r="K603" s="238" t="str">
        <f t="shared" si="28"/>
        <v xml:space="preserve"> </v>
      </c>
      <c r="L603" s="87" t="str">
        <f t="shared" si="29"/>
        <v xml:space="preserve"> </v>
      </c>
    </row>
    <row r="604" spans="1:12" x14ac:dyDescent="0.25">
      <c r="A604" s="72"/>
      <c r="B604" s="82"/>
      <c r="C604" s="82"/>
      <c r="D604" s="79"/>
      <c r="E604" s="83"/>
      <c r="F604" s="83"/>
      <c r="G604" s="81"/>
      <c r="H604" s="126"/>
      <c r="I604" s="238" t="str">
        <f>IF(ISNUMBER(F604),_xlfn.IFS(RIGHT(H604,3)="(b)",IF(AND(G604&gt;=DATE('1. Informace o projektu'!$C$3,1,1),G604&lt;=WORKDAY(DATE('1. Informace o projektu'!$C$3+1,1,31)-1,1)),"OK","!!"),RIGHT(H604,3)="(a)",IF(AND(G604&gt;=DATE('1. Informace o projektu'!$C$3,1,1),G604&lt;=WORKDAY(DATE('1. Informace o projektu'!$C$3,12,31)-1,1,'6. Data'!$C$76:$C$89)),"OK","!!"),ISBLANK(G604),"!",ISBLANK(H604),"!!!",H604='6. Data'!$B$3,"vyberte druh nákladu")," ")</f>
        <v xml:space="preserve"> </v>
      </c>
      <c r="J604" s="261" t="str">
        <f t="shared" si="27"/>
        <v xml:space="preserve"> </v>
      </c>
      <c r="K604" s="238" t="str">
        <f t="shared" si="28"/>
        <v xml:space="preserve"> </v>
      </c>
      <c r="L604" s="87" t="str">
        <f t="shared" si="29"/>
        <v xml:space="preserve"> </v>
      </c>
    </row>
    <row r="605" spans="1:12" x14ac:dyDescent="0.25">
      <c r="A605" s="72"/>
      <c r="B605" s="82"/>
      <c r="C605" s="82"/>
      <c r="D605" s="79"/>
      <c r="E605" s="83"/>
      <c r="F605" s="83"/>
      <c r="G605" s="81"/>
      <c r="H605" s="126"/>
      <c r="I605" s="238" t="str">
        <f>IF(ISNUMBER(F605),_xlfn.IFS(RIGHT(H605,3)="(b)",IF(AND(G605&gt;=DATE('1. Informace o projektu'!$C$3,1,1),G605&lt;=WORKDAY(DATE('1. Informace o projektu'!$C$3+1,1,31)-1,1)),"OK","!!"),RIGHT(H605,3)="(a)",IF(AND(G605&gt;=DATE('1. Informace o projektu'!$C$3,1,1),G605&lt;=WORKDAY(DATE('1. Informace o projektu'!$C$3,12,31)-1,1,'6. Data'!$C$76:$C$89)),"OK","!!"),ISBLANK(G605),"!",ISBLANK(H605),"!!!",H605='6. Data'!$B$3,"vyberte druh nákladu")," ")</f>
        <v xml:space="preserve"> </v>
      </c>
      <c r="J605" s="261" t="str">
        <f t="shared" si="27"/>
        <v xml:space="preserve"> </v>
      </c>
      <c r="K605" s="238" t="str">
        <f t="shared" si="28"/>
        <v xml:space="preserve"> </v>
      </c>
      <c r="L605" s="87" t="str">
        <f t="shared" si="29"/>
        <v xml:space="preserve"> </v>
      </c>
    </row>
    <row r="606" spans="1:12" x14ac:dyDescent="0.25">
      <c r="A606" s="72"/>
      <c r="B606" s="82"/>
      <c r="C606" s="82"/>
      <c r="D606" s="79"/>
      <c r="E606" s="83"/>
      <c r="F606" s="83"/>
      <c r="G606" s="81"/>
      <c r="H606" s="126"/>
      <c r="I606" s="238" t="str">
        <f>IF(ISNUMBER(F606),_xlfn.IFS(RIGHT(H606,3)="(b)",IF(AND(G606&gt;=DATE('1. Informace o projektu'!$C$3,1,1),G606&lt;=WORKDAY(DATE('1. Informace o projektu'!$C$3+1,1,31)-1,1)),"OK","!!"),RIGHT(H606,3)="(a)",IF(AND(G606&gt;=DATE('1. Informace o projektu'!$C$3,1,1),G606&lt;=WORKDAY(DATE('1. Informace o projektu'!$C$3,12,31)-1,1,'6. Data'!$C$76:$C$89)),"OK","!!"),ISBLANK(G606),"!",ISBLANK(H606),"!!!",H606='6. Data'!$B$3,"vyberte druh nákladu")," ")</f>
        <v xml:space="preserve"> </v>
      </c>
      <c r="J606" s="261" t="str">
        <f t="shared" si="27"/>
        <v xml:space="preserve"> </v>
      </c>
      <c r="K606" s="238" t="str">
        <f t="shared" si="28"/>
        <v xml:space="preserve"> </v>
      </c>
      <c r="L606" s="87" t="str">
        <f t="shared" si="29"/>
        <v xml:space="preserve"> </v>
      </c>
    </row>
    <row r="607" spans="1:12" x14ac:dyDescent="0.25">
      <c r="A607" s="72"/>
      <c r="B607" s="82"/>
      <c r="C607" s="82"/>
      <c r="D607" s="79"/>
      <c r="E607" s="83"/>
      <c r="F607" s="83"/>
      <c r="G607" s="81"/>
      <c r="H607" s="126"/>
      <c r="I607" s="238" t="str">
        <f>IF(ISNUMBER(F607),_xlfn.IFS(RIGHT(H607,3)="(b)",IF(AND(G607&gt;=DATE('1. Informace o projektu'!$C$3,1,1),G607&lt;=WORKDAY(DATE('1. Informace o projektu'!$C$3+1,1,31)-1,1)),"OK","!!"),RIGHT(H607,3)="(a)",IF(AND(G607&gt;=DATE('1. Informace o projektu'!$C$3,1,1),G607&lt;=WORKDAY(DATE('1. Informace o projektu'!$C$3,12,31)-1,1,'6. Data'!$C$76:$C$89)),"OK","!!"),ISBLANK(G607),"!",ISBLANK(H607),"!!!",H607='6. Data'!$B$3,"vyberte druh nákladu")," ")</f>
        <v xml:space="preserve"> </v>
      </c>
      <c r="J607" s="261" t="str">
        <f t="shared" si="27"/>
        <v xml:space="preserve"> </v>
      </c>
      <c r="K607" s="238" t="str">
        <f t="shared" si="28"/>
        <v xml:space="preserve"> </v>
      </c>
      <c r="L607" s="87" t="str">
        <f t="shared" si="29"/>
        <v xml:space="preserve"> </v>
      </c>
    </row>
    <row r="608" spans="1:12" x14ac:dyDescent="0.25">
      <c r="A608" s="72"/>
      <c r="B608" s="82"/>
      <c r="C608" s="82"/>
      <c r="D608" s="79"/>
      <c r="E608" s="83"/>
      <c r="F608" s="83"/>
      <c r="G608" s="81"/>
      <c r="H608" s="126"/>
      <c r="I608" s="238" t="str">
        <f>IF(ISNUMBER(F608),_xlfn.IFS(RIGHT(H608,3)="(b)",IF(AND(G608&gt;=DATE('1. Informace o projektu'!$C$3,1,1),G608&lt;=WORKDAY(DATE('1. Informace o projektu'!$C$3+1,1,31)-1,1)),"OK","!!"),RIGHT(H608,3)="(a)",IF(AND(G608&gt;=DATE('1. Informace o projektu'!$C$3,1,1),G608&lt;=WORKDAY(DATE('1. Informace o projektu'!$C$3,12,31)-1,1,'6. Data'!$C$76:$C$89)),"OK","!!"),ISBLANK(G608),"!",ISBLANK(H608),"!!!",H608='6. Data'!$B$3,"vyberte druh nákladu")," ")</f>
        <v xml:space="preserve"> </v>
      </c>
      <c r="J608" s="261" t="str">
        <f t="shared" si="27"/>
        <v xml:space="preserve"> </v>
      </c>
      <c r="K608" s="238" t="str">
        <f t="shared" si="28"/>
        <v xml:space="preserve"> </v>
      </c>
      <c r="L608" s="87" t="str">
        <f t="shared" si="29"/>
        <v xml:space="preserve"> </v>
      </c>
    </row>
    <row r="609" spans="1:12" x14ac:dyDescent="0.25">
      <c r="A609" s="72"/>
      <c r="B609" s="82"/>
      <c r="C609" s="82"/>
      <c r="D609" s="79"/>
      <c r="E609" s="83"/>
      <c r="F609" s="83"/>
      <c r="G609" s="81"/>
      <c r="H609" s="126"/>
      <c r="I609" s="238" t="str">
        <f>IF(ISNUMBER(F609),_xlfn.IFS(RIGHT(H609,3)="(b)",IF(AND(G609&gt;=DATE('1. Informace o projektu'!$C$3,1,1),G609&lt;=WORKDAY(DATE('1. Informace o projektu'!$C$3+1,1,31)-1,1)),"OK","!!"),RIGHT(H609,3)="(a)",IF(AND(G609&gt;=DATE('1. Informace o projektu'!$C$3,1,1),G609&lt;=WORKDAY(DATE('1. Informace o projektu'!$C$3,12,31)-1,1,'6. Data'!$C$76:$C$89)),"OK","!!"),ISBLANK(G609),"!",ISBLANK(H609),"!!!",H609='6. Data'!$B$3,"vyberte druh nákladu")," ")</f>
        <v xml:space="preserve"> </v>
      </c>
      <c r="J609" s="261" t="str">
        <f t="shared" si="27"/>
        <v xml:space="preserve"> </v>
      </c>
      <c r="K609" s="238" t="str">
        <f t="shared" si="28"/>
        <v xml:space="preserve"> </v>
      </c>
      <c r="L609" s="87" t="str">
        <f t="shared" si="29"/>
        <v xml:space="preserve"> </v>
      </c>
    </row>
    <row r="610" spans="1:12" x14ac:dyDescent="0.25">
      <c r="A610" s="72"/>
      <c r="B610" s="82"/>
      <c r="C610" s="82"/>
      <c r="D610" s="79"/>
      <c r="E610" s="83"/>
      <c r="F610" s="83"/>
      <c r="G610" s="81"/>
      <c r="H610" s="126"/>
      <c r="I610" s="238" t="str">
        <f>IF(ISNUMBER(F610),_xlfn.IFS(RIGHT(H610,3)="(b)",IF(AND(G610&gt;=DATE('1. Informace o projektu'!$C$3,1,1),G610&lt;=WORKDAY(DATE('1. Informace o projektu'!$C$3+1,1,31)-1,1)),"OK","!!"),RIGHT(H610,3)="(a)",IF(AND(G610&gt;=DATE('1. Informace o projektu'!$C$3,1,1),G610&lt;=WORKDAY(DATE('1. Informace o projektu'!$C$3,12,31)-1,1,'6. Data'!$C$76:$C$89)),"OK","!!"),ISBLANK(G610),"!",ISBLANK(H610),"!!!",H610='6. Data'!$B$3,"vyberte druh nákladu")," ")</f>
        <v xml:space="preserve"> </v>
      </c>
      <c r="J610" s="261" t="str">
        <f t="shared" si="27"/>
        <v xml:space="preserve"> </v>
      </c>
      <c r="K610" s="238" t="str">
        <f t="shared" si="28"/>
        <v xml:space="preserve"> </v>
      </c>
      <c r="L610" s="87" t="str">
        <f t="shared" si="29"/>
        <v xml:space="preserve"> </v>
      </c>
    </row>
    <row r="611" spans="1:12" x14ac:dyDescent="0.25">
      <c r="A611" s="72"/>
      <c r="B611" s="82"/>
      <c r="C611" s="82"/>
      <c r="D611" s="79"/>
      <c r="E611" s="83"/>
      <c r="F611" s="83"/>
      <c r="G611" s="81"/>
      <c r="H611" s="126"/>
      <c r="I611" s="238" t="str">
        <f>IF(ISNUMBER(F611),_xlfn.IFS(RIGHT(H611,3)="(b)",IF(AND(G611&gt;=DATE('1. Informace o projektu'!$C$3,1,1),G611&lt;=WORKDAY(DATE('1. Informace o projektu'!$C$3+1,1,31)-1,1)),"OK","!!"),RIGHT(H611,3)="(a)",IF(AND(G611&gt;=DATE('1. Informace o projektu'!$C$3,1,1),G611&lt;=WORKDAY(DATE('1. Informace o projektu'!$C$3,12,31)-1,1,'6. Data'!$C$76:$C$89)),"OK","!!"),ISBLANK(G611),"!",ISBLANK(H611),"!!!",H611='6. Data'!$B$3,"vyberte druh nákladu")," ")</f>
        <v xml:space="preserve"> </v>
      </c>
      <c r="J611" s="261" t="str">
        <f t="shared" si="27"/>
        <v xml:space="preserve"> </v>
      </c>
      <c r="K611" s="238" t="str">
        <f t="shared" si="28"/>
        <v xml:space="preserve"> </v>
      </c>
      <c r="L611" s="87" t="str">
        <f t="shared" si="29"/>
        <v xml:space="preserve"> </v>
      </c>
    </row>
    <row r="612" spans="1:12" x14ac:dyDescent="0.25">
      <c r="A612" s="72"/>
      <c r="B612" s="82"/>
      <c r="C612" s="82"/>
      <c r="D612" s="79"/>
      <c r="E612" s="83"/>
      <c r="F612" s="83"/>
      <c r="G612" s="81"/>
      <c r="H612" s="126"/>
      <c r="I612" s="238" t="str">
        <f>IF(ISNUMBER(F612),_xlfn.IFS(RIGHT(H612,3)="(b)",IF(AND(G612&gt;=DATE('1. Informace o projektu'!$C$3,1,1),G612&lt;=WORKDAY(DATE('1. Informace o projektu'!$C$3+1,1,31)-1,1)),"OK","!!"),RIGHT(H612,3)="(a)",IF(AND(G612&gt;=DATE('1. Informace o projektu'!$C$3,1,1),G612&lt;=WORKDAY(DATE('1. Informace o projektu'!$C$3,12,31)-1,1,'6. Data'!$C$76:$C$89)),"OK","!!"),ISBLANK(G612),"!",ISBLANK(H612),"!!!",H612='6. Data'!$B$3,"vyberte druh nákladu")," ")</f>
        <v xml:space="preserve"> </v>
      </c>
      <c r="J612" s="261" t="str">
        <f t="shared" si="27"/>
        <v xml:space="preserve"> </v>
      </c>
      <c r="K612" s="238" t="str">
        <f t="shared" si="28"/>
        <v xml:space="preserve"> </v>
      </c>
      <c r="L612" s="87" t="str">
        <f t="shared" si="29"/>
        <v xml:space="preserve"> </v>
      </c>
    </row>
    <row r="613" spans="1:12" x14ac:dyDescent="0.25">
      <c r="A613" s="72"/>
      <c r="B613" s="82"/>
      <c r="C613" s="82"/>
      <c r="D613" s="79"/>
      <c r="E613" s="83"/>
      <c r="F613" s="83"/>
      <c r="G613" s="81"/>
      <c r="H613" s="126"/>
      <c r="I613" s="238" t="str">
        <f>IF(ISNUMBER(F613),_xlfn.IFS(RIGHT(H613,3)="(b)",IF(AND(G613&gt;=DATE('1. Informace o projektu'!$C$3,1,1),G613&lt;=WORKDAY(DATE('1. Informace o projektu'!$C$3+1,1,31)-1,1)),"OK","!!"),RIGHT(H613,3)="(a)",IF(AND(G613&gt;=DATE('1. Informace o projektu'!$C$3,1,1),G613&lt;=WORKDAY(DATE('1. Informace o projektu'!$C$3,12,31)-1,1,'6. Data'!$C$76:$C$89)),"OK","!!"),ISBLANK(G613),"!",ISBLANK(H613),"!!!",H613='6. Data'!$B$3,"vyberte druh nákladu")," ")</f>
        <v xml:space="preserve"> </v>
      </c>
      <c r="J613" s="261" t="str">
        <f t="shared" si="27"/>
        <v xml:space="preserve"> </v>
      </c>
      <c r="K613" s="238" t="str">
        <f t="shared" si="28"/>
        <v xml:space="preserve"> </v>
      </c>
      <c r="L613" s="87" t="str">
        <f t="shared" si="29"/>
        <v xml:space="preserve"> </v>
      </c>
    </row>
    <row r="614" spans="1:12" x14ac:dyDescent="0.25">
      <c r="A614" s="72"/>
      <c r="B614" s="82"/>
      <c r="C614" s="82"/>
      <c r="D614" s="79"/>
      <c r="E614" s="83"/>
      <c r="F614" s="83"/>
      <c r="G614" s="81"/>
      <c r="H614" s="126"/>
      <c r="I614" s="238" t="str">
        <f>IF(ISNUMBER(F614),_xlfn.IFS(RIGHT(H614,3)="(b)",IF(AND(G614&gt;=DATE('1. Informace o projektu'!$C$3,1,1),G614&lt;=WORKDAY(DATE('1. Informace o projektu'!$C$3+1,1,31)-1,1)),"OK","!!"),RIGHT(H614,3)="(a)",IF(AND(G614&gt;=DATE('1. Informace o projektu'!$C$3,1,1),G614&lt;=WORKDAY(DATE('1. Informace o projektu'!$C$3,12,31)-1,1,'6. Data'!$C$76:$C$89)),"OK","!!"),ISBLANK(G614),"!",ISBLANK(H614),"!!!",H614='6. Data'!$B$3,"vyberte druh nákladu")," ")</f>
        <v xml:space="preserve"> </v>
      </c>
      <c r="J614" s="261" t="str">
        <f t="shared" si="27"/>
        <v xml:space="preserve"> </v>
      </c>
      <c r="K614" s="238" t="str">
        <f t="shared" si="28"/>
        <v xml:space="preserve"> </v>
      </c>
      <c r="L614" s="87" t="str">
        <f t="shared" si="29"/>
        <v xml:space="preserve"> </v>
      </c>
    </row>
    <row r="615" spans="1:12" x14ac:dyDescent="0.25">
      <c r="A615" s="72"/>
      <c r="B615" s="82"/>
      <c r="C615" s="82"/>
      <c r="D615" s="79"/>
      <c r="E615" s="83"/>
      <c r="F615" s="83"/>
      <c r="G615" s="81"/>
      <c r="H615" s="126"/>
      <c r="I615" s="238" t="str">
        <f>IF(ISNUMBER(F615),_xlfn.IFS(RIGHT(H615,3)="(b)",IF(AND(G615&gt;=DATE('1. Informace o projektu'!$C$3,1,1),G615&lt;=WORKDAY(DATE('1. Informace o projektu'!$C$3+1,1,31)-1,1)),"OK","!!"),RIGHT(H615,3)="(a)",IF(AND(G615&gt;=DATE('1. Informace o projektu'!$C$3,1,1),G615&lt;=WORKDAY(DATE('1. Informace o projektu'!$C$3,12,31)-1,1,'6. Data'!$C$76:$C$89)),"OK","!!"),ISBLANK(G615),"!",ISBLANK(H615),"!!!",H615='6. Data'!$B$3,"vyberte druh nákladu")," ")</f>
        <v xml:space="preserve"> </v>
      </c>
      <c r="J615" s="261" t="str">
        <f t="shared" si="27"/>
        <v xml:space="preserve"> </v>
      </c>
      <c r="K615" s="238" t="str">
        <f t="shared" si="28"/>
        <v xml:space="preserve"> </v>
      </c>
      <c r="L615" s="87" t="str">
        <f t="shared" si="29"/>
        <v xml:space="preserve"> </v>
      </c>
    </row>
    <row r="616" spans="1:12" x14ac:dyDescent="0.25">
      <c r="A616" s="72"/>
      <c r="B616" s="82"/>
      <c r="C616" s="82"/>
      <c r="D616" s="79"/>
      <c r="E616" s="83"/>
      <c r="F616" s="83"/>
      <c r="G616" s="81"/>
      <c r="H616" s="126"/>
      <c r="I616" s="238" t="str">
        <f>IF(ISNUMBER(F616),_xlfn.IFS(RIGHT(H616,3)="(b)",IF(AND(G616&gt;=DATE('1. Informace o projektu'!$C$3,1,1),G616&lt;=WORKDAY(DATE('1. Informace o projektu'!$C$3+1,1,31)-1,1)),"OK","!!"),RIGHT(H616,3)="(a)",IF(AND(G616&gt;=DATE('1. Informace o projektu'!$C$3,1,1),G616&lt;=WORKDAY(DATE('1. Informace o projektu'!$C$3,12,31)-1,1,'6. Data'!$C$76:$C$89)),"OK","!!"),ISBLANK(G616),"!",ISBLANK(H616),"!!!",H616='6. Data'!$B$3,"vyberte druh nákladu")," ")</f>
        <v xml:space="preserve"> </v>
      </c>
      <c r="J616" s="261" t="str">
        <f t="shared" si="27"/>
        <v xml:space="preserve"> </v>
      </c>
      <c r="K616" s="238" t="str">
        <f t="shared" si="28"/>
        <v xml:space="preserve"> </v>
      </c>
      <c r="L616" s="87" t="str">
        <f t="shared" si="29"/>
        <v xml:space="preserve"> </v>
      </c>
    </row>
    <row r="617" spans="1:12" x14ac:dyDescent="0.25">
      <c r="A617" s="72"/>
      <c r="B617" s="82"/>
      <c r="C617" s="82"/>
      <c r="D617" s="79"/>
      <c r="E617" s="83"/>
      <c r="F617" s="83"/>
      <c r="G617" s="81"/>
      <c r="H617" s="126"/>
      <c r="I617" s="238" t="str">
        <f>IF(ISNUMBER(F617),_xlfn.IFS(RIGHT(H617,3)="(b)",IF(AND(G617&gt;=DATE('1. Informace o projektu'!$C$3,1,1),G617&lt;=WORKDAY(DATE('1. Informace o projektu'!$C$3+1,1,31)-1,1)),"OK","!!"),RIGHT(H617,3)="(a)",IF(AND(G617&gt;=DATE('1. Informace o projektu'!$C$3,1,1),G617&lt;=WORKDAY(DATE('1. Informace o projektu'!$C$3,12,31)-1,1,'6. Data'!$C$76:$C$89)),"OK","!!"),ISBLANK(G617),"!",ISBLANK(H617),"!!!",H617='6. Data'!$B$3,"vyberte druh nákladu")," ")</f>
        <v xml:space="preserve"> </v>
      </c>
      <c r="J617" s="261" t="str">
        <f t="shared" si="27"/>
        <v xml:space="preserve"> </v>
      </c>
      <c r="K617" s="238" t="str">
        <f t="shared" si="28"/>
        <v xml:space="preserve"> </v>
      </c>
      <c r="L617" s="87" t="str">
        <f t="shared" si="29"/>
        <v xml:space="preserve"> </v>
      </c>
    </row>
    <row r="618" spans="1:12" x14ac:dyDescent="0.25">
      <c r="A618" s="72"/>
      <c r="B618" s="82"/>
      <c r="C618" s="82"/>
      <c r="D618" s="79"/>
      <c r="E618" s="83"/>
      <c r="F618" s="83"/>
      <c r="G618" s="81"/>
      <c r="H618" s="126"/>
      <c r="I618" s="238" t="str">
        <f>IF(ISNUMBER(F618),_xlfn.IFS(RIGHT(H618,3)="(b)",IF(AND(G618&gt;=DATE('1. Informace o projektu'!$C$3,1,1),G618&lt;=WORKDAY(DATE('1. Informace o projektu'!$C$3+1,1,31)-1,1)),"OK","!!"),RIGHT(H618,3)="(a)",IF(AND(G618&gt;=DATE('1. Informace o projektu'!$C$3,1,1),G618&lt;=WORKDAY(DATE('1. Informace o projektu'!$C$3,12,31)-1,1,'6. Data'!$C$76:$C$89)),"OK","!!"),ISBLANK(G618),"!",ISBLANK(H618),"!!!",H618='6. Data'!$B$3,"vyberte druh nákladu")," ")</f>
        <v xml:space="preserve"> </v>
      </c>
      <c r="J618" s="261" t="str">
        <f t="shared" si="27"/>
        <v xml:space="preserve"> </v>
      </c>
      <c r="K618" s="238" t="str">
        <f t="shared" si="28"/>
        <v xml:space="preserve"> </v>
      </c>
      <c r="L618" s="87" t="str">
        <f t="shared" si="29"/>
        <v xml:space="preserve"> </v>
      </c>
    </row>
    <row r="619" spans="1:12" x14ac:dyDescent="0.25">
      <c r="A619" s="72"/>
      <c r="B619" s="82"/>
      <c r="C619" s="82"/>
      <c r="D619" s="79"/>
      <c r="E619" s="83"/>
      <c r="F619" s="83"/>
      <c r="G619" s="81"/>
      <c r="H619" s="126"/>
      <c r="I619" s="238" t="str">
        <f>IF(ISNUMBER(F619),_xlfn.IFS(RIGHT(H619,3)="(b)",IF(AND(G619&gt;=DATE('1. Informace o projektu'!$C$3,1,1),G619&lt;=WORKDAY(DATE('1. Informace o projektu'!$C$3+1,1,31)-1,1)),"OK","!!"),RIGHT(H619,3)="(a)",IF(AND(G619&gt;=DATE('1. Informace o projektu'!$C$3,1,1),G619&lt;=WORKDAY(DATE('1. Informace o projektu'!$C$3,12,31)-1,1,'6. Data'!$C$76:$C$89)),"OK","!!"),ISBLANK(G619),"!",ISBLANK(H619),"!!!",H619='6. Data'!$B$3,"vyberte druh nákladu")," ")</f>
        <v xml:space="preserve"> </v>
      </c>
      <c r="J619" s="261" t="str">
        <f t="shared" si="27"/>
        <v xml:space="preserve"> </v>
      </c>
      <c r="K619" s="238" t="str">
        <f t="shared" si="28"/>
        <v xml:space="preserve"> </v>
      </c>
      <c r="L619" s="87" t="str">
        <f t="shared" si="29"/>
        <v xml:space="preserve"> </v>
      </c>
    </row>
    <row r="620" spans="1:12" x14ac:dyDescent="0.25">
      <c r="A620" s="72"/>
      <c r="B620" s="82"/>
      <c r="C620" s="82"/>
      <c r="D620" s="79"/>
      <c r="E620" s="83"/>
      <c r="F620" s="83"/>
      <c r="G620" s="81"/>
      <c r="H620" s="126"/>
      <c r="I620" s="238" t="str">
        <f>IF(ISNUMBER(F620),_xlfn.IFS(RIGHT(H620,3)="(b)",IF(AND(G620&gt;=DATE('1. Informace o projektu'!$C$3,1,1),G620&lt;=WORKDAY(DATE('1. Informace o projektu'!$C$3+1,1,31)-1,1)),"OK","!!"),RIGHT(H620,3)="(a)",IF(AND(G620&gt;=DATE('1. Informace o projektu'!$C$3,1,1),G620&lt;=WORKDAY(DATE('1. Informace o projektu'!$C$3,12,31)-1,1,'6. Data'!$C$76:$C$89)),"OK","!!"),ISBLANK(G620),"!",ISBLANK(H620),"!!!",H620='6. Data'!$B$3,"vyberte druh nákladu")," ")</f>
        <v xml:space="preserve"> </v>
      </c>
      <c r="J620" s="261" t="str">
        <f t="shared" si="27"/>
        <v xml:space="preserve"> </v>
      </c>
      <c r="K620" s="238" t="str">
        <f t="shared" si="28"/>
        <v xml:space="preserve"> </v>
      </c>
      <c r="L620" s="87" t="str">
        <f t="shared" si="29"/>
        <v xml:space="preserve"> </v>
      </c>
    </row>
    <row r="621" spans="1:12" x14ac:dyDescent="0.25">
      <c r="A621" s="72"/>
      <c r="B621" s="82"/>
      <c r="C621" s="82"/>
      <c r="D621" s="79"/>
      <c r="E621" s="83"/>
      <c r="F621" s="83"/>
      <c r="G621" s="81"/>
      <c r="H621" s="126"/>
      <c r="I621" s="238" t="str">
        <f>IF(ISNUMBER(F621),_xlfn.IFS(RIGHT(H621,3)="(b)",IF(AND(G621&gt;=DATE('1. Informace o projektu'!$C$3,1,1),G621&lt;=WORKDAY(DATE('1. Informace o projektu'!$C$3+1,1,31)-1,1)),"OK","!!"),RIGHT(H621,3)="(a)",IF(AND(G621&gt;=DATE('1. Informace o projektu'!$C$3,1,1),G621&lt;=WORKDAY(DATE('1. Informace o projektu'!$C$3,12,31)-1,1,'6. Data'!$C$76:$C$89)),"OK","!!"),ISBLANK(G621),"!",ISBLANK(H621),"!!!",H621='6. Data'!$B$3,"vyberte druh nákladu")," ")</f>
        <v xml:space="preserve"> </v>
      </c>
      <c r="J621" s="261" t="str">
        <f t="shared" si="27"/>
        <v xml:space="preserve"> </v>
      </c>
      <c r="K621" s="238" t="str">
        <f t="shared" si="28"/>
        <v xml:space="preserve"> </v>
      </c>
      <c r="L621" s="87" t="str">
        <f t="shared" si="29"/>
        <v xml:space="preserve"> </v>
      </c>
    </row>
    <row r="622" spans="1:12" x14ac:dyDescent="0.25">
      <c r="A622" s="72"/>
      <c r="B622" s="82"/>
      <c r="C622" s="82"/>
      <c r="D622" s="79"/>
      <c r="E622" s="83"/>
      <c r="F622" s="83"/>
      <c r="G622" s="81"/>
      <c r="H622" s="126"/>
      <c r="I622" s="238" t="str">
        <f>IF(ISNUMBER(F622),_xlfn.IFS(RIGHT(H622,3)="(b)",IF(AND(G622&gt;=DATE('1. Informace o projektu'!$C$3,1,1),G622&lt;=WORKDAY(DATE('1. Informace o projektu'!$C$3+1,1,31)-1,1)),"OK","!!"),RIGHT(H622,3)="(a)",IF(AND(G622&gt;=DATE('1. Informace o projektu'!$C$3,1,1),G622&lt;=WORKDAY(DATE('1. Informace o projektu'!$C$3,12,31)-1,1,'6. Data'!$C$76:$C$89)),"OK","!!"),ISBLANK(G622),"!",ISBLANK(H622),"!!!",H622='6. Data'!$B$3,"vyberte druh nákladu")," ")</f>
        <v xml:space="preserve"> </v>
      </c>
      <c r="J622" s="261" t="str">
        <f t="shared" si="27"/>
        <v xml:space="preserve"> </v>
      </c>
      <c r="K622" s="238" t="str">
        <f t="shared" si="28"/>
        <v xml:space="preserve"> </v>
      </c>
      <c r="L622" s="87" t="str">
        <f t="shared" si="29"/>
        <v xml:space="preserve"> </v>
      </c>
    </row>
    <row r="623" spans="1:12" x14ac:dyDescent="0.25">
      <c r="A623" s="72"/>
      <c r="B623" s="82"/>
      <c r="C623" s="82"/>
      <c r="D623" s="79"/>
      <c r="E623" s="83"/>
      <c r="F623" s="83"/>
      <c r="G623" s="81"/>
      <c r="H623" s="126"/>
      <c r="I623" s="238" t="str">
        <f>IF(ISNUMBER(F623),_xlfn.IFS(RIGHT(H623,3)="(b)",IF(AND(G623&gt;=DATE('1. Informace o projektu'!$C$3,1,1),G623&lt;=WORKDAY(DATE('1. Informace o projektu'!$C$3+1,1,31)-1,1)),"OK","!!"),RIGHT(H623,3)="(a)",IF(AND(G623&gt;=DATE('1. Informace o projektu'!$C$3,1,1),G623&lt;=WORKDAY(DATE('1. Informace o projektu'!$C$3,12,31)-1,1,'6. Data'!$C$76:$C$89)),"OK","!!"),ISBLANK(G623),"!",ISBLANK(H623),"!!!",H623='6. Data'!$B$3,"vyberte druh nákladu")," ")</f>
        <v xml:space="preserve"> </v>
      </c>
      <c r="J623" s="261" t="str">
        <f t="shared" si="27"/>
        <v xml:space="preserve"> </v>
      </c>
      <c r="K623" s="238" t="str">
        <f t="shared" si="28"/>
        <v xml:space="preserve"> </v>
      </c>
      <c r="L623" s="87" t="str">
        <f t="shared" si="29"/>
        <v xml:space="preserve"> </v>
      </c>
    </row>
    <row r="624" spans="1:12" x14ac:dyDescent="0.25">
      <c r="A624" s="72"/>
      <c r="B624" s="82"/>
      <c r="C624" s="82"/>
      <c r="D624" s="79"/>
      <c r="E624" s="83"/>
      <c r="F624" s="83"/>
      <c r="G624" s="81"/>
      <c r="H624" s="126"/>
      <c r="I624" s="238" t="str">
        <f>IF(ISNUMBER(F624),_xlfn.IFS(RIGHT(H624,3)="(b)",IF(AND(G624&gt;=DATE('1. Informace o projektu'!$C$3,1,1),G624&lt;=WORKDAY(DATE('1. Informace o projektu'!$C$3+1,1,31)-1,1)),"OK","!!"),RIGHT(H624,3)="(a)",IF(AND(G624&gt;=DATE('1. Informace o projektu'!$C$3,1,1),G624&lt;=WORKDAY(DATE('1. Informace o projektu'!$C$3,12,31)-1,1,'6. Data'!$C$76:$C$89)),"OK","!!"),ISBLANK(G624),"!",ISBLANK(H624),"!!!",H624='6. Data'!$B$3,"vyberte druh nákladu")," ")</f>
        <v xml:space="preserve"> </v>
      </c>
      <c r="J624" s="261" t="str">
        <f t="shared" si="27"/>
        <v xml:space="preserve"> </v>
      </c>
      <c r="K624" s="238" t="str">
        <f t="shared" si="28"/>
        <v xml:space="preserve"> </v>
      </c>
      <c r="L624" s="87" t="str">
        <f t="shared" si="29"/>
        <v xml:space="preserve"> </v>
      </c>
    </row>
    <row r="625" spans="1:12" x14ac:dyDescent="0.25">
      <c r="A625" s="72"/>
      <c r="B625" s="82"/>
      <c r="C625" s="82"/>
      <c r="D625" s="79"/>
      <c r="E625" s="83"/>
      <c r="F625" s="83"/>
      <c r="G625" s="81"/>
      <c r="H625" s="126"/>
      <c r="I625" s="238" t="str">
        <f>IF(ISNUMBER(F625),_xlfn.IFS(RIGHT(H625,3)="(b)",IF(AND(G625&gt;=DATE('1. Informace o projektu'!$C$3,1,1),G625&lt;=WORKDAY(DATE('1. Informace o projektu'!$C$3+1,1,31)-1,1)),"OK","!!"),RIGHT(H625,3)="(a)",IF(AND(G625&gt;=DATE('1. Informace o projektu'!$C$3,1,1),G625&lt;=WORKDAY(DATE('1. Informace o projektu'!$C$3,12,31)-1,1,'6. Data'!$C$76:$C$89)),"OK","!!"),ISBLANK(G625),"!",ISBLANK(H625),"!!!",H625='6. Data'!$B$3,"vyberte druh nákladu")," ")</f>
        <v xml:space="preserve"> </v>
      </c>
      <c r="J625" s="261" t="str">
        <f t="shared" si="27"/>
        <v xml:space="preserve"> </v>
      </c>
      <c r="K625" s="238" t="str">
        <f t="shared" si="28"/>
        <v xml:space="preserve"> </v>
      </c>
      <c r="L625" s="87" t="str">
        <f t="shared" si="29"/>
        <v xml:space="preserve"> </v>
      </c>
    </row>
    <row r="626" spans="1:12" x14ac:dyDescent="0.25">
      <c r="A626" s="72"/>
      <c r="B626" s="82"/>
      <c r="C626" s="82"/>
      <c r="D626" s="79"/>
      <c r="E626" s="83"/>
      <c r="F626" s="83"/>
      <c r="G626" s="81"/>
      <c r="H626" s="126"/>
      <c r="I626" s="238" t="str">
        <f>IF(ISNUMBER(F626),_xlfn.IFS(RIGHT(H626,3)="(b)",IF(AND(G626&gt;=DATE('1. Informace o projektu'!$C$3,1,1),G626&lt;=WORKDAY(DATE('1. Informace o projektu'!$C$3+1,1,31)-1,1)),"OK","!!"),RIGHT(H626,3)="(a)",IF(AND(G626&gt;=DATE('1. Informace o projektu'!$C$3,1,1),G626&lt;=WORKDAY(DATE('1. Informace o projektu'!$C$3,12,31)-1,1,'6. Data'!$C$76:$C$89)),"OK","!!"),ISBLANK(G626),"!",ISBLANK(H626),"!!!",H626='6. Data'!$B$3,"vyberte druh nákladu")," ")</f>
        <v xml:space="preserve"> </v>
      </c>
      <c r="J626" s="261" t="str">
        <f t="shared" si="27"/>
        <v xml:space="preserve"> </v>
      </c>
      <c r="K626" s="238" t="str">
        <f t="shared" si="28"/>
        <v xml:space="preserve"> </v>
      </c>
      <c r="L626" s="87" t="str">
        <f t="shared" si="29"/>
        <v xml:space="preserve"> </v>
      </c>
    </row>
    <row r="627" spans="1:12" x14ac:dyDescent="0.25">
      <c r="A627" s="72"/>
      <c r="B627" s="82"/>
      <c r="C627" s="82"/>
      <c r="D627" s="79"/>
      <c r="E627" s="83"/>
      <c r="F627" s="83"/>
      <c r="G627" s="81"/>
      <c r="H627" s="126"/>
      <c r="I627" s="238" t="str">
        <f>IF(ISNUMBER(F627),_xlfn.IFS(RIGHT(H627,3)="(b)",IF(AND(G627&gt;=DATE('1. Informace o projektu'!$C$3,1,1),G627&lt;=WORKDAY(DATE('1. Informace o projektu'!$C$3+1,1,31)-1,1)),"OK","!!"),RIGHT(H627,3)="(a)",IF(AND(G627&gt;=DATE('1. Informace o projektu'!$C$3,1,1),G627&lt;=WORKDAY(DATE('1. Informace o projektu'!$C$3,12,31)-1,1,'6. Data'!$C$76:$C$89)),"OK","!!"),ISBLANK(G627),"!",ISBLANK(H627),"!!!",H627='6. Data'!$B$3,"vyberte druh nákladu")," ")</f>
        <v xml:space="preserve"> </v>
      </c>
      <c r="J627" s="261" t="str">
        <f t="shared" si="27"/>
        <v xml:space="preserve"> </v>
      </c>
      <c r="K627" s="238" t="str">
        <f t="shared" si="28"/>
        <v xml:space="preserve"> </v>
      </c>
      <c r="L627" s="87" t="str">
        <f t="shared" si="29"/>
        <v xml:space="preserve"> </v>
      </c>
    </row>
    <row r="628" spans="1:12" x14ac:dyDescent="0.25">
      <c r="A628" s="72"/>
      <c r="B628" s="82"/>
      <c r="C628" s="82"/>
      <c r="D628" s="79"/>
      <c r="E628" s="83"/>
      <c r="F628" s="83"/>
      <c r="G628" s="81"/>
      <c r="H628" s="126"/>
      <c r="I628" s="238" t="str">
        <f>IF(ISNUMBER(F628),_xlfn.IFS(RIGHT(H628,3)="(b)",IF(AND(G628&gt;=DATE('1. Informace o projektu'!$C$3,1,1),G628&lt;=WORKDAY(DATE('1. Informace o projektu'!$C$3+1,1,31)-1,1)),"OK","!!"),RIGHT(H628,3)="(a)",IF(AND(G628&gt;=DATE('1. Informace o projektu'!$C$3,1,1),G628&lt;=WORKDAY(DATE('1. Informace o projektu'!$C$3,12,31)-1,1,'6. Data'!$C$76:$C$89)),"OK","!!"),ISBLANK(G628),"!",ISBLANK(H628),"!!!",H628='6. Data'!$B$3,"vyberte druh nákladu")," ")</f>
        <v xml:space="preserve"> </v>
      </c>
      <c r="J628" s="261" t="str">
        <f t="shared" si="27"/>
        <v xml:space="preserve"> </v>
      </c>
      <c r="K628" s="238" t="str">
        <f t="shared" si="28"/>
        <v xml:space="preserve"> </v>
      </c>
      <c r="L628" s="87" t="str">
        <f t="shared" si="29"/>
        <v xml:space="preserve"> </v>
      </c>
    </row>
    <row r="629" spans="1:12" x14ac:dyDescent="0.25">
      <c r="A629" s="72"/>
      <c r="B629" s="82"/>
      <c r="C629" s="82"/>
      <c r="D629" s="79"/>
      <c r="E629" s="83"/>
      <c r="F629" s="83"/>
      <c r="G629" s="81"/>
      <c r="H629" s="126"/>
      <c r="I629" s="238" t="str">
        <f>IF(ISNUMBER(F629),_xlfn.IFS(RIGHT(H629,3)="(b)",IF(AND(G629&gt;=DATE('1. Informace o projektu'!$C$3,1,1),G629&lt;=WORKDAY(DATE('1. Informace o projektu'!$C$3+1,1,31)-1,1)),"OK","!!"),RIGHT(H629,3)="(a)",IF(AND(G629&gt;=DATE('1. Informace o projektu'!$C$3,1,1),G629&lt;=WORKDAY(DATE('1. Informace o projektu'!$C$3,12,31)-1,1,'6. Data'!$C$76:$C$89)),"OK","!!"),ISBLANK(G629),"!",ISBLANK(H629),"!!!",H629='6. Data'!$B$3,"vyberte druh nákladu")," ")</f>
        <v xml:space="preserve"> </v>
      </c>
      <c r="J629" s="261" t="str">
        <f t="shared" si="27"/>
        <v xml:space="preserve"> </v>
      </c>
      <c r="K629" s="238" t="str">
        <f t="shared" si="28"/>
        <v xml:space="preserve"> </v>
      </c>
      <c r="L629" s="87" t="str">
        <f t="shared" si="29"/>
        <v xml:space="preserve"> </v>
      </c>
    </row>
    <row r="630" spans="1:12" x14ac:dyDescent="0.25">
      <c r="A630" s="72"/>
      <c r="B630" s="82"/>
      <c r="C630" s="82"/>
      <c r="D630" s="79"/>
      <c r="E630" s="83"/>
      <c r="F630" s="83"/>
      <c r="G630" s="81"/>
      <c r="H630" s="126"/>
      <c r="I630" s="238" t="str">
        <f>IF(ISNUMBER(F630),_xlfn.IFS(RIGHT(H630,3)="(b)",IF(AND(G630&gt;=DATE('1. Informace o projektu'!$C$3,1,1),G630&lt;=WORKDAY(DATE('1. Informace o projektu'!$C$3+1,1,31)-1,1)),"OK","!!"),RIGHT(H630,3)="(a)",IF(AND(G630&gt;=DATE('1. Informace o projektu'!$C$3,1,1),G630&lt;=WORKDAY(DATE('1. Informace o projektu'!$C$3,12,31)-1,1,'6. Data'!$C$76:$C$89)),"OK","!!"),ISBLANK(G630),"!",ISBLANK(H630),"!!!",H630='6. Data'!$B$3,"vyberte druh nákladu")," ")</f>
        <v xml:space="preserve"> </v>
      </c>
      <c r="J630" s="261" t="str">
        <f t="shared" si="27"/>
        <v xml:space="preserve"> </v>
      </c>
      <c r="K630" s="238" t="str">
        <f t="shared" si="28"/>
        <v xml:space="preserve"> </v>
      </c>
      <c r="L630" s="87" t="str">
        <f t="shared" si="29"/>
        <v xml:space="preserve"> </v>
      </c>
    </row>
    <row r="631" spans="1:12" x14ac:dyDescent="0.25">
      <c r="A631" s="72"/>
      <c r="B631" s="82"/>
      <c r="C631" s="82"/>
      <c r="D631" s="79"/>
      <c r="E631" s="83"/>
      <c r="F631" s="83"/>
      <c r="G631" s="81"/>
      <c r="H631" s="126"/>
      <c r="I631" s="238" t="str">
        <f>IF(ISNUMBER(F631),_xlfn.IFS(RIGHT(H631,3)="(b)",IF(AND(G631&gt;=DATE('1. Informace o projektu'!$C$3,1,1),G631&lt;=WORKDAY(DATE('1. Informace o projektu'!$C$3+1,1,31)-1,1)),"OK","!!"),RIGHT(H631,3)="(a)",IF(AND(G631&gt;=DATE('1. Informace o projektu'!$C$3,1,1),G631&lt;=WORKDAY(DATE('1. Informace o projektu'!$C$3,12,31)-1,1,'6. Data'!$C$76:$C$89)),"OK","!!"),ISBLANK(G631),"!",ISBLANK(H631),"!!!",H631='6. Data'!$B$3,"vyberte druh nákladu")," ")</f>
        <v xml:space="preserve"> </v>
      </c>
      <c r="J631" s="261" t="str">
        <f t="shared" si="27"/>
        <v xml:space="preserve"> </v>
      </c>
      <c r="K631" s="238" t="str">
        <f t="shared" si="28"/>
        <v xml:space="preserve"> </v>
      </c>
      <c r="L631" s="87" t="str">
        <f t="shared" si="29"/>
        <v xml:space="preserve"> </v>
      </c>
    </row>
    <row r="632" spans="1:12" x14ac:dyDescent="0.25">
      <c r="A632" s="72"/>
      <c r="B632" s="82"/>
      <c r="C632" s="82"/>
      <c r="D632" s="79"/>
      <c r="E632" s="83"/>
      <c r="F632" s="83"/>
      <c r="G632" s="81"/>
      <c r="H632" s="126"/>
      <c r="I632" s="238" t="str">
        <f>IF(ISNUMBER(F632),_xlfn.IFS(RIGHT(H632,3)="(b)",IF(AND(G632&gt;=DATE('1. Informace o projektu'!$C$3,1,1),G632&lt;=WORKDAY(DATE('1. Informace o projektu'!$C$3+1,1,31)-1,1)),"OK","!!"),RIGHT(H632,3)="(a)",IF(AND(G632&gt;=DATE('1. Informace o projektu'!$C$3,1,1),G632&lt;=WORKDAY(DATE('1. Informace o projektu'!$C$3,12,31)-1,1,'6. Data'!$C$76:$C$89)),"OK","!!"),ISBLANK(G632),"!",ISBLANK(H632),"!!!",H632='6. Data'!$B$3,"vyberte druh nákladu")," ")</f>
        <v xml:space="preserve"> </v>
      </c>
      <c r="J632" s="261" t="str">
        <f t="shared" si="27"/>
        <v xml:space="preserve"> </v>
      </c>
      <c r="K632" s="238" t="str">
        <f t="shared" si="28"/>
        <v xml:space="preserve"> </v>
      </c>
      <c r="L632" s="87" t="str">
        <f t="shared" si="29"/>
        <v xml:space="preserve"> </v>
      </c>
    </row>
    <row r="633" spans="1:12" x14ac:dyDescent="0.25">
      <c r="A633" s="72"/>
      <c r="B633" s="82"/>
      <c r="C633" s="82"/>
      <c r="D633" s="79"/>
      <c r="E633" s="83"/>
      <c r="F633" s="83"/>
      <c r="G633" s="81"/>
      <c r="H633" s="126"/>
      <c r="I633" s="238" t="str">
        <f>IF(ISNUMBER(F633),_xlfn.IFS(RIGHT(H633,3)="(b)",IF(AND(G633&gt;=DATE('1. Informace o projektu'!$C$3,1,1),G633&lt;=WORKDAY(DATE('1. Informace o projektu'!$C$3+1,1,31)-1,1)),"OK","!!"),RIGHT(H633,3)="(a)",IF(AND(G633&gt;=DATE('1. Informace o projektu'!$C$3,1,1),G633&lt;=WORKDAY(DATE('1. Informace o projektu'!$C$3,12,31)-1,1,'6. Data'!$C$76:$C$89)),"OK","!!"),ISBLANK(G633),"!",ISBLANK(H633),"!!!",H633='6. Data'!$B$3,"vyberte druh nákladu")," ")</f>
        <v xml:space="preserve"> </v>
      </c>
      <c r="J633" s="261" t="str">
        <f t="shared" si="27"/>
        <v xml:space="preserve"> </v>
      </c>
      <c r="K633" s="238" t="str">
        <f t="shared" si="28"/>
        <v xml:space="preserve"> </v>
      </c>
      <c r="L633" s="87" t="str">
        <f t="shared" si="29"/>
        <v xml:space="preserve"> </v>
      </c>
    </row>
    <row r="634" spans="1:12" x14ac:dyDescent="0.25">
      <c r="A634" s="72"/>
      <c r="B634" s="82"/>
      <c r="C634" s="82"/>
      <c r="D634" s="79"/>
      <c r="E634" s="83"/>
      <c r="F634" s="83"/>
      <c r="G634" s="81"/>
      <c r="H634" s="126"/>
      <c r="I634" s="238" t="str">
        <f>IF(ISNUMBER(F634),_xlfn.IFS(RIGHT(H634,3)="(b)",IF(AND(G634&gt;=DATE('1. Informace o projektu'!$C$3,1,1),G634&lt;=WORKDAY(DATE('1. Informace o projektu'!$C$3+1,1,31)-1,1)),"OK","!!"),RIGHT(H634,3)="(a)",IF(AND(G634&gt;=DATE('1. Informace o projektu'!$C$3,1,1),G634&lt;=WORKDAY(DATE('1. Informace o projektu'!$C$3,12,31)-1,1,'6. Data'!$C$76:$C$89)),"OK","!!"),ISBLANK(G634),"!",ISBLANK(H634),"!!!",H634='6. Data'!$B$3,"vyberte druh nákladu")," ")</f>
        <v xml:space="preserve"> </v>
      </c>
      <c r="J634" s="261" t="str">
        <f t="shared" si="27"/>
        <v xml:space="preserve"> </v>
      </c>
      <c r="K634" s="238" t="str">
        <f t="shared" si="28"/>
        <v xml:space="preserve"> </v>
      </c>
      <c r="L634" s="87" t="str">
        <f t="shared" si="29"/>
        <v xml:space="preserve"> </v>
      </c>
    </row>
    <row r="635" spans="1:12" x14ac:dyDescent="0.25">
      <c r="A635" s="72"/>
      <c r="B635" s="82"/>
      <c r="C635" s="82"/>
      <c r="D635" s="79"/>
      <c r="E635" s="83"/>
      <c r="F635" s="83"/>
      <c r="G635" s="81"/>
      <c r="H635" s="126"/>
      <c r="I635" s="238" t="str">
        <f>IF(ISNUMBER(F635),_xlfn.IFS(RIGHT(H635,3)="(b)",IF(AND(G635&gt;=DATE('1. Informace o projektu'!$C$3,1,1),G635&lt;=WORKDAY(DATE('1. Informace o projektu'!$C$3+1,1,31)-1,1)),"OK","!!"),RIGHT(H635,3)="(a)",IF(AND(G635&gt;=DATE('1. Informace o projektu'!$C$3,1,1),G635&lt;=WORKDAY(DATE('1. Informace o projektu'!$C$3,12,31)-1,1,'6. Data'!$C$76:$C$89)),"OK","!!"),ISBLANK(G635),"!",ISBLANK(H635),"!!!",H635='6. Data'!$B$3,"vyberte druh nákladu")," ")</f>
        <v xml:space="preserve"> </v>
      </c>
      <c r="J635" s="261" t="str">
        <f t="shared" si="27"/>
        <v xml:space="preserve"> </v>
      </c>
      <c r="K635" s="238" t="str">
        <f t="shared" si="28"/>
        <v xml:space="preserve"> </v>
      </c>
      <c r="L635" s="87" t="str">
        <f t="shared" si="29"/>
        <v xml:space="preserve"> </v>
      </c>
    </row>
    <row r="636" spans="1:12" x14ac:dyDescent="0.25">
      <c r="A636" s="72"/>
      <c r="B636" s="82"/>
      <c r="C636" s="82"/>
      <c r="D636" s="79"/>
      <c r="E636" s="83"/>
      <c r="F636" s="83"/>
      <c r="G636" s="81"/>
      <c r="H636" s="126"/>
      <c r="I636" s="238" t="str">
        <f>IF(ISNUMBER(F636),_xlfn.IFS(RIGHT(H636,3)="(b)",IF(AND(G636&gt;=DATE('1. Informace o projektu'!$C$3,1,1),G636&lt;=WORKDAY(DATE('1. Informace o projektu'!$C$3+1,1,31)-1,1)),"OK","!!"),RIGHT(H636,3)="(a)",IF(AND(G636&gt;=DATE('1. Informace o projektu'!$C$3,1,1),G636&lt;=WORKDAY(DATE('1. Informace o projektu'!$C$3,12,31)-1,1,'6. Data'!$C$76:$C$89)),"OK","!!"),ISBLANK(G636),"!",ISBLANK(H636),"!!!",H636='6. Data'!$B$3,"vyberte druh nákladu")," ")</f>
        <v xml:space="preserve"> </v>
      </c>
      <c r="J636" s="261" t="str">
        <f t="shared" si="27"/>
        <v xml:space="preserve"> </v>
      </c>
      <c r="K636" s="238" t="str">
        <f t="shared" si="28"/>
        <v xml:space="preserve"> </v>
      </c>
      <c r="L636" s="87" t="str">
        <f t="shared" si="29"/>
        <v xml:space="preserve"> </v>
      </c>
    </row>
    <row r="637" spans="1:12" x14ac:dyDescent="0.25">
      <c r="A637" s="72"/>
      <c r="B637" s="82"/>
      <c r="C637" s="82"/>
      <c r="D637" s="79"/>
      <c r="E637" s="83"/>
      <c r="F637" s="83"/>
      <c r="G637" s="81"/>
      <c r="H637" s="126"/>
      <c r="I637" s="238" t="str">
        <f>IF(ISNUMBER(F637),_xlfn.IFS(RIGHT(H637,3)="(b)",IF(AND(G637&gt;=DATE('1. Informace o projektu'!$C$3,1,1),G637&lt;=WORKDAY(DATE('1. Informace o projektu'!$C$3+1,1,31)-1,1)),"OK","!!"),RIGHT(H637,3)="(a)",IF(AND(G637&gt;=DATE('1. Informace o projektu'!$C$3,1,1),G637&lt;=WORKDAY(DATE('1. Informace o projektu'!$C$3,12,31)-1,1,'6. Data'!$C$76:$C$89)),"OK","!!"),ISBLANK(G637),"!",ISBLANK(H637),"!!!",H637='6. Data'!$B$3,"vyberte druh nákladu")," ")</f>
        <v xml:space="preserve"> </v>
      </c>
      <c r="J637" s="261" t="str">
        <f t="shared" si="27"/>
        <v xml:space="preserve"> </v>
      </c>
      <c r="K637" s="238" t="str">
        <f t="shared" si="28"/>
        <v xml:space="preserve"> </v>
      </c>
      <c r="L637" s="87" t="str">
        <f t="shared" si="29"/>
        <v xml:space="preserve"> </v>
      </c>
    </row>
    <row r="638" spans="1:12" x14ac:dyDescent="0.25">
      <c r="A638" s="72"/>
      <c r="B638" s="82"/>
      <c r="C638" s="82"/>
      <c r="D638" s="79"/>
      <c r="E638" s="83"/>
      <c r="F638" s="83"/>
      <c r="G638" s="81"/>
      <c r="H638" s="126"/>
      <c r="I638" s="238" t="str">
        <f>IF(ISNUMBER(F638),_xlfn.IFS(RIGHT(H638,3)="(b)",IF(AND(G638&gt;=DATE('1. Informace o projektu'!$C$3,1,1),G638&lt;=WORKDAY(DATE('1. Informace o projektu'!$C$3+1,1,31)-1,1)),"OK","!!"),RIGHT(H638,3)="(a)",IF(AND(G638&gt;=DATE('1. Informace o projektu'!$C$3,1,1),G638&lt;=WORKDAY(DATE('1. Informace o projektu'!$C$3,12,31)-1,1,'6. Data'!$C$76:$C$89)),"OK","!!"),ISBLANK(G638),"!",ISBLANK(H638),"!!!",H638='6. Data'!$B$3,"vyberte druh nákladu")," ")</f>
        <v xml:space="preserve"> </v>
      </c>
      <c r="J638" s="261" t="str">
        <f t="shared" si="27"/>
        <v xml:space="preserve"> </v>
      </c>
      <c r="K638" s="238" t="str">
        <f t="shared" si="28"/>
        <v xml:space="preserve"> </v>
      </c>
      <c r="L638" s="87" t="str">
        <f t="shared" si="29"/>
        <v xml:space="preserve"> </v>
      </c>
    </row>
    <row r="639" spans="1:12" x14ac:dyDescent="0.25">
      <c r="A639" s="72"/>
      <c r="B639" s="82"/>
      <c r="C639" s="82"/>
      <c r="D639" s="79"/>
      <c r="E639" s="83"/>
      <c r="F639" s="83"/>
      <c r="G639" s="81"/>
      <c r="H639" s="126"/>
      <c r="I639" s="238" t="str">
        <f>IF(ISNUMBER(F639),_xlfn.IFS(RIGHT(H639,3)="(b)",IF(AND(G639&gt;=DATE('1. Informace o projektu'!$C$3,1,1),G639&lt;=WORKDAY(DATE('1. Informace o projektu'!$C$3+1,1,31)-1,1)),"OK","!!"),RIGHT(H639,3)="(a)",IF(AND(G639&gt;=DATE('1. Informace o projektu'!$C$3,1,1),G639&lt;=WORKDAY(DATE('1. Informace o projektu'!$C$3,12,31)-1,1,'6. Data'!$C$76:$C$89)),"OK","!!"),ISBLANK(G639),"!",ISBLANK(H639),"!!!",H639='6. Data'!$B$3,"vyberte druh nákladu")," ")</f>
        <v xml:space="preserve"> </v>
      </c>
      <c r="J639" s="261" t="str">
        <f t="shared" si="27"/>
        <v xml:space="preserve"> </v>
      </c>
      <c r="K639" s="238" t="str">
        <f t="shared" si="28"/>
        <v xml:space="preserve"> </v>
      </c>
      <c r="L639" s="87" t="str">
        <f t="shared" si="29"/>
        <v xml:space="preserve"> </v>
      </c>
    </row>
    <row r="640" spans="1:12" x14ac:dyDescent="0.25">
      <c r="A640" s="72"/>
      <c r="B640" s="82"/>
      <c r="C640" s="82"/>
      <c r="D640" s="79"/>
      <c r="E640" s="83"/>
      <c r="F640" s="83"/>
      <c r="G640" s="81"/>
      <c r="H640" s="126"/>
      <c r="I640" s="238" t="str">
        <f>IF(ISNUMBER(F640),_xlfn.IFS(RIGHT(H640,3)="(b)",IF(AND(G640&gt;=DATE('1. Informace o projektu'!$C$3,1,1),G640&lt;=WORKDAY(DATE('1. Informace o projektu'!$C$3+1,1,31)-1,1)),"OK","!!"),RIGHT(H640,3)="(a)",IF(AND(G640&gt;=DATE('1. Informace o projektu'!$C$3,1,1),G640&lt;=WORKDAY(DATE('1. Informace o projektu'!$C$3,12,31)-1,1,'6. Data'!$C$76:$C$89)),"OK","!!"),ISBLANK(G640),"!",ISBLANK(H640),"!!!",H640='6. Data'!$B$3,"vyberte druh nákladu")," ")</f>
        <v xml:space="preserve"> </v>
      </c>
      <c r="J640" s="261" t="str">
        <f t="shared" si="27"/>
        <v xml:space="preserve"> </v>
      </c>
      <c r="K640" s="238" t="str">
        <f t="shared" si="28"/>
        <v xml:space="preserve"> </v>
      </c>
      <c r="L640" s="87" t="str">
        <f t="shared" si="29"/>
        <v xml:space="preserve"> </v>
      </c>
    </row>
    <row r="641" spans="1:12" x14ac:dyDescent="0.25">
      <c r="A641" s="72"/>
      <c r="B641" s="82"/>
      <c r="C641" s="82"/>
      <c r="D641" s="79"/>
      <c r="E641" s="83"/>
      <c r="F641" s="83"/>
      <c r="G641" s="81"/>
      <c r="H641" s="126"/>
      <c r="I641" s="238" t="str">
        <f>IF(ISNUMBER(F641),_xlfn.IFS(RIGHT(H641,3)="(b)",IF(AND(G641&gt;=DATE('1. Informace o projektu'!$C$3,1,1),G641&lt;=WORKDAY(DATE('1. Informace o projektu'!$C$3+1,1,31)-1,1)),"OK","!!"),RIGHT(H641,3)="(a)",IF(AND(G641&gt;=DATE('1. Informace o projektu'!$C$3,1,1),G641&lt;=WORKDAY(DATE('1. Informace o projektu'!$C$3,12,31)-1,1,'6. Data'!$C$76:$C$89)),"OK","!!"),ISBLANK(G641),"!",ISBLANK(H641),"!!!",H641='6. Data'!$B$3,"vyberte druh nákladu")," ")</f>
        <v xml:space="preserve"> </v>
      </c>
      <c r="J641" s="261" t="str">
        <f t="shared" si="27"/>
        <v xml:space="preserve"> </v>
      </c>
      <c r="K641" s="238" t="str">
        <f t="shared" si="28"/>
        <v xml:space="preserve"> </v>
      </c>
      <c r="L641" s="87" t="str">
        <f t="shared" si="29"/>
        <v xml:space="preserve"> </v>
      </c>
    </row>
    <row r="642" spans="1:12" x14ac:dyDescent="0.25">
      <c r="A642" s="72"/>
      <c r="B642" s="82"/>
      <c r="C642" s="82"/>
      <c r="D642" s="79"/>
      <c r="E642" s="83"/>
      <c r="F642" s="83"/>
      <c r="G642" s="81"/>
      <c r="H642" s="126"/>
      <c r="I642" s="238" t="str">
        <f>IF(ISNUMBER(F642),_xlfn.IFS(RIGHT(H642,3)="(b)",IF(AND(G642&gt;=DATE('1. Informace o projektu'!$C$3,1,1),G642&lt;=WORKDAY(DATE('1. Informace o projektu'!$C$3+1,1,31)-1,1)),"OK","!!"),RIGHT(H642,3)="(a)",IF(AND(G642&gt;=DATE('1. Informace o projektu'!$C$3,1,1),G642&lt;=WORKDAY(DATE('1. Informace o projektu'!$C$3,12,31)-1,1,'6. Data'!$C$76:$C$89)),"OK","!!"),ISBLANK(G642),"!",ISBLANK(H642),"!!!",H642='6. Data'!$B$3,"vyberte druh nákladu")," ")</f>
        <v xml:space="preserve"> </v>
      </c>
      <c r="J642" s="261" t="str">
        <f t="shared" si="27"/>
        <v xml:space="preserve"> </v>
      </c>
      <c r="K642" s="238" t="str">
        <f t="shared" si="28"/>
        <v xml:space="preserve"> </v>
      </c>
      <c r="L642" s="87" t="str">
        <f t="shared" si="29"/>
        <v xml:space="preserve"> </v>
      </c>
    </row>
    <row r="643" spans="1:12" x14ac:dyDescent="0.25">
      <c r="A643" s="72"/>
      <c r="B643" s="82"/>
      <c r="C643" s="82"/>
      <c r="D643" s="79"/>
      <c r="E643" s="83"/>
      <c r="F643" s="83"/>
      <c r="G643" s="81"/>
      <c r="H643" s="126"/>
      <c r="I643" s="238" t="str">
        <f>IF(ISNUMBER(F643),_xlfn.IFS(RIGHT(H643,3)="(b)",IF(AND(G643&gt;=DATE('1. Informace o projektu'!$C$3,1,1),G643&lt;=WORKDAY(DATE('1. Informace o projektu'!$C$3+1,1,31)-1,1)),"OK","!!"),RIGHT(H643,3)="(a)",IF(AND(G643&gt;=DATE('1. Informace o projektu'!$C$3,1,1),G643&lt;=WORKDAY(DATE('1. Informace o projektu'!$C$3,12,31)-1,1,'6. Data'!$C$76:$C$89)),"OK","!!"),ISBLANK(G643),"!",ISBLANK(H643),"!!!",H643='6. Data'!$B$3,"vyberte druh nákladu")," ")</f>
        <v xml:space="preserve"> </v>
      </c>
      <c r="J643" s="261" t="str">
        <f t="shared" si="27"/>
        <v xml:space="preserve"> </v>
      </c>
      <c r="K643" s="238" t="str">
        <f t="shared" si="28"/>
        <v xml:space="preserve"> </v>
      </c>
      <c r="L643" s="87" t="str">
        <f t="shared" si="29"/>
        <v xml:space="preserve"> </v>
      </c>
    </row>
    <row r="644" spans="1:12" x14ac:dyDescent="0.25">
      <c r="A644" s="72"/>
      <c r="B644" s="82"/>
      <c r="C644" s="82"/>
      <c r="D644" s="79"/>
      <c r="E644" s="83"/>
      <c r="F644" s="83"/>
      <c r="G644" s="81"/>
      <c r="H644" s="126"/>
      <c r="I644" s="238" t="str">
        <f>IF(ISNUMBER(F644),_xlfn.IFS(RIGHT(H644,3)="(b)",IF(AND(G644&gt;=DATE('1. Informace o projektu'!$C$3,1,1),G644&lt;=WORKDAY(DATE('1. Informace o projektu'!$C$3+1,1,31)-1,1)),"OK","!!"),RIGHT(H644,3)="(a)",IF(AND(G644&gt;=DATE('1. Informace o projektu'!$C$3,1,1),G644&lt;=WORKDAY(DATE('1. Informace o projektu'!$C$3,12,31)-1,1,'6. Data'!$C$76:$C$89)),"OK","!!"),ISBLANK(G644),"!",ISBLANK(H644),"!!!",H644='6. Data'!$B$3,"vyberte druh nákladu")," ")</f>
        <v xml:space="preserve"> </v>
      </c>
      <c r="J644" s="261" t="str">
        <f t="shared" si="27"/>
        <v xml:space="preserve"> </v>
      </c>
      <c r="K644" s="238" t="str">
        <f t="shared" si="28"/>
        <v xml:space="preserve"> </v>
      </c>
      <c r="L644" s="87" t="str">
        <f t="shared" si="29"/>
        <v xml:space="preserve"> </v>
      </c>
    </row>
    <row r="645" spans="1:12" x14ac:dyDescent="0.25">
      <c r="A645" s="72"/>
      <c r="B645" s="82"/>
      <c r="C645" s="82"/>
      <c r="D645" s="79"/>
      <c r="E645" s="83"/>
      <c r="F645" s="83"/>
      <c r="G645" s="81"/>
      <c r="H645" s="126"/>
      <c r="I645" s="238" t="str">
        <f>IF(ISNUMBER(F645),_xlfn.IFS(RIGHT(H645,3)="(b)",IF(AND(G645&gt;=DATE('1. Informace o projektu'!$C$3,1,1),G645&lt;=WORKDAY(DATE('1. Informace o projektu'!$C$3+1,1,31)-1,1)),"OK","!!"),RIGHT(H645,3)="(a)",IF(AND(G645&gt;=DATE('1. Informace o projektu'!$C$3,1,1),G645&lt;=WORKDAY(DATE('1. Informace o projektu'!$C$3,12,31)-1,1,'6. Data'!$C$76:$C$89)),"OK","!!"),ISBLANK(G645),"!",ISBLANK(H645),"!!!",H645='6. Data'!$B$3,"vyberte druh nákladu")," ")</f>
        <v xml:space="preserve"> </v>
      </c>
      <c r="J645" s="261" t="str">
        <f t="shared" si="27"/>
        <v xml:space="preserve"> </v>
      </c>
      <c r="K645" s="238" t="str">
        <f t="shared" si="28"/>
        <v xml:space="preserve"> </v>
      </c>
      <c r="L645" s="87" t="str">
        <f t="shared" si="29"/>
        <v xml:space="preserve"> </v>
      </c>
    </row>
    <row r="646" spans="1:12" x14ac:dyDescent="0.25">
      <c r="A646" s="72"/>
      <c r="B646" s="82"/>
      <c r="C646" s="82"/>
      <c r="D646" s="79"/>
      <c r="E646" s="83"/>
      <c r="F646" s="83"/>
      <c r="G646" s="81"/>
      <c r="H646" s="126"/>
      <c r="I646" s="238" t="str">
        <f>IF(ISNUMBER(F646),_xlfn.IFS(RIGHT(H646,3)="(b)",IF(AND(G646&gt;=DATE('1. Informace o projektu'!$C$3,1,1),G646&lt;=WORKDAY(DATE('1. Informace o projektu'!$C$3+1,1,31)-1,1)),"OK","!!"),RIGHT(H646,3)="(a)",IF(AND(G646&gt;=DATE('1. Informace o projektu'!$C$3,1,1),G646&lt;=WORKDAY(DATE('1. Informace o projektu'!$C$3,12,31)-1,1,'6. Data'!$C$76:$C$89)),"OK","!!"),ISBLANK(G646),"!",ISBLANK(H646),"!!!",H646='6. Data'!$B$3,"vyberte druh nákladu")," ")</f>
        <v xml:space="preserve"> </v>
      </c>
      <c r="J646" s="261" t="str">
        <f t="shared" si="27"/>
        <v xml:space="preserve"> </v>
      </c>
      <c r="K646" s="238" t="str">
        <f t="shared" si="28"/>
        <v xml:space="preserve"> </v>
      </c>
      <c r="L646" s="87" t="str">
        <f t="shared" si="29"/>
        <v xml:space="preserve"> </v>
      </c>
    </row>
    <row r="647" spans="1:12" x14ac:dyDescent="0.25">
      <c r="A647" s="72"/>
      <c r="B647" s="82"/>
      <c r="C647" s="82"/>
      <c r="D647" s="79"/>
      <c r="E647" s="83"/>
      <c r="F647" s="83"/>
      <c r="G647" s="81"/>
      <c r="H647" s="126"/>
      <c r="I647" s="238" t="str">
        <f>IF(ISNUMBER(F647),_xlfn.IFS(RIGHT(H647,3)="(b)",IF(AND(G647&gt;=DATE('1. Informace o projektu'!$C$3,1,1),G647&lt;=WORKDAY(DATE('1. Informace o projektu'!$C$3+1,1,31)-1,1)),"OK","!!"),RIGHT(H647,3)="(a)",IF(AND(G647&gt;=DATE('1. Informace o projektu'!$C$3,1,1),G647&lt;=WORKDAY(DATE('1. Informace o projektu'!$C$3,12,31)-1,1,'6. Data'!$C$76:$C$89)),"OK","!!"),ISBLANK(G647),"!",ISBLANK(H647),"!!!",H647='6. Data'!$B$3,"vyberte druh nákladu")," ")</f>
        <v xml:space="preserve"> </v>
      </c>
      <c r="J647" s="261" t="str">
        <f t="shared" ref="J647:J710" si="30">_xlfn.IFS(I647="!","Zapište datum úhrady",I647="ok"," ",I647=" "," ",I647="!!!","vyberte druh nákladu",I647="!!","nepovolené datum úhrady",I647="vyberte druh nákladu","vyberte druh nákladu")</f>
        <v xml:space="preserve"> </v>
      </c>
      <c r="K647" s="238" t="str">
        <f t="shared" ref="K647:K710" si="31">IF(ISNUMBER(F647),IF(E647&gt;=F647,"OK","!")," ")</f>
        <v xml:space="preserve"> </v>
      </c>
      <c r="L647" s="87" t="str">
        <f t="shared" ref="L647:L710" si="32">_xlfn.IFS(K647="!","Hrazeno z dotace je vyšší než fakturovaná částka",K647="ok"," ",K647=" "," ")</f>
        <v xml:space="preserve"> </v>
      </c>
    </row>
    <row r="648" spans="1:12" x14ac:dyDescent="0.25">
      <c r="A648" s="72"/>
      <c r="B648" s="82"/>
      <c r="C648" s="82"/>
      <c r="D648" s="79"/>
      <c r="E648" s="83"/>
      <c r="F648" s="83"/>
      <c r="G648" s="81"/>
      <c r="H648" s="126"/>
      <c r="I648" s="238" t="str">
        <f>IF(ISNUMBER(F648),_xlfn.IFS(RIGHT(H648,3)="(b)",IF(AND(G648&gt;=DATE('1. Informace o projektu'!$C$3,1,1),G648&lt;=WORKDAY(DATE('1. Informace o projektu'!$C$3+1,1,31)-1,1)),"OK","!!"),RIGHT(H648,3)="(a)",IF(AND(G648&gt;=DATE('1. Informace o projektu'!$C$3,1,1),G648&lt;=WORKDAY(DATE('1. Informace o projektu'!$C$3,12,31)-1,1,'6. Data'!$C$76:$C$89)),"OK","!!"),ISBLANK(G648),"!",ISBLANK(H648),"!!!",H648='6. Data'!$B$3,"vyberte druh nákladu")," ")</f>
        <v xml:space="preserve"> </v>
      </c>
      <c r="J648" s="261" t="str">
        <f t="shared" si="30"/>
        <v xml:space="preserve"> </v>
      </c>
      <c r="K648" s="238" t="str">
        <f t="shared" si="31"/>
        <v xml:space="preserve"> </v>
      </c>
      <c r="L648" s="87" t="str">
        <f t="shared" si="32"/>
        <v xml:space="preserve"> </v>
      </c>
    </row>
    <row r="649" spans="1:12" x14ac:dyDescent="0.25">
      <c r="A649" s="72"/>
      <c r="B649" s="82"/>
      <c r="C649" s="82"/>
      <c r="D649" s="79"/>
      <c r="E649" s="83"/>
      <c r="F649" s="83"/>
      <c r="G649" s="81"/>
      <c r="H649" s="126"/>
      <c r="I649" s="238" t="str">
        <f>IF(ISNUMBER(F649),_xlfn.IFS(RIGHT(H649,3)="(b)",IF(AND(G649&gt;=DATE('1. Informace o projektu'!$C$3,1,1),G649&lt;=WORKDAY(DATE('1. Informace o projektu'!$C$3+1,1,31)-1,1)),"OK","!!"),RIGHT(H649,3)="(a)",IF(AND(G649&gt;=DATE('1. Informace o projektu'!$C$3,1,1),G649&lt;=WORKDAY(DATE('1. Informace o projektu'!$C$3,12,31)-1,1,'6. Data'!$C$76:$C$89)),"OK","!!"),ISBLANK(G649),"!",ISBLANK(H649),"!!!",H649='6. Data'!$B$3,"vyberte druh nákladu")," ")</f>
        <v xml:space="preserve"> </v>
      </c>
      <c r="J649" s="261" t="str">
        <f t="shared" si="30"/>
        <v xml:space="preserve"> </v>
      </c>
      <c r="K649" s="238" t="str">
        <f t="shared" si="31"/>
        <v xml:space="preserve"> </v>
      </c>
      <c r="L649" s="87" t="str">
        <f t="shared" si="32"/>
        <v xml:space="preserve"> </v>
      </c>
    </row>
    <row r="650" spans="1:12" x14ac:dyDescent="0.25">
      <c r="A650" s="72"/>
      <c r="B650" s="82"/>
      <c r="C650" s="82"/>
      <c r="D650" s="79"/>
      <c r="E650" s="83"/>
      <c r="F650" s="83"/>
      <c r="G650" s="81"/>
      <c r="H650" s="126"/>
      <c r="I650" s="238" t="str">
        <f>IF(ISNUMBER(F650),_xlfn.IFS(RIGHT(H650,3)="(b)",IF(AND(G650&gt;=DATE('1. Informace o projektu'!$C$3,1,1),G650&lt;=WORKDAY(DATE('1. Informace o projektu'!$C$3+1,1,31)-1,1)),"OK","!!"),RIGHT(H650,3)="(a)",IF(AND(G650&gt;=DATE('1. Informace o projektu'!$C$3,1,1),G650&lt;=WORKDAY(DATE('1. Informace o projektu'!$C$3,12,31)-1,1,'6. Data'!$C$76:$C$89)),"OK","!!"),ISBLANK(G650),"!",ISBLANK(H650),"!!!",H650='6. Data'!$B$3,"vyberte druh nákladu")," ")</f>
        <v xml:space="preserve"> </v>
      </c>
      <c r="J650" s="261" t="str">
        <f t="shared" si="30"/>
        <v xml:space="preserve"> </v>
      </c>
      <c r="K650" s="238" t="str">
        <f t="shared" si="31"/>
        <v xml:space="preserve"> </v>
      </c>
      <c r="L650" s="87" t="str">
        <f t="shared" si="32"/>
        <v xml:space="preserve"> </v>
      </c>
    </row>
    <row r="651" spans="1:12" x14ac:dyDescent="0.25">
      <c r="A651" s="72"/>
      <c r="B651" s="82"/>
      <c r="C651" s="82"/>
      <c r="D651" s="79"/>
      <c r="E651" s="83"/>
      <c r="F651" s="83"/>
      <c r="G651" s="81"/>
      <c r="H651" s="126"/>
      <c r="I651" s="238" t="str">
        <f>IF(ISNUMBER(F651),_xlfn.IFS(RIGHT(H651,3)="(b)",IF(AND(G651&gt;=DATE('1. Informace o projektu'!$C$3,1,1),G651&lt;=WORKDAY(DATE('1. Informace o projektu'!$C$3+1,1,31)-1,1)),"OK","!!"),RIGHT(H651,3)="(a)",IF(AND(G651&gt;=DATE('1. Informace o projektu'!$C$3,1,1),G651&lt;=WORKDAY(DATE('1. Informace o projektu'!$C$3,12,31)-1,1,'6. Data'!$C$76:$C$89)),"OK","!!"),ISBLANK(G651),"!",ISBLANK(H651),"!!!",H651='6. Data'!$B$3,"vyberte druh nákladu")," ")</f>
        <v xml:space="preserve"> </v>
      </c>
      <c r="J651" s="261" t="str">
        <f t="shared" si="30"/>
        <v xml:space="preserve"> </v>
      </c>
      <c r="K651" s="238" t="str">
        <f t="shared" si="31"/>
        <v xml:space="preserve"> </v>
      </c>
      <c r="L651" s="87" t="str">
        <f t="shared" si="32"/>
        <v xml:space="preserve"> </v>
      </c>
    </row>
    <row r="652" spans="1:12" x14ac:dyDescent="0.25">
      <c r="A652" s="72"/>
      <c r="B652" s="82"/>
      <c r="C652" s="82"/>
      <c r="D652" s="79"/>
      <c r="E652" s="83"/>
      <c r="F652" s="83"/>
      <c r="G652" s="81"/>
      <c r="H652" s="126"/>
      <c r="I652" s="238" t="str">
        <f>IF(ISNUMBER(F652),_xlfn.IFS(RIGHT(H652,3)="(b)",IF(AND(G652&gt;=DATE('1. Informace o projektu'!$C$3,1,1),G652&lt;=WORKDAY(DATE('1. Informace o projektu'!$C$3+1,1,31)-1,1)),"OK","!!"),RIGHT(H652,3)="(a)",IF(AND(G652&gt;=DATE('1. Informace o projektu'!$C$3,1,1),G652&lt;=WORKDAY(DATE('1. Informace o projektu'!$C$3,12,31)-1,1,'6. Data'!$C$76:$C$89)),"OK","!!"),ISBLANK(G652),"!",ISBLANK(H652),"!!!",H652='6. Data'!$B$3,"vyberte druh nákladu")," ")</f>
        <v xml:space="preserve"> </v>
      </c>
      <c r="J652" s="261" t="str">
        <f t="shared" si="30"/>
        <v xml:space="preserve"> </v>
      </c>
      <c r="K652" s="238" t="str">
        <f t="shared" si="31"/>
        <v xml:space="preserve"> </v>
      </c>
      <c r="L652" s="87" t="str">
        <f t="shared" si="32"/>
        <v xml:space="preserve"> </v>
      </c>
    </row>
    <row r="653" spans="1:12" x14ac:dyDescent="0.25">
      <c r="A653" s="72"/>
      <c r="B653" s="82"/>
      <c r="C653" s="82"/>
      <c r="D653" s="79"/>
      <c r="E653" s="83"/>
      <c r="F653" s="83"/>
      <c r="G653" s="81"/>
      <c r="H653" s="126"/>
      <c r="I653" s="238" t="str">
        <f>IF(ISNUMBER(F653),_xlfn.IFS(RIGHT(H653,3)="(b)",IF(AND(G653&gt;=DATE('1. Informace o projektu'!$C$3,1,1),G653&lt;=WORKDAY(DATE('1. Informace o projektu'!$C$3+1,1,31)-1,1)),"OK","!!"),RIGHT(H653,3)="(a)",IF(AND(G653&gt;=DATE('1. Informace o projektu'!$C$3,1,1),G653&lt;=WORKDAY(DATE('1. Informace o projektu'!$C$3,12,31)-1,1,'6. Data'!$C$76:$C$89)),"OK","!!"),ISBLANK(G653),"!",ISBLANK(H653),"!!!",H653='6. Data'!$B$3,"vyberte druh nákladu")," ")</f>
        <v xml:space="preserve"> </v>
      </c>
      <c r="J653" s="261" t="str">
        <f t="shared" si="30"/>
        <v xml:space="preserve"> </v>
      </c>
      <c r="K653" s="238" t="str">
        <f t="shared" si="31"/>
        <v xml:space="preserve"> </v>
      </c>
      <c r="L653" s="87" t="str">
        <f t="shared" si="32"/>
        <v xml:space="preserve"> </v>
      </c>
    </row>
    <row r="654" spans="1:12" x14ac:dyDescent="0.25">
      <c r="A654" s="72"/>
      <c r="B654" s="82"/>
      <c r="C654" s="82"/>
      <c r="D654" s="79"/>
      <c r="E654" s="83"/>
      <c r="F654" s="83"/>
      <c r="G654" s="81"/>
      <c r="H654" s="126"/>
      <c r="I654" s="238" t="str">
        <f>IF(ISNUMBER(F654),_xlfn.IFS(RIGHT(H654,3)="(b)",IF(AND(G654&gt;=DATE('1. Informace o projektu'!$C$3,1,1),G654&lt;=WORKDAY(DATE('1. Informace o projektu'!$C$3+1,1,31)-1,1)),"OK","!!"),RIGHT(H654,3)="(a)",IF(AND(G654&gt;=DATE('1. Informace o projektu'!$C$3,1,1),G654&lt;=WORKDAY(DATE('1. Informace o projektu'!$C$3,12,31)-1,1,'6. Data'!$C$76:$C$89)),"OK","!!"),ISBLANK(G654),"!",ISBLANK(H654),"!!!",H654='6. Data'!$B$3,"vyberte druh nákladu")," ")</f>
        <v xml:space="preserve"> </v>
      </c>
      <c r="J654" s="261" t="str">
        <f t="shared" si="30"/>
        <v xml:space="preserve"> </v>
      </c>
      <c r="K654" s="238" t="str">
        <f t="shared" si="31"/>
        <v xml:space="preserve"> </v>
      </c>
      <c r="L654" s="87" t="str">
        <f t="shared" si="32"/>
        <v xml:space="preserve"> </v>
      </c>
    </row>
    <row r="655" spans="1:12" x14ac:dyDescent="0.25">
      <c r="A655" s="72"/>
      <c r="B655" s="82"/>
      <c r="C655" s="82"/>
      <c r="D655" s="79"/>
      <c r="E655" s="83"/>
      <c r="F655" s="83"/>
      <c r="G655" s="81"/>
      <c r="H655" s="126"/>
      <c r="I655" s="238" t="str">
        <f>IF(ISNUMBER(F655),_xlfn.IFS(RIGHT(H655,3)="(b)",IF(AND(G655&gt;=DATE('1. Informace o projektu'!$C$3,1,1),G655&lt;=WORKDAY(DATE('1. Informace o projektu'!$C$3+1,1,31)-1,1)),"OK","!!"),RIGHT(H655,3)="(a)",IF(AND(G655&gt;=DATE('1. Informace o projektu'!$C$3,1,1),G655&lt;=WORKDAY(DATE('1. Informace o projektu'!$C$3,12,31)-1,1,'6. Data'!$C$76:$C$89)),"OK","!!"),ISBLANK(G655),"!",ISBLANK(H655),"!!!",H655='6. Data'!$B$3,"vyberte druh nákladu")," ")</f>
        <v xml:space="preserve"> </v>
      </c>
      <c r="J655" s="261" t="str">
        <f t="shared" si="30"/>
        <v xml:space="preserve"> </v>
      </c>
      <c r="K655" s="238" t="str">
        <f t="shared" si="31"/>
        <v xml:space="preserve"> </v>
      </c>
      <c r="L655" s="87" t="str">
        <f t="shared" si="32"/>
        <v xml:space="preserve"> </v>
      </c>
    </row>
    <row r="656" spans="1:12" x14ac:dyDescent="0.25">
      <c r="A656" s="72"/>
      <c r="B656" s="82"/>
      <c r="C656" s="82"/>
      <c r="D656" s="79"/>
      <c r="E656" s="83"/>
      <c r="F656" s="83"/>
      <c r="G656" s="81"/>
      <c r="H656" s="126"/>
      <c r="I656" s="238" t="str">
        <f>IF(ISNUMBER(F656),_xlfn.IFS(RIGHT(H656,3)="(b)",IF(AND(G656&gt;=DATE('1. Informace o projektu'!$C$3,1,1),G656&lt;=WORKDAY(DATE('1. Informace o projektu'!$C$3+1,1,31)-1,1)),"OK","!!"),RIGHT(H656,3)="(a)",IF(AND(G656&gt;=DATE('1. Informace o projektu'!$C$3,1,1),G656&lt;=WORKDAY(DATE('1. Informace o projektu'!$C$3,12,31)-1,1,'6. Data'!$C$76:$C$89)),"OK","!!"),ISBLANK(G656),"!",ISBLANK(H656),"!!!",H656='6. Data'!$B$3,"vyberte druh nákladu")," ")</f>
        <v xml:space="preserve"> </v>
      </c>
      <c r="J656" s="261" t="str">
        <f t="shared" si="30"/>
        <v xml:space="preserve"> </v>
      </c>
      <c r="K656" s="238" t="str">
        <f t="shared" si="31"/>
        <v xml:space="preserve"> </v>
      </c>
      <c r="L656" s="87" t="str">
        <f t="shared" si="32"/>
        <v xml:space="preserve"> </v>
      </c>
    </row>
    <row r="657" spans="1:12" x14ac:dyDescent="0.25">
      <c r="A657" s="72"/>
      <c r="B657" s="82"/>
      <c r="C657" s="82"/>
      <c r="D657" s="79"/>
      <c r="E657" s="83"/>
      <c r="F657" s="83"/>
      <c r="G657" s="81"/>
      <c r="H657" s="126"/>
      <c r="I657" s="238" t="str">
        <f>IF(ISNUMBER(F657),_xlfn.IFS(RIGHT(H657,3)="(b)",IF(AND(G657&gt;=DATE('1. Informace o projektu'!$C$3,1,1),G657&lt;=WORKDAY(DATE('1. Informace o projektu'!$C$3+1,1,31)-1,1)),"OK","!!"),RIGHT(H657,3)="(a)",IF(AND(G657&gt;=DATE('1. Informace o projektu'!$C$3,1,1),G657&lt;=WORKDAY(DATE('1. Informace o projektu'!$C$3,12,31)-1,1,'6. Data'!$C$76:$C$89)),"OK","!!"),ISBLANK(G657),"!",ISBLANK(H657),"!!!",H657='6. Data'!$B$3,"vyberte druh nákladu")," ")</f>
        <v xml:space="preserve"> </v>
      </c>
      <c r="J657" s="261" t="str">
        <f t="shared" si="30"/>
        <v xml:space="preserve"> </v>
      </c>
      <c r="K657" s="238" t="str">
        <f t="shared" si="31"/>
        <v xml:space="preserve"> </v>
      </c>
      <c r="L657" s="87" t="str">
        <f t="shared" si="32"/>
        <v xml:space="preserve"> </v>
      </c>
    </row>
    <row r="658" spans="1:12" x14ac:dyDescent="0.25">
      <c r="A658" s="72"/>
      <c r="B658" s="82"/>
      <c r="C658" s="82"/>
      <c r="D658" s="79"/>
      <c r="E658" s="83"/>
      <c r="F658" s="83"/>
      <c r="G658" s="81"/>
      <c r="H658" s="126"/>
      <c r="I658" s="238" t="str">
        <f>IF(ISNUMBER(F658),_xlfn.IFS(RIGHT(H658,3)="(b)",IF(AND(G658&gt;=DATE('1. Informace o projektu'!$C$3,1,1),G658&lt;=WORKDAY(DATE('1. Informace o projektu'!$C$3+1,1,31)-1,1)),"OK","!!"),RIGHT(H658,3)="(a)",IF(AND(G658&gt;=DATE('1. Informace o projektu'!$C$3,1,1),G658&lt;=WORKDAY(DATE('1. Informace o projektu'!$C$3,12,31)-1,1,'6. Data'!$C$76:$C$89)),"OK","!!"),ISBLANK(G658),"!",ISBLANK(H658),"!!!",H658='6. Data'!$B$3,"vyberte druh nákladu")," ")</f>
        <v xml:space="preserve"> </v>
      </c>
      <c r="J658" s="261" t="str">
        <f t="shared" si="30"/>
        <v xml:space="preserve"> </v>
      </c>
      <c r="K658" s="238" t="str">
        <f t="shared" si="31"/>
        <v xml:space="preserve"> </v>
      </c>
      <c r="L658" s="87" t="str">
        <f t="shared" si="32"/>
        <v xml:space="preserve"> </v>
      </c>
    </row>
    <row r="659" spans="1:12" x14ac:dyDescent="0.25">
      <c r="A659" s="72"/>
      <c r="B659" s="82"/>
      <c r="C659" s="82"/>
      <c r="D659" s="79"/>
      <c r="E659" s="83"/>
      <c r="F659" s="83"/>
      <c r="G659" s="81"/>
      <c r="H659" s="126"/>
      <c r="I659" s="238" t="str">
        <f>IF(ISNUMBER(F659),_xlfn.IFS(RIGHT(H659,3)="(b)",IF(AND(G659&gt;=DATE('1. Informace o projektu'!$C$3,1,1),G659&lt;=WORKDAY(DATE('1. Informace o projektu'!$C$3+1,1,31)-1,1)),"OK","!!"),RIGHT(H659,3)="(a)",IF(AND(G659&gt;=DATE('1. Informace o projektu'!$C$3,1,1),G659&lt;=WORKDAY(DATE('1. Informace o projektu'!$C$3,12,31)-1,1,'6. Data'!$C$76:$C$89)),"OK","!!"),ISBLANK(G659),"!",ISBLANK(H659),"!!!",H659='6. Data'!$B$3,"vyberte druh nákladu")," ")</f>
        <v xml:space="preserve"> </v>
      </c>
      <c r="J659" s="261" t="str">
        <f t="shared" si="30"/>
        <v xml:space="preserve"> </v>
      </c>
      <c r="K659" s="238" t="str">
        <f t="shared" si="31"/>
        <v xml:space="preserve"> </v>
      </c>
      <c r="L659" s="87" t="str">
        <f t="shared" si="32"/>
        <v xml:space="preserve"> </v>
      </c>
    </row>
    <row r="660" spans="1:12" x14ac:dyDescent="0.25">
      <c r="A660" s="72"/>
      <c r="B660" s="82"/>
      <c r="C660" s="82"/>
      <c r="D660" s="79"/>
      <c r="E660" s="83"/>
      <c r="F660" s="83"/>
      <c r="G660" s="81"/>
      <c r="H660" s="126"/>
      <c r="I660" s="238" t="str">
        <f>IF(ISNUMBER(F660),_xlfn.IFS(RIGHT(H660,3)="(b)",IF(AND(G660&gt;=DATE('1. Informace o projektu'!$C$3,1,1),G660&lt;=WORKDAY(DATE('1. Informace o projektu'!$C$3+1,1,31)-1,1)),"OK","!!"),RIGHT(H660,3)="(a)",IF(AND(G660&gt;=DATE('1. Informace o projektu'!$C$3,1,1),G660&lt;=WORKDAY(DATE('1. Informace o projektu'!$C$3,12,31)-1,1,'6. Data'!$C$76:$C$89)),"OK","!!"),ISBLANK(G660),"!",ISBLANK(H660),"!!!",H660='6. Data'!$B$3,"vyberte druh nákladu")," ")</f>
        <v xml:space="preserve"> </v>
      </c>
      <c r="J660" s="261" t="str">
        <f t="shared" si="30"/>
        <v xml:space="preserve"> </v>
      </c>
      <c r="K660" s="238" t="str">
        <f t="shared" si="31"/>
        <v xml:space="preserve"> </v>
      </c>
      <c r="L660" s="87" t="str">
        <f t="shared" si="32"/>
        <v xml:space="preserve"> </v>
      </c>
    </row>
    <row r="661" spans="1:12" x14ac:dyDescent="0.25">
      <c r="A661" s="72"/>
      <c r="B661" s="82"/>
      <c r="C661" s="82"/>
      <c r="D661" s="79"/>
      <c r="E661" s="83"/>
      <c r="F661" s="83"/>
      <c r="G661" s="81"/>
      <c r="H661" s="126"/>
      <c r="I661" s="238" t="str">
        <f>IF(ISNUMBER(F661),_xlfn.IFS(RIGHT(H661,3)="(b)",IF(AND(G661&gt;=DATE('1. Informace o projektu'!$C$3,1,1),G661&lt;=WORKDAY(DATE('1. Informace o projektu'!$C$3+1,1,31)-1,1)),"OK","!!"),RIGHT(H661,3)="(a)",IF(AND(G661&gt;=DATE('1. Informace o projektu'!$C$3,1,1),G661&lt;=WORKDAY(DATE('1. Informace o projektu'!$C$3,12,31)-1,1,'6. Data'!$C$76:$C$89)),"OK","!!"),ISBLANK(G661),"!",ISBLANK(H661),"!!!",H661='6. Data'!$B$3,"vyberte druh nákladu")," ")</f>
        <v xml:space="preserve"> </v>
      </c>
      <c r="J661" s="261" t="str">
        <f t="shared" si="30"/>
        <v xml:space="preserve"> </v>
      </c>
      <c r="K661" s="238" t="str">
        <f t="shared" si="31"/>
        <v xml:space="preserve"> </v>
      </c>
      <c r="L661" s="87" t="str">
        <f t="shared" si="32"/>
        <v xml:space="preserve"> </v>
      </c>
    </row>
    <row r="662" spans="1:12" x14ac:dyDescent="0.25">
      <c r="A662" s="72"/>
      <c r="B662" s="82"/>
      <c r="C662" s="82"/>
      <c r="D662" s="79"/>
      <c r="E662" s="83"/>
      <c r="F662" s="83"/>
      <c r="G662" s="81"/>
      <c r="H662" s="126"/>
      <c r="I662" s="238" t="str">
        <f>IF(ISNUMBER(F662),_xlfn.IFS(RIGHT(H662,3)="(b)",IF(AND(G662&gt;=DATE('1. Informace o projektu'!$C$3,1,1),G662&lt;=WORKDAY(DATE('1. Informace o projektu'!$C$3+1,1,31)-1,1)),"OK","!!"),RIGHT(H662,3)="(a)",IF(AND(G662&gt;=DATE('1. Informace o projektu'!$C$3,1,1),G662&lt;=WORKDAY(DATE('1. Informace o projektu'!$C$3,12,31)-1,1,'6. Data'!$C$76:$C$89)),"OK","!!"),ISBLANK(G662),"!",ISBLANK(H662),"!!!",H662='6. Data'!$B$3,"vyberte druh nákladu")," ")</f>
        <v xml:space="preserve"> </v>
      </c>
      <c r="J662" s="261" t="str">
        <f t="shared" si="30"/>
        <v xml:space="preserve"> </v>
      </c>
      <c r="K662" s="238" t="str">
        <f t="shared" si="31"/>
        <v xml:space="preserve"> </v>
      </c>
      <c r="L662" s="87" t="str">
        <f t="shared" si="32"/>
        <v xml:space="preserve"> </v>
      </c>
    </row>
    <row r="663" spans="1:12" x14ac:dyDescent="0.25">
      <c r="A663" s="72"/>
      <c r="B663" s="82"/>
      <c r="C663" s="82"/>
      <c r="D663" s="79"/>
      <c r="E663" s="83"/>
      <c r="F663" s="83"/>
      <c r="G663" s="81"/>
      <c r="H663" s="126"/>
      <c r="I663" s="238" t="str">
        <f>IF(ISNUMBER(F663),_xlfn.IFS(RIGHT(H663,3)="(b)",IF(AND(G663&gt;=DATE('1. Informace o projektu'!$C$3,1,1),G663&lt;=WORKDAY(DATE('1. Informace o projektu'!$C$3+1,1,31)-1,1)),"OK","!!"),RIGHT(H663,3)="(a)",IF(AND(G663&gt;=DATE('1. Informace o projektu'!$C$3,1,1),G663&lt;=WORKDAY(DATE('1. Informace o projektu'!$C$3,12,31)-1,1,'6. Data'!$C$76:$C$89)),"OK","!!"),ISBLANK(G663),"!",ISBLANK(H663),"!!!",H663='6. Data'!$B$3,"vyberte druh nákladu")," ")</f>
        <v xml:space="preserve"> </v>
      </c>
      <c r="J663" s="261" t="str">
        <f t="shared" si="30"/>
        <v xml:space="preserve"> </v>
      </c>
      <c r="K663" s="238" t="str">
        <f t="shared" si="31"/>
        <v xml:space="preserve"> </v>
      </c>
      <c r="L663" s="87" t="str">
        <f t="shared" si="32"/>
        <v xml:space="preserve"> </v>
      </c>
    </row>
    <row r="664" spans="1:12" x14ac:dyDescent="0.25">
      <c r="A664" s="72"/>
      <c r="B664" s="82"/>
      <c r="C664" s="82"/>
      <c r="D664" s="79"/>
      <c r="E664" s="83"/>
      <c r="F664" s="83"/>
      <c r="G664" s="81"/>
      <c r="H664" s="126"/>
      <c r="I664" s="238" t="str">
        <f>IF(ISNUMBER(F664),_xlfn.IFS(RIGHT(H664,3)="(b)",IF(AND(G664&gt;=DATE('1. Informace o projektu'!$C$3,1,1),G664&lt;=WORKDAY(DATE('1. Informace o projektu'!$C$3+1,1,31)-1,1)),"OK","!!"),RIGHT(H664,3)="(a)",IF(AND(G664&gt;=DATE('1. Informace o projektu'!$C$3,1,1),G664&lt;=WORKDAY(DATE('1. Informace o projektu'!$C$3,12,31)-1,1,'6. Data'!$C$76:$C$89)),"OK","!!"),ISBLANK(G664),"!",ISBLANK(H664),"!!!",H664='6. Data'!$B$3,"vyberte druh nákladu")," ")</f>
        <v xml:space="preserve"> </v>
      </c>
      <c r="J664" s="261" t="str">
        <f t="shared" si="30"/>
        <v xml:space="preserve"> </v>
      </c>
      <c r="K664" s="238" t="str">
        <f t="shared" si="31"/>
        <v xml:space="preserve"> </v>
      </c>
      <c r="L664" s="87" t="str">
        <f t="shared" si="32"/>
        <v xml:space="preserve"> </v>
      </c>
    </row>
    <row r="665" spans="1:12" x14ac:dyDescent="0.25">
      <c r="A665" s="72"/>
      <c r="B665" s="82"/>
      <c r="C665" s="82"/>
      <c r="D665" s="79"/>
      <c r="E665" s="83"/>
      <c r="F665" s="83"/>
      <c r="G665" s="81"/>
      <c r="H665" s="126"/>
      <c r="I665" s="238" t="str">
        <f>IF(ISNUMBER(F665),_xlfn.IFS(RIGHT(H665,3)="(b)",IF(AND(G665&gt;=DATE('1. Informace o projektu'!$C$3,1,1),G665&lt;=WORKDAY(DATE('1. Informace o projektu'!$C$3+1,1,31)-1,1)),"OK","!!"),RIGHT(H665,3)="(a)",IF(AND(G665&gt;=DATE('1. Informace o projektu'!$C$3,1,1),G665&lt;=WORKDAY(DATE('1. Informace o projektu'!$C$3,12,31)-1,1,'6. Data'!$C$76:$C$89)),"OK","!!"),ISBLANK(G665),"!",ISBLANK(H665),"!!!",H665='6. Data'!$B$3,"vyberte druh nákladu")," ")</f>
        <v xml:space="preserve"> </v>
      </c>
      <c r="J665" s="261" t="str">
        <f t="shared" si="30"/>
        <v xml:space="preserve"> </v>
      </c>
      <c r="K665" s="238" t="str">
        <f t="shared" si="31"/>
        <v xml:space="preserve"> </v>
      </c>
      <c r="L665" s="87" t="str">
        <f t="shared" si="32"/>
        <v xml:space="preserve"> </v>
      </c>
    </row>
    <row r="666" spans="1:12" x14ac:dyDescent="0.25">
      <c r="A666" s="72"/>
      <c r="B666" s="82"/>
      <c r="C666" s="82"/>
      <c r="D666" s="79"/>
      <c r="E666" s="83"/>
      <c r="F666" s="83"/>
      <c r="G666" s="81"/>
      <c r="H666" s="126"/>
      <c r="I666" s="238" t="str">
        <f>IF(ISNUMBER(F666),_xlfn.IFS(RIGHT(H666,3)="(b)",IF(AND(G666&gt;=DATE('1. Informace o projektu'!$C$3,1,1),G666&lt;=WORKDAY(DATE('1. Informace o projektu'!$C$3+1,1,31)-1,1)),"OK","!!"),RIGHT(H666,3)="(a)",IF(AND(G666&gt;=DATE('1. Informace o projektu'!$C$3,1,1),G666&lt;=WORKDAY(DATE('1. Informace o projektu'!$C$3,12,31)-1,1,'6. Data'!$C$76:$C$89)),"OK","!!"),ISBLANK(G666),"!",ISBLANK(H666),"!!!",H666='6. Data'!$B$3,"vyberte druh nákladu")," ")</f>
        <v xml:space="preserve"> </v>
      </c>
      <c r="J666" s="261" t="str">
        <f t="shared" si="30"/>
        <v xml:space="preserve"> </v>
      </c>
      <c r="K666" s="238" t="str">
        <f t="shared" si="31"/>
        <v xml:space="preserve"> </v>
      </c>
      <c r="L666" s="87" t="str">
        <f t="shared" si="32"/>
        <v xml:space="preserve"> </v>
      </c>
    </row>
    <row r="667" spans="1:12" x14ac:dyDescent="0.25">
      <c r="A667" s="72"/>
      <c r="B667" s="82"/>
      <c r="C667" s="82"/>
      <c r="D667" s="79"/>
      <c r="E667" s="83"/>
      <c r="F667" s="83"/>
      <c r="G667" s="81"/>
      <c r="H667" s="126"/>
      <c r="I667" s="238" t="str">
        <f>IF(ISNUMBER(F667),_xlfn.IFS(RIGHT(H667,3)="(b)",IF(AND(G667&gt;=DATE('1. Informace o projektu'!$C$3,1,1),G667&lt;=WORKDAY(DATE('1. Informace o projektu'!$C$3+1,1,31)-1,1)),"OK","!!"),RIGHT(H667,3)="(a)",IF(AND(G667&gt;=DATE('1. Informace o projektu'!$C$3,1,1),G667&lt;=WORKDAY(DATE('1. Informace o projektu'!$C$3,12,31)-1,1,'6. Data'!$C$76:$C$89)),"OK","!!"),ISBLANK(G667),"!",ISBLANK(H667),"!!!",H667='6. Data'!$B$3,"vyberte druh nákladu")," ")</f>
        <v xml:space="preserve"> </v>
      </c>
      <c r="J667" s="261" t="str">
        <f t="shared" si="30"/>
        <v xml:space="preserve"> </v>
      </c>
      <c r="K667" s="238" t="str">
        <f t="shared" si="31"/>
        <v xml:space="preserve"> </v>
      </c>
      <c r="L667" s="87" t="str">
        <f t="shared" si="32"/>
        <v xml:space="preserve"> </v>
      </c>
    </row>
    <row r="668" spans="1:12" x14ac:dyDescent="0.25">
      <c r="A668" s="72"/>
      <c r="B668" s="82"/>
      <c r="C668" s="82"/>
      <c r="D668" s="79"/>
      <c r="E668" s="83"/>
      <c r="F668" s="83"/>
      <c r="G668" s="81"/>
      <c r="H668" s="126"/>
      <c r="I668" s="238" t="str">
        <f>IF(ISNUMBER(F668),_xlfn.IFS(RIGHT(H668,3)="(b)",IF(AND(G668&gt;=DATE('1. Informace o projektu'!$C$3,1,1),G668&lt;=WORKDAY(DATE('1. Informace o projektu'!$C$3+1,1,31)-1,1)),"OK","!!"),RIGHT(H668,3)="(a)",IF(AND(G668&gt;=DATE('1. Informace o projektu'!$C$3,1,1),G668&lt;=WORKDAY(DATE('1. Informace o projektu'!$C$3,12,31)-1,1,'6. Data'!$C$76:$C$89)),"OK","!!"),ISBLANK(G668),"!",ISBLANK(H668),"!!!",H668='6. Data'!$B$3,"vyberte druh nákladu")," ")</f>
        <v xml:space="preserve"> </v>
      </c>
      <c r="J668" s="261" t="str">
        <f t="shared" si="30"/>
        <v xml:space="preserve"> </v>
      </c>
      <c r="K668" s="238" t="str">
        <f t="shared" si="31"/>
        <v xml:space="preserve"> </v>
      </c>
      <c r="L668" s="87" t="str">
        <f t="shared" si="32"/>
        <v xml:space="preserve"> </v>
      </c>
    </row>
    <row r="669" spans="1:12" x14ac:dyDescent="0.25">
      <c r="A669" s="72"/>
      <c r="B669" s="82"/>
      <c r="C669" s="82"/>
      <c r="D669" s="79"/>
      <c r="E669" s="83"/>
      <c r="F669" s="83"/>
      <c r="G669" s="81"/>
      <c r="H669" s="126"/>
      <c r="I669" s="238" t="str">
        <f>IF(ISNUMBER(F669),_xlfn.IFS(RIGHT(H669,3)="(b)",IF(AND(G669&gt;=DATE('1. Informace o projektu'!$C$3,1,1),G669&lt;=WORKDAY(DATE('1. Informace o projektu'!$C$3+1,1,31)-1,1)),"OK","!!"),RIGHT(H669,3)="(a)",IF(AND(G669&gt;=DATE('1. Informace o projektu'!$C$3,1,1),G669&lt;=WORKDAY(DATE('1. Informace o projektu'!$C$3,12,31)-1,1,'6. Data'!$C$76:$C$89)),"OK","!!"),ISBLANK(G669),"!",ISBLANK(H669),"!!!",H669='6. Data'!$B$3,"vyberte druh nákladu")," ")</f>
        <v xml:space="preserve"> </v>
      </c>
      <c r="J669" s="261" t="str">
        <f t="shared" si="30"/>
        <v xml:space="preserve"> </v>
      </c>
      <c r="K669" s="238" t="str">
        <f t="shared" si="31"/>
        <v xml:space="preserve"> </v>
      </c>
      <c r="L669" s="87" t="str">
        <f t="shared" si="32"/>
        <v xml:space="preserve"> </v>
      </c>
    </row>
    <row r="670" spans="1:12" x14ac:dyDescent="0.25">
      <c r="A670" s="72"/>
      <c r="B670" s="82"/>
      <c r="C670" s="82"/>
      <c r="D670" s="79"/>
      <c r="E670" s="83"/>
      <c r="F670" s="83"/>
      <c r="G670" s="81"/>
      <c r="H670" s="126"/>
      <c r="I670" s="238" t="str">
        <f>IF(ISNUMBER(F670),_xlfn.IFS(RIGHT(H670,3)="(b)",IF(AND(G670&gt;=DATE('1. Informace o projektu'!$C$3,1,1),G670&lt;=WORKDAY(DATE('1. Informace o projektu'!$C$3+1,1,31)-1,1)),"OK","!!"),RIGHT(H670,3)="(a)",IF(AND(G670&gt;=DATE('1. Informace o projektu'!$C$3,1,1),G670&lt;=WORKDAY(DATE('1. Informace o projektu'!$C$3,12,31)-1,1,'6. Data'!$C$76:$C$89)),"OK","!!"),ISBLANK(G670),"!",ISBLANK(H670),"!!!",H670='6. Data'!$B$3,"vyberte druh nákladu")," ")</f>
        <v xml:space="preserve"> </v>
      </c>
      <c r="J670" s="261" t="str">
        <f t="shared" si="30"/>
        <v xml:space="preserve"> </v>
      </c>
      <c r="K670" s="238" t="str">
        <f t="shared" si="31"/>
        <v xml:space="preserve"> </v>
      </c>
      <c r="L670" s="87" t="str">
        <f t="shared" si="32"/>
        <v xml:space="preserve"> </v>
      </c>
    </row>
    <row r="671" spans="1:12" x14ac:dyDescent="0.25">
      <c r="A671" s="72"/>
      <c r="B671" s="82"/>
      <c r="C671" s="82"/>
      <c r="D671" s="79"/>
      <c r="E671" s="83"/>
      <c r="F671" s="83"/>
      <c r="G671" s="81"/>
      <c r="H671" s="126"/>
      <c r="I671" s="238" t="str">
        <f>IF(ISNUMBER(F671),_xlfn.IFS(RIGHT(H671,3)="(b)",IF(AND(G671&gt;=DATE('1. Informace o projektu'!$C$3,1,1),G671&lt;=WORKDAY(DATE('1. Informace o projektu'!$C$3+1,1,31)-1,1)),"OK","!!"),RIGHT(H671,3)="(a)",IF(AND(G671&gt;=DATE('1. Informace o projektu'!$C$3,1,1),G671&lt;=WORKDAY(DATE('1. Informace o projektu'!$C$3,12,31)-1,1,'6. Data'!$C$76:$C$89)),"OK","!!"),ISBLANK(G671),"!",ISBLANK(H671),"!!!",H671='6. Data'!$B$3,"vyberte druh nákladu")," ")</f>
        <v xml:space="preserve"> </v>
      </c>
      <c r="J671" s="261" t="str">
        <f t="shared" si="30"/>
        <v xml:space="preserve"> </v>
      </c>
      <c r="K671" s="238" t="str">
        <f t="shared" si="31"/>
        <v xml:space="preserve"> </v>
      </c>
      <c r="L671" s="87" t="str">
        <f t="shared" si="32"/>
        <v xml:space="preserve"> </v>
      </c>
    </row>
    <row r="672" spans="1:12" x14ac:dyDescent="0.25">
      <c r="A672" s="72"/>
      <c r="B672" s="82"/>
      <c r="C672" s="82"/>
      <c r="D672" s="79"/>
      <c r="E672" s="83"/>
      <c r="F672" s="83"/>
      <c r="G672" s="81"/>
      <c r="H672" s="126"/>
      <c r="I672" s="238" t="str">
        <f>IF(ISNUMBER(F672),_xlfn.IFS(RIGHT(H672,3)="(b)",IF(AND(G672&gt;=DATE('1. Informace o projektu'!$C$3,1,1),G672&lt;=WORKDAY(DATE('1. Informace o projektu'!$C$3+1,1,31)-1,1)),"OK","!!"),RIGHT(H672,3)="(a)",IF(AND(G672&gt;=DATE('1. Informace o projektu'!$C$3,1,1),G672&lt;=WORKDAY(DATE('1. Informace o projektu'!$C$3,12,31)-1,1,'6. Data'!$C$76:$C$89)),"OK","!!"),ISBLANK(G672),"!",ISBLANK(H672),"!!!",H672='6. Data'!$B$3,"vyberte druh nákladu")," ")</f>
        <v xml:space="preserve"> </v>
      </c>
      <c r="J672" s="261" t="str">
        <f t="shared" si="30"/>
        <v xml:space="preserve"> </v>
      </c>
      <c r="K672" s="238" t="str">
        <f t="shared" si="31"/>
        <v xml:space="preserve"> </v>
      </c>
      <c r="L672" s="87" t="str">
        <f t="shared" si="32"/>
        <v xml:space="preserve"> </v>
      </c>
    </row>
    <row r="673" spans="1:12" x14ac:dyDescent="0.25">
      <c r="A673" s="72"/>
      <c r="B673" s="82"/>
      <c r="C673" s="82"/>
      <c r="D673" s="79"/>
      <c r="E673" s="83"/>
      <c r="F673" s="83"/>
      <c r="G673" s="81"/>
      <c r="H673" s="126"/>
      <c r="I673" s="238" t="str">
        <f>IF(ISNUMBER(F673),_xlfn.IFS(RIGHT(H673,3)="(b)",IF(AND(G673&gt;=DATE('1. Informace o projektu'!$C$3,1,1),G673&lt;=WORKDAY(DATE('1. Informace o projektu'!$C$3+1,1,31)-1,1)),"OK","!!"),RIGHT(H673,3)="(a)",IF(AND(G673&gt;=DATE('1. Informace o projektu'!$C$3,1,1),G673&lt;=WORKDAY(DATE('1. Informace o projektu'!$C$3,12,31)-1,1,'6. Data'!$C$76:$C$89)),"OK","!!"),ISBLANK(G673),"!",ISBLANK(H673),"!!!",H673='6. Data'!$B$3,"vyberte druh nákladu")," ")</f>
        <v xml:space="preserve"> </v>
      </c>
      <c r="J673" s="261" t="str">
        <f t="shared" si="30"/>
        <v xml:space="preserve"> </v>
      </c>
      <c r="K673" s="238" t="str">
        <f t="shared" si="31"/>
        <v xml:space="preserve"> </v>
      </c>
      <c r="L673" s="87" t="str">
        <f t="shared" si="32"/>
        <v xml:space="preserve"> </v>
      </c>
    </row>
    <row r="674" spans="1:12" x14ac:dyDescent="0.25">
      <c r="A674" s="72"/>
      <c r="B674" s="82"/>
      <c r="C674" s="82"/>
      <c r="D674" s="79"/>
      <c r="E674" s="83"/>
      <c r="F674" s="83"/>
      <c r="G674" s="81"/>
      <c r="H674" s="126"/>
      <c r="I674" s="238" t="str">
        <f>IF(ISNUMBER(F674),_xlfn.IFS(RIGHT(H674,3)="(b)",IF(AND(G674&gt;=DATE('1. Informace o projektu'!$C$3,1,1),G674&lt;=WORKDAY(DATE('1. Informace o projektu'!$C$3+1,1,31)-1,1)),"OK","!!"),RIGHT(H674,3)="(a)",IF(AND(G674&gt;=DATE('1. Informace o projektu'!$C$3,1,1),G674&lt;=WORKDAY(DATE('1. Informace o projektu'!$C$3,12,31)-1,1,'6. Data'!$C$76:$C$89)),"OK","!!"),ISBLANK(G674),"!",ISBLANK(H674),"!!!",H674='6. Data'!$B$3,"vyberte druh nákladu")," ")</f>
        <v xml:space="preserve"> </v>
      </c>
      <c r="J674" s="261" t="str">
        <f t="shared" si="30"/>
        <v xml:space="preserve"> </v>
      </c>
      <c r="K674" s="238" t="str">
        <f t="shared" si="31"/>
        <v xml:space="preserve"> </v>
      </c>
      <c r="L674" s="87" t="str">
        <f t="shared" si="32"/>
        <v xml:space="preserve"> </v>
      </c>
    </row>
    <row r="675" spans="1:12" x14ac:dyDescent="0.25">
      <c r="A675" s="72"/>
      <c r="B675" s="82"/>
      <c r="C675" s="82"/>
      <c r="D675" s="79"/>
      <c r="E675" s="83"/>
      <c r="F675" s="83"/>
      <c r="G675" s="81"/>
      <c r="H675" s="126"/>
      <c r="I675" s="238" t="str">
        <f>IF(ISNUMBER(F675),_xlfn.IFS(RIGHT(H675,3)="(b)",IF(AND(G675&gt;=DATE('1. Informace o projektu'!$C$3,1,1),G675&lt;=WORKDAY(DATE('1. Informace o projektu'!$C$3+1,1,31)-1,1)),"OK","!!"),RIGHT(H675,3)="(a)",IF(AND(G675&gt;=DATE('1. Informace o projektu'!$C$3,1,1),G675&lt;=WORKDAY(DATE('1. Informace o projektu'!$C$3,12,31)-1,1,'6. Data'!$C$76:$C$89)),"OK","!!"),ISBLANK(G675),"!",ISBLANK(H675),"!!!",H675='6. Data'!$B$3,"vyberte druh nákladu")," ")</f>
        <v xml:space="preserve"> </v>
      </c>
      <c r="J675" s="261" t="str">
        <f t="shared" si="30"/>
        <v xml:space="preserve"> </v>
      </c>
      <c r="K675" s="238" t="str">
        <f t="shared" si="31"/>
        <v xml:space="preserve"> </v>
      </c>
      <c r="L675" s="87" t="str">
        <f t="shared" si="32"/>
        <v xml:space="preserve"> </v>
      </c>
    </row>
    <row r="676" spans="1:12" x14ac:dyDescent="0.25">
      <c r="A676" s="72"/>
      <c r="B676" s="82"/>
      <c r="C676" s="82"/>
      <c r="D676" s="79"/>
      <c r="E676" s="83"/>
      <c r="F676" s="83"/>
      <c r="G676" s="81"/>
      <c r="H676" s="126"/>
      <c r="I676" s="238" t="str">
        <f>IF(ISNUMBER(F676),_xlfn.IFS(RIGHT(H676,3)="(b)",IF(AND(G676&gt;=DATE('1. Informace o projektu'!$C$3,1,1),G676&lt;=WORKDAY(DATE('1. Informace o projektu'!$C$3+1,1,31)-1,1)),"OK","!!"),RIGHT(H676,3)="(a)",IF(AND(G676&gt;=DATE('1. Informace o projektu'!$C$3,1,1),G676&lt;=WORKDAY(DATE('1. Informace o projektu'!$C$3,12,31)-1,1,'6. Data'!$C$76:$C$89)),"OK","!!"),ISBLANK(G676),"!",ISBLANK(H676),"!!!",H676='6. Data'!$B$3,"vyberte druh nákladu")," ")</f>
        <v xml:space="preserve"> </v>
      </c>
      <c r="J676" s="261" t="str">
        <f t="shared" si="30"/>
        <v xml:space="preserve"> </v>
      </c>
      <c r="K676" s="238" t="str">
        <f t="shared" si="31"/>
        <v xml:space="preserve"> </v>
      </c>
      <c r="L676" s="87" t="str">
        <f t="shared" si="32"/>
        <v xml:space="preserve"> </v>
      </c>
    </row>
    <row r="677" spans="1:12" x14ac:dyDescent="0.25">
      <c r="A677" s="72"/>
      <c r="B677" s="82"/>
      <c r="C677" s="82"/>
      <c r="D677" s="79"/>
      <c r="E677" s="83"/>
      <c r="F677" s="83"/>
      <c r="G677" s="81"/>
      <c r="H677" s="126"/>
      <c r="I677" s="238" t="str">
        <f>IF(ISNUMBER(F677),_xlfn.IFS(RIGHT(H677,3)="(b)",IF(AND(G677&gt;=DATE('1. Informace o projektu'!$C$3,1,1),G677&lt;=WORKDAY(DATE('1. Informace o projektu'!$C$3+1,1,31)-1,1)),"OK","!!"),RIGHT(H677,3)="(a)",IF(AND(G677&gt;=DATE('1. Informace o projektu'!$C$3,1,1),G677&lt;=WORKDAY(DATE('1. Informace o projektu'!$C$3,12,31)-1,1,'6. Data'!$C$76:$C$89)),"OK","!!"),ISBLANK(G677),"!",ISBLANK(H677),"!!!",H677='6. Data'!$B$3,"vyberte druh nákladu")," ")</f>
        <v xml:space="preserve"> </v>
      </c>
      <c r="J677" s="261" t="str">
        <f t="shared" si="30"/>
        <v xml:space="preserve"> </v>
      </c>
      <c r="K677" s="238" t="str">
        <f t="shared" si="31"/>
        <v xml:space="preserve"> </v>
      </c>
      <c r="L677" s="87" t="str">
        <f t="shared" si="32"/>
        <v xml:space="preserve"> </v>
      </c>
    </row>
    <row r="678" spans="1:12" x14ac:dyDescent="0.25">
      <c r="A678" s="72"/>
      <c r="B678" s="82"/>
      <c r="C678" s="82"/>
      <c r="D678" s="79"/>
      <c r="E678" s="83"/>
      <c r="F678" s="83"/>
      <c r="G678" s="81"/>
      <c r="H678" s="126"/>
      <c r="I678" s="238" t="str">
        <f>IF(ISNUMBER(F678),_xlfn.IFS(RIGHT(H678,3)="(b)",IF(AND(G678&gt;=DATE('1. Informace o projektu'!$C$3,1,1),G678&lt;=WORKDAY(DATE('1. Informace o projektu'!$C$3+1,1,31)-1,1)),"OK","!!"),RIGHT(H678,3)="(a)",IF(AND(G678&gt;=DATE('1. Informace o projektu'!$C$3,1,1),G678&lt;=WORKDAY(DATE('1. Informace o projektu'!$C$3,12,31)-1,1,'6. Data'!$C$76:$C$89)),"OK","!!"),ISBLANK(G678),"!",ISBLANK(H678),"!!!",H678='6. Data'!$B$3,"vyberte druh nákladu")," ")</f>
        <v xml:space="preserve"> </v>
      </c>
      <c r="J678" s="261" t="str">
        <f t="shared" si="30"/>
        <v xml:space="preserve"> </v>
      </c>
      <c r="K678" s="238" t="str">
        <f t="shared" si="31"/>
        <v xml:space="preserve"> </v>
      </c>
      <c r="L678" s="87" t="str">
        <f t="shared" si="32"/>
        <v xml:space="preserve"> </v>
      </c>
    </row>
    <row r="679" spans="1:12" x14ac:dyDescent="0.25">
      <c r="A679" s="72"/>
      <c r="B679" s="82"/>
      <c r="C679" s="82"/>
      <c r="D679" s="79"/>
      <c r="E679" s="83"/>
      <c r="F679" s="83"/>
      <c r="G679" s="81"/>
      <c r="H679" s="126"/>
      <c r="I679" s="238" t="str">
        <f>IF(ISNUMBER(F679),_xlfn.IFS(RIGHT(H679,3)="(b)",IF(AND(G679&gt;=DATE('1. Informace o projektu'!$C$3,1,1),G679&lt;=WORKDAY(DATE('1. Informace o projektu'!$C$3+1,1,31)-1,1)),"OK","!!"),RIGHT(H679,3)="(a)",IF(AND(G679&gt;=DATE('1. Informace o projektu'!$C$3,1,1),G679&lt;=WORKDAY(DATE('1. Informace o projektu'!$C$3,12,31)-1,1,'6. Data'!$C$76:$C$89)),"OK","!!"),ISBLANK(G679),"!",ISBLANK(H679),"!!!",H679='6. Data'!$B$3,"vyberte druh nákladu")," ")</f>
        <v xml:space="preserve"> </v>
      </c>
      <c r="J679" s="261" t="str">
        <f t="shared" si="30"/>
        <v xml:space="preserve"> </v>
      </c>
      <c r="K679" s="238" t="str">
        <f t="shared" si="31"/>
        <v xml:space="preserve"> </v>
      </c>
      <c r="L679" s="87" t="str">
        <f t="shared" si="32"/>
        <v xml:space="preserve"> </v>
      </c>
    </row>
    <row r="680" spans="1:12" x14ac:dyDescent="0.25">
      <c r="A680" s="72"/>
      <c r="B680" s="82"/>
      <c r="C680" s="82"/>
      <c r="D680" s="79"/>
      <c r="E680" s="83"/>
      <c r="F680" s="83"/>
      <c r="G680" s="81"/>
      <c r="H680" s="126"/>
      <c r="I680" s="238" t="str">
        <f>IF(ISNUMBER(F680),_xlfn.IFS(RIGHT(H680,3)="(b)",IF(AND(G680&gt;=DATE('1. Informace o projektu'!$C$3,1,1),G680&lt;=WORKDAY(DATE('1. Informace o projektu'!$C$3+1,1,31)-1,1)),"OK","!!"),RIGHT(H680,3)="(a)",IF(AND(G680&gt;=DATE('1. Informace o projektu'!$C$3,1,1),G680&lt;=WORKDAY(DATE('1. Informace o projektu'!$C$3,12,31)-1,1,'6. Data'!$C$76:$C$89)),"OK","!!"),ISBLANK(G680),"!",ISBLANK(H680),"!!!",H680='6. Data'!$B$3,"vyberte druh nákladu")," ")</f>
        <v xml:space="preserve"> </v>
      </c>
      <c r="J680" s="261" t="str">
        <f t="shared" si="30"/>
        <v xml:space="preserve"> </v>
      </c>
      <c r="K680" s="238" t="str">
        <f t="shared" si="31"/>
        <v xml:space="preserve"> </v>
      </c>
      <c r="L680" s="87" t="str">
        <f t="shared" si="32"/>
        <v xml:space="preserve"> </v>
      </c>
    </row>
    <row r="681" spans="1:12" x14ac:dyDescent="0.25">
      <c r="A681" s="72"/>
      <c r="B681" s="82"/>
      <c r="C681" s="82"/>
      <c r="D681" s="79"/>
      <c r="E681" s="83"/>
      <c r="F681" s="83"/>
      <c r="G681" s="81"/>
      <c r="H681" s="126"/>
      <c r="I681" s="238" t="str">
        <f>IF(ISNUMBER(F681),_xlfn.IFS(RIGHT(H681,3)="(b)",IF(AND(G681&gt;=DATE('1. Informace o projektu'!$C$3,1,1),G681&lt;=WORKDAY(DATE('1. Informace o projektu'!$C$3+1,1,31)-1,1)),"OK","!!"),RIGHT(H681,3)="(a)",IF(AND(G681&gt;=DATE('1. Informace o projektu'!$C$3,1,1),G681&lt;=WORKDAY(DATE('1. Informace o projektu'!$C$3,12,31)-1,1,'6. Data'!$C$76:$C$89)),"OK","!!"),ISBLANK(G681),"!",ISBLANK(H681),"!!!",H681='6. Data'!$B$3,"vyberte druh nákladu")," ")</f>
        <v xml:space="preserve"> </v>
      </c>
      <c r="J681" s="261" t="str">
        <f t="shared" si="30"/>
        <v xml:space="preserve"> </v>
      </c>
      <c r="K681" s="238" t="str">
        <f t="shared" si="31"/>
        <v xml:space="preserve"> </v>
      </c>
      <c r="L681" s="87" t="str">
        <f t="shared" si="32"/>
        <v xml:space="preserve"> </v>
      </c>
    </row>
    <row r="682" spans="1:12" x14ac:dyDescent="0.25">
      <c r="A682" s="72"/>
      <c r="B682" s="82"/>
      <c r="C682" s="82"/>
      <c r="D682" s="79"/>
      <c r="E682" s="83"/>
      <c r="F682" s="83"/>
      <c r="G682" s="81"/>
      <c r="H682" s="126"/>
      <c r="I682" s="238" t="str">
        <f>IF(ISNUMBER(F682),_xlfn.IFS(RIGHT(H682,3)="(b)",IF(AND(G682&gt;=DATE('1. Informace o projektu'!$C$3,1,1),G682&lt;=WORKDAY(DATE('1. Informace o projektu'!$C$3+1,1,31)-1,1)),"OK","!!"),RIGHT(H682,3)="(a)",IF(AND(G682&gt;=DATE('1. Informace o projektu'!$C$3,1,1),G682&lt;=WORKDAY(DATE('1. Informace o projektu'!$C$3,12,31)-1,1,'6. Data'!$C$76:$C$89)),"OK","!!"),ISBLANK(G682),"!",ISBLANK(H682),"!!!",H682='6. Data'!$B$3,"vyberte druh nákladu")," ")</f>
        <v xml:space="preserve"> </v>
      </c>
      <c r="J682" s="261" t="str">
        <f t="shared" si="30"/>
        <v xml:space="preserve"> </v>
      </c>
      <c r="K682" s="238" t="str">
        <f t="shared" si="31"/>
        <v xml:space="preserve"> </v>
      </c>
      <c r="L682" s="87" t="str">
        <f t="shared" si="32"/>
        <v xml:space="preserve"> </v>
      </c>
    </row>
    <row r="683" spans="1:12" x14ac:dyDescent="0.25">
      <c r="A683" s="72"/>
      <c r="B683" s="82"/>
      <c r="C683" s="82"/>
      <c r="D683" s="79"/>
      <c r="E683" s="83"/>
      <c r="F683" s="83"/>
      <c r="G683" s="81"/>
      <c r="H683" s="126"/>
      <c r="I683" s="238" t="str">
        <f>IF(ISNUMBER(F683),_xlfn.IFS(RIGHT(H683,3)="(b)",IF(AND(G683&gt;=DATE('1. Informace o projektu'!$C$3,1,1),G683&lt;=WORKDAY(DATE('1. Informace o projektu'!$C$3+1,1,31)-1,1)),"OK","!!"),RIGHT(H683,3)="(a)",IF(AND(G683&gt;=DATE('1. Informace o projektu'!$C$3,1,1),G683&lt;=WORKDAY(DATE('1. Informace o projektu'!$C$3,12,31)-1,1,'6. Data'!$C$76:$C$89)),"OK","!!"),ISBLANK(G683),"!",ISBLANK(H683),"!!!",H683='6. Data'!$B$3,"vyberte druh nákladu")," ")</f>
        <v xml:space="preserve"> </v>
      </c>
      <c r="J683" s="261" t="str">
        <f t="shared" si="30"/>
        <v xml:space="preserve"> </v>
      </c>
      <c r="K683" s="238" t="str">
        <f t="shared" si="31"/>
        <v xml:space="preserve"> </v>
      </c>
      <c r="L683" s="87" t="str">
        <f t="shared" si="32"/>
        <v xml:space="preserve"> </v>
      </c>
    </row>
    <row r="684" spans="1:12" x14ac:dyDescent="0.25">
      <c r="A684" s="72"/>
      <c r="B684" s="82"/>
      <c r="C684" s="82"/>
      <c r="D684" s="79"/>
      <c r="E684" s="83"/>
      <c r="F684" s="83"/>
      <c r="G684" s="81"/>
      <c r="H684" s="126"/>
      <c r="I684" s="238" t="str">
        <f>IF(ISNUMBER(F684),_xlfn.IFS(RIGHT(H684,3)="(b)",IF(AND(G684&gt;=DATE('1. Informace o projektu'!$C$3,1,1),G684&lt;=WORKDAY(DATE('1. Informace o projektu'!$C$3+1,1,31)-1,1)),"OK","!!"),RIGHT(H684,3)="(a)",IF(AND(G684&gt;=DATE('1. Informace o projektu'!$C$3,1,1),G684&lt;=WORKDAY(DATE('1. Informace o projektu'!$C$3,12,31)-1,1,'6. Data'!$C$76:$C$89)),"OK","!!"),ISBLANK(G684),"!",ISBLANK(H684),"!!!",H684='6. Data'!$B$3,"vyberte druh nákladu")," ")</f>
        <v xml:space="preserve"> </v>
      </c>
      <c r="J684" s="261" t="str">
        <f t="shared" si="30"/>
        <v xml:space="preserve"> </v>
      </c>
      <c r="K684" s="238" t="str">
        <f t="shared" si="31"/>
        <v xml:space="preserve"> </v>
      </c>
      <c r="L684" s="87" t="str">
        <f t="shared" si="32"/>
        <v xml:space="preserve"> </v>
      </c>
    </row>
    <row r="685" spans="1:12" x14ac:dyDescent="0.25">
      <c r="A685" s="72"/>
      <c r="B685" s="82"/>
      <c r="C685" s="82"/>
      <c r="D685" s="79"/>
      <c r="E685" s="83"/>
      <c r="F685" s="83"/>
      <c r="G685" s="81"/>
      <c r="H685" s="126"/>
      <c r="I685" s="238" t="str">
        <f>IF(ISNUMBER(F685),_xlfn.IFS(RIGHT(H685,3)="(b)",IF(AND(G685&gt;=DATE('1. Informace o projektu'!$C$3,1,1),G685&lt;=WORKDAY(DATE('1. Informace o projektu'!$C$3+1,1,31)-1,1)),"OK","!!"),RIGHT(H685,3)="(a)",IF(AND(G685&gt;=DATE('1. Informace o projektu'!$C$3,1,1),G685&lt;=WORKDAY(DATE('1. Informace o projektu'!$C$3,12,31)-1,1,'6. Data'!$C$76:$C$89)),"OK","!!"),ISBLANK(G685),"!",ISBLANK(H685),"!!!",H685='6. Data'!$B$3,"vyberte druh nákladu")," ")</f>
        <v xml:space="preserve"> </v>
      </c>
      <c r="J685" s="261" t="str">
        <f t="shared" si="30"/>
        <v xml:space="preserve"> </v>
      </c>
      <c r="K685" s="238" t="str">
        <f t="shared" si="31"/>
        <v xml:space="preserve"> </v>
      </c>
      <c r="L685" s="87" t="str">
        <f t="shared" si="32"/>
        <v xml:space="preserve"> </v>
      </c>
    </row>
    <row r="686" spans="1:12" x14ac:dyDescent="0.25">
      <c r="A686" s="72"/>
      <c r="B686" s="82"/>
      <c r="C686" s="82"/>
      <c r="D686" s="79"/>
      <c r="E686" s="83"/>
      <c r="F686" s="83"/>
      <c r="G686" s="81"/>
      <c r="H686" s="126"/>
      <c r="I686" s="238" t="str">
        <f>IF(ISNUMBER(F686),_xlfn.IFS(RIGHT(H686,3)="(b)",IF(AND(G686&gt;=DATE('1. Informace o projektu'!$C$3,1,1),G686&lt;=WORKDAY(DATE('1. Informace o projektu'!$C$3+1,1,31)-1,1)),"OK","!!"),RIGHT(H686,3)="(a)",IF(AND(G686&gt;=DATE('1. Informace o projektu'!$C$3,1,1),G686&lt;=WORKDAY(DATE('1. Informace o projektu'!$C$3,12,31)-1,1,'6. Data'!$C$76:$C$89)),"OK","!!"),ISBLANK(G686),"!",ISBLANK(H686),"!!!",H686='6. Data'!$B$3,"vyberte druh nákladu")," ")</f>
        <v xml:space="preserve"> </v>
      </c>
      <c r="J686" s="261" t="str">
        <f t="shared" si="30"/>
        <v xml:space="preserve"> </v>
      </c>
      <c r="K686" s="238" t="str">
        <f t="shared" si="31"/>
        <v xml:space="preserve"> </v>
      </c>
      <c r="L686" s="87" t="str">
        <f t="shared" si="32"/>
        <v xml:space="preserve"> </v>
      </c>
    </row>
    <row r="687" spans="1:12" x14ac:dyDescent="0.25">
      <c r="A687" s="72"/>
      <c r="B687" s="82"/>
      <c r="C687" s="82"/>
      <c r="D687" s="79"/>
      <c r="E687" s="83"/>
      <c r="F687" s="83"/>
      <c r="G687" s="81"/>
      <c r="H687" s="126"/>
      <c r="I687" s="238" t="str">
        <f>IF(ISNUMBER(F687),_xlfn.IFS(RIGHT(H687,3)="(b)",IF(AND(G687&gt;=DATE('1. Informace o projektu'!$C$3,1,1),G687&lt;=WORKDAY(DATE('1. Informace o projektu'!$C$3+1,1,31)-1,1)),"OK","!!"),RIGHT(H687,3)="(a)",IF(AND(G687&gt;=DATE('1. Informace o projektu'!$C$3,1,1),G687&lt;=WORKDAY(DATE('1. Informace o projektu'!$C$3,12,31)-1,1,'6. Data'!$C$76:$C$89)),"OK","!!"),ISBLANK(G687),"!",ISBLANK(H687),"!!!",H687='6. Data'!$B$3,"vyberte druh nákladu")," ")</f>
        <v xml:space="preserve"> </v>
      </c>
      <c r="J687" s="261" t="str">
        <f t="shared" si="30"/>
        <v xml:space="preserve"> </v>
      </c>
      <c r="K687" s="238" t="str">
        <f t="shared" si="31"/>
        <v xml:space="preserve"> </v>
      </c>
      <c r="L687" s="87" t="str">
        <f t="shared" si="32"/>
        <v xml:space="preserve"> </v>
      </c>
    </row>
    <row r="688" spans="1:12" x14ac:dyDescent="0.25">
      <c r="A688" s="72"/>
      <c r="B688" s="82"/>
      <c r="C688" s="82"/>
      <c r="D688" s="79"/>
      <c r="E688" s="83"/>
      <c r="F688" s="83"/>
      <c r="G688" s="81"/>
      <c r="H688" s="126"/>
      <c r="I688" s="238" t="str">
        <f>IF(ISNUMBER(F688),_xlfn.IFS(RIGHT(H688,3)="(b)",IF(AND(G688&gt;=DATE('1. Informace o projektu'!$C$3,1,1),G688&lt;=WORKDAY(DATE('1. Informace o projektu'!$C$3+1,1,31)-1,1)),"OK","!!"),RIGHT(H688,3)="(a)",IF(AND(G688&gt;=DATE('1. Informace o projektu'!$C$3,1,1),G688&lt;=WORKDAY(DATE('1. Informace o projektu'!$C$3,12,31)-1,1,'6. Data'!$C$76:$C$89)),"OK","!!"),ISBLANK(G688),"!",ISBLANK(H688),"!!!",H688='6. Data'!$B$3,"vyberte druh nákladu")," ")</f>
        <v xml:space="preserve"> </v>
      </c>
      <c r="J688" s="261" t="str">
        <f t="shared" si="30"/>
        <v xml:space="preserve"> </v>
      </c>
      <c r="K688" s="238" t="str">
        <f t="shared" si="31"/>
        <v xml:space="preserve"> </v>
      </c>
      <c r="L688" s="87" t="str">
        <f t="shared" si="32"/>
        <v xml:space="preserve"> </v>
      </c>
    </row>
    <row r="689" spans="1:12" x14ac:dyDescent="0.25">
      <c r="A689" s="72"/>
      <c r="B689" s="82"/>
      <c r="C689" s="82"/>
      <c r="D689" s="79"/>
      <c r="E689" s="83"/>
      <c r="F689" s="83"/>
      <c r="G689" s="81"/>
      <c r="H689" s="126"/>
      <c r="I689" s="238" t="str">
        <f>IF(ISNUMBER(F689),_xlfn.IFS(RIGHT(H689,3)="(b)",IF(AND(G689&gt;=DATE('1. Informace o projektu'!$C$3,1,1),G689&lt;=WORKDAY(DATE('1. Informace o projektu'!$C$3+1,1,31)-1,1)),"OK","!!"),RIGHT(H689,3)="(a)",IF(AND(G689&gt;=DATE('1. Informace o projektu'!$C$3,1,1),G689&lt;=WORKDAY(DATE('1. Informace o projektu'!$C$3,12,31)-1,1,'6. Data'!$C$76:$C$89)),"OK","!!"),ISBLANK(G689),"!",ISBLANK(H689),"!!!",H689='6. Data'!$B$3,"vyberte druh nákladu")," ")</f>
        <v xml:space="preserve"> </v>
      </c>
      <c r="J689" s="261" t="str">
        <f t="shared" si="30"/>
        <v xml:space="preserve"> </v>
      </c>
      <c r="K689" s="238" t="str">
        <f t="shared" si="31"/>
        <v xml:space="preserve"> </v>
      </c>
      <c r="L689" s="87" t="str">
        <f t="shared" si="32"/>
        <v xml:space="preserve"> </v>
      </c>
    </row>
    <row r="690" spans="1:12" x14ac:dyDescent="0.25">
      <c r="A690" s="72"/>
      <c r="B690" s="82"/>
      <c r="C690" s="82"/>
      <c r="D690" s="79"/>
      <c r="E690" s="83"/>
      <c r="F690" s="83"/>
      <c r="G690" s="81"/>
      <c r="H690" s="126"/>
      <c r="I690" s="238" t="str">
        <f>IF(ISNUMBER(F690),_xlfn.IFS(RIGHT(H690,3)="(b)",IF(AND(G690&gt;=DATE('1. Informace o projektu'!$C$3,1,1),G690&lt;=WORKDAY(DATE('1. Informace o projektu'!$C$3+1,1,31)-1,1)),"OK","!!"),RIGHT(H690,3)="(a)",IF(AND(G690&gt;=DATE('1. Informace o projektu'!$C$3,1,1),G690&lt;=WORKDAY(DATE('1. Informace o projektu'!$C$3,12,31)-1,1,'6. Data'!$C$76:$C$89)),"OK","!!"),ISBLANK(G690),"!",ISBLANK(H690),"!!!",H690='6. Data'!$B$3,"vyberte druh nákladu")," ")</f>
        <v xml:space="preserve"> </v>
      </c>
      <c r="J690" s="261" t="str">
        <f t="shared" si="30"/>
        <v xml:space="preserve"> </v>
      </c>
      <c r="K690" s="238" t="str">
        <f t="shared" si="31"/>
        <v xml:space="preserve"> </v>
      </c>
      <c r="L690" s="87" t="str">
        <f t="shared" si="32"/>
        <v xml:space="preserve"> </v>
      </c>
    </row>
    <row r="691" spans="1:12" x14ac:dyDescent="0.25">
      <c r="A691" s="72"/>
      <c r="B691" s="82"/>
      <c r="C691" s="82"/>
      <c r="D691" s="79"/>
      <c r="E691" s="83"/>
      <c r="F691" s="83"/>
      <c r="G691" s="81"/>
      <c r="H691" s="126"/>
      <c r="I691" s="238" t="str">
        <f>IF(ISNUMBER(F691),_xlfn.IFS(RIGHT(H691,3)="(b)",IF(AND(G691&gt;=DATE('1. Informace o projektu'!$C$3,1,1),G691&lt;=WORKDAY(DATE('1. Informace o projektu'!$C$3+1,1,31)-1,1)),"OK","!!"),RIGHT(H691,3)="(a)",IF(AND(G691&gt;=DATE('1. Informace o projektu'!$C$3,1,1),G691&lt;=WORKDAY(DATE('1. Informace o projektu'!$C$3,12,31)-1,1,'6. Data'!$C$76:$C$89)),"OK","!!"),ISBLANK(G691),"!",ISBLANK(H691),"!!!",H691='6. Data'!$B$3,"vyberte druh nákladu")," ")</f>
        <v xml:space="preserve"> </v>
      </c>
      <c r="J691" s="261" t="str">
        <f t="shared" si="30"/>
        <v xml:space="preserve"> </v>
      </c>
      <c r="K691" s="238" t="str">
        <f t="shared" si="31"/>
        <v xml:space="preserve"> </v>
      </c>
      <c r="L691" s="87" t="str">
        <f t="shared" si="32"/>
        <v xml:space="preserve"> </v>
      </c>
    </row>
    <row r="692" spans="1:12" x14ac:dyDescent="0.25">
      <c r="A692" s="72"/>
      <c r="B692" s="82"/>
      <c r="C692" s="82"/>
      <c r="D692" s="79"/>
      <c r="E692" s="83"/>
      <c r="F692" s="83"/>
      <c r="G692" s="81"/>
      <c r="H692" s="126"/>
      <c r="I692" s="238" t="str">
        <f>IF(ISNUMBER(F692),_xlfn.IFS(RIGHT(H692,3)="(b)",IF(AND(G692&gt;=DATE('1. Informace o projektu'!$C$3,1,1),G692&lt;=WORKDAY(DATE('1. Informace o projektu'!$C$3+1,1,31)-1,1)),"OK","!!"),RIGHT(H692,3)="(a)",IF(AND(G692&gt;=DATE('1. Informace o projektu'!$C$3,1,1),G692&lt;=WORKDAY(DATE('1. Informace o projektu'!$C$3,12,31)-1,1,'6. Data'!$C$76:$C$89)),"OK","!!"),ISBLANK(G692),"!",ISBLANK(H692),"!!!",H692='6. Data'!$B$3,"vyberte druh nákladu")," ")</f>
        <v xml:space="preserve"> </v>
      </c>
      <c r="J692" s="261" t="str">
        <f t="shared" si="30"/>
        <v xml:space="preserve"> </v>
      </c>
      <c r="K692" s="238" t="str">
        <f t="shared" si="31"/>
        <v xml:space="preserve"> </v>
      </c>
      <c r="L692" s="87" t="str">
        <f t="shared" si="32"/>
        <v xml:space="preserve"> </v>
      </c>
    </row>
    <row r="693" spans="1:12" x14ac:dyDescent="0.25">
      <c r="A693" s="72"/>
      <c r="B693" s="82"/>
      <c r="C693" s="82"/>
      <c r="D693" s="79"/>
      <c r="E693" s="83"/>
      <c r="F693" s="83"/>
      <c r="G693" s="81"/>
      <c r="H693" s="126"/>
      <c r="I693" s="238" t="str">
        <f>IF(ISNUMBER(F693),_xlfn.IFS(RIGHT(H693,3)="(b)",IF(AND(G693&gt;=DATE('1. Informace o projektu'!$C$3,1,1),G693&lt;=WORKDAY(DATE('1. Informace o projektu'!$C$3+1,1,31)-1,1)),"OK","!!"),RIGHT(H693,3)="(a)",IF(AND(G693&gt;=DATE('1. Informace o projektu'!$C$3,1,1),G693&lt;=WORKDAY(DATE('1. Informace o projektu'!$C$3,12,31)-1,1,'6. Data'!$C$76:$C$89)),"OK","!!"),ISBLANK(G693),"!",ISBLANK(H693),"!!!",H693='6. Data'!$B$3,"vyberte druh nákladu")," ")</f>
        <v xml:space="preserve"> </v>
      </c>
      <c r="J693" s="261" t="str">
        <f t="shared" si="30"/>
        <v xml:space="preserve"> </v>
      </c>
      <c r="K693" s="238" t="str">
        <f t="shared" si="31"/>
        <v xml:space="preserve"> </v>
      </c>
      <c r="L693" s="87" t="str">
        <f t="shared" si="32"/>
        <v xml:space="preserve"> </v>
      </c>
    </row>
    <row r="694" spans="1:12" x14ac:dyDescent="0.25">
      <c r="A694" s="72"/>
      <c r="B694" s="82"/>
      <c r="C694" s="82"/>
      <c r="D694" s="79"/>
      <c r="E694" s="83"/>
      <c r="F694" s="83"/>
      <c r="G694" s="81"/>
      <c r="H694" s="126"/>
      <c r="I694" s="238" t="str">
        <f>IF(ISNUMBER(F694),_xlfn.IFS(RIGHT(H694,3)="(b)",IF(AND(G694&gt;=DATE('1. Informace o projektu'!$C$3,1,1),G694&lt;=WORKDAY(DATE('1. Informace o projektu'!$C$3+1,1,31)-1,1)),"OK","!!"),RIGHT(H694,3)="(a)",IF(AND(G694&gt;=DATE('1. Informace o projektu'!$C$3,1,1),G694&lt;=WORKDAY(DATE('1. Informace o projektu'!$C$3,12,31)-1,1,'6. Data'!$C$76:$C$89)),"OK","!!"),ISBLANK(G694),"!",ISBLANK(H694),"!!!",H694='6. Data'!$B$3,"vyberte druh nákladu")," ")</f>
        <v xml:space="preserve"> </v>
      </c>
      <c r="J694" s="261" t="str">
        <f t="shared" si="30"/>
        <v xml:space="preserve"> </v>
      </c>
      <c r="K694" s="238" t="str">
        <f t="shared" si="31"/>
        <v xml:space="preserve"> </v>
      </c>
      <c r="L694" s="87" t="str">
        <f t="shared" si="32"/>
        <v xml:space="preserve"> </v>
      </c>
    </row>
    <row r="695" spans="1:12" x14ac:dyDescent="0.25">
      <c r="A695" s="72"/>
      <c r="B695" s="82"/>
      <c r="C695" s="82"/>
      <c r="D695" s="79"/>
      <c r="E695" s="83"/>
      <c r="F695" s="83"/>
      <c r="G695" s="81"/>
      <c r="H695" s="126"/>
      <c r="I695" s="238" t="str">
        <f>IF(ISNUMBER(F695),_xlfn.IFS(RIGHT(H695,3)="(b)",IF(AND(G695&gt;=DATE('1. Informace o projektu'!$C$3,1,1),G695&lt;=WORKDAY(DATE('1. Informace o projektu'!$C$3+1,1,31)-1,1)),"OK","!!"),RIGHT(H695,3)="(a)",IF(AND(G695&gt;=DATE('1. Informace o projektu'!$C$3,1,1),G695&lt;=WORKDAY(DATE('1. Informace o projektu'!$C$3,12,31)-1,1,'6. Data'!$C$76:$C$89)),"OK","!!"),ISBLANK(G695),"!",ISBLANK(H695),"!!!",H695='6. Data'!$B$3,"vyberte druh nákladu")," ")</f>
        <v xml:space="preserve"> </v>
      </c>
      <c r="J695" s="261" t="str">
        <f t="shared" si="30"/>
        <v xml:space="preserve"> </v>
      </c>
      <c r="K695" s="238" t="str">
        <f t="shared" si="31"/>
        <v xml:space="preserve"> </v>
      </c>
      <c r="L695" s="87" t="str">
        <f t="shared" si="32"/>
        <v xml:space="preserve"> </v>
      </c>
    </row>
    <row r="696" spans="1:12" x14ac:dyDescent="0.25">
      <c r="A696" s="72"/>
      <c r="B696" s="82"/>
      <c r="C696" s="82"/>
      <c r="D696" s="79"/>
      <c r="E696" s="83"/>
      <c r="F696" s="83"/>
      <c r="G696" s="81"/>
      <c r="H696" s="126"/>
      <c r="I696" s="238" t="str">
        <f>IF(ISNUMBER(F696),_xlfn.IFS(RIGHT(H696,3)="(b)",IF(AND(G696&gt;=DATE('1. Informace o projektu'!$C$3,1,1),G696&lt;=WORKDAY(DATE('1. Informace o projektu'!$C$3+1,1,31)-1,1)),"OK","!!"),RIGHT(H696,3)="(a)",IF(AND(G696&gt;=DATE('1. Informace o projektu'!$C$3,1,1),G696&lt;=WORKDAY(DATE('1. Informace o projektu'!$C$3,12,31)-1,1,'6. Data'!$C$76:$C$89)),"OK","!!"),ISBLANK(G696),"!",ISBLANK(H696),"!!!",H696='6. Data'!$B$3,"vyberte druh nákladu")," ")</f>
        <v xml:space="preserve"> </v>
      </c>
      <c r="J696" s="261" t="str">
        <f t="shared" si="30"/>
        <v xml:space="preserve"> </v>
      </c>
      <c r="K696" s="238" t="str">
        <f t="shared" si="31"/>
        <v xml:space="preserve"> </v>
      </c>
      <c r="L696" s="87" t="str">
        <f t="shared" si="32"/>
        <v xml:space="preserve"> </v>
      </c>
    </row>
    <row r="697" spans="1:12" x14ac:dyDescent="0.25">
      <c r="A697" s="72"/>
      <c r="B697" s="82"/>
      <c r="C697" s="82"/>
      <c r="D697" s="79"/>
      <c r="E697" s="83"/>
      <c r="F697" s="83"/>
      <c r="G697" s="81"/>
      <c r="H697" s="126"/>
      <c r="I697" s="238" t="str">
        <f>IF(ISNUMBER(F697),_xlfn.IFS(RIGHT(H697,3)="(b)",IF(AND(G697&gt;=DATE('1. Informace o projektu'!$C$3,1,1),G697&lt;=WORKDAY(DATE('1. Informace o projektu'!$C$3+1,1,31)-1,1)),"OK","!!"),RIGHT(H697,3)="(a)",IF(AND(G697&gt;=DATE('1. Informace o projektu'!$C$3,1,1),G697&lt;=WORKDAY(DATE('1. Informace o projektu'!$C$3,12,31)-1,1,'6. Data'!$C$76:$C$89)),"OK","!!"),ISBLANK(G697),"!",ISBLANK(H697),"!!!",H697='6. Data'!$B$3,"vyberte druh nákladu")," ")</f>
        <v xml:space="preserve"> </v>
      </c>
      <c r="J697" s="261" t="str">
        <f t="shared" si="30"/>
        <v xml:space="preserve"> </v>
      </c>
      <c r="K697" s="238" t="str">
        <f t="shared" si="31"/>
        <v xml:space="preserve"> </v>
      </c>
      <c r="L697" s="87" t="str">
        <f t="shared" si="32"/>
        <v xml:space="preserve"> </v>
      </c>
    </row>
    <row r="698" spans="1:12" x14ac:dyDescent="0.25">
      <c r="A698" s="72"/>
      <c r="B698" s="82"/>
      <c r="C698" s="82"/>
      <c r="D698" s="79"/>
      <c r="E698" s="83"/>
      <c r="F698" s="83"/>
      <c r="G698" s="81"/>
      <c r="H698" s="126"/>
      <c r="I698" s="238" t="str">
        <f>IF(ISNUMBER(F698),_xlfn.IFS(RIGHT(H698,3)="(b)",IF(AND(G698&gt;=DATE('1. Informace o projektu'!$C$3,1,1),G698&lt;=WORKDAY(DATE('1. Informace o projektu'!$C$3+1,1,31)-1,1)),"OK","!!"),RIGHT(H698,3)="(a)",IF(AND(G698&gt;=DATE('1. Informace o projektu'!$C$3,1,1),G698&lt;=WORKDAY(DATE('1. Informace o projektu'!$C$3,12,31)-1,1,'6. Data'!$C$76:$C$89)),"OK","!!"),ISBLANK(G698),"!",ISBLANK(H698),"!!!",H698='6. Data'!$B$3,"vyberte druh nákladu")," ")</f>
        <v xml:space="preserve"> </v>
      </c>
      <c r="J698" s="261" t="str">
        <f t="shared" si="30"/>
        <v xml:space="preserve"> </v>
      </c>
      <c r="K698" s="238" t="str">
        <f t="shared" si="31"/>
        <v xml:space="preserve"> </v>
      </c>
      <c r="L698" s="87" t="str">
        <f t="shared" si="32"/>
        <v xml:space="preserve"> </v>
      </c>
    </row>
    <row r="699" spans="1:12" x14ac:dyDescent="0.25">
      <c r="A699" s="72"/>
      <c r="B699" s="82"/>
      <c r="C699" s="82"/>
      <c r="D699" s="79"/>
      <c r="E699" s="83"/>
      <c r="F699" s="83"/>
      <c r="G699" s="81"/>
      <c r="H699" s="126"/>
      <c r="I699" s="238" t="str">
        <f>IF(ISNUMBER(F699),_xlfn.IFS(RIGHT(H699,3)="(b)",IF(AND(G699&gt;=DATE('1. Informace o projektu'!$C$3,1,1),G699&lt;=WORKDAY(DATE('1. Informace o projektu'!$C$3+1,1,31)-1,1)),"OK","!!"),RIGHT(H699,3)="(a)",IF(AND(G699&gt;=DATE('1. Informace o projektu'!$C$3,1,1),G699&lt;=WORKDAY(DATE('1. Informace o projektu'!$C$3,12,31)-1,1,'6. Data'!$C$76:$C$89)),"OK","!!"),ISBLANK(G699),"!",ISBLANK(H699),"!!!",H699='6. Data'!$B$3,"vyberte druh nákladu")," ")</f>
        <v xml:space="preserve"> </v>
      </c>
      <c r="J699" s="261" t="str">
        <f t="shared" si="30"/>
        <v xml:space="preserve"> </v>
      </c>
      <c r="K699" s="238" t="str">
        <f t="shared" si="31"/>
        <v xml:space="preserve"> </v>
      </c>
      <c r="L699" s="87" t="str">
        <f t="shared" si="32"/>
        <v xml:space="preserve"> </v>
      </c>
    </row>
    <row r="700" spans="1:12" x14ac:dyDescent="0.25">
      <c r="A700" s="72"/>
      <c r="B700" s="82"/>
      <c r="C700" s="82"/>
      <c r="D700" s="79"/>
      <c r="E700" s="83"/>
      <c r="F700" s="83"/>
      <c r="G700" s="81"/>
      <c r="H700" s="126"/>
      <c r="I700" s="238" t="str">
        <f>IF(ISNUMBER(F700),_xlfn.IFS(RIGHT(H700,3)="(b)",IF(AND(G700&gt;=DATE('1. Informace o projektu'!$C$3,1,1),G700&lt;=WORKDAY(DATE('1. Informace o projektu'!$C$3+1,1,31)-1,1)),"OK","!!"),RIGHT(H700,3)="(a)",IF(AND(G700&gt;=DATE('1. Informace o projektu'!$C$3,1,1),G700&lt;=WORKDAY(DATE('1. Informace o projektu'!$C$3,12,31)-1,1,'6. Data'!$C$76:$C$89)),"OK","!!"),ISBLANK(G700),"!",ISBLANK(H700),"!!!",H700='6. Data'!$B$3,"vyberte druh nákladu")," ")</f>
        <v xml:space="preserve"> </v>
      </c>
      <c r="J700" s="261" t="str">
        <f t="shared" si="30"/>
        <v xml:space="preserve"> </v>
      </c>
      <c r="K700" s="238" t="str">
        <f t="shared" si="31"/>
        <v xml:space="preserve"> </v>
      </c>
      <c r="L700" s="87" t="str">
        <f t="shared" si="32"/>
        <v xml:space="preserve"> </v>
      </c>
    </row>
    <row r="701" spans="1:12" x14ac:dyDescent="0.25">
      <c r="A701" s="72"/>
      <c r="B701" s="82"/>
      <c r="C701" s="82"/>
      <c r="D701" s="79"/>
      <c r="E701" s="83"/>
      <c r="F701" s="83"/>
      <c r="G701" s="81"/>
      <c r="H701" s="126"/>
      <c r="I701" s="238" t="str">
        <f>IF(ISNUMBER(F701),_xlfn.IFS(RIGHT(H701,3)="(b)",IF(AND(G701&gt;=DATE('1. Informace o projektu'!$C$3,1,1),G701&lt;=WORKDAY(DATE('1. Informace o projektu'!$C$3+1,1,31)-1,1)),"OK","!!"),RIGHT(H701,3)="(a)",IF(AND(G701&gt;=DATE('1. Informace o projektu'!$C$3,1,1),G701&lt;=WORKDAY(DATE('1. Informace o projektu'!$C$3,12,31)-1,1,'6. Data'!$C$76:$C$89)),"OK","!!"),ISBLANK(G701),"!",ISBLANK(H701),"!!!",H701='6. Data'!$B$3,"vyberte druh nákladu")," ")</f>
        <v xml:space="preserve"> </v>
      </c>
      <c r="J701" s="261" t="str">
        <f t="shared" si="30"/>
        <v xml:space="preserve"> </v>
      </c>
      <c r="K701" s="238" t="str">
        <f t="shared" si="31"/>
        <v xml:space="preserve"> </v>
      </c>
      <c r="L701" s="87" t="str">
        <f t="shared" si="32"/>
        <v xml:space="preserve"> </v>
      </c>
    </row>
    <row r="702" spans="1:12" x14ac:dyDescent="0.25">
      <c r="A702" s="72"/>
      <c r="B702" s="82"/>
      <c r="C702" s="82"/>
      <c r="D702" s="79"/>
      <c r="E702" s="83"/>
      <c r="F702" s="83"/>
      <c r="G702" s="81"/>
      <c r="H702" s="126"/>
      <c r="I702" s="238" t="str">
        <f>IF(ISNUMBER(F702),_xlfn.IFS(RIGHT(H702,3)="(b)",IF(AND(G702&gt;=DATE('1. Informace o projektu'!$C$3,1,1),G702&lt;=WORKDAY(DATE('1. Informace o projektu'!$C$3+1,1,31)-1,1)),"OK","!!"),RIGHT(H702,3)="(a)",IF(AND(G702&gt;=DATE('1. Informace o projektu'!$C$3,1,1),G702&lt;=WORKDAY(DATE('1. Informace o projektu'!$C$3,12,31)-1,1,'6. Data'!$C$76:$C$89)),"OK","!!"),ISBLANK(G702),"!",ISBLANK(H702),"!!!",H702='6. Data'!$B$3,"vyberte druh nákladu")," ")</f>
        <v xml:space="preserve"> </v>
      </c>
      <c r="J702" s="261" t="str">
        <f t="shared" si="30"/>
        <v xml:space="preserve"> </v>
      </c>
      <c r="K702" s="238" t="str">
        <f t="shared" si="31"/>
        <v xml:space="preserve"> </v>
      </c>
      <c r="L702" s="87" t="str">
        <f t="shared" si="32"/>
        <v xml:space="preserve"> </v>
      </c>
    </row>
    <row r="703" spans="1:12" x14ac:dyDescent="0.25">
      <c r="A703" s="72"/>
      <c r="B703" s="82"/>
      <c r="C703" s="82"/>
      <c r="D703" s="79"/>
      <c r="E703" s="83"/>
      <c r="F703" s="83"/>
      <c r="G703" s="81"/>
      <c r="H703" s="126"/>
      <c r="I703" s="238" t="str">
        <f>IF(ISNUMBER(F703),_xlfn.IFS(RIGHT(H703,3)="(b)",IF(AND(G703&gt;=DATE('1. Informace o projektu'!$C$3,1,1),G703&lt;=WORKDAY(DATE('1. Informace o projektu'!$C$3+1,1,31)-1,1)),"OK","!!"),RIGHT(H703,3)="(a)",IF(AND(G703&gt;=DATE('1. Informace o projektu'!$C$3,1,1),G703&lt;=WORKDAY(DATE('1. Informace o projektu'!$C$3,12,31)-1,1,'6. Data'!$C$76:$C$89)),"OK","!!"),ISBLANK(G703),"!",ISBLANK(H703),"!!!",H703='6. Data'!$B$3,"vyberte druh nákladu")," ")</f>
        <v xml:space="preserve"> </v>
      </c>
      <c r="J703" s="261" t="str">
        <f t="shared" si="30"/>
        <v xml:space="preserve"> </v>
      </c>
      <c r="K703" s="238" t="str">
        <f t="shared" si="31"/>
        <v xml:space="preserve"> </v>
      </c>
      <c r="L703" s="87" t="str">
        <f t="shared" si="32"/>
        <v xml:space="preserve"> </v>
      </c>
    </row>
    <row r="704" spans="1:12" x14ac:dyDescent="0.25">
      <c r="A704" s="72"/>
      <c r="B704" s="82"/>
      <c r="C704" s="82"/>
      <c r="D704" s="79"/>
      <c r="E704" s="83"/>
      <c r="F704" s="83"/>
      <c r="G704" s="81"/>
      <c r="H704" s="126"/>
      <c r="I704" s="238" t="str">
        <f>IF(ISNUMBER(F704),_xlfn.IFS(RIGHT(H704,3)="(b)",IF(AND(G704&gt;=DATE('1. Informace o projektu'!$C$3,1,1),G704&lt;=WORKDAY(DATE('1. Informace o projektu'!$C$3+1,1,31)-1,1)),"OK","!!"),RIGHT(H704,3)="(a)",IF(AND(G704&gt;=DATE('1. Informace o projektu'!$C$3,1,1),G704&lt;=WORKDAY(DATE('1. Informace o projektu'!$C$3,12,31)-1,1,'6. Data'!$C$76:$C$89)),"OK","!!"),ISBLANK(G704),"!",ISBLANK(H704),"!!!",H704='6. Data'!$B$3,"vyberte druh nákladu")," ")</f>
        <v xml:space="preserve"> </v>
      </c>
      <c r="J704" s="261" t="str">
        <f t="shared" si="30"/>
        <v xml:space="preserve"> </v>
      </c>
      <c r="K704" s="238" t="str">
        <f t="shared" si="31"/>
        <v xml:space="preserve"> </v>
      </c>
      <c r="L704" s="87" t="str">
        <f t="shared" si="32"/>
        <v xml:space="preserve"> </v>
      </c>
    </row>
    <row r="705" spans="1:12" x14ac:dyDescent="0.25">
      <c r="A705" s="72"/>
      <c r="B705" s="82"/>
      <c r="C705" s="82"/>
      <c r="D705" s="79"/>
      <c r="E705" s="83"/>
      <c r="F705" s="83"/>
      <c r="G705" s="81"/>
      <c r="H705" s="126"/>
      <c r="I705" s="238" t="str">
        <f>IF(ISNUMBER(F705),_xlfn.IFS(RIGHT(H705,3)="(b)",IF(AND(G705&gt;=DATE('1. Informace o projektu'!$C$3,1,1),G705&lt;=WORKDAY(DATE('1. Informace o projektu'!$C$3+1,1,31)-1,1)),"OK","!!"),RIGHT(H705,3)="(a)",IF(AND(G705&gt;=DATE('1. Informace o projektu'!$C$3,1,1),G705&lt;=WORKDAY(DATE('1. Informace o projektu'!$C$3,12,31)-1,1,'6. Data'!$C$76:$C$89)),"OK","!!"),ISBLANK(G705),"!",ISBLANK(H705),"!!!",H705='6. Data'!$B$3,"vyberte druh nákladu")," ")</f>
        <v xml:space="preserve"> </v>
      </c>
      <c r="J705" s="261" t="str">
        <f t="shared" si="30"/>
        <v xml:space="preserve"> </v>
      </c>
      <c r="K705" s="238" t="str">
        <f t="shared" si="31"/>
        <v xml:space="preserve"> </v>
      </c>
      <c r="L705" s="87" t="str">
        <f t="shared" si="32"/>
        <v xml:space="preserve"> </v>
      </c>
    </row>
    <row r="706" spans="1:12" x14ac:dyDescent="0.25">
      <c r="A706" s="72"/>
      <c r="B706" s="82"/>
      <c r="C706" s="82"/>
      <c r="D706" s="79"/>
      <c r="E706" s="83"/>
      <c r="F706" s="83"/>
      <c r="G706" s="81"/>
      <c r="H706" s="126"/>
      <c r="I706" s="238" t="str">
        <f>IF(ISNUMBER(F706),_xlfn.IFS(RIGHT(H706,3)="(b)",IF(AND(G706&gt;=DATE('1. Informace o projektu'!$C$3,1,1),G706&lt;=WORKDAY(DATE('1. Informace o projektu'!$C$3+1,1,31)-1,1)),"OK","!!"),RIGHT(H706,3)="(a)",IF(AND(G706&gt;=DATE('1. Informace o projektu'!$C$3,1,1),G706&lt;=WORKDAY(DATE('1. Informace o projektu'!$C$3,12,31)-1,1,'6. Data'!$C$76:$C$89)),"OK","!!"),ISBLANK(G706),"!",ISBLANK(H706),"!!!",H706='6. Data'!$B$3,"vyberte druh nákladu")," ")</f>
        <v xml:space="preserve"> </v>
      </c>
      <c r="J706" s="261" t="str">
        <f t="shared" si="30"/>
        <v xml:space="preserve"> </v>
      </c>
      <c r="K706" s="238" t="str">
        <f t="shared" si="31"/>
        <v xml:space="preserve"> </v>
      </c>
      <c r="L706" s="87" t="str">
        <f t="shared" si="32"/>
        <v xml:space="preserve"> </v>
      </c>
    </row>
    <row r="707" spans="1:12" x14ac:dyDescent="0.25">
      <c r="A707" s="72"/>
      <c r="B707" s="82"/>
      <c r="C707" s="82"/>
      <c r="D707" s="79"/>
      <c r="E707" s="83"/>
      <c r="F707" s="83"/>
      <c r="G707" s="81"/>
      <c r="H707" s="126"/>
      <c r="I707" s="238" t="str">
        <f>IF(ISNUMBER(F707),_xlfn.IFS(RIGHT(H707,3)="(b)",IF(AND(G707&gt;=DATE('1. Informace o projektu'!$C$3,1,1),G707&lt;=WORKDAY(DATE('1. Informace o projektu'!$C$3+1,1,31)-1,1)),"OK","!!"),RIGHT(H707,3)="(a)",IF(AND(G707&gt;=DATE('1. Informace o projektu'!$C$3,1,1),G707&lt;=WORKDAY(DATE('1. Informace o projektu'!$C$3,12,31)-1,1,'6. Data'!$C$76:$C$89)),"OK","!!"),ISBLANK(G707),"!",ISBLANK(H707),"!!!",H707='6. Data'!$B$3,"vyberte druh nákladu")," ")</f>
        <v xml:space="preserve"> </v>
      </c>
      <c r="J707" s="261" t="str">
        <f t="shared" si="30"/>
        <v xml:space="preserve"> </v>
      </c>
      <c r="K707" s="238" t="str">
        <f t="shared" si="31"/>
        <v xml:space="preserve"> </v>
      </c>
      <c r="L707" s="87" t="str">
        <f t="shared" si="32"/>
        <v xml:space="preserve"> </v>
      </c>
    </row>
    <row r="708" spans="1:12" x14ac:dyDescent="0.25">
      <c r="A708" s="72"/>
      <c r="B708" s="82"/>
      <c r="C708" s="82"/>
      <c r="D708" s="79"/>
      <c r="E708" s="83"/>
      <c r="F708" s="83"/>
      <c r="G708" s="81"/>
      <c r="H708" s="126"/>
      <c r="I708" s="238" t="str">
        <f>IF(ISNUMBER(F708),_xlfn.IFS(RIGHT(H708,3)="(b)",IF(AND(G708&gt;=DATE('1. Informace o projektu'!$C$3,1,1),G708&lt;=WORKDAY(DATE('1. Informace o projektu'!$C$3+1,1,31)-1,1)),"OK","!!"),RIGHT(H708,3)="(a)",IF(AND(G708&gt;=DATE('1. Informace o projektu'!$C$3,1,1),G708&lt;=WORKDAY(DATE('1. Informace o projektu'!$C$3,12,31)-1,1,'6. Data'!$C$76:$C$89)),"OK","!!"),ISBLANK(G708),"!",ISBLANK(H708),"!!!",H708='6. Data'!$B$3,"vyberte druh nákladu")," ")</f>
        <v xml:space="preserve"> </v>
      </c>
      <c r="J708" s="261" t="str">
        <f t="shared" si="30"/>
        <v xml:space="preserve"> </v>
      </c>
      <c r="K708" s="238" t="str">
        <f t="shared" si="31"/>
        <v xml:space="preserve"> </v>
      </c>
      <c r="L708" s="87" t="str">
        <f t="shared" si="32"/>
        <v xml:space="preserve"> </v>
      </c>
    </row>
    <row r="709" spans="1:12" x14ac:dyDescent="0.25">
      <c r="A709" s="72"/>
      <c r="B709" s="82"/>
      <c r="C709" s="82"/>
      <c r="D709" s="79"/>
      <c r="E709" s="83"/>
      <c r="F709" s="83"/>
      <c r="G709" s="81"/>
      <c r="H709" s="126"/>
      <c r="I709" s="238" t="str">
        <f>IF(ISNUMBER(F709),_xlfn.IFS(RIGHT(H709,3)="(b)",IF(AND(G709&gt;=DATE('1. Informace o projektu'!$C$3,1,1),G709&lt;=WORKDAY(DATE('1. Informace o projektu'!$C$3+1,1,31)-1,1)),"OK","!!"),RIGHT(H709,3)="(a)",IF(AND(G709&gt;=DATE('1. Informace o projektu'!$C$3,1,1),G709&lt;=WORKDAY(DATE('1. Informace o projektu'!$C$3,12,31)-1,1,'6. Data'!$C$76:$C$89)),"OK","!!"),ISBLANK(G709),"!",ISBLANK(H709),"!!!",H709='6. Data'!$B$3,"vyberte druh nákladu")," ")</f>
        <v xml:space="preserve"> </v>
      </c>
      <c r="J709" s="261" t="str">
        <f t="shared" si="30"/>
        <v xml:space="preserve"> </v>
      </c>
      <c r="K709" s="238" t="str">
        <f t="shared" si="31"/>
        <v xml:space="preserve"> </v>
      </c>
      <c r="L709" s="87" t="str">
        <f t="shared" si="32"/>
        <v xml:space="preserve"> </v>
      </c>
    </row>
    <row r="710" spans="1:12" x14ac:dyDescent="0.25">
      <c r="A710" s="72"/>
      <c r="B710" s="82"/>
      <c r="C710" s="82"/>
      <c r="D710" s="79"/>
      <c r="E710" s="83"/>
      <c r="F710" s="83"/>
      <c r="G710" s="81"/>
      <c r="H710" s="126"/>
      <c r="I710" s="238" t="str">
        <f>IF(ISNUMBER(F710),_xlfn.IFS(RIGHT(H710,3)="(b)",IF(AND(G710&gt;=DATE('1. Informace o projektu'!$C$3,1,1),G710&lt;=WORKDAY(DATE('1. Informace o projektu'!$C$3+1,1,31)-1,1)),"OK","!!"),RIGHT(H710,3)="(a)",IF(AND(G710&gt;=DATE('1. Informace o projektu'!$C$3,1,1),G710&lt;=WORKDAY(DATE('1. Informace o projektu'!$C$3,12,31)-1,1,'6. Data'!$C$76:$C$89)),"OK","!!"),ISBLANK(G710),"!",ISBLANK(H710),"!!!",H710='6. Data'!$B$3,"vyberte druh nákladu")," ")</f>
        <v xml:space="preserve"> </v>
      </c>
      <c r="J710" s="261" t="str">
        <f t="shared" si="30"/>
        <v xml:space="preserve"> </v>
      </c>
      <c r="K710" s="238" t="str">
        <f t="shared" si="31"/>
        <v xml:space="preserve"> </v>
      </c>
      <c r="L710" s="87" t="str">
        <f t="shared" si="32"/>
        <v xml:space="preserve"> </v>
      </c>
    </row>
    <row r="711" spans="1:12" x14ac:dyDescent="0.25">
      <c r="A711" s="72"/>
      <c r="B711" s="82"/>
      <c r="C711" s="82"/>
      <c r="D711" s="79"/>
      <c r="E711" s="83"/>
      <c r="F711" s="83"/>
      <c r="G711" s="81"/>
      <c r="H711" s="126"/>
      <c r="I711" s="238" t="str">
        <f>IF(ISNUMBER(F711),_xlfn.IFS(RIGHT(H711,3)="(b)",IF(AND(G711&gt;=DATE('1. Informace o projektu'!$C$3,1,1),G711&lt;=WORKDAY(DATE('1. Informace o projektu'!$C$3+1,1,31)-1,1)),"OK","!!"),RIGHT(H711,3)="(a)",IF(AND(G711&gt;=DATE('1. Informace o projektu'!$C$3,1,1),G711&lt;=WORKDAY(DATE('1. Informace o projektu'!$C$3,12,31)-1,1,'6. Data'!$C$76:$C$89)),"OK","!!"),ISBLANK(G711),"!",ISBLANK(H711),"!!!",H711='6. Data'!$B$3,"vyberte druh nákladu")," ")</f>
        <v xml:space="preserve"> </v>
      </c>
      <c r="J711" s="261" t="str">
        <f t="shared" ref="J711:J774" si="33">_xlfn.IFS(I711="!","Zapište datum úhrady",I711="ok"," ",I711=" "," ",I711="!!!","vyberte druh nákladu",I711="!!","nepovolené datum úhrady",I711="vyberte druh nákladu","vyberte druh nákladu")</f>
        <v xml:space="preserve"> </v>
      </c>
      <c r="K711" s="238" t="str">
        <f t="shared" ref="K711:K774" si="34">IF(ISNUMBER(F711),IF(E711&gt;=F711,"OK","!")," ")</f>
        <v xml:space="preserve"> </v>
      </c>
      <c r="L711" s="87" t="str">
        <f t="shared" ref="L711:L774" si="35">_xlfn.IFS(K711="!","Hrazeno z dotace je vyšší než fakturovaná částka",K711="ok"," ",K711=" "," ")</f>
        <v xml:space="preserve"> </v>
      </c>
    </row>
    <row r="712" spans="1:12" x14ac:dyDescent="0.25">
      <c r="A712" s="72"/>
      <c r="B712" s="82"/>
      <c r="C712" s="82"/>
      <c r="D712" s="79"/>
      <c r="E712" s="83"/>
      <c r="F712" s="83"/>
      <c r="G712" s="81"/>
      <c r="H712" s="126"/>
      <c r="I712" s="238" t="str">
        <f>IF(ISNUMBER(F712),_xlfn.IFS(RIGHT(H712,3)="(b)",IF(AND(G712&gt;=DATE('1. Informace o projektu'!$C$3,1,1),G712&lt;=WORKDAY(DATE('1. Informace o projektu'!$C$3+1,1,31)-1,1)),"OK","!!"),RIGHT(H712,3)="(a)",IF(AND(G712&gt;=DATE('1. Informace o projektu'!$C$3,1,1),G712&lt;=WORKDAY(DATE('1. Informace o projektu'!$C$3,12,31)-1,1,'6. Data'!$C$76:$C$89)),"OK","!!"),ISBLANK(G712),"!",ISBLANK(H712),"!!!",H712='6. Data'!$B$3,"vyberte druh nákladu")," ")</f>
        <v xml:space="preserve"> </v>
      </c>
      <c r="J712" s="261" t="str">
        <f t="shared" si="33"/>
        <v xml:space="preserve"> </v>
      </c>
      <c r="K712" s="238" t="str">
        <f t="shared" si="34"/>
        <v xml:space="preserve"> </v>
      </c>
      <c r="L712" s="87" t="str">
        <f t="shared" si="35"/>
        <v xml:space="preserve"> </v>
      </c>
    </row>
    <row r="713" spans="1:12" x14ac:dyDescent="0.25">
      <c r="A713" s="72"/>
      <c r="B713" s="82"/>
      <c r="C713" s="82"/>
      <c r="D713" s="79"/>
      <c r="E713" s="83"/>
      <c r="F713" s="83"/>
      <c r="G713" s="81"/>
      <c r="H713" s="126"/>
      <c r="I713" s="238" t="str">
        <f>IF(ISNUMBER(F713),_xlfn.IFS(RIGHT(H713,3)="(b)",IF(AND(G713&gt;=DATE('1. Informace o projektu'!$C$3,1,1),G713&lt;=WORKDAY(DATE('1. Informace o projektu'!$C$3+1,1,31)-1,1)),"OK","!!"),RIGHT(H713,3)="(a)",IF(AND(G713&gt;=DATE('1. Informace o projektu'!$C$3,1,1),G713&lt;=WORKDAY(DATE('1. Informace o projektu'!$C$3,12,31)-1,1,'6. Data'!$C$76:$C$89)),"OK","!!"),ISBLANK(G713),"!",ISBLANK(H713),"!!!",H713='6. Data'!$B$3,"vyberte druh nákladu")," ")</f>
        <v xml:space="preserve"> </v>
      </c>
      <c r="J713" s="261" t="str">
        <f t="shared" si="33"/>
        <v xml:space="preserve"> </v>
      </c>
      <c r="K713" s="238" t="str">
        <f t="shared" si="34"/>
        <v xml:space="preserve"> </v>
      </c>
      <c r="L713" s="87" t="str">
        <f t="shared" si="35"/>
        <v xml:space="preserve"> </v>
      </c>
    </row>
    <row r="714" spans="1:12" x14ac:dyDescent="0.25">
      <c r="A714" s="72"/>
      <c r="B714" s="82"/>
      <c r="C714" s="82"/>
      <c r="D714" s="79"/>
      <c r="E714" s="83"/>
      <c r="F714" s="83"/>
      <c r="G714" s="81"/>
      <c r="H714" s="126"/>
      <c r="I714" s="238" t="str">
        <f>IF(ISNUMBER(F714),_xlfn.IFS(RIGHT(H714,3)="(b)",IF(AND(G714&gt;=DATE('1. Informace o projektu'!$C$3,1,1),G714&lt;=WORKDAY(DATE('1. Informace o projektu'!$C$3+1,1,31)-1,1)),"OK","!!"),RIGHT(H714,3)="(a)",IF(AND(G714&gt;=DATE('1. Informace o projektu'!$C$3,1,1),G714&lt;=WORKDAY(DATE('1. Informace o projektu'!$C$3,12,31)-1,1,'6. Data'!$C$76:$C$89)),"OK","!!"),ISBLANK(G714),"!",ISBLANK(H714),"!!!",H714='6. Data'!$B$3,"vyberte druh nákladu")," ")</f>
        <v xml:space="preserve"> </v>
      </c>
      <c r="J714" s="261" t="str">
        <f t="shared" si="33"/>
        <v xml:space="preserve"> </v>
      </c>
      <c r="K714" s="238" t="str">
        <f t="shared" si="34"/>
        <v xml:space="preserve"> </v>
      </c>
      <c r="L714" s="87" t="str">
        <f t="shared" si="35"/>
        <v xml:space="preserve"> </v>
      </c>
    </row>
    <row r="715" spans="1:12" x14ac:dyDescent="0.25">
      <c r="A715" s="72"/>
      <c r="B715" s="82"/>
      <c r="C715" s="82"/>
      <c r="D715" s="79"/>
      <c r="E715" s="83"/>
      <c r="F715" s="83"/>
      <c r="G715" s="81"/>
      <c r="H715" s="126"/>
      <c r="I715" s="238" t="str">
        <f>IF(ISNUMBER(F715),_xlfn.IFS(RIGHT(H715,3)="(b)",IF(AND(G715&gt;=DATE('1. Informace o projektu'!$C$3,1,1),G715&lt;=WORKDAY(DATE('1. Informace o projektu'!$C$3+1,1,31)-1,1)),"OK","!!"),RIGHT(H715,3)="(a)",IF(AND(G715&gt;=DATE('1. Informace o projektu'!$C$3,1,1),G715&lt;=WORKDAY(DATE('1. Informace o projektu'!$C$3,12,31)-1,1,'6. Data'!$C$76:$C$89)),"OK","!!"),ISBLANK(G715),"!",ISBLANK(H715),"!!!",H715='6. Data'!$B$3,"vyberte druh nákladu")," ")</f>
        <v xml:space="preserve"> </v>
      </c>
      <c r="J715" s="261" t="str">
        <f t="shared" si="33"/>
        <v xml:space="preserve"> </v>
      </c>
      <c r="K715" s="238" t="str">
        <f t="shared" si="34"/>
        <v xml:space="preserve"> </v>
      </c>
      <c r="L715" s="87" t="str">
        <f t="shared" si="35"/>
        <v xml:space="preserve"> </v>
      </c>
    </row>
    <row r="716" spans="1:12" x14ac:dyDescent="0.25">
      <c r="A716" s="72"/>
      <c r="B716" s="82"/>
      <c r="C716" s="82"/>
      <c r="D716" s="79"/>
      <c r="E716" s="83"/>
      <c r="F716" s="83"/>
      <c r="G716" s="81"/>
      <c r="H716" s="126"/>
      <c r="I716" s="238" t="str">
        <f>IF(ISNUMBER(F716),_xlfn.IFS(RIGHT(H716,3)="(b)",IF(AND(G716&gt;=DATE('1. Informace o projektu'!$C$3,1,1),G716&lt;=WORKDAY(DATE('1. Informace o projektu'!$C$3+1,1,31)-1,1)),"OK","!!"),RIGHT(H716,3)="(a)",IF(AND(G716&gt;=DATE('1. Informace o projektu'!$C$3,1,1),G716&lt;=WORKDAY(DATE('1. Informace o projektu'!$C$3,12,31)-1,1,'6. Data'!$C$76:$C$89)),"OK","!!"),ISBLANK(G716),"!",ISBLANK(H716),"!!!",H716='6. Data'!$B$3,"vyberte druh nákladu")," ")</f>
        <v xml:space="preserve"> </v>
      </c>
      <c r="J716" s="261" t="str">
        <f t="shared" si="33"/>
        <v xml:space="preserve"> </v>
      </c>
      <c r="K716" s="238" t="str">
        <f t="shared" si="34"/>
        <v xml:space="preserve"> </v>
      </c>
      <c r="L716" s="87" t="str">
        <f t="shared" si="35"/>
        <v xml:space="preserve"> </v>
      </c>
    </row>
    <row r="717" spans="1:12" x14ac:dyDescent="0.25">
      <c r="A717" s="72"/>
      <c r="B717" s="82"/>
      <c r="C717" s="82"/>
      <c r="D717" s="79"/>
      <c r="E717" s="83"/>
      <c r="F717" s="83"/>
      <c r="G717" s="81"/>
      <c r="H717" s="126"/>
      <c r="I717" s="238" t="str">
        <f>IF(ISNUMBER(F717),_xlfn.IFS(RIGHT(H717,3)="(b)",IF(AND(G717&gt;=DATE('1. Informace o projektu'!$C$3,1,1),G717&lt;=WORKDAY(DATE('1. Informace o projektu'!$C$3+1,1,31)-1,1)),"OK","!!"),RIGHT(H717,3)="(a)",IF(AND(G717&gt;=DATE('1. Informace o projektu'!$C$3,1,1),G717&lt;=WORKDAY(DATE('1. Informace o projektu'!$C$3,12,31)-1,1,'6. Data'!$C$76:$C$89)),"OK","!!"),ISBLANK(G717),"!",ISBLANK(H717),"!!!",H717='6. Data'!$B$3,"vyberte druh nákladu")," ")</f>
        <v xml:space="preserve"> </v>
      </c>
      <c r="J717" s="261" t="str">
        <f t="shared" si="33"/>
        <v xml:space="preserve"> </v>
      </c>
      <c r="K717" s="238" t="str">
        <f t="shared" si="34"/>
        <v xml:space="preserve"> </v>
      </c>
      <c r="L717" s="87" t="str">
        <f t="shared" si="35"/>
        <v xml:space="preserve"> </v>
      </c>
    </row>
    <row r="718" spans="1:12" x14ac:dyDescent="0.25">
      <c r="A718" s="72"/>
      <c r="B718" s="82"/>
      <c r="C718" s="82"/>
      <c r="D718" s="79"/>
      <c r="E718" s="83"/>
      <c r="F718" s="83"/>
      <c r="G718" s="81"/>
      <c r="H718" s="126"/>
      <c r="I718" s="238" t="str">
        <f>IF(ISNUMBER(F718),_xlfn.IFS(RIGHT(H718,3)="(b)",IF(AND(G718&gt;=DATE('1. Informace o projektu'!$C$3,1,1),G718&lt;=WORKDAY(DATE('1. Informace o projektu'!$C$3+1,1,31)-1,1)),"OK","!!"),RIGHT(H718,3)="(a)",IF(AND(G718&gt;=DATE('1. Informace o projektu'!$C$3,1,1),G718&lt;=WORKDAY(DATE('1. Informace o projektu'!$C$3,12,31)-1,1,'6. Data'!$C$76:$C$89)),"OK","!!"),ISBLANK(G718),"!",ISBLANK(H718),"!!!",H718='6. Data'!$B$3,"vyberte druh nákladu")," ")</f>
        <v xml:space="preserve"> </v>
      </c>
      <c r="J718" s="261" t="str">
        <f t="shared" si="33"/>
        <v xml:space="preserve"> </v>
      </c>
      <c r="K718" s="238" t="str">
        <f t="shared" si="34"/>
        <v xml:space="preserve"> </v>
      </c>
      <c r="L718" s="87" t="str">
        <f t="shared" si="35"/>
        <v xml:space="preserve"> </v>
      </c>
    </row>
    <row r="719" spans="1:12" x14ac:dyDescent="0.25">
      <c r="A719" s="72"/>
      <c r="B719" s="82"/>
      <c r="C719" s="82"/>
      <c r="D719" s="79"/>
      <c r="E719" s="83"/>
      <c r="F719" s="83"/>
      <c r="G719" s="81"/>
      <c r="H719" s="126"/>
      <c r="I719" s="238" t="str">
        <f>IF(ISNUMBER(F719),_xlfn.IFS(RIGHT(H719,3)="(b)",IF(AND(G719&gt;=DATE('1. Informace o projektu'!$C$3,1,1),G719&lt;=WORKDAY(DATE('1. Informace o projektu'!$C$3+1,1,31)-1,1)),"OK","!!"),RIGHT(H719,3)="(a)",IF(AND(G719&gt;=DATE('1. Informace o projektu'!$C$3,1,1),G719&lt;=WORKDAY(DATE('1. Informace o projektu'!$C$3,12,31)-1,1,'6. Data'!$C$76:$C$89)),"OK","!!"),ISBLANK(G719),"!",ISBLANK(H719),"!!!",H719='6. Data'!$B$3,"vyberte druh nákladu")," ")</f>
        <v xml:space="preserve"> </v>
      </c>
      <c r="J719" s="261" t="str">
        <f t="shared" si="33"/>
        <v xml:space="preserve"> </v>
      </c>
      <c r="K719" s="238" t="str">
        <f t="shared" si="34"/>
        <v xml:space="preserve"> </v>
      </c>
      <c r="L719" s="87" t="str">
        <f t="shared" si="35"/>
        <v xml:space="preserve"> </v>
      </c>
    </row>
    <row r="720" spans="1:12" x14ac:dyDescent="0.25">
      <c r="A720" s="72"/>
      <c r="B720" s="82"/>
      <c r="C720" s="82"/>
      <c r="D720" s="79"/>
      <c r="E720" s="83"/>
      <c r="F720" s="83"/>
      <c r="G720" s="81"/>
      <c r="H720" s="126"/>
      <c r="I720" s="238" t="str">
        <f>IF(ISNUMBER(F720),_xlfn.IFS(RIGHT(H720,3)="(b)",IF(AND(G720&gt;=DATE('1. Informace o projektu'!$C$3,1,1),G720&lt;=WORKDAY(DATE('1. Informace o projektu'!$C$3+1,1,31)-1,1)),"OK","!!"),RIGHT(H720,3)="(a)",IF(AND(G720&gt;=DATE('1. Informace o projektu'!$C$3,1,1),G720&lt;=WORKDAY(DATE('1. Informace o projektu'!$C$3,12,31)-1,1,'6. Data'!$C$76:$C$89)),"OK","!!"),ISBLANK(G720),"!",ISBLANK(H720),"!!!",H720='6. Data'!$B$3,"vyberte druh nákladu")," ")</f>
        <v xml:space="preserve"> </v>
      </c>
      <c r="J720" s="261" t="str">
        <f t="shared" si="33"/>
        <v xml:space="preserve"> </v>
      </c>
      <c r="K720" s="238" t="str">
        <f t="shared" si="34"/>
        <v xml:space="preserve"> </v>
      </c>
      <c r="L720" s="87" t="str">
        <f t="shared" si="35"/>
        <v xml:space="preserve"> </v>
      </c>
    </row>
    <row r="721" spans="1:12" x14ac:dyDescent="0.25">
      <c r="A721" s="72"/>
      <c r="B721" s="82"/>
      <c r="C721" s="82"/>
      <c r="D721" s="79"/>
      <c r="E721" s="83"/>
      <c r="F721" s="83"/>
      <c r="G721" s="81"/>
      <c r="H721" s="126"/>
      <c r="I721" s="238" t="str">
        <f>IF(ISNUMBER(F721),_xlfn.IFS(RIGHT(H721,3)="(b)",IF(AND(G721&gt;=DATE('1. Informace o projektu'!$C$3,1,1),G721&lt;=WORKDAY(DATE('1. Informace o projektu'!$C$3+1,1,31)-1,1)),"OK","!!"),RIGHT(H721,3)="(a)",IF(AND(G721&gt;=DATE('1. Informace o projektu'!$C$3,1,1),G721&lt;=WORKDAY(DATE('1. Informace o projektu'!$C$3,12,31)-1,1,'6. Data'!$C$76:$C$89)),"OK","!!"),ISBLANK(G721),"!",ISBLANK(H721),"!!!",H721='6. Data'!$B$3,"vyberte druh nákladu")," ")</f>
        <v xml:space="preserve"> </v>
      </c>
      <c r="J721" s="261" t="str">
        <f t="shared" si="33"/>
        <v xml:space="preserve"> </v>
      </c>
      <c r="K721" s="238" t="str">
        <f t="shared" si="34"/>
        <v xml:space="preserve"> </v>
      </c>
      <c r="L721" s="87" t="str">
        <f t="shared" si="35"/>
        <v xml:space="preserve"> </v>
      </c>
    </row>
    <row r="722" spans="1:12" x14ac:dyDescent="0.25">
      <c r="A722" s="72"/>
      <c r="B722" s="82"/>
      <c r="C722" s="82"/>
      <c r="D722" s="79"/>
      <c r="E722" s="83"/>
      <c r="F722" s="83"/>
      <c r="G722" s="81"/>
      <c r="H722" s="126"/>
      <c r="I722" s="238" t="str">
        <f>IF(ISNUMBER(F722),_xlfn.IFS(RIGHT(H722,3)="(b)",IF(AND(G722&gt;=DATE('1. Informace o projektu'!$C$3,1,1),G722&lt;=WORKDAY(DATE('1. Informace o projektu'!$C$3+1,1,31)-1,1)),"OK","!!"),RIGHT(H722,3)="(a)",IF(AND(G722&gt;=DATE('1. Informace o projektu'!$C$3,1,1),G722&lt;=WORKDAY(DATE('1. Informace o projektu'!$C$3,12,31)-1,1,'6. Data'!$C$76:$C$89)),"OK","!!"),ISBLANK(G722),"!",ISBLANK(H722),"!!!",H722='6. Data'!$B$3,"vyberte druh nákladu")," ")</f>
        <v xml:space="preserve"> </v>
      </c>
      <c r="J722" s="261" t="str">
        <f t="shared" si="33"/>
        <v xml:space="preserve"> </v>
      </c>
      <c r="K722" s="238" t="str">
        <f t="shared" si="34"/>
        <v xml:space="preserve"> </v>
      </c>
      <c r="L722" s="87" t="str">
        <f t="shared" si="35"/>
        <v xml:space="preserve"> </v>
      </c>
    </row>
    <row r="723" spans="1:12" x14ac:dyDescent="0.25">
      <c r="A723" s="72"/>
      <c r="B723" s="82"/>
      <c r="C723" s="82"/>
      <c r="D723" s="79"/>
      <c r="E723" s="83"/>
      <c r="F723" s="83"/>
      <c r="G723" s="81"/>
      <c r="H723" s="126"/>
      <c r="I723" s="238" t="str">
        <f>IF(ISNUMBER(F723),_xlfn.IFS(RIGHT(H723,3)="(b)",IF(AND(G723&gt;=DATE('1. Informace o projektu'!$C$3,1,1),G723&lt;=WORKDAY(DATE('1. Informace o projektu'!$C$3+1,1,31)-1,1)),"OK","!!"),RIGHT(H723,3)="(a)",IF(AND(G723&gt;=DATE('1. Informace o projektu'!$C$3,1,1),G723&lt;=WORKDAY(DATE('1. Informace o projektu'!$C$3,12,31)-1,1,'6. Data'!$C$76:$C$89)),"OK","!!"),ISBLANK(G723),"!",ISBLANK(H723),"!!!",H723='6. Data'!$B$3,"vyberte druh nákladu")," ")</f>
        <v xml:space="preserve"> </v>
      </c>
      <c r="J723" s="261" t="str">
        <f t="shared" si="33"/>
        <v xml:space="preserve"> </v>
      </c>
      <c r="K723" s="238" t="str">
        <f t="shared" si="34"/>
        <v xml:space="preserve"> </v>
      </c>
      <c r="L723" s="87" t="str">
        <f t="shared" si="35"/>
        <v xml:space="preserve"> </v>
      </c>
    </row>
    <row r="724" spans="1:12" x14ac:dyDescent="0.25">
      <c r="A724" s="72"/>
      <c r="B724" s="82"/>
      <c r="C724" s="82"/>
      <c r="D724" s="79"/>
      <c r="E724" s="83"/>
      <c r="F724" s="83"/>
      <c r="G724" s="81"/>
      <c r="H724" s="126"/>
      <c r="I724" s="238" t="str">
        <f>IF(ISNUMBER(F724),_xlfn.IFS(RIGHT(H724,3)="(b)",IF(AND(G724&gt;=DATE('1. Informace o projektu'!$C$3,1,1),G724&lt;=WORKDAY(DATE('1. Informace o projektu'!$C$3+1,1,31)-1,1)),"OK","!!"),RIGHT(H724,3)="(a)",IF(AND(G724&gt;=DATE('1. Informace o projektu'!$C$3,1,1),G724&lt;=WORKDAY(DATE('1. Informace o projektu'!$C$3,12,31)-1,1,'6. Data'!$C$76:$C$89)),"OK","!!"),ISBLANK(G724),"!",ISBLANK(H724),"!!!",H724='6. Data'!$B$3,"vyberte druh nákladu")," ")</f>
        <v xml:space="preserve"> </v>
      </c>
      <c r="J724" s="261" t="str">
        <f t="shared" si="33"/>
        <v xml:space="preserve"> </v>
      </c>
      <c r="K724" s="238" t="str">
        <f t="shared" si="34"/>
        <v xml:space="preserve"> </v>
      </c>
      <c r="L724" s="87" t="str">
        <f t="shared" si="35"/>
        <v xml:space="preserve"> </v>
      </c>
    </row>
    <row r="725" spans="1:12" x14ac:dyDescent="0.25">
      <c r="A725" s="72"/>
      <c r="B725" s="82"/>
      <c r="C725" s="82"/>
      <c r="D725" s="79"/>
      <c r="E725" s="83"/>
      <c r="F725" s="83"/>
      <c r="G725" s="81"/>
      <c r="H725" s="126"/>
      <c r="I725" s="238" t="str">
        <f>IF(ISNUMBER(F725),_xlfn.IFS(RIGHT(H725,3)="(b)",IF(AND(G725&gt;=DATE('1. Informace o projektu'!$C$3,1,1),G725&lt;=WORKDAY(DATE('1. Informace o projektu'!$C$3+1,1,31)-1,1)),"OK","!!"),RIGHT(H725,3)="(a)",IF(AND(G725&gt;=DATE('1. Informace o projektu'!$C$3,1,1),G725&lt;=WORKDAY(DATE('1. Informace o projektu'!$C$3,12,31)-1,1,'6. Data'!$C$76:$C$89)),"OK","!!"),ISBLANK(G725),"!",ISBLANK(H725),"!!!",H725='6. Data'!$B$3,"vyberte druh nákladu")," ")</f>
        <v xml:space="preserve"> </v>
      </c>
      <c r="J725" s="261" t="str">
        <f t="shared" si="33"/>
        <v xml:space="preserve"> </v>
      </c>
      <c r="K725" s="238" t="str">
        <f t="shared" si="34"/>
        <v xml:space="preserve"> </v>
      </c>
      <c r="L725" s="87" t="str">
        <f t="shared" si="35"/>
        <v xml:space="preserve"> </v>
      </c>
    </row>
    <row r="726" spans="1:12" x14ac:dyDescent="0.25">
      <c r="A726" s="72"/>
      <c r="B726" s="82"/>
      <c r="C726" s="82"/>
      <c r="D726" s="79"/>
      <c r="E726" s="83"/>
      <c r="F726" s="83"/>
      <c r="G726" s="81"/>
      <c r="H726" s="126"/>
      <c r="I726" s="238" t="str">
        <f>IF(ISNUMBER(F726),_xlfn.IFS(RIGHT(H726,3)="(b)",IF(AND(G726&gt;=DATE('1. Informace o projektu'!$C$3,1,1),G726&lt;=WORKDAY(DATE('1. Informace o projektu'!$C$3+1,1,31)-1,1)),"OK","!!"),RIGHT(H726,3)="(a)",IF(AND(G726&gt;=DATE('1. Informace o projektu'!$C$3,1,1),G726&lt;=WORKDAY(DATE('1. Informace o projektu'!$C$3,12,31)-1,1,'6. Data'!$C$76:$C$89)),"OK","!!"),ISBLANK(G726),"!",ISBLANK(H726),"!!!",H726='6. Data'!$B$3,"vyberte druh nákladu")," ")</f>
        <v xml:space="preserve"> </v>
      </c>
      <c r="J726" s="261" t="str">
        <f t="shared" si="33"/>
        <v xml:space="preserve"> </v>
      </c>
      <c r="K726" s="238" t="str">
        <f t="shared" si="34"/>
        <v xml:space="preserve"> </v>
      </c>
      <c r="L726" s="87" t="str">
        <f t="shared" si="35"/>
        <v xml:space="preserve"> </v>
      </c>
    </row>
    <row r="727" spans="1:12" x14ac:dyDescent="0.25">
      <c r="A727" s="72"/>
      <c r="B727" s="82"/>
      <c r="C727" s="82"/>
      <c r="D727" s="79"/>
      <c r="E727" s="83"/>
      <c r="F727" s="83"/>
      <c r="G727" s="81"/>
      <c r="H727" s="126"/>
      <c r="I727" s="238" t="str">
        <f>IF(ISNUMBER(F727),_xlfn.IFS(RIGHT(H727,3)="(b)",IF(AND(G727&gt;=DATE('1. Informace o projektu'!$C$3,1,1),G727&lt;=WORKDAY(DATE('1. Informace o projektu'!$C$3+1,1,31)-1,1)),"OK","!!"),RIGHT(H727,3)="(a)",IF(AND(G727&gt;=DATE('1. Informace o projektu'!$C$3,1,1),G727&lt;=WORKDAY(DATE('1. Informace o projektu'!$C$3,12,31)-1,1,'6. Data'!$C$76:$C$89)),"OK","!!"),ISBLANK(G727),"!",ISBLANK(H727),"!!!",H727='6. Data'!$B$3,"vyberte druh nákladu")," ")</f>
        <v xml:space="preserve"> </v>
      </c>
      <c r="J727" s="261" t="str">
        <f t="shared" si="33"/>
        <v xml:space="preserve"> </v>
      </c>
      <c r="K727" s="238" t="str">
        <f t="shared" si="34"/>
        <v xml:space="preserve"> </v>
      </c>
      <c r="L727" s="87" t="str">
        <f t="shared" si="35"/>
        <v xml:space="preserve"> </v>
      </c>
    </row>
    <row r="728" spans="1:12" x14ac:dyDescent="0.25">
      <c r="A728" s="72"/>
      <c r="B728" s="82"/>
      <c r="C728" s="82"/>
      <c r="D728" s="79"/>
      <c r="E728" s="83"/>
      <c r="F728" s="83"/>
      <c r="G728" s="81"/>
      <c r="H728" s="126"/>
      <c r="I728" s="238" t="str">
        <f>IF(ISNUMBER(F728),_xlfn.IFS(RIGHT(H728,3)="(b)",IF(AND(G728&gt;=DATE('1. Informace o projektu'!$C$3,1,1),G728&lt;=WORKDAY(DATE('1. Informace o projektu'!$C$3+1,1,31)-1,1)),"OK","!!"),RIGHT(H728,3)="(a)",IF(AND(G728&gt;=DATE('1. Informace o projektu'!$C$3,1,1),G728&lt;=WORKDAY(DATE('1. Informace o projektu'!$C$3,12,31)-1,1,'6. Data'!$C$76:$C$89)),"OK","!!"),ISBLANK(G728),"!",ISBLANK(H728),"!!!",H728='6. Data'!$B$3,"vyberte druh nákladu")," ")</f>
        <v xml:space="preserve"> </v>
      </c>
      <c r="J728" s="261" t="str">
        <f t="shared" si="33"/>
        <v xml:space="preserve"> </v>
      </c>
      <c r="K728" s="238" t="str">
        <f t="shared" si="34"/>
        <v xml:space="preserve"> </v>
      </c>
      <c r="L728" s="87" t="str">
        <f t="shared" si="35"/>
        <v xml:space="preserve"> </v>
      </c>
    </row>
    <row r="729" spans="1:12" x14ac:dyDescent="0.25">
      <c r="A729" s="72"/>
      <c r="B729" s="82"/>
      <c r="C729" s="82"/>
      <c r="D729" s="79"/>
      <c r="E729" s="83"/>
      <c r="F729" s="83"/>
      <c r="G729" s="81"/>
      <c r="H729" s="126"/>
      <c r="I729" s="238" t="str">
        <f>IF(ISNUMBER(F729),_xlfn.IFS(RIGHT(H729,3)="(b)",IF(AND(G729&gt;=DATE('1. Informace o projektu'!$C$3,1,1),G729&lt;=WORKDAY(DATE('1. Informace o projektu'!$C$3+1,1,31)-1,1)),"OK","!!"),RIGHT(H729,3)="(a)",IF(AND(G729&gt;=DATE('1. Informace o projektu'!$C$3,1,1),G729&lt;=WORKDAY(DATE('1. Informace o projektu'!$C$3,12,31)-1,1,'6. Data'!$C$76:$C$89)),"OK","!!"),ISBLANK(G729),"!",ISBLANK(H729),"!!!",H729='6. Data'!$B$3,"vyberte druh nákladu")," ")</f>
        <v xml:space="preserve"> </v>
      </c>
      <c r="J729" s="261" t="str">
        <f t="shared" si="33"/>
        <v xml:space="preserve"> </v>
      </c>
      <c r="K729" s="238" t="str">
        <f t="shared" si="34"/>
        <v xml:space="preserve"> </v>
      </c>
      <c r="L729" s="87" t="str">
        <f t="shared" si="35"/>
        <v xml:space="preserve"> </v>
      </c>
    </row>
    <row r="730" spans="1:12" x14ac:dyDescent="0.25">
      <c r="A730" s="72"/>
      <c r="B730" s="82"/>
      <c r="C730" s="82"/>
      <c r="D730" s="79"/>
      <c r="E730" s="83"/>
      <c r="F730" s="83"/>
      <c r="G730" s="81"/>
      <c r="H730" s="126"/>
      <c r="I730" s="238" t="str">
        <f>IF(ISNUMBER(F730),_xlfn.IFS(RIGHT(H730,3)="(b)",IF(AND(G730&gt;=DATE('1. Informace o projektu'!$C$3,1,1),G730&lt;=WORKDAY(DATE('1. Informace o projektu'!$C$3+1,1,31)-1,1)),"OK","!!"),RIGHT(H730,3)="(a)",IF(AND(G730&gt;=DATE('1. Informace o projektu'!$C$3,1,1),G730&lt;=WORKDAY(DATE('1. Informace o projektu'!$C$3,12,31)-1,1,'6. Data'!$C$76:$C$89)),"OK","!!"),ISBLANK(G730),"!",ISBLANK(H730),"!!!",H730='6. Data'!$B$3,"vyberte druh nákladu")," ")</f>
        <v xml:space="preserve"> </v>
      </c>
      <c r="J730" s="261" t="str">
        <f t="shared" si="33"/>
        <v xml:space="preserve"> </v>
      </c>
      <c r="K730" s="238" t="str">
        <f t="shared" si="34"/>
        <v xml:space="preserve"> </v>
      </c>
      <c r="L730" s="87" t="str">
        <f t="shared" si="35"/>
        <v xml:space="preserve"> </v>
      </c>
    </row>
    <row r="731" spans="1:12" x14ac:dyDescent="0.25">
      <c r="A731" s="72"/>
      <c r="B731" s="82"/>
      <c r="C731" s="82"/>
      <c r="D731" s="79"/>
      <c r="E731" s="83"/>
      <c r="F731" s="83"/>
      <c r="G731" s="81"/>
      <c r="H731" s="126"/>
      <c r="I731" s="238" t="str">
        <f>IF(ISNUMBER(F731),_xlfn.IFS(RIGHT(H731,3)="(b)",IF(AND(G731&gt;=DATE('1. Informace o projektu'!$C$3,1,1),G731&lt;=WORKDAY(DATE('1. Informace o projektu'!$C$3+1,1,31)-1,1)),"OK","!!"),RIGHT(H731,3)="(a)",IF(AND(G731&gt;=DATE('1. Informace o projektu'!$C$3,1,1),G731&lt;=WORKDAY(DATE('1. Informace o projektu'!$C$3,12,31)-1,1,'6. Data'!$C$76:$C$89)),"OK","!!"),ISBLANK(G731),"!",ISBLANK(H731),"!!!",H731='6. Data'!$B$3,"vyberte druh nákladu")," ")</f>
        <v xml:space="preserve"> </v>
      </c>
      <c r="J731" s="261" t="str">
        <f t="shared" si="33"/>
        <v xml:space="preserve"> </v>
      </c>
      <c r="K731" s="238" t="str">
        <f t="shared" si="34"/>
        <v xml:space="preserve"> </v>
      </c>
      <c r="L731" s="87" t="str">
        <f t="shared" si="35"/>
        <v xml:space="preserve"> </v>
      </c>
    </row>
    <row r="732" spans="1:12" x14ac:dyDescent="0.25">
      <c r="A732" s="72"/>
      <c r="B732" s="82"/>
      <c r="C732" s="82"/>
      <c r="D732" s="79"/>
      <c r="E732" s="83"/>
      <c r="F732" s="83"/>
      <c r="G732" s="81"/>
      <c r="H732" s="126"/>
      <c r="I732" s="238" t="str">
        <f>IF(ISNUMBER(F732),_xlfn.IFS(RIGHT(H732,3)="(b)",IF(AND(G732&gt;=DATE('1. Informace o projektu'!$C$3,1,1),G732&lt;=WORKDAY(DATE('1. Informace o projektu'!$C$3+1,1,31)-1,1)),"OK","!!"),RIGHT(H732,3)="(a)",IF(AND(G732&gt;=DATE('1. Informace o projektu'!$C$3,1,1),G732&lt;=WORKDAY(DATE('1. Informace o projektu'!$C$3,12,31)-1,1,'6. Data'!$C$76:$C$89)),"OK","!!"),ISBLANK(G732),"!",ISBLANK(H732),"!!!",H732='6. Data'!$B$3,"vyberte druh nákladu")," ")</f>
        <v xml:space="preserve"> </v>
      </c>
      <c r="J732" s="261" t="str">
        <f t="shared" si="33"/>
        <v xml:space="preserve"> </v>
      </c>
      <c r="K732" s="238" t="str">
        <f t="shared" si="34"/>
        <v xml:space="preserve"> </v>
      </c>
      <c r="L732" s="87" t="str">
        <f t="shared" si="35"/>
        <v xml:space="preserve"> </v>
      </c>
    </row>
    <row r="733" spans="1:12" x14ac:dyDescent="0.25">
      <c r="A733" s="72"/>
      <c r="B733" s="82"/>
      <c r="C733" s="82"/>
      <c r="D733" s="79"/>
      <c r="E733" s="83"/>
      <c r="F733" s="83"/>
      <c r="G733" s="81"/>
      <c r="H733" s="126"/>
      <c r="I733" s="238" t="str">
        <f>IF(ISNUMBER(F733),_xlfn.IFS(RIGHT(H733,3)="(b)",IF(AND(G733&gt;=DATE('1. Informace o projektu'!$C$3,1,1),G733&lt;=WORKDAY(DATE('1. Informace o projektu'!$C$3+1,1,31)-1,1)),"OK","!!"),RIGHT(H733,3)="(a)",IF(AND(G733&gt;=DATE('1. Informace o projektu'!$C$3,1,1),G733&lt;=WORKDAY(DATE('1. Informace o projektu'!$C$3,12,31)-1,1,'6. Data'!$C$76:$C$89)),"OK","!!"),ISBLANK(G733),"!",ISBLANK(H733),"!!!",H733='6. Data'!$B$3,"vyberte druh nákladu")," ")</f>
        <v xml:space="preserve"> </v>
      </c>
      <c r="J733" s="261" t="str">
        <f t="shared" si="33"/>
        <v xml:space="preserve"> </v>
      </c>
      <c r="K733" s="238" t="str">
        <f t="shared" si="34"/>
        <v xml:space="preserve"> </v>
      </c>
      <c r="L733" s="87" t="str">
        <f t="shared" si="35"/>
        <v xml:space="preserve"> </v>
      </c>
    </row>
    <row r="734" spans="1:12" x14ac:dyDescent="0.25">
      <c r="A734" s="72"/>
      <c r="B734" s="82"/>
      <c r="C734" s="82"/>
      <c r="D734" s="79"/>
      <c r="E734" s="83"/>
      <c r="F734" s="83"/>
      <c r="G734" s="81"/>
      <c r="H734" s="126"/>
      <c r="I734" s="238" t="str">
        <f>IF(ISNUMBER(F734),_xlfn.IFS(RIGHT(H734,3)="(b)",IF(AND(G734&gt;=DATE('1. Informace o projektu'!$C$3,1,1),G734&lt;=WORKDAY(DATE('1. Informace o projektu'!$C$3+1,1,31)-1,1)),"OK","!!"),RIGHT(H734,3)="(a)",IF(AND(G734&gt;=DATE('1. Informace o projektu'!$C$3,1,1),G734&lt;=WORKDAY(DATE('1. Informace o projektu'!$C$3,12,31)-1,1,'6. Data'!$C$76:$C$89)),"OK","!!"),ISBLANK(G734),"!",ISBLANK(H734),"!!!",H734='6. Data'!$B$3,"vyberte druh nákladu")," ")</f>
        <v xml:space="preserve"> </v>
      </c>
      <c r="J734" s="261" t="str">
        <f t="shared" si="33"/>
        <v xml:space="preserve"> </v>
      </c>
      <c r="K734" s="238" t="str">
        <f t="shared" si="34"/>
        <v xml:space="preserve"> </v>
      </c>
      <c r="L734" s="87" t="str">
        <f t="shared" si="35"/>
        <v xml:space="preserve"> </v>
      </c>
    </row>
    <row r="735" spans="1:12" x14ac:dyDescent="0.25">
      <c r="A735" s="72"/>
      <c r="B735" s="82"/>
      <c r="C735" s="82"/>
      <c r="D735" s="79"/>
      <c r="E735" s="83"/>
      <c r="F735" s="83"/>
      <c r="G735" s="81"/>
      <c r="H735" s="126"/>
      <c r="I735" s="238" t="str">
        <f>IF(ISNUMBER(F735),_xlfn.IFS(RIGHT(H735,3)="(b)",IF(AND(G735&gt;=DATE('1. Informace o projektu'!$C$3,1,1),G735&lt;=WORKDAY(DATE('1. Informace o projektu'!$C$3+1,1,31)-1,1)),"OK","!!"),RIGHT(H735,3)="(a)",IF(AND(G735&gt;=DATE('1. Informace o projektu'!$C$3,1,1),G735&lt;=WORKDAY(DATE('1. Informace o projektu'!$C$3,12,31)-1,1,'6. Data'!$C$76:$C$89)),"OK","!!"),ISBLANK(G735),"!",ISBLANK(H735),"!!!",H735='6. Data'!$B$3,"vyberte druh nákladu")," ")</f>
        <v xml:space="preserve"> </v>
      </c>
      <c r="J735" s="261" t="str">
        <f t="shared" si="33"/>
        <v xml:space="preserve"> </v>
      </c>
      <c r="K735" s="238" t="str">
        <f t="shared" si="34"/>
        <v xml:space="preserve"> </v>
      </c>
      <c r="L735" s="87" t="str">
        <f t="shared" si="35"/>
        <v xml:space="preserve"> </v>
      </c>
    </row>
    <row r="736" spans="1:12" x14ac:dyDescent="0.25">
      <c r="A736" s="72"/>
      <c r="B736" s="82"/>
      <c r="C736" s="82"/>
      <c r="D736" s="79"/>
      <c r="E736" s="83"/>
      <c r="F736" s="83"/>
      <c r="G736" s="81"/>
      <c r="H736" s="126"/>
      <c r="I736" s="238" t="str">
        <f>IF(ISNUMBER(F736),_xlfn.IFS(RIGHT(H736,3)="(b)",IF(AND(G736&gt;=DATE('1. Informace o projektu'!$C$3,1,1),G736&lt;=WORKDAY(DATE('1. Informace o projektu'!$C$3+1,1,31)-1,1)),"OK","!!"),RIGHT(H736,3)="(a)",IF(AND(G736&gt;=DATE('1. Informace o projektu'!$C$3,1,1),G736&lt;=WORKDAY(DATE('1. Informace o projektu'!$C$3,12,31)-1,1,'6. Data'!$C$76:$C$89)),"OK","!!"),ISBLANK(G736),"!",ISBLANK(H736),"!!!",H736='6. Data'!$B$3,"vyberte druh nákladu")," ")</f>
        <v xml:space="preserve"> </v>
      </c>
      <c r="J736" s="261" t="str">
        <f t="shared" si="33"/>
        <v xml:space="preserve"> </v>
      </c>
      <c r="K736" s="238" t="str">
        <f t="shared" si="34"/>
        <v xml:space="preserve"> </v>
      </c>
      <c r="L736" s="87" t="str">
        <f t="shared" si="35"/>
        <v xml:space="preserve"> </v>
      </c>
    </row>
    <row r="737" spans="1:12" x14ac:dyDescent="0.25">
      <c r="A737" s="72"/>
      <c r="B737" s="82"/>
      <c r="C737" s="82"/>
      <c r="D737" s="79"/>
      <c r="E737" s="83"/>
      <c r="F737" s="83"/>
      <c r="G737" s="81"/>
      <c r="H737" s="126"/>
      <c r="I737" s="238" t="str">
        <f>IF(ISNUMBER(F737),_xlfn.IFS(RIGHT(H737,3)="(b)",IF(AND(G737&gt;=DATE('1. Informace o projektu'!$C$3,1,1),G737&lt;=WORKDAY(DATE('1. Informace o projektu'!$C$3+1,1,31)-1,1)),"OK","!!"),RIGHT(H737,3)="(a)",IF(AND(G737&gt;=DATE('1. Informace o projektu'!$C$3,1,1),G737&lt;=WORKDAY(DATE('1. Informace o projektu'!$C$3,12,31)-1,1,'6. Data'!$C$76:$C$89)),"OK","!!"),ISBLANK(G737),"!",ISBLANK(H737),"!!!",H737='6. Data'!$B$3,"vyberte druh nákladu")," ")</f>
        <v xml:space="preserve"> </v>
      </c>
      <c r="J737" s="261" t="str">
        <f t="shared" si="33"/>
        <v xml:space="preserve"> </v>
      </c>
      <c r="K737" s="238" t="str">
        <f t="shared" si="34"/>
        <v xml:space="preserve"> </v>
      </c>
      <c r="L737" s="87" t="str">
        <f t="shared" si="35"/>
        <v xml:space="preserve"> </v>
      </c>
    </row>
    <row r="738" spans="1:12" x14ac:dyDescent="0.25">
      <c r="A738" s="72"/>
      <c r="B738" s="82"/>
      <c r="C738" s="82"/>
      <c r="D738" s="79"/>
      <c r="E738" s="83"/>
      <c r="F738" s="83"/>
      <c r="G738" s="81"/>
      <c r="H738" s="126"/>
      <c r="I738" s="238" t="str">
        <f>IF(ISNUMBER(F738),_xlfn.IFS(RIGHT(H738,3)="(b)",IF(AND(G738&gt;=DATE('1. Informace o projektu'!$C$3,1,1),G738&lt;=WORKDAY(DATE('1. Informace o projektu'!$C$3+1,1,31)-1,1)),"OK","!!"),RIGHT(H738,3)="(a)",IF(AND(G738&gt;=DATE('1. Informace o projektu'!$C$3,1,1),G738&lt;=WORKDAY(DATE('1. Informace o projektu'!$C$3,12,31)-1,1,'6. Data'!$C$76:$C$89)),"OK","!!"),ISBLANK(G738),"!",ISBLANK(H738),"!!!",H738='6. Data'!$B$3,"vyberte druh nákladu")," ")</f>
        <v xml:space="preserve"> </v>
      </c>
      <c r="J738" s="261" t="str">
        <f t="shared" si="33"/>
        <v xml:space="preserve"> </v>
      </c>
      <c r="K738" s="238" t="str">
        <f t="shared" si="34"/>
        <v xml:space="preserve"> </v>
      </c>
      <c r="L738" s="87" t="str">
        <f t="shared" si="35"/>
        <v xml:space="preserve"> </v>
      </c>
    </row>
    <row r="739" spans="1:12" x14ac:dyDescent="0.25">
      <c r="A739" s="72"/>
      <c r="B739" s="82"/>
      <c r="C739" s="82"/>
      <c r="D739" s="79"/>
      <c r="E739" s="83"/>
      <c r="F739" s="83"/>
      <c r="G739" s="81"/>
      <c r="H739" s="126"/>
      <c r="I739" s="238" t="str">
        <f>IF(ISNUMBER(F739),_xlfn.IFS(RIGHT(H739,3)="(b)",IF(AND(G739&gt;=DATE('1. Informace o projektu'!$C$3,1,1),G739&lt;=WORKDAY(DATE('1. Informace o projektu'!$C$3+1,1,31)-1,1)),"OK","!!"),RIGHT(H739,3)="(a)",IF(AND(G739&gt;=DATE('1. Informace o projektu'!$C$3,1,1),G739&lt;=WORKDAY(DATE('1. Informace o projektu'!$C$3,12,31)-1,1,'6. Data'!$C$76:$C$89)),"OK","!!"),ISBLANK(G739),"!",ISBLANK(H739),"!!!",H739='6. Data'!$B$3,"vyberte druh nákladu")," ")</f>
        <v xml:space="preserve"> </v>
      </c>
      <c r="J739" s="261" t="str">
        <f t="shared" si="33"/>
        <v xml:space="preserve"> </v>
      </c>
      <c r="K739" s="238" t="str">
        <f t="shared" si="34"/>
        <v xml:space="preserve"> </v>
      </c>
      <c r="L739" s="87" t="str">
        <f t="shared" si="35"/>
        <v xml:space="preserve"> </v>
      </c>
    </row>
    <row r="740" spans="1:12" x14ac:dyDescent="0.25">
      <c r="A740" s="72"/>
      <c r="B740" s="82"/>
      <c r="C740" s="82"/>
      <c r="D740" s="79"/>
      <c r="E740" s="83"/>
      <c r="F740" s="83"/>
      <c r="G740" s="81"/>
      <c r="H740" s="126"/>
      <c r="I740" s="238" t="str">
        <f>IF(ISNUMBER(F740),_xlfn.IFS(RIGHT(H740,3)="(b)",IF(AND(G740&gt;=DATE('1. Informace o projektu'!$C$3,1,1),G740&lt;=WORKDAY(DATE('1. Informace o projektu'!$C$3+1,1,31)-1,1)),"OK","!!"),RIGHT(H740,3)="(a)",IF(AND(G740&gt;=DATE('1. Informace o projektu'!$C$3,1,1),G740&lt;=WORKDAY(DATE('1. Informace o projektu'!$C$3,12,31)-1,1,'6. Data'!$C$76:$C$89)),"OK","!!"),ISBLANK(G740),"!",ISBLANK(H740),"!!!",H740='6. Data'!$B$3,"vyberte druh nákladu")," ")</f>
        <v xml:space="preserve"> </v>
      </c>
      <c r="J740" s="261" t="str">
        <f t="shared" si="33"/>
        <v xml:space="preserve"> </v>
      </c>
      <c r="K740" s="238" t="str">
        <f t="shared" si="34"/>
        <v xml:space="preserve"> </v>
      </c>
      <c r="L740" s="87" t="str">
        <f t="shared" si="35"/>
        <v xml:space="preserve"> </v>
      </c>
    </row>
    <row r="741" spans="1:12" x14ac:dyDescent="0.25">
      <c r="A741" s="72"/>
      <c r="B741" s="82"/>
      <c r="C741" s="82"/>
      <c r="D741" s="79"/>
      <c r="E741" s="83"/>
      <c r="F741" s="83"/>
      <c r="G741" s="81"/>
      <c r="H741" s="126"/>
      <c r="I741" s="238" t="str">
        <f>IF(ISNUMBER(F741),_xlfn.IFS(RIGHT(H741,3)="(b)",IF(AND(G741&gt;=DATE('1. Informace o projektu'!$C$3,1,1),G741&lt;=WORKDAY(DATE('1. Informace o projektu'!$C$3+1,1,31)-1,1)),"OK","!!"),RIGHT(H741,3)="(a)",IF(AND(G741&gt;=DATE('1. Informace o projektu'!$C$3,1,1),G741&lt;=WORKDAY(DATE('1. Informace o projektu'!$C$3,12,31)-1,1,'6. Data'!$C$76:$C$89)),"OK","!!"),ISBLANK(G741),"!",ISBLANK(H741),"!!!",H741='6. Data'!$B$3,"vyberte druh nákladu")," ")</f>
        <v xml:space="preserve"> </v>
      </c>
      <c r="J741" s="261" t="str">
        <f t="shared" si="33"/>
        <v xml:space="preserve"> </v>
      </c>
      <c r="K741" s="238" t="str">
        <f t="shared" si="34"/>
        <v xml:space="preserve"> </v>
      </c>
      <c r="L741" s="87" t="str">
        <f t="shared" si="35"/>
        <v xml:space="preserve"> </v>
      </c>
    </row>
    <row r="742" spans="1:12" x14ac:dyDescent="0.25">
      <c r="A742" s="72"/>
      <c r="B742" s="82"/>
      <c r="C742" s="82"/>
      <c r="D742" s="79"/>
      <c r="E742" s="83"/>
      <c r="F742" s="83"/>
      <c r="G742" s="81"/>
      <c r="H742" s="126"/>
      <c r="I742" s="238" t="str">
        <f>IF(ISNUMBER(F742),_xlfn.IFS(RIGHT(H742,3)="(b)",IF(AND(G742&gt;=DATE('1. Informace o projektu'!$C$3,1,1),G742&lt;=WORKDAY(DATE('1. Informace o projektu'!$C$3+1,1,31)-1,1)),"OK","!!"),RIGHT(H742,3)="(a)",IF(AND(G742&gt;=DATE('1. Informace o projektu'!$C$3,1,1),G742&lt;=WORKDAY(DATE('1. Informace o projektu'!$C$3,12,31)-1,1,'6. Data'!$C$76:$C$89)),"OK","!!"),ISBLANK(G742),"!",ISBLANK(H742),"!!!",H742='6. Data'!$B$3,"vyberte druh nákladu")," ")</f>
        <v xml:space="preserve"> </v>
      </c>
      <c r="J742" s="261" t="str">
        <f t="shared" si="33"/>
        <v xml:space="preserve"> </v>
      </c>
      <c r="K742" s="238" t="str">
        <f t="shared" si="34"/>
        <v xml:space="preserve"> </v>
      </c>
      <c r="L742" s="87" t="str">
        <f t="shared" si="35"/>
        <v xml:space="preserve"> </v>
      </c>
    </row>
    <row r="743" spans="1:12" x14ac:dyDescent="0.25">
      <c r="A743" s="72"/>
      <c r="B743" s="82"/>
      <c r="C743" s="82"/>
      <c r="D743" s="79"/>
      <c r="E743" s="83"/>
      <c r="F743" s="83"/>
      <c r="G743" s="81"/>
      <c r="H743" s="126"/>
      <c r="I743" s="238" t="str">
        <f>IF(ISNUMBER(F743),_xlfn.IFS(RIGHT(H743,3)="(b)",IF(AND(G743&gt;=DATE('1. Informace o projektu'!$C$3,1,1),G743&lt;=WORKDAY(DATE('1. Informace o projektu'!$C$3+1,1,31)-1,1)),"OK","!!"),RIGHT(H743,3)="(a)",IF(AND(G743&gt;=DATE('1. Informace o projektu'!$C$3,1,1),G743&lt;=WORKDAY(DATE('1. Informace o projektu'!$C$3,12,31)-1,1,'6. Data'!$C$76:$C$89)),"OK","!!"),ISBLANK(G743),"!",ISBLANK(H743),"!!!",H743='6. Data'!$B$3,"vyberte druh nákladu")," ")</f>
        <v xml:space="preserve"> </v>
      </c>
      <c r="J743" s="261" t="str">
        <f t="shared" si="33"/>
        <v xml:space="preserve"> </v>
      </c>
      <c r="K743" s="238" t="str">
        <f t="shared" si="34"/>
        <v xml:space="preserve"> </v>
      </c>
      <c r="L743" s="87" t="str">
        <f t="shared" si="35"/>
        <v xml:space="preserve"> </v>
      </c>
    </row>
    <row r="744" spans="1:12" x14ac:dyDescent="0.25">
      <c r="A744" s="72"/>
      <c r="B744" s="82"/>
      <c r="C744" s="82"/>
      <c r="D744" s="79"/>
      <c r="E744" s="83"/>
      <c r="F744" s="83"/>
      <c r="G744" s="81"/>
      <c r="H744" s="126"/>
      <c r="I744" s="238" t="str">
        <f>IF(ISNUMBER(F744),_xlfn.IFS(RIGHT(H744,3)="(b)",IF(AND(G744&gt;=DATE('1. Informace o projektu'!$C$3,1,1),G744&lt;=WORKDAY(DATE('1. Informace o projektu'!$C$3+1,1,31)-1,1)),"OK","!!"),RIGHT(H744,3)="(a)",IF(AND(G744&gt;=DATE('1. Informace o projektu'!$C$3,1,1),G744&lt;=WORKDAY(DATE('1. Informace o projektu'!$C$3,12,31)-1,1,'6. Data'!$C$76:$C$89)),"OK","!!"),ISBLANK(G744),"!",ISBLANK(H744),"!!!",H744='6. Data'!$B$3,"vyberte druh nákladu")," ")</f>
        <v xml:space="preserve"> </v>
      </c>
      <c r="J744" s="261" t="str">
        <f t="shared" si="33"/>
        <v xml:space="preserve"> </v>
      </c>
      <c r="K744" s="238" t="str">
        <f t="shared" si="34"/>
        <v xml:space="preserve"> </v>
      </c>
      <c r="L744" s="87" t="str">
        <f t="shared" si="35"/>
        <v xml:space="preserve"> </v>
      </c>
    </row>
    <row r="745" spans="1:12" x14ac:dyDescent="0.25">
      <c r="A745" s="72"/>
      <c r="B745" s="82"/>
      <c r="C745" s="82"/>
      <c r="D745" s="79"/>
      <c r="E745" s="83"/>
      <c r="F745" s="83"/>
      <c r="G745" s="81"/>
      <c r="H745" s="126"/>
      <c r="I745" s="238" t="str">
        <f>IF(ISNUMBER(F745),_xlfn.IFS(RIGHT(H745,3)="(b)",IF(AND(G745&gt;=DATE('1. Informace o projektu'!$C$3,1,1),G745&lt;=WORKDAY(DATE('1. Informace o projektu'!$C$3+1,1,31)-1,1)),"OK","!!"),RIGHT(H745,3)="(a)",IF(AND(G745&gt;=DATE('1. Informace o projektu'!$C$3,1,1),G745&lt;=WORKDAY(DATE('1. Informace o projektu'!$C$3,12,31)-1,1,'6. Data'!$C$76:$C$89)),"OK","!!"),ISBLANK(G745),"!",ISBLANK(H745),"!!!",H745='6. Data'!$B$3,"vyberte druh nákladu")," ")</f>
        <v xml:space="preserve"> </v>
      </c>
      <c r="J745" s="261" t="str">
        <f t="shared" si="33"/>
        <v xml:space="preserve"> </v>
      </c>
      <c r="K745" s="238" t="str">
        <f t="shared" si="34"/>
        <v xml:space="preserve"> </v>
      </c>
      <c r="L745" s="87" t="str">
        <f t="shared" si="35"/>
        <v xml:space="preserve"> </v>
      </c>
    </row>
    <row r="746" spans="1:12" x14ac:dyDescent="0.25">
      <c r="A746" s="72"/>
      <c r="B746" s="82"/>
      <c r="C746" s="82"/>
      <c r="D746" s="79"/>
      <c r="E746" s="83"/>
      <c r="F746" s="83"/>
      <c r="G746" s="81"/>
      <c r="H746" s="126"/>
      <c r="I746" s="238" t="str">
        <f>IF(ISNUMBER(F746),_xlfn.IFS(RIGHT(H746,3)="(b)",IF(AND(G746&gt;=DATE('1. Informace o projektu'!$C$3,1,1),G746&lt;=WORKDAY(DATE('1. Informace o projektu'!$C$3+1,1,31)-1,1)),"OK","!!"),RIGHT(H746,3)="(a)",IF(AND(G746&gt;=DATE('1. Informace o projektu'!$C$3,1,1),G746&lt;=WORKDAY(DATE('1. Informace o projektu'!$C$3,12,31)-1,1,'6. Data'!$C$76:$C$89)),"OK","!!"),ISBLANK(G746),"!",ISBLANK(H746),"!!!",H746='6. Data'!$B$3,"vyberte druh nákladu")," ")</f>
        <v xml:space="preserve"> </v>
      </c>
      <c r="J746" s="261" t="str">
        <f t="shared" si="33"/>
        <v xml:space="preserve"> </v>
      </c>
      <c r="K746" s="238" t="str">
        <f t="shared" si="34"/>
        <v xml:space="preserve"> </v>
      </c>
      <c r="L746" s="87" t="str">
        <f t="shared" si="35"/>
        <v xml:space="preserve"> </v>
      </c>
    </row>
    <row r="747" spans="1:12" x14ac:dyDescent="0.25">
      <c r="A747" s="72"/>
      <c r="B747" s="82"/>
      <c r="C747" s="82"/>
      <c r="D747" s="79"/>
      <c r="E747" s="83"/>
      <c r="F747" s="83"/>
      <c r="G747" s="81"/>
      <c r="H747" s="126"/>
      <c r="I747" s="238" t="str">
        <f>IF(ISNUMBER(F747),_xlfn.IFS(RIGHT(H747,3)="(b)",IF(AND(G747&gt;=DATE('1. Informace o projektu'!$C$3,1,1),G747&lt;=WORKDAY(DATE('1. Informace o projektu'!$C$3+1,1,31)-1,1)),"OK","!!"),RIGHT(H747,3)="(a)",IF(AND(G747&gt;=DATE('1. Informace o projektu'!$C$3,1,1),G747&lt;=WORKDAY(DATE('1. Informace o projektu'!$C$3,12,31)-1,1,'6. Data'!$C$76:$C$89)),"OK","!!"),ISBLANK(G747),"!",ISBLANK(H747),"!!!",H747='6. Data'!$B$3,"vyberte druh nákladu")," ")</f>
        <v xml:space="preserve"> </v>
      </c>
      <c r="J747" s="261" t="str">
        <f t="shared" si="33"/>
        <v xml:space="preserve"> </v>
      </c>
      <c r="K747" s="238" t="str">
        <f t="shared" si="34"/>
        <v xml:space="preserve"> </v>
      </c>
      <c r="L747" s="87" t="str">
        <f t="shared" si="35"/>
        <v xml:space="preserve"> </v>
      </c>
    </row>
    <row r="748" spans="1:12" x14ac:dyDescent="0.25">
      <c r="A748" s="72"/>
      <c r="B748" s="82"/>
      <c r="C748" s="82"/>
      <c r="D748" s="79"/>
      <c r="E748" s="83"/>
      <c r="F748" s="83"/>
      <c r="G748" s="81"/>
      <c r="H748" s="126"/>
      <c r="I748" s="238" t="str">
        <f>IF(ISNUMBER(F748),_xlfn.IFS(RIGHT(H748,3)="(b)",IF(AND(G748&gt;=DATE('1. Informace o projektu'!$C$3,1,1),G748&lt;=WORKDAY(DATE('1. Informace o projektu'!$C$3+1,1,31)-1,1)),"OK","!!"),RIGHT(H748,3)="(a)",IF(AND(G748&gt;=DATE('1. Informace o projektu'!$C$3,1,1),G748&lt;=WORKDAY(DATE('1. Informace o projektu'!$C$3,12,31)-1,1,'6. Data'!$C$76:$C$89)),"OK","!!"),ISBLANK(G748),"!",ISBLANK(H748),"!!!",H748='6. Data'!$B$3,"vyberte druh nákladu")," ")</f>
        <v xml:space="preserve"> </v>
      </c>
      <c r="J748" s="261" t="str">
        <f t="shared" si="33"/>
        <v xml:space="preserve"> </v>
      </c>
      <c r="K748" s="238" t="str">
        <f t="shared" si="34"/>
        <v xml:space="preserve"> </v>
      </c>
      <c r="L748" s="87" t="str">
        <f t="shared" si="35"/>
        <v xml:space="preserve"> </v>
      </c>
    </row>
    <row r="749" spans="1:12" x14ac:dyDescent="0.25">
      <c r="A749" s="72"/>
      <c r="B749" s="82"/>
      <c r="C749" s="82"/>
      <c r="D749" s="79"/>
      <c r="E749" s="83"/>
      <c r="F749" s="83"/>
      <c r="G749" s="81"/>
      <c r="H749" s="126"/>
      <c r="I749" s="238" t="str">
        <f>IF(ISNUMBER(F749),_xlfn.IFS(RIGHT(H749,3)="(b)",IF(AND(G749&gt;=DATE('1. Informace o projektu'!$C$3,1,1),G749&lt;=WORKDAY(DATE('1. Informace o projektu'!$C$3+1,1,31)-1,1)),"OK","!!"),RIGHT(H749,3)="(a)",IF(AND(G749&gt;=DATE('1. Informace o projektu'!$C$3,1,1),G749&lt;=WORKDAY(DATE('1. Informace o projektu'!$C$3,12,31)-1,1,'6. Data'!$C$76:$C$89)),"OK","!!"),ISBLANK(G749),"!",ISBLANK(H749),"!!!",H749='6. Data'!$B$3,"vyberte druh nákladu")," ")</f>
        <v xml:space="preserve"> </v>
      </c>
      <c r="J749" s="261" t="str">
        <f t="shared" si="33"/>
        <v xml:space="preserve"> </v>
      </c>
      <c r="K749" s="238" t="str">
        <f t="shared" si="34"/>
        <v xml:space="preserve"> </v>
      </c>
      <c r="L749" s="87" t="str">
        <f t="shared" si="35"/>
        <v xml:space="preserve"> </v>
      </c>
    </row>
    <row r="750" spans="1:12" x14ac:dyDescent="0.25">
      <c r="A750" s="72"/>
      <c r="B750" s="82"/>
      <c r="C750" s="82"/>
      <c r="D750" s="79"/>
      <c r="E750" s="83"/>
      <c r="F750" s="83"/>
      <c r="G750" s="81"/>
      <c r="H750" s="126"/>
      <c r="I750" s="238" t="str">
        <f>IF(ISNUMBER(F750),_xlfn.IFS(RIGHT(H750,3)="(b)",IF(AND(G750&gt;=DATE('1. Informace o projektu'!$C$3,1,1),G750&lt;=WORKDAY(DATE('1. Informace o projektu'!$C$3+1,1,31)-1,1)),"OK","!!"),RIGHT(H750,3)="(a)",IF(AND(G750&gt;=DATE('1. Informace o projektu'!$C$3,1,1),G750&lt;=WORKDAY(DATE('1. Informace o projektu'!$C$3,12,31)-1,1,'6. Data'!$C$76:$C$89)),"OK","!!"),ISBLANK(G750),"!",ISBLANK(H750),"!!!",H750='6. Data'!$B$3,"vyberte druh nákladu")," ")</f>
        <v xml:space="preserve"> </v>
      </c>
      <c r="J750" s="261" t="str">
        <f t="shared" si="33"/>
        <v xml:space="preserve"> </v>
      </c>
      <c r="K750" s="238" t="str">
        <f t="shared" si="34"/>
        <v xml:space="preserve"> </v>
      </c>
      <c r="L750" s="87" t="str">
        <f t="shared" si="35"/>
        <v xml:space="preserve"> </v>
      </c>
    </row>
    <row r="751" spans="1:12" x14ac:dyDescent="0.25">
      <c r="A751" s="72"/>
      <c r="B751" s="82"/>
      <c r="C751" s="82"/>
      <c r="D751" s="79"/>
      <c r="E751" s="83"/>
      <c r="F751" s="83"/>
      <c r="G751" s="81"/>
      <c r="H751" s="126"/>
      <c r="I751" s="238" t="str">
        <f>IF(ISNUMBER(F751),_xlfn.IFS(RIGHT(H751,3)="(b)",IF(AND(G751&gt;=DATE('1. Informace o projektu'!$C$3,1,1),G751&lt;=WORKDAY(DATE('1. Informace o projektu'!$C$3+1,1,31)-1,1)),"OK","!!"),RIGHT(H751,3)="(a)",IF(AND(G751&gt;=DATE('1. Informace o projektu'!$C$3,1,1),G751&lt;=WORKDAY(DATE('1. Informace o projektu'!$C$3,12,31)-1,1,'6. Data'!$C$76:$C$89)),"OK","!!"),ISBLANK(G751),"!",ISBLANK(H751),"!!!",H751='6. Data'!$B$3,"vyberte druh nákladu")," ")</f>
        <v xml:space="preserve"> </v>
      </c>
      <c r="J751" s="261" t="str">
        <f t="shared" si="33"/>
        <v xml:space="preserve"> </v>
      </c>
      <c r="K751" s="238" t="str">
        <f t="shared" si="34"/>
        <v xml:space="preserve"> </v>
      </c>
      <c r="L751" s="87" t="str">
        <f t="shared" si="35"/>
        <v xml:space="preserve"> </v>
      </c>
    </row>
    <row r="752" spans="1:12" x14ac:dyDescent="0.25">
      <c r="A752" s="72"/>
      <c r="B752" s="82"/>
      <c r="C752" s="82"/>
      <c r="D752" s="79"/>
      <c r="E752" s="83"/>
      <c r="F752" s="83"/>
      <c r="G752" s="81"/>
      <c r="H752" s="126"/>
      <c r="I752" s="238" t="str">
        <f>IF(ISNUMBER(F752),_xlfn.IFS(RIGHT(H752,3)="(b)",IF(AND(G752&gt;=DATE('1. Informace o projektu'!$C$3,1,1),G752&lt;=WORKDAY(DATE('1. Informace o projektu'!$C$3+1,1,31)-1,1)),"OK","!!"),RIGHT(H752,3)="(a)",IF(AND(G752&gt;=DATE('1. Informace o projektu'!$C$3,1,1),G752&lt;=WORKDAY(DATE('1. Informace o projektu'!$C$3,12,31)-1,1,'6. Data'!$C$76:$C$89)),"OK","!!"),ISBLANK(G752),"!",ISBLANK(H752),"!!!",H752='6. Data'!$B$3,"vyberte druh nákladu")," ")</f>
        <v xml:space="preserve"> </v>
      </c>
      <c r="J752" s="261" t="str">
        <f t="shared" si="33"/>
        <v xml:space="preserve"> </v>
      </c>
      <c r="K752" s="238" t="str">
        <f t="shared" si="34"/>
        <v xml:space="preserve"> </v>
      </c>
      <c r="L752" s="87" t="str">
        <f t="shared" si="35"/>
        <v xml:space="preserve"> </v>
      </c>
    </row>
    <row r="753" spans="1:12" x14ac:dyDescent="0.25">
      <c r="A753" s="72"/>
      <c r="B753" s="82"/>
      <c r="C753" s="82"/>
      <c r="D753" s="79"/>
      <c r="E753" s="83"/>
      <c r="F753" s="83"/>
      <c r="G753" s="81"/>
      <c r="H753" s="126"/>
      <c r="I753" s="238" t="str">
        <f>IF(ISNUMBER(F753),_xlfn.IFS(RIGHT(H753,3)="(b)",IF(AND(G753&gt;=DATE('1. Informace o projektu'!$C$3,1,1),G753&lt;=WORKDAY(DATE('1. Informace o projektu'!$C$3+1,1,31)-1,1)),"OK","!!"),RIGHT(H753,3)="(a)",IF(AND(G753&gt;=DATE('1. Informace o projektu'!$C$3,1,1),G753&lt;=WORKDAY(DATE('1. Informace o projektu'!$C$3,12,31)-1,1,'6. Data'!$C$76:$C$89)),"OK","!!"),ISBLANK(G753),"!",ISBLANK(H753),"!!!",H753='6. Data'!$B$3,"vyberte druh nákladu")," ")</f>
        <v xml:space="preserve"> </v>
      </c>
      <c r="J753" s="261" t="str">
        <f t="shared" si="33"/>
        <v xml:space="preserve"> </v>
      </c>
      <c r="K753" s="238" t="str">
        <f t="shared" si="34"/>
        <v xml:space="preserve"> </v>
      </c>
      <c r="L753" s="87" t="str">
        <f t="shared" si="35"/>
        <v xml:space="preserve"> </v>
      </c>
    </row>
    <row r="754" spans="1:12" x14ac:dyDescent="0.25">
      <c r="A754" s="72"/>
      <c r="B754" s="82"/>
      <c r="C754" s="82"/>
      <c r="D754" s="79"/>
      <c r="E754" s="83"/>
      <c r="F754" s="83"/>
      <c r="G754" s="81"/>
      <c r="H754" s="126"/>
      <c r="I754" s="238" t="str">
        <f>IF(ISNUMBER(F754),_xlfn.IFS(RIGHT(H754,3)="(b)",IF(AND(G754&gt;=DATE('1. Informace o projektu'!$C$3,1,1),G754&lt;=WORKDAY(DATE('1. Informace o projektu'!$C$3+1,1,31)-1,1)),"OK","!!"),RIGHT(H754,3)="(a)",IF(AND(G754&gt;=DATE('1. Informace o projektu'!$C$3,1,1),G754&lt;=WORKDAY(DATE('1. Informace o projektu'!$C$3,12,31)-1,1,'6. Data'!$C$76:$C$89)),"OK","!!"),ISBLANK(G754),"!",ISBLANK(H754),"!!!",H754='6. Data'!$B$3,"vyberte druh nákladu")," ")</f>
        <v xml:space="preserve"> </v>
      </c>
      <c r="J754" s="261" t="str">
        <f t="shared" si="33"/>
        <v xml:space="preserve"> </v>
      </c>
      <c r="K754" s="238" t="str">
        <f t="shared" si="34"/>
        <v xml:space="preserve"> </v>
      </c>
      <c r="L754" s="87" t="str">
        <f t="shared" si="35"/>
        <v xml:space="preserve"> </v>
      </c>
    </row>
    <row r="755" spans="1:12" x14ac:dyDescent="0.25">
      <c r="A755" s="72"/>
      <c r="B755" s="82"/>
      <c r="C755" s="82"/>
      <c r="D755" s="79"/>
      <c r="E755" s="83"/>
      <c r="F755" s="83"/>
      <c r="G755" s="81"/>
      <c r="H755" s="126"/>
      <c r="I755" s="238" t="str">
        <f>IF(ISNUMBER(F755),_xlfn.IFS(RIGHT(H755,3)="(b)",IF(AND(G755&gt;=DATE('1. Informace o projektu'!$C$3,1,1),G755&lt;=WORKDAY(DATE('1. Informace o projektu'!$C$3+1,1,31)-1,1)),"OK","!!"),RIGHT(H755,3)="(a)",IF(AND(G755&gt;=DATE('1. Informace o projektu'!$C$3,1,1),G755&lt;=WORKDAY(DATE('1. Informace o projektu'!$C$3,12,31)-1,1,'6. Data'!$C$76:$C$89)),"OK","!!"),ISBLANK(G755),"!",ISBLANK(H755),"!!!",H755='6. Data'!$B$3,"vyberte druh nákladu")," ")</f>
        <v xml:space="preserve"> </v>
      </c>
      <c r="J755" s="261" t="str">
        <f t="shared" si="33"/>
        <v xml:space="preserve"> </v>
      </c>
      <c r="K755" s="238" t="str">
        <f t="shared" si="34"/>
        <v xml:space="preserve"> </v>
      </c>
      <c r="L755" s="87" t="str">
        <f t="shared" si="35"/>
        <v xml:space="preserve"> </v>
      </c>
    </row>
    <row r="756" spans="1:12" x14ac:dyDescent="0.25">
      <c r="A756" s="72"/>
      <c r="B756" s="82"/>
      <c r="C756" s="82"/>
      <c r="D756" s="79"/>
      <c r="E756" s="83"/>
      <c r="F756" s="83"/>
      <c r="G756" s="81"/>
      <c r="H756" s="126"/>
      <c r="I756" s="238" t="str">
        <f>IF(ISNUMBER(F756),_xlfn.IFS(RIGHT(H756,3)="(b)",IF(AND(G756&gt;=DATE('1. Informace o projektu'!$C$3,1,1),G756&lt;=WORKDAY(DATE('1. Informace o projektu'!$C$3+1,1,31)-1,1)),"OK","!!"),RIGHT(H756,3)="(a)",IF(AND(G756&gt;=DATE('1. Informace o projektu'!$C$3,1,1),G756&lt;=WORKDAY(DATE('1. Informace o projektu'!$C$3,12,31)-1,1,'6. Data'!$C$76:$C$89)),"OK","!!"),ISBLANK(G756),"!",ISBLANK(H756),"!!!",H756='6. Data'!$B$3,"vyberte druh nákladu")," ")</f>
        <v xml:space="preserve"> </v>
      </c>
      <c r="J756" s="261" t="str">
        <f t="shared" si="33"/>
        <v xml:space="preserve"> </v>
      </c>
      <c r="K756" s="238" t="str">
        <f t="shared" si="34"/>
        <v xml:space="preserve"> </v>
      </c>
      <c r="L756" s="87" t="str">
        <f t="shared" si="35"/>
        <v xml:space="preserve"> </v>
      </c>
    </row>
    <row r="757" spans="1:12" x14ac:dyDescent="0.25">
      <c r="A757" s="72"/>
      <c r="B757" s="82"/>
      <c r="C757" s="82"/>
      <c r="D757" s="79"/>
      <c r="E757" s="83"/>
      <c r="F757" s="83"/>
      <c r="G757" s="81"/>
      <c r="H757" s="126"/>
      <c r="I757" s="238" t="str">
        <f>IF(ISNUMBER(F757),_xlfn.IFS(RIGHT(H757,3)="(b)",IF(AND(G757&gt;=DATE('1. Informace o projektu'!$C$3,1,1),G757&lt;=WORKDAY(DATE('1. Informace o projektu'!$C$3+1,1,31)-1,1)),"OK","!!"),RIGHT(H757,3)="(a)",IF(AND(G757&gt;=DATE('1. Informace o projektu'!$C$3,1,1),G757&lt;=WORKDAY(DATE('1. Informace o projektu'!$C$3,12,31)-1,1,'6. Data'!$C$76:$C$89)),"OK","!!"),ISBLANK(G757),"!",ISBLANK(H757),"!!!",H757='6. Data'!$B$3,"vyberte druh nákladu")," ")</f>
        <v xml:space="preserve"> </v>
      </c>
      <c r="J757" s="261" t="str">
        <f t="shared" si="33"/>
        <v xml:space="preserve"> </v>
      </c>
      <c r="K757" s="238" t="str">
        <f t="shared" si="34"/>
        <v xml:space="preserve"> </v>
      </c>
      <c r="L757" s="87" t="str">
        <f t="shared" si="35"/>
        <v xml:space="preserve"> </v>
      </c>
    </row>
    <row r="758" spans="1:12" x14ac:dyDescent="0.25">
      <c r="A758" s="72"/>
      <c r="B758" s="82"/>
      <c r="C758" s="82"/>
      <c r="D758" s="79"/>
      <c r="E758" s="83"/>
      <c r="F758" s="83"/>
      <c r="G758" s="81"/>
      <c r="H758" s="126"/>
      <c r="I758" s="238" t="str">
        <f>IF(ISNUMBER(F758),_xlfn.IFS(RIGHT(H758,3)="(b)",IF(AND(G758&gt;=DATE('1. Informace o projektu'!$C$3,1,1),G758&lt;=WORKDAY(DATE('1. Informace o projektu'!$C$3+1,1,31)-1,1)),"OK","!!"),RIGHT(H758,3)="(a)",IF(AND(G758&gt;=DATE('1. Informace o projektu'!$C$3,1,1),G758&lt;=WORKDAY(DATE('1. Informace o projektu'!$C$3,12,31)-1,1,'6. Data'!$C$76:$C$89)),"OK","!!"),ISBLANK(G758),"!",ISBLANK(H758),"!!!",H758='6. Data'!$B$3,"vyberte druh nákladu")," ")</f>
        <v xml:space="preserve"> </v>
      </c>
      <c r="J758" s="261" t="str">
        <f t="shared" si="33"/>
        <v xml:space="preserve"> </v>
      </c>
      <c r="K758" s="238" t="str">
        <f t="shared" si="34"/>
        <v xml:space="preserve"> </v>
      </c>
      <c r="L758" s="87" t="str">
        <f t="shared" si="35"/>
        <v xml:space="preserve"> </v>
      </c>
    </row>
    <row r="759" spans="1:12" x14ac:dyDescent="0.25">
      <c r="A759" s="72"/>
      <c r="B759" s="82"/>
      <c r="C759" s="82"/>
      <c r="D759" s="79"/>
      <c r="E759" s="83"/>
      <c r="F759" s="83"/>
      <c r="G759" s="81"/>
      <c r="H759" s="126"/>
      <c r="I759" s="238" t="str">
        <f>IF(ISNUMBER(F759),_xlfn.IFS(RIGHT(H759,3)="(b)",IF(AND(G759&gt;=DATE('1. Informace o projektu'!$C$3,1,1),G759&lt;=WORKDAY(DATE('1. Informace o projektu'!$C$3+1,1,31)-1,1)),"OK","!!"),RIGHT(H759,3)="(a)",IF(AND(G759&gt;=DATE('1. Informace o projektu'!$C$3,1,1),G759&lt;=WORKDAY(DATE('1. Informace o projektu'!$C$3,12,31)-1,1,'6. Data'!$C$76:$C$89)),"OK","!!"),ISBLANK(G759),"!",ISBLANK(H759),"!!!",H759='6. Data'!$B$3,"vyberte druh nákladu")," ")</f>
        <v xml:space="preserve"> </v>
      </c>
      <c r="J759" s="261" t="str">
        <f t="shared" si="33"/>
        <v xml:space="preserve"> </v>
      </c>
      <c r="K759" s="238" t="str">
        <f t="shared" si="34"/>
        <v xml:space="preserve"> </v>
      </c>
      <c r="L759" s="87" t="str">
        <f t="shared" si="35"/>
        <v xml:space="preserve"> </v>
      </c>
    </row>
    <row r="760" spans="1:12" x14ac:dyDescent="0.25">
      <c r="A760" s="72"/>
      <c r="B760" s="82"/>
      <c r="C760" s="82"/>
      <c r="D760" s="79"/>
      <c r="E760" s="83"/>
      <c r="F760" s="83"/>
      <c r="G760" s="81"/>
      <c r="H760" s="126"/>
      <c r="I760" s="238" t="str">
        <f>IF(ISNUMBER(F760),_xlfn.IFS(RIGHT(H760,3)="(b)",IF(AND(G760&gt;=DATE('1. Informace o projektu'!$C$3,1,1),G760&lt;=WORKDAY(DATE('1. Informace o projektu'!$C$3+1,1,31)-1,1)),"OK","!!"),RIGHT(H760,3)="(a)",IF(AND(G760&gt;=DATE('1. Informace o projektu'!$C$3,1,1),G760&lt;=WORKDAY(DATE('1. Informace o projektu'!$C$3,12,31)-1,1,'6. Data'!$C$76:$C$89)),"OK","!!"),ISBLANK(G760),"!",ISBLANK(H760),"!!!",H760='6. Data'!$B$3,"vyberte druh nákladu")," ")</f>
        <v xml:space="preserve"> </v>
      </c>
      <c r="J760" s="261" t="str">
        <f t="shared" si="33"/>
        <v xml:space="preserve"> </v>
      </c>
      <c r="K760" s="238" t="str">
        <f t="shared" si="34"/>
        <v xml:space="preserve"> </v>
      </c>
      <c r="L760" s="87" t="str">
        <f t="shared" si="35"/>
        <v xml:space="preserve"> </v>
      </c>
    </row>
    <row r="761" spans="1:12" x14ac:dyDescent="0.25">
      <c r="A761" s="72"/>
      <c r="B761" s="82"/>
      <c r="C761" s="82"/>
      <c r="D761" s="79"/>
      <c r="E761" s="83"/>
      <c r="F761" s="83"/>
      <c r="G761" s="81"/>
      <c r="H761" s="126"/>
      <c r="I761" s="238" t="str">
        <f>IF(ISNUMBER(F761),_xlfn.IFS(RIGHT(H761,3)="(b)",IF(AND(G761&gt;=DATE('1. Informace o projektu'!$C$3,1,1),G761&lt;=WORKDAY(DATE('1. Informace o projektu'!$C$3+1,1,31)-1,1)),"OK","!!"),RIGHT(H761,3)="(a)",IF(AND(G761&gt;=DATE('1. Informace o projektu'!$C$3,1,1),G761&lt;=WORKDAY(DATE('1. Informace o projektu'!$C$3,12,31)-1,1,'6. Data'!$C$76:$C$89)),"OK","!!"),ISBLANK(G761),"!",ISBLANK(H761),"!!!",H761='6. Data'!$B$3,"vyberte druh nákladu")," ")</f>
        <v xml:space="preserve"> </v>
      </c>
      <c r="J761" s="261" t="str">
        <f t="shared" si="33"/>
        <v xml:space="preserve"> </v>
      </c>
      <c r="K761" s="238" t="str">
        <f t="shared" si="34"/>
        <v xml:space="preserve"> </v>
      </c>
      <c r="L761" s="87" t="str">
        <f t="shared" si="35"/>
        <v xml:space="preserve"> </v>
      </c>
    </row>
    <row r="762" spans="1:12" x14ac:dyDescent="0.25">
      <c r="A762" s="72"/>
      <c r="B762" s="82"/>
      <c r="C762" s="82"/>
      <c r="D762" s="79"/>
      <c r="E762" s="83"/>
      <c r="F762" s="83"/>
      <c r="G762" s="81"/>
      <c r="H762" s="126"/>
      <c r="I762" s="238" t="str">
        <f>IF(ISNUMBER(F762),_xlfn.IFS(RIGHT(H762,3)="(b)",IF(AND(G762&gt;=DATE('1. Informace o projektu'!$C$3,1,1),G762&lt;=WORKDAY(DATE('1. Informace o projektu'!$C$3+1,1,31)-1,1)),"OK","!!"),RIGHT(H762,3)="(a)",IF(AND(G762&gt;=DATE('1. Informace o projektu'!$C$3,1,1),G762&lt;=WORKDAY(DATE('1. Informace o projektu'!$C$3,12,31)-1,1,'6. Data'!$C$76:$C$89)),"OK","!!"),ISBLANK(G762),"!",ISBLANK(H762),"!!!",H762='6. Data'!$B$3,"vyberte druh nákladu")," ")</f>
        <v xml:space="preserve"> </v>
      </c>
      <c r="J762" s="261" t="str">
        <f t="shared" si="33"/>
        <v xml:space="preserve"> </v>
      </c>
      <c r="K762" s="238" t="str">
        <f t="shared" si="34"/>
        <v xml:space="preserve"> </v>
      </c>
      <c r="L762" s="87" t="str">
        <f t="shared" si="35"/>
        <v xml:space="preserve"> </v>
      </c>
    </row>
    <row r="763" spans="1:12" x14ac:dyDescent="0.25">
      <c r="A763" s="72"/>
      <c r="B763" s="82"/>
      <c r="C763" s="82"/>
      <c r="D763" s="79"/>
      <c r="E763" s="83"/>
      <c r="F763" s="83"/>
      <c r="G763" s="81"/>
      <c r="H763" s="126"/>
      <c r="I763" s="238" t="str">
        <f>IF(ISNUMBER(F763),_xlfn.IFS(RIGHT(H763,3)="(b)",IF(AND(G763&gt;=DATE('1. Informace o projektu'!$C$3,1,1),G763&lt;=WORKDAY(DATE('1. Informace o projektu'!$C$3+1,1,31)-1,1)),"OK","!!"),RIGHT(H763,3)="(a)",IF(AND(G763&gt;=DATE('1. Informace o projektu'!$C$3,1,1),G763&lt;=WORKDAY(DATE('1. Informace o projektu'!$C$3,12,31)-1,1,'6. Data'!$C$76:$C$89)),"OK","!!"),ISBLANK(G763),"!",ISBLANK(H763),"!!!",H763='6. Data'!$B$3,"vyberte druh nákladu")," ")</f>
        <v xml:space="preserve"> </v>
      </c>
      <c r="J763" s="261" t="str">
        <f t="shared" si="33"/>
        <v xml:space="preserve"> </v>
      </c>
      <c r="K763" s="238" t="str">
        <f t="shared" si="34"/>
        <v xml:space="preserve"> </v>
      </c>
      <c r="L763" s="87" t="str">
        <f t="shared" si="35"/>
        <v xml:space="preserve"> </v>
      </c>
    </row>
    <row r="764" spans="1:12" x14ac:dyDescent="0.25">
      <c r="A764" s="72"/>
      <c r="B764" s="82"/>
      <c r="C764" s="82"/>
      <c r="D764" s="79"/>
      <c r="E764" s="83"/>
      <c r="F764" s="83"/>
      <c r="G764" s="81"/>
      <c r="H764" s="126"/>
      <c r="I764" s="238" t="str">
        <f>IF(ISNUMBER(F764),_xlfn.IFS(RIGHT(H764,3)="(b)",IF(AND(G764&gt;=DATE('1. Informace o projektu'!$C$3,1,1),G764&lt;=WORKDAY(DATE('1. Informace o projektu'!$C$3+1,1,31)-1,1)),"OK","!!"),RIGHT(H764,3)="(a)",IF(AND(G764&gt;=DATE('1. Informace o projektu'!$C$3,1,1),G764&lt;=WORKDAY(DATE('1. Informace o projektu'!$C$3,12,31)-1,1,'6. Data'!$C$76:$C$89)),"OK","!!"),ISBLANK(G764),"!",ISBLANK(H764),"!!!",H764='6. Data'!$B$3,"vyberte druh nákladu")," ")</f>
        <v xml:space="preserve"> </v>
      </c>
      <c r="J764" s="261" t="str">
        <f t="shared" si="33"/>
        <v xml:space="preserve"> </v>
      </c>
      <c r="K764" s="238" t="str">
        <f t="shared" si="34"/>
        <v xml:space="preserve"> </v>
      </c>
      <c r="L764" s="87" t="str">
        <f t="shared" si="35"/>
        <v xml:space="preserve"> </v>
      </c>
    </row>
    <row r="765" spans="1:12" x14ac:dyDescent="0.25">
      <c r="A765" s="72"/>
      <c r="B765" s="82"/>
      <c r="C765" s="82"/>
      <c r="D765" s="79"/>
      <c r="E765" s="83"/>
      <c r="F765" s="83"/>
      <c r="G765" s="81"/>
      <c r="H765" s="126"/>
      <c r="I765" s="238" t="str">
        <f>IF(ISNUMBER(F765),_xlfn.IFS(RIGHT(H765,3)="(b)",IF(AND(G765&gt;=DATE('1. Informace o projektu'!$C$3,1,1),G765&lt;=WORKDAY(DATE('1. Informace o projektu'!$C$3+1,1,31)-1,1)),"OK","!!"),RIGHT(H765,3)="(a)",IF(AND(G765&gt;=DATE('1. Informace o projektu'!$C$3,1,1),G765&lt;=WORKDAY(DATE('1. Informace o projektu'!$C$3,12,31)-1,1,'6. Data'!$C$76:$C$89)),"OK","!!"),ISBLANK(G765),"!",ISBLANK(H765),"!!!",H765='6. Data'!$B$3,"vyberte druh nákladu")," ")</f>
        <v xml:space="preserve"> </v>
      </c>
      <c r="J765" s="261" t="str">
        <f t="shared" si="33"/>
        <v xml:space="preserve"> </v>
      </c>
      <c r="K765" s="238" t="str">
        <f t="shared" si="34"/>
        <v xml:space="preserve"> </v>
      </c>
      <c r="L765" s="87" t="str">
        <f t="shared" si="35"/>
        <v xml:space="preserve"> </v>
      </c>
    </row>
    <row r="766" spans="1:12" x14ac:dyDescent="0.25">
      <c r="A766" s="72"/>
      <c r="B766" s="82"/>
      <c r="C766" s="82"/>
      <c r="D766" s="79"/>
      <c r="E766" s="83"/>
      <c r="F766" s="83"/>
      <c r="G766" s="81"/>
      <c r="H766" s="126"/>
      <c r="I766" s="238" t="str">
        <f>IF(ISNUMBER(F766),_xlfn.IFS(RIGHT(H766,3)="(b)",IF(AND(G766&gt;=DATE('1. Informace o projektu'!$C$3,1,1),G766&lt;=WORKDAY(DATE('1. Informace o projektu'!$C$3+1,1,31)-1,1)),"OK","!!"),RIGHT(H766,3)="(a)",IF(AND(G766&gt;=DATE('1. Informace o projektu'!$C$3,1,1),G766&lt;=WORKDAY(DATE('1. Informace o projektu'!$C$3,12,31)-1,1,'6. Data'!$C$76:$C$89)),"OK","!!"),ISBLANK(G766),"!",ISBLANK(H766),"!!!",H766='6. Data'!$B$3,"vyberte druh nákladu")," ")</f>
        <v xml:space="preserve"> </v>
      </c>
      <c r="J766" s="261" t="str">
        <f t="shared" si="33"/>
        <v xml:space="preserve"> </v>
      </c>
      <c r="K766" s="238" t="str">
        <f t="shared" si="34"/>
        <v xml:space="preserve"> </v>
      </c>
      <c r="L766" s="87" t="str">
        <f t="shared" si="35"/>
        <v xml:space="preserve"> </v>
      </c>
    </row>
    <row r="767" spans="1:12" x14ac:dyDescent="0.25">
      <c r="A767" s="72"/>
      <c r="B767" s="82"/>
      <c r="C767" s="82"/>
      <c r="D767" s="79"/>
      <c r="E767" s="83"/>
      <c r="F767" s="83"/>
      <c r="G767" s="81"/>
      <c r="H767" s="126"/>
      <c r="I767" s="238" t="str">
        <f>IF(ISNUMBER(F767),_xlfn.IFS(RIGHT(H767,3)="(b)",IF(AND(G767&gt;=DATE('1. Informace o projektu'!$C$3,1,1),G767&lt;=WORKDAY(DATE('1. Informace o projektu'!$C$3+1,1,31)-1,1)),"OK","!!"),RIGHT(H767,3)="(a)",IF(AND(G767&gt;=DATE('1. Informace o projektu'!$C$3,1,1),G767&lt;=WORKDAY(DATE('1. Informace o projektu'!$C$3,12,31)-1,1,'6. Data'!$C$76:$C$89)),"OK","!!"),ISBLANK(G767),"!",ISBLANK(H767),"!!!",H767='6. Data'!$B$3,"vyberte druh nákladu")," ")</f>
        <v xml:space="preserve"> </v>
      </c>
      <c r="J767" s="261" t="str">
        <f t="shared" si="33"/>
        <v xml:space="preserve"> </v>
      </c>
      <c r="K767" s="238" t="str">
        <f t="shared" si="34"/>
        <v xml:space="preserve"> </v>
      </c>
      <c r="L767" s="87" t="str">
        <f t="shared" si="35"/>
        <v xml:space="preserve"> </v>
      </c>
    </row>
    <row r="768" spans="1:12" x14ac:dyDescent="0.25">
      <c r="A768" s="72"/>
      <c r="B768" s="82"/>
      <c r="C768" s="82"/>
      <c r="D768" s="79"/>
      <c r="E768" s="83"/>
      <c r="F768" s="83"/>
      <c r="G768" s="81"/>
      <c r="H768" s="126"/>
      <c r="I768" s="238" t="str">
        <f>IF(ISNUMBER(F768),_xlfn.IFS(RIGHT(H768,3)="(b)",IF(AND(G768&gt;=DATE('1. Informace o projektu'!$C$3,1,1),G768&lt;=WORKDAY(DATE('1. Informace o projektu'!$C$3+1,1,31)-1,1)),"OK","!!"),RIGHT(H768,3)="(a)",IF(AND(G768&gt;=DATE('1. Informace o projektu'!$C$3,1,1),G768&lt;=WORKDAY(DATE('1. Informace o projektu'!$C$3,12,31)-1,1,'6. Data'!$C$76:$C$89)),"OK","!!"),ISBLANK(G768),"!",ISBLANK(H768),"!!!",H768='6. Data'!$B$3,"vyberte druh nákladu")," ")</f>
        <v xml:space="preserve"> </v>
      </c>
      <c r="J768" s="261" t="str">
        <f t="shared" si="33"/>
        <v xml:space="preserve"> </v>
      </c>
      <c r="K768" s="238" t="str">
        <f t="shared" si="34"/>
        <v xml:space="preserve"> </v>
      </c>
      <c r="L768" s="87" t="str">
        <f t="shared" si="35"/>
        <v xml:space="preserve"> </v>
      </c>
    </row>
    <row r="769" spans="1:12" x14ac:dyDescent="0.25">
      <c r="A769" s="72"/>
      <c r="B769" s="82"/>
      <c r="C769" s="82"/>
      <c r="D769" s="79"/>
      <c r="E769" s="83"/>
      <c r="F769" s="83"/>
      <c r="G769" s="81"/>
      <c r="H769" s="126"/>
      <c r="I769" s="238" t="str">
        <f>IF(ISNUMBER(F769),_xlfn.IFS(RIGHT(H769,3)="(b)",IF(AND(G769&gt;=DATE('1. Informace o projektu'!$C$3,1,1),G769&lt;=WORKDAY(DATE('1. Informace o projektu'!$C$3+1,1,31)-1,1)),"OK","!!"),RIGHT(H769,3)="(a)",IF(AND(G769&gt;=DATE('1. Informace o projektu'!$C$3,1,1),G769&lt;=WORKDAY(DATE('1. Informace o projektu'!$C$3,12,31)-1,1,'6. Data'!$C$76:$C$89)),"OK","!!"),ISBLANK(G769),"!",ISBLANK(H769),"!!!",H769='6. Data'!$B$3,"vyberte druh nákladu")," ")</f>
        <v xml:space="preserve"> </v>
      </c>
      <c r="J769" s="261" t="str">
        <f t="shared" si="33"/>
        <v xml:space="preserve"> </v>
      </c>
      <c r="K769" s="238" t="str">
        <f t="shared" si="34"/>
        <v xml:space="preserve"> </v>
      </c>
      <c r="L769" s="87" t="str">
        <f t="shared" si="35"/>
        <v xml:space="preserve"> </v>
      </c>
    </row>
    <row r="770" spans="1:12" x14ac:dyDescent="0.25">
      <c r="A770" s="72"/>
      <c r="B770" s="82"/>
      <c r="C770" s="82"/>
      <c r="D770" s="79"/>
      <c r="E770" s="83"/>
      <c r="F770" s="83"/>
      <c r="G770" s="81"/>
      <c r="H770" s="126"/>
      <c r="I770" s="238" t="str">
        <f>IF(ISNUMBER(F770),_xlfn.IFS(RIGHT(H770,3)="(b)",IF(AND(G770&gt;=DATE('1. Informace o projektu'!$C$3,1,1),G770&lt;=WORKDAY(DATE('1. Informace o projektu'!$C$3+1,1,31)-1,1)),"OK","!!"),RIGHT(H770,3)="(a)",IF(AND(G770&gt;=DATE('1. Informace o projektu'!$C$3,1,1),G770&lt;=WORKDAY(DATE('1. Informace o projektu'!$C$3,12,31)-1,1,'6. Data'!$C$76:$C$89)),"OK","!!"),ISBLANK(G770),"!",ISBLANK(H770),"!!!",H770='6. Data'!$B$3,"vyberte druh nákladu")," ")</f>
        <v xml:space="preserve"> </v>
      </c>
      <c r="J770" s="261" t="str">
        <f t="shared" si="33"/>
        <v xml:space="preserve"> </v>
      </c>
      <c r="K770" s="238" t="str">
        <f t="shared" si="34"/>
        <v xml:space="preserve"> </v>
      </c>
      <c r="L770" s="87" t="str">
        <f t="shared" si="35"/>
        <v xml:space="preserve"> </v>
      </c>
    </row>
    <row r="771" spans="1:12" x14ac:dyDescent="0.25">
      <c r="A771" s="72"/>
      <c r="B771" s="82"/>
      <c r="C771" s="82"/>
      <c r="D771" s="79"/>
      <c r="E771" s="83"/>
      <c r="F771" s="83"/>
      <c r="G771" s="81"/>
      <c r="H771" s="126"/>
      <c r="I771" s="238" t="str">
        <f>IF(ISNUMBER(F771),_xlfn.IFS(RIGHT(H771,3)="(b)",IF(AND(G771&gt;=DATE('1. Informace o projektu'!$C$3,1,1),G771&lt;=WORKDAY(DATE('1. Informace o projektu'!$C$3+1,1,31)-1,1)),"OK","!!"),RIGHT(H771,3)="(a)",IF(AND(G771&gt;=DATE('1. Informace o projektu'!$C$3,1,1),G771&lt;=WORKDAY(DATE('1. Informace o projektu'!$C$3,12,31)-1,1,'6. Data'!$C$76:$C$89)),"OK","!!"),ISBLANK(G771),"!",ISBLANK(H771),"!!!",H771='6. Data'!$B$3,"vyberte druh nákladu")," ")</f>
        <v xml:space="preserve"> </v>
      </c>
      <c r="J771" s="261" t="str">
        <f t="shared" si="33"/>
        <v xml:space="preserve"> </v>
      </c>
      <c r="K771" s="238" t="str">
        <f t="shared" si="34"/>
        <v xml:space="preserve"> </v>
      </c>
      <c r="L771" s="87" t="str">
        <f t="shared" si="35"/>
        <v xml:space="preserve"> </v>
      </c>
    </row>
    <row r="772" spans="1:12" x14ac:dyDescent="0.25">
      <c r="A772" s="72"/>
      <c r="B772" s="82"/>
      <c r="C772" s="82"/>
      <c r="D772" s="79"/>
      <c r="E772" s="83"/>
      <c r="F772" s="83"/>
      <c r="G772" s="81"/>
      <c r="H772" s="126"/>
      <c r="I772" s="238" t="str">
        <f>IF(ISNUMBER(F772),_xlfn.IFS(RIGHT(H772,3)="(b)",IF(AND(G772&gt;=DATE('1. Informace o projektu'!$C$3,1,1),G772&lt;=WORKDAY(DATE('1. Informace o projektu'!$C$3+1,1,31)-1,1)),"OK","!!"),RIGHT(H772,3)="(a)",IF(AND(G772&gt;=DATE('1. Informace o projektu'!$C$3,1,1),G772&lt;=WORKDAY(DATE('1. Informace o projektu'!$C$3,12,31)-1,1,'6. Data'!$C$76:$C$89)),"OK","!!"),ISBLANK(G772),"!",ISBLANK(H772),"!!!",H772='6. Data'!$B$3,"vyberte druh nákladu")," ")</f>
        <v xml:space="preserve"> </v>
      </c>
      <c r="J772" s="261" t="str">
        <f t="shared" si="33"/>
        <v xml:space="preserve"> </v>
      </c>
      <c r="K772" s="238" t="str">
        <f t="shared" si="34"/>
        <v xml:space="preserve"> </v>
      </c>
      <c r="L772" s="87" t="str">
        <f t="shared" si="35"/>
        <v xml:space="preserve"> </v>
      </c>
    </row>
    <row r="773" spans="1:12" x14ac:dyDescent="0.25">
      <c r="A773" s="72"/>
      <c r="B773" s="82"/>
      <c r="C773" s="82"/>
      <c r="D773" s="79"/>
      <c r="E773" s="83"/>
      <c r="F773" s="83"/>
      <c r="G773" s="81"/>
      <c r="H773" s="126"/>
      <c r="I773" s="238" t="str">
        <f>IF(ISNUMBER(F773),_xlfn.IFS(RIGHT(H773,3)="(b)",IF(AND(G773&gt;=DATE('1. Informace o projektu'!$C$3,1,1),G773&lt;=WORKDAY(DATE('1. Informace o projektu'!$C$3+1,1,31)-1,1)),"OK","!!"),RIGHT(H773,3)="(a)",IF(AND(G773&gt;=DATE('1. Informace o projektu'!$C$3,1,1),G773&lt;=WORKDAY(DATE('1. Informace o projektu'!$C$3,12,31)-1,1,'6. Data'!$C$76:$C$89)),"OK","!!"),ISBLANK(G773),"!",ISBLANK(H773),"!!!",H773='6. Data'!$B$3,"vyberte druh nákladu")," ")</f>
        <v xml:space="preserve"> </v>
      </c>
      <c r="J773" s="261" t="str">
        <f t="shared" si="33"/>
        <v xml:space="preserve"> </v>
      </c>
      <c r="K773" s="238" t="str">
        <f t="shared" si="34"/>
        <v xml:space="preserve"> </v>
      </c>
      <c r="L773" s="87" t="str">
        <f t="shared" si="35"/>
        <v xml:space="preserve"> </v>
      </c>
    </row>
    <row r="774" spans="1:12" x14ac:dyDescent="0.25">
      <c r="A774" s="72"/>
      <c r="B774" s="82"/>
      <c r="C774" s="82"/>
      <c r="D774" s="79"/>
      <c r="E774" s="83"/>
      <c r="F774" s="83"/>
      <c r="G774" s="81"/>
      <c r="H774" s="126"/>
      <c r="I774" s="238" t="str">
        <f>IF(ISNUMBER(F774),_xlfn.IFS(RIGHT(H774,3)="(b)",IF(AND(G774&gt;=DATE('1. Informace o projektu'!$C$3,1,1),G774&lt;=WORKDAY(DATE('1. Informace o projektu'!$C$3+1,1,31)-1,1)),"OK","!!"),RIGHT(H774,3)="(a)",IF(AND(G774&gt;=DATE('1. Informace o projektu'!$C$3,1,1),G774&lt;=WORKDAY(DATE('1. Informace o projektu'!$C$3,12,31)-1,1,'6. Data'!$C$76:$C$89)),"OK","!!"),ISBLANK(G774),"!",ISBLANK(H774),"!!!",H774='6. Data'!$B$3,"vyberte druh nákladu")," ")</f>
        <v xml:space="preserve"> </v>
      </c>
      <c r="J774" s="261" t="str">
        <f t="shared" si="33"/>
        <v xml:space="preserve"> </v>
      </c>
      <c r="K774" s="238" t="str">
        <f t="shared" si="34"/>
        <v xml:space="preserve"> </v>
      </c>
      <c r="L774" s="87" t="str">
        <f t="shared" si="35"/>
        <v xml:space="preserve"> </v>
      </c>
    </row>
    <row r="775" spans="1:12" x14ac:dyDescent="0.25">
      <c r="A775" s="72"/>
      <c r="B775" s="82"/>
      <c r="C775" s="82"/>
      <c r="D775" s="79"/>
      <c r="E775" s="83"/>
      <c r="F775" s="83"/>
      <c r="G775" s="81"/>
      <c r="H775" s="126"/>
      <c r="I775" s="238" t="str">
        <f>IF(ISNUMBER(F775),_xlfn.IFS(RIGHT(H775,3)="(b)",IF(AND(G775&gt;=DATE('1. Informace o projektu'!$C$3,1,1),G775&lt;=WORKDAY(DATE('1. Informace o projektu'!$C$3+1,1,31)-1,1)),"OK","!!"),RIGHT(H775,3)="(a)",IF(AND(G775&gt;=DATE('1. Informace o projektu'!$C$3,1,1),G775&lt;=WORKDAY(DATE('1. Informace o projektu'!$C$3,12,31)-1,1,'6. Data'!$C$76:$C$89)),"OK","!!"),ISBLANK(G775),"!",ISBLANK(H775),"!!!",H775='6. Data'!$B$3,"vyberte druh nákladu")," ")</f>
        <v xml:space="preserve"> </v>
      </c>
      <c r="J775" s="261" t="str">
        <f t="shared" ref="J775:J838" si="36">_xlfn.IFS(I775="!","Zapište datum úhrady",I775="ok"," ",I775=" "," ",I775="!!!","vyberte druh nákladu",I775="!!","nepovolené datum úhrady",I775="vyberte druh nákladu","vyberte druh nákladu")</f>
        <v xml:space="preserve"> </v>
      </c>
      <c r="K775" s="238" t="str">
        <f t="shared" ref="K775:K838" si="37">IF(ISNUMBER(F775),IF(E775&gt;=F775,"OK","!")," ")</f>
        <v xml:space="preserve"> </v>
      </c>
      <c r="L775" s="87" t="str">
        <f t="shared" ref="L775:L838" si="38">_xlfn.IFS(K775="!","Hrazeno z dotace je vyšší než fakturovaná částka",K775="ok"," ",K775=" "," ")</f>
        <v xml:space="preserve"> </v>
      </c>
    </row>
    <row r="776" spans="1:12" x14ac:dyDescent="0.25">
      <c r="A776" s="72"/>
      <c r="B776" s="82"/>
      <c r="C776" s="82"/>
      <c r="D776" s="79"/>
      <c r="E776" s="83"/>
      <c r="F776" s="83"/>
      <c r="G776" s="81"/>
      <c r="H776" s="126"/>
      <c r="I776" s="238" t="str">
        <f>IF(ISNUMBER(F776),_xlfn.IFS(RIGHT(H776,3)="(b)",IF(AND(G776&gt;=DATE('1. Informace o projektu'!$C$3,1,1),G776&lt;=WORKDAY(DATE('1. Informace o projektu'!$C$3+1,1,31)-1,1)),"OK","!!"),RIGHT(H776,3)="(a)",IF(AND(G776&gt;=DATE('1. Informace o projektu'!$C$3,1,1),G776&lt;=WORKDAY(DATE('1. Informace o projektu'!$C$3,12,31)-1,1,'6. Data'!$C$76:$C$89)),"OK","!!"),ISBLANK(G776),"!",ISBLANK(H776),"!!!",H776='6. Data'!$B$3,"vyberte druh nákladu")," ")</f>
        <v xml:space="preserve"> </v>
      </c>
      <c r="J776" s="261" t="str">
        <f t="shared" si="36"/>
        <v xml:space="preserve"> </v>
      </c>
      <c r="K776" s="238" t="str">
        <f t="shared" si="37"/>
        <v xml:space="preserve"> </v>
      </c>
      <c r="L776" s="87" t="str">
        <f t="shared" si="38"/>
        <v xml:space="preserve"> </v>
      </c>
    </row>
    <row r="777" spans="1:12" x14ac:dyDescent="0.25">
      <c r="A777" s="72"/>
      <c r="B777" s="82"/>
      <c r="C777" s="82"/>
      <c r="D777" s="79"/>
      <c r="E777" s="83"/>
      <c r="F777" s="83"/>
      <c r="G777" s="81"/>
      <c r="H777" s="126"/>
      <c r="I777" s="238" t="str">
        <f>IF(ISNUMBER(F777),_xlfn.IFS(RIGHT(H777,3)="(b)",IF(AND(G777&gt;=DATE('1. Informace o projektu'!$C$3,1,1),G777&lt;=WORKDAY(DATE('1. Informace o projektu'!$C$3+1,1,31)-1,1)),"OK","!!"),RIGHT(H777,3)="(a)",IF(AND(G777&gt;=DATE('1. Informace o projektu'!$C$3,1,1),G777&lt;=WORKDAY(DATE('1. Informace o projektu'!$C$3,12,31)-1,1,'6. Data'!$C$76:$C$89)),"OK","!!"),ISBLANK(G777),"!",ISBLANK(H777),"!!!",H777='6. Data'!$B$3,"vyberte druh nákladu")," ")</f>
        <v xml:space="preserve"> </v>
      </c>
      <c r="J777" s="261" t="str">
        <f t="shared" si="36"/>
        <v xml:space="preserve"> </v>
      </c>
      <c r="K777" s="238" t="str">
        <f t="shared" si="37"/>
        <v xml:space="preserve"> </v>
      </c>
      <c r="L777" s="87" t="str">
        <f t="shared" si="38"/>
        <v xml:space="preserve"> </v>
      </c>
    </row>
    <row r="778" spans="1:12" x14ac:dyDescent="0.25">
      <c r="A778" s="72"/>
      <c r="B778" s="82"/>
      <c r="C778" s="82"/>
      <c r="D778" s="79"/>
      <c r="E778" s="83"/>
      <c r="F778" s="83"/>
      <c r="G778" s="81"/>
      <c r="H778" s="126"/>
      <c r="I778" s="238" t="str">
        <f>IF(ISNUMBER(F778),_xlfn.IFS(RIGHT(H778,3)="(b)",IF(AND(G778&gt;=DATE('1. Informace o projektu'!$C$3,1,1),G778&lt;=WORKDAY(DATE('1. Informace o projektu'!$C$3+1,1,31)-1,1)),"OK","!!"),RIGHT(H778,3)="(a)",IF(AND(G778&gt;=DATE('1. Informace o projektu'!$C$3,1,1),G778&lt;=WORKDAY(DATE('1. Informace o projektu'!$C$3,12,31)-1,1,'6. Data'!$C$76:$C$89)),"OK","!!"),ISBLANK(G778),"!",ISBLANK(H778),"!!!",H778='6. Data'!$B$3,"vyberte druh nákladu")," ")</f>
        <v xml:space="preserve"> </v>
      </c>
      <c r="J778" s="261" t="str">
        <f t="shared" si="36"/>
        <v xml:space="preserve"> </v>
      </c>
      <c r="K778" s="238" t="str">
        <f t="shared" si="37"/>
        <v xml:space="preserve"> </v>
      </c>
      <c r="L778" s="87" t="str">
        <f t="shared" si="38"/>
        <v xml:space="preserve"> </v>
      </c>
    </row>
    <row r="779" spans="1:12" x14ac:dyDescent="0.25">
      <c r="A779" s="72"/>
      <c r="B779" s="82"/>
      <c r="C779" s="82"/>
      <c r="D779" s="79"/>
      <c r="E779" s="83"/>
      <c r="F779" s="83"/>
      <c r="G779" s="81"/>
      <c r="H779" s="126"/>
      <c r="I779" s="238" t="str">
        <f>IF(ISNUMBER(F779),_xlfn.IFS(RIGHT(H779,3)="(b)",IF(AND(G779&gt;=DATE('1. Informace o projektu'!$C$3,1,1),G779&lt;=WORKDAY(DATE('1. Informace o projektu'!$C$3+1,1,31)-1,1)),"OK","!!"),RIGHT(H779,3)="(a)",IF(AND(G779&gt;=DATE('1. Informace o projektu'!$C$3,1,1),G779&lt;=WORKDAY(DATE('1. Informace o projektu'!$C$3,12,31)-1,1,'6. Data'!$C$76:$C$89)),"OK","!!"),ISBLANK(G779),"!",ISBLANK(H779),"!!!",H779='6. Data'!$B$3,"vyberte druh nákladu")," ")</f>
        <v xml:space="preserve"> </v>
      </c>
      <c r="J779" s="261" t="str">
        <f t="shared" si="36"/>
        <v xml:space="preserve"> </v>
      </c>
      <c r="K779" s="238" t="str">
        <f t="shared" si="37"/>
        <v xml:space="preserve"> </v>
      </c>
      <c r="L779" s="87" t="str">
        <f t="shared" si="38"/>
        <v xml:space="preserve"> </v>
      </c>
    </row>
    <row r="780" spans="1:12" x14ac:dyDescent="0.25">
      <c r="A780" s="72"/>
      <c r="B780" s="82"/>
      <c r="C780" s="82"/>
      <c r="D780" s="79"/>
      <c r="E780" s="83"/>
      <c r="F780" s="83"/>
      <c r="G780" s="81"/>
      <c r="H780" s="126"/>
      <c r="I780" s="238" t="str">
        <f>IF(ISNUMBER(F780),_xlfn.IFS(RIGHT(H780,3)="(b)",IF(AND(G780&gt;=DATE('1. Informace o projektu'!$C$3,1,1),G780&lt;=WORKDAY(DATE('1. Informace o projektu'!$C$3+1,1,31)-1,1)),"OK","!!"),RIGHT(H780,3)="(a)",IF(AND(G780&gt;=DATE('1. Informace o projektu'!$C$3,1,1),G780&lt;=WORKDAY(DATE('1. Informace o projektu'!$C$3,12,31)-1,1,'6. Data'!$C$76:$C$89)),"OK","!!"),ISBLANK(G780),"!",ISBLANK(H780),"!!!",H780='6. Data'!$B$3,"vyberte druh nákladu")," ")</f>
        <v xml:space="preserve"> </v>
      </c>
      <c r="J780" s="261" t="str">
        <f t="shared" si="36"/>
        <v xml:space="preserve"> </v>
      </c>
      <c r="K780" s="238" t="str">
        <f t="shared" si="37"/>
        <v xml:space="preserve"> </v>
      </c>
      <c r="L780" s="87" t="str">
        <f t="shared" si="38"/>
        <v xml:space="preserve"> </v>
      </c>
    </row>
    <row r="781" spans="1:12" x14ac:dyDescent="0.25">
      <c r="A781" s="72"/>
      <c r="B781" s="82"/>
      <c r="C781" s="82"/>
      <c r="D781" s="79"/>
      <c r="E781" s="83"/>
      <c r="F781" s="83"/>
      <c r="G781" s="81"/>
      <c r="H781" s="126"/>
      <c r="I781" s="238" t="str">
        <f>IF(ISNUMBER(F781),_xlfn.IFS(RIGHT(H781,3)="(b)",IF(AND(G781&gt;=DATE('1. Informace o projektu'!$C$3,1,1),G781&lt;=WORKDAY(DATE('1. Informace o projektu'!$C$3+1,1,31)-1,1)),"OK","!!"),RIGHT(H781,3)="(a)",IF(AND(G781&gt;=DATE('1. Informace o projektu'!$C$3,1,1),G781&lt;=WORKDAY(DATE('1. Informace o projektu'!$C$3,12,31)-1,1,'6. Data'!$C$76:$C$89)),"OK","!!"),ISBLANK(G781),"!",ISBLANK(H781),"!!!",H781='6. Data'!$B$3,"vyberte druh nákladu")," ")</f>
        <v xml:space="preserve"> </v>
      </c>
      <c r="J781" s="261" t="str">
        <f t="shared" si="36"/>
        <v xml:space="preserve"> </v>
      </c>
      <c r="K781" s="238" t="str">
        <f t="shared" si="37"/>
        <v xml:space="preserve"> </v>
      </c>
      <c r="L781" s="87" t="str">
        <f t="shared" si="38"/>
        <v xml:space="preserve"> </v>
      </c>
    </row>
    <row r="782" spans="1:12" x14ac:dyDescent="0.25">
      <c r="A782" s="72"/>
      <c r="B782" s="82"/>
      <c r="C782" s="82"/>
      <c r="D782" s="79"/>
      <c r="E782" s="83"/>
      <c r="F782" s="83"/>
      <c r="G782" s="81"/>
      <c r="H782" s="126"/>
      <c r="I782" s="238" t="str">
        <f>IF(ISNUMBER(F782),_xlfn.IFS(RIGHT(H782,3)="(b)",IF(AND(G782&gt;=DATE('1. Informace o projektu'!$C$3,1,1),G782&lt;=WORKDAY(DATE('1. Informace o projektu'!$C$3+1,1,31)-1,1)),"OK","!!"),RIGHT(H782,3)="(a)",IF(AND(G782&gt;=DATE('1. Informace o projektu'!$C$3,1,1),G782&lt;=WORKDAY(DATE('1. Informace o projektu'!$C$3,12,31)-1,1,'6. Data'!$C$76:$C$89)),"OK","!!"),ISBLANK(G782),"!",ISBLANK(H782),"!!!",H782='6. Data'!$B$3,"vyberte druh nákladu")," ")</f>
        <v xml:space="preserve"> </v>
      </c>
      <c r="J782" s="261" t="str">
        <f t="shared" si="36"/>
        <v xml:space="preserve"> </v>
      </c>
      <c r="K782" s="238" t="str">
        <f t="shared" si="37"/>
        <v xml:space="preserve"> </v>
      </c>
      <c r="L782" s="87" t="str">
        <f t="shared" si="38"/>
        <v xml:space="preserve"> </v>
      </c>
    </row>
    <row r="783" spans="1:12" x14ac:dyDescent="0.25">
      <c r="A783" s="72"/>
      <c r="B783" s="82"/>
      <c r="C783" s="82"/>
      <c r="D783" s="79"/>
      <c r="E783" s="83"/>
      <c r="F783" s="83"/>
      <c r="G783" s="81"/>
      <c r="H783" s="126"/>
      <c r="I783" s="238" t="str">
        <f>IF(ISNUMBER(F783),_xlfn.IFS(RIGHT(H783,3)="(b)",IF(AND(G783&gt;=DATE('1. Informace o projektu'!$C$3,1,1),G783&lt;=WORKDAY(DATE('1. Informace o projektu'!$C$3+1,1,31)-1,1)),"OK","!!"),RIGHT(H783,3)="(a)",IF(AND(G783&gt;=DATE('1. Informace o projektu'!$C$3,1,1),G783&lt;=WORKDAY(DATE('1. Informace o projektu'!$C$3,12,31)-1,1,'6. Data'!$C$76:$C$89)),"OK","!!"),ISBLANK(G783),"!",ISBLANK(H783),"!!!",H783='6. Data'!$B$3,"vyberte druh nákladu")," ")</f>
        <v xml:space="preserve"> </v>
      </c>
      <c r="J783" s="261" t="str">
        <f t="shared" si="36"/>
        <v xml:space="preserve"> </v>
      </c>
      <c r="K783" s="238" t="str">
        <f t="shared" si="37"/>
        <v xml:space="preserve"> </v>
      </c>
      <c r="L783" s="87" t="str">
        <f t="shared" si="38"/>
        <v xml:space="preserve"> </v>
      </c>
    </row>
    <row r="784" spans="1:12" x14ac:dyDescent="0.25">
      <c r="A784" s="72"/>
      <c r="B784" s="82"/>
      <c r="C784" s="82"/>
      <c r="D784" s="79"/>
      <c r="E784" s="83"/>
      <c r="F784" s="83"/>
      <c r="G784" s="81"/>
      <c r="H784" s="126"/>
      <c r="I784" s="238" t="str">
        <f>IF(ISNUMBER(F784),_xlfn.IFS(RIGHT(H784,3)="(b)",IF(AND(G784&gt;=DATE('1. Informace o projektu'!$C$3,1,1),G784&lt;=WORKDAY(DATE('1. Informace o projektu'!$C$3+1,1,31)-1,1)),"OK","!!"),RIGHT(H784,3)="(a)",IF(AND(G784&gt;=DATE('1. Informace o projektu'!$C$3,1,1),G784&lt;=WORKDAY(DATE('1. Informace o projektu'!$C$3,12,31)-1,1,'6. Data'!$C$76:$C$89)),"OK","!!"),ISBLANK(G784),"!",ISBLANK(H784),"!!!",H784='6. Data'!$B$3,"vyberte druh nákladu")," ")</f>
        <v xml:space="preserve"> </v>
      </c>
      <c r="J784" s="261" t="str">
        <f t="shared" si="36"/>
        <v xml:space="preserve"> </v>
      </c>
      <c r="K784" s="238" t="str">
        <f t="shared" si="37"/>
        <v xml:space="preserve"> </v>
      </c>
      <c r="L784" s="87" t="str">
        <f t="shared" si="38"/>
        <v xml:space="preserve"> </v>
      </c>
    </row>
    <row r="785" spans="1:12" x14ac:dyDescent="0.25">
      <c r="A785" s="72"/>
      <c r="B785" s="82"/>
      <c r="C785" s="82"/>
      <c r="D785" s="79"/>
      <c r="E785" s="83"/>
      <c r="F785" s="83"/>
      <c r="G785" s="81"/>
      <c r="H785" s="126"/>
      <c r="I785" s="238" t="str">
        <f>IF(ISNUMBER(F785),_xlfn.IFS(RIGHT(H785,3)="(b)",IF(AND(G785&gt;=DATE('1. Informace o projektu'!$C$3,1,1),G785&lt;=WORKDAY(DATE('1. Informace o projektu'!$C$3+1,1,31)-1,1)),"OK","!!"),RIGHT(H785,3)="(a)",IF(AND(G785&gt;=DATE('1. Informace o projektu'!$C$3,1,1),G785&lt;=WORKDAY(DATE('1. Informace o projektu'!$C$3,12,31)-1,1,'6. Data'!$C$76:$C$89)),"OK","!!"),ISBLANK(G785),"!",ISBLANK(H785),"!!!",H785='6. Data'!$B$3,"vyberte druh nákladu")," ")</f>
        <v xml:space="preserve"> </v>
      </c>
      <c r="J785" s="261" t="str">
        <f t="shared" si="36"/>
        <v xml:space="preserve"> </v>
      </c>
      <c r="K785" s="238" t="str">
        <f t="shared" si="37"/>
        <v xml:space="preserve"> </v>
      </c>
      <c r="L785" s="87" t="str">
        <f t="shared" si="38"/>
        <v xml:space="preserve"> </v>
      </c>
    </row>
    <row r="786" spans="1:12" x14ac:dyDescent="0.25">
      <c r="A786" s="72"/>
      <c r="B786" s="82"/>
      <c r="C786" s="82"/>
      <c r="D786" s="79"/>
      <c r="E786" s="83"/>
      <c r="F786" s="83"/>
      <c r="G786" s="81"/>
      <c r="H786" s="126"/>
      <c r="I786" s="238" t="str">
        <f>IF(ISNUMBER(F786),_xlfn.IFS(RIGHT(H786,3)="(b)",IF(AND(G786&gt;=DATE('1. Informace o projektu'!$C$3,1,1),G786&lt;=WORKDAY(DATE('1. Informace o projektu'!$C$3+1,1,31)-1,1)),"OK","!!"),RIGHT(H786,3)="(a)",IF(AND(G786&gt;=DATE('1. Informace o projektu'!$C$3,1,1),G786&lt;=WORKDAY(DATE('1. Informace o projektu'!$C$3,12,31)-1,1,'6. Data'!$C$76:$C$89)),"OK","!!"),ISBLANK(G786),"!",ISBLANK(H786),"!!!",H786='6. Data'!$B$3,"vyberte druh nákladu")," ")</f>
        <v xml:space="preserve"> </v>
      </c>
      <c r="J786" s="261" t="str">
        <f t="shared" si="36"/>
        <v xml:space="preserve"> </v>
      </c>
      <c r="K786" s="238" t="str">
        <f t="shared" si="37"/>
        <v xml:space="preserve"> </v>
      </c>
      <c r="L786" s="87" t="str">
        <f t="shared" si="38"/>
        <v xml:space="preserve"> </v>
      </c>
    </row>
    <row r="787" spans="1:12" x14ac:dyDescent="0.25">
      <c r="A787" s="72"/>
      <c r="B787" s="82"/>
      <c r="C787" s="82"/>
      <c r="D787" s="79"/>
      <c r="E787" s="83"/>
      <c r="F787" s="83"/>
      <c r="G787" s="81"/>
      <c r="H787" s="126"/>
      <c r="I787" s="238" t="str">
        <f>IF(ISNUMBER(F787),_xlfn.IFS(RIGHT(H787,3)="(b)",IF(AND(G787&gt;=DATE('1. Informace o projektu'!$C$3,1,1),G787&lt;=WORKDAY(DATE('1. Informace o projektu'!$C$3+1,1,31)-1,1)),"OK","!!"),RIGHT(H787,3)="(a)",IF(AND(G787&gt;=DATE('1. Informace o projektu'!$C$3,1,1),G787&lt;=WORKDAY(DATE('1. Informace o projektu'!$C$3,12,31)-1,1,'6. Data'!$C$76:$C$89)),"OK","!!"),ISBLANK(G787),"!",ISBLANK(H787),"!!!",H787='6. Data'!$B$3,"vyberte druh nákladu")," ")</f>
        <v xml:space="preserve"> </v>
      </c>
      <c r="J787" s="261" t="str">
        <f t="shared" si="36"/>
        <v xml:space="preserve"> </v>
      </c>
      <c r="K787" s="238" t="str">
        <f t="shared" si="37"/>
        <v xml:space="preserve"> </v>
      </c>
      <c r="L787" s="87" t="str">
        <f t="shared" si="38"/>
        <v xml:space="preserve"> </v>
      </c>
    </row>
    <row r="788" spans="1:12" x14ac:dyDescent="0.25">
      <c r="A788" s="72"/>
      <c r="B788" s="82"/>
      <c r="C788" s="82"/>
      <c r="D788" s="79"/>
      <c r="E788" s="83"/>
      <c r="F788" s="83"/>
      <c r="G788" s="81"/>
      <c r="H788" s="126"/>
      <c r="I788" s="238" t="str">
        <f>IF(ISNUMBER(F788),_xlfn.IFS(RIGHT(H788,3)="(b)",IF(AND(G788&gt;=DATE('1. Informace o projektu'!$C$3,1,1),G788&lt;=WORKDAY(DATE('1. Informace o projektu'!$C$3+1,1,31)-1,1)),"OK","!!"),RIGHT(H788,3)="(a)",IF(AND(G788&gt;=DATE('1. Informace o projektu'!$C$3,1,1),G788&lt;=WORKDAY(DATE('1. Informace o projektu'!$C$3,12,31)-1,1,'6. Data'!$C$76:$C$89)),"OK","!!"),ISBLANK(G788),"!",ISBLANK(H788),"!!!",H788='6. Data'!$B$3,"vyberte druh nákladu")," ")</f>
        <v xml:space="preserve"> </v>
      </c>
      <c r="J788" s="261" t="str">
        <f t="shared" si="36"/>
        <v xml:space="preserve"> </v>
      </c>
      <c r="K788" s="238" t="str">
        <f t="shared" si="37"/>
        <v xml:space="preserve"> </v>
      </c>
      <c r="L788" s="87" t="str">
        <f t="shared" si="38"/>
        <v xml:space="preserve"> </v>
      </c>
    </row>
    <row r="789" spans="1:12" x14ac:dyDescent="0.25">
      <c r="A789" s="72"/>
      <c r="B789" s="82"/>
      <c r="C789" s="82"/>
      <c r="D789" s="79"/>
      <c r="E789" s="83"/>
      <c r="F789" s="83"/>
      <c r="G789" s="81"/>
      <c r="H789" s="126"/>
      <c r="I789" s="238" t="str">
        <f>IF(ISNUMBER(F789),_xlfn.IFS(RIGHT(H789,3)="(b)",IF(AND(G789&gt;=DATE('1. Informace o projektu'!$C$3,1,1),G789&lt;=WORKDAY(DATE('1. Informace o projektu'!$C$3+1,1,31)-1,1)),"OK","!!"),RIGHT(H789,3)="(a)",IF(AND(G789&gt;=DATE('1. Informace o projektu'!$C$3,1,1),G789&lt;=WORKDAY(DATE('1. Informace o projektu'!$C$3,12,31)-1,1,'6. Data'!$C$76:$C$89)),"OK","!!"),ISBLANK(G789),"!",ISBLANK(H789),"!!!",H789='6. Data'!$B$3,"vyberte druh nákladu")," ")</f>
        <v xml:space="preserve"> </v>
      </c>
      <c r="J789" s="261" t="str">
        <f t="shared" si="36"/>
        <v xml:space="preserve"> </v>
      </c>
      <c r="K789" s="238" t="str">
        <f t="shared" si="37"/>
        <v xml:space="preserve"> </v>
      </c>
      <c r="L789" s="87" t="str">
        <f t="shared" si="38"/>
        <v xml:space="preserve"> </v>
      </c>
    </row>
    <row r="790" spans="1:12" x14ac:dyDescent="0.25">
      <c r="A790" s="72"/>
      <c r="B790" s="82"/>
      <c r="C790" s="82"/>
      <c r="D790" s="79"/>
      <c r="E790" s="83"/>
      <c r="F790" s="83"/>
      <c r="G790" s="81"/>
      <c r="H790" s="126"/>
      <c r="I790" s="238" t="str">
        <f>IF(ISNUMBER(F790),_xlfn.IFS(RIGHT(H790,3)="(b)",IF(AND(G790&gt;=DATE('1. Informace o projektu'!$C$3,1,1),G790&lt;=WORKDAY(DATE('1. Informace o projektu'!$C$3+1,1,31)-1,1)),"OK","!!"),RIGHT(H790,3)="(a)",IF(AND(G790&gt;=DATE('1. Informace o projektu'!$C$3,1,1),G790&lt;=WORKDAY(DATE('1. Informace o projektu'!$C$3,12,31)-1,1,'6. Data'!$C$76:$C$89)),"OK","!!"),ISBLANK(G790),"!",ISBLANK(H790),"!!!",H790='6. Data'!$B$3,"vyberte druh nákladu")," ")</f>
        <v xml:space="preserve"> </v>
      </c>
      <c r="J790" s="261" t="str">
        <f t="shared" si="36"/>
        <v xml:space="preserve"> </v>
      </c>
      <c r="K790" s="238" t="str">
        <f t="shared" si="37"/>
        <v xml:space="preserve"> </v>
      </c>
      <c r="L790" s="87" t="str">
        <f t="shared" si="38"/>
        <v xml:space="preserve"> </v>
      </c>
    </row>
    <row r="791" spans="1:12" x14ac:dyDescent="0.25">
      <c r="A791" s="72"/>
      <c r="B791" s="82"/>
      <c r="C791" s="82"/>
      <c r="D791" s="79"/>
      <c r="E791" s="83"/>
      <c r="F791" s="83"/>
      <c r="G791" s="81"/>
      <c r="H791" s="126"/>
      <c r="I791" s="238" t="str">
        <f>IF(ISNUMBER(F791),_xlfn.IFS(RIGHT(H791,3)="(b)",IF(AND(G791&gt;=DATE('1. Informace o projektu'!$C$3,1,1),G791&lt;=WORKDAY(DATE('1. Informace o projektu'!$C$3+1,1,31)-1,1)),"OK","!!"),RIGHT(H791,3)="(a)",IF(AND(G791&gt;=DATE('1. Informace o projektu'!$C$3,1,1),G791&lt;=WORKDAY(DATE('1. Informace o projektu'!$C$3,12,31)-1,1,'6. Data'!$C$76:$C$89)),"OK","!!"),ISBLANK(G791),"!",ISBLANK(H791),"!!!",H791='6. Data'!$B$3,"vyberte druh nákladu")," ")</f>
        <v xml:space="preserve"> </v>
      </c>
      <c r="J791" s="261" t="str">
        <f t="shared" si="36"/>
        <v xml:space="preserve"> </v>
      </c>
      <c r="K791" s="238" t="str">
        <f t="shared" si="37"/>
        <v xml:space="preserve"> </v>
      </c>
      <c r="L791" s="87" t="str">
        <f t="shared" si="38"/>
        <v xml:space="preserve"> </v>
      </c>
    </row>
    <row r="792" spans="1:12" x14ac:dyDescent="0.25">
      <c r="A792" s="72"/>
      <c r="B792" s="82"/>
      <c r="C792" s="82"/>
      <c r="D792" s="79"/>
      <c r="E792" s="83"/>
      <c r="F792" s="83"/>
      <c r="G792" s="81"/>
      <c r="H792" s="126"/>
      <c r="I792" s="238" t="str">
        <f>IF(ISNUMBER(F792),_xlfn.IFS(RIGHT(H792,3)="(b)",IF(AND(G792&gt;=DATE('1. Informace o projektu'!$C$3,1,1),G792&lt;=WORKDAY(DATE('1. Informace o projektu'!$C$3+1,1,31)-1,1)),"OK","!!"),RIGHT(H792,3)="(a)",IF(AND(G792&gt;=DATE('1. Informace o projektu'!$C$3,1,1),G792&lt;=WORKDAY(DATE('1. Informace o projektu'!$C$3,12,31)-1,1,'6. Data'!$C$76:$C$89)),"OK","!!"),ISBLANK(G792),"!",ISBLANK(H792),"!!!",H792='6. Data'!$B$3,"vyberte druh nákladu")," ")</f>
        <v xml:space="preserve"> </v>
      </c>
      <c r="J792" s="261" t="str">
        <f t="shared" si="36"/>
        <v xml:space="preserve"> </v>
      </c>
      <c r="K792" s="238" t="str">
        <f t="shared" si="37"/>
        <v xml:space="preserve"> </v>
      </c>
      <c r="L792" s="87" t="str">
        <f t="shared" si="38"/>
        <v xml:space="preserve"> </v>
      </c>
    </row>
    <row r="793" spans="1:12" x14ac:dyDescent="0.25">
      <c r="A793" s="72"/>
      <c r="B793" s="82"/>
      <c r="C793" s="82"/>
      <c r="D793" s="79"/>
      <c r="E793" s="83"/>
      <c r="F793" s="83"/>
      <c r="G793" s="81"/>
      <c r="H793" s="126"/>
      <c r="I793" s="238" t="str">
        <f>IF(ISNUMBER(F793),_xlfn.IFS(RIGHT(H793,3)="(b)",IF(AND(G793&gt;=DATE('1. Informace o projektu'!$C$3,1,1),G793&lt;=WORKDAY(DATE('1. Informace o projektu'!$C$3+1,1,31)-1,1)),"OK","!!"),RIGHT(H793,3)="(a)",IF(AND(G793&gt;=DATE('1. Informace o projektu'!$C$3,1,1),G793&lt;=WORKDAY(DATE('1. Informace o projektu'!$C$3,12,31)-1,1,'6. Data'!$C$76:$C$89)),"OK","!!"),ISBLANK(G793),"!",ISBLANK(H793),"!!!",H793='6. Data'!$B$3,"vyberte druh nákladu")," ")</f>
        <v xml:space="preserve"> </v>
      </c>
      <c r="J793" s="261" t="str">
        <f t="shared" si="36"/>
        <v xml:space="preserve"> </v>
      </c>
      <c r="K793" s="238" t="str">
        <f t="shared" si="37"/>
        <v xml:space="preserve"> </v>
      </c>
      <c r="L793" s="87" t="str">
        <f t="shared" si="38"/>
        <v xml:space="preserve"> </v>
      </c>
    </row>
    <row r="794" spans="1:12" x14ac:dyDescent="0.25">
      <c r="A794" s="72"/>
      <c r="B794" s="82"/>
      <c r="C794" s="82"/>
      <c r="D794" s="79"/>
      <c r="E794" s="83"/>
      <c r="F794" s="83"/>
      <c r="G794" s="81"/>
      <c r="H794" s="126"/>
      <c r="I794" s="238" t="str">
        <f>IF(ISNUMBER(F794),_xlfn.IFS(RIGHT(H794,3)="(b)",IF(AND(G794&gt;=DATE('1. Informace o projektu'!$C$3,1,1),G794&lt;=WORKDAY(DATE('1. Informace o projektu'!$C$3+1,1,31)-1,1)),"OK","!!"),RIGHT(H794,3)="(a)",IF(AND(G794&gt;=DATE('1. Informace o projektu'!$C$3,1,1),G794&lt;=WORKDAY(DATE('1. Informace o projektu'!$C$3,12,31)-1,1,'6. Data'!$C$76:$C$89)),"OK","!!"),ISBLANK(G794),"!",ISBLANK(H794),"!!!",H794='6. Data'!$B$3,"vyberte druh nákladu")," ")</f>
        <v xml:space="preserve"> </v>
      </c>
      <c r="J794" s="261" t="str">
        <f t="shared" si="36"/>
        <v xml:space="preserve"> </v>
      </c>
      <c r="K794" s="238" t="str">
        <f t="shared" si="37"/>
        <v xml:space="preserve"> </v>
      </c>
      <c r="L794" s="87" t="str">
        <f t="shared" si="38"/>
        <v xml:space="preserve"> </v>
      </c>
    </row>
    <row r="795" spans="1:12" x14ac:dyDescent="0.25">
      <c r="A795" s="72"/>
      <c r="B795" s="82"/>
      <c r="C795" s="82"/>
      <c r="D795" s="79"/>
      <c r="E795" s="83"/>
      <c r="F795" s="83"/>
      <c r="G795" s="81"/>
      <c r="H795" s="126"/>
      <c r="I795" s="238" t="str">
        <f>IF(ISNUMBER(F795),_xlfn.IFS(RIGHT(H795,3)="(b)",IF(AND(G795&gt;=DATE('1. Informace o projektu'!$C$3,1,1),G795&lt;=WORKDAY(DATE('1. Informace o projektu'!$C$3+1,1,31)-1,1)),"OK","!!"),RIGHT(H795,3)="(a)",IF(AND(G795&gt;=DATE('1. Informace o projektu'!$C$3,1,1),G795&lt;=WORKDAY(DATE('1. Informace o projektu'!$C$3,12,31)-1,1,'6. Data'!$C$76:$C$89)),"OK","!!"),ISBLANK(G795),"!",ISBLANK(H795),"!!!",H795='6. Data'!$B$3,"vyberte druh nákladu")," ")</f>
        <v xml:space="preserve"> </v>
      </c>
      <c r="J795" s="261" t="str">
        <f t="shared" si="36"/>
        <v xml:space="preserve"> </v>
      </c>
      <c r="K795" s="238" t="str">
        <f t="shared" si="37"/>
        <v xml:space="preserve"> </v>
      </c>
      <c r="L795" s="87" t="str">
        <f t="shared" si="38"/>
        <v xml:space="preserve"> </v>
      </c>
    </row>
    <row r="796" spans="1:12" x14ac:dyDescent="0.25">
      <c r="A796" s="72"/>
      <c r="B796" s="82"/>
      <c r="C796" s="82"/>
      <c r="D796" s="79"/>
      <c r="E796" s="83"/>
      <c r="F796" s="83"/>
      <c r="G796" s="81"/>
      <c r="H796" s="126"/>
      <c r="I796" s="238" t="str">
        <f>IF(ISNUMBER(F796),_xlfn.IFS(RIGHT(H796,3)="(b)",IF(AND(G796&gt;=DATE('1. Informace o projektu'!$C$3,1,1),G796&lt;=WORKDAY(DATE('1. Informace o projektu'!$C$3+1,1,31)-1,1)),"OK","!!"),RIGHT(H796,3)="(a)",IF(AND(G796&gt;=DATE('1. Informace o projektu'!$C$3,1,1),G796&lt;=WORKDAY(DATE('1. Informace o projektu'!$C$3,12,31)-1,1,'6. Data'!$C$76:$C$89)),"OK","!!"),ISBLANK(G796),"!",ISBLANK(H796),"!!!",H796='6. Data'!$B$3,"vyberte druh nákladu")," ")</f>
        <v xml:space="preserve"> </v>
      </c>
      <c r="J796" s="261" t="str">
        <f t="shared" si="36"/>
        <v xml:space="preserve"> </v>
      </c>
      <c r="K796" s="238" t="str">
        <f t="shared" si="37"/>
        <v xml:space="preserve"> </v>
      </c>
      <c r="L796" s="87" t="str">
        <f t="shared" si="38"/>
        <v xml:space="preserve"> </v>
      </c>
    </row>
    <row r="797" spans="1:12" x14ac:dyDescent="0.25">
      <c r="A797" s="72"/>
      <c r="B797" s="82"/>
      <c r="C797" s="82"/>
      <c r="D797" s="79"/>
      <c r="E797" s="83"/>
      <c r="F797" s="83"/>
      <c r="G797" s="81"/>
      <c r="H797" s="126"/>
      <c r="I797" s="238" t="str">
        <f>IF(ISNUMBER(F797),_xlfn.IFS(RIGHT(H797,3)="(b)",IF(AND(G797&gt;=DATE('1. Informace o projektu'!$C$3,1,1),G797&lt;=WORKDAY(DATE('1. Informace o projektu'!$C$3+1,1,31)-1,1)),"OK","!!"),RIGHT(H797,3)="(a)",IF(AND(G797&gt;=DATE('1. Informace o projektu'!$C$3,1,1),G797&lt;=WORKDAY(DATE('1. Informace o projektu'!$C$3,12,31)-1,1,'6. Data'!$C$76:$C$89)),"OK","!!"),ISBLANK(G797),"!",ISBLANK(H797),"!!!",H797='6. Data'!$B$3,"vyberte druh nákladu")," ")</f>
        <v xml:space="preserve"> </v>
      </c>
      <c r="J797" s="261" t="str">
        <f t="shared" si="36"/>
        <v xml:space="preserve"> </v>
      </c>
      <c r="K797" s="238" t="str">
        <f t="shared" si="37"/>
        <v xml:space="preserve"> </v>
      </c>
      <c r="L797" s="87" t="str">
        <f t="shared" si="38"/>
        <v xml:space="preserve"> </v>
      </c>
    </row>
    <row r="798" spans="1:12" x14ac:dyDescent="0.25">
      <c r="A798" s="72"/>
      <c r="B798" s="82"/>
      <c r="C798" s="82"/>
      <c r="D798" s="79"/>
      <c r="E798" s="83"/>
      <c r="F798" s="83"/>
      <c r="G798" s="81"/>
      <c r="H798" s="126"/>
      <c r="I798" s="238" t="str">
        <f>IF(ISNUMBER(F798),_xlfn.IFS(RIGHT(H798,3)="(b)",IF(AND(G798&gt;=DATE('1. Informace o projektu'!$C$3,1,1),G798&lt;=WORKDAY(DATE('1. Informace o projektu'!$C$3+1,1,31)-1,1)),"OK","!!"),RIGHT(H798,3)="(a)",IF(AND(G798&gt;=DATE('1. Informace o projektu'!$C$3,1,1),G798&lt;=WORKDAY(DATE('1. Informace o projektu'!$C$3,12,31)-1,1,'6. Data'!$C$76:$C$89)),"OK","!!"),ISBLANK(G798),"!",ISBLANK(H798),"!!!",H798='6. Data'!$B$3,"vyberte druh nákladu")," ")</f>
        <v xml:space="preserve"> </v>
      </c>
      <c r="J798" s="261" t="str">
        <f t="shared" si="36"/>
        <v xml:space="preserve"> </v>
      </c>
      <c r="K798" s="238" t="str">
        <f t="shared" si="37"/>
        <v xml:space="preserve"> </v>
      </c>
      <c r="L798" s="87" t="str">
        <f t="shared" si="38"/>
        <v xml:space="preserve"> </v>
      </c>
    </row>
    <row r="799" spans="1:12" x14ac:dyDescent="0.25">
      <c r="A799" s="72"/>
      <c r="B799" s="82"/>
      <c r="C799" s="82"/>
      <c r="D799" s="79"/>
      <c r="E799" s="83"/>
      <c r="F799" s="83"/>
      <c r="G799" s="81"/>
      <c r="H799" s="126"/>
      <c r="I799" s="238" t="str">
        <f>IF(ISNUMBER(F799),_xlfn.IFS(RIGHT(H799,3)="(b)",IF(AND(G799&gt;=DATE('1. Informace o projektu'!$C$3,1,1),G799&lt;=WORKDAY(DATE('1. Informace o projektu'!$C$3+1,1,31)-1,1)),"OK","!!"),RIGHT(H799,3)="(a)",IF(AND(G799&gt;=DATE('1. Informace o projektu'!$C$3,1,1),G799&lt;=WORKDAY(DATE('1. Informace o projektu'!$C$3,12,31)-1,1,'6. Data'!$C$76:$C$89)),"OK","!!"),ISBLANK(G799),"!",ISBLANK(H799),"!!!",H799='6. Data'!$B$3,"vyberte druh nákladu")," ")</f>
        <v xml:space="preserve"> </v>
      </c>
      <c r="J799" s="261" t="str">
        <f t="shared" si="36"/>
        <v xml:space="preserve"> </v>
      </c>
      <c r="K799" s="238" t="str">
        <f t="shared" si="37"/>
        <v xml:space="preserve"> </v>
      </c>
      <c r="L799" s="87" t="str">
        <f t="shared" si="38"/>
        <v xml:space="preserve"> </v>
      </c>
    </row>
    <row r="800" spans="1:12" x14ac:dyDescent="0.25">
      <c r="A800" s="72"/>
      <c r="B800" s="82"/>
      <c r="C800" s="82"/>
      <c r="D800" s="79"/>
      <c r="E800" s="83"/>
      <c r="F800" s="83"/>
      <c r="G800" s="81"/>
      <c r="H800" s="126"/>
      <c r="I800" s="238" t="str">
        <f>IF(ISNUMBER(F800),_xlfn.IFS(RIGHT(H800,3)="(b)",IF(AND(G800&gt;=DATE('1. Informace o projektu'!$C$3,1,1),G800&lt;=WORKDAY(DATE('1. Informace o projektu'!$C$3+1,1,31)-1,1)),"OK","!!"),RIGHT(H800,3)="(a)",IF(AND(G800&gt;=DATE('1. Informace o projektu'!$C$3,1,1),G800&lt;=WORKDAY(DATE('1. Informace o projektu'!$C$3,12,31)-1,1,'6. Data'!$C$76:$C$89)),"OK","!!"),ISBLANK(G800),"!",ISBLANK(H800),"!!!",H800='6. Data'!$B$3,"vyberte druh nákladu")," ")</f>
        <v xml:space="preserve"> </v>
      </c>
      <c r="J800" s="261" t="str">
        <f t="shared" si="36"/>
        <v xml:space="preserve"> </v>
      </c>
      <c r="K800" s="238" t="str">
        <f t="shared" si="37"/>
        <v xml:space="preserve"> </v>
      </c>
      <c r="L800" s="87" t="str">
        <f t="shared" si="38"/>
        <v xml:space="preserve"> </v>
      </c>
    </row>
    <row r="801" spans="1:12" x14ac:dyDescent="0.25">
      <c r="A801" s="72"/>
      <c r="B801" s="82"/>
      <c r="C801" s="82"/>
      <c r="D801" s="79"/>
      <c r="E801" s="83"/>
      <c r="F801" s="83"/>
      <c r="G801" s="81"/>
      <c r="H801" s="126"/>
      <c r="I801" s="238" t="str">
        <f>IF(ISNUMBER(F801),_xlfn.IFS(RIGHT(H801,3)="(b)",IF(AND(G801&gt;=DATE('1. Informace o projektu'!$C$3,1,1),G801&lt;=WORKDAY(DATE('1. Informace o projektu'!$C$3+1,1,31)-1,1)),"OK","!!"),RIGHT(H801,3)="(a)",IF(AND(G801&gt;=DATE('1. Informace o projektu'!$C$3,1,1),G801&lt;=WORKDAY(DATE('1. Informace o projektu'!$C$3,12,31)-1,1,'6. Data'!$C$76:$C$89)),"OK","!!"),ISBLANK(G801),"!",ISBLANK(H801),"!!!",H801='6. Data'!$B$3,"vyberte druh nákladu")," ")</f>
        <v xml:space="preserve"> </v>
      </c>
      <c r="J801" s="261" t="str">
        <f t="shared" si="36"/>
        <v xml:space="preserve"> </v>
      </c>
      <c r="K801" s="238" t="str">
        <f t="shared" si="37"/>
        <v xml:space="preserve"> </v>
      </c>
      <c r="L801" s="87" t="str">
        <f t="shared" si="38"/>
        <v xml:space="preserve"> </v>
      </c>
    </row>
    <row r="802" spans="1:12" x14ac:dyDescent="0.25">
      <c r="A802" s="72"/>
      <c r="B802" s="82"/>
      <c r="C802" s="82"/>
      <c r="D802" s="79"/>
      <c r="E802" s="83"/>
      <c r="F802" s="83"/>
      <c r="G802" s="81"/>
      <c r="H802" s="126"/>
      <c r="I802" s="238" t="str">
        <f>IF(ISNUMBER(F802),_xlfn.IFS(RIGHT(H802,3)="(b)",IF(AND(G802&gt;=DATE('1. Informace o projektu'!$C$3,1,1),G802&lt;=WORKDAY(DATE('1. Informace o projektu'!$C$3+1,1,31)-1,1)),"OK","!!"),RIGHT(H802,3)="(a)",IF(AND(G802&gt;=DATE('1. Informace o projektu'!$C$3,1,1),G802&lt;=WORKDAY(DATE('1. Informace o projektu'!$C$3,12,31)-1,1,'6. Data'!$C$76:$C$89)),"OK","!!"),ISBLANK(G802),"!",ISBLANK(H802),"!!!",H802='6. Data'!$B$3,"vyberte druh nákladu")," ")</f>
        <v xml:space="preserve"> </v>
      </c>
      <c r="J802" s="261" t="str">
        <f t="shared" si="36"/>
        <v xml:space="preserve"> </v>
      </c>
      <c r="K802" s="238" t="str">
        <f t="shared" si="37"/>
        <v xml:space="preserve"> </v>
      </c>
      <c r="L802" s="87" t="str">
        <f t="shared" si="38"/>
        <v xml:space="preserve"> </v>
      </c>
    </row>
    <row r="803" spans="1:12" x14ac:dyDescent="0.25">
      <c r="A803" s="72"/>
      <c r="B803" s="82"/>
      <c r="C803" s="82"/>
      <c r="D803" s="79"/>
      <c r="E803" s="83"/>
      <c r="F803" s="83"/>
      <c r="G803" s="81"/>
      <c r="H803" s="126"/>
      <c r="I803" s="238" t="str">
        <f>IF(ISNUMBER(F803),_xlfn.IFS(RIGHT(H803,3)="(b)",IF(AND(G803&gt;=DATE('1. Informace o projektu'!$C$3,1,1),G803&lt;=WORKDAY(DATE('1. Informace o projektu'!$C$3+1,1,31)-1,1)),"OK","!!"),RIGHT(H803,3)="(a)",IF(AND(G803&gt;=DATE('1. Informace o projektu'!$C$3,1,1),G803&lt;=WORKDAY(DATE('1. Informace o projektu'!$C$3,12,31)-1,1,'6. Data'!$C$76:$C$89)),"OK","!!"),ISBLANK(G803),"!",ISBLANK(H803),"!!!",H803='6. Data'!$B$3,"vyberte druh nákladu")," ")</f>
        <v xml:space="preserve"> </v>
      </c>
      <c r="J803" s="261" t="str">
        <f t="shared" si="36"/>
        <v xml:space="preserve"> </v>
      </c>
      <c r="K803" s="238" t="str">
        <f t="shared" si="37"/>
        <v xml:space="preserve"> </v>
      </c>
      <c r="L803" s="87" t="str">
        <f t="shared" si="38"/>
        <v xml:space="preserve"> </v>
      </c>
    </row>
    <row r="804" spans="1:12" x14ac:dyDescent="0.25">
      <c r="A804" s="72"/>
      <c r="B804" s="82"/>
      <c r="C804" s="82"/>
      <c r="D804" s="79"/>
      <c r="E804" s="83"/>
      <c r="F804" s="83"/>
      <c r="G804" s="81"/>
      <c r="H804" s="126"/>
      <c r="I804" s="238" t="str">
        <f>IF(ISNUMBER(F804),_xlfn.IFS(RIGHT(H804,3)="(b)",IF(AND(G804&gt;=DATE('1. Informace o projektu'!$C$3,1,1),G804&lt;=WORKDAY(DATE('1. Informace o projektu'!$C$3+1,1,31)-1,1)),"OK","!!"),RIGHT(H804,3)="(a)",IF(AND(G804&gt;=DATE('1. Informace o projektu'!$C$3,1,1),G804&lt;=WORKDAY(DATE('1. Informace o projektu'!$C$3,12,31)-1,1,'6. Data'!$C$76:$C$89)),"OK","!!"),ISBLANK(G804),"!",ISBLANK(H804),"!!!",H804='6. Data'!$B$3,"vyberte druh nákladu")," ")</f>
        <v xml:space="preserve"> </v>
      </c>
      <c r="J804" s="261" t="str">
        <f t="shared" si="36"/>
        <v xml:space="preserve"> </v>
      </c>
      <c r="K804" s="238" t="str">
        <f t="shared" si="37"/>
        <v xml:space="preserve"> </v>
      </c>
      <c r="L804" s="87" t="str">
        <f t="shared" si="38"/>
        <v xml:space="preserve"> </v>
      </c>
    </row>
    <row r="805" spans="1:12" x14ac:dyDescent="0.25">
      <c r="A805" s="72"/>
      <c r="B805" s="82"/>
      <c r="C805" s="82"/>
      <c r="D805" s="79"/>
      <c r="E805" s="83"/>
      <c r="F805" s="83"/>
      <c r="G805" s="81"/>
      <c r="H805" s="126"/>
      <c r="I805" s="238" t="str">
        <f>IF(ISNUMBER(F805),_xlfn.IFS(RIGHT(H805,3)="(b)",IF(AND(G805&gt;=DATE('1. Informace o projektu'!$C$3,1,1),G805&lt;=WORKDAY(DATE('1. Informace o projektu'!$C$3+1,1,31)-1,1)),"OK","!!"),RIGHT(H805,3)="(a)",IF(AND(G805&gt;=DATE('1. Informace o projektu'!$C$3,1,1),G805&lt;=WORKDAY(DATE('1. Informace o projektu'!$C$3,12,31)-1,1,'6. Data'!$C$76:$C$89)),"OK","!!"),ISBLANK(G805),"!",ISBLANK(H805),"!!!",H805='6. Data'!$B$3,"vyberte druh nákladu")," ")</f>
        <v xml:space="preserve"> </v>
      </c>
      <c r="J805" s="261" t="str">
        <f t="shared" si="36"/>
        <v xml:space="preserve"> </v>
      </c>
      <c r="K805" s="238" t="str">
        <f t="shared" si="37"/>
        <v xml:space="preserve"> </v>
      </c>
      <c r="L805" s="87" t="str">
        <f t="shared" si="38"/>
        <v xml:space="preserve"> </v>
      </c>
    </row>
    <row r="806" spans="1:12" x14ac:dyDescent="0.25">
      <c r="A806" s="72"/>
      <c r="B806" s="82"/>
      <c r="C806" s="82"/>
      <c r="D806" s="79"/>
      <c r="E806" s="83"/>
      <c r="F806" s="83"/>
      <c r="G806" s="81"/>
      <c r="H806" s="126"/>
      <c r="I806" s="238" t="str">
        <f>IF(ISNUMBER(F806),_xlfn.IFS(RIGHT(H806,3)="(b)",IF(AND(G806&gt;=DATE('1. Informace o projektu'!$C$3,1,1),G806&lt;=WORKDAY(DATE('1. Informace o projektu'!$C$3+1,1,31)-1,1)),"OK","!!"),RIGHT(H806,3)="(a)",IF(AND(G806&gt;=DATE('1. Informace o projektu'!$C$3,1,1),G806&lt;=WORKDAY(DATE('1. Informace o projektu'!$C$3,12,31)-1,1,'6. Data'!$C$76:$C$89)),"OK","!!"),ISBLANK(G806),"!",ISBLANK(H806),"!!!",H806='6. Data'!$B$3,"vyberte druh nákladu")," ")</f>
        <v xml:space="preserve"> </v>
      </c>
      <c r="J806" s="261" t="str">
        <f t="shared" si="36"/>
        <v xml:space="preserve"> </v>
      </c>
      <c r="K806" s="238" t="str">
        <f t="shared" si="37"/>
        <v xml:space="preserve"> </v>
      </c>
      <c r="L806" s="87" t="str">
        <f t="shared" si="38"/>
        <v xml:space="preserve"> </v>
      </c>
    </row>
    <row r="807" spans="1:12" x14ac:dyDescent="0.25">
      <c r="A807" s="72"/>
      <c r="B807" s="82"/>
      <c r="C807" s="82"/>
      <c r="D807" s="79"/>
      <c r="E807" s="83"/>
      <c r="F807" s="83"/>
      <c r="G807" s="81"/>
      <c r="H807" s="126"/>
      <c r="I807" s="238" t="str">
        <f>IF(ISNUMBER(F807),_xlfn.IFS(RIGHT(H807,3)="(b)",IF(AND(G807&gt;=DATE('1. Informace o projektu'!$C$3,1,1),G807&lt;=WORKDAY(DATE('1. Informace o projektu'!$C$3+1,1,31)-1,1)),"OK","!!"),RIGHT(H807,3)="(a)",IF(AND(G807&gt;=DATE('1. Informace o projektu'!$C$3,1,1),G807&lt;=WORKDAY(DATE('1. Informace o projektu'!$C$3,12,31)-1,1,'6. Data'!$C$76:$C$89)),"OK","!!"),ISBLANK(G807),"!",ISBLANK(H807),"!!!",H807='6. Data'!$B$3,"vyberte druh nákladu")," ")</f>
        <v xml:space="preserve"> </v>
      </c>
      <c r="J807" s="261" t="str">
        <f t="shared" si="36"/>
        <v xml:space="preserve"> </v>
      </c>
      <c r="K807" s="238" t="str">
        <f t="shared" si="37"/>
        <v xml:space="preserve"> </v>
      </c>
      <c r="L807" s="87" t="str">
        <f t="shared" si="38"/>
        <v xml:space="preserve"> </v>
      </c>
    </row>
    <row r="808" spans="1:12" x14ac:dyDescent="0.25">
      <c r="A808" s="72"/>
      <c r="B808" s="82"/>
      <c r="C808" s="82"/>
      <c r="D808" s="79"/>
      <c r="E808" s="83"/>
      <c r="F808" s="83"/>
      <c r="G808" s="81"/>
      <c r="H808" s="126"/>
      <c r="I808" s="238" t="str">
        <f>IF(ISNUMBER(F808),_xlfn.IFS(RIGHT(H808,3)="(b)",IF(AND(G808&gt;=DATE('1. Informace o projektu'!$C$3,1,1),G808&lt;=WORKDAY(DATE('1. Informace o projektu'!$C$3+1,1,31)-1,1)),"OK","!!"),RIGHT(H808,3)="(a)",IF(AND(G808&gt;=DATE('1. Informace o projektu'!$C$3,1,1),G808&lt;=WORKDAY(DATE('1. Informace o projektu'!$C$3,12,31)-1,1,'6. Data'!$C$76:$C$89)),"OK","!!"),ISBLANK(G808),"!",ISBLANK(H808),"!!!",H808='6. Data'!$B$3,"vyberte druh nákladu")," ")</f>
        <v xml:space="preserve"> </v>
      </c>
      <c r="J808" s="261" t="str">
        <f t="shared" si="36"/>
        <v xml:space="preserve"> </v>
      </c>
      <c r="K808" s="238" t="str">
        <f t="shared" si="37"/>
        <v xml:space="preserve"> </v>
      </c>
      <c r="L808" s="87" t="str">
        <f t="shared" si="38"/>
        <v xml:space="preserve"> </v>
      </c>
    </row>
    <row r="809" spans="1:12" x14ac:dyDescent="0.25">
      <c r="A809" s="72"/>
      <c r="B809" s="82"/>
      <c r="C809" s="82"/>
      <c r="D809" s="79"/>
      <c r="E809" s="83"/>
      <c r="F809" s="83"/>
      <c r="G809" s="81"/>
      <c r="H809" s="126"/>
      <c r="I809" s="238" t="str">
        <f>IF(ISNUMBER(F809),_xlfn.IFS(RIGHT(H809,3)="(b)",IF(AND(G809&gt;=DATE('1. Informace o projektu'!$C$3,1,1),G809&lt;=WORKDAY(DATE('1. Informace o projektu'!$C$3+1,1,31)-1,1)),"OK","!!"),RIGHT(H809,3)="(a)",IF(AND(G809&gt;=DATE('1. Informace o projektu'!$C$3,1,1),G809&lt;=WORKDAY(DATE('1. Informace o projektu'!$C$3,12,31)-1,1,'6. Data'!$C$76:$C$89)),"OK","!!"),ISBLANK(G809),"!",ISBLANK(H809),"!!!",H809='6. Data'!$B$3,"vyberte druh nákladu")," ")</f>
        <v xml:space="preserve"> </v>
      </c>
      <c r="J809" s="261" t="str">
        <f t="shared" si="36"/>
        <v xml:space="preserve"> </v>
      </c>
      <c r="K809" s="238" t="str">
        <f t="shared" si="37"/>
        <v xml:space="preserve"> </v>
      </c>
      <c r="L809" s="87" t="str">
        <f t="shared" si="38"/>
        <v xml:space="preserve"> </v>
      </c>
    </row>
    <row r="810" spans="1:12" x14ac:dyDescent="0.25">
      <c r="A810" s="72"/>
      <c r="B810" s="82"/>
      <c r="C810" s="82"/>
      <c r="D810" s="79"/>
      <c r="E810" s="83"/>
      <c r="F810" s="83"/>
      <c r="G810" s="81"/>
      <c r="H810" s="126"/>
      <c r="I810" s="238" t="str">
        <f>IF(ISNUMBER(F810),_xlfn.IFS(RIGHT(H810,3)="(b)",IF(AND(G810&gt;=DATE('1. Informace o projektu'!$C$3,1,1),G810&lt;=WORKDAY(DATE('1. Informace o projektu'!$C$3+1,1,31)-1,1)),"OK","!!"),RIGHT(H810,3)="(a)",IF(AND(G810&gt;=DATE('1. Informace o projektu'!$C$3,1,1),G810&lt;=WORKDAY(DATE('1. Informace o projektu'!$C$3,12,31)-1,1,'6. Data'!$C$76:$C$89)),"OK","!!"),ISBLANK(G810),"!",ISBLANK(H810),"!!!",H810='6. Data'!$B$3,"vyberte druh nákladu")," ")</f>
        <v xml:space="preserve"> </v>
      </c>
      <c r="J810" s="261" t="str">
        <f t="shared" si="36"/>
        <v xml:space="preserve"> </v>
      </c>
      <c r="K810" s="238" t="str">
        <f t="shared" si="37"/>
        <v xml:space="preserve"> </v>
      </c>
      <c r="L810" s="87" t="str">
        <f t="shared" si="38"/>
        <v xml:space="preserve"> </v>
      </c>
    </row>
    <row r="811" spans="1:12" x14ac:dyDescent="0.25">
      <c r="A811" s="72"/>
      <c r="B811" s="82"/>
      <c r="C811" s="82"/>
      <c r="D811" s="79"/>
      <c r="E811" s="83"/>
      <c r="F811" s="83"/>
      <c r="G811" s="81"/>
      <c r="H811" s="126"/>
      <c r="I811" s="238" t="str">
        <f>IF(ISNUMBER(F811),_xlfn.IFS(RIGHT(H811,3)="(b)",IF(AND(G811&gt;=DATE('1. Informace o projektu'!$C$3,1,1),G811&lt;=WORKDAY(DATE('1. Informace o projektu'!$C$3+1,1,31)-1,1)),"OK","!!"),RIGHT(H811,3)="(a)",IF(AND(G811&gt;=DATE('1. Informace o projektu'!$C$3,1,1),G811&lt;=WORKDAY(DATE('1. Informace o projektu'!$C$3,12,31)-1,1,'6. Data'!$C$76:$C$89)),"OK","!!"),ISBLANK(G811),"!",ISBLANK(H811),"!!!",H811='6. Data'!$B$3,"vyberte druh nákladu")," ")</f>
        <v xml:space="preserve"> </v>
      </c>
      <c r="J811" s="261" t="str">
        <f t="shared" si="36"/>
        <v xml:space="preserve"> </v>
      </c>
      <c r="K811" s="238" t="str">
        <f t="shared" si="37"/>
        <v xml:space="preserve"> </v>
      </c>
      <c r="L811" s="87" t="str">
        <f t="shared" si="38"/>
        <v xml:space="preserve"> </v>
      </c>
    </row>
    <row r="812" spans="1:12" x14ac:dyDescent="0.25">
      <c r="A812" s="72"/>
      <c r="B812" s="82"/>
      <c r="C812" s="82"/>
      <c r="D812" s="79"/>
      <c r="E812" s="83"/>
      <c r="F812" s="83"/>
      <c r="G812" s="81"/>
      <c r="H812" s="126"/>
      <c r="I812" s="238" t="str">
        <f>IF(ISNUMBER(F812),_xlfn.IFS(RIGHT(H812,3)="(b)",IF(AND(G812&gt;=DATE('1. Informace o projektu'!$C$3,1,1),G812&lt;=WORKDAY(DATE('1. Informace o projektu'!$C$3+1,1,31)-1,1)),"OK","!!"),RIGHT(H812,3)="(a)",IF(AND(G812&gt;=DATE('1. Informace o projektu'!$C$3,1,1),G812&lt;=WORKDAY(DATE('1. Informace o projektu'!$C$3,12,31)-1,1,'6. Data'!$C$76:$C$89)),"OK","!!"),ISBLANK(G812),"!",ISBLANK(H812),"!!!",H812='6. Data'!$B$3,"vyberte druh nákladu")," ")</f>
        <v xml:space="preserve"> </v>
      </c>
      <c r="J812" s="261" t="str">
        <f t="shared" si="36"/>
        <v xml:space="preserve"> </v>
      </c>
      <c r="K812" s="238" t="str">
        <f t="shared" si="37"/>
        <v xml:space="preserve"> </v>
      </c>
      <c r="L812" s="87" t="str">
        <f t="shared" si="38"/>
        <v xml:space="preserve"> </v>
      </c>
    </row>
    <row r="813" spans="1:12" x14ac:dyDescent="0.25">
      <c r="A813" s="72"/>
      <c r="B813" s="82"/>
      <c r="C813" s="82"/>
      <c r="D813" s="79"/>
      <c r="E813" s="83"/>
      <c r="F813" s="83"/>
      <c r="G813" s="81"/>
      <c r="H813" s="126"/>
      <c r="I813" s="238" t="str">
        <f>IF(ISNUMBER(F813),_xlfn.IFS(RIGHT(H813,3)="(b)",IF(AND(G813&gt;=DATE('1. Informace o projektu'!$C$3,1,1),G813&lt;=WORKDAY(DATE('1. Informace o projektu'!$C$3+1,1,31)-1,1)),"OK","!!"),RIGHT(H813,3)="(a)",IF(AND(G813&gt;=DATE('1. Informace o projektu'!$C$3,1,1),G813&lt;=WORKDAY(DATE('1. Informace o projektu'!$C$3,12,31)-1,1,'6. Data'!$C$76:$C$89)),"OK","!!"),ISBLANK(G813),"!",ISBLANK(H813),"!!!",H813='6. Data'!$B$3,"vyberte druh nákladu")," ")</f>
        <v xml:space="preserve"> </v>
      </c>
      <c r="J813" s="261" t="str">
        <f t="shared" si="36"/>
        <v xml:space="preserve"> </v>
      </c>
      <c r="K813" s="238" t="str">
        <f t="shared" si="37"/>
        <v xml:space="preserve"> </v>
      </c>
      <c r="L813" s="87" t="str">
        <f t="shared" si="38"/>
        <v xml:space="preserve"> </v>
      </c>
    </row>
    <row r="814" spans="1:12" x14ac:dyDescent="0.25">
      <c r="A814" s="72"/>
      <c r="B814" s="82"/>
      <c r="C814" s="82"/>
      <c r="D814" s="79"/>
      <c r="E814" s="83"/>
      <c r="F814" s="83"/>
      <c r="G814" s="81"/>
      <c r="H814" s="126"/>
      <c r="I814" s="238" t="str">
        <f>IF(ISNUMBER(F814),_xlfn.IFS(RIGHT(H814,3)="(b)",IF(AND(G814&gt;=DATE('1. Informace o projektu'!$C$3,1,1),G814&lt;=WORKDAY(DATE('1. Informace o projektu'!$C$3+1,1,31)-1,1)),"OK","!!"),RIGHT(H814,3)="(a)",IF(AND(G814&gt;=DATE('1. Informace o projektu'!$C$3,1,1),G814&lt;=WORKDAY(DATE('1. Informace o projektu'!$C$3,12,31)-1,1,'6. Data'!$C$76:$C$89)),"OK","!!"),ISBLANK(G814),"!",ISBLANK(H814),"!!!",H814='6. Data'!$B$3,"vyberte druh nákladu")," ")</f>
        <v xml:space="preserve"> </v>
      </c>
      <c r="J814" s="261" t="str">
        <f t="shared" si="36"/>
        <v xml:space="preserve"> </v>
      </c>
      <c r="K814" s="238" t="str">
        <f t="shared" si="37"/>
        <v xml:space="preserve"> </v>
      </c>
      <c r="L814" s="87" t="str">
        <f t="shared" si="38"/>
        <v xml:space="preserve"> </v>
      </c>
    </row>
    <row r="815" spans="1:12" x14ac:dyDescent="0.25">
      <c r="A815" s="72"/>
      <c r="B815" s="82"/>
      <c r="C815" s="82"/>
      <c r="D815" s="79"/>
      <c r="E815" s="83"/>
      <c r="F815" s="83"/>
      <c r="G815" s="81"/>
      <c r="H815" s="126"/>
      <c r="I815" s="238" t="str">
        <f>IF(ISNUMBER(F815),_xlfn.IFS(RIGHT(H815,3)="(b)",IF(AND(G815&gt;=DATE('1. Informace o projektu'!$C$3,1,1),G815&lt;=WORKDAY(DATE('1. Informace o projektu'!$C$3+1,1,31)-1,1)),"OK","!!"),RIGHT(H815,3)="(a)",IF(AND(G815&gt;=DATE('1. Informace o projektu'!$C$3,1,1),G815&lt;=WORKDAY(DATE('1. Informace o projektu'!$C$3,12,31)-1,1,'6. Data'!$C$76:$C$89)),"OK","!!"),ISBLANK(G815),"!",ISBLANK(H815),"!!!",H815='6. Data'!$B$3,"vyberte druh nákladu")," ")</f>
        <v xml:space="preserve"> </v>
      </c>
      <c r="J815" s="261" t="str">
        <f t="shared" si="36"/>
        <v xml:space="preserve"> </v>
      </c>
      <c r="K815" s="238" t="str">
        <f t="shared" si="37"/>
        <v xml:space="preserve"> </v>
      </c>
      <c r="L815" s="87" t="str">
        <f t="shared" si="38"/>
        <v xml:space="preserve"> </v>
      </c>
    </row>
    <row r="816" spans="1:12" x14ac:dyDescent="0.25">
      <c r="A816" s="72"/>
      <c r="B816" s="82"/>
      <c r="C816" s="82"/>
      <c r="D816" s="79"/>
      <c r="E816" s="83"/>
      <c r="F816" s="83"/>
      <c r="G816" s="81"/>
      <c r="H816" s="126"/>
      <c r="I816" s="238" t="str">
        <f>IF(ISNUMBER(F816),_xlfn.IFS(RIGHT(H816,3)="(b)",IF(AND(G816&gt;=DATE('1. Informace o projektu'!$C$3,1,1),G816&lt;=WORKDAY(DATE('1. Informace o projektu'!$C$3+1,1,31)-1,1)),"OK","!!"),RIGHT(H816,3)="(a)",IF(AND(G816&gt;=DATE('1. Informace o projektu'!$C$3,1,1),G816&lt;=WORKDAY(DATE('1. Informace o projektu'!$C$3,12,31)-1,1,'6. Data'!$C$76:$C$89)),"OK","!!"),ISBLANK(G816),"!",ISBLANK(H816),"!!!",H816='6. Data'!$B$3,"vyberte druh nákladu")," ")</f>
        <v xml:space="preserve"> </v>
      </c>
      <c r="J816" s="261" t="str">
        <f t="shared" si="36"/>
        <v xml:space="preserve"> </v>
      </c>
      <c r="K816" s="238" t="str">
        <f t="shared" si="37"/>
        <v xml:space="preserve"> </v>
      </c>
      <c r="L816" s="87" t="str">
        <f t="shared" si="38"/>
        <v xml:space="preserve"> </v>
      </c>
    </row>
    <row r="817" spans="1:12" x14ac:dyDescent="0.25">
      <c r="A817" s="72"/>
      <c r="B817" s="82"/>
      <c r="C817" s="82"/>
      <c r="D817" s="79"/>
      <c r="E817" s="83"/>
      <c r="F817" s="83"/>
      <c r="G817" s="81"/>
      <c r="H817" s="126"/>
      <c r="I817" s="238" t="str">
        <f>IF(ISNUMBER(F817),_xlfn.IFS(RIGHT(H817,3)="(b)",IF(AND(G817&gt;=DATE('1. Informace o projektu'!$C$3,1,1),G817&lt;=WORKDAY(DATE('1. Informace o projektu'!$C$3+1,1,31)-1,1)),"OK","!!"),RIGHT(H817,3)="(a)",IF(AND(G817&gt;=DATE('1. Informace o projektu'!$C$3,1,1),G817&lt;=WORKDAY(DATE('1. Informace o projektu'!$C$3,12,31)-1,1,'6. Data'!$C$76:$C$89)),"OK","!!"),ISBLANK(G817),"!",ISBLANK(H817),"!!!",H817='6. Data'!$B$3,"vyberte druh nákladu")," ")</f>
        <v xml:space="preserve"> </v>
      </c>
      <c r="J817" s="261" t="str">
        <f t="shared" si="36"/>
        <v xml:space="preserve"> </v>
      </c>
      <c r="K817" s="238" t="str">
        <f t="shared" si="37"/>
        <v xml:space="preserve"> </v>
      </c>
      <c r="L817" s="87" t="str">
        <f t="shared" si="38"/>
        <v xml:space="preserve"> </v>
      </c>
    </row>
    <row r="818" spans="1:12" x14ac:dyDescent="0.25">
      <c r="A818" s="72"/>
      <c r="B818" s="82"/>
      <c r="C818" s="82"/>
      <c r="D818" s="79"/>
      <c r="E818" s="83"/>
      <c r="F818" s="83"/>
      <c r="G818" s="81"/>
      <c r="H818" s="126"/>
      <c r="I818" s="238" t="str">
        <f>IF(ISNUMBER(F818),_xlfn.IFS(RIGHT(H818,3)="(b)",IF(AND(G818&gt;=DATE('1. Informace o projektu'!$C$3,1,1),G818&lt;=WORKDAY(DATE('1. Informace o projektu'!$C$3+1,1,31)-1,1)),"OK","!!"),RIGHT(H818,3)="(a)",IF(AND(G818&gt;=DATE('1. Informace o projektu'!$C$3,1,1),G818&lt;=WORKDAY(DATE('1. Informace o projektu'!$C$3,12,31)-1,1,'6. Data'!$C$76:$C$89)),"OK","!!"),ISBLANK(G818),"!",ISBLANK(H818),"!!!",H818='6. Data'!$B$3,"vyberte druh nákladu")," ")</f>
        <v xml:space="preserve"> </v>
      </c>
      <c r="J818" s="261" t="str">
        <f t="shared" si="36"/>
        <v xml:space="preserve"> </v>
      </c>
      <c r="K818" s="238" t="str">
        <f t="shared" si="37"/>
        <v xml:space="preserve"> </v>
      </c>
      <c r="L818" s="87" t="str">
        <f t="shared" si="38"/>
        <v xml:space="preserve"> </v>
      </c>
    </row>
    <row r="819" spans="1:12" x14ac:dyDescent="0.25">
      <c r="A819" s="72"/>
      <c r="B819" s="82"/>
      <c r="C819" s="82"/>
      <c r="D819" s="79"/>
      <c r="E819" s="83"/>
      <c r="F819" s="83"/>
      <c r="G819" s="81"/>
      <c r="H819" s="126"/>
      <c r="I819" s="238" t="str">
        <f>IF(ISNUMBER(F819),_xlfn.IFS(RIGHT(H819,3)="(b)",IF(AND(G819&gt;=DATE('1. Informace o projektu'!$C$3,1,1),G819&lt;=WORKDAY(DATE('1. Informace o projektu'!$C$3+1,1,31)-1,1)),"OK","!!"),RIGHT(H819,3)="(a)",IF(AND(G819&gt;=DATE('1. Informace o projektu'!$C$3,1,1),G819&lt;=WORKDAY(DATE('1. Informace o projektu'!$C$3,12,31)-1,1,'6. Data'!$C$76:$C$89)),"OK","!!"),ISBLANK(G819),"!",ISBLANK(H819),"!!!",H819='6. Data'!$B$3,"vyberte druh nákladu")," ")</f>
        <v xml:space="preserve"> </v>
      </c>
      <c r="J819" s="261" t="str">
        <f t="shared" si="36"/>
        <v xml:space="preserve"> </v>
      </c>
      <c r="K819" s="238" t="str">
        <f t="shared" si="37"/>
        <v xml:space="preserve"> </v>
      </c>
      <c r="L819" s="87" t="str">
        <f t="shared" si="38"/>
        <v xml:space="preserve"> </v>
      </c>
    </row>
    <row r="820" spans="1:12" x14ac:dyDescent="0.25">
      <c r="A820" s="72"/>
      <c r="B820" s="82"/>
      <c r="C820" s="82"/>
      <c r="D820" s="79"/>
      <c r="E820" s="83"/>
      <c r="F820" s="83"/>
      <c r="G820" s="81"/>
      <c r="H820" s="126"/>
      <c r="I820" s="238" t="str">
        <f>IF(ISNUMBER(F820),_xlfn.IFS(RIGHT(H820,3)="(b)",IF(AND(G820&gt;=DATE('1. Informace o projektu'!$C$3,1,1),G820&lt;=WORKDAY(DATE('1. Informace o projektu'!$C$3+1,1,31)-1,1)),"OK","!!"),RIGHT(H820,3)="(a)",IF(AND(G820&gt;=DATE('1. Informace o projektu'!$C$3,1,1),G820&lt;=WORKDAY(DATE('1. Informace o projektu'!$C$3,12,31)-1,1,'6. Data'!$C$76:$C$89)),"OK","!!"),ISBLANK(G820),"!",ISBLANK(H820),"!!!",H820='6. Data'!$B$3,"vyberte druh nákladu")," ")</f>
        <v xml:space="preserve"> </v>
      </c>
      <c r="J820" s="261" t="str">
        <f t="shared" si="36"/>
        <v xml:space="preserve"> </v>
      </c>
      <c r="K820" s="238" t="str">
        <f t="shared" si="37"/>
        <v xml:space="preserve"> </v>
      </c>
      <c r="L820" s="87" t="str">
        <f t="shared" si="38"/>
        <v xml:space="preserve"> </v>
      </c>
    </row>
    <row r="821" spans="1:12" x14ac:dyDescent="0.25">
      <c r="A821" s="72"/>
      <c r="B821" s="82"/>
      <c r="C821" s="82"/>
      <c r="D821" s="79"/>
      <c r="E821" s="83"/>
      <c r="F821" s="83"/>
      <c r="G821" s="81"/>
      <c r="H821" s="126"/>
      <c r="I821" s="238" t="str">
        <f>IF(ISNUMBER(F821),_xlfn.IFS(RIGHT(H821,3)="(b)",IF(AND(G821&gt;=DATE('1. Informace o projektu'!$C$3,1,1),G821&lt;=WORKDAY(DATE('1. Informace o projektu'!$C$3+1,1,31)-1,1)),"OK","!!"),RIGHT(H821,3)="(a)",IF(AND(G821&gt;=DATE('1. Informace o projektu'!$C$3,1,1),G821&lt;=WORKDAY(DATE('1. Informace o projektu'!$C$3,12,31)-1,1,'6. Data'!$C$76:$C$89)),"OK","!!"),ISBLANK(G821),"!",ISBLANK(H821),"!!!",H821='6. Data'!$B$3,"vyberte druh nákladu")," ")</f>
        <v xml:space="preserve"> </v>
      </c>
      <c r="J821" s="261" t="str">
        <f t="shared" si="36"/>
        <v xml:space="preserve"> </v>
      </c>
      <c r="K821" s="238" t="str">
        <f t="shared" si="37"/>
        <v xml:space="preserve"> </v>
      </c>
      <c r="L821" s="87" t="str">
        <f t="shared" si="38"/>
        <v xml:space="preserve"> </v>
      </c>
    </row>
    <row r="822" spans="1:12" x14ac:dyDescent="0.25">
      <c r="A822" s="72"/>
      <c r="B822" s="82"/>
      <c r="C822" s="82"/>
      <c r="D822" s="79"/>
      <c r="E822" s="83"/>
      <c r="F822" s="83"/>
      <c r="G822" s="81"/>
      <c r="H822" s="126"/>
      <c r="I822" s="238" t="str">
        <f>IF(ISNUMBER(F822),_xlfn.IFS(RIGHT(H822,3)="(b)",IF(AND(G822&gt;=DATE('1. Informace o projektu'!$C$3,1,1),G822&lt;=WORKDAY(DATE('1. Informace o projektu'!$C$3+1,1,31)-1,1)),"OK","!!"),RIGHT(H822,3)="(a)",IF(AND(G822&gt;=DATE('1. Informace o projektu'!$C$3,1,1),G822&lt;=WORKDAY(DATE('1. Informace o projektu'!$C$3,12,31)-1,1,'6. Data'!$C$76:$C$89)),"OK","!!"),ISBLANK(G822),"!",ISBLANK(H822),"!!!",H822='6. Data'!$B$3,"vyberte druh nákladu")," ")</f>
        <v xml:space="preserve"> </v>
      </c>
      <c r="J822" s="261" t="str">
        <f t="shared" si="36"/>
        <v xml:space="preserve"> </v>
      </c>
      <c r="K822" s="238" t="str">
        <f t="shared" si="37"/>
        <v xml:space="preserve"> </v>
      </c>
      <c r="L822" s="87" t="str">
        <f t="shared" si="38"/>
        <v xml:space="preserve"> </v>
      </c>
    </row>
    <row r="823" spans="1:12" x14ac:dyDescent="0.25">
      <c r="A823" s="72"/>
      <c r="B823" s="82"/>
      <c r="C823" s="82"/>
      <c r="D823" s="79"/>
      <c r="E823" s="83"/>
      <c r="F823" s="83"/>
      <c r="G823" s="81"/>
      <c r="H823" s="126"/>
      <c r="I823" s="238" t="str">
        <f>IF(ISNUMBER(F823),_xlfn.IFS(RIGHT(H823,3)="(b)",IF(AND(G823&gt;=DATE('1. Informace o projektu'!$C$3,1,1),G823&lt;=WORKDAY(DATE('1. Informace o projektu'!$C$3+1,1,31)-1,1)),"OK","!!"),RIGHT(H823,3)="(a)",IF(AND(G823&gt;=DATE('1. Informace o projektu'!$C$3,1,1),G823&lt;=WORKDAY(DATE('1. Informace o projektu'!$C$3,12,31)-1,1,'6. Data'!$C$76:$C$89)),"OK","!!"),ISBLANK(G823),"!",ISBLANK(H823),"!!!",H823='6. Data'!$B$3,"vyberte druh nákladu")," ")</f>
        <v xml:space="preserve"> </v>
      </c>
      <c r="J823" s="261" t="str">
        <f t="shared" si="36"/>
        <v xml:space="preserve"> </v>
      </c>
      <c r="K823" s="238" t="str">
        <f t="shared" si="37"/>
        <v xml:space="preserve"> </v>
      </c>
      <c r="L823" s="87" t="str">
        <f t="shared" si="38"/>
        <v xml:space="preserve"> </v>
      </c>
    </row>
    <row r="824" spans="1:12" x14ac:dyDescent="0.25">
      <c r="A824" s="72"/>
      <c r="B824" s="82"/>
      <c r="C824" s="82"/>
      <c r="D824" s="79"/>
      <c r="E824" s="83"/>
      <c r="F824" s="83"/>
      <c r="G824" s="81"/>
      <c r="H824" s="126"/>
      <c r="I824" s="238" t="str">
        <f>IF(ISNUMBER(F824),_xlfn.IFS(RIGHT(H824,3)="(b)",IF(AND(G824&gt;=DATE('1. Informace o projektu'!$C$3,1,1),G824&lt;=WORKDAY(DATE('1. Informace o projektu'!$C$3+1,1,31)-1,1)),"OK","!!"),RIGHT(H824,3)="(a)",IF(AND(G824&gt;=DATE('1. Informace o projektu'!$C$3,1,1),G824&lt;=WORKDAY(DATE('1. Informace o projektu'!$C$3,12,31)-1,1,'6. Data'!$C$76:$C$89)),"OK","!!"),ISBLANK(G824),"!",ISBLANK(H824),"!!!",H824='6. Data'!$B$3,"vyberte druh nákladu")," ")</f>
        <v xml:space="preserve"> </v>
      </c>
      <c r="J824" s="261" t="str">
        <f t="shared" si="36"/>
        <v xml:space="preserve"> </v>
      </c>
      <c r="K824" s="238" t="str">
        <f t="shared" si="37"/>
        <v xml:space="preserve"> </v>
      </c>
      <c r="L824" s="87" t="str">
        <f t="shared" si="38"/>
        <v xml:space="preserve"> </v>
      </c>
    </row>
    <row r="825" spans="1:12" x14ac:dyDescent="0.25">
      <c r="A825" s="72"/>
      <c r="B825" s="82"/>
      <c r="C825" s="82"/>
      <c r="D825" s="79"/>
      <c r="E825" s="83"/>
      <c r="F825" s="83"/>
      <c r="G825" s="81"/>
      <c r="H825" s="126"/>
      <c r="I825" s="238" t="str">
        <f>IF(ISNUMBER(F825),_xlfn.IFS(RIGHT(H825,3)="(b)",IF(AND(G825&gt;=DATE('1. Informace o projektu'!$C$3,1,1),G825&lt;=WORKDAY(DATE('1. Informace o projektu'!$C$3+1,1,31)-1,1)),"OK","!!"),RIGHT(H825,3)="(a)",IF(AND(G825&gt;=DATE('1. Informace o projektu'!$C$3,1,1),G825&lt;=WORKDAY(DATE('1. Informace o projektu'!$C$3,12,31)-1,1,'6. Data'!$C$76:$C$89)),"OK","!!"),ISBLANK(G825),"!",ISBLANK(H825),"!!!",H825='6. Data'!$B$3,"vyberte druh nákladu")," ")</f>
        <v xml:space="preserve"> </v>
      </c>
      <c r="J825" s="261" t="str">
        <f t="shared" si="36"/>
        <v xml:space="preserve"> </v>
      </c>
      <c r="K825" s="238" t="str">
        <f t="shared" si="37"/>
        <v xml:space="preserve"> </v>
      </c>
      <c r="L825" s="87" t="str">
        <f t="shared" si="38"/>
        <v xml:space="preserve"> </v>
      </c>
    </row>
    <row r="826" spans="1:12" x14ac:dyDescent="0.25">
      <c r="A826" s="72"/>
      <c r="B826" s="82"/>
      <c r="C826" s="82"/>
      <c r="D826" s="79"/>
      <c r="E826" s="83"/>
      <c r="F826" s="83"/>
      <c r="G826" s="81"/>
      <c r="H826" s="126"/>
      <c r="I826" s="238" t="str">
        <f>IF(ISNUMBER(F826),_xlfn.IFS(RIGHT(H826,3)="(b)",IF(AND(G826&gt;=DATE('1. Informace o projektu'!$C$3,1,1),G826&lt;=WORKDAY(DATE('1. Informace o projektu'!$C$3+1,1,31)-1,1)),"OK","!!"),RIGHT(H826,3)="(a)",IF(AND(G826&gt;=DATE('1. Informace o projektu'!$C$3,1,1),G826&lt;=WORKDAY(DATE('1. Informace o projektu'!$C$3,12,31)-1,1,'6. Data'!$C$76:$C$89)),"OK","!!"),ISBLANK(G826),"!",ISBLANK(H826),"!!!",H826='6. Data'!$B$3,"vyberte druh nákladu")," ")</f>
        <v xml:space="preserve"> </v>
      </c>
      <c r="J826" s="261" t="str">
        <f t="shared" si="36"/>
        <v xml:space="preserve"> </v>
      </c>
      <c r="K826" s="238" t="str">
        <f t="shared" si="37"/>
        <v xml:space="preserve"> </v>
      </c>
      <c r="L826" s="87" t="str">
        <f t="shared" si="38"/>
        <v xml:space="preserve"> </v>
      </c>
    </row>
    <row r="827" spans="1:12" x14ac:dyDescent="0.25">
      <c r="A827" s="72"/>
      <c r="B827" s="82"/>
      <c r="C827" s="82"/>
      <c r="D827" s="79"/>
      <c r="E827" s="83"/>
      <c r="F827" s="83"/>
      <c r="G827" s="81"/>
      <c r="H827" s="126"/>
      <c r="I827" s="238" t="str">
        <f>IF(ISNUMBER(F827),_xlfn.IFS(RIGHT(H827,3)="(b)",IF(AND(G827&gt;=DATE('1. Informace o projektu'!$C$3,1,1),G827&lt;=WORKDAY(DATE('1. Informace o projektu'!$C$3+1,1,31)-1,1)),"OK","!!"),RIGHT(H827,3)="(a)",IF(AND(G827&gt;=DATE('1. Informace o projektu'!$C$3,1,1),G827&lt;=WORKDAY(DATE('1. Informace o projektu'!$C$3,12,31)-1,1,'6. Data'!$C$76:$C$89)),"OK","!!"),ISBLANK(G827),"!",ISBLANK(H827),"!!!",H827='6. Data'!$B$3,"vyberte druh nákladu")," ")</f>
        <v xml:space="preserve"> </v>
      </c>
      <c r="J827" s="261" t="str">
        <f t="shared" si="36"/>
        <v xml:space="preserve"> </v>
      </c>
      <c r="K827" s="238" t="str">
        <f t="shared" si="37"/>
        <v xml:space="preserve"> </v>
      </c>
      <c r="L827" s="87" t="str">
        <f t="shared" si="38"/>
        <v xml:space="preserve"> </v>
      </c>
    </row>
    <row r="828" spans="1:12" x14ac:dyDescent="0.25">
      <c r="A828" s="72"/>
      <c r="B828" s="82"/>
      <c r="C828" s="82"/>
      <c r="D828" s="79"/>
      <c r="E828" s="83"/>
      <c r="F828" s="83"/>
      <c r="G828" s="81"/>
      <c r="H828" s="126"/>
      <c r="I828" s="238" t="str">
        <f>IF(ISNUMBER(F828),_xlfn.IFS(RIGHT(H828,3)="(b)",IF(AND(G828&gt;=DATE('1. Informace o projektu'!$C$3,1,1),G828&lt;=WORKDAY(DATE('1. Informace o projektu'!$C$3+1,1,31)-1,1)),"OK","!!"),RIGHT(H828,3)="(a)",IF(AND(G828&gt;=DATE('1. Informace o projektu'!$C$3,1,1),G828&lt;=WORKDAY(DATE('1. Informace o projektu'!$C$3,12,31)-1,1,'6. Data'!$C$76:$C$89)),"OK","!!"),ISBLANK(G828),"!",ISBLANK(H828),"!!!",H828='6. Data'!$B$3,"vyberte druh nákladu")," ")</f>
        <v xml:space="preserve"> </v>
      </c>
      <c r="J828" s="261" t="str">
        <f t="shared" si="36"/>
        <v xml:space="preserve"> </v>
      </c>
      <c r="K828" s="238" t="str">
        <f t="shared" si="37"/>
        <v xml:space="preserve"> </v>
      </c>
      <c r="L828" s="87" t="str">
        <f t="shared" si="38"/>
        <v xml:space="preserve"> </v>
      </c>
    </row>
    <row r="829" spans="1:12" x14ac:dyDescent="0.25">
      <c r="A829" s="72"/>
      <c r="B829" s="82"/>
      <c r="C829" s="82"/>
      <c r="D829" s="79"/>
      <c r="E829" s="83"/>
      <c r="F829" s="83"/>
      <c r="G829" s="81"/>
      <c r="H829" s="126"/>
      <c r="I829" s="238" t="str">
        <f>IF(ISNUMBER(F829),_xlfn.IFS(RIGHT(H829,3)="(b)",IF(AND(G829&gt;=DATE('1. Informace o projektu'!$C$3,1,1),G829&lt;=WORKDAY(DATE('1. Informace o projektu'!$C$3+1,1,31)-1,1)),"OK","!!"),RIGHT(H829,3)="(a)",IF(AND(G829&gt;=DATE('1. Informace o projektu'!$C$3,1,1),G829&lt;=WORKDAY(DATE('1. Informace o projektu'!$C$3,12,31)-1,1,'6. Data'!$C$76:$C$89)),"OK","!!"),ISBLANK(G829),"!",ISBLANK(H829),"!!!",H829='6. Data'!$B$3,"vyberte druh nákladu")," ")</f>
        <v xml:space="preserve"> </v>
      </c>
      <c r="J829" s="261" t="str">
        <f t="shared" si="36"/>
        <v xml:space="preserve"> </v>
      </c>
      <c r="K829" s="238" t="str">
        <f t="shared" si="37"/>
        <v xml:space="preserve"> </v>
      </c>
      <c r="L829" s="87" t="str">
        <f t="shared" si="38"/>
        <v xml:space="preserve"> </v>
      </c>
    </row>
    <row r="830" spans="1:12" x14ac:dyDescent="0.25">
      <c r="A830" s="72"/>
      <c r="B830" s="82"/>
      <c r="C830" s="82"/>
      <c r="D830" s="79"/>
      <c r="E830" s="83"/>
      <c r="F830" s="83"/>
      <c r="G830" s="81"/>
      <c r="H830" s="126"/>
      <c r="I830" s="238" t="str">
        <f>IF(ISNUMBER(F830),_xlfn.IFS(RIGHT(H830,3)="(b)",IF(AND(G830&gt;=DATE('1. Informace o projektu'!$C$3,1,1),G830&lt;=WORKDAY(DATE('1. Informace o projektu'!$C$3+1,1,31)-1,1)),"OK","!!"),RIGHT(H830,3)="(a)",IF(AND(G830&gt;=DATE('1. Informace o projektu'!$C$3,1,1),G830&lt;=WORKDAY(DATE('1. Informace o projektu'!$C$3,12,31)-1,1,'6. Data'!$C$76:$C$89)),"OK","!!"),ISBLANK(G830),"!",ISBLANK(H830),"!!!",H830='6. Data'!$B$3,"vyberte druh nákladu")," ")</f>
        <v xml:space="preserve"> </v>
      </c>
      <c r="J830" s="261" t="str">
        <f t="shared" si="36"/>
        <v xml:space="preserve"> </v>
      </c>
      <c r="K830" s="238" t="str">
        <f t="shared" si="37"/>
        <v xml:space="preserve"> </v>
      </c>
      <c r="L830" s="87" t="str">
        <f t="shared" si="38"/>
        <v xml:space="preserve"> </v>
      </c>
    </row>
    <row r="831" spans="1:12" x14ac:dyDescent="0.25">
      <c r="A831" s="72"/>
      <c r="B831" s="82"/>
      <c r="C831" s="82"/>
      <c r="D831" s="79"/>
      <c r="E831" s="83"/>
      <c r="F831" s="83"/>
      <c r="G831" s="81"/>
      <c r="H831" s="126"/>
      <c r="I831" s="238" t="str">
        <f>IF(ISNUMBER(F831),_xlfn.IFS(RIGHT(H831,3)="(b)",IF(AND(G831&gt;=DATE('1. Informace o projektu'!$C$3,1,1),G831&lt;=WORKDAY(DATE('1. Informace o projektu'!$C$3+1,1,31)-1,1)),"OK","!!"),RIGHT(H831,3)="(a)",IF(AND(G831&gt;=DATE('1. Informace o projektu'!$C$3,1,1),G831&lt;=WORKDAY(DATE('1. Informace o projektu'!$C$3,12,31)-1,1,'6. Data'!$C$76:$C$89)),"OK","!!"),ISBLANK(G831),"!",ISBLANK(H831),"!!!",H831='6. Data'!$B$3,"vyberte druh nákladu")," ")</f>
        <v xml:space="preserve"> </v>
      </c>
      <c r="J831" s="261" t="str">
        <f t="shared" si="36"/>
        <v xml:space="preserve"> </v>
      </c>
      <c r="K831" s="238" t="str">
        <f t="shared" si="37"/>
        <v xml:space="preserve"> </v>
      </c>
      <c r="L831" s="87" t="str">
        <f t="shared" si="38"/>
        <v xml:space="preserve"> </v>
      </c>
    </row>
    <row r="832" spans="1:12" x14ac:dyDescent="0.25">
      <c r="A832" s="72"/>
      <c r="B832" s="82"/>
      <c r="C832" s="82"/>
      <c r="D832" s="79"/>
      <c r="E832" s="83"/>
      <c r="F832" s="83"/>
      <c r="G832" s="81"/>
      <c r="H832" s="126"/>
      <c r="I832" s="238" t="str">
        <f>IF(ISNUMBER(F832),_xlfn.IFS(RIGHT(H832,3)="(b)",IF(AND(G832&gt;=DATE('1. Informace o projektu'!$C$3,1,1),G832&lt;=WORKDAY(DATE('1. Informace o projektu'!$C$3+1,1,31)-1,1)),"OK","!!"),RIGHT(H832,3)="(a)",IF(AND(G832&gt;=DATE('1. Informace o projektu'!$C$3,1,1),G832&lt;=WORKDAY(DATE('1. Informace o projektu'!$C$3,12,31)-1,1,'6. Data'!$C$76:$C$89)),"OK","!!"),ISBLANK(G832),"!",ISBLANK(H832),"!!!",H832='6. Data'!$B$3,"vyberte druh nákladu")," ")</f>
        <v xml:space="preserve"> </v>
      </c>
      <c r="J832" s="261" t="str">
        <f t="shared" si="36"/>
        <v xml:space="preserve"> </v>
      </c>
      <c r="K832" s="238" t="str">
        <f t="shared" si="37"/>
        <v xml:space="preserve"> </v>
      </c>
      <c r="L832" s="87" t="str">
        <f t="shared" si="38"/>
        <v xml:space="preserve"> </v>
      </c>
    </row>
    <row r="833" spans="1:12" x14ac:dyDescent="0.25">
      <c r="A833" s="72"/>
      <c r="B833" s="82"/>
      <c r="C833" s="82"/>
      <c r="D833" s="79"/>
      <c r="E833" s="83"/>
      <c r="F833" s="83"/>
      <c r="G833" s="81"/>
      <c r="H833" s="126"/>
      <c r="I833" s="238" t="str">
        <f>IF(ISNUMBER(F833),_xlfn.IFS(RIGHT(H833,3)="(b)",IF(AND(G833&gt;=DATE('1. Informace o projektu'!$C$3,1,1),G833&lt;=WORKDAY(DATE('1. Informace o projektu'!$C$3+1,1,31)-1,1)),"OK","!!"),RIGHT(H833,3)="(a)",IF(AND(G833&gt;=DATE('1. Informace o projektu'!$C$3,1,1),G833&lt;=WORKDAY(DATE('1. Informace o projektu'!$C$3,12,31)-1,1,'6. Data'!$C$76:$C$89)),"OK","!!"),ISBLANK(G833),"!",ISBLANK(H833),"!!!",H833='6. Data'!$B$3,"vyberte druh nákladu")," ")</f>
        <v xml:space="preserve"> </v>
      </c>
      <c r="J833" s="261" t="str">
        <f t="shared" si="36"/>
        <v xml:space="preserve"> </v>
      </c>
      <c r="K833" s="238" t="str">
        <f t="shared" si="37"/>
        <v xml:space="preserve"> </v>
      </c>
      <c r="L833" s="87" t="str">
        <f t="shared" si="38"/>
        <v xml:space="preserve"> </v>
      </c>
    </row>
    <row r="834" spans="1:12" x14ac:dyDescent="0.25">
      <c r="A834" s="72"/>
      <c r="B834" s="82"/>
      <c r="C834" s="82"/>
      <c r="D834" s="79"/>
      <c r="E834" s="83"/>
      <c r="F834" s="83"/>
      <c r="G834" s="81"/>
      <c r="H834" s="126"/>
      <c r="I834" s="238" t="str">
        <f>IF(ISNUMBER(F834),_xlfn.IFS(RIGHT(H834,3)="(b)",IF(AND(G834&gt;=DATE('1. Informace o projektu'!$C$3,1,1),G834&lt;=WORKDAY(DATE('1. Informace o projektu'!$C$3+1,1,31)-1,1)),"OK","!!"),RIGHT(H834,3)="(a)",IF(AND(G834&gt;=DATE('1. Informace o projektu'!$C$3,1,1),G834&lt;=WORKDAY(DATE('1. Informace o projektu'!$C$3,12,31)-1,1,'6. Data'!$C$76:$C$89)),"OK","!!"),ISBLANK(G834),"!",ISBLANK(H834),"!!!",H834='6. Data'!$B$3,"vyberte druh nákladu")," ")</f>
        <v xml:space="preserve"> </v>
      </c>
      <c r="J834" s="261" t="str">
        <f t="shared" si="36"/>
        <v xml:space="preserve"> </v>
      </c>
      <c r="K834" s="238" t="str">
        <f t="shared" si="37"/>
        <v xml:space="preserve"> </v>
      </c>
      <c r="L834" s="87" t="str">
        <f t="shared" si="38"/>
        <v xml:space="preserve"> </v>
      </c>
    </row>
    <row r="835" spans="1:12" x14ac:dyDescent="0.25">
      <c r="A835" s="72"/>
      <c r="B835" s="82"/>
      <c r="C835" s="82"/>
      <c r="D835" s="79"/>
      <c r="E835" s="83"/>
      <c r="F835" s="83"/>
      <c r="G835" s="81"/>
      <c r="H835" s="126"/>
      <c r="I835" s="238" t="str">
        <f>IF(ISNUMBER(F835),_xlfn.IFS(RIGHT(H835,3)="(b)",IF(AND(G835&gt;=DATE('1. Informace o projektu'!$C$3,1,1),G835&lt;=WORKDAY(DATE('1. Informace o projektu'!$C$3+1,1,31)-1,1)),"OK","!!"),RIGHT(H835,3)="(a)",IF(AND(G835&gt;=DATE('1. Informace o projektu'!$C$3,1,1),G835&lt;=WORKDAY(DATE('1. Informace o projektu'!$C$3,12,31)-1,1,'6. Data'!$C$76:$C$89)),"OK","!!"),ISBLANK(G835),"!",ISBLANK(H835),"!!!",H835='6. Data'!$B$3,"vyberte druh nákladu")," ")</f>
        <v xml:space="preserve"> </v>
      </c>
      <c r="J835" s="261" t="str">
        <f t="shared" si="36"/>
        <v xml:space="preserve"> </v>
      </c>
      <c r="K835" s="238" t="str">
        <f t="shared" si="37"/>
        <v xml:space="preserve"> </v>
      </c>
      <c r="L835" s="87" t="str">
        <f t="shared" si="38"/>
        <v xml:space="preserve"> </v>
      </c>
    </row>
    <row r="836" spans="1:12" x14ac:dyDescent="0.25">
      <c r="A836" s="72"/>
      <c r="B836" s="82"/>
      <c r="C836" s="82"/>
      <c r="D836" s="79"/>
      <c r="E836" s="83"/>
      <c r="F836" s="83"/>
      <c r="G836" s="81"/>
      <c r="H836" s="126"/>
      <c r="I836" s="238" t="str">
        <f>IF(ISNUMBER(F836),_xlfn.IFS(RIGHT(H836,3)="(b)",IF(AND(G836&gt;=DATE('1. Informace o projektu'!$C$3,1,1),G836&lt;=WORKDAY(DATE('1. Informace o projektu'!$C$3+1,1,31)-1,1)),"OK","!!"),RIGHT(H836,3)="(a)",IF(AND(G836&gt;=DATE('1. Informace o projektu'!$C$3,1,1),G836&lt;=WORKDAY(DATE('1. Informace o projektu'!$C$3,12,31)-1,1,'6. Data'!$C$76:$C$89)),"OK","!!"),ISBLANK(G836),"!",ISBLANK(H836),"!!!",H836='6. Data'!$B$3,"vyberte druh nákladu")," ")</f>
        <v xml:space="preserve"> </v>
      </c>
      <c r="J836" s="261" t="str">
        <f t="shared" si="36"/>
        <v xml:space="preserve"> </v>
      </c>
      <c r="K836" s="238" t="str">
        <f t="shared" si="37"/>
        <v xml:space="preserve"> </v>
      </c>
      <c r="L836" s="87" t="str">
        <f t="shared" si="38"/>
        <v xml:space="preserve"> </v>
      </c>
    </row>
    <row r="837" spans="1:12" x14ac:dyDescent="0.25">
      <c r="A837" s="72"/>
      <c r="B837" s="82"/>
      <c r="C837" s="82"/>
      <c r="D837" s="79"/>
      <c r="E837" s="83"/>
      <c r="F837" s="83"/>
      <c r="G837" s="81"/>
      <c r="H837" s="126"/>
      <c r="I837" s="238" t="str">
        <f>IF(ISNUMBER(F837),_xlfn.IFS(RIGHT(H837,3)="(b)",IF(AND(G837&gt;=DATE('1. Informace o projektu'!$C$3,1,1),G837&lt;=WORKDAY(DATE('1. Informace o projektu'!$C$3+1,1,31)-1,1)),"OK","!!"),RIGHT(H837,3)="(a)",IF(AND(G837&gt;=DATE('1. Informace o projektu'!$C$3,1,1),G837&lt;=WORKDAY(DATE('1. Informace o projektu'!$C$3,12,31)-1,1,'6. Data'!$C$76:$C$89)),"OK","!!"),ISBLANK(G837),"!",ISBLANK(H837),"!!!",H837='6. Data'!$B$3,"vyberte druh nákladu")," ")</f>
        <v xml:space="preserve"> </v>
      </c>
      <c r="J837" s="261" t="str">
        <f t="shared" si="36"/>
        <v xml:space="preserve"> </v>
      </c>
      <c r="K837" s="238" t="str">
        <f t="shared" si="37"/>
        <v xml:space="preserve"> </v>
      </c>
      <c r="L837" s="87" t="str">
        <f t="shared" si="38"/>
        <v xml:space="preserve"> </v>
      </c>
    </row>
    <row r="838" spans="1:12" x14ac:dyDescent="0.25">
      <c r="A838" s="72"/>
      <c r="B838" s="82"/>
      <c r="C838" s="82"/>
      <c r="D838" s="79"/>
      <c r="E838" s="83"/>
      <c r="F838" s="83"/>
      <c r="G838" s="81"/>
      <c r="H838" s="126"/>
      <c r="I838" s="238" t="str">
        <f>IF(ISNUMBER(F838),_xlfn.IFS(RIGHT(H838,3)="(b)",IF(AND(G838&gt;=DATE('1. Informace o projektu'!$C$3,1,1),G838&lt;=WORKDAY(DATE('1. Informace o projektu'!$C$3+1,1,31)-1,1)),"OK","!!"),RIGHT(H838,3)="(a)",IF(AND(G838&gt;=DATE('1. Informace o projektu'!$C$3,1,1),G838&lt;=WORKDAY(DATE('1. Informace o projektu'!$C$3,12,31)-1,1,'6. Data'!$C$76:$C$89)),"OK","!!"),ISBLANK(G838),"!",ISBLANK(H838),"!!!",H838='6. Data'!$B$3,"vyberte druh nákladu")," ")</f>
        <v xml:space="preserve"> </v>
      </c>
      <c r="J838" s="261" t="str">
        <f t="shared" si="36"/>
        <v xml:space="preserve"> </v>
      </c>
      <c r="K838" s="238" t="str">
        <f t="shared" si="37"/>
        <v xml:space="preserve"> </v>
      </c>
      <c r="L838" s="87" t="str">
        <f t="shared" si="38"/>
        <v xml:space="preserve"> </v>
      </c>
    </row>
    <row r="839" spans="1:12" x14ac:dyDescent="0.25">
      <c r="A839" s="72"/>
      <c r="B839" s="82"/>
      <c r="C839" s="82"/>
      <c r="D839" s="79"/>
      <c r="E839" s="83"/>
      <c r="F839" s="83"/>
      <c r="G839" s="81"/>
      <c r="H839" s="126"/>
      <c r="I839" s="238" t="str">
        <f>IF(ISNUMBER(F839),_xlfn.IFS(RIGHT(H839,3)="(b)",IF(AND(G839&gt;=DATE('1. Informace o projektu'!$C$3,1,1),G839&lt;=WORKDAY(DATE('1. Informace o projektu'!$C$3+1,1,31)-1,1)),"OK","!!"),RIGHT(H839,3)="(a)",IF(AND(G839&gt;=DATE('1. Informace o projektu'!$C$3,1,1),G839&lt;=WORKDAY(DATE('1. Informace o projektu'!$C$3,12,31)-1,1,'6. Data'!$C$76:$C$89)),"OK","!!"),ISBLANK(G839),"!",ISBLANK(H839),"!!!",H839='6. Data'!$B$3,"vyberte druh nákladu")," ")</f>
        <v xml:space="preserve"> </v>
      </c>
      <c r="J839" s="261" t="str">
        <f t="shared" ref="J839:J902" si="39">_xlfn.IFS(I839="!","Zapište datum úhrady",I839="ok"," ",I839=" "," ",I839="!!!","vyberte druh nákladu",I839="!!","nepovolené datum úhrady",I839="vyberte druh nákladu","vyberte druh nákladu")</f>
        <v xml:space="preserve"> </v>
      </c>
      <c r="K839" s="238" t="str">
        <f t="shared" ref="K839:K902" si="40">IF(ISNUMBER(F839),IF(E839&gt;=F839,"OK","!")," ")</f>
        <v xml:space="preserve"> </v>
      </c>
      <c r="L839" s="87" t="str">
        <f t="shared" ref="L839:L902" si="41">_xlfn.IFS(K839="!","Hrazeno z dotace je vyšší než fakturovaná částka",K839="ok"," ",K839=" "," ")</f>
        <v xml:space="preserve"> </v>
      </c>
    </row>
    <row r="840" spans="1:12" x14ac:dyDescent="0.25">
      <c r="A840" s="72"/>
      <c r="B840" s="82"/>
      <c r="C840" s="82"/>
      <c r="D840" s="79"/>
      <c r="E840" s="83"/>
      <c r="F840" s="83"/>
      <c r="G840" s="81"/>
      <c r="H840" s="126"/>
      <c r="I840" s="238" t="str">
        <f>IF(ISNUMBER(F840),_xlfn.IFS(RIGHT(H840,3)="(b)",IF(AND(G840&gt;=DATE('1. Informace o projektu'!$C$3,1,1),G840&lt;=WORKDAY(DATE('1. Informace o projektu'!$C$3+1,1,31)-1,1)),"OK","!!"),RIGHT(H840,3)="(a)",IF(AND(G840&gt;=DATE('1. Informace o projektu'!$C$3,1,1),G840&lt;=WORKDAY(DATE('1. Informace o projektu'!$C$3,12,31)-1,1,'6. Data'!$C$76:$C$89)),"OK","!!"),ISBLANK(G840),"!",ISBLANK(H840),"!!!",H840='6. Data'!$B$3,"vyberte druh nákladu")," ")</f>
        <v xml:space="preserve"> </v>
      </c>
      <c r="J840" s="261" t="str">
        <f t="shared" si="39"/>
        <v xml:space="preserve"> </v>
      </c>
      <c r="K840" s="238" t="str">
        <f t="shared" si="40"/>
        <v xml:space="preserve"> </v>
      </c>
      <c r="L840" s="87" t="str">
        <f t="shared" si="41"/>
        <v xml:space="preserve"> </v>
      </c>
    </row>
    <row r="841" spans="1:12" x14ac:dyDescent="0.25">
      <c r="A841" s="72"/>
      <c r="B841" s="82"/>
      <c r="C841" s="82"/>
      <c r="D841" s="79"/>
      <c r="E841" s="83"/>
      <c r="F841" s="83"/>
      <c r="G841" s="81"/>
      <c r="H841" s="126"/>
      <c r="I841" s="238" t="str">
        <f>IF(ISNUMBER(F841),_xlfn.IFS(RIGHT(H841,3)="(b)",IF(AND(G841&gt;=DATE('1. Informace o projektu'!$C$3,1,1),G841&lt;=WORKDAY(DATE('1. Informace o projektu'!$C$3+1,1,31)-1,1)),"OK","!!"),RIGHT(H841,3)="(a)",IF(AND(G841&gt;=DATE('1. Informace o projektu'!$C$3,1,1),G841&lt;=WORKDAY(DATE('1. Informace o projektu'!$C$3,12,31)-1,1,'6. Data'!$C$76:$C$89)),"OK","!!"),ISBLANK(G841),"!",ISBLANK(H841),"!!!",H841='6. Data'!$B$3,"vyberte druh nákladu")," ")</f>
        <v xml:space="preserve"> </v>
      </c>
      <c r="J841" s="261" t="str">
        <f t="shared" si="39"/>
        <v xml:space="preserve"> </v>
      </c>
      <c r="K841" s="238" t="str">
        <f t="shared" si="40"/>
        <v xml:space="preserve"> </v>
      </c>
      <c r="L841" s="87" t="str">
        <f t="shared" si="41"/>
        <v xml:space="preserve"> </v>
      </c>
    </row>
    <row r="842" spans="1:12" x14ac:dyDescent="0.25">
      <c r="A842" s="72"/>
      <c r="B842" s="82"/>
      <c r="C842" s="82"/>
      <c r="D842" s="79"/>
      <c r="E842" s="83"/>
      <c r="F842" s="83"/>
      <c r="G842" s="81"/>
      <c r="H842" s="126"/>
      <c r="I842" s="238" t="str">
        <f>IF(ISNUMBER(F842),_xlfn.IFS(RIGHT(H842,3)="(b)",IF(AND(G842&gt;=DATE('1. Informace o projektu'!$C$3,1,1),G842&lt;=WORKDAY(DATE('1. Informace o projektu'!$C$3+1,1,31)-1,1)),"OK","!!"),RIGHT(H842,3)="(a)",IF(AND(G842&gt;=DATE('1. Informace o projektu'!$C$3,1,1),G842&lt;=WORKDAY(DATE('1. Informace o projektu'!$C$3,12,31)-1,1,'6. Data'!$C$76:$C$89)),"OK","!!"),ISBLANK(G842),"!",ISBLANK(H842),"!!!",H842='6. Data'!$B$3,"vyberte druh nákladu")," ")</f>
        <v xml:space="preserve"> </v>
      </c>
      <c r="J842" s="261" t="str">
        <f t="shared" si="39"/>
        <v xml:space="preserve"> </v>
      </c>
      <c r="K842" s="238" t="str">
        <f t="shared" si="40"/>
        <v xml:space="preserve"> </v>
      </c>
      <c r="L842" s="87" t="str">
        <f t="shared" si="41"/>
        <v xml:space="preserve"> </v>
      </c>
    </row>
    <row r="843" spans="1:12" x14ac:dyDescent="0.25">
      <c r="A843" s="72"/>
      <c r="B843" s="82"/>
      <c r="C843" s="82"/>
      <c r="D843" s="79"/>
      <c r="E843" s="83"/>
      <c r="F843" s="83"/>
      <c r="G843" s="81"/>
      <c r="H843" s="126"/>
      <c r="I843" s="238" t="str">
        <f>IF(ISNUMBER(F843),_xlfn.IFS(RIGHT(H843,3)="(b)",IF(AND(G843&gt;=DATE('1. Informace o projektu'!$C$3,1,1),G843&lt;=WORKDAY(DATE('1. Informace o projektu'!$C$3+1,1,31)-1,1)),"OK","!!"),RIGHT(H843,3)="(a)",IF(AND(G843&gt;=DATE('1. Informace o projektu'!$C$3,1,1),G843&lt;=WORKDAY(DATE('1. Informace o projektu'!$C$3,12,31)-1,1,'6. Data'!$C$76:$C$89)),"OK","!!"),ISBLANK(G843),"!",ISBLANK(H843),"!!!",H843='6. Data'!$B$3,"vyberte druh nákladu")," ")</f>
        <v xml:space="preserve"> </v>
      </c>
      <c r="J843" s="261" t="str">
        <f t="shared" si="39"/>
        <v xml:space="preserve"> </v>
      </c>
      <c r="K843" s="238" t="str">
        <f t="shared" si="40"/>
        <v xml:space="preserve"> </v>
      </c>
      <c r="L843" s="87" t="str">
        <f t="shared" si="41"/>
        <v xml:space="preserve"> </v>
      </c>
    </row>
    <row r="844" spans="1:12" x14ac:dyDescent="0.25">
      <c r="A844" s="72"/>
      <c r="B844" s="82"/>
      <c r="C844" s="82"/>
      <c r="D844" s="79"/>
      <c r="E844" s="83"/>
      <c r="F844" s="83"/>
      <c r="G844" s="81"/>
      <c r="H844" s="126"/>
      <c r="I844" s="238" t="str">
        <f>IF(ISNUMBER(F844),_xlfn.IFS(RIGHT(H844,3)="(b)",IF(AND(G844&gt;=DATE('1. Informace o projektu'!$C$3,1,1),G844&lt;=WORKDAY(DATE('1. Informace o projektu'!$C$3+1,1,31)-1,1)),"OK","!!"),RIGHT(H844,3)="(a)",IF(AND(G844&gt;=DATE('1. Informace o projektu'!$C$3,1,1),G844&lt;=WORKDAY(DATE('1. Informace o projektu'!$C$3,12,31)-1,1,'6. Data'!$C$76:$C$89)),"OK","!!"),ISBLANK(G844),"!",ISBLANK(H844),"!!!",H844='6. Data'!$B$3,"vyberte druh nákladu")," ")</f>
        <v xml:space="preserve"> </v>
      </c>
      <c r="J844" s="261" t="str">
        <f t="shared" si="39"/>
        <v xml:space="preserve"> </v>
      </c>
      <c r="K844" s="238" t="str">
        <f t="shared" si="40"/>
        <v xml:space="preserve"> </v>
      </c>
      <c r="L844" s="87" t="str">
        <f t="shared" si="41"/>
        <v xml:space="preserve"> </v>
      </c>
    </row>
    <row r="845" spans="1:12" x14ac:dyDescent="0.25">
      <c r="A845" s="72"/>
      <c r="B845" s="82"/>
      <c r="C845" s="82"/>
      <c r="D845" s="79"/>
      <c r="E845" s="83"/>
      <c r="F845" s="83"/>
      <c r="G845" s="81"/>
      <c r="H845" s="126"/>
      <c r="I845" s="238" t="str">
        <f>IF(ISNUMBER(F845),_xlfn.IFS(RIGHT(H845,3)="(b)",IF(AND(G845&gt;=DATE('1. Informace o projektu'!$C$3,1,1),G845&lt;=WORKDAY(DATE('1. Informace o projektu'!$C$3+1,1,31)-1,1)),"OK","!!"),RIGHT(H845,3)="(a)",IF(AND(G845&gt;=DATE('1. Informace o projektu'!$C$3,1,1),G845&lt;=WORKDAY(DATE('1. Informace o projektu'!$C$3,12,31)-1,1,'6. Data'!$C$76:$C$89)),"OK","!!"),ISBLANK(G845),"!",ISBLANK(H845),"!!!",H845='6. Data'!$B$3,"vyberte druh nákladu")," ")</f>
        <v xml:space="preserve"> </v>
      </c>
      <c r="J845" s="261" t="str">
        <f t="shared" si="39"/>
        <v xml:space="preserve"> </v>
      </c>
      <c r="K845" s="238" t="str">
        <f t="shared" si="40"/>
        <v xml:space="preserve"> </v>
      </c>
      <c r="L845" s="87" t="str">
        <f t="shared" si="41"/>
        <v xml:space="preserve"> </v>
      </c>
    </row>
    <row r="846" spans="1:12" x14ac:dyDescent="0.25">
      <c r="A846" s="72"/>
      <c r="B846" s="82"/>
      <c r="C846" s="82"/>
      <c r="D846" s="79"/>
      <c r="E846" s="83"/>
      <c r="F846" s="83"/>
      <c r="G846" s="81"/>
      <c r="H846" s="126"/>
      <c r="I846" s="238" t="str">
        <f>IF(ISNUMBER(F846),_xlfn.IFS(RIGHT(H846,3)="(b)",IF(AND(G846&gt;=DATE('1. Informace o projektu'!$C$3,1,1),G846&lt;=WORKDAY(DATE('1. Informace o projektu'!$C$3+1,1,31)-1,1)),"OK","!!"),RIGHT(H846,3)="(a)",IF(AND(G846&gt;=DATE('1. Informace o projektu'!$C$3,1,1),G846&lt;=WORKDAY(DATE('1. Informace o projektu'!$C$3,12,31)-1,1,'6. Data'!$C$76:$C$89)),"OK","!!"),ISBLANK(G846),"!",ISBLANK(H846),"!!!",H846='6. Data'!$B$3,"vyberte druh nákladu")," ")</f>
        <v xml:space="preserve"> </v>
      </c>
      <c r="J846" s="261" t="str">
        <f t="shared" si="39"/>
        <v xml:space="preserve"> </v>
      </c>
      <c r="K846" s="238" t="str">
        <f t="shared" si="40"/>
        <v xml:space="preserve"> </v>
      </c>
      <c r="L846" s="87" t="str">
        <f t="shared" si="41"/>
        <v xml:space="preserve"> </v>
      </c>
    </row>
    <row r="847" spans="1:12" x14ac:dyDescent="0.25">
      <c r="A847" s="72"/>
      <c r="B847" s="82"/>
      <c r="C847" s="82"/>
      <c r="D847" s="79"/>
      <c r="E847" s="83"/>
      <c r="F847" s="83"/>
      <c r="G847" s="81"/>
      <c r="H847" s="126"/>
      <c r="I847" s="238" t="str">
        <f>IF(ISNUMBER(F847),_xlfn.IFS(RIGHT(H847,3)="(b)",IF(AND(G847&gt;=DATE('1. Informace o projektu'!$C$3,1,1),G847&lt;=WORKDAY(DATE('1. Informace o projektu'!$C$3+1,1,31)-1,1)),"OK","!!"),RIGHT(H847,3)="(a)",IF(AND(G847&gt;=DATE('1. Informace o projektu'!$C$3,1,1),G847&lt;=WORKDAY(DATE('1. Informace o projektu'!$C$3,12,31)-1,1,'6. Data'!$C$76:$C$89)),"OK","!!"),ISBLANK(G847),"!",ISBLANK(H847),"!!!",H847='6. Data'!$B$3,"vyberte druh nákladu")," ")</f>
        <v xml:space="preserve"> </v>
      </c>
      <c r="J847" s="261" t="str">
        <f t="shared" si="39"/>
        <v xml:space="preserve"> </v>
      </c>
      <c r="K847" s="238" t="str">
        <f t="shared" si="40"/>
        <v xml:space="preserve"> </v>
      </c>
      <c r="L847" s="87" t="str">
        <f t="shared" si="41"/>
        <v xml:space="preserve"> </v>
      </c>
    </row>
    <row r="848" spans="1:12" x14ac:dyDescent="0.25">
      <c r="A848" s="72"/>
      <c r="B848" s="82"/>
      <c r="C848" s="82"/>
      <c r="D848" s="79"/>
      <c r="E848" s="83"/>
      <c r="F848" s="83"/>
      <c r="G848" s="81"/>
      <c r="H848" s="126"/>
      <c r="I848" s="238" t="str">
        <f>IF(ISNUMBER(F848),_xlfn.IFS(RIGHT(H848,3)="(b)",IF(AND(G848&gt;=DATE('1. Informace o projektu'!$C$3,1,1),G848&lt;=WORKDAY(DATE('1. Informace o projektu'!$C$3+1,1,31)-1,1)),"OK","!!"),RIGHT(H848,3)="(a)",IF(AND(G848&gt;=DATE('1. Informace o projektu'!$C$3,1,1),G848&lt;=WORKDAY(DATE('1. Informace o projektu'!$C$3,12,31)-1,1,'6. Data'!$C$76:$C$89)),"OK","!!"),ISBLANK(G848),"!",ISBLANK(H848),"!!!",H848='6. Data'!$B$3,"vyberte druh nákladu")," ")</f>
        <v xml:space="preserve"> </v>
      </c>
      <c r="J848" s="261" t="str">
        <f t="shared" si="39"/>
        <v xml:space="preserve"> </v>
      </c>
      <c r="K848" s="238" t="str">
        <f t="shared" si="40"/>
        <v xml:space="preserve"> </v>
      </c>
      <c r="L848" s="87" t="str">
        <f t="shared" si="41"/>
        <v xml:space="preserve"> </v>
      </c>
    </row>
    <row r="849" spans="1:12" x14ac:dyDescent="0.25">
      <c r="A849" s="72"/>
      <c r="B849" s="82"/>
      <c r="C849" s="82"/>
      <c r="D849" s="79"/>
      <c r="E849" s="83"/>
      <c r="F849" s="83"/>
      <c r="G849" s="81"/>
      <c r="H849" s="126"/>
      <c r="I849" s="238" t="str">
        <f>IF(ISNUMBER(F849),_xlfn.IFS(RIGHT(H849,3)="(b)",IF(AND(G849&gt;=DATE('1. Informace o projektu'!$C$3,1,1),G849&lt;=WORKDAY(DATE('1. Informace o projektu'!$C$3+1,1,31)-1,1)),"OK","!!"),RIGHT(H849,3)="(a)",IF(AND(G849&gt;=DATE('1. Informace o projektu'!$C$3,1,1),G849&lt;=WORKDAY(DATE('1. Informace o projektu'!$C$3,12,31)-1,1,'6. Data'!$C$76:$C$89)),"OK","!!"),ISBLANK(G849),"!",ISBLANK(H849),"!!!",H849='6. Data'!$B$3,"vyberte druh nákladu")," ")</f>
        <v xml:space="preserve"> </v>
      </c>
      <c r="J849" s="261" t="str">
        <f t="shared" si="39"/>
        <v xml:space="preserve"> </v>
      </c>
      <c r="K849" s="238" t="str">
        <f t="shared" si="40"/>
        <v xml:space="preserve"> </v>
      </c>
      <c r="L849" s="87" t="str">
        <f t="shared" si="41"/>
        <v xml:space="preserve"> </v>
      </c>
    </row>
    <row r="850" spans="1:12" x14ac:dyDescent="0.25">
      <c r="A850" s="72"/>
      <c r="B850" s="82"/>
      <c r="C850" s="82"/>
      <c r="D850" s="79"/>
      <c r="E850" s="83"/>
      <c r="F850" s="83"/>
      <c r="G850" s="81"/>
      <c r="H850" s="126"/>
      <c r="I850" s="238" t="str">
        <f>IF(ISNUMBER(F850),_xlfn.IFS(RIGHT(H850,3)="(b)",IF(AND(G850&gt;=DATE('1. Informace o projektu'!$C$3,1,1),G850&lt;=WORKDAY(DATE('1. Informace o projektu'!$C$3+1,1,31)-1,1)),"OK","!!"),RIGHT(H850,3)="(a)",IF(AND(G850&gt;=DATE('1. Informace o projektu'!$C$3,1,1),G850&lt;=WORKDAY(DATE('1. Informace o projektu'!$C$3,12,31)-1,1,'6. Data'!$C$76:$C$89)),"OK","!!"),ISBLANK(G850),"!",ISBLANK(H850),"!!!",H850='6. Data'!$B$3,"vyberte druh nákladu")," ")</f>
        <v xml:space="preserve"> </v>
      </c>
      <c r="J850" s="261" t="str">
        <f t="shared" si="39"/>
        <v xml:space="preserve"> </v>
      </c>
      <c r="K850" s="238" t="str">
        <f t="shared" si="40"/>
        <v xml:space="preserve"> </v>
      </c>
      <c r="L850" s="87" t="str">
        <f t="shared" si="41"/>
        <v xml:space="preserve"> </v>
      </c>
    </row>
    <row r="851" spans="1:12" x14ac:dyDescent="0.25">
      <c r="A851" s="72"/>
      <c r="B851" s="82"/>
      <c r="C851" s="82"/>
      <c r="D851" s="79"/>
      <c r="E851" s="83"/>
      <c r="F851" s="83"/>
      <c r="G851" s="81"/>
      <c r="H851" s="126"/>
      <c r="I851" s="238" t="str">
        <f>IF(ISNUMBER(F851),_xlfn.IFS(RIGHT(H851,3)="(b)",IF(AND(G851&gt;=DATE('1. Informace o projektu'!$C$3,1,1),G851&lt;=WORKDAY(DATE('1. Informace o projektu'!$C$3+1,1,31)-1,1)),"OK","!!"),RIGHT(H851,3)="(a)",IF(AND(G851&gt;=DATE('1. Informace o projektu'!$C$3,1,1),G851&lt;=WORKDAY(DATE('1. Informace o projektu'!$C$3,12,31)-1,1,'6. Data'!$C$76:$C$89)),"OK","!!"),ISBLANK(G851),"!",ISBLANK(H851),"!!!",H851='6. Data'!$B$3,"vyberte druh nákladu")," ")</f>
        <v xml:space="preserve"> </v>
      </c>
      <c r="J851" s="261" t="str">
        <f t="shared" si="39"/>
        <v xml:space="preserve"> </v>
      </c>
      <c r="K851" s="238" t="str">
        <f t="shared" si="40"/>
        <v xml:space="preserve"> </v>
      </c>
      <c r="L851" s="87" t="str">
        <f t="shared" si="41"/>
        <v xml:space="preserve"> </v>
      </c>
    </row>
    <row r="852" spans="1:12" x14ac:dyDescent="0.25">
      <c r="A852" s="72"/>
      <c r="B852" s="82"/>
      <c r="C852" s="82"/>
      <c r="D852" s="79"/>
      <c r="E852" s="83"/>
      <c r="F852" s="83"/>
      <c r="G852" s="81"/>
      <c r="H852" s="126"/>
      <c r="I852" s="238" t="str">
        <f>IF(ISNUMBER(F852),_xlfn.IFS(RIGHT(H852,3)="(b)",IF(AND(G852&gt;=DATE('1. Informace o projektu'!$C$3,1,1),G852&lt;=WORKDAY(DATE('1. Informace o projektu'!$C$3+1,1,31)-1,1)),"OK","!!"),RIGHT(H852,3)="(a)",IF(AND(G852&gt;=DATE('1. Informace o projektu'!$C$3,1,1),G852&lt;=WORKDAY(DATE('1. Informace o projektu'!$C$3,12,31)-1,1,'6. Data'!$C$76:$C$89)),"OK","!!"),ISBLANK(G852),"!",ISBLANK(H852),"!!!",H852='6. Data'!$B$3,"vyberte druh nákladu")," ")</f>
        <v xml:space="preserve"> </v>
      </c>
      <c r="J852" s="261" t="str">
        <f t="shared" si="39"/>
        <v xml:space="preserve"> </v>
      </c>
      <c r="K852" s="238" t="str">
        <f t="shared" si="40"/>
        <v xml:space="preserve"> </v>
      </c>
      <c r="L852" s="87" t="str">
        <f t="shared" si="41"/>
        <v xml:space="preserve"> </v>
      </c>
    </row>
    <row r="853" spans="1:12" x14ac:dyDescent="0.25">
      <c r="A853" s="72"/>
      <c r="B853" s="82"/>
      <c r="C853" s="82"/>
      <c r="D853" s="79"/>
      <c r="E853" s="83"/>
      <c r="F853" s="83"/>
      <c r="G853" s="81"/>
      <c r="H853" s="126"/>
      <c r="I853" s="238" t="str">
        <f>IF(ISNUMBER(F853),_xlfn.IFS(RIGHT(H853,3)="(b)",IF(AND(G853&gt;=DATE('1. Informace o projektu'!$C$3,1,1),G853&lt;=WORKDAY(DATE('1. Informace o projektu'!$C$3+1,1,31)-1,1)),"OK","!!"),RIGHT(H853,3)="(a)",IF(AND(G853&gt;=DATE('1. Informace o projektu'!$C$3,1,1),G853&lt;=WORKDAY(DATE('1. Informace o projektu'!$C$3,12,31)-1,1,'6. Data'!$C$76:$C$89)),"OK","!!"),ISBLANK(G853),"!",ISBLANK(H853),"!!!",H853='6. Data'!$B$3,"vyberte druh nákladu")," ")</f>
        <v xml:space="preserve"> </v>
      </c>
      <c r="J853" s="261" t="str">
        <f t="shared" si="39"/>
        <v xml:space="preserve"> </v>
      </c>
      <c r="K853" s="238" t="str">
        <f t="shared" si="40"/>
        <v xml:space="preserve"> </v>
      </c>
      <c r="L853" s="87" t="str">
        <f t="shared" si="41"/>
        <v xml:space="preserve"> </v>
      </c>
    </row>
    <row r="854" spans="1:12" x14ac:dyDescent="0.25">
      <c r="A854" s="72"/>
      <c r="B854" s="82"/>
      <c r="C854" s="82"/>
      <c r="D854" s="79"/>
      <c r="E854" s="83"/>
      <c r="F854" s="83"/>
      <c r="G854" s="81"/>
      <c r="H854" s="126"/>
      <c r="I854" s="238" t="str">
        <f>IF(ISNUMBER(F854),_xlfn.IFS(RIGHT(H854,3)="(b)",IF(AND(G854&gt;=DATE('1. Informace o projektu'!$C$3,1,1),G854&lt;=WORKDAY(DATE('1. Informace o projektu'!$C$3+1,1,31)-1,1)),"OK","!!"),RIGHT(H854,3)="(a)",IF(AND(G854&gt;=DATE('1. Informace o projektu'!$C$3,1,1),G854&lt;=WORKDAY(DATE('1. Informace o projektu'!$C$3,12,31)-1,1,'6. Data'!$C$76:$C$89)),"OK","!!"),ISBLANK(G854),"!",ISBLANK(H854),"!!!",H854='6. Data'!$B$3,"vyberte druh nákladu")," ")</f>
        <v xml:space="preserve"> </v>
      </c>
      <c r="J854" s="261" t="str">
        <f t="shared" si="39"/>
        <v xml:space="preserve"> </v>
      </c>
      <c r="K854" s="238" t="str">
        <f t="shared" si="40"/>
        <v xml:space="preserve"> </v>
      </c>
      <c r="L854" s="87" t="str">
        <f t="shared" si="41"/>
        <v xml:space="preserve"> </v>
      </c>
    </row>
    <row r="855" spans="1:12" x14ac:dyDescent="0.25">
      <c r="A855" s="72"/>
      <c r="B855" s="82"/>
      <c r="C855" s="82"/>
      <c r="D855" s="79"/>
      <c r="E855" s="83"/>
      <c r="F855" s="83"/>
      <c r="G855" s="81"/>
      <c r="H855" s="126"/>
      <c r="I855" s="238" t="str">
        <f>IF(ISNUMBER(F855),_xlfn.IFS(RIGHT(H855,3)="(b)",IF(AND(G855&gt;=DATE('1. Informace o projektu'!$C$3,1,1),G855&lt;=WORKDAY(DATE('1. Informace o projektu'!$C$3+1,1,31)-1,1)),"OK","!!"),RIGHT(H855,3)="(a)",IF(AND(G855&gt;=DATE('1. Informace o projektu'!$C$3,1,1),G855&lt;=WORKDAY(DATE('1. Informace o projektu'!$C$3,12,31)-1,1,'6. Data'!$C$76:$C$89)),"OK","!!"),ISBLANK(G855),"!",ISBLANK(H855),"!!!",H855='6. Data'!$B$3,"vyberte druh nákladu")," ")</f>
        <v xml:space="preserve"> </v>
      </c>
      <c r="J855" s="261" t="str">
        <f t="shared" si="39"/>
        <v xml:space="preserve"> </v>
      </c>
      <c r="K855" s="238" t="str">
        <f t="shared" si="40"/>
        <v xml:space="preserve"> </v>
      </c>
      <c r="L855" s="87" t="str">
        <f t="shared" si="41"/>
        <v xml:space="preserve"> </v>
      </c>
    </row>
    <row r="856" spans="1:12" x14ac:dyDescent="0.25">
      <c r="A856" s="72"/>
      <c r="B856" s="82"/>
      <c r="C856" s="82"/>
      <c r="D856" s="79"/>
      <c r="E856" s="83"/>
      <c r="F856" s="83"/>
      <c r="G856" s="81"/>
      <c r="H856" s="126"/>
      <c r="I856" s="238" t="str">
        <f>IF(ISNUMBER(F856),_xlfn.IFS(RIGHT(H856,3)="(b)",IF(AND(G856&gt;=DATE('1. Informace o projektu'!$C$3,1,1),G856&lt;=WORKDAY(DATE('1. Informace o projektu'!$C$3+1,1,31)-1,1)),"OK","!!"),RIGHT(H856,3)="(a)",IF(AND(G856&gt;=DATE('1. Informace o projektu'!$C$3,1,1),G856&lt;=WORKDAY(DATE('1. Informace o projektu'!$C$3,12,31)-1,1,'6. Data'!$C$76:$C$89)),"OK","!!"),ISBLANK(G856),"!",ISBLANK(H856),"!!!",H856='6. Data'!$B$3,"vyberte druh nákladu")," ")</f>
        <v xml:space="preserve"> </v>
      </c>
      <c r="J856" s="261" t="str">
        <f t="shared" si="39"/>
        <v xml:space="preserve"> </v>
      </c>
      <c r="K856" s="238" t="str">
        <f t="shared" si="40"/>
        <v xml:space="preserve"> </v>
      </c>
      <c r="L856" s="87" t="str">
        <f t="shared" si="41"/>
        <v xml:space="preserve"> </v>
      </c>
    </row>
    <row r="857" spans="1:12" x14ac:dyDescent="0.25">
      <c r="A857" s="72"/>
      <c r="B857" s="82"/>
      <c r="C857" s="82"/>
      <c r="D857" s="79"/>
      <c r="E857" s="83"/>
      <c r="F857" s="83"/>
      <c r="G857" s="81"/>
      <c r="H857" s="126"/>
      <c r="I857" s="238" t="str">
        <f>IF(ISNUMBER(F857),_xlfn.IFS(RIGHT(H857,3)="(b)",IF(AND(G857&gt;=DATE('1. Informace o projektu'!$C$3,1,1),G857&lt;=WORKDAY(DATE('1. Informace o projektu'!$C$3+1,1,31)-1,1)),"OK","!!"),RIGHT(H857,3)="(a)",IF(AND(G857&gt;=DATE('1. Informace o projektu'!$C$3,1,1),G857&lt;=WORKDAY(DATE('1. Informace o projektu'!$C$3,12,31)-1,1,'6. Data'!$C$76:$C$89)),"OK","!!"),ISBLANK(G857),"!",ISBLANK(H857),"!!!",H857='6. Data'!$B$3,"vyberte druh nákladu")," ")</f>
        <v xml:space="preserve"> </v>
      </c>
      <c r="J857" s="261" t="str">
        <f t="shared" si="39"/>
        <v xml:space="preserve"> </v>
      </c>
      <c r="K857" s="238" t="str">
        <f t="shared" si="40"/>
        <v xml:space="preserve"> </v>
      </c>
      <c r="L857" s="87" t="str">
        <f t="shared" si="41"/>
        <v xml:space="preserve"> </v>
      </c>
    </row>
    <row r="858" spans="1:12" x14ac:dyDescent="0.25">
      <c r="A858" s="72"/>
      <c r="B858" s="82"/>
      <c r="C858" s="82"/>
      <c r="D858" s="79"/>
      <c r="E858" s="83"/>
      <c r="F858" s="83"/>
      <c r="G858" s="81"/>
      <c r="H858" s="126"/>
      <c r="I858" s="238" t="str">
        <f>IF(ISNUMBER(F858),_xlfn.IFS(RIGHT(H858,3)="(b)",IF(AND(G858&gt;=DATE('1. Informace o projektu'!$C$3,1,1),G858&lt;=WORKDAY(DATE('1. Informace o projektu'!$C$3+1,1,31)-1,1)),"OK","!!"),RIGHT(H858,3)="(a)",IF(AND(G858&gt;=DATE('1. Informace o projektu'!$C$3,1,1),G858&lt;=WORKDAY(DATE('1. Informace o projektu'!$C$3,12,31)-1,1,'6. Data'!$C$76:$C$89)),"OK","!!"),ISBLANK(G858),"!",ISBLANK(H858),"!!!",H858='6. Data'!$B$3,"vyberte druh nákladu")," ")</f>
        <v xml:space="preserve"> </v>
      </c>
      <c r="J858" s="261" t="str">
        <f t="shared" si="39"/>
        <v xml:space="preserve"> </v>
      </c>
      <c r="K858" s="238" t="str">
        <f t="shared" si="40"/>
        <v xml:space="preserve"> </v>
      </c>
      <c r="L858" s="87" t="str">
        <f t="shared" si="41"/>
        <v xml:space="preserve"> </v>
      </c>
    </row>
    <row r="859" spans="1:12" x14ac:dyDescent="0.25">
      <c r="A859" s="72"/>
      <c r="B859" s="82"/>
      <c r="C859" s="82"/>
      <c r="D859" s="79"/>
      <c r="E859" s="83"/>
      <c r="F859" s="83"/>
      <c r="G859" s="81"/>
      <c r="H859" s="126"/>
      <c r="I859" s="238" t="str">
        <f>IF(ISNUMBER(F859),_xlfn.IFS(RIGHT(H859,3)="(b)",IF(AND(G859&gt;=DATE('1. Informace o projektu'!$C$3,1,1),G859&lt;=WORKDAY(DATE('1. Informace o projektu'!$C$3+1,1,31)-1,1)),"OK","!!"),RIGHT(H859,3)="(a)",IF(AND(G859&gt;=DATE('1. Informace o projektu'!$C$3,1,1),G859&lt;=WORKDAY(DATE('1. Informace o projektu'!$C$3,12,31)-1,1,'6. Data'!$C$76:$C$89)),"OK","!!"),ISBLANK(G859),"!",ISBLANK(H859),"!!!",H859='6. Data'!$B$3,"vyberte druh nákladu")," ")</f>
        <v xml:space="preserve"> </v>
      </c>
      <c r="J859" s="261" t="str">
        <f t="shared" si="39"/>
        <v xml:space="preserve"> </v>
      </c>
      <c r="K859" s="238" t="str">
        <f t="shared" si="40"/>
        <v xml:space="preserve"> </v>
      </c>
      <c r="L859" s="87" t="str">
        <f t="shared" si="41"/>
        <v xml:space="preserve"> </v>
      </c>
    </row>
    <row r="860" spans="1:12" x14ac:dyDescent="0.25">
      <c r="A860" s="72"/>
      <c r="B860" s="82"/>
      <c r="C860" s="82"/>
      <c r="D860" s="79"/>
      <c r="E860" s="83"/>
      <c r="F860" s="83"/>
      <c r="G860" s="81"/>
      <c r="H860" s="126"/>
      <c r="I860" s="238" t="str">
        <f>IF(ISNUMBER(F860),_xlfn.IFS(RIGHT(H860,3)="(b)",IF(AND(G860&gt;=DATE('1. Informace o projektu'!$C$3,1,1),G860&lt;=WORKDAY(DATE('1. Informace o projektu'!$C$3+1,1,31)-1,1)),"OK","!!"),RIGHT(H860,3)="(a)",IF(AND(G860&gt;=DATE('1. Informace o projektu'!$C$3,1,1),G860&lt;=WORKDAY(DATE('1. Informace o projektu'!$C$3,12,31)-1,1,'6. Data'!$C$76:$C$89)),"OK","!!"),ISBLANK(G860),"!",ISBLANK(H860),"!!!",H860='6. Data'!$B$3,"vyberte druh nákladu")," ")</f>
        <v xml:space="preserve"> </v>
      </c>
      <c r="J860" s="261" t="str">
        <f t="shared" si="39"/>
        <v xml:space="preserve"> </v>
      </c>
      <c r="K860" s="238" t="str">
        <f t="shared" si="40"/>
        <v xml:space="preserve"> </v>
      </c>
      <c r="L860" s="87" t="str">
        <f t="shared" si="41"/>
        <v xml:space="preserve"> </v>
      </c>
    </row>
    <row r="861" spans="1:12" x14ac:dyDescent="0.25">
      <c r="A861" s="72"/>
      <c r="B861" s="82"/>
      <c r="C861" s="82"/>
      <c r="D861" s="79"/>
      <c r="E861" s="83"/>
      <c r="F861" s="83"/>
      <c r="G861" s="81"/>
      <c r="H861" s="126"/>
      <c r="I861" s="238" t="str">
        <f>IF(ISNUMBER(F861),_xlfn.IFS(RIGHT(H861,3)="(b)",IF(AND(G861&gt;=DATE('1. Informace o projektu'!$C$3,1,1),G861&lt;=WORKDAY(DATE('1. Informace o projektu'!$C$3+1,1,31)-1,1)),"OK","!!"),RIGHT(H861,3)="(a)",IF(AND(G861&gt;=DATE('1. Informace o projektu'!$C$3,1,1),G861&lt;=WORKDAY(DATE('1. Informace o projektu'!$C$3,12,31)-1,1,'6. Data'!$C$76:$C$89)),"OK","!!"),ISBLANK(G861),"!",ISBLANK(H861),"!!!",H861='6. Data'!$B$3,"vyberte druh nákladu")," ")</f>
        <v xml:space="preserve"> </v>
      </c>
      <c r="J861" s="261" t="str">
        <f t="shared" si="39"/>
        <v xml:space="preserve"> </v>
      </c>
      <c r="K861" s="238" t="str">
        <f t="shared" si="40"/>
        <v xml:space="preserve"> </v>
      </c>
      <c r="L861" s="87" t="str">
        <f t="shared" si="41"/>
        <v xml:space="preserve"> </v>
      </c>
    </row>
    <row r="862" spans="1:12" x14ac:dyDescent="0.25">
      <c r="A862" s="72"/>
      <c r="B862" s="82"/>
      <c r="C862" s="82"/>
      <c r="D862" s="79"/>
      <c r="E862" s="83"/>
      <c r="F862" s="83"/>
      <c r="G862" s="81"/>
      <c r="H862" s="126"/>
      <c r="I862" s="238" t="str">
        <f>IF(ISNUMBER(F862),_xlfn.IFS(RIGHT(H862,3)="(b)",IF(AND(G862&gt;=DATE('1. Informace o projektu'!$C$3,1,1),G862&lt;=WORKDAY(DATE('1. Informace o projektu'!$C$3+1,1,31)-1,1)),"OK","!!"),RIGHT(H862,3)="(a)",IF(AND(G862&gt;=DATE('1. Informace o projektu'!$C$3,1,1),G862&lt;=WORKDAY(DATE('1. Informace o projektu'!$C$3,12,31)-1,1,'6. Data'!$C$76:$C$89)),"OK","!!"),ISBLANK(G862),"!",ISBLANK(H862),"!!!",H862='6. Data'!$B$3,"vyberte druh nákladu")," ")</f>
        <v xml:space="preserve"> </v>
      </c>
      <c r="J862" s="261" t="str">
        <f t="shared" si="39"/>
        <v xml:space="preserve"> </v>
      </c>
      <c r="K862" s="238" t="str">
        <f t="shared" si="40"/>
        <v xml:space="preserve"> </v>
      </c>
      <c r="L862" s="87" t="str">
        <f t="shared" si="41"/>
        <v xml:space="preserve"> </v>
      </c>
    </row>
    <row r="863" spans="1:12" x14ac:dyDescent="0.25">
      <c r="A863" s="72"/>
      <c r="B863" s="82"/>
      <c r="C863" s="82"/>
      <c r="D863" s="79"/>
      <c r="E863" s="83"/>
      <c r="F863" s="83"/>
      <c r="G863" s="81"/>
      <c r="H863" s="126"/>
      <c r="I863" s="238" t="str">
        <f>IF(ISNUMBER(F863),_xlfn.IFS(RIGHT(H863,3)="(b)",IF(AND(G863&gt;=DATE('1. Informace o projektu'!$C$3,1,1),G863&lt;=WORKDAY(DATE('1. Informace o projektu'!$C$3+1,1,31)-1,1)),"OK","!!"),RIGHT(H863,3)="(a)",IF(AND(G863&gt;=DATE('1. Informace o projektu'!$C$3,1,1),G863&lt;=WORKDAY(DATE('1. Informace o projektu'!$C$3,12,31)-1,1,'6. Data'!$C$76:$C$89)),"OK","!!"),ISBLANK(G863),"!",ISBLANK(H863),"!!!",H863='6. Data'!$B$3,"vyberte druh nákladu")," ")</f>
        <v xml:space="preserve"> </v>
      </c>
      <c r="J863" s="261" t="str">
        <f t="shared" si="39"/>
        <v xml:space="preserve"> </v>
      </c>
      <c r="K863" s="238" t="str">
        <f t="shared" si="40"/>
        <v xml:space="preserve"> </v>
      </c>
      <c r="L863" s="87" t="str">
        <f t="shared" si="41"/>
        <v xml:space="preserve"> </v>
      </c>
    </row>
    <row r="864" spans="1:12" x14ac:dyDescent="0.25">
      <c r="A864" s="72"/>
      <c r="B864" s="82"/>
      <c r="C864" s="82"/>
      <c r="D864" s="79"/>
      <c r="E864" s="83"/>
      <c r="F864" s="83"/>
      <c r="G864" s="81"/>
      <c r="H864" s="126"/>
      <c r="I864" s="238" t="str">
        <f>IF(ISNUMBER(F864),_xlfn.IFS(RIGHT(H864,3)="(b)",IF(AND(G864&gt;=DATE('1. Informace o projektu'!$C$3,1,1),G864&lt;=WORKDAY(DATE('1. Informace o projektu'!$C$3+1,1,31)-1,1)),"OK","!!"),RIGHT(H864,3)="(a)",IF(AND(G864&gt;=DATE('1. Informace o projektu'!$C$3,1,1),G864&lt;=WORKDAY(DATE('1. Informace o projektu'!$C$3,12,31)-1,1,'6. Data'!$C$76:$C$89)),"OK","!!"),ISBLANK(G864),"!",ISBLANK(H864),"!!!",H864='6. Data'!$B$3,"vyberte druh nákladu")," ")</f>
        <v xml:space="preserve"> </v>
      </c>
      <c r="J864" s="261" t="str">
        <f t="shared" si="39"/>
        <v xml:space="preserve"> </v>
      </c>
      <c r="K864" s="238" t="str">
        <f t="shared" si="40"/>
        <v xml:space="preserve"> </v>
      </c>
      <c r="L864" s="87" t="str">
        <f t="shared" si="41"/>
        <v xml:space="preserve"> </v>
      </c>
    </row>
    <row r="865" spans="1:12" x14ac:dyDescent="0.25">
      <c r="A865" s="72"/>
      <c r="B865" s="82"/>
      <c r="C865" s="82"/>
      <c r="D865" s="79"/>
      <c r="E865" s="83"/>
      <c r="F865" s="83"/>
      <c r="G865" s="81"/>
      <c r="H865" s="126"/>
      <c r="I865" s="238" t="str">
        <f>IF(ISNUMBER(F865),_xlfn.IFS(RIGHT(H865,3)="(b)",IF(AND(G865&gt;=DATE('1. Informace o projektu'!$C$3,1,1),G865&lt;=WORKDAY(DATE('1. Informace o projektu'!$C$3+1,1,31)-1,1)),"OK","!!"),RIGHT(H865,3)="(a)",IF(AND(G865&gt;=DATE('1. Informace o projektu'!$C$3,1,1),G865&lt;=WORKDAY(DATE('1. Informace o projektu'!$C$3,12,31)-1,1,'6. Data'!$C$76:$C$89)),"OK","!!"),ISBLANK(G865),"!",ISBLANK(H865),"!!!",H865='6. Data'!$B$3,"vyberte druh nákladu")," ")</f>
        <v xml:space="preserve"> </v>
      </c>
      <c r="J865" s="261" t="str">
        <f t="shared" si="39"/>
        <v xml:space="preserve"> </v>
      </c>
      <c r="K865" s="238" t="str">
        <f t="shared" si="40"/>
        <v xml:space="preserve"> </v>
      </c>
      <c r="L865" s="87" t="str">
        <f t="shared" si="41"/>
        <v xml:space="preserve"> </v>
      </c>
    </row>
    <row r="866" spans="1:12" x14ac:dyDescent="0.25">
      <c r="A866" s="72"/>
      <c r="B866" s="82"/>
      <c r="C866" s="82"/>
      <c r="D866" s="79"/>
      <c r="E866" s="83"/>
      <c r="F866" s="83"/>
      <c r="G866" s="81"/>
      <c r="H866" s="126"/>
      <c r="I866" s="238" t="str">
        <f>IF(ISNUMBER(F866),_xlfn.IFS(RIGHT(H866,3)="(b)",IF(AND(G866&gt;=DATE('1. Informace o projektu'!$C$3,1,1),G866&lt;=WORKDAY(DATE('1. Informace o projektu'!$C$3+1,1,31)-1,1)),"OK","!!"),RIGHT(H866,3)="(a)",IF(AND(G866&gt;=DATE('1. Informace o projektu'!$C$3,1,1),G866&lt;=WORKDAY(DATE('1. Informace o projektu'!$C$3,12,31)-1,1,'6. Data'!$C$76:$C$89)),"OK","!!"),ISBLANK(G866),"!",ISBLANK(H866),"!!!",H866='6. Data'!$B$3,"vyberte druh nákladu")," ")</f>
        <v xml:space="preserve"> </v>
      </c>
      <c r="J866" s="261" t="str">
        <f t="shared" si="39"/>
        <v xml:space="preserve"> </v>
      </c>
      <c r="K866" s="238" t="str">
        <f t="shared" si="40"/>
        <v xml:space="preserve"> </v>
      </c>
      <c r="L866" s="87" t="str">
        <f t="shared" si="41"/>
        <v xml:space="preserve"> </v>
      </c>
    </row>
    <row r="867" spans="1:12" x14ac:dyDescent="0.25">
      <c r="A867" s="72"/>
      <c r="B867" s="82"/>
      <c r="C867" s="82"/>
      <c r="D867" s="79"/>
      <c r="E867" s="83"/>
      <c r="F867" s="83"/>
      <c r="G867" s="81"/>
      <c r="H867" s="126"/>
      <c r="I867" s="238" t="str">
        <f>IF(ISNUMBER(F867),_xlfn.IFS(RIGHT(H867,3)="(b)",IF(AND(G867&gt;=DATE('1. Informace o projektu'!$C$3,1,1),G867&lt;=WORKDAY(DATE('1. Informace o projektu'!$C$3+1,1,31)-1,1)),"OK","!!"),RIGHT(H867,3)="(a)",IF(AND(G867&gt;=DATE('1. Informace o projektu'!$C$3,1,1),G867&lt;=WORKDAY(DATE('1. Informace o projektu'!$C$3,12,31)-1,1,'6. Data'!$C$76:$C$89)),"OK","!!"),ISBLANK(G867),"!",ISBLANK(H867),"!!!",H867='6. Data'!$B$3,"vyberte druh nákladu")," ")</f>
        <v xml:space="preserve"> </v>
      </c>
      <c r="J867" s="261" t="str">
        <f t="shared" si="39"/>
        <v xml:space="preserve"> </v>
      </c>
      <c r="K867" s="238" t="str">
        <f t="shared" si="40"/>
        <v xml:space="preserve"> </v>
      </c>
      <c r="L867" s="87" t="str">
        <f t="shared" si="41"/>
        <v xml:space="preserve"> </v>
      </c>
    </row>
    <row r="868" spans="1:12" x14ac:dyDescent="0.25">
      <c r="A868" s="72"/>
      <c r="B868" s="82"/>
      <c r="C868" s="82"/>
      <c r="D868" s="79"/>
      <c r="E868" s="83"/>
      <c r="F868" s="83"/>
      <c r="G868" s="81"/>
      <c r="H868" s="126"/>
      <c r="I868" s="238" t="str">
        <f>IF(ISNUMBER(F868),_xlfn.IFS(RIGHT(H868,3)="(b)",IF(AND(G868&gt;=DATE('1. Informace o projektu'!$C$3,1,1),G868&lt;=WORKDAY(DATE('1. Informace o projektu'!$C$3+1,1,31)-1,1)),"OK","!!"),RIGHT(H868,3)="(a)",IF(AND(G868&gt;=DATE('1. Informace o projektu'!$C$3,1,1),G868&lt;=WORKDAY(DATE('1. Informace o projektu'!$C$3,12,31)-1,1,'6. Data'!$C$76:$C$89)),"OK","!!"),ISBLANK(G868),"!",ISBLANK(H868),"!!!",H868='6. Data'!$B$3,"vyberte druh nákladu")," ")</f>
        <v xml:space="preserve"> </v>
      </c>
      <c r="J868" s="261" t="str">
        <f t="shared" si="39"/>
        <v xml:space="preserve"> </v>
      </c>
      <c r="K868" s="238" t="str">
        <f t="shared" si="40"/>
        <v xml:space="preserve"> </v>
      </c>
      <c r="L868" s="87" t="str">
        <f t="shared" si="41"/>
        <v xml:space="preserve"> </v>
      </c>
    </row>
    <row r="869" spans="1:12" x14ac:dyDescent="0.25">
      <c r="A869" s="72"/>
      <c r="B869" s="82"/>
      <c r="C869" s="82"/>
      <c r="D869" s="79"/>
      <c r="E869" s="83"/>
      <c r="F869" s="83"/>
      <c r="G869" s="81"/>
      <c r="H869" s="126"/>
      <c r="I869" s="238" t="str">
        <f>IF(ISNUMBER(F869),_xlfn.IFS(RIGHT(H869,3)="(b)",IF(AND(G869&gt;=DATE('1. Informace o projektu'!$C$3,1,1),G869&lt;=WORKDAY(DATE('1. Informace o projektu'!$C$3+1,1,31)-1,1)),"OK","!!"),RIGHT(H869,3)="(a)",IF(AND(G869&gt;=DATE('1. Informace o projektu'!$C$3,1,1),G869&lt;=WORKDAY(DATE('1. Informace o projektu'!$C$3,12,31)-1,1,'6. Data'!$C$76:$C$89)),"OK","!!"),ISBLANK(G869),"!",ISBLANK(H869),"!!!",H869='6. Data'!$B$3,"vyberte druh nákladu")," ")</f>
        <v xml:space="preserve"> </v>
      </c>
      <c r="J869" s="261" t="str">
        <f t="shared" si="39"/>
        <v xml:space="preserve"> </v>
      </c>
      <c r="K869" s="238" t="str">
        <f t="shared" si="40"/>
        <v xml:space="preserve"> </v>
      </c>
      <c r="L869" s="87" t="str">
        <f t="shared" si="41"/>
        <v xml:space="preserve"> </v>
      </c>
    </row>
    <row r="870" spans="1:12" x14ac:dyDescent="0.25">
      <c r="A870" s="72"/>
      <c r="B870" s="82"/>
      <c r="C870" s="82"/>
      <c r="D870" s="79"/>
      <c r="E870" s="83"/>
      <c r="F870" s="83"/>
      <c r="G870" s="81"/>
      <c r="H870" s="126"/>
      <c r="I870" s="238" t="str">
        <f>IF(ISNUMBER(F870),_xlfn.IFS(RIGHT(H870,3)="(b)",IF(AND(G870&gt;=DATE('1. Informace o projektu'!$C$3,1,1),G870&lt;=WORKDAY(DATE('1. Informace o projektu'!$C$3+1,1,31)-1,1)),"OK","!!"),RIGHT(H870,3)="(a)",IF(AND(G870&gt;=DATE('1. Informace o projektu'!$C$3,1,1),G870&lt;=WORKDAY(DATE('1. Informace o projektu'!$C$3,12,31)-1,1,'6. Data'!$C$76:$C$89)),"OK","!!"),ISBLANK(G870),"!",ISBLANK(H870),"!!!",H870='6. Data'!$B$3,"vyberte druh nákladu")," ")</f>
        <v xml:space="preserve"> </v>
      </c>
      <c r="J870" s="261" t="str">
        <f t="shared" si="39"/>
        <v xml:space="preserve"> </v>
      </c>
      <c r="K870" s="238" t="str">
        <f t="shared" si="40"/>
        <v xml:space="preserve"> </v>
      </c>
      <c r="L870" s="87" t="str">
        <f t="shared" si="41"/>
        <v xml:space="preserve"> </v>
      </c>
    </row>
    <row r="871" spans="1:12" x14ac:dyDescent="0.25">
      <c r="A871" s="72"/>
      <c r="B871" s="82"/>
      <c r="C871" s="82"/>
      <c r="D871" s="79"/>
      <c r="E871" s="83"/>
      <c r="F871" s="83"/>
      <c r="G871" s="81"/>
      <c r="H871" s="126"/>
      <c r="I871" s="238" t="str">
        <f>IF(ISNUMBER(F871),_xlfn.IFS(RIGHT(H871,3)="(b)",IF(AND(G871&gt;=DATE('1. Informace o projektu'!$C$3,1,1),G871&lt;=WORKDAY(DATE('1. Informace o projektu'!$C$3+1,1,31)-1,1)),"OK","!!"),RIGHT(H871,3)="(a)",IF(AND(G871&gt;=DATE('1. Informace o projektu'!$C$3,1,1),G871&lt;=WORKDAY(DATE('1. Informace o projektu'!$C$3,12,31)-1,1,'6. Data'!$C$76:$C$89)),"OK","!!"),ISBLANK(G871),"!",ISBLANK(H871),"!!!",H871='6. Data'!$B$3,"vyberte druh nákladu")," ")</f>
        <v xml:space="preserve"> </v>
      </c>
      <c r="J871" s="261" t="str">
        <f t="shared" si="39"/>
        <v xml:space="preserve"> </v>
      </c>
      <c r="K871" s="238" t="str">
        <f t="shared" si="40"/>
        <v xml:space="preserve"> </v>
      </c>
      <c r="L871" s="87" t="str">
        <f t="shared" si="41"/>
        <v xml:space="preserve"> </v>
      </c>
    </row>
    <row r="872" spans="1:12" x14ac:dyDescent="0.25">
      <c r="A872" s="72"/>
      <c r="B872" s="82"/>
      <c r="C872" s="82"/>
      <c r="D872" s="79"/>
      <c r="E872" s="83"/>
      <c r="F872" s="83"/>
      <c r="G872" s="81"/>
      <c r="H872" s="126"/>
      <c r="I872" s="238" t="str">
        <f>IF(ISNUMBER(F872),_xlfn.IFS(RIGHT(H872,3)="(b)",IF(AND(G872&gt;=DATE('1. Informace o projektu'!$C$3,1,1),G872&lt;=WORKDAY(DATE('1. Informace o projektu'!$C$3+1,1,31)-1,1)),"OK","!!"),RIGHT(H872,3)="(a)",IF(AND(G872&gt;=DATE('1. Informace o projektu'!$C$3,1,1),G872&lt;=WORKDAY(DATE('1. Informace o projektu'!$C$3,12,31)-1,1,'6. Data'!$C$76:$C$89)),"OK","!!"),ISBLANK(G872),"!",ISBLANK(H872),"!!!",H872='6. Data'!$B$3,"vyberte druh nákladu")," ")</f>
        <v xml:space="preserve"> </v>
      </c>
      <c r="J872" s="261" t="str">
        <f t="shared" si="39"/>
        <v xml:space="preserve"> </v>
      </c>
      <c r="K872" s="238" t="str">
        <f t="shared" si="40"/>
        <v xml:space="preserve"> </v>
      </c>
      <c r="L872" s="87" t="str">
        <f t="shared" si="41"/>
        <v xml:space="preserve"> </v>
      </c>
    </row>
    <row r="873" spans="1:12" x14ac:dyDescent="0.25">
      <c r="A873" s="72"/>
      <c r="B873" s="82"/>
      <c r="C873" s="82"/>
      <c r="D873" s="79"/>
      <c r="E873" s="83"/>
      <c r="F873" s="83"/>
      <c r="G873" s="81"/>
      <c r="H873" s="126"/>
      <c r="I873" s="238" t="str">
        <f>IF(ISNUMBER(F873),_xlfn.IFS(RIGHT(H873,3)="(b)",IF(AND(G873&gt;=DATE('1. Informace o projektu'!$C$3,1,1),G873&lt;=WORKDAY(DATE('1. Informace o projektu'!$C$3+1,1,31)-1,1)),"OK","!!"),RIGHT(H873,3)="(a)",IF(AND(G873&gt;=DATE('1. Informace o projektu'!$C$3,1,1),G873&lt;=WORKDAY(DATE('1. Informace o projektu'!$C$3,12,31)-1,1,'6. Data'!$C$76:$C$89)),"OK","!!"),ISBLANK(G873),"!",ISBLANK(H873),"!!!",H873='6. Data'!$B$3,"vyberte druh nákladu")," ")</f>
        <v xml:space="preserve"> </v>
      </c>
      <c r="J873" s="261" t="str">
        <f t="shared" si="39"/>
        <v xml:space="preserve"> </v>
      </c>
      <c r="K873" s="238" t="str">
        <f t="shared" si="40"/>
        <v xml:space="preserve"> </v>
      </c>
      <c r="L873" s="87" t="str">
        <f t="shared" si="41"/>
        <v xml:space="preserve"> </v>
      </c>
    </row>
    <row r="874" spans="1:12" x14ac:dyDescent="0.25">
      <c r="A874" s="72"/>
      <c r="B874" s="82"/>
      <c r="C874" s="82"/>
      <c r="D874" s="79"/>
      <c r="E874" s="83"/>
      <c r="F874" s="83"/>
      <c r="G874" s="81"/>
      <c r="H874" s="126"/>
      <c r="I874" s="238" t="str">
        <f>IF(ISNUMBER(F874),_xlfn.IFS(RIGHT(H874,3)="(b)",IF(AND(G874&gt;=DATE('1. Informace o projektu'!$C$3,1,1),G874&lt;=WORKDAY(DATE('1. Informace o projektu'!$C$3+1,1,31)-1,1)),"OK","!!"),RIGHT(H874,3)="(a)",IF(AND(G874&gt;=DATE('1. Informace o projektu'!$C$3,1,1),G874&lt;=WORKDAY(DATE('1. Informace o projektu'!$C$3,12,31)-1,1,'6. Data'!$C$76:$C$89)),"OK","!!"),ISBLANK(G874),"!",ISBLANK(H874),"!!!",H874='6. Data'!$B$3,"vyberte druh nákladu")," ")</f>
        <v xml:space="preserve"> </v>
      </c>
      <c r="J874" s="261" t="str">
        <f t="shared" si="39"/>
        <v xml:space="preserve"> </v>
      </c>
      <c r="K874" s="238" t="str">
        <f t="shared" si="40"/>
        <v xml:space="preserve"> </v>
      </c>
      <c r="L874" s="87" t="str">
        <f t="shared" si="41"/>
        <v xml:space="preserve"> </v>
      </c>
    </row>
    <row r="875" spans="1:12" x14ac:dyDescent="0.25">
      <c r="A875" s="72"/>
      <c r="B875" s="82"/>
      <c r="C875" s="82"/>
      <c r="D875" s="79"/>
      <c r="E875" s="83"/>
      <c r="F875" s="83"/>
      <c r="G875" s="81"/>
      <c r="H875" s="126"/>
      <c r="I875" s="238" t="str">
        <f>IF(ISNUMBER(F875),_xlfn.IFS(RIGHT(H875,3)="(b)",IF(AND(G875&gt;=DATE('1. Informace o projektu'!$C$3,1,1),G875&lt;=WORKDAY(DATE('1. Informace o projektu'!$C$3+1,1,31)-1,1)),"OK","!!"),RIGHT(H875,3)="(a)",IF(AND(G875&gt;=DATE('1. Informace o projektu'!$C$3,1,1),G875&lt;=WORKDAY(DATE('1. Informace o projektu'!$C$3,12,31)-1,1,'6. Data'!$C$76:$C$89)),"OK","!!"),ISBLANK(G875),"!",ISBLANK(H875),"!!!",H875='6. Data'!$B$3,"vyberte druh nákladu")," ")</f>
        <v xml:space="preserve"> </v>
      </c>
      <c r="J875" s="261" t="str">
        <f t="shared" si="39"/>
        <v xml:space="preserve"> </v>
      </c>
      <c r="K875" s="238" t="str">
        <f t="shared" si="40"/>
        <v xml:space="preserve"> </v>
      </c>
      <c r="L875" s="87" t="str">
        <f t="shared" si="41"/>
        <v xml:space="preserve"> </v>
      </c>
    </row>
    <row r="876" spans="1:12" x14ac:dyDescent="0.25">
      <c r="A876" s="72"/>
      <c r="B876" s="82"/>
      <c r="C876" s="82"/>
      <c r="D876" s="79"/>
      <c r="E876" s="83"/>
      <c r="F876" s="83"/>
      <c r="G876" s="81"/>
      <c r="H876" s="126"/>
      <c r="I876" s="238" t="str">
        <f>IF(ISNUMBER(F876),_xlfn.IFS(RIGHT(H876,3)="(b)",IF(AND(G876&gt;=DATE('1. Informace o projektu'!$C$3,1,1),G876&lt;=WORKDAY(DATE('1. Informace o projektu'!$C$3+1,1,31)-1,1)),"OK","!!"),RIGHT(H876,3)="(a)",IF(AND(G876&gt;=DATE('1. Informace o projektu'!$C$3,1,1),G876&lt;=WORKDAY(DATE('1. Informace o projektu'!$C$3,12,31)-1,1,'6. Data'!$C$76:$C$89)),"OK","!!"),ISBLANK(G876),"!",ISBLANK(H876),"!!!",H876='6. Data'!$B$3,"vyberte druh nákladu")," ")</f>
        <v xml:space="preserve"> </v>
      </c>
      <c r="J876" s="261" t="str">
        <f t="shared" si="39"/>
        <v xml:space="preserve"> </v>
      </c>
      <c r="K876" s="238" t="str">
        <f t="shared" si="40"/>
        <v xml:space="preserve"> </v>
      </c>
      <c r="L876" s="87" t="str">
        <f t="shared" si="41"/>
        <v xml:space="preserve"> </v>
      </c>
    </row>
    <row r="877" spans="1:12" x14ac:dyDescent="0.25">
      <c r="A877" s="72"/>
      <c r="B877" s="82"/>
      <c r="C877" s="82"/>
      <c r="D877" s="79"/>
      <c r="E877" s="83"/>
      <c r="F877" s="83"/>
      <c r="G877" s="81"/>
      <c r="H877" s="126"/>
      <c r="I877" s="238" t="str">
        <f>IF(ISNUMBER(F877),_xlfn.IFS(RIGHT(H877,3)="(b)",IF(AND(G877&gt;=DATE('1. Informace o projektu'!$C$3,1,1),G877&lt;=WORKDAY(DATE('1. Informace o projektu'!$C$3+1,1,31)-1,1)),"OK","!!"),RIGHT(H877,3)="(a)",IF(AND(G877&gt;=DATE('1. Informace o projektu'!$C$3,1,1),G877&lt;=WORKDAY(DATE('1. Informace o projektu'!$C$3,12,31)-1,1,'6. Data'!$C$76:$C$89)),"OK","!!"),ISBLANK(G877),"!",ISBLANK(H877),"!!!",H877='6. Data'!$B$3,"vyberte druh nákladu")," ")</f>
        <v xml:space="preserve"> </v>
      </c>
      <c r="J877" s="261" t="str">
        <f t="shared" si="39"/>
        <v xml:space="preserve"> </v>
      </c>
      <c r="K877" s="238" t="str">
        <f t="shared" si="40"/>
        <v xml:space="preserve"> </v>
      </c>
      <c r="L877" s="87" t="str">
        <f t="shared" si="41"/>
        <v xml:space="preserve"> </v>
      </c>
    </row>
    <row r="878" spans="1:12" x14ac:dyDescent="0.25">
      <c r="A878" s="72"/>
      <c r="B878" s="82"/>
      <c r="C878" s="82"/>
      <c r="D878" s="79"/>
      <c r="E878" s="83"/>
      <c r="F878" s="83"/>
      <c r="G878" s="81"/>
      <c r="H878" s="126"/>
      <c r="I878" s="238" t="str">
        <f>IF(ISNUMBER(F878),_xlfn.IFS(RIGHT(H878,3)="(b)",IF(AND(G878&gt;=DATE('1. Informace o projektu'!$C$3,1,1),G878&lt;=WORKDAY(DATE('1. Informace o projektu'!$C$3+1,1,31)-1,1)),"OK","!!"),RIGHT(H878,3)="(a)",IF(AND(G878&gt;=DATE('1. Informace o projektu'!$C$3,1,1),G878&lt;=WORKDAY(DATE('1. Informace o projektu'!$C$3,12,31)-1,1,'6. Data'!$C$76:$C$89)),"OK","!!"),ISBLANK(G878),"!",ISBLANK(H878),"!!!",H878='6. Data'!$B$3,"vyberte druh nákladu")," ")</f>
        <v xml:space="preserve"> </v>
      </c>
      <c r="J878" s="261" t="str">
        <f t="shared" si="39"/>
        <v xml:space="preserve"> </v>
      </c>
      <c r="K878" s="238" t="str">
        <f t="shared" si="40"/>
        <v xml:space="preserve"> </v>
      </c>
      <c r="L878" s="87" t="str">
        <f t="shared" si="41"/>
        <v xml:space="preserve"> </v>
      </c>
    </row>
    <row r="879" spans="1:12" x14ac:dyDescent="0.25">
      <c r="A879" s="72"/>
      <c r="B879" s="82"/>
      <c r="C879" s="82"/>
      <c r="D879" s="79"/>
      <c r="E879" s="83"/>
      <c r="F879" s="83"/>
      <c r="G879" s="81"/>
      <c r="H879" s="126"/>
      <c r="I879" s="238" t="str">
        <f>IF(ISNUMBER(F879),_xlfn.IFS(RIGHT(H879,3)="(b)",IF(AND(G879&gt;=DATE('1. Informace o projektu'!$C$3,1,1),G879&lt;=WORKDAY(DATE('1. Informace o projektu'!$C$3+1,1,31)-1,1)),"OK","!!"),RIGHT(H879,3)="(a)",IF(AND(G879&gt;=DATE('1. Informace o projektu'!$C$3,1,1),G879&lt;=WORKDAY(DATE('1. Informace o projektu'!$C$3,12,31)-1,1,'6. Data'!$C$76:$C$89)),"OK","!!"),ISBLANK(G879),"!",ISBLANK(H879),"!!!",H879='6. Data'!$B$3,"vyberte druh nákladu")," ")</f>
        <v xml:space="preserve"> </v>
      </c>
      <c r="J879" s="261" t="str">
        <f t="shared" si="39"/>
        <v xml:space="preserve"> </v>
      </c>
      <c r="K879" s="238" t="str">
        <f t="shared" si="40"/>
        <v xml:space="preserve"> </v>
      </c>
      <c r="L879" s="87" t="str">
        <f t="shared" si="41"/>
        <v xml:space="preserve"> </v>
      </c>
    </row>
    <row r="880" spans="1:12" x14ac:dyDescent="0.25">
      <c r="A880" s="72"/>
      <c r="B880" s="82"/>
      <c r="C880" s="82"/>
      <c r="D880" s="79"/>
      <c r="E880" s="83"/>
      <c r="F880" s="83"/>
      <c r="G880" s="81"/>
      <c r="H880" s="126"/>
      <c r="I880" s="238" t="str">
        <f>IF(ISNUMBER(F880),_xlfn.IFS(RIGHT(H880,3)="(b)",IF(AND(G880&gt;=DATE('1. Informace o projektu'!$C$3,1,1),G880&lt;=WORKDAY(DATE('1. Informace o projektu'!$C$3+1,1,31)-1,1)),"OK","!!"),RIGHT(H880,3)="(a)",IF(AND(G880&gt;=DATE('1. Informace o projektu'!$C$3,1,1),G880&lt;=WORKDAY(DATE('1. Informace o projektu'!$C$3,12,31)-1,1,'6. Data'!$C$76:$C$89)),"OK","!!"),ISBLANK(G880),"!",ISBLANK(H880),"!!!",H880='6. Data'!$B$3,"vyberte druh nákladu")," ")</f>
        <v xml:space="preserve"> </v>
      </c>
      <c r="J880" s="261" t="str">
        <f t="shared" si="39"/>
        <v xml:space="preserve"> </v>
      </c>
      <c r="K880" s="238" t="str">
        <f t="shared" si="40"/>
        <v xml:space="preserve"> </v>
      </c>
      <c r="L880" s="87" t="str">
        <f t="shared" si="41"/>
        <v xml:space="preserve"> </v>
      </c>
    </row>
    <row r="881" spans="1:12" x14ac:dyDescent="0.25">
      <c r="A881" s="72"/>
      <c r="B881" s="82"/>
      <c r="C881" s="82"/>
      <c r="D881" s="79"/>
      <c r="E881" s="83"/>
      <c r="F881" s="83"/>
      <c r="G881" s="81"/>
      <c r="H881" s="126"/>
      <c r="I881" s="238" t="str">
        <f>IF(ISNUMBER(F881),_xlfn.IFS(RIGHT(H881,3)="(b)",IF(AND(G881&gt;=DATE('1. Informace o projektu'!$C$3,1,1),G881&lt;=WORKDAY(DATE('1. Informace o projektu'!$C$3+1,1,31)-1,1)),"OK","!!"),RIGHT(H881,3)="(a)",IF(AND(G881&gt;=DATE('1. Informace o projektu'!$C$3,1,1),G881&lt;=WORKDAY(DATE('1. Informace o projektu'!$C$3,12,31)-1,1,'6. Data'!$C$76:$C$89)),"OK","!!"),ISBLANK(G881),"!",ISBLANK(H881),"!!!",H881='6. Data'!$B$3,"vyberte druh nákladu")," ")</f>
        <v xml:space="preserve"> </v>
      </c>
      <c r="J881" s="261" t="str">
        <f t="shared" si="39"/>
        <v xml:space="preserve"> </v>
      </c>
      <c r="K881" s="238" t="str">
        <f t="shared" si="40"/>
        <v xml:space="preserve"> </v>
      </c>
      <c r="L881" s="87" t="str">
        <f t="shared" si="41"/>
        <v xml:space="preserve"> </v>
      </c>
    </row>
    <row r="882" spans="1:12" x14ac:dyDescent="0.25">
      <c r="A882" s="72"/>
      <c r="B882" s="82"/>
      <c r="C882" s="82"/>
      <c r="D882" s="79"/>
      <c r="E882" s="83"/>
      <c r="F882" s="83"/>
      <c r="G882" s="81"/>
      <c r="H882" s="126"/>
      <c r="I882" s="238" t="str">
        <f>IF(ISNUMBER(F882),_xlfn.IFS(RIGHT(H882,3)="(b)",IF(AND(G882&gt;=DATE('1. Informace o projektu'!$C$3,1,1),G882&lt;=WORKDAY(DATE('1. Informace o projektu'!$C$3+1,1,31)-1,1)),"OK","!!"),RIGHT(H882,3)="(a)",IF(AND(G882&gt;=DATE('1. Informace o projektu'!$C$3,1,1),G882&lt;=WORKDAY(DATE('1. Informace o projektu'!$C$3,12,31)-1,1,'6. Data'!$C$76:$C$89)),"OK","!!"),ISBLANK(G882),"!",ISBLANK(H882),"!!!",H882='6. Data'!$B$3,"vyberte druh nákladu")," ")</f>
        <v xml:space="preserve"> </v>
      </c>
      <c r="J882" s="261" t="str">
        <f t="shared" si="39"/>
        <v xml:space="preserve"> </v>
      </c>
      <c r="K882" s="238" t="str">
        <f t="shared" si="40"/>
        <v xml:space="preserve"> </v>
      </c>
      <c r="L882" s="87" t="str">
        <f t="shared" si="41"/>
        <v xml:space="preserve"> </v>
      </c>
    </row>
    <row r="883" spans="1:12" x14ac:dyDescent="0.25">
      <c r="A883" s="72"/>
      <c r="B883" s="82"/>
      <c r="C883" s="82"/>
      <c r="D883" s="79"/>
      <c r="E883" s="83"/>
      <c r="F883" s="83"/>
      <c r="G883" s="81"/>
      <c r="H883" s="126"/>
      <c r="I883" s="238" t="str">
        <f>IF(ISNUMBER(F883),_xlfn.IFS(RIGHT(H883,3)="(b)",IF(AND(G883&gt;=DATE('1. Informace o projektu'!$C$3,1,1),G883&lt;=WORKDAY(DATE('1. Informace o projektu'!$C$3+1,1,31)-1,1)),"OK","!!"),RIGHT(H883,3)="(a)",IF(AND(G883&gt;=DATE('1. Informace o projektu'!$C$3,1,1),G883&lt;=WORKDAY(DATE('1. Informace o projektu'!$C$3,12,31)-1,1,'6. Data'!$C$76:$C$89)),"OK","!!"),ISBLANK(G883),"!",ISBLANK(H883),"!!!",H883='6. Data'!$B$3,"vyberte druh nákladu")," ")</f>
        <v xml:space="preserve"> </v>
      </c>
      <c r="J883" s="261" t="str">
        <f t="shared" si="39"/>
        <v xml:space="preserve"> </v>
      </c>
      <c r="K883" s="238" t="str">
        <f t="shared" si="40"/>
        <v xml:space="preserve"> </v>
      </c>
      <c r="L883" s="87" t="str">
        <f t="shared" si="41"/>
        <v xml:space="preserve"> </v>
      </c>
    </row>
    <row r="884" spans="1:12" x14ac:dyDescent="0.25">
      <c r="A884" s="72"/>
      <c r="B884" s="82"/>
      <c r="C884" s="82"/>
      <c r="D884" s="79"/>
      <c r="E884" s="83"/>
      <c r="F884" s="83"/>
      <c r="G884" s="81"/>
      <c r="H884" s="126"/>
      <c r="I884" s="238" t="str">
        <f>IF(ISNUMBER(F884),_xlfn.IFS(RIGHT(H884,3)="(b)",IF(AND(G884&gt;=DATE('1. Informace o projektu'!$C$3,1,1),G884&lt;=WORKDAY(DATE('1. Informace o projektu'!$C$3+1,1,31)-1,1)),"OK","!!"),RIGHT(H884,3)="(a)",IF(AND(G884&gt;=DATE('1. Informace o projektu'!$C$3,1,1),G884&lt;=WORKDAY(DATE('1. Informace o projektu'!$C$3,12,31)-1,1,'6. Data'!$C$76:$C$89)),"OK","!!"),ISBLANK(G884),"!",ISBLANK(H884),"!!!",H884='6. Data'!$B$3,"vyberte druh nákladu")," ")</f>
        <v xml:space="preserve"> </v>
      </c>
      <c r="J884" s="261" t="str">
        <f t="shared" si="39"/>
        <v xml:space="preserve"> </v>
      </c>
      <c r="K884" s="238" t="str">
        <f t="shared" si="40"/>
        <v xml:space="preserve"> </v>
      </c>
      <c r="L884" s="87" t="str">
        <f t="shared" si="41"/>
        <v xml:space="preserve"> </v>
      </c>
    </row>
    <row r="885" spans="1:12" x14ac:dyDescent="0.25">
      <c r="A885" s="72"/>
      <c r="B885" s="82"/>
      <c r="C885" s="82"/>
      <c r="D885" s="79"/>
      <c r="E885" s="83"/>
      <c r="F885" s="83"/>
      <c r="G885" s="81"/>
      <c r="H885" s="126"/>
      <c r="I885" s="238" t="str">
        <f>IF(ISNUMBER(F885),_xlfn.IFS(RIGHT(H885,3)="(b)",IF(AND(G885&gt;=DATE('1. Informace o projektu'!$C$3,1,1),G885&lt;=WORKDAY(DATE('1. Informace o projektu'!$C$3+1,1,31)-1,1)),"OK","!!"),RIGHT(H885,3)="(a)",IF(AND(G885&gt;=DATE('1. Informace o projektu'!$C$3,1,1),G885&lt;=WORKDAY(DATE('1. Informace o projektu'!$C$3,12,31)-1,1,'6. Data'!$C$76:$C$89)),"OK","!!"),ISBLANK(G885),"!",ISBLANK(H885),"!!!",H885='6. Data'!$B$3,"vyberte druh nákladu")," ")</f>
        <v xml:space="preserve"> </v>
      </c>
      <c r="J885" s="261" t="str">
        <f t="shared" si="39"/>
        <v xml:space="preserve"> </v>
      </c>
      <c r="K885" s="238" t="str">
        <f t="shared" si="40"/>
        <v xml:space="preserve"> </v>
      </c>
      <c r="L885" s="87" t="str">
        <f t="shared" si="41"/>
        <v xml:space="preserve"> </v>
      </c>
    </row>
    <row r="886" spans="1:12" x14ac:dyDescent="0.25">
      <c r="A886" s="72"/>
      <c r="B886" s="82"/>
      <c r="C886" s="82"/>
      <c r="D886" s="79"/>
      <c r="E886" s="83"/>
      <c r="F886" s="83"/>
      <c r="G886" s="81"/>
      <c r="H886" s="126"/>
      <c r="I886" s="238" t="str">
        <f>IF(ISNUMBER(F886),_xlfn.IFS(RIGHT(H886,3)="(b)",IF(AND(G886&gt;=DATE('1. Informace o projektu'!$C$3,1,1),G886&lt;=WORKDAY(DATE('1. Informace o projektu'!$C$3+1,1,31)-1,1)),"OK","!!"),RIGHT(H886,3)="(a)",IF(AND(G886&gt;=DATE('1. Informace o projektu'!$C$3,1,1),G886&lt;=WORKDAY(DATE('1. Informace o projektu'!$C$3,12,31)-1,1,'6. Data'!$C$76:$C$89)),"OK","!!"),ISBLANK(G886),"!",ISBLANK(H886),"!!!",H886='6. Data'!$B$3,"vyberte druh nákladu")," ")</f>
        <v xml:space="preserve"> </v>
      </c>
      <c r="J886" s="261" t="str">
        <f t="shared" si="39"/>
        <v xml:space="preserve"> </v>
      </c>
      <c r="K886" s="238" t="str">
        <f t="shared" si="40"/>
        <v xml:space="preserve"> </v>
      </c>
      <c r="L886" s="87" t="str">
        <f t="shared" si="41"/>
        <v xml:space="preserve"> </v>
      </c>
    </row>
    <row r="887" spans="1:12" x14ac:dyDescent="0.25">
      <c r="A887" s="72"/>
      <c r="B887" s="82"/>
      <c r="C887" s="82"/>
      <c r="D887" s="79"/>
      <c r="E887" s="83"/>
      <c r="F887" s="83"/>
      <c r="G887" s="81"/>
      <c r="H887" s="126"/>
      <c r="I887" s="238" t="str">
        <f>IF(ISNUMBER(F887),_xlfn.IFS(RIGHT(H887,3)="(b)",IF(AND(G887&gt;=DATE('1. Informace o projektu'!$C$3,1,1),G887&lt;=WORKDAY(DATE('1. Informace o projektu'!$C$3+1,1,31)-1,1)),"OK","!!"),RIGHT(H887,3)="(a)",IF(AND(G887&gt;=DATE('1. Informace o projektu'!$C$3,1,1),G887&lt;=WORKDAY(DATE('1. Informace o projektu'!$C$3,12,31)-1,1,'6. Data'!$C$76:$C$89)),"OK","!!"),ISBLANK(G887),"!",ISBLANK(H887),"!!!",H887='6. Data'!$B$3,"vyberte druh nákladu")," ")</f>
        <v xml:space="preserve"> </v>
      </c>
      <c r="J887" s="261" t="str">
        <f t="shared" si="39"/>
        <v xml:space="preserve"> </v>
      </c>
      <c r="K887" s="238" t="str">
        <f t="shared" si="40"/>
        <v xml:space="preserve"> </v>
      </c>
      <c r="L887" s="87" t="str">
        <f t="shared" si="41"/>
        <v xml:space="preserve"> </v>
      </c>
    </row>
    <row r="888" spans="1:12" x14ac:dyDescent="0.25">
      <c r="A888" s="72"/>
      <c r="B888" s="82"/>
      <c r="C888" s="82"/>
      <c r="D888" s="79"/>
      <c r="E888" s="83"/>
      <c r="F888" s="83"/>
      <c r="G888" s="81"/>
      <c r="H888" s="126"/>
      <c r="I888" s="238" t="str">
        <f>IF(ISNUMBER(F888),_xlfn.IFS(RIGHT(H888,3)="(b)",IF(AND(G888&gt;=DATE('1. Informace o projektu'!$C$3,1,1),G888&lt;=WORKDAY(DATE('1. Informace o projektu'!$C$3+1,1,31)-1,1)),"OK","!!"),RIGHT(H888,3)="(a)",IF(AND(G888&gt;=DATE('1. Informace o projektu'!$C$3,1,1),G888&lt;=WORKDAY(DATE('1. Informace o projektu'!$C$3,12,31)-1,1,'6. Data'!$C$76:$C$89)),"OK","!!"),ISBLANK(G888),"!",ISBLANK(H888),"!!!",H888='6. Data'!$B$3,"vyberte druh nákladu")," ")</f>
        <v xml:space="preserve"> </v>
      </c>
      <c r="J888" s="261" t="str">
        <f t="shared" si="39"/>
        <v xml:space="preserve"> </v>
      </c>
      <c r="K888" s="238" t="str">
        <f t="shared" si="40"/>
        <v xml:space="preserve"> </v>
      </c>
      <c r="L888" s="87" t="str">
        <f t="shared" si="41"/>
        <v xml:space="preserve"> </v>
      </c>
    </row>
    <row r="889" spans="1:12" x14ac:dyDescent="0.25">
      <c r="A889" s="72"/>
      <c r="B889" s="82"/>
      <c r="C889" s="82"/>
      <c r="D889" s="79"/>
      <c r="E889" s="83"/>
      <c r="F889" s="83"/>
      <c r="G889" s="81"/>
      <c r="H889" s="126"/>
      <c r="I889" s="238" t="str">
        <f>IF(ISNUMBER(F889),_xlfn.IFS(RIGHT(H889,3)="(b)",IF(AND(G889&gt;=DATE('1. Informace o projektu'!$C$3,1,1),G889&lt;=WORKDAY(DATE('1. Informace o projektu'!$C$3+1,1,31)-1,1)),"OK","!!"),RIGHT(H889,3)="(a)",IF(AND(G889&gt;=DATE('1. Informace o projektu'!$C$3,1,1),G889&lt;=WORKDAY(DATE('1. Informace o projektu'!$C$3,12,31)-1,1,'6. Data'!$C$76:$C$89)),"OK","!!"),ISBLANK(G889),"!",ISBLANK(H889),"!!!",H889='6. Data'!$B$3,"vyberte druh nákladu")," ")</f>
        <v xml:space="preserve"> </v>
      </c>
      <c r="J889" s="261" t="str">
        <f t="shared" si="39"/>
        <v xml:space="preserve"> </v>
      </c>
      <c r="K889" s="238" t="str">
        <f t="shared" si="40"/>
        <v xml:space="preserve"> </v>
      </c>
      <c r="L889" s="87" t="str">
        <f t="shared" si="41"/>
        <v xml:space="preserve"> </v>
      </c>
    </row>
    <row r="890" spans="1:12" x14ac:dyDescent="0.25">
      <c r="A890" s="72"/>
      <c r="B890" s="82"/>
      <c r="C890" s="82"/>
      <c r="D890" s="79"/>
      <c r="E890" s="83"/>
      <c r="F890" s="83"/>
      <c r="G890" s="81"/>
      <c r="H890" s="126"/>
      <c r="I890" s="238" t="str">
        <f>IF(ISNUMBER(F890),_xlfn.IFS(RIGHT(H890,3)="(b)",IF(AND(G890&gt;=DATE('1. Informace o projektu'!$C$3,1,1),G890&lt;=WORKDAY(DATE('1. Informace o projektu'!$C$3+1,1,31)-1,1)),"OK","!!"),RIGHT(H890,3)="(a)",IF(AND(G890&gt;=DATE('1. Informace o projektu'!$C$3,1,1),G890&lt;=WORKDAY(DATE('1. Informace o projektu'!$C$3,12,31)-1,1,'6. Data'!$C$76:$C$89)),"OK","!!"),ISBLANK(G890),"!",ISBLANK(H890),"!!!",H890='6. Data'!$B$3,"vyberte druh nákladu")," ")</f>
        <v xml:space="preserve"> </v>
      </c>
      <c r="J890" s="261" t="str">
        <f t="shared" si="39"/>
        <v xml:space="preserve"> </v>
      </c>
      <c r="K890" s="238" t="str">
        <f t="shared" si="40"/>
        <v xml:space="preserve"> </v>
      </c>
      <c r="L890" s="87" t="str">
        <f t="shared" si="41"/>
        <v xml:space="preserve"> </v>
      </c>
    </row>
    <row r="891" spans="1:12" x14ac:dyDescent="0.25">
      <c r="A891" s="72"/>
      <c r="B891" s="82"/>
      <c r="C891" s="82"/>
      <c r="D891" s="79"/>
      <c r="E891" s="83"/>
      <c r="F891" s="83"/>
      <c r="G891" s="81"/>
      <c r="H891" s="126"/>
      <c r="I891" s="238" t="str">
        <f>IF(ISNUMBER(F891),_xlfn.IFS(RIGHT(H891,3)="(b)",IF(AND(G891&gt;=DATE('1. Informace o projektu'!$C$3,1,1),G891&lt;=WORKDAY(DATE('1. Informace o projektu'!$C$3+1,1,31)-1,1)),"OK","!!"),RIGHT(H891,3)="(a)",IF(AND(G891&gt;=DATE('1. Informace o projektu'!$C$3,1,1),G891&lt;=WORKDAY(DATE('1. Informace o projektu'!$C$3,12,31)-1,1,'6. Data'!$C$76:$C$89)),"OK","!!"),ISBLANK(G891),"!",ISBLANK(H891),"!!!",H891='6. Data'!$B$3,"vyberte druh nákladu")," ")</f>
        <v xml:space="preserve"> </v>
      </c>
      <c r="J891" s="261" t="str">
        <f t="shared" si="39"/>
        <v xml:space="preserve"> </v>
      </c>
      <c r="K891" s="238" t="str">
        <f t="shared" si="40"/>
        <v xml:space="preserve"> </v>
      </c>
      <c r="L891" s="87" t="str">
        <f t="shared" si="41"/>
        <v xml:space="preserve"> </v>
      </c>
    </row>
    <row r="892" spans="1:12" x14ac:dyDescent="0.25">
      <c r="A892" s="72"/>
      <c r="B892" s="82"/>
      <c r="C892" s="82"/>
      <c r="D892" s="79"/>
      <c r="E892" s="83"/>
      <c r="F892" s="83"/>
      <c r="G892" s="81"/>
      <c r="H892" s="126"/>
      <c r="I892" s="238" t="str">
        <f>IF(ISNUMBER(F892),_xlfn.IFS(RIGHT(H892,3)="(b)",IF(AND(G892&gt;=DATE('1. Informace o projektu'!$C$3,1,1),G892&lt;=WORKDAY(DATE('1. Informace o projektu'!$C$3+1,1,31)-1,1)),"OK","!!"),RIGHT(H892,3)="(a)",IF(AND(G892&gt;=DATE('1. Informace o projektu'!$C$3,1,1),G892&lt;=WORKDAY(DATE('1. Informace o projektu'!$C$3,12,31)-1,1,'6. Data'!$C$76:$C$89)),"OK","!!"),ISBLANK(G892),"!",ISBLANK(H892),"!!!",H892='6. Data'!$B$3,"vyberte druh nákladu")," ")</f>
        <v xml:space="preserve"> </v>
      </c>
      <c r="J892" s="261" t="str">
        <f t="shared" si="39"/>
        <v xml:space="preserve"> </v>
      </c>
      <c r="K892" s="238" t="str">
        <f t="shared" si="40"/>
        <v xml:space="preserve"> </v>
      </c>
      <c r="L892" s="87" t="str">
        <f t="shared" si="41"/>
        <v xml:space="preserve"> </v>
      </c>
    </row>
    <row r="893" spans="1:12" x14ac:dyDescent="0.25">
      <c r="A893" s="72"/>
      <c r="B893" s="82"/>
      <c r="C893" s="82"/>
      <c r="D893" s="79"/>
      <c r="E893" s="83"/>
      <c r="F893" s="83"/>
      <c r="G893" s="81"/>
      <c r="H893" s="126"/>
      <c r="I893" s="238" t="str">
        <f>IF(ISNUMBER(F893),_xlfn.IFS(RIGHT(H893,3)="(b)",IF(AND(G893&gt;=DATE('1. Informace o projektu'!$C$3,1,1),G893&lt;=WORKDAY(DATE('1. Informace o projektu'!$C$3+1,1,31)-1,1)),"OK","!!"),RIGHT(H893,3)="(a)",IF(AND(G893&gt;=DATE('1. Informace o projektu'!$C$3,1,1),G893&lt;=WORKDAY(DATE('1. Informace o projektu'!$C$3,12,31)-1,1,'6. Data'!$C$76:$C$89)),"OK","!!"),ISBLANK(G893),"!",ISBLANK(H893),"!!!",H893='6. Data'!$B$3,"vyberte druh nákladu")," ")</f>
        <v xml:space="preserve"> </v>
      </c>
      <c r="J893" s="261" t="str">
        <f t="shared" si="39"/>
        <v xml:space="preserve"> </v>
      </c>
      <c r="K893" s="238" t="str">
        <f t="shared" si="40"/>
        <v xml:space="preserve"> </v>
      </c>
      <c r="L893" s="87" t="str">
        <f t="shared" si="41"/>
        <v xml:space="preserve"> </v>
      </c>
    </row>
    <row r="894" spans="1:12" x14ac:dyDescent="0.25">
      <c r="A894" s="72"/>
      <c r="B894" s="82"/>
      <c r="C894" s="82"/>
      <c r="D894" s="79"/>
      <c r="E894" s="83"/>
      <c r="F894" s="83"/>
      <c r="G894" s="81"/>
      <c r="H894" s="126"/>
      <c r="I894" s="238" t="str">
        <f>IF(ISNUMBER(F894),_xlfn.IFS(RIGHT(H894,3)="(b)",IF(AND(G894&gt;=DATE('1. Informace o projektu'!$C$3,1,1),G894&lt;=WORKDAY(DATE('1. Informace o projektu'!$C$3+1,1,31)-1,1)),"OK","!!"),RIGHT(H894,3)="(a)",IF(AND(G894&gt;=DATE('1. Informace o projektu'!$C$3,1,1),G894&lt;=WORKDAY(DATE('1. Informace o projektu'!$C$3,12,31)-1,1,'6. Data'!$C$76:$C$89)),"OK","!!"),ISBLANK(G894),"!",ISBLANK(H894),"!!!",H894='6. Data'!$B$3,"vyberte druh nákladu")," ")</f>
        <v xml:space="preserve"> </v>
      </c>
      <c r="J894" s="261" t="str">
        <f t="shared" si="39"/>
        <v xml:space="preserve"> </v>
      </c>
      <c r="K894" s="238" t="str">
        <f t="shared" si="40"/>
        <v xml:space="preserve"> </v>
      </c>
      <c r="L894" s="87" t="str">
        <f t="shared" si="41"/>
        <v xml:space="preserve"> </v>
      </c>
    </row>
    <row r="895" spans="1:12" x14ac:dyDescent="0.25">
      <c r="A895" s="72"/>
      <c r="B895" s="82"/>
      <c r="C895" s="82"/>
      <c r="D895" s="79"/>
      <c r="E895" s="83"/>
      <c r="F895" s="83"/>
      <c r="G895" s="81"/>
      <c r="H895" s="126"/>
      <c r="I895" s="238" t="str">
        <f>IF(ISNUMBER(F895),_xlfn.IFS(RIGHT(H895,3)="(b)",IF(AND(G895&gt;=DATE('1. Informace o projektu'!$C$3,1,1),G895&lt;=WORKDAY(DATE('1. Informace o projektu'!$C$3+1,1,31)-1,1)),"OK","!!"),RIGHT(H895,3)="(a)",IF(AND(G895&gt;=DATE('1. Informace o projektu'!$C$3,1,1),G895&lt;=WORKDAY(DATE('1. Informace o projektu'!$C$3,12,31)-1,1,'6. Data'!$C$76:$C$89)),"OK","!!"),ISBLANK(G895),"!",ISBLANK(H895),"!!!",H895='6. Data'!$B$3,"vyberte druh nákladu")," ")</f>
        <v xml:space="preserve"> </v>
      </c>
      <c r="J895" s="261" t="str">
        <f t="shared" si="39"/>
        <v xml:space="preserve"> </v>
      </c>
      <c r="K895" s="238" t="str">
        <f t="shared" si="40"/>
        <v xml:space="preserve"> </v>
      </c>
      <c r="L895" s="87" t="str">
        <f t="shared" si="41"/>
        <v xml:space="preserve"> </v>
      </c>
    </row>
    <row r="896" spans="1:12" x14ac:dyDescent="0.25">
      <c r="A896" s="72"/>
      <c r="B896" s="82"/>
      <c r="C896" s="82"/>
      <c r="D896" s="79"/>
      <c r="E896" s="83"/>
      <c r="F896" s="83"/>
      <c r="G896" s="81"/>
      <c r="H896" s="126"/>
      <c r="I896" s="238" t="str">
        <f>IF(ISNUMBER(F896),_xlfn.IFS(RIGHT(H896,3)="(b)",IF(AND(G896&gt;=DATE('1. Informace o projektu'!$C$3,1,1),G896&lt;=WORKDAY(DATE('1. Informace o projektu'!$C$3+1,1,31)-1,1)),"OK","!!"),RIGHT(H896,3)="(a)",IF(AND(G896&gt;=DATE('1. Informace o projektu'!$C$3,1,1),G896&lt;=WORKDAY(DATE('1. Informace o projektu'!$C$3,12,31)-1,1,'6. Data'!$C$76:$C$89)),"OK","!!"),ISBLANK(G896),"!",ISBLANK(H896),"!!!",H896='6. Data'!$B$3,"vyberte druh nákladu")," ")</f>
        <v xml:space="preserve"> </v>
      </c>
      <c r="J896" s="261" t="str">
        <f t="shared" si="39"/>
        <v xml:space="preserve"> </v>
      </c>
      <c r="K896" s="238" t="str">
        <f t="shared" si="40"/>
        <v xml:space="preserve"> </v>
      </c>
      <c r="L896" s="87" t="str">
        <f t="shared" si="41"/>
        <v xml:space="preserve"> </v>
      </c>
    </row>
    <row r="897" spans="1:12" x14ac:dyDescent="0.25">
      <c r="A897" s="72"/>
      <c r="B897" s="82"/>
      <c r="C897" s="82"/>
      <c r="D897" s="79"/>
      <c r="E897" s="83"/>
      <c r="F897" s="83"/>
      <c r="G897" s="81"/>
      <c r="H897" s="126"/>
      <c r="I897" s="238" t="str">
        <f>IF(ISNUMBER(F897),_xlfn.IFS(RIGHT(H897,3)="(b)",IF(AND(G897&gt;=DATE('1. Informace o projektu'!$C$3,1,1),G897&lt;=WORKDAY(DATE('1. Informace o projektu'!$C$3+1,1,31)-1,1)),"OK","!!"),RIGHT(H897,3)="(a)",IF(AND(G897&gt;=DATE('1. Informace o projektu'!$C$3,1,1),G897&lt;=WORKDAY(DATE('1. Informace o projektu'!$C$3,12,31)-1,1,'6. Data'!$C$76:$C$89)),"OK","!!"),ISBLANK(G897),"!",ISBLANK(H897),"!!!",H897='6. Data'!$B$3,"vyberte druh nákladu")," ")</f>
        <v xml:space="preserve"> </v>
      </c>
      <c r="J897" s="261" t="str">
        <f t="shared" si="39"/>
        <v xml:space="preserve"> </v>
      </c>
      <c r="K897" s="238" t="str">
        <f t="shared" si="40"/>
        <v xml:space="preserve"> </v>
      </c>
      <c r="L897" s="87" t="str">
        <f t="shared" si="41"/>
        <v xml:space="preserve"> </v>
      </c>
    </row>
    <row r="898" spans="1:12" x14ac:dyDescent="0.25">
      <c r="A898" s="72"/>
      <c r="B898" s="82"/>
      <c r="C898" s="82"/>
      <c r="D898" s="79"/>
      <c r="E898" s="83"/>
      <c r="F898" s="83"/>
      <c r="G898" s="81"/>
      <c r="H898" s="126"/>
      <c r="I898" s="238" t="str">
        <f>IF(ISNUMBER(F898),_xlfn.IFS(RIGHT(H898,3)="(b)",IF(AND(G898&gt;=DATE('1. Informace o projektu'!$C$3,1,1),G898&lt;=WORKDAY(DATE('1. Informace o projektu'!$C$3+1,1,31)-1,1)),"OK","!!"),RIGHT(H898,3)="(a)",IF(AND(G898&gt;=DATE('1. Informace o projektu'!$C$3,1,1),G898&lt;=WORKDAY(DATE('1. Informace o projektu'!$C$3,12,31)-1,1,'6. Data'!$C$76:$C$89)),"OK","!!"),ISBLANK(G898),"!",ISBLANK(H898),"!!!",H898='6. Data'!$B$3,"vyberte druh nákladu")," ")</f>
        <v xml:space="preserve"> </v>
      </c>
      <c r="J898" s="261" t="str">
        <f t="shared" si="39"/>
        <v xml:space="preserve"> </v>
      </c>
      <c r="K898" s="238" t="str">
        <f t="shared" si="40"/>
        <v xml:space="preserve"> </v>
      </c>
      <c r="L898" s="87" t="str">
        <f t="shared" si="41"/>
        <v xml:space="preserve"> </v>
      </c>
    </row>
    <row r="899" spans="1:12" x14ac:dyDescent="0.25">
      <c r="A899" s="72"/>
      <c r="B899" s="82"/>
      <c r="C899" s="82"/>
      <c r="D899" s="79"/>
      <c r="E899" s="83"/>
      <c r="F899" s="83"/>
      <c r="G899" s="81"/>
      <c r="H899" s="126"/>
      <c r="I899" s="238" t="str">
        <f>IF(ISNUMBER(F899),_xlfn.IFS(RIGHT(H899,3)="(b)",IF(AND(G899&gt;=DATE('1. Informace o projektu'!$C$3,1,1),G899&lt;=WORKDAY(DATE('1. Informace o projektu'!$C$3+1,1,31)-1,1)),"OK","!!"),RIGHT(H899,3)="(a)",IF(AND(G899&gt;=DATE('1. Informace o projektu'!$C$3,1,1),G899&lt;=WORKDAY(DATE('1. Informace o projektu'!$C$3,12,31)-1,1,'6. Data'!$C$76:$C$89)),"OK","!!"),ISBLANK(G899),"!",ISBLANK(H899),"!!!",H899='6. Data'!$B$3,"vyberte druh nákladu")," ")</f>
        <v xml:space="preserve"> </v>
      </c>
      <c r="J899" s="261" t="str">
        <f t="shared" si="39"/>
        <v xml:space="preserve"> </v>
      </c>
      <c r="K899" s="238" t="str">
        <f t="shared" si="40"/>
        <v xml:space="preserve"> </v>
      </c>
      <c r="L899" s="87" t="str">
        <f t="shared" si="41"/>
        <v xml:space="preserve"> </v>
      </c>
    </row>
    <row r="900" spans="1:12" x14ac:dyDescent="0.25">
      <c r="A900" s="72"/>
      <c r="B900" s="82"/>
      <c r="C900" s="82"/>
      <c r="D900" s="79"/>
      <c r="E900" s="83"/>
      <c r="F900" s="83"/>
      <c r="G900" s="81"/>
      <c r="H900" s="126"/>
      <c r="I900" s="238" t="str">
        <f>IF(ISNUMBER(F900),_xlfn.IFS(RIGHT(H900,3)="(b)",IF(AND(G900&gt;=DATE('1. Informace o projektu'!$C$3,1,1),G900&lt;=WORKDAY(DATE('1. Informace o projektu'!$C$3+1,1,31)-1,1)),"OK","!!"),RIGHT(H900,3)="(a)",IF(AND(G900&gt;=DATE('1. Informace o projektu'!$C$3,1,1),G900&lt;=WORKDAY(DATE('1. Informace o projektu'!$C$3,12,31)-1,1,'6. Data'!$C$76:$C$89)),"OK","!!"),ISBLANK(G900),"!",ISBLANK(H900),"!!!",H900='6. Data'!$B$3,"vyberte druh nákladu")," ")</f>
        <v xml:space="preserve"> </v>
      </c>
      <c r="J900" s="261" t="str">
        <f t="shared" si="39"/>
        <v xml:space="preserve"> </v>
      </c>
      <c r="K900" s="238" t="str">
        <f t="shared" si="40"/>
        <v xml:space="preserve"> </v>
      </c>
      <c r="L900" s="87" t="str">
        <f t="shared" si="41"/>
        <v xml:space="preserve"> </v>
      </c>
    </row>
    <row r="901" spans="1:12" x14ac:dyDescent="0.25">
      <c r="A901" s="72"/>
      <c r="B901" s="82"/>
      <c r="C901" s="82"/>
      <c r="D901" s="79"/>
      <c r="E901" s="83"/>
      <c r="F901" s="83"/>
      <c r="G901" s="81"/>
      <c r="H901" s="126"/>
      <c r="I901" s="238" t="str">
        <f>IF(ISNUMBER(F901),_xlfn.IFS(RIGHT(H901,3)="(b)",IF(AND(G901&gt;=DATE('1. Informace o projektu'!$C$3,1,1),G901&lt;=WORKDAY(DATE('1. Informace o projektu'!$C$3+1,1,31)-1,1)),"OK","!!"),RIGHT(H901,3)="(a)",IF(AND(G901&gt;=DATE('1. Informace o projektu'!$C$3,1,1),G901&lt;=WORKDAY(DATE('1. Informace o projektu'!$C$3,12,31)-1,1,'6. Data'!$C$76:$C$89)),"OK","!!"),ISBLANK(G901),"!",ISBLANK(H901),"!!!",H901='6. Data'!$B$3,"vyberte druh nákladu")," ")</f>
        <v xml:space="preserve"> </v>
      </c>
      <c r="J901" s="261" t="str">
        <f t="shared" si="39"/>
        <v xml:space="preserve"> </v>
      </c>
      <c r="K901" s="238" t="str">
        <f t="shared" si="40"/>
        <v xml:space="preserve"> </v>
      </c>
      <c r="L901" s="87" t="str">
        <f t="shared" si="41"/>
        <v xml:space="preserve"> </v>
      </c>
    </row>
    <row r="902" spans="1:12" x14ac:dyDescent="0.25">
      <c r="A902" s="72"/>
      <c r="B902" s="82"/>
      <c r="C902" s="82"/>
      <c r="D902" s="79"/>
      <c r="E902" s="83"/>
      <c r="F902" s="83"/>
      <c r="G902" s="81"/>
      <c r="H902" s="126"/>
      <c r="I902" s="238" t="str">
        <f>IF(ISNUMBER(F902),_xlfn.IFS(RIGHT(H902,3)="(b)",IF(AND(G902&gt;=DATE('1. Informace o projektu'!$C$3,1,1),G902&lt;=WORKDAY(DATE('1. Informace o projektu'!$C$3+1,1,31)-1,1)),"OK","!!"),RIGHT(H902,3)="(a)",IF(AND(G902&gt;=DATE('1. Informace o projektu'!$C$3,1,1),G902&lt;=WORKDAY(DATE('1. Informace o projektu'!$C$3,12,31)-1,1,'6. Data'!$C$76:$C$89)),"OK","!!"),ISBLANK(G902),"!",ISBLANK(H902),"!!!",H902='6. Data'!$B$3,"vyberte druh nákladu")," ")</f>
        <v xml:space="preserve"> </v>
      </c>
      <c r="J902" s="261" t="str">
        <f t="shared" si="39"/>
        <v xml:space="preserve"> </v>
      </c>
      <c r="K902" s="238" t="str">
        <f t="shared" si="40"/>
        <v xml:space="preserve"> </v>
      </c>
      <c r="L902" s="87" t="str">
        <f t="shared" si="41"/>
        <v xml:space="preserve"> </v>
      </c>
    </row>
    <row r="903" spans="1:12" x14ac:dyDescent="0.25">
      <c r="A903" s="72"/>
      <c r="B903" s="82"/>
      <c r="C903" s="82"/>
      <c r="D903" s="79"/>
      <c r="E903" s="83"/>
      <c r="F903" s="83"/>
      <c r="G903" s="81"/>
      <c r="H903" s="126"/>
      <c r="I903" s="238" t="str">
        <f>IF(ISNUMBER(F903),_xlfn.IFS(RIGHT(H903,3)="(b)",IF(AND(G903&gt;=DATE('1. Informace o projektu'!$C$3,1,1),G903&lt;=WORKDAY(DATE('1. Informace o projektu'!$C$3+1,1,31)-1,1)),"OK","!!"),RIGHT(H903,3)="(a)",IF(AND(G903&gt;=DATE('1. Informace o projektu'!$C$3,1,1),G903&lt;=WORKDAY(DATE('1. Informace o projektu'!$C$3,12,31)-1,1,'6. Data'!$C$76:$C$89)),"OK","!!"),ISBLANK(G903),"!",ISBLANK(H903),"!!!",H903='6. Data'!$B$3,"vyberte druh nákladu")," ")</f>
        <v xml:space="preserve"> </v>
      </c>
      <c r="J903" s="261" t="str">
        <f t="shared" ref="J903:J966" si="42">_xlfn.IFS(I903="!","Zapište datum úhrady",I903="ok"," ",I903=" "," ",I903="!!!","vyberte druh nákladu",I903="!!","nepovolené datum úhrady",I903="vyberte druh nákladu","vyberte druh nákladu")</f>
        <v xml:space="preserve"> </v>
      </c>
      <c r="K903" s="238" t="str">
        <f t="shared" ref="K903:K966" si="43">IF(ISNUMBER(F903),IF(E903&gt;=F903,"OK","!")," ")</f>
        <v xml:space="preserve"> </v>
      </c>
      <c r="L903" s="87" t="str">
        <f t="shared" ref="L903:L966" si="44">_xlfn.IFS(K903="!","Hrazeno z dotace je vyšší než fakturovaná částka",K903="ok"," ",K903=" "," ")</f>
        <v xml:space="preserve"> </v>
      </c>
    </row>
    <row r="904" spans="1:12" x14ac:dyDescent="0.25">
      <c r="A904" s="72"/>
      <c r="B904" s="82"/>
      <c r="C904" s="82"/>
      <c r="D904" s="79"/>
      <c r="E904" s="83"/>
      <c r="F904" s="83"/>
      <c r="G904" s="81"/>
      <c r="H904" s="126"/>
      <c r="I904" s="238" t="str">
        <f>IF(ISNUMBER(F904),_xlfn.IFS(RIGHT(H904,3)="(b)",IF(AND(G904&gt;=DATE('1. Informace o projektu'!$C$3,1,1),G904&lt;=WORKDAY(DATE('1. Informace o projektu'!$C$3+1,1,31)-1,1)),"OK","!!"),RIGHT(H904,3)="(a)",IF(AND(G904&gt;=DATE('1. Informace o projektu'!$C$3,1,1),G904&lt;=WORKDAY(DATE('1. Informace o projektu'!$C$3,12,31)-1,1,'6. Data'!$C$76:$C$89)),"OK","!!"),ISBLANK(G904),"!",ISBLANK(H904),"!!!",H904='6. Data'!$B$3,"vyberte druh nákladu")," ")</f>
        <v xml:space="preserve"> </v>
      </c>
      <c r="J904" s="261" t="str">
        <f t="shared" si="42"/>
        <v xml:space="preserve"> </v>
      </c>
      <c r="K904" s="238" t="str">
        <f t="shared" si="43"/>
        <v xml:space="preserve"> </v>
      </c>
      <c r="L904" s="87" t="str">
        <f t="shared" si="44"/>
        <v xml:space="preserve"> </v>
      </c>
    </row>
    <row r="905" spans="1:12" x14ac:dyDescent="0.25">
      <c r="A905" s="72"/>
      <c r="B905" s="82"/>
      <c r="C905" s="82"/>
      <c r="D905" s="79"/>
      <c r="E905" s="83"/>
      <c r="F905" s="83"/>
      <c r="G905" s="81"/>
      <c r="H905" s="126"/>
      <c r="I905" s="238" t="str">
        <f>IF(ISNUMBER(F905),_xlfn.IFS(RIGHT(H905,3)="(b)",IF(AND(G905&gt;=DATE('1. Informace o projektu'!$C$3,1,1),G905&lt;=WORKDAY(DATE('1. Informace o projektu'!$C$3+1,1,31)-1,1)),"OK","!!"),RIGHT(H905,3)="(a)",IF(AND(G905&gt;=DATE('1. Informace o projektu'!$C$3,1,1),G905&lt;=WORKDAY(DATE('1. Informace o projektu'!$C$3,12,31)-1,1,'6. Data'!$C$76:$C$89)),"OK","!!"),ISBLANK(G905),"!",ISBLANK(H905),"!!!",H905='6. Data'!$B$3,"vyberte druh nákladu")," ")</f>
        <v xml:space="preserve"> </v>
      </c>
      <c r="J905" s="261" t="str">
        <f t="shared" si="42"/>
        <v xml:space="preserve"> </v>
      </c>
      <c r="K905" s="238" t="str">
        <f t="shared" si="43"/>
        <v xml:space="preserve"> </v>
      </c>
      <c r="L905" s="87" t="str">
        <f t="shared" si="44"/>
        <v xml:space="preserve"> </v>
      </c>
    </row>
    <row r="906" spans="1:12" x14ac:dyDescent="0.25">
      <c r="A906" s="72"/>
      <c r="B906" s="82"/>
      <c r="C906" s="82"/>
      <c r="D906" s="79"/>
      <c r="E906" s="83"/>
      <c r="F906" s="83"/>
      <c r="G906" s="81"/>
      <c r="H906" s="126"/>
      <c r="I906" s="238" t="str">
        <f>IF(ISNUMBER(F906),_xlfn.IFS(RIGHT(H906,3)="(b)",IF(AND(G906&gt;=DATE('1. Informace o projektu'!$C$3,1,1),G906&lt;=WORKDAY(DATE('1. Informace o projektu'!$C$3+1,1,31)-1,1)),"OK","!!"),RIGHT(H906,3)="(a)",IF(AND(G906&gt;=DATE('1. Informace o projektu'!$C$3,1,1),G906&lt;=WORKDAY(DATE('1. Informace o projektu'!$C$3,12,31)-1,1,'6. Data'!$C$76:$C$89)),"OK","!!"),ISBLANK(G906),"!",ISBLANK(H906),"!!!",H906='6. Data'!$B$3,"vyberte druh nákladu")," ")</f>
        <v xml:space="preserve"> </v>
      </c>
      <c r="J906" s="261" t="str">
        <f t="shared" si="42"/>
        <v xml:space="preserve"> </v>
      </c>
      <c r="K906" s="238" t="str">
        <f t="shared" si="43"/>
        <v xml:space="preserve"> </v>
      </c>
      <c r="L906" s="87" t="str">
        <f t="shared" si="44"/>
        <v xml:space="preserve"> </v>
      </c>
    </row>
    <row r="907" spans="1:12" x14ac:dyDescent="0.25">
      <c r="A907" s="72"/>
      <c r="B907" s="82"/>
      <c r="C907" s="82"/>
      <c r="D907" s="79"/>
      <c r="E907" s="83"/>
      <c r="F907" s="83"/>
      <c r="G907" s="81"/>
      <c r="H907" s="126"/>
      <c r="I907" s="238" t="str">
        <f>IF(ISNUMBER(F907),_xlfn.IFS(RIGHT(H907,3)="(b)",IF(AND(G907&gt;=DATE('1. Informace o projektu'!$C$3,1,1),G907&lt;=WORKDAY(DATE('1. Informace o projektu'!$C$3+1,1,31)-1,1)),"OK","!!"),RIGHT(H907,3)="(a)",IF(AND(G907&gt;=DATE('1. Informace o projektu'!$C$3,1,1),G907&lt;=WORKDAY(DATE('1. Informace o projektu'!$C$3,12,31)-1,1,'6. Data'!$C$76:$C$89)),"OK","!!"),ISBLANK(G907),"!",ISBLANK(H907),"!!!",H907='6. Data'!$B$3,"vyberte druh nákladu")," ")</f>
        <v xml:space="preserve"> </v>
      </c>
      <c r="J907" s="261" t="str">
        <f t="shared" si="42"/>
        <v xml:space="preserve"> </v>
      </c>
      <c r="K907" s="238" t="str">
        <f t="shared" si="43"/>
        <v xml:space="preserve"> </v>
      </c>
      <c r="L907" s="87" t="str">
        <f t="shared" si="44"/>
        <v xml:space="preserve"> </v>
      </c>
    </row>
    <row r="908" spans="1:12" x14ac:dyDescent="0.25">
      <c r="A908" s="72"/>
      <c r="B908" s="82"/>
      <c r="C908" s="82"/>
      <c r="D908" s="79"/>
      <c r="E908" s="83"/>
      <c r="F908" s="83"/>
      <c r="G908" s="81"/>
      <c r="H908" s="126"/>
      <c r="I908" s="238" t="str">
        <f>IF(ISNUMBER(F908),_xlfn.IFS(RIGHT(H908,3)="(b)",IF(AND(G908&gt;=DATE('1. Informace o projektu'!$C$3,1,1),G908&lt;=WORKDAY(DATE('1. Informace o projektu'!$C$3+1,1,31)-1,1)),"OK","!!"),RIGHT(H908,3)="(a)",IF(AND(G908&gt;=DATE('1. Informace o projektu'!$C$3,1,1),G908&lt;=WORKDAY(DATE('1. Informace o projektu'!$C$3,12,31)-1,1,'6. Data'!$C$76:$C$89)),"OK","!!"),ISBLANK(G908),"!",ISBLANK(H908),"!!!",H908='6. Data'!$B$3,"vyberte druh nákladu")," ")</f>
        <v xml:space="preserve"> </v>
      </c>
      <c r="J908" s="261" t="str">
        <f t="shared" si="42"/>
        <v xml:space="preserve"> </v>
      </c>
      <c r="K908" s="238" t="str">
        <f t="shared" si="43"/>
        <v xml:space="preserve"> </v>
      </c>
      <c r="L908" s="87" t="str">
        <f t="shared" si="44"/>
        <v xml:space="preserve"> </v>
      </c>
    </row>
    <row r="909" spans="1:12" x14ac:dyDescent="0.25">
      <c r="A909" s="72"/>
      <c r="B909" s="82"/>
      <c r="C909" s="82"/>
      <c r="D909" s="79"/>
      <c r="E909" s="83"/>
      <c r="F909" s="83"/>
      <c r="G909" s="81"/>
      <c r="H909" s="126"/>
      <c r="I909" s="238" t="str">
        <f>IF(ISNUMBER(F909),_xlfn.IFS(RIGHT(H909,3)="(b)",IF(AND(G909&gt;=DATE('1. Informace o projektu'!$C$3,1,1),G909&lt;=WORKDAY(DATE('1. Informace o projektu'!$C$3+1,1,31)-1,1)),"OK","!!"),RIGHT(H909,3)="(a)",IF(AND(G909&gt;=DATE('1. Informace o projektu'!$C$3,1,1),G909&lt;=WORKDAY(DATE('1. Informace o projektu'!$C$3,12,31)-1,1,'6. Data'!$C$76:$C$89)),"OK","!!"),ISBLANK(G909),"!",ISBLANK(H909),"!!!",H909='6. Data'!$B$3,"vyberte druh nákladu")," ")</f>
        <v xml:space="preserve"> </v>
      </c>
      <c r="J909" s="261" t="str">
        <f t="shared" si="42"/>
        <v xml:space="preserve"> </v>
      </c>
      <c r="K909" s="238" t="str">
        <f t="shared" si="43"/>
        <v xml:space="preserve"> </v>
      </c>
      <c r="L909" s="87" t="str">
        <f t="shared" si="44"/>
        <v xml:space="preserve"> </v>
      </c>
    </row>
    <row r="910" spans="1:12" x14ac:dyDescent="0.25">
      <c r="A910" s="72"/>
      <c r="B910" s="82"/>
      <c r="C910" s="82"/>
      <c r="D910" s="79"/>
      <c r="E910" s="83"/>
      <c r="F910" s="83"/>
      <c r="G910" s="81"/>
      <c r="H910" s="126"/>
      <c r="I910" s="238" t="str">
        <f>IF(ISNUMBER(F910),_xlfn.IFS(RIGHT(H910,3)="(b)",IF(AND(G910&gt;=DATE('1. Informace o projektu'!$C$3,1,1),G910&lt;=WORKDAY(DATE('1. Informace o projektu'!$C$3+1,1,31)-1,1)),"OK","!!"),RIGHT(H910,3)="(a)",IF(AND(G910&gt;=DATE('1. Informace o projektu'!$C$3,1,1),G910&lt;=WORKDAY(DATE('1. Informace o projektu'!$C$3,12,31)-1,1,'6. Data'!$C$76:$C$89)),"OK","!!"),ISBLANK(G910),"!",ISBLANK(H910),"!!!",H910='6. Data'!$B$3,"vyberte druh nákladu")," ")</f>
        <v xml:space="preserve"> </v>
      </c>
      <c r="J910" s="261" t="str">
        <f t="shared" si="42"/>
        <v xml:space="preserve"> </v>
      </c>
      <c r="K910" s="238" t="str">
        <f t="shared" si="43"/>
        <v xml:space="preserve"> </v>
      </c>
      <c r="L910" s="87" t="str">
        <f t="shared" si="44"/>
        <v xml:space="preserve"> </v>
      </c>
    </row>
    <row r="911" spans="1:12" x14ac:dyDescent="0.25">
      <c r="A911" s="72"/>
      <c r="B911" s="82"/>
      <c r="C911" s="82"/>
      <c r="D911" s="79"/>
      <c r="E911" s="83"/>
      <c r="F911" s="83"/>
      <c r="G911" s="81"/>
      <c r="H911" s="126"/>
      <c r="I911" s="238" t="str">
        <f>IF(ISNUMBER(F911),_xlfn.IFS(RIGHT(H911,3)="(b)",IF(AND(G911&gt;=DATE('1. Informace o projektu'!$C$3,1,1),G911&lt;=WORKDAY(DATE('1. Informace o projektu'!$C$3+1,1,31)-1,1)),"OK","!!"),RIGHT(H911,3)="(a)",IF(AND(G911&gt;=DATE('1. Informace o projektu'!$C$3,1,1),G911&lt;=WORKDAY(DATE('1. Informace o projektu'!$C$3,12,31)-1,1,'6. Data'!$C$76:$C$89)),"OK","!!"),ISBLANK(G911),"!",ISBLANK(H911),"!!!",H911='6. Data'!$B$3,"vyberte druh nákladu")," ")</f>
        <v xml:space="preserve"> </v>
      </c>
      <c r="J911" s="261" t="str">
        <f t="shared" si="42"/>
        <v xml:space="preserve"> </v>
      </c>
      <c r="K911" s="238" t="str">
        <f t="shared" si="43"/>
        <v xml:space="preserve"> </v>
      </c>
      <c r="L911" s="87" t="str">
        <f t="shared" si="44"/>
        <v xml:space="preserve"> </v>
      </c>
    </row>
    <row r="912" spans="1:12" x14ac:dyDescent="0.25">
      <c r="A912" s="72"/>
      <c r="B912" s="82"/>
      <c r="C912" s="82"/>
      <c r="D912" s="79"/>
      <c r="E912" s="83"/>
      <c r="F912" s="83"/>
      <c r="G912" s="81"/>
      <c r="H912" s="126"/>
      <c r="I912" s="238" t="str">
        <f>IF(ISNUMBER(F912),_xlfn.IFS(RIGHT(H912,3)="(b)",IF(AND(G912&gt;=DATE('1. Informace o projektu'!$C$3,1,1),G912&lt;=WORKDAY(DATE('1. Informace o projektu'!$C$3+1,1,31)-1,1)),"OK","!!"),RIGHT(H912,3)="(a)",IF(AND(G912&gt;=DATE('1. Informace o projektu'!$C$3,1,1),G912&lt;=WORKDAY(DATE('1. Informace o projektu'!$C$3,12,31)-1,1,'6. Data'!$C$76:$C$89)),"OK","!!"),ISBLANK(G912),"!",ISBLANK(H912),"!!!",H912='6. Data'!$B$3,"vyberte druh nákladu")," ")</f>
        <v xml:space="preserve"> </v>
      </c>
      <c r="J912" s="261" t="str">
        <f t="shared" si="42"/>
        <v xml:space="preserve"> </v>
      </c>
      <c r="K912" s="238" t="str">
        <f t="shared" si="43"/>
        <v xml:space="preserve"> </v>
      </c>
      <c r="L912" s="87" t="str">
        <f t="shared" si="44"/>
        <v xml:space="preserve"> </v>
      </c>
    </row>
    <row r="913" spans="1:12" x14ac:dyDescent="0.25">
      <c r="A913" s="72"/>
      <c r="B913" s="82"/>
      <c r="C913" s="82"/>
      <c r="D913" s="79"/>
      <c r="E913" s="83"/>
      <c r="F913" s="83"/>
      <c r="G913" s="81"/>
      <c r="H913" s="126"/>
      <c r="I913" s="238" t="str">
        <f>IF(ISNUMBER(F913),_xlfn.IFS(RIGHT(H913,3)="(b)",IF(AND(G913&gt;=DATE('1. Informace o projektu'!$C$3,1,1),G913&lt;=WORKDAY(DATE('1. Informace o projektu'!$C$3+1,1,31)-1,1)),"OK","!!"),RIGHT(H913,3)="(a)",IF(AND(G913&gt;=DATE('1. Informace o projektu'!$C$3,1,1),G913&lt;=WORKDAY(DATE('1. Informace o projektu'!$C$3,12,31)-1,1,'6. Data'!$C$76:$C$89)),"OK","!!"),ISBLANK(G913),"!",ISBLANK(H913),"!!!",H913='6. Data'!$B$3,"vyberte druh nákladu")," ")</f>
        <v xml:space="preserve"> </v>
      </c>
      <c r="J913" s="261" t="str">
        <f t="shared" si="42"/>
        <v xml:space="preserve"> </v>
      </c>
      <c r="K913" s="238" t="str">
        <f t="shared" si="43"/>
        <v xml:space="preserve"> </v>
      </c>
      <c r="L913" s="87" t="str">
        <f t="shared" si="44"/>
        <v xml:space="preserve"> </v>
      </c>
    </row>
    <row r="914" spans="1:12" x14ac:dyDescent="0.25">
      <c r="A914" s="72"/>
      <c r="B914" s="82"/>
      <c r="C914" s="82"/>
      <c r="D914" s="79"/>
      <c r="E914" s="83"/>
      <c r="F914" s="83"/>
      <c r="G914" s="81"/>
      <c r="H914" s="126"/>
      <c r="I914" s="238" t="str">
        <f>IF(ISNUMBER(F914),_xlfn.IFS(RIGHT(H914,3)="(b)",IF(AND(G914&gt;=DATE('1. Informace o projektu'!$C$3,1,1),G914&lt;=WORKDAY(DATE('1. Informace o projektu'!$C$3+1,1,31)-1,1)),"OK","!!"),RIGHT(H914,3)="(a)",IF(AND(G914&gt;=DATE('1. Informace o projektu'!$C$3,1,1),G914&lt;=WORKDAY(DATE('1. Informace o projektu'!$C$3,12,31)-1,1,'6. Data'!$C$76:$C$89)),"OK","!!"),ISBLANK(G914),"!",ISBLANK(H914),"!!!",H914='6. Data'!$B$3,"vyberte druh nákladu")," ")</f>
        <v xml:space="preserve"> </v>
      </c>
      <c r="J914" s="261" t="str">
        <f t="shared" si="42"/>
        <v xml:space="preserve"> </v>
      </c>
      <c r="K914" s="238" t="str">
        <f t="shared" si="43"/>
        <v xml:space="preserve"> </v>
      </c>
      <c r="L914" s="87" t="str">
        <f t="shared" si="44"/>
        <v xml:space="preserve"> </v>
      </c>
    </row>
    <row r="915" spans="1:12" x14ac:dyDescent="0.25">
      <c r="A915" s="72"/>
      <c r="B915" s="82"/>
      <c r="C915" s="82"/>
      <c r="D915" s="79"/>
      <c r="E915" s="83"/>
      <c r="F915" s="83"/>
      <c r="G915" s="81"/>
      <c r="H915" s="126"/>
      <c r="I915" s="238" t="str">
        <f>IF(ISNUMBER(F915),_xlfn.IFS(RIGHT(H915,3)="(b)",IF(AND(G915&gt;=DATE('1. Informace o projektu'!$C$3,1,1),G915&lt;=WORKDAY(DATE('1. Informace o projektu'!$C$3+1,1,31)-1,1)),"OK","!!"),RIGHT(H915,3)="(a)",IF(AND(G915&gt;=DATE('1. Informace o projektu'!$C$3,1,1),G915&lt;=WORKDAY(DATE('1. Informace o projektu'!$C$3,12,31)-1,1,'6. Data'!$C$76:$C$89)),"OK","!!"),ISBLANK(G915),"!",ISBLANK(H915),"!!!",H915='6. Data'!$B$3,"vyberte druh nákladu")," ")</f>
        <v xml:space="preserve"> </v>
      </c>
      <c r="J915" s="261" t="str">
        <f t="shared" si="42"/>
        <v xml:space="preserve"> </v>
      </c>
      <c r="K915" s="238" t="str">
        <f t="shared" si="43"/>
        <v xml:space="preserve"> </v>
      </c>
      <c r="L915" s="87" t="str">
        <f t="shared" si="44"/>
        <v xml:space="preserve"> </v>
      </c>
    </row>
    <row r="916" spans="1:12" x14ac:dyDescent="0.25">
      <c r="A916" s="72"/>
      <c r="B916" s="82"/>
      <c r="C916" s="82"/>
      <c r="D916" s="79"/>
      <c r="E916" s="83"/>
      <c r="F916" s="83"/>
      <c r="G916" s="81"/>
      <c r="H916" s="126"/>
      <c r="I916" s="238" t="str">
        <f>IF(ISNUMBER(F916),_xlfn.IFS(RIGHT(H916,3)="(b)",IF(AND(G916&gt;=DATE('1. Informace o projektu'!$C$3,1,1),G916&lt;=WORKDAY(DATE('1. Informace o projektu'!$C$3+1,1,31)-1,1)),"OK","!!"),RIGHT(H916,3)="(a)",IF(AND(G916&gt;=DATE('1. Informace o projektu'!$C$3,1,1),G916&lt;=WORKDAY(DATE('1. Informace o projektu'!$C$3,12,31)-1,1,'6. Data'!$C$76:$C$89)),"OK","!!"),ISBLANK(G916),"!",ISBLANK(H916),"!!!",H916='6. Data'!$B$3,"vyberte druh nákladu")," ")</f>
        <v xml:space="preserve"> </v>
      </c>
      <c r="J916" s="261" t="str">
        <f t="shared" si="42"/>
        <v xml:space="preserve"> </v>
      </c>
      <c r="K916" s="238" t="str">
        <f t="shared" si="43"/>
        <v xml:space="preserve"> </v>
      </c>
      <c r="L916" s="87" t="str">
        <f t="shared" si="44"/>
        <v xml:space="preserve"> </v>
      </c>
    </row>
    <row r="917" spans="1:12" x14ac:dyDescent="0.25">
      <c r="A917" s="72"/>
      <c r="B917" s="82"/>
      <c r="C917" s="82"/>
      <c r="D917" s="79"/>
      <c r="E917" s="83"/>
      <c r="F917" s="83"/>
      <c r="G917" s="81"/>
      <c r="H917" s="126"/>
      <c r="I917" s="238" t="str">
        <f>IF(ISNUMBER(F917),_xlfn.IFS(RIGHT(H917,3)="(b)",IF(AND(G917&gt;=DATE('1. Informace o projektu'!$C$3,1,1),G917&lt;=WORKDAY(DATE('1. Informace o projektu'!$C$3+1,1,31)-1,1)),"OK","!!"),RIGHT(H917,3)="(a)",IF(AND(G917&gt;=DATE('1. Informace o projektu'!$C$3,1,1),G917&lt;=WORKDAY(DATE('1. Informace o projektu'!$C$3,12,31)-1,1,'6. Data'!$C$76:$C$89)),"OK","!!"),ISBLANK(G917),"!",ISBLANK(H917),"!!!",H917='6. Data'!$B$3,"vyberte druh nákladu")," ")</f>
        <v xml:space="preserve"> </v>
      </c>
      <c r="J917" s="261" t="str">
        <f t="shared" si="42"/>
        <v xml:space="preserve"> </v>
      </c>
      <c r="K917" s="238" t="str">
        <f t="shared" si="43"/>
        <v xml:space="preserve"> </v>
      </c>
      <c r="L917" s="87" t="str">
        <f t="shared" si="44"/>
        <v xml:space="preserve"> </v>
      </c>
    </row>
    <row r="918" spans="1:12" x14ac:dyDescent="0.25">
      <c r="A918" s="72"/>
      <c r="B918" s="82"/>
      <c r="C918" s="82"/>
      <c r="D918" s="79"/>
      <c r="E918" s="83"/>
      <c r="F918" s="83"/>
      <c r="G918" s="81"/>
      <c r="H918" s="126"/>
      <c r="I918" s="238" t="str">
        <f>IF(ISNUMBER(F918),_xlfn.IFS(RIGHT(H918,3)="(b)",IF(AND(G918&gt;=DATE('1. Informace o projektu'!$C$3,1,1),G918&lt;=WORKDAY(DATE('1. Informace o projektu'!$C$3+1,1,31)-1,1)),"OK","!!"),RIGHT(H918,3)="(a)",IF(AND(G918&gt;=DATE('1. Informace o projektu'!$C$3,1,1),G918&lt;=WORKDAY(DATE('1. Informace o projektu'!$C$3,12,31)-1,1,'6. Data'!$C$76:$C$89)),"OK","!!"),ISBLANK(G918),"!",ISBLANK(H918),"!!!",H918='6. Data'!$B$3,"vyberte druh nákladu")," ")</f>
        <v xml:space="preserve"> </v>
      </c>
      <c r="J918" s="261" t="str">
        <f t="shared" si="42"/>
        <v xml:space="preserve"> </v>
      </c>
      <c r="K918" s="238" t="str">
        <f t="shared" si="43"/>
        <v xml:space="preserve"> </v>
      </c>
      <c r="L918" s="87" t="str">
        <f t="shared" si="44"/>
        <v xml:space="preserve"> </v>
      </c>
    </row>
    <row r="919" spans="1:12" x14ac:dyDescent="0.25">
      <c r="A919" s="72"/>
      <c r="B919" s="82"/>
      <c r="C919" s="82"/>
      <c r="D919" s="79"/>
      <c r="E919" s="83"/>
      <c r="F919" s="83"/>
      <c r="G919" s="81"/>
      <c r="H919" s="126"/>
      <c r="I919" s="238" t="str">
        <f>IF(ISNUMBER(F919),_xlfn.IFS(RIGHT(H919,3)="(b)",IF(AND(G919&gt;=DATE('1. Informace o projektu'!$C$3,1,1),G919&lt;=WORKDAY(DATE('1. Informace o projektu'!$C$3+1,1,31)-1,1)),"OK","!!"),RIGHT(H919,3)="(a)",IF(AND(G919&gt;=DATE('1. Informace o projektu'!$C$3,1,1),G919&lt;=WORKDAY(DATE('1. Informace o projektu'!$C$3,12,31)-1,1,'6. Data'!$C$76:$C$89)),"OK","!!"),ISBLANK(G919),"!",ISBLANK(H919),"!!!",H919='6. Data'!$B$3,"vyberte druh nákladu")," ")</f>
        <v xml:space="preserve"> </v>
      </c>
      <c r="J919" s="261" t="str">
        <f t="shared" si="42"/>
        <v xml:space="preserve"> </v>
      </c>
      <c r="K919" s="238" t="str">
        <f t="shared" si="43"/>
        <v xml:space="preserve"> </v>
      </c>
      <c r="L919" s="87" t="str">
        <f t="shared" si="44"/>
        <v xml:space="preserve"> </v>
      </c>
    </row>
    <row r="920" spans="1:12" x14ac:dyDescent="0.25">
      <c r="A920" s="72"/>
      <c r="B920" s="82"/>
      <c r="C920" s="82"/>
      <c r="D920" s="79"/>
      <c r="E920" s="83"/>
      <c r="F920" s="83"/>
      <c r="G920" s="81"/>
      <c r="H920" s="126"/>
      <c r="I920" s="238" t="str">
        <f>IF(ISNUMBER(F920),_xlfn.IFS(RIGHT(H920,3)="(b)",IF(AND(G920&gt;=DATE('1. Informace o projektu'!$C$3,1,1),G920&lt;=WORKDAY(DATE('1. Informace o projektu'!$C$3+1,1,31)-1,1)),"OK","!!"),RIGHT(H920,3)="(a)",IF(AND(G920&gt;=DATE('1. Informace o projektu'!$C$3,1,1),G920&lt;=WORKDAY(DATE('1. Informace o projektu'!$C$3,12,31)-1,1,'6. Data'!$C$76:$C$89)),"OK","!!"),ISBLANK(G920),"!",ISBLANK(H920),"!!!",H920='6. Data'!$B$3,"vyberte druh nákladu")," ")</f>
        <v xml:space="preserve"> </v>
      </c>
      <c r="J920" s="261" t="str">
        <f t="shared" si="42"/>
        <v xml:space="preserve"> </v>
      </c>
      <c r="K920" s="238" t="str">
        <f t="shared" si="43"/>
        <v xml:space="preserve"> </v>
      </c>
      <c r="L920" s="87" t="str">
        <f t="shared" si="44"/>
        <v xml:space="preserve"> </v>
      </c>
    </row>
    <row r="921" spans="1:12" x14ac:dyDescent="0.25">
      <c r="A921" s="72"/>
      <c r="B921" s="82"/>
      <c r="C921" s="82"/>
      <c r="D921" s="79"/>
      <c r="E921" s="83"/>
      <c r="F921" s="83"/>
      <c r="G921" s="81"/>
      <c r="H921" s="126"/>
      <c r="I921" s="238" t="str">
        <f>IF(ISNUMBER(F921),_xlfn.IFS(RIGHT(H921,3)="(b)",IF(AND(G921&gt;=DATE('1. Informace o projektu'!$C$3,1,1),G921&lt;=WORKDAY(DATE('1. Informace o projektu'!$C$3+1,1,31)-1,1)),"OK","!!"),RIGHT(H921,3)="(a)",IF(AND(G921&gt;=DATE('1. Informace o projektu'!$C$3,1,1),G921&lt;=WORKDAY(DATE('1. Informace o projektu'!$C$3,12,31)-1,1,'6. Data'!$C$76:$C$89)),"OK","!!"),ISBLANK(G921),"!",ISBLANK(H921),"!!!",H921='6. Data'!$B$3,"vyberte druh nákladu")," ")</f>
        <v xml:space="preserve"> </v>
      </c>
      <c r="J921" s="261" t="str">
        <f t="shared" si="42"/>
        <v xml:space="preserve"> </v>
      </c>
      <c r="K921" s="238" t="str">
        <f t="shared" si="43"/>
        <v xml:space="preserve"> </v>
      </c>
      <c r="L921" s="87" t="str">
        <f t="shared" si="44"/>
        <v xml:space="preserve"> </v>
      </c>
    </row>
    <row r="922" spans="1:12" x14ac:dyDescent="0.25">
      <c r="A922" s="72"/>
      <c r="B922" s="82"/>
      <c r="C922" s="82"/>
      <c r="D922" s="79"/>
      <c r="E922" s="83"/>
      <c r="F922" s="83"/>
      <c r="G922" s="81"/>
      <c r="H922" s="126"/>
      <c r="I922" s="238" t="str">
        <f>IF(ISNUMBER(F922),_xlfn.IFS(RIGHT(H922,3)="(b)",IF(AND(G922&gt;=DATE('1. Informace o projektu'!$C$3,1,1),G922&lt;=WORKDAY(DATE('1. Informace o projektu'!$C$3+1,1,31)-1,1)),"OK","!!"),RIGHT(H922,3)="(a)",IF(AND(G922&gt;=DATE('1. Informace o projektu'!$C$3,1,1),G922&lt;=WORKDAY(DATE('1. Informace o projektu'!$C$3,12,31)-1,1,'6. Data'!$C$76:$C$89)),"OK","!!"),ISBLANK(G922),"!",ISBLANK(H922),"!!!",H922='6. Data'!$B$3,"vyberte druh nákladu")," ")</f>
        <v xml:space="preserve"> </v>
      </c>
      <c r="J922" s="261" t="str">
        <f t="shared" si="42"/>
        <v xml:space="preserve"> </v>
      </c>
      <c r="K922" s="238" t="str">
        <f t="shared" si="43"/>
        <v xml:space="preserve"> </v>
      </c>
      <c r="L922" s="87" t="str">
        <f t="shared" si="44"/>
        <v xml:space="preserve"> </v>
      </c>
    </row>
    <row r="923" spans="1:12" x14ac:dyDescent="0.25">
      <c r="A923" s="72"/>
      <c r="B923" s="82"/>
      <c r="C923" s="82"/>
      <c r="D923" s="79"/>
      <c r="E923" s="83"/>
      <c r="F923" s="83"/>
      <c r="G923" s="81"/>
      <c r="H923" s="126"/>
      <c r="I923" s="238" t="str">
        <f>IF(ISNUMBER(F923),_xlfn.IFS(RIGHT(H923,3)="(b)",IF(AND(G923&gt;=DATE('1. Informace o projektu'!$C$3,1,1),G923&lt;=WORKDAY(DATE('1. Informace o projektu'!$C$3+1,1,31)-1,1)),"OK","!!"),RIGHT(H923,3)="(a)",IF(AND(G923&gt;=DATE('1. Informace o projektu'!$C$3,1,1),G923&lt;=WORKDAY(DATE('1. Informace o projektu'!$C$3,12,31)-1,1,'6. Data'!$C$76:$C$89)),"OK","!!"),ISBLANK(G923),"!",ISBLANK(H923),"!!!",H923='6. Data'!$B$3,"vyberte druh nákladu")," ")</f>
        <v xml:space="preserve"> </v>
      </c>
      <c r="J923" s="261" t="str">
        <f t="shared" si="42"/>
        <v xml:space="preserve"> </v>
      </c>
      <c r="K923" s="238" t="str">
        <f t="shared" si="43"/>
        <v xml:space="preserve"> </v>
      </c>
      <c r="L923" s="87" t="str">
        <f t="shared" si="44"/>
        <v xml:space="preserve"> </v>
      </c>
    </row>
    <row r="924" spans="1:12" x14ac:dyDescent="0.25">
      <c r="A924" s="72"/>
      <c r="B924" s="82"/>
      <c r="C924" s="82"/>
      <c r="D924" s="79"/>
      <c r="E924" s="83"/>
      <c r="F924" s="83"/>
      <c r="G924" s="81"/>
      <c r="H924" s="126"/>
      <c r="I924" s="238" t="str">
        <f>IF(ISNUMBER(F924),_xlfn.IFS(RIGHT(H924,3)="(b)",IF(AND(G924&gt;=DATE('1. Informace o projektu'!$C$3,1,1),G924&lt;=WORKDAY(DATE('1. Informace o projektu'!$C$3+1,1,31)-1,1)),"OK","!!"),RIGHT(H924,3)="(a)",IF(AND(G924&gt;=DATE('1. Informace o projektu'!$C$3,1,1),G924&lt;=WORKDAY(DATE('1. Informace o projektu'!$C$3,12,31)-1,1,'6. Data'!$C$76:$C$89)),"OK","!!"),ISBLANK(G924),"!",ISBLANK(H924),"!!!",H924='6. Data'!$B$3,"vyberte druh nákladu")," ")</f>
        <v xml:space="preserve"> </v>
      </c>
      <c r="J924" s="261" t="str">
        <f t="shared" si="42"/>
        <v xml:space="preserve"> </v>
      </c>
      <c r="K924" s="238" t="str">
        <f t="shared" si="43"/>
        <v xml:space="preserve"> </v>
      </c>
      <c r="L924" s="87" t="str">
        <f t="shared" si="44"/>
        <v xml:space="preserve"> </v>
      </c>
    </row>
    <row r="925" spans="1:12" x14ac:dyDescent="0.25">
      <c r="A925" s="72"/>
      <c r="B925" s="82"/>
      <c r="C925" s="82"/>
      <c r="D925" s="79"/>
      <c r="E925" s="83"/>
      <c r="F925" s="83"/>
      <c r="G925" s="81"/>
      <c r="H925" s="126"/>
      <c r="I925" s="238" t="str">
        <f>IF(ISNUMBER(F925),_xlfn.IFS(RIGHT(H925,3)="(b)",IF(AND(G925&gt;=DATE('1. Informace o projektu'!$C$3,1,1),G925&lt;=WORKDAY(DATE('1. Informace o projektu'!$C$3+1,1,31)-1,1)),"OK","!!"),RIGHT(H925,3)="(a)",IF(AND(G925&gt;=DATE('1. Informace o projektu'!$C$3,1,1),G925&lt;=WORKDAY(DATE('1. Informace o projektu'!$C$3,12,31)-1,1,'6. Data'!$C$76:$C$89)),"OK","!!"),ISBLANK(G925),"!",ISBLANK(H925),"!!!",H925='6. Data'!$B$3,"vyberte druh nákladu")," ")</f>
        <v xml:space="preserve"> </v>
      </c>
      <c r="J925" s="261" t="str">
        <f t="shared" si="42"/>
        <v xml:space="preserve"> </v>
      </c>
      <c r="K925" s="238" t="str">
        <f t="shared" si="43"/>
        <v xml:space="preserve"> </v>
      </c>
      <c r="L925" s="87" t="str">
        <f t="shared" si="44"/>
        <v xml:space="preserve"> </v>
      </c>
    </row>
    <row r="926" spans="1:12" x14ac:dyDescent="0.25">
      <c r="A926" s="72"/>
      <c r="B926" s="82"/>
      <c r="C926" s="82"/>
      <c r="D926" s="79"/>
      <c r="E926" s="83"/>
      <c r="F926" s="83"/>
      <c r="G926" s="81"/>
      <c r="H926" s="126"/>
      <c r="I926" s="238" t="str">
        <f>IF(ISNUMBER(F926),_xlfn.IFS(RIGHT(H926,3)="(b)",IF(AND(G926&gt;=DATE('1. Informace o projektu'!$C$3,1,1),G926&lt;=WORKDAY(DATE('1. Informace o projektu'!$C$3+1,1,31)-1,1)),"OK","!!"),RIGHT(H926,3)="(a)",IF(AND(G926&gt;=DATE('1. Informace o projektu'!$C$3,1,1),G926&lt;=WORKDAY(DATE('1. Informace o projektu'!$C$3,12,31)-1,1,'6. Data'!$C$76:$C$89)),"OK","!!"),ISBLANK(G926),"!",ISBLANK(H926),"!!!",H926='6. Data'!$B$3,"vyberte druh nákladu")," ")</f>
        <v xml:space="preserve"> </v>
      </c>
      <c r="J926" s="261" t="str">
        <f t="shared" si="42"/>
        <v xml:space="preserve"> </v>
      </c>
      <c r="K926" s="238" t="str">
        <f t="shared" si="43"/>
        <v xml:space="preserve"> </v>
      </c>
      <c r="L926" s="87" t="str">
        <f t="shared" si="44"/>
        <v xml:space="preserve"> </v>
      </c>
    </row>
    <row r="927" spans="1:12" x14ac:dyDescent="0.25">
      <c r="A927" s="72"/>
      <c r="B927" s="82"/>
      <c r="C927" s="82"/>
      <c r="D927" s="79"/>
      <c r="E927" s="83"/>
      <c r="F927" s="83"/>
      <c r="G927" s="81"/>
      <c r="H927" s="126"/>
      <c r="I927" s="238" t="str">
        <f>IF(ISNUMBER(F927),_xlfn.IFS(RIGHT(H927,3)="(b)",IF(AND(G927&gt;=DATE('1. Informace o projektu'!$C$3,1,1),G927&lt;=WORKDAY(DATE('1. Informace o projektu'!$C$3+1,1,31)-1,1)),"OK","!!"),RIGHT(H927,3)="(a)",IF(AND(G927&gt;=DATE('1. Informace o projektu'!$C$3,1,1),G927&lt;=WORKDAY(DATE('1. Informace o projektu'!$C$3,12,31)-1,1,'6. Data'!$C$76:$C$89)),"OK","!!"),ISBLANK(G927),"!",ISBLANK(H927),"!!!",H927='6. Data'!$B$3,"vyberte druh nákladu")," ")</f>
        <v xml:space="preserve"> </v>
      </c>
      <c r="J927" s="261" t="str">
        <f t="shared" si="42"/>
        <v xml:space="preserve"> </v>
      </c>
      <c r="K927" s="238" t="str">
        <f t="shared" si="43"/>
        <v xml:space="preserve"> </v>
      </c>
      <c r="L927" s="87" t="str">
        <f t="shared" si="44"/>
        <v xml:space="preserve"> </v>
      </c>
    </row>
    <row r="928" spans="1:12" x14ac:dyDescent="0.25">
      <c r="A928" s="72"/>
      <c r="B928" s="82"/>
      <c r="C928" s="82"/>
      <c r="D928" s="79"/>
      <c r="E928" s="83"/>
      <c r="F928" s="83"/>
      <c r="G928" s="81"/>
      <c r="H928" s="126"/>
      <c r="I928" s="238" t="str">
        <f>IF(ISNUMBER(F928),_xlfn.IFS(RIGHT(H928,3)="(b)",IF(AND(G928&gt;=DATE('1. Informace o projektu'!$C$3,1,1),G928&lt;=WORKDAY(DATE('1. Informace o projektu'!$C$3+1,1,31)-1,1)),"OK","!!"),RIGHT(H928,3)="(a)",IF(AND(G928&gt;=DATE('1. Informace o projektu'!$C$3,1,1),G928&lt;=WORKDAY(DATE('1. Informace o projektu'!$C$3,12,31)-1,1,'6. Data'!$C$76:$C$89)),"OK","!!"),ISBLANK(G928),"!",ISBLANK(H928),"!!!",H928='6. Data'!$B$3,"vyberte druh nákladu")," ")</f>
        <v xml:space="preserve"> </v>
      </c>
      <c r="J928" s="261" t="str">
        <f t="shared" si="42"/>
        <v xml:space="preserve"> </v>
      </c>
      <c r="K928" s="238" t="str">
        <f t="shared" si="43"/>
        <v xml:space="preserve"> </v>
      </c>
      <c r="L928" s="87" t="str">
        <f t="shared" si="44"/>
        <v xml:space="preserve"> </v>
      </c>
    </row>
    <row r="929" spans="1:12" x14ac:dyDescent="0.25">
      <c r="A929" s="72"/>
      <c r="B929" s="82"/>
      <c r="C929" s="82"/>
      <c r="D929" s="79"/>
      <c r="E929" s="83"/>
      <c r="F929" s="83"/>
      <c r="G929" s="81"/>
      <c r="H929" s="126"/>
      <c r="I929" s="238" t="str">
        <f>IF(ISNUMBER(F929),_xlfn.IFS(RIGHT(H929,3)="(b)",IF(AND(G929&gt;=DATE('1. Informace o projektu'!$C$3,1,1),G929&lt;=WORKDAY(DATE('1. Informace o projektu'!$C$3+1,1,31)-1,1)),"OK","!!"),RIGHT(H929,3)="(a)",IF(AND(G929&gt;=DATE('1. Informace o projektu'!$C$3,1,1),G929&lt;=WORKDAY(DATE('1. Informace o projektu'!$C$3,12,31)-1,1,'6. Data'!$C$76:$C$89)),"OK","!!"),ISBLANK(G929),"!",ISBLANK(H929),"!!!",H929='6. Data'!$B$3,"vyberte druh nákladu")," ")</f>
        <v xml:space="preserve"> </v>
      </c>
      <c r="J929" s="261" t="str">
        <f t="shared" si="42"/>
        <v xml:space="preserve"> </v>
      </c>
      <c r="K929" s="238" t="str">
        <f t="shared" si="43"/>
        <v xml:space="preserve"> </v>
      </c>
      <c r="L929" s="87" t="str">
        <f t="shared" si="44"/>
        <v xml:space="preserve"> </v>
      </c>
    </row>
    <row r="930" spans="1:12" x14ac:dyDescent="0.25">
      <c r="A930" s="72"/>
      <c r="B930" s="82"/>
      <c r="C930" s="82"/>
      <c r="D930" s="79"/>
      <c r="E930" s="83"/>
      <c r="F930" s="83"/>
      <c r="G930" s="81"/>
      <c r="H930" s="126"/>
      <c r="I930" s="238" t="str">
        <f>IF(ISNUMBER(F930),_xlfn.IFS(RIGHT(H930,3)="(b)",IF(AND(G930&gt;=DATE('1. Informace o projektu'!$C$3,1,1),G930&lt;=WORKDAY(DATE('1. Informace o projektu'!$C$3+1,1,31)-1,1)),"OK","!!"),RIGHT(H930,3)="(a)",IF(AND(G930&gt;=DATE('1. Informace o projektu'!$C$3,1,1),G930&lt;=WORKDAY(DATE('1. Informace o projektu'!$C$3,12,31)-1,1,'6. Data'!$C$76:$C$89)),"OK","!!"),ISBLANK(G930),"!",ISBLANK(H930),"!!!",H930='6. Data'!$B$3,"vyberte druh nákladu")," ")</f>
        <v xml:space="preserve"> </v>
      </c>
      <c r="J930" s="261" t="str">
        <f t="shared" si="42"/>
        <v xml:space="preserve"> </v>
      </c>
      <c r="K930" s="238" t="str">
        <f t="shared" si="43"/>
        <v xml:space="preserve"> </v>
      </c>
      <c r="L930" s="87" t="str">
        <f t="shared" si="44"/>
        <v xml:space="preserve"> </v>
      </c>
    </row>
    <row r="931" spans="1:12" x14ac:dyDescent="0.25">
      <c r="A931" s="72"/>
      <c r="B931" s="82"/>
      <c r="C931" s="82"/>
      <c r="D931" s="79"/>
      <c r="E931" s="83"/>
      <c r="F931" s="83"/>
      <c r="G931" s="81"/>
      <c r="H931" s="126"/>
      <c r="I931" s="238" t="str">
        <f>IF(ISNUMBER(F931),_xlfn.IFS(RIGHT(H931,3)="(b)",IF(AND(G931&gt;=DATE('1. Informace o projektu'!$C$3,1,1),G931&lt;=WORKDAY(DATE('1. Informace o projektu'!$C$3+1,1,31)-1,1)),"OK","!!"),RIGHT(H931,3)="(a)",IF(AND(G931&gt;=DATE('1. Informace o projektu'!$C$3,1,1),G931&lt;=WORKDAY(DATE('1. Informace o projektu'!$C$3,12,31)-1,1,'6. Data'!$C$76:$C$89)),"OK","!!"),ISBLANK(G931),"!",ISBLANK(H931),"!!!",H931='6. Data'!$B$3,"vyberte druh nákladu")," ")</f>
        <v xml:space="preserve"> </v>
      </c>
      <c r="J931" s="261" t="str">
        <f t="shared" si="42"/>
        <v xml:space="preserve"> </v>
      </c>
      <c r="K931" s="238" t="str">
        <f t="shared" si="43"/>
        <v xml:space="preserve"> </v>
      </c>
      <c r="L931" s="87" t="str">
        <f t="shared" si="44"/>
        <v xml:space="preserve"> </v>
      </c>
    </row>
    <row r="932" spans="1:12" x14ac:dyDescent="0.25">
      <c r="A932" s="72"/>
      <c r="B932" s="82"/>
      <c r="C932" s="82"/>
      <c r="D932" s="79"/>
      <c r="E932" s="83"/>
      <c r="F932" s="83"/>
      <c r="G932" s="81"/>
      <c r="H932" s="126"/>
      <c r="I932" s="238" t="str">
        <f>IF(ISNUMBER(F932),_xlfn.IFS(RIGHT(H932,3)="(b)",IF(AND(G932&gt;=DATE('1. Informace o projektu'!$C$3,1,1),G932&lt;=WORKDAY(DATE('1. Informace o projektu'!$C$3+1,1,31)-1,1)),"OK","!!"),RIGHT(H932,3)="(a)",IF(AND(G932&gt;=DATE('1. Informace o projektu'!$C$3,1,1),G932&lt;=WORKDAY(DATE('1. Informace o projektu'!$C$3,12,31)-1,1,'6. Data'!$C$76:$C$89)),"OK","!!"),ISBLANK(G932),"!",ISBLANK(H932),"!!!",H932='6. Data'!$B$3,"vyberte druh nákladu")," ")</f>
        <v xml:space="preserve"> </v>
      </c>
      <c r="J932" s="261" t="str">
        <f t="shared" si="42"/>
        <v xml:space="preserve"> </v>
      </c>
      <c r="K932" s="238" t="str">
        <f t="shared" si="43"/>
        <v xml:space="preserve"> </v>
      </c>
      <c r="L932" s="87" t="str">
        <f t="shared" si="44"/>
        <v xml:space="preserve"> </v>
      </c>
    </row>
    <row r="933" spans="1:12" x14ac:dyDescent="0.25">
      <c r="A933" s="72"/>
      <c r="B933" s="82"/>
      <c r="C933" s="82"/>
      <c r="D933" s="79"/>
      <c r="E933" s="83"/>
      <c r="F933" s="83"/>
      <c r="G933" s="81"/>
      <c r="H933" s="126"/>
      <c r="I933" s="238" t="str">
        <f>IF(ISNUMBER(F933),_xlfn.IFS(RIGHT(H933,3)="(b)",IF(AND(G933&gt;=DATE('1. Informace o projektu'!$C$3,1,1),G933&lt;=WORKDAY(DATE('1. Informace o projektu'!$C$3+1,1,31)-1,1)),"OK","!!"),RIGHT(H933,3)="(a)",IF(AND(G933&gt;=DATE('1. Informace o projektu'!$C$3,1,1),G933&lt;=WORKDAY(DATE('1. Informace o projektu'!$C$3,12,31)-1,1,'6. Data'!$C$76:$C$89)),"OK","!!"),ISBLANK(G933),"!",ISBLANK(H933),"!!!",H933='6. Data'!$B$3,"vyberte druh nákladu")," ")</f>
        <v xml:space="preserve"> </v>
      </c>
      <c r="J933" s="261" t="str">
        <f t="shared" si="42"/>
        <v xml:space="preserve"> </v>
      </c>
      <c r="K933" s="238" t="str">
        <f t="shared" si="43"/>
        <v xml:space="preserve"> </v>
      </c>
      <c r="L933" s="87" t="str">
        <f t="shared" si="44"/>
        <v xml:space="preserve"> </v>
      </c>
    </row>
    <row r="934" spans="1:12" x14ac:dyDescent="0.25">
      <c r="A934" s="72"/>
      <c r="B934" s="82"/>
      <c r="C934" s="82"/>
      <c r="D934" s="79"/>
      <c r="E934" s="83"/>
      <c r="F934" s="83"/>
      <c r="G934" s="81"/>
      <c r="H934" s="126"/>
      <c r="I934" s="238" t="str">
        <f>IF(ISNUMBER(F934),_xlfn.IFS(RIGHT(H934,3)="(b)",IF(AND(G934&gt;=DATE('1. Informace o projektu'!$C$3,1,1),G934&lt;=WORKDAY(DATE('1. Informace o projektu'!$C$3+1,1,31)-1,1)),"OK","!!"),RIGHT(H934,3)="(a)",IF(AND(G934&gt;=DATE('1. Informace o projektu'!$C$3,1,1),G934&lt;=WORKDAY(DATE('1. Informace o projektu'!$C$3,12,31)-1,1,'6. Data'!$C$76:$C$89)),"OK","!!"),ISBLANK(G934),"!",ISBLANK(H934),"!!!",H934='6. Data'!$B$3,"vyberte druh nákladu")," ")</f>
        <v xml:space="preserve"> </v>
      </c>
      <c r="J934" s="261" t="str">
        <f t="shared" si="42"/>
        <v xml:space="preserve"> </v>
      </c>
      <c r="K934" s="238" t="str">
        <f t="shared" si="43"/>
        <v xml:space="preserve"> </v>
      </c>
      <c r="L934" s="87" t="str">
        <f t="shared" si="44"/>
        <v xml:space="preserve"> </v>
      </c>
    </row>
    <row r="935" spans="1:12" x14ac:dyDescent="0.25">
      <c r="A935" s="72"/>
      <c r="B935" s="82"/>
      <c r="C935" s="82"/>
      <c r="D935" s="79"/>
      <c r="E935" s="83"/>
      <c r="F935" s="83"/>
      <c r="G935" s="81"/>
      <c r="H935" s="126"/>
      <c r="I935" s="238" t="str">
        <f>IF(ISNUMBER(F935),_xlfn.IFS(RIGHT(H935,3)="(b)",IF(AND(G935&gt;=DATE('1. Informace o projektu'!$C$3,1,1),G935&lt;=WORKDAY(DATE('1. Informace o projektu'!$C$3+1,1,31)-1,1)),"OK","!!"),RIGHT(H935,3)="(a)",IF(AND(G935&gt;=DATE('1. Informace o projektu'!$C$3,1,1),G935&lt;=WORKDAY(DATE('1. Informace o projektu'!$C$3,12,31)-1,1,'6. Data'!$C$76:$C$89)),"OK","!!"),ISBLANK(G935),"!",ISBLANK(H935),"!!!",H935='6. Data'!$B$3,"vyberte druh nákladu")," ")</f>
        <v xml:space="preserve"> </v>
      </c>
      <c r="J935" s="261" t="str">
        <f t="shared" si="42"/>
        <v xml:space="preserve"> </v>
      </c>
      <c r="K935" s="238" t="str">
        <f t="shared" si="43"/>
        <v xml:space="preserve"> </v>
      </c>
      <c r="L935" s="87" t="str">
        <f t="shared" si="44"/>
        <v xml:space="preserve"> </v>
      </c>
    </row>
    <row r="936" spans="1:12" x14ac:dyDescent="0.25">
      <c r="A936" s="72"/>
      <c r="B936" s="82"/>
      <c r="C936" s="82"/>
      <c r="D936" s="79"/>
      <c r="E936" s="83"/>
      <c r="F936" s="83"/>
      <c r="G936" s="81"/>
      <c r="H936" s="126"/>
      <c r="I936" s="238" t="str">
        <f>IF(ISNUMBER(F936),_xlfn.IFS(RIGHT(H936,3)="(b)",IF(AND(G936&gt;=DATE('1. Informace o projektu'!$C$3,1,1),G936&lt;=WORKDAY(DATE('1. Informace o projektu'!$C$3+1,1,31)-1,1)),"OK","!!"),RIGHT(H936,3)="(a)",IF(AND(G936&gt;=DATE('1. Informace o projektu'!$C$3,1,1),G936&lt;=WORKDAY(DATE('1. Informace o projektu'!$C$3,12,31)-1,1,'6. Data'!$C$76:$C$89)),"OK","!!"),ISBLANK(G936),"!",ISBLANK(H936),"!!!",H936='6. Data'!$B$3,"vyberte druh nákladu")," ")</f>
        <v xml:space="preserve"> </v>
      </c>
      <c r="J936" s="261" t="str">
        <f t="shared" si="42"/>
        <v xml:space="preserve"> </v>
      </c>
      <c r="K936" s="238" t="str">
        <f t="shared" si="43"/>
        <v xml:space="preserve"> </v>
      </c>
      <c r="L936" s="87" t="str">
        <f t="shared" si="44"/>
        <v xml:space="preserve"> </v>
      </c>
    </row>
    <row r="937" spans="1:12" x14ac:dyDescent="0.25">
      <c r="A937" s="72"/>
      <c r="B937" s="82"/>
      <c r="C937" s="82"/>
      <c r="D937" s="79"/>
      <c r="E937" s="83"/>
      <c r="F937" s="83"/>
      <c r="G937" s="81"/>
      <c r="H937" s="126"/>
      <c r="I937" s="238" t="str">
        <f>IF(ISNUMBER(F937),_xlfn.IFS(RIGHT(H937,3)="(b)",IF(AND(G937&gt;=DATE('1. Informace o projektu'!$C$3,1,1),G937&lt;=WORKDAY(DATE('1. Informace o projektu'!$C$3+1,1,31)-1,1)),"OK","!!"),RIGHT(H937,3)="(a)",IF(AND(G937&gt;=DATE('1. Informace o projektu'!$C$3,1,1),G937&lt;=WORKDAY(DATE('1. Informace o projektu'!$C$3,12,31)-1,1,'6. Data'!$C$76:$C$89)),"OK","!!"),ISBLANK(G937),"!",ISBLANK(H937),"!!!",H937='6. Data'!$B$3,"vyberte druh nákladu")," ")</f>
        <v xml:space="preserve"> </v>
      </c>
      <c r="J937" s="261" t="str">
        <f t="shared" si="42"/>
        <v xml:space="preserve"> </v>
      </c>
      <c r="K937" s="238" t="str">
        <f t="shared" si="43"/>
        <v xml:space="preserve"> </v>
      </c>
      <c r="L937" s="87" t="str">
        <f t="shared" si="44"/>
        <v xml:space="preserve"> </v>
      </c>
    </row>
    <row r="938" spans="1:12" x14ac:dyDescent="0.25">
      <c r="A938" s="72"/>
      <c r="B938" s="82"/>
      <c r="C938" s="82"/>
      <c r="D938" s="79"/>
      <c r="E938" s="83"/>
      <c r="F938" s="83"/>
      <c r="G938" s="81"/>
      <c r="H938" s="126"/>
      <c r="I938" s="238" t="str">
        <f>IF(ISNUMBER(F938),_xlfn.IFS(RIGHT(H938,3)="(b)",IF(AND(G938&gt;=DATE('1. Informace o projektu'!$C$3,1,1),G938&lt;=WORKDAY(DATE('1. Informace o projektu'!$C$3+1,1,31)-1,1)),"OK","!!"),RIGHT(H938,3)="(a)",IF(AND(G938&gt;=DATE('1. Informace o projektu'!$C$3,1,1),G938&lt;=WORKDAY(DATE('1. Informace o projektu'!$C$3,12,31)-1,1,'6. Data'!$C$76:$C$89)),"OK","!!"),ISBLANK(G938),"!",ISBLANK(H938),"!!!",H938='6. Data'!$B$3,"vyberte druh nákladu")," ")</f>
        <v xml:space="preserve"> </v>
      </c>
      <c r="J938" s="261" t="str">
        <f t="shared" si="42"/>
        <v xml:space="preserve"> </v>
      </c>
      <c r="K938" s="238" t="str">
        <f t="shared" si="43"/>
        <v xml:space="preserve"> </v>
      </c>
      <c r="L938" s="87" t="str">
        <f t="shared" si="44"/>
        <v xml:space="preserve"> </v>
      </c>
    </row>
    <row r="939" spans="1:12" x14ac:dyDescent="0.25">
      <c r="A939" s="72"/>
      <c r="B939" s="82"/>
      <c r="C939" s="82"/>
      <c r="D939" s="79"/>
      <c r="E939" s="83"/>
      <c r="F939" s="83"/>
      <c r="G939" s="81"/>
      <c r="H939" s="126"/>
      <c r="I939" s="238" t="str">
        <f>IF(ISNUMBER(F939),_xlfn.IFS(RIGHT(H939,3)="(b)",IF(AND(G939&gt;=DATE('1. Informace o projektu'!$C$3,1,1),G939&lt;=WORKDAY(DATE('1. Informace o projektu'!$C$3+1,1,31)-1,1)),"OK","!!"),RIGHT(H939,3)="(a)",IF(AND(G939&gt;=DATE('1. Informace o projektu'!$C$3,1,1),G939&lt;=WORKDAY(DATE('1. Informace o projektu'!$C$3,12,31)-1,1,'6. Data'!$C$76:$C$89)),"OK","!!"),ISBLANK(G939),"!",ISBLANK(H939),"!!!",H939='6. Data'!$B$3,"vyberte druh nákladu")," ")</f>
        <v xml:space="preserve"> </v>
      </c>
      <c r="J939" s="261" t="str">
        <f t="shared" si="42"/>
        <v xml:space="preserve"> </v>
      </c>
      <c r="K939" s="238" t="str">
        <f t="shared" si="43"/>
        <v xml:space="preserve"> </v>
      </c>
      <c r="L939" s="87" t="str">
        <f t="shared" si="44"/>
        <v xml:space="preserve"> </v>
      </c>
    </row>
    <row r="940" spans="1:12" x14ac:dyDescent="0.25">
      <c r="A940" s="72"/>
      <c r="B940" s="82"/>
      <c r="C940" s="82"/>
      <c r="D940" s="79"/>
      <c r="E940" s="83"/>
      <c r="F940" s="83"/>
      <c r="G940" s="81"/>
      <c r="H940" s="126"/>
      <c r="I940" s="238" t="str">
        <f>IF(ISNUMBER(F940),_xlfn.IFS(RIGHT(H940,3)="(b)",IF(AND(G940&gt;=DATE('1. Informace o projektu'!$C$3,1,1),G940&lt;=WORKDAY(DATE('1. Informace o projektu'!$C$3+1,1,31)-1,1)),"OK","!!"),RIGHT(H940,3)="(a)",IF(AND(G940&gt;=DATE('1. Informace o projektu'!$C$3,1,1),G940&lt;=WORKDAY(DATE('1. Informace o projektu'!$C$3,12,31)-1,1,'6. Data'!$C$76:$C$89)),"OK","!!"),ISBLANK(G940),"!",ISBLANK(H940),"!!!",H940='6. Data'!$B$3,"vyberte druh nákladu")," ")</f>
        <v xml:space="preserve"> </v>
      </c>
      <c r="J940" s="261" t="str">
        <f t="shared" si="42"/>
        <v xml:space="preserve"> </v>
      </c>
      <c r="K940" s="238" t="str">
        <f t="shared" si="43"/>
        <v xml:space="preserve"> </v>
      </c>
      <c r="L940" s="87" t="str">
        <f t="shared" si="44"/>
        <v xml:space="preserve"> </v>
      </c>
    </row>
    <row r="941" spans="1:12" x14ac:dyDescent="0.25">
      <c r="A941" s="72"/>
      <c r="B941" s="82"/>
      <c r="C941" s="82"/>
      <c r="D941" s="79"/>
      <c r="E941" s="83"/>
      <c r="F941" s="83"/>
      <c r="G941" s="81"/>
      <c r="H941" s="126"/>
      <c r="I941" s="238" t="str">
        <f>IF(ISNUMBER(F941),_xlfn.IFS(RIGHT(H941,3)="(b)",IF(AND(G941&gt;=DATE('1. Informace o projektu'!$C$3,1,1),G941&lt;=WORKDAY(DATE('1. Informace o projektu'!$C$3+1,1,31)-1,1)),"OK","!!"),RIGHT(H941,3)="(a)",IF(AND(G941&gt;=DATE('1. Informace o projektu'!$C$3,1,1),G941&lt;=WORKDAY(DATE('1. Informace o projektu'!$C$3,12,31)-1,1,'6. Data'!$C$76:$C$89)),"OK","!!"),ISBLANK(G941),"!",ISBLANK(H941),"!!!",H941='6. Data'!$B$3,"vyberte druh nákladu")," ")</f>
        <v xml:space="preserve"> </v>
      </c>
      <c r="J941" s="261" t="str">
        <f t="shared" si="42"/>
        <v xml:space="preserve"> </v>
      </c>
      <c r="K941" s="238" t="str">
        <f t="shared" si="43"/>
        <v xml:space="preserve"> </v>
      </c>
      <c r="L941" s="87" t="str">
        <f t="shared" si="44"/>
        <v xml:space="preserve"> </v>
      </c>
    </row>
    <row r="942" spans="1:12" x14ac:dyDescent="0.25">
      <c r="A942" s="72"/>
      <c r="B942" s="82"/>
      <c r="C942" s="82"/>
      <c r="D942" s="79"/>
      <c r="E942" s="83"/>
      <c r="F942" s="83"/>
      <c r="G942" s="81"/>
      <c r="H942" s="126"/>
      <c r="I942" s="238" t="str">
        <f>IF(ISNUMBER(F942),_xlfn.IFS(RIGHT(H942,3)="(b)",IF(AND(G942&gt;=DATE('1. Informace o projektu'!$C$3,1,1),G942&lt;=WORKDAY(DATE('1. Informace o projektu'!$C$3+1,1,31)-1,1)),"OK","!!"),RIGHT(H942,3)="(a)",IF(AND(G942&gt;=DATE('1. Informace o projektu'!$C$3,1,1),G942&lt;=WORKDAY(DATE('1. Informace o projektu'!$C$3,12,31)-1,1,'6. Data'!$C$76:$C$89)),"OK","!!"),ISBLANK(G942),"!",ISBLANK(H942),"!!!",H942='6. Data'!$B$3,"vyberte druh nákladu")," ")</f>
        <v xml:space="preserve"> </v>
      </c>
      <c r="J942" s="261" t="str">
        <f t="shared" si="42"/>
        <v xml:space="preserve"> </v>
      </c>
      <c r="K942" s="238" t="str">
        <f t="shared" si="43"/>
        <v xml:space="preserve"> </v>
      </c>
      <c r="L942" s="87" t="str">
        <f t="shared" si="44"/>
        <v xml:space="preserve"> </v>
      </c>
    </row>
    <row r="943" spans="1:12" x14ac:dyDescent="0.25">
      <c r="A943" s="72"/>
      <c r="B943" s="82"/>
      <c r="C943" s="82"/>
      <c r="D943" s="79"/>
      <c r="E943" s="83"/>
      <c r="F943" s="83"/>
      <c r="G943" s="81"/>
      <c r="H943" s="126"/>
      <c r="I943" s="238" t="str">
        <f>IF(ISNUMBER(F943),_xlfn.IFS(RIGHT(H943,3)="(b)",IF(AND(G943&gt;=DATE('1. Informace o projektu'!$C$3,1,1),G943&lt;=WORKDAY(DATE('1. Informace o projektu'!$C$3+1,1,31)-1,1)),"OK","!!"),RIGHT(H943,3)="(a)",IF(AND(G943&gt;=DATE('1. Informace o projektu'!$C$3,1,1),G943&lt;=WORKDAY(DATE('1. Informace o projektu'!$C$3,12,31)-1,1,'6. Data'!$C$76:$C$89)),"OK","!!"),ISBLANK(G943),"!",ISBLANK(H943),"!!!",H943='6. Data'!$B$3,"vyberte druh nákladu")," ")</f>
        <v xml:space="preserve"> </v>
      </c>
      <c r="J943" s="261" t="str">
        <f t="shared" si="42"/>
        <v xml:space="preserve"> </v>
      </c>
      <c r="K943" s="238" t="str">
        <f t="shared" si="43"/>
        <v xml:space="preserve"> </v>
      </c>
      <c r="L943" s="87" t="str">
        <f t="shared" si="44"/>
        <v xml:space="preserve"> </v>
      </c>
    </row>
    <row r="944" spans="1:12" x14ac:dyDescent="0.25">
      <c r="A944" s="72"/>
      <c r="B944" s="82"/>
      <c r="C944" s="82"/>
      <c r="D944" s="79"/>
      <c r="E944" s="83"/>
      <c r="F944" s="83"/>
      <c r="G944" s="81"/>
      <c r="H944" s="126"/>
      <c r="I944" s="238" t="str">
        <f>IF(ISNUMBER(F944),_xlfn.IFS(RIGHT(H944,3)="(b)",IF(AND(G944&gt;=DATE('1. Informace o projektu'!$C$3,1,1),G944&lt;=WORKDAY(DATE('1. Informace o projektu'!$C$3+1,1,31)-1,1)),"OK","!!"),RIGHT(H944,3)="(a)",IF(AND(G944&gt;=DATE('1. Informace o projektu'!$C$3,1,1),G944&lt;=WORKDAY(DATE('1. Informace o projektu'!$C$3,12,31)-1,1,'6. Data'!$C$76:$C$89)),"OK","!!"),ISBLANK(G944),"!",ISBLANK(H944),"!!!",H944='6. Data'!$B$3,"vyberte druh nákladu")," ")</f>
        <v xml:space="preserve"> </v>
      </c>
      <c r="J944" s="261" t="str">
        <f t="shared" si="42"/>
        <v xml:space="preserve"> </v>
      </c>
      <c r="K944" s="238" t="str">
        <f t="shared" si="43"/>
        <v xml:space="preserve"> </v>
      </c>
      <c r="L944" s="87" t="str">
        <f t="shared" si="44"/>
        <v xml:space="preserve"> </v>
      </c>
    </row>
    <row r="945" spans="1:12" x14ac:dyDescent="0.25">
      <c r="A945" s="72"/>
      <c r="B945" s="82"/>
      <c r="C945" s="82"/>
      <c r="D945" s="79"/>
      <c r="E945" s="83"/>
      <c r="F945" s="83"/>
      <c r="G945" s="81"/>
      <c r="H945" s="126"/>
      <c r="I945" s="238" t="str">
        <f>IF(ISNUMBER(F945),_xlfn.IFS(RIGHT(H945,3)="(b)",IF(AND(G945&gt;=DATE('1. Informace o projektu'!$C$3,1,1),G945&lt;=WORKDAY(DATE('1. Informace o projektu'!$C$3+1,1,31)-1,1)),"OK","!!"),RIGHT(H945,3)="(a)",IF(AND(G945&gt;=DATE('1. Informace o projektu'!$C$3,1,1),G945&lt;=WORKDAY(DATE('1. Informace o projektu'!$C$3,12,31)-1,1,'6. Data'!$C$76:$C$89)),"OK","!!"),ISBLANK(G945),"!",ISBLANK(H945),"!!!",H945='6. Data'!$B$3,"vyberte druh nákladu")," ")</f>
        <v xml:space="preserve"> </v>
      </c>
      <c r="J945" s="261" t="str">
        <f t="shared" si="42"/>
        <v xml:space="preserve"> </v>
      </c>
      <c r="K945" s="238" t="str">
        <f t="shared" si="43"/>
        <v xml:space="preserve"> </v>
      </c>
      <c r="L945" s="87" t="str">
        <f t="shared" si="44"/>
        <v xml:space="preserve"> </v>
      </c>
    </row>
    <row r="946" spans="1:12" x14ac:dyDescent="0.25">
      <c r="A946" s="72"/>
      <c r="B946" s="82"/>
      <c r="C946" s="82"/>
      <c r="D946" s="79"/>
      <c r="E946" s="83"/>
      <c r="F946" s="83"/>
      <c r="G946" s="81"/>
      <c r="H946" s="126"/>
      <c r="I946" s="238" t="str">
        <f>IF(ISNUMBER(F946),_xlfn.IFS(RIGHT(H946,3)="(b)",IF(AND(G946&gt;=DATE('1. Informace o projektu'!$C$3,1,1),G946&lt;=WORKDAY(DATE('1. Informace o projektu'!$C$3+1,1,31)-1,1)),"OK","!!"),RIGHT(H946,3)="(a)",IF(AND(G946&gt;=DATE('1. Informace o projektu'!$C$3,1,1),G946&lt;=WORKDAY(DATE('1. Informace o projektu'!$C$3,12,31)-1,1,'6. Data'!$C$76:$C$89)),"OK","!!"),ISBLANK(G946),"!",ISBLANK(H946),"!!!",H946='6. Data'!$B$3,"vyberte druh nákladu")," ")</f>
        <v xml:space="preserve"> </v>
      </c>
      <c r="J946" s="261" t="str">
        <f t="shared" si="42"/>
        <v xml:space="preserve"> </v>
      </c>
      <c r="K946" s="238" t="str">
        <f t="shared" si="43"/>
        <v xml:space="preserve"> </v>
      </c>
      <c r="L946" s="87" t="str">
        <f t="shared" si="44"/>
        <v xml:space="preserve"> </v>
      </c>
    </row>
    <row r="947" spans="1:12" x14ac:dyDescent="0.25">
      <c r="A947" s="72"/>
      <c r="B947" s="82"/>
      <c r="C947" s="82"/>
      <c r="D947" s="79"/>
      <c r="E947" s="83"/>
      <c r="F947" s="83"/>
      <c r="G947" s="81"/>
      <c r="H947" s="126"/>
      <c r="I947" s="238" t="str">
        <f>IF(ISNUMBER(F947),_xlfn.IFS(RIGHT(H947,3)="(b)",IF(AND(G947&gt;=DATE('1. Informace o projektu'!$C$3,1,1),G947&lt;=WORKDAY(DATE('1. Informace o projektu'!$C$3+1,1,31)-1,1)),"OK","!!"),RIGHT(H947,3)="(a)",IF(AND(G947&gt;=DATE('1. Informace o projektu'!$C$3,1,1),G947&lt;=WORKDAY(DATE('1. Informace o projektu'!$C$3,12,31)-1,1,'6. Data'!$C$76:$C$89)),"OK","!!"),ISBLANK(G947),"!",ISBLANK(H947),"!!!",H947='6. Data'!$B$3,"vyberte druh nákladu")," ")</f>
        <v xml:space="preserve"> </v>
      </c>
      <c r="J947" s="261" t="str">
        <f t="shared" si="42"/>
        <v xml:space="preserve"> </v>
      </c>
      <c r="K947" s="238" t="str">
        <f t="shared" si="43"/>
        <v xml:space="preserve"> </v>
      </c>
      <c r="L947" s="87" t="str">
        <f t="shared" si="44"/>
        <v xml:space="preserve"> </v>
      </c>
    </row>
    <row r="948" spans="1:12" x14ac:dyDescent="0.25">
      <c r="A948" s="72"/>
      <c r="B948" s="82"/>
      <c r="C948" s="82"/>
      <c r="D948" s="79"/>
      <c r="E948" s="83"/>
      <c r="F948" s="83"/>
      <c r="G948" s="81"/>
      <c r="H948" s="126"/>
      <c r="I948" s="238" t="str">
        <f>IF(ISNUMBER(F948),_xlfn.IFS(RIGHT(H948,3)="(b)",IF(AND(G948&gt;=DATE('1. Informace o projektu'!$C$3,1,1),G948&lt;=WORKDAY(DATE('1. Informace o projektu'!$C$3+1,1,31)-1,1)),"OK","!!"),RIGHT(H948,3)="(a)",IF(AND(G948&gt;=DATE('1. Informace o projektu'!$C$3,1,1),G948&lt;=WORKDAY(DATE('1. Informace o projektu'!$C$3,12,31)-1,1,'6. Data'!$C$76:$C$89)),"OK","!!"),ISBLANK(G948),"!",ISBLANK(H948),"!!!",H948='6. Data'!$B$3,"vyberte druh nákladu")," ")</f>
        <v xml:space="preserve"> </v>
      </c>
      <c r="J948" s="261" t="str">
        <f t="shared" si="42"/>
        <v xml:space="preserve"> </v>
      </c>
      <c r="K948" s="238" t="str">
        <f t="shared" si="43"/>
        <v xml:space="preserve"> </v>
      </c>
      <c r="L948" s="87" t="str">
        <f t="shared" si="44"/>
        <v xml:space="preserve"> </v>
      </c>
    </row>
    <row r="949" spans="1:12" x14ac:dyDescent="0.25">
      <c r="A949" s="72"/>
      <c r="B949" s="82"/>
      <c r="C949" s="82"/>
      <c r="D949" s="79"/>
      <c r="E949" s="83"/>
      <c r="F949" s="83"/>
      <c r="G949" s="81"/>
      <c r="H949" s="126"/>
      <c r="I949" s="238" t="str">
        <f>IF(ISNUMBER(F949),_xlfn.IFS(RIGHT(H949,3)="(b)",IF(AND(G949&gt;=DATE('1. Informace o projektu'!$C$3,1,1),G949&lt;=WORKDAY(DATE('1. Informace o projektu'!$C$3+1,1,31)-1,1)),"OK","!!"),RIGHT(H949,3)="(a)",IF(AND(G949&gt;=DATE('1. Informace o projektu'!$C$3,1,1),G949&lt;=WORKDAY(DATE('1. Informace o projektu'!$C$3,12,31)-1,1,'6. Data'!$C$76:$C$89)),"OK","!!"),ISBLANK(G949),"!",ISBLANK(H949),"!!!",H949='6. Data'!$B$3,"vyberte druh nákladu")," ")</f>
        <v xml:space="preserve"> </v>
      </c>
      <c r="J949" s="261" t="str">
        <f t="shared" si="42"/>
        <v xml:space="preserve"> </v>
      </c>
      <c r="K949" s="238" t="str">
        <f t="shared" si="43"/>
        <v xml:space="preserve"> </v>
      </c>
      <c r="L949" s="87" t="str">
        <f t="shared" si="44"/>
        <v xml:space="preserve"> </v>
      </c>
    </row>
    <row r="950" spans="1:12" x14ac:dyDescent="0.25">
      <c r="A950" s="72"/>
      <c r="B950" s="82"/>
      <c r="C950" s="82"/>
      <c r="D950" s="79"/>
      <c r="E950" s="83"/>
      <c r="F950" s="83"/>
      <c r="G950" s="81"/>
      <c r="H950" s="126"/>
      <c r="I950" s="238" t="str">
        <f>IF(ISNUMBER(F950),_xlfn.IFS(RIGHT(H950,3)="(b)",IF(AND(G950&gt;=DATE('1. Informace o projektu'!$C$3,1,1),G950&lt;=WORKDAY(DATE('1. Informace o projektu'!$C$3+1,1,31)-1,1)),"OK","!!"),RIGHT(H950,3)="(a)",IF(AND(G950&gt;=DATE('1. Informace o projektu'!$C$3,1,1),G950&lt;=WORKDAY(DATE('1. Informace o projektu'!$C$3,12,31)-1,1,'6. Data'!$C$76:$C$89)),"OK","!!"),ISBLANK(G950),"!",ISBLANK(H950),"!!!",H950='6. Data'!$B$3,"vyberte druh nákladu")," ")</f>
        <v xml:space="preserve"> </v>
      </c>
      <c r="J950" s="261" t="str">
        <f t="shared" si="42"/>
        <v xml:space="preserve"> </v>
      </c>
      <c r="K950" s="238" t="str">
        <f t="shared" si="43"/>
        <v xml:space="preserve"> </v>
      </c>
      <c r="L950" s="87" t="str">
        <f t="shared" si="44"/>
        <v xml:space="preserve"> </v>
      </c>
    </row>
    <row r="951" spans="1:12" x14ac:dyDescent="0.25">
      <c r="A951" s="72"/>
      <c r="B951" s="82"/>
      <c r="C951" s="82"/>
      <c r="D951" s="79"/>
      <c r="E951" s="83"/>
      <c r="F951" s="83"/>
      <c r="G951" s="81"/>
      <c r="H951" s="126"/>
      <c r="I951" s="238" t="str">
        <f>IF(ISNUMBER(F951),_xlfn.IFS(RIGHT(H951,3)="(b)",IF(AND(G951&gt;=DATE('1. Informace o projektu'!$C$3,1,1),G951&lt;=WORKDAY(DATE('1. Informace o projektu'!$C$3+1,1,31)-1,1)),"OK","!!"),RIGHT(H951,3)="(a)",IF(AND(G951&gt;=DATE('1. Informace o projektu'!$C$3,1,1),G951&lt;=WORKDAY(DATE('1. Informace o projektu'!$C$3,12,31)-1,1,'6. Data'!$C$76:$C$89)),"OK","!!"),ISBLANK(G951),"!",ISBLANK(H951),"!!!",H951='6. Data'!$B$3,"vyberte druh nákladu")," ")</f>
        <v xml:space="preserve"> </v>
      </c>
      <c r="J951" s="261" t="str">
        <f t="shared" si="42"/>
        <v xml:space="preserve"> </v>
      </c>
      <c r="K951" s="238" t="str">
        <f t="shared" si="43"/>
        <v xml:space="preserve"> </v>
      </c>
      <c r="L951" s="87" t="str">
        <f t="shared" si="44"/>
        <v xml:space="preserve"> </v>
      </c>
    </row>
    <row r="952" spans="1:12" x14ac:dyDescent="0.25">
      <c r="A952" s="72"/>
      <c r="B952" s="82"/>
      <c r="C952" s="82"/>
      <c r="D952" s="79"/>
      <c r="E952" s="83"/>
      <c r="F952" s="83"/>
      <c r="G952" s="81"/>
      <c r="H952" s="126"/>
      <c r="I952" s="238" t="str">
        <f>IF(ISNUMBER(F952),_xlfn.IFS(RIGHT(H952,3)="(b)",IF(AND(G952&gt;=DATE('1. Informace o projektu'!$C$3,1,1),G952&lt;=WORKDAY(DATE('1. Informace o projektu'!$C$3+1,1,31)-1,1)),"OK","!!"),RIGHT(H952,3)="(a)",IF(AND(G952&gt;=DATE('1. Informace o projektu'!$C$3,1,1),G952&lt;=WORKDAY(DATE('1. Informace o projektu'!$C$3,12,31)-1,1,'6. Data'!$C$76:$C$89)),"OK","!!"),ISBLANK(G952),"!",ISBLANK(H952),"!!!",H952='6. Data'!$B$3,"vyberte druh nákladu")," ")</f>
        <v xml:space="preserve"> </v>
      </c>
      <c r="J952" s="261" t="str">
        <f t="shared" si="42"/>
        <v xml:space="preserve"> </v>
      </c>
      <c r="K952" s="238" t="str">
        <f t="shared" si="43"/>
        <v xml:space="preserve"> </v>
      </c>
      <c r="L952" s="87" t="str">
        <f t="shared" si="44"/>
        <v xml:space="preserve"> </v>
      </c>
    </row>
    <row r="953" spans="1:12" x14ac:dyDescent="0.25">
      <c r="A953" s="72"/>
      <c r="B953" s="82"/>
      <c r="C953" s="82"/>
      <c r="D953" s="79"/>
      <c r="E953" s="83"/>
      <c r="F953" s="83"/>
      <c r="G953" s="81"/>
      <c r="H953" s="126"/>
      <c r="I953" s="238" t="str">
        <f>IF(ISNUMBER(F953),_xlfn.IFS(RIGHT(H953,3)="(b)",IF(AND(G953&gt;=DATE('1. Informace o projektu'!$C$3,1,1),G953&lt;=WORKDAY(DATE('1. Informace o projektu'!$C$3+1,1,31)-1,1)),"OK","!!"),RIGHT(H953,3)="(a)",IF(AND(G953&gt;=DATE('1. Informace o projektu'!$C$3,1,1),G953&lt;=WORKDAY(DATE('1. Informace o projektu'!$C$3,12,31)-1,1,'6. Data'!$C$76:$C$89)),"OK","!!"),ISBLANK(G953),"!",ISBLANK(H953),"!!!",H953='6. Data'!$B$3,"vyberte druh nákladu")," ")</f>
        <v xml:space="preserve"> </v>
      </c>
      <c r="J953" s="261" t="str">
        <f t="shared" si="42"/>
        <v xml:space="preserve"> </v>
      </c>
      <c r="K953" s="238" t="str">
        <f t="shared" si="43"/>
        <v xml:space="preserve"> </v>
      </c>
      <c r="L953" s="87" t="str">
        <f t="shared" si="44"/>
        <v xml:space="preserve"> </v>
      </c>
    </row>
    <row r="954" spans="1:12" x14ac:dyDescent="0.25">
      <c r="A954" s="72"/>
      <c r="B954" s="82"/>
      <c r="C954" s="82"/>
      <c r="D954" s="79"/>
      <c r="E954" s="83"/>
      <c r="F954" s="83"/>
      <c r="G954" s="81"/>
      <c r="H954" s="126"/>
      <c r="I954" s="238" t="str">
        <f>IF(ISNUMBER(F954),_xlfn.IFS(RIGHT(H954,3)="(b)",IF(AND(G954&gt;=DATE('1. Informace o projektu'!$C$3,1,1),G954&lt;=WORKDAY(DATE('1. Informace o projektu'!$C$3+1,1,31)-1,1)),"OK","!!"),RIGHT(H954,3)="(a)",IF(AND(G954&gt;=DATE('1. Informace o projektu'!$C$3,1,1),G954&lt;=WORKDAY(DATE('1. Informace o projektu'!$C$3,12,31)-1,1,'6. Data'!$C$76:$C$89)),"OK","!!"),ISBLANK(G954),"!",ISBLANK(H954),"!!!",H954='6. Data'!$B$3,"vyberte druh nákladu")," ")</f>
        <v xml:space="preserve"> </v>
      </c>
      <c r="J954" s="261" t="str">
        <f t="shared" si="42"/>
        <v xml:space="preserve"> </v>
      </c>
      <c r="K954" s="238" t="str">
        <f t="shared" si="43"/>
        <v xml:space="preserve"> </v>
      </c>
      <c r="L954" s="87" t="str">
        <f t="shared" si="44"/>
        <v xml:space="preserve"> </v>
      </c>
    </row>
    <row r="955" spans="1:12" x14ac:dyDescent="0.25">
      <c r="A955" s="72"/>
      <c r="B955" s="82"/>
      <c r="C955" s="82"/>
      <c r="D955" s="79"/>
      <c r="E955" s="83"/>
      <c r="F955" s="83"/>
      <c r="G955" s="81"/>
      <c r="H955" s="126"/>
      <c r="I955" s="238" t="str">
        <f>IF(ISNUMBER(F955),_xlfn.IFS(RIGHT(H955,3)="(b)",IF(AND(G955&gt;=DATE('1. Informace o projektu'!$C$3,1,1),G955&lt;=WORKDAY(DATE('1. Informace o projektu'!$C$3+1,1,31)-1,1)),"OK","!!"),RIGHT(H955,3)="(a)",IF(AND(G955&gt;=DATE('1. Informace o projektu'!$C$3,1,1),G955&lt;=WORKDAY(DATE('1. Informace o projektu'!$C$3,12,31)-1,1,'6. Data'!$C$76:$C$89)),"OK","!!"),ISBLANK(G955),"!",ISBLANK(H955),"!!!",H955='6. Data'!$B$3,"vyberte druh nákladu")," ")</f>
        <v xml:space="preserve"> </v>
      </c>
      <c r="J955" s="261" t="str">
        <f t="shared" si="42"/>
        <v xml:space="preserve"> </v>
      </c>
      <c r="K955" s="238" t="str">
        <f t="shared" si="43"/>
        <v xml:space="preserve"> </v>
      </c>
      <c r="L955" s="87" t="str">
        <f t="shared" si="44"/>
        <v xml:space="preserve"> </v>
      </c>
    </row>
    <row r="956" spans="1:12" x14ac:dyDescent="0.25">
      <c r="A956" s="72"/>
      <c r="B956" s="82"/>
      <c r="C956" s="82"/>
      <c r="D956" s="79"/>
      <c r="E956" s="83"/>
      <c r="F956" s="83"/>
      <c r="G956" s="81"/>
      <c r="H956" s="126"/>
      <c r="I956" s="238" t="str">
        <f>IF(ISNUMBER(F956),_xlfn.IFS(RIGHT(H956,3)="(b)",IF(AND(G956&gt;=DATE('1. Informace o projektu'!$C$3,1,1),G956&lt;=WORKDAY(DATE('1. Informace o projektu'!$C$3+1,1,31)-1,1)),"OK","!!"),RIGHT(H956,3)="(a)",IF(AND(G956&gt;=DATE('1. Informace o projektu'!$C$3,1,1),G956&lt;=WORKDAY(DATE('1. Informace o projektu'!$C$3,12,31)-1,1,'6. Data'!$C$76:$C$89)),"OK","!!"),ISBLANK(G956),"!",ISBLANK(H956),"!!!",H956='6. Data'!$B$3,"vyberte druh nákladu")," ")</f>
        <v xml:space="preserve"> </v>
      </c>
      <c r="J956" s="261" t="str">
        <f t="shared" si="42"/>
        <v xml:space="preserve"> </v>
      </c>
      <c r="K956" s="238" t="str">
        <f t="shared" si="43"/>
        <v xml:space="preserve"> </v>
      </c>
      <c r="L956" s="87" t="str">
        <f t="shared" si="44"/>
        <v xml:space="preserve"> </v>
      </c>
    </row>
    <row r="957" spans="1:12" x14ac:dyDescent="0.25">
      <c r="A957" s="72"/>
      <c r="B957" s="82"/>
      <c r="C957" s="82"/>
      <c r="D957" s="79"/>
      <c r="E957" s="83"/>
      <c r="F957" s="83"/>
      <c r="G957" s="81"/>
      <c r="H957" s="126"/>
      <c r="I957" s="238" t="str">
        <f>IF(ISNUMBER(F957),_xlfn.IFS(RIGHT(H957,3)="(b)",IF(AND(G957&gt;=DATE('1. Informace o projektu'!$C$3,1,1),G957&lt;=WORKDAY(DATE('1. Informace o projektu'!$C$3+1,1,31)-1,1)),"OK","!!"),RIGHT(H957,3)="(a)",IF(AND(G957&gt;=DATE('1. Informace o projektu'!$C$3,1,1),G957&lt;=WORKDAY(DATE('1. Informace o projektu'!$C$3,12,31)-1,1,'6. Data'!$C$76:$C$89)),"OK","!!"),ISBLANK(G957),"!",ISBLANK(H957),"!!!",H957='6. Data'!$B$3,"vyberte druh nákladu")," ")</f>
        <v xml:space="preserve"> </v>
      </c>
      <c r="J957" s="261" t="str">
        <f t="shared" si="42"/>
        <v xml:space="preserve"> </v>
      </c>
      <c r="K957" s="238" t="str">
        <f t="shared" si="43"/>
        <v xml:space="preserve"> </v>
      </c>
      <c r="L957" s="87" t="str">
        <f t="shared" si="44"/>
        <v xml:space="preserve"> </v>
      </c>
    </row>
    <row r="958" spans="1:12" x14ac:dyDescent="0.25">
      <c r="A958" s="72"/>
      <c r="B958" s="82"/>
      <c r="C958" s="82"/>
      <c r="D958" s="79"/>
      <c r="E958" s="83"/>
      <c r="F958" s="83"/>
      <c r="G958" s="81"/>
      <c r="H958" s="126"/>
      <c r="I958" s="238" t="str">
        <f>IF(ISNUMBER(F958),_xlfn.IFS(RIGHT(H958,3)="(b)",IF(AND(G958&gt;=DATE('1. Informace o projektu'!$C$3,1,1),G958&lt;=WORKDAY(DATE('1. Informace o projektu'!$C$3+1,1,31)-1,1)),"OK","!!"),RIGHT(H958,3)="(a)",IF(AND(G958&gt;=DATE('1. Informace o projektu'!$C$3,1,1),G958&lt;=WORKDAY(DATE('1. Informace o projektu'!$C$3,12,31)-1,1,'6. Data'!$C$76:$C$89)),"OK","!!"),ISBLANK(G958),"!",ISBLANK(H958),"!!!",H958='6. Data'!$B$3,"vyberte druh nákladu")," ")</f>
        <v xml:space="preserve"> </v>
      </c>
      <c r="J958" s="261" t="str">
        <f t="shared" si="42"/>
        <v xml:space="preserve"> </v>
      </c>
      <c r="K958" s="238" t="str">
        <f t="shared" si="43"/>
        <v xml:space="preserve"> </v>
      </c>
      <c r="L958" s="87" t="str">
        <f t="shared" si="44"/>
        <v xml:space="preserve"> </v>
      </c>
    </row>
    <row r="959" spans="1:12" x14ac:dyDescent="0.25">
      <c r="A959" s="72"/>
      <c r="B959" s="82"/>
      <c r="C959" s="82"/>
      <c r="D959" s="79"/>
      <c r="E959" s="83"/>
      <c r="F959" s="83"/>
      <c r="G959" s="81"/>
      <c r="H959" s="126"/>
      <c r="I959" s="238" t="str">
        <f>IF(ISNUMBER(F959),_xlfn.IFS(RIGHT(H959,3)="(b)",IF(AND(G959&gt;=DATE('1. Informace o projektu'!$C$3,1,1),G959&lt;=WORKDAY(DATE('1. Informace o projektu'!$C$3+1,1,31)-1,1)),"OK","!!"),RIGHT(H959,3)="(a)",IF(AND(G959&gt;=DATE('1. Informace o projektu'!$C$3,1,1),G959&lt;=WORKDAY(DATE('1. Informace o projektu'!$C$3,12,31)-1,1,'6. Data'!$C$76:$C$89)),"OK","!!"),ISBLANK(G959),"!",ISBLANK(H959),"!!!",H959='6. Data'!$B$3,"vyberte druh nákladu")," ")</f>
        <v xml:space="preserve"> </v>
      </c>
      <c r="J959" s="261" t="str">
        <f t="shared" si="42"/>
        <v xml:space="preserve"> </v>
      </c>
      <c r="K959" s="238" t="str">
        <f t="shared" si="43"/>
        <v xml:space="preserve"> </v>
      </c>
      <c r="L959" s="87" t="str">
        <f t="shared" si="44"/>
        <v xml:space="preserve"> </v>
      </c>
    </row>
    <row r="960" spans="1:12" x14ac:dyDescent="0.25">
      <c r="A960" s="72"/>
      <c r="B960" s="82"/>
      <c r="C960" s="82"/>
      <c r="D960" s="79"/>
      <c r="E960" s="83"/>
      <c r="F960" s="83"/>
      <c r="G960" s="81"/>
      <c r="H960" s="126"/>
      <c r="I960" s="238" t="str">
        <f>IF(ISNUMBER(F960),_xlfn.IFS(RIGHT(H960,3)="(b)",IF(AND(G960&gt;=DATE('1. Informace o projektu'!$C$3,1,1),G960&lt;=WORKDAY(DATE('1. Informace o projektu'!$C$3+1,1,31)-1,1)),"OK","!!"),RIGHT(H960,3)="(a)",IF(AND(G960&gt;=DATE('1. Informace o projektu'!$C$3,1,1),G960&lt;=WORKDAY(DATE('1. Informace o projektu'!$C$3,12,31)-1,1,'6. Data'!$C$76:$C$89)),"OK","!!"),ISBLANK(G960),"!",ISBLANK(H960),"!!!",H960='6. Data'!$B$3,"vyberte druh nákladu")," ")</f>
        <v xml:space="preserve"> </v>
      </c>
      <c r="J960" s="261" t="str">
        <f t="shared" si="42"/>
        <v xml:space="preserve"> </v>
      </c>
      <c r="K960" s="238" t="str">
        <f t="shared" si="43"/>
        <v xml:space="preserve"> </v>
      </c>
      <c r="L960" s="87" t="str">
        <f t="shared" si="44"/>
        <v xml:space="preserve"> </v>
      </c>
    </row>
    <row r="961" spans="1:12" x14ac:dyDescent="0.25">
      <c r="A961" s="72"/>
      <c r="B961" s="82"/>
      <c r="C961" s="82"/>
      <c r="D961" s="79"/>
      <c r="E961" s="83"/>
      <c r="F961" s="83"/>
      <c r="G961" s="81"/>
      <c r="H961" s="126"/>
      <c r="I961" s="238" t="str">
        <f>IF(ISNUMBER(F961),_xlfn.IFS(RIGHT(H961,3)="(b)",IF(AND(G961&gt;=DATE('1. Informace o projektu'!$C$3,1,1),G961&lt;=WORKDAY(DATE('1. Informace o projektu'!$C$3+1,1,31)-1,1)),"OK","!!"),RIGHT(H961,3)="(a)",IF(AND(G961&gt;=DATE('1. Informace o projektu'!$C$3,1,1),G961&lt;=WORKDAY(DATE('1. Informace o projektu'!$C$3,12,31)-1,1,'6. Data'!$C$76:$C$89)),"OK","!!"),ISBLANK(G961),"!",ISBLANK(H961),"!!!",H961='6. Data'!$B$3,"vyberte druh nákladu")," ")</f>
        <v xml:space="preserve"> </v>
      </c>
      <c r="J961" s="261" t="str">
        <f t="shared" si="42"/>
        <v xml:space="preserve"> </v>
      </c>
      <c r="K961" s="238" t="str">
        <f t="shared" si="43"/>
        <v xml:space="preserve"> </v>
      </c>
      <c r="L961" s="87" t="str">
        <f t="shared" si="44"/>
        <v xml:space="preserve"> </v>
      </c>
    </row>
    <row r="962" spans="1:12" x14ac:dyDescent="0.25">
      <c r="A962" s="72"/>
      <c r="B962" s="82"/>
      <c r="C962" s="82"/>
      <c r="D962" s="79"/>
      <c r="E962" s="83"/>
      <c r="F962" s="83"/>
      <c r="G962" s="81"/>
      <c r="H962" s="126"/>
      <c r="I962" s="238" t="str">
        <f>IF(ISNUMBER(F962),_xlfn.IFS(RIGHT(H962,3)="(b)",IF(AND(G962&gt;=DATE('1. Informace o projektu'!$C$3,1,1),G962&lt;=WORKDAY(DATE('1. Informace o projektu'!$C$3+1,1,31)-1,1)),"OK","!!"),RIGHT(H962,3)="(a)",IF(AND(G962&gt;=DATE('1. Informace o projektu'!$C$3,1,1),G962&lt;=WORKDAY(DATE('1. Informace o projektu'!$C$3,12,31)-1,1,'6. Data'!$C$76:$C$89)),"OK","!!"),ISBLANK(G962),"!",ISBLANK(H962),"!!!",H962='6. Data'!$B$3,"vyberte druh nákladu")," ")</f>
        <v xml:space="preserve"> </v>
      </c>
      <c r="J962" s="261" t="str">
        <f t="shared" si="42"/>
        <v xml:space="preserve"> </v>
      </c>
      <c r="K962" s="238" t="str">
        <f t="shared" si="43"/>
        <v xml:space="preserve"> </v>
      </c>
      <c r="L962" s="87" t="str">
        <f t="shared" si="44"/>
        <v xml:space="preserve"> </v>
      </c>
    </row>
    <row r="963" spans="1:12" x14ac:dyDescent="0.25">
      <c r="A963" s="72"/>
      <c r="B963" s="82"/>
      <c r="C963" s="82"/>
      <c r="D963" s="79"/>
      <c r="E963" s="83"/>
      <c r="F963" s="83"/>
      <c r="G963" s="81"/>
      <c r="H963" s="126"/>
      <c r="I963" s="238" t="str">
        <f>IF(ISNUMBER(F963),_xlfn.IFS(RIGHT(H963,3)="(b)",IF(AND(G963&gt;=DATE('1. Informace o projektu'!$C$3,1,1),G963&lt;=WORKDAY(DATE('1. Informace o projektu'!$C$3+1,1,31)-1,1)),"OK","!!"),RIGHT(H963,3)="(a)",IF(AND(G963&gt;=DATE('1. Informace o projektu'!$C$3,1,1),G963&lt;=WORKDAY(DATE('1. Informace o projektu'!$C$3,12,31)-1,1,'6. Data'!$C$76:$C$89)),"OK","!!"),ISBLANK(G963),"!",ISBLANK(H963),"!!!",H963='6. Data'!$B$3,"vyberte druh nákladu")," ")</f>
        <v xml:space="preserve"> </v>
      </c>
      <c r="J963" s="261" t="str">
        <f t="shared" si="42"/>
        <v xml:space="preserve"> </v>
      </c>
      <c r="K963" s="238" t="str">
        <f t="shared" si="43"/>
        <v xml:space="preserve"> </v>
      </c>
      <c r="L963" s="87" t="str">
        <f t="shared" si="44"/>
        <v xml:space="preserve"> </v>
      </c>
    </row>
    <row r="964" spans="1:12" x14ac:dyDescent="0.25">
      <c r="A964" s="72"/>
      <c r="B964" s="82"/>
      <c r="C964" s="82"/>
      <c r="D964" s="79"/>
      <c r="E964" s="83"/>
      <c r="F964" s="83"/>
      <c r="G964" s="81"/>
      <c r="H964" s="126"/>
      <c r="I964" s="238" t="str">
        <f>IF(ISNUMBER(F964),_xlfn.IFS(RIGHT(H964,3)="(b)",IF(AND(G964&gt;=DATE('1. Informace o projektu'!$C$3,1,1),G964&lt;=WORKDAY(DATE('1. Informace o projektu'!$C$3+1,1,31)-1,1)),"OK","!!"),RIGHT(H964,3)="(a)",IF(AND(G964&gt;=DATE('1. Informace o projektu'!$C$3,1,1),G964&lt;=WORKDAY(DATE('1. Informace o projektu'!$C$3,12,31)-1,1,'6. Data'!$C$76:$C$89)),"OK","!!"),ISBLANK(G964),"!",ISBLANK(H964),"!!!",H964='6. Data'!$B$3,"vyberte druh nákladu")," ")</f>
        <v xml:space="preserve"> </v>
      </c>
      <c r="J964" s="261" t="str">
        <f t="shared" si="42"/>
        <v xml:space="preserve"> </v>
      </c>
      <c r="K964" s="238" t="str">
        <f t="shared" si="43"/>
        <v xml:space="preserve"> </v>
      </c>
      <c r="L964" s="87" t="str">
        <f t="shared" si="44"/>
        <v xml:space="preserve"> </v>
      </c>
    </row>
    <row r="965" spans="1:12" x14ac:dyDescent="0.25">
      <c r="A965" s="72"/>
      <c r="B965" s="82"/>
      <c r="C965" s="82"/>
      <c r="D965" s="79"/>
      <c r="E965" s="83"/>
      <c r="F965" s="83"/>
      <c r="G965" s="81"/>
      <c r="H965" s="126"/>
      <c r="I965" s="238" t="str">
        <f>IF(ISNUMBER(F965),_xlfn.IFS(RIGHT(H965,3)="(b)",IF(AND(G965&gt;=DATE('1. Informace o projektu'!$C$3,1,1),G965&lt;=WORKDAY(DATE('1. Informace o projektu'!$C$3+1,1,31)-1,1)),"OK","!!"),RIGHT(H965,3)="(a)",IF(AND(G965&gt;=DATE('1. Informace o projektu'!$C$3,1,1),G965&lt;=WORKDAY(DATE('1. Informace o projektu'!$C$3,12,31)-1,1,'6. Data'!$C$76:$C$89)),"OK","!!"),ISBLANK(G965),"!",ISBLANK(H965),"!!!",H965='6. Data'!$B$3,"vyberte druh nákladu")," ")</f>
        <v xml:space="preserve"> </v>
      </c>
      <c r="J965" s="261" t="str">
        <f t="shared" si="42"/>
        <v xml:space="preserve"> </v>
      </c>
      <c r="K965" s="238" t="str">
        <f t="shared" si="43"/>
        <v xml:space="preserve"> </v>
      </c>
      <c r="L965" s="87" t="str">
        <f t="shared" si="44"/>
        <v xml:space="preserve"> </v>
      </c>
    </row>
    <row r="966" spans="1:12" x14ac:dyDescent="0.25">
      <c r="A966" s="72"/>
      <c r="B966" s="82"/>
      <c r="C966" s="82"/>
      <c r="D966" s="79"/>
      <c r="E966" s="83"/>
      <c r="F966" s="83"/>
      <c r="G966" s="81"/>
      <c r="H966" s="126"/>
      <c r="I966" s="238" t="str">
        <f>IF(ISNUMBER(F966),_xlfn.IFS(RIGHT(H966,3)="(b)",IF(AND(G966&gt;=DATE('1. Informace o projektu'!$C$3,1,1),G966&lt;=WORKDAY(DATE('1. Informace o projektu'!$C$3+1,1,31)-1,1)),"OK","!!"),RIGHT(H966,3)="(a)",IF(AND(G966&gt;=DATE('1. Informace o projektu'!$C$3,1,1),G966&lt;=WORKDAY(DATE('1. Informace o projektu'!$C$3,12,31)-1,1,'6. Data'!$C$76:$C$89)),"OK","!!"),ISBLANK(G966),"!",ISBLANK(H966),"!!!",H966='6. Data'!$B$3,"vyberte druh nákladu")," ")</f>
        <v xml:space="preserve"> </v>
      </c>
      <c r="J966" s="261" t="str">
        <f t="shared" si="42"/>
        <v xml:space="preserve"> </v>
      </c>
      <c r="K966" s="238" t="str">
        <f t="shared" si="43"/>
        <v xml:space="preserve"> </v>
      </c>
      <c r="L966" s="87" t="str">
        <f t="shared" si="44"/>
        <v xml:space="preserve"> </v>
      </c>
    </row>
    <row r="967" spans="1:12" x14ac:dyDescent="0.25">
      <c r="A967" s="72"/>
      <c r="B967" s="82"/>
      <c r="C967" s="82"/>
      <c r="D967" s="79"/>
      <c r="E967" s="83"/>
      <c r="F967" s="83"/>
      <c r="G967" s="81"/>
      <c r="H967" s="126"/>
      <c r="I967" s="238" t="str">
        <f>IF(ISNUMBER(F967),_xlfn.IFS(RIGHT(H967,3)="(b)",IF(AND(G967&gt;=DATE('1. Informace o projektu'!$C$3,1,1),G967&lt;=WORKDAY(DATE('1. Informace o projektu'!$C$3+1,1,31)-1,1)),"OK","!!"),RIGHT(H967,3)="(a)",IF(AND(G967&gt;=DATE('1. Informace o projektu'!$C$3,1,1),G967&lt;=WORKDAY(DATE('1. Informace o projektu'!$C$3,12,31)-1,1,'6. Data'!$C$76:$C$89)),"OK","!!"),ISBLANK(G967),"!",ISBLANK(H967),"!!!",H967='6. Data'!$B$3,"vyberte druh nákladu")," ")</f>
        <v xml:space="preserve"> </v>
      </c>
      <c r="J967" s="261" t="str">
        <f t="shared" ref="J967:J1030" si="45">_xlfn.IFS(I967="!","Zapište datum úhrady",I967="ok"," ",I967=" "," ",I967="!!!","vyberte druh nákladu",I967="!!","nepovolené datum úhrady",I967="vyberte druh nákladu","vyberte druh nákladu")</f>
        <v xml:space="preserve"> </v>
      </c>
      <c r="K967" s="238" t="str">
        <f t="shared" ref="K967:K1030" si="46">IF(ISNUMBER(F967),IF(E967&gt;=F967,"OK","!")," ")</f>
        <v xml:space="preserve"> </v>
      </c>
      <c r="L967" s="87" t="str">
        <f t="shared" ref="L967:L1030" si="47">_xlfn.IFS(K967="!","Hrazeno z dotace je vyšší než fakturovaná částka",K967="ok"," ",K967=" "," ")</f>
        <v xml:space="preserve"> </v>
      </c>
    </row>
    <row r="968" spans="1:12" x14ac:dyDescent="0.25">
      <c r="A968" s="72"/>
      <c r="B968" s="82"/>
      <c r="C968" s="82"/>
      <c r="D968" s="79"/>
      <c r="E968" s="83"/>
      <c r="F968" s="83"/>
      <c r="G968" s="81"/>
      <c r="H968" s="126"/>
      <c r="I968" s="238" t="str">
        <f>IF(ISNUMBER(F968),_xlfn.IFS(RIGHT(H968,3)="(b)",IF(AND(G968&gt;=DATE('1. Informace o projektu'!$C$3,1,1),G968&lt;=WORKDAY(DATE('1. Informace o projektu'!$C$3+1,1,31)-1,1)),"OK","!!"),RIGHT(H968,3)="(a)",IF(AND(G968&gt;=DATE('1. Informace o projektu'!$C$3,1,1),G968&lt;=WORKDAY(DATE('1. Informace o projektu'!$C$3,12,31)-1,1,'6. Data'!$C$76:$C$89)),"OK","!!"),ISBLANK(G968),"!",ISBLANK(H968),"!!!",H968='6. Data'!$B$3,"vyberte druh nákladu")," ")</f>
        <v xml:space="preserve"> </v>
      </c>
      <c r="J968" s="261" t="str">
        <f t="shared" si="45"/>
        <v xml:space="preserve"> </v>
      </c>
      <c r="K968" s="238" t="str">
        <f t="shared" si="46"/>
        <v xml:space="preserve"> </v>
      </c>
      <c r="L968" s="87" t="str">
        <f t="shared" si="47"/>
        <v xml:space="preserve"> </v>
      </c>
    </row>
    <row r="969" spans="1:12" x14ac:dyDescent="0.25">
      <c r="A969" s="72"/>
      <c r="B969" s="82"/>
      <c r="C969" s="82"/>
      <c r="D969" s="79"/>
      <c r="E969" s="83"/>
      <c r="F969" s="83"/>
      <c r="G969" s="81"/>
      <c r="H969" s="126"/>
      <c r="I969" s="238" t="str">
        <f>IF(ISNUMBER(F969),_xlfn.IFS(RIGHT(H969,3)="(b)",IF(AND(G969&gt;=DATE('1. Informace o projektu'!$C$3,1,1),G969&lt;=WORKDAY(DATE('1. Informace o projektu'!$C$3+1,1,31)-1,1)),"OK","!!"),RIGHT(H969,3)="(a)",IF(AND(G969&gt;=DATE('1. Informace o projektu'!$C$3,1,1),G969&lt;=WORKDAY(DATE('1. Informace o projektu'!$C$3,12,31)-1,1,'6. Data'!$C$76:$C$89)),"OK","!!"),ISBLANK(G969),"!",ISBLANK(H969),"!!!",H969='6. Data'!$B$3,"vyberte druh nákladu")," ")</f>
        <v xml:space="preserve"> </v>
      </c>
      <c r="J969" s="261" t="str">
        <f t="shared" si="45"/>
        <v xml:space="preserve"> </v>
      </c>
      <c r="K969" s="238" t="str">
        <f t="shared" si="46"/>
        <v xml:space="preserve"> </v>
      </c>
      <c r="L969" s="87" t="str">
        <f t="shared" si="47"/>
        <v xml:space="preserve"> </v>
      </c>
    </row>
    <row r="970" spans="1:12" x14ac:dyDescent="0.25">
      <c r="A970" s="72"/>
      <c r="B970" s="82"/>
      <c r="C970" s="82"/>
      <c r="D970" s="79"/>
      <c r="E970" s="83"/>
      <c r="F970" s="83"/>
      <c r="G970" s="81"/>
      <c r="H970" s="126"/>
      <c r="I970" s="238" t="str">
        <f>IF(ISNUMBER(F970),_xlfn.IFS(RIGHT(H970,3)="(b)",IF(AND(G970&gt;=DATE('1. Informace o projektu'!$C$3,1,1),G970&lt;=WORKDAY(DATE('1. Informace o projektu'!$C$3+1,1,31)-1,1)),"OK","!!"),RIGHT(H970,3)="(a)",IF(AND(G970&gt;=DATE('1. Informace o projektu'!$C$3,1,1),G970&lt;=WORKDAY(DATE('1. Informace o projektu'!$C$3,12,31)-1,1,'6. Data'!$C$76:$C$89)),"OK","!!"),ISBLANK(G970),"!",ISBLANK(H970),"!!!",H970='6. Data'!$B$3,"vyberte druh nákladu")," ")</f>
        <v xml:space="preserve"> </v>
      </c>
      <c r="J970" s="261" t="str">
        <f t="shared" si="45"/>
        <v xml:space="preserve"> </v>
      </c>
      <c r="K970" s="238" t="str">
        <f t="shared" si="46"/>
        <v xml:space="preserve"> </v>
      </c>
      <c r="L970" s="87" t="str">
        <f t="shared" si="47"/>
        <v xml:space="preserve"> </v>
      </c>
    </row>
    <row r="971" spans="1:12" x14ac:dyDescent="0.25">
      <c r="A971" s="72"/>
      <c r="B971" s="82"/>
      <c r="C971" s="82"/>
      <c r="D971" s="79"/>
      <c r="E971" s="83"/>
      <c r="F971" s="83"/>
      <c r="G971" s="81"/>
      <c r="H971" s="126"/>
      <c r="I971" s="238" t="str">
        <f>IF(ISNUMBER(F971),_xlfn.IFS(RIGHT(H971,3)="(b)",IF(AND(G971&gt;=DATE('1. Informace o projektu'!$C$3,1,1),G971&lt;=WORKDAY(DATE('1. Informace o projektu'!$C$3+1,1,31)-1,1)),"OK","!!"),RIGHT(H971,3)="(a)",IF(AND(G971&gt;=DATE('1. Informace o projektu'!$C$3,1,1),G971&lt;=WORKDAY(DATE('1. Informace o projektu'!$C$3,12,31)-1,1,'6. Data'!$C$76:$C$89)),"OK","!!"),ISBLANK(G971),"!",ISBLANK(H971),"!!!",H971='6. Data'!$B$3,"vyberte druh nákladu")," ")</f>
        <v xml:space="preserve"> </v>
      </c>
      <c r="J971" s="261" t="str">
        <f t="shared" si="45"/>
        <v xml:space="preserve"> </v>
      </c>
      <c r="K971" s="238" t="str">
        <f t="shared" si="46"/>
        <v xml:space="preserve"> </v>
      </c>
      <c r="L971" s="87" t="str">
        <f t="shared" si="47"/>
        <v xml:space="preserve"> </v>
      </c>
    </row>
    <row r="972" spans="1:12" x14ac:dyDescent="0.25">
      <c r="A972" s="72"/>
      <c r="B972" s="82"/>
      <c r="C972" s="82"/>
      <c r="D972" s="79"/>
      <c r="E972" s="83"/>
      <c r="F972" s="83"/>
      <c r="G972" s="81"/>
      <c r="H972" s="126"/>
      <c r="I972" s="238" t="str">
        <f>IF(ISNUMBER(F972),_xlfn.IFS(RIGHT(H972,3)="(b)",IF(AND(G972&gt;=DATE('1. Informace o projektu'!$C$3,1,1),G972&lt;=WORKDAY(DATE('1. Informace o projektu'!$C$3+1,1,31)-1,1)),"OK","!!"),RIGHT(H972,3)="(a)",IF(AND(G972&gt;=DATE('1. Informace o projektu'!$C$3,1,1),G972&lt;=WORKDAY(DATE('1. Informace o projektu'!$C$3,12,31)-1,1,'6. Data'!$C$76:$C$89)),"OK","!!"),ISBLANK(G972),"!",ISBLANK(H972),"!!!",H972='6. Data'!$B$3,"vyberte druh nákladu")," ")</f>
        <v xml:space="preserve"> </v>
      </c>
      <c r="J972" s="261" t="str">
        <f t="shared" si="45"/>
        <v xml:space="preserve"> </v>
      </c>
      <c r="K972" s="238" t="str">
        <f t="shared" si="46"/>
        <v xml:space="preserve"> </v>
      </c>
      <c r="L972" s="87" t="str">
        <f t="shared" si="47"/>
        <v xml:space="preserve"> </v>
      </c>
    </row>
    <row r="973" spans="1:12" x14ac:dyDescent="0.25">
      <c r="A973" s="72"/>
      <c r="B973" s="82"/>
      <c r="C973" s="82"/>
      <c r="D973" s="79"/>
      <c r="E973" s="83"/>
      <c r="F973" s="83"/>
      <c r="G973" s="81"/>
      <c r="H973" s="126"/>
      <c r="I973" s="238" t="str">
        <f>IF(ISNUMBER(F973),_xlfn.IFS(RIGHT(H973,3)="(b)",IF(AND(G973&gt;=DATE('1. Informace o projektu'!$C$3,1,1),G973&lt;=WORKDAY(DATE('1. Informace o projektu'!$C$3+1,1,31)-1,1)),"OK","!!"),RIGHT(H973,3)="(a)",IF(AND(G973&gt;=DATE('1. Informace o projektu'!$C$3,1,1),G973&lt;=WORKDAY(DATE('1. Informace o projektu'!$C$3,12,31)-1,1,'6. Data'!$C$76:$C$89)),"OK","!!"),ISBLANK(G973),"!",ISBLANK(H973),"!!!",H973='6. Data'!$B$3,"vyberte druh nákladu")," ")</f>
        <v xml:space="preserve"> </v>
      </c>
      <c r="J973" s="261" t="str">
        <f t="shared" si="45"/>
        <v xml:space="preserve"> </v>
      </c>
      <c r="K973" s="238" t="str">
        <f t="shared" si="46"/>
        <v xml:space="preserve"> </v>
      </c>
      <c r="L973" s="87" t="str">
        <f t="shared" si="47"/>
        <v xml:space="preserve"> </v>
      </c>
    </row>
    <row r="974" spans="1:12" x14ac:dyDescent="0.25">
      <c r="A974" s="72"/>
      <c r="B974" s="82"/>
      <c r="C974" s="82"/>
      <c r="D974" s="79"/>
      <c r="E974" s="83"/>
      <c r="F974" s="83"/>
      <c r="G974" s="81"/>
      <c r="H974" s="126"/>
      <c r="I974" s="238" t="str">
        <f>IF(ISNUMBER(F974),_xlfn.IFS(RIGHT(H974,3)="(b)",IF(AND(G974&gt;=DATE('1. Informace o projektu'!$C$3,1,1),G974&lt;=WORKDAY(DATE('1. Informace o projektu'!$C$3+1,1,31)-1,1)),"OK","!!"),RIGHT(H974,3)="(a)",IF(AND(G974&gt;=DATE('1. Informace o projektu'!$C$3,1,1),G974&lt;=WORKDAY(DATE('1. Informace o projektu'!$C$3,12,31)-1,1,'6. Data'!$C$76:$C$89)),"OK","!!"),ISBLANK(G974),"!",ISBLANK(H974),"!!!",H974='6. Data'!$B$3,"vyberte druh nákladu")," ")</f>
        <v xml:space="preserve"> </v>
      </c>
      <c r="J974" s="261" t="str">
        <f t="shared" si="45"/>
        <v xml:space="preserve"> </v>
      </c>
      <c r="K974" s="238" t="str">
        <f t="shared" si="46"/>
        <v xml:space="preserve"> </v>
      </c>
      <c r="L974" s="87" t="str">
        <f t="shared" si="47"/>
        <v xml:space="preserve"> </v>
      </c>
    </row>
    <row r="975" spans="1:12" x14ac:dyDescent="0.25">
      <c r="A975" s="72"/>
      <c r="B975" s="82"/>
      <c r="C975" s="82"/>
      <c r="D975" s="79"/>
      <c r="E975" s="83"/>
      <c r="F975" s="83"/>
      <c r="G975" s="81"/>
      <c r="H975" s="126"/>
      <c r="I975" s="238" t="str">
        <f>IF(ISNUMBER(F975),_xlfn.IFS(RIGHT(H975,3)="(b)",IF(AND(G975&gt;=DATE('1. Informace o projektu'!$C$3,1,1),G975&lt;=WORKDAY(DATE('1. Informace o projektu'!$C$3+1,1,31)-1,1)),"OK","!!"),RIGHT(H975,3)="(a)",IF(AND(G975&gt;=DATE('1. Informace o projektu'!$C$3,1,1),G975&lt;=WORKDAY(DATE('1. Informace o projektu'!$C$3,12,31)-1,1,'6. Data'!$C$76:$C$89)),"OK","!!"),ISBLANK(G975),"!",ISBLANK(H975),"!!!",H975='6. Data'!$B$3,"vyberte druh nákladu")," ")</f>
        <v xml:space="preserve"> </v>
      </c>
      <c r="J975" s="261" t="str">
        <f t="shared" si="45"/>
        <v xml:space="preserve"> </v>
      </c>
      <c r="K975" s="238" t="str">
        <f t="shared" si="46"/>
        <v xml:space="preserve"> </v>
      </c>
      <c r="L975" s="87" t="str">
        <f t="shared" si="47"/>
        <v xml:space="preserve"> </v>
      </c>
    </row>
    <row r="976" spans="1:12" x14ac:dyDescent="0.25">
      <c r="A976" s="72"/>
      <c r="B976" s="82"/>
      <c r="C976" s="82"/>
      <c r="D976" s="79"/>
      <c r="E976" s="83"/>
      <c r="F976" s="83"/>
      <c r="G976" s="81"/>
      <c r="H976" s="126"/>
      <c r="I976" s="238" t="str">
        <f>IF(ISNUMBER(F976),_xlfn.IFS(RIGHT(H976,3)="(b)",IF(AND(G976&gt;=DATE('1. Informace o projektu'!$C$3,1,1),G976&lt;=WORKDAY(DATE('1. Informace o projektu'!$C$3+1,1,31)-1,1)),"OK","!!"),RIGHT(H976,3)="(a)",IF(AND(G976&gt;=DATE('1. Informace o projektu'!$C$3,1,1),G976&lt;=WORKDAY(DATE('1. Informace o projektu'!$C$3,12,31)-1,1,'6. Data'!$C$76:$C$89)),"OK","!!"),ISBLANK(G976),"!",ISBLANK(H976),"!!!",H976='6. Data'!$B$3,"vyberte druh nákladu")," ")</f>
        <v xml:space="preserve"> </v>
      </c>
      <c r="J976" s="261" t="str">
        <f t="shared" si="45"/>
        <v xml:space="preserve"> </v>
      </c>
      <c r="K976" s="238" t="str">
        <f t="shared" si="46"/>
        <v xml:space="preserve"> </v>
      </c>
      <c r="L976" s="87" t="str">
        <f t="shared" si="47"/>
        <v xml:space="preserve"> </v>
      </c>
    </row>
    <row r="977" spans="1:12" x14ac:dyDescent="0.25">
      <c r="A977" s="72"/>
      <c r="B977" s="82"/>
      <c r="C977" s="82"/>
      <c r="D977" s="79"/>
      <c r="E977" s="83"/>
      <c r="F977" s="83"/>
      <c r="G977" s="81"/>
      <c r="H977" s="126"/>
      <c r="I977" s="238" t="str">
        <f>IF(ISNUMBER(F977),_xlfn.IFS(RIGHT(H977,3)="(b)",IF(AND(G977&gt;=DATE('1. Informace o projektu'!$C$3,1,1),G977&lt;=WORKDAY(DATE('1. Informace o projektu'!$C$3+1,1,31)-1,1)),"OK","!!"),RIGHT(H977,3)="(a)",IF(AND(G977&gt;=DATE('1. Informace o projektu'!$C$3,1,1),G977&lt;=WORKDAY(DATE('1. Informace o projektu'!$C$3,12,31)-1,1,'6. Data'!$C$76:$C$89)),"OK","!!"),ISBLANK(G977),"!",ISBLANK(H977),"!!!",H977='6. Data'!$B$3,"vyberte druh nákladu")," ")</f>
        <v xml:space="preserve"> </v>
      </c>
      <c r="J977" s="261" t="str">
        <f t="shared" si="45"/>
        <v xml:space="preserve"> </v>
      </c>
      <c r="K977" s="238" t="str">
        <f t="shared" si="46"/>
        <v xml:space="preserve"> </v>
      </c>
      <c r="L977" s="87" t="str">
        <f t="shared" si="47"/>
        <v xml:space="preserve"> </v>
      </c>
    </row>
    <row r="978" spans="1:12" x14ac:dyDescent="0.25">
      <c r="A978" s="72"/>
      <c r="B978" s="82"/>
      <c r="C978" s="82"/>
      <c r="D978" s="79"/>
      <c r="E978" s="83"/>
      <c r="F978" s="83"/>
      <c r="G978" s="81"/>
      <c r="H978" s="126"/>
      <c r="I978" s="238" t="str">
        <f>IF(ISNUMBER(F978),_xlfn.IFS(RIGHT(H978,3)="(b)",IF(AND(G978&gt;=DATE('1. Informace o projektu'!$C$3,1,1),G978&lt;=WORKDAY(DATE('1. Informace o projektu'!$C$3+1,1,31)-1,1)),"OK","!!"),RIGHT(H978,3)="(a)",IF(AND(G978&gt;=DATE('1. Informace o projektu'!$C$3,1,1),G978&lt;=WORKDAY(DATE('1. Informace o projektu'!$C$3,12,31)-1,1,'6. Data'!$C$76:$C$89)),"OK","!!"),ISBLANK(G978),"!",ISBLANK(H978),"!!!",H978='6. Data'!$B$3,"vyberte druh nákladu")," ")</f>
        <v xml:space="preserve"> </v>
      </c>
      <c r="J978" s="261" t="str">
        <f t="shared" si="45"/>
        <v xml:space="preserve"> </v>
      </c>
      <c r="K978" s="238" t="str">
        <f t="shared" si="46"/>
        <v xml:space="preserve"> </v>
      </c>
      <c r="L978" s="87" t="str">
        <f t="shared" si="47"/>
        <v xml:space="preserve"> </v>
      </c>
    </row>
    <row r="979" spans="1:12" x14ac:dyDescent="0.25">
      <c r="A979" s="72"/>
      <c r="B979" s="82"/>
      <c r="C979" s="82"/>
      <c r="D979" s="79"/>
      <c r="E979" s="83"/>
      <c r="F979" s="83"/>
      <c r="G979" s="81"/>
      <c r="H979" s="126"/>
      <c r="I979" s="238" t="str">
        <f>IF(ISNUMBER(F979),_xlfn.IFS(RIGHT(H979,3)="(b)",IF(AND(G979&gt;=DATE('1. Informace o projektu'!$C$3,1,1),G979&lt;=WORKDAY(DATE('1. Informace o projektu'!$C$3+1,1,31)-1,1)),"OK","!!"),RIGHT(H979,3)="(a)",IF(AND(G979&gt;=DATE('1. Informace o projektu'!$C$3,1,1),G979&lt;=WORKDAY(DATE('1. Informace o projektu'!$C$3,12,31)-1,1,'6. Data'!$C$76:$C$89)),"OK","!!"),ISBLANK(G979),"!",ISBLANK(H979),"!!!",H979='6. Data'!$B$3,"vyberte druh nákladu")," ")</f>
        <v xml:space="preserve"> </v>
      </c>
      <c r="J979" s="261" t="str">
        <f t="shared" si="45"/>
        <v xml:space="preserve"> </v>
      </c>
      <c r="K979" s="238" t="str">
        <f t="shared" si="46"/>
        <v xml:space="preserve"> </v>
      </c>
      <c r="L979" s="87" t="str">
        <f t="shared" si="47"/>
        <v xml:space="preserve"> </v>
      </c>
    </row>
    <row r="980" spans="1:12" x14ac:dyDescent="0.25">
      <c r="A980" s="72"/>
      <c r="B980" s="82"/>
      <c r="C980" s="82"/>
      <c r="D980" s="79"/>
      <c r="E980" s="83"/>
      <c r="F980" s="83"/>
      <c r="G980" s="81"/>
      <c r="H980" s="126"/>
      <c r="I980" s="238" t="str">
        <f>IF(ISNUMBER(F980),_xlfn.IFS(RIGHT(H980,3)="(b)",IF(AND(G980&gt;=DATE('1. Informace o projektu'!$C$3,1,1),G980&lt;=WORKDAY(DATE('1. Informace o projektu'!$C$3+1,1,31)-1,1)),"OK","!!"),RIGHT(H980,3)="(a)",IF(AND(G980&gt;=DATE('1. Informace o projektu'!$C$3,1,1),G980&lt;=WORKDAY(DATE('1. Informace o projektu'!$C$3,12,31)-1,1,'6. Data'!$C$76:$C$89)),"OK","!!"),ISBLANK(G980),"!",ISBLANK(H980),"!!!",H980='6. Data'!$B$3,"vyberte druh nákladu")," ")</f>
        <v xml:space="preserve"> </v>
      </c>
      <c r="J980" s="261" t="str">
        <f t="shared" si="45"/>
        <v xml:space="preserve"> </v>
      </c>
      <c r="K980" s="238" t="str">
        <f t="shared" si="46"/>
        <v xml:space="preserve"> </v>
      </c>
      <c r="L980" s="87" t="str">
        <f t="shared" si="47"/>
        <v xml:space="preserve"> </v>
      </c>
    </row>
    <row r="981" spans="1:12" x14ac:dyDescent="0.25">
      <c r="A981" s="72"/>
      <c r="B981" s="82"/>
      <c r="C981" s="82"/>
      <c r="D981" s="79"/>
      <c r="E981" s="83"/>
      <c r="F981" s="83"/>
      <c r="G981" s="81"/>
      <c r="H981" s="126"/>
      <c r="I981" s="238" t="str">
        <f>IF(ISNUMBER(F981),_xlfn.IFS(RIGHT(H981,3)="(b)",IF(AND(G981&gt;=DATE('1. Informace o projektu'!$C$3,1,1),G981&lt;=WORKDAY(DATE('1. Informace o projektu'!$C$3+1,1,31)-1,1)),"OK","!!"),RIGHT(H981,3)="(a)",IF(AND(G981&gt;=DATE('1. Informace o projektu'!$C$3,1,1),G981&lt;=WORKDAY(DATE('1. Informace o projektu'!$C$3,12,31)-1,1,'6. Data'!$C$76:$C$89)),"OK","!!"),ISBLANK(G981),"!",ISBLANK(H981),"!!!",H981='6. Data'!$B$3,"vyberte druh nákladu")," ")</f>
        <v xml:space="preserve"> </v>
      </c>
      <c r="J981" s="261" t="str">
        <f t="shared" si="45"/>
        <v xml:space="preserve"> </v>
      </c>
      <c r="K981" s="238" t="str">
        <f t="shared" si="46"/>
        <v xml:space="preserve"> </v>
      </c>
      <c r="L981" s="87" t="str">
        <f t="shared" si="47"/>
        <v xml:space="preserve"> </v>
      </c>
    </row>
    <row r="982" spans="1:12" x14ac:dyDescent="0.25">
      <c r="A982" s="72"/>
      <c r="B982" s="82"/>
      <c r="C982" s="82"/>
      <c r="D982" s="79"/>
      <c r="E982" s="83"/>
      <c r="F982" s="83"/>
      <c r="G982" s="81"/>
      <c r="H982" s="126"/>
      <c r="I982" s="238" t="str">
        <f>IF(ISNUMBER(F982),_xlfn.IFS(RIGHT(H982,3)="(b)",IF(AND(G982&gt;=DATE('1. Informace o projektu'!$C$3,1,1),G982&lt;=WORKDAY(DATE('1. Informace o projektu'!$C$3+1,1,31)-1,1)),"OK","!!"),RIGHT(H982,3)="(a)",IF(AND(G982&gt;=DATE('1. Informace o projektu'!$C$3,1,1),G982&lt;=WORKDAY(DATE('1. Informace o projektu'!$C$3,12,31)-1,1,'6. Data'!$C$76:$C$89)),"OK","!!"),ISBLANK(G982),"!",ISBLANK(H982),"!!!",H982='6. Data'!$B$3,"vyberte druh nákladu")," ")</f>
        <v xml:space="preserve"> </v>
      </c>
      <c r="J982" s="261" t="str">
        <f t="shared" si="45"/>
        <v xml:space="preserve"> </v>
      </c>
      <c r="K982" s="238" t="str">
        <f t="shared" si="46"/>
        <v xml:space="preserve"> </v>
      </c>
      <c r="L982" s="87" t="str">
        <f t="shared" si="47"/>
        <v xml:space="preserve"> </v>
      </c>
    </row>
    <row r="983" spans="1:12" x14ac:dyDescent="0.25">
      <c r="A983" s="72"/>
      <c r="B983" s="82"/>
      <c r="C983" s="82"/>
      <c r="D983" s="79"/>
      <c r="E983" s="83"/>
      <c r="F983" s="83"/>
      <c r="G983" s="81"/>
      <c r="H983" s="126"/>
      <c r="I983" s="238" t="str">
        <f>IF(ISNUMBER(F983),_xlfn.IFS(RIGHT(H983,3)="(b)",IF(AND(G983&gt;=DATE('1. Informace o projektu'!$C$3,1,1),G983&lt;=WORKDAY(DATE('1. Informace o projektu'!$C$3+1,1,31)-1,1)),"OK","!!"),RIGHT(H983,3)="(a)",IF(AND(G983&gt;=DATE('1. Informace o projektu'!$C$3,1,1),G983&lt;=WORKDAY(DATE('1. Informace o projektu'!$C$3,12,31)-1,1,'6. Data'!$C$76:$C$89)),"OK","!!"),ISBLANK(G983),"!",ISBLANK(H983),"!!!",H983='6. Data'!$B$3,"vyberte druh nákladu")," ")</f>
        <v xml:space="preserve"> </v>
      </c>
      <c r="J983" s="261" t="str">
        <f t="shared" si="45"/>
        <v xml:space="preserve"> </v>
      </c>
      <c r="K983" s="238" t="str">
        <f t="shared" si="46"/>
        <v xml:space="preserve"> </v>
      </c>
      <c r="L983" s="87" t="str">
        <f t="shared" si="47"/>
        <v xml:space="preserve"> </v>
      </c>
    </row>
    <row r="984" spans="1:12" x14ac:dyDescent="0.25">
      <c r="A984" s="72"/>
      <c r="B984" s="82"/>
      <c r="C984" s="82"/>
      <c r="D984" s="79"/>
      <c r="E984" s="83"/>
      <c r="F984" s="83"/>
      <c r="G984" s="81"/>
      <c r="H984" s="126"/>
      <c r="I984" s="238" t="str">
        <f>IF(ISNUMBER(F984),_xlfn.IFS(RIGHT(H984,3)="(b)",IF(AND(G984&gt;=DATE('1. Informace o projektu'!$C$3,1,1),G984&lt;=WORKDAY(DATE('1. Informace o projektu'!$C$3+1,1,31)-1,1)),"OK","!!"),RIGHT(H984,3)="(a)",IF(AND(G984&gt;=DATE('1. Informace o projektu'!$C$3,1,1),G984&lt;=WORKDAY(DATE('1. Informace o projektu'!$C$3,12,31)-1,1,'6. Data'!$C$76:$C$89)),"OK","!!"),ISBLANK(G984),"!",ISBLANK(H984),"!!!",H984='6. Data'!$B$3,"vyberte druh nákladu")," ")</f>
        <v xml:space="preserve"> </v>
      </c>
      <c r="J984" s="261" t="str">
        <f t="shared" si="45"/>
        <v xml:space="preserve"> </v>
      </c>
      <c r="K984" s="238" t="str">
        <f t="shared" si="46"/>
        <v xml:space="preserve"> </v>
      </c>
      <c r="L984" s="87" t="str">
        <f t="shared" si="47"/>
        <v xml:space="preserve"> </v>
      </c>
    </row>
    <row r="985" spans="1:12" x14ac:dyDescent="0.25">
      <c r="A985" s="72"/>
      <c r="B985" s="82"/>
      <c r="C985" s="82"/>
      <c r="D985" s="79"/>
      <c r="E985" s="83"/>
      <c r="F985" s="83"/>
      <c r="G985" s="81"/>
      <c r="H985" s="126"/>
      <c r="I985" s="238" t="str">
        <f>IF(ISNUMBER(F985),_xlfn.IFS(RIGHT(H985,3)="(b)",IF(AND(G985&gt;=DATE('1. Informace o projektu'!$C$3,1,1),G985&lt;=WORKDAY(DATE('1. Informace o projektu'!$C$3+1,1,31)-1,1)),"OK","!!"),RIGHT(H985,3)="(a)",IF(AND(G985&gt;=DATE('1. Informace o projektu'!$C$3,1,1),G985&lt;=WORKDAY(DATE('1. Informace o projektu'!$C$3,12,31)-1,1,'6. Data'!$C$76:$C$89)),"OK","!!"),ISBLANK(G985),"!",ISBLANK(H985),"!!!",H985='6. Data'!$B$3,"vyberte druh nákladu")," ")</f>
        <v xml:space="preserve"> </v>
      </c>
      <c r="J985" s="261" t="str">
        <f t="shared" si="45"/>
        <v xml:space="preserve"> </v>
      </c>
      <c r="K985" s="238" t="str">
        <f t="shared" si="46"/>
        <v xml:space="preserve"> </v>
      </c>
      <c r="L985" s="87" t="str">
        <f t="shared" si="47"/>
        <v xml:space="preserve"> </v>
      </c>
    </row>
    <row r="986" spans="1:12" x14ac:dyDescent="0.25">
      <c r="A986" s="72"/>
      <c r="B986" s="82"/>
      <c r="C986" s="82"/>
      <c r="D986" s="79"/>
      <c r="E986" s="83"/>
      <c r="F986" s="83"/>
      <c r="G986" s="81"/>
      <c r="H986" s="126"/>
      <c r="I986" s="238" t="str">
        <f>IF(ISNUMBER(F986),_xlfn.IFS(RIGHT(H986,3)="(b)",IF(AND(G986&gt;=DATE('1. Informace o projektu'!$C$3,1,1),G986&lt;=WORKDAY(DATE('1. Informace o projektu'!$C$3+1,1,31)-1,1)),"OK","!!"),RIGHT(H986,3)="(a)",IF(AND(G986&gt;=DATE('1. Informace o projektu'!$C$3,1,1),G986&lt;=WORKDAY(DATE('1. Informace o projektu'!$C$3,12,31)-1,1,'6. Data'!$C$76:$C$89)),"OK","!!"),ISBLANK(G986),"!",ISBLANK(H986),"!!!",H986='6. Data'!$B$3,"vyberte druh nákladu")," ")</f>
        <v xml:space="preserve"> </v>
      </c>
      <c r="J986" s="261" t="str">
        <f t="shared" si="45"/>
        <v xml:space="preserve"> </v>
      </c>
      <c r="K986" s="238" t="str">
        <f t="shared" si="46"/>
        <v xml:space="preserve"> </v>
      </c>
      <c r="L986" s="87" t="str">
        <f t="shared" si="47"/>
        <v xml:space="preserve"> </v>
      </c>
    </row>
    <row r="987" spans="1:12" x14ac:dyDescent="0.25">
      <c r="A987" s="72"/>
      <c r="B987" s="82"/>
      <c r="C987" s="82"/>
      <c r="D987" s="79"/>
      <c r="E987" s="83"/>
      <c r="F987" s="83"/>
      <c r="G987" s="81"/>
      <c r="H987" s="126"/>
      <c r="I987" s="238" t="str">
        <f>IF(ISNUMBER(F987),_xlfn.IFS(RIGHT(H987,3)="(b)",IF(AND(G987&gt;=DATE('1. Informace o projektu'!$C$3,1,1),G987&lt;=WORKDAY(DATE('1. Informace o projektu'!$C$3+1,1,31)-1,1)),"OK","!!"),RIGHT(H987,3)="(a)",IF(AND(G987&gt;=DATE('1. Informace o projektu'!$C$3,1,1),G987&lt;=WORKDAY(DATE('1. Informace o projektu'!$C$3,12,31)-1,1,'6. Data'!$C$76:$C$89)),"OK","!!"),ISBLANK(G987),"!",ISBLANK(H987),"!!!",H987='6. Data'!$B$3,"vyberte druh nákladu")," ")</f>
        <v xml:space="preserve"> </v>
      </c>
      <c r="J987" s="261" t="str">
        <f t="shared" si="45"/>
        <v xml:space="preserve"> </v>
      </c>
      <c r="K987" s="238" t="str">
        <f t="shared" si="46"/>
        <v xml:space="preserve"> </v>
      </c>
      <c r="L987" s="87" t="str">
        <f t="shared" si="47"/>
        <v xml:space="preserve"> </v>
      </c>
    </row>
    <row r="988" spans="1:12" x14ac:dyDescent="0.25">
      <c r="A988" s="72"/>
      <c r="B988" s="82"/>
      <c r="C988" s="82"/>
      <c r="D988" s="79"/>
      <c r="E988" s="83"/>
      <c r="F988" s="83"/>
      <c r="G988" s="81"/>
      <c r="H988" s="126"/>
      <c r="I988" s="238" t="str">
        <f>IF(ISNUMBER(F988),_xlfn.IFS(RIGHT(H988,3)="(b)",IF(AND(G988&gt;=DATE('1. Informace o projektu'!$C$3,1,1),G988&lt;=WORKDAY(DATE('1. Informace o projektu'!$C$3+1,1,31)-1,1)),"OK","!!"),RIGHT(H988,3)="(a)",IF(AND(G988&gt;=DATE('1. Informace o projektu'!$C$3,1,1),G988&lt;=WORKDAY(DATE('1. Informace o projektu'!$C$3,12,31)-1,1,'6. Data'!$C$76:$C$89)),"OK","!!"),ISBLANK(G988),"!",ISBLANK(H988),"!!!",H988='6. Data'!$B$3,"vyberte druh nákladu")," ")</f>
        <v xml:space="preserve"> </v>
      </c>
      <c r="J988" s="261" t="str">
        <f t="shared" si="45"/>
        <v xml:space="preserve"> </v>
      </c>
      <c r="K988" s="238" t="str">
        <f t="shared" si="46"/>
        <v xml:space="preserve"> </v>
      </c>
      <c r="L988" s="87" t="str">
        <f t="shared" si="47"/>
        <v xml:space="preserve"> </v>
      </c>
    </row>
    <row r="989" spans="1:12" x14ac:dyDescent="0.25">
      <c r="A989" s="72"/>
      <c r="B989" s="82"/>
      <c r="C989" s="82"/>
      <c r="D989" s="79"/>
      <c r="E989" s="83"/>
      <c r="F989" s="83"/>
      <c r="G989" s="81"/>
      <c r="H989" s="126"/>
      <c r="I989" s="238" t="str">
        <f>IF(ISNUMBER(F989),_xlfn.IFS(RIGHT(H989,3)="(b)",IF(AND(G989&gt;=DATE('1. Informace o projektu'!$C$3,1,1),G989&lt;=WORKDAY(DATE('1. Informace o projektu'!$C$3+1,1,31)-1,1)),"OK","!!"),RIGHT(H989,3)="(a)",IF(AND(G989&gt;=DATE('1. Informace o projektu'!$C$3,1,1),G989&lt;=WORKDAY(DATE('1. Informace o projektu'!$C$3,12,31)-1,1,'6. Data'!$C$76:$C$89)),"OK","!!"),ISBLANK(G989),"!",ISBLANK(H989),"!!!",H989='6. Data'!$B$3,"vyberte druh nákladu")," ")</f>
        <v xml:space="preserve"> </v>
      </c>
      <c r="J989" s="261" t="str">
        <f t="shared" si="45"/>
        <v xml:space="preserve"> </v>
      </c>
      <c r="K989" s="238" t="str">
        <f t="shared" si="46"/>
        <v xml:space="preserve"> </v>
      </c>
      <c r="L989" s="87" t="str">
        <f t="shared" si="47"/>
        <v xml:space="preserve"> </v>
      </c>
    </row>
    <row r="990" spans="1:12" x14ac:dyDescent="0.25">
      <c r="A990" s="72"/>
      <c r="B990" s="82"/>
      <c r="C990" s="82"/>
      <c r="D990" s="79"/>
      <c r="E990" s="83"/>
      <c r="F990" s="83"/>
      <c r="G990" s="81"/>
      <c r="H990" s="126"/>
      <c r="I990" s="238" t="str">
        <f>IF(ISNUMBER(F990),_xlfn.IFS(RIGHT(H990,3)="(b)",IF(AND(G990&gt;=DATE('1. Informace o projektu'!$C$3,1,1),G990&lt;=WORKDAY(DATE('1. Informace o projektu'!$C$3+1,1,31)-1,1)),"OK","!!"),RIGHT(H990,3)="(a)",IF(AND(G990&gt;=DATE('1. Informace o projektu'!$C$3,1,1),G990&lt;=WORKDAY(DATE('1. Informace o projektu'!$C$3,12,31)-1,1,'6. Data'!$C$76:$C$89)),"OK","!!"),ISBLANK(G990),"!",ISBLANK(H990),"!!!",H990='6. Data'!$B$3,"vyberte druh nákladu")," ")</f>
        <v xml:space="preserve"> </v>
      </c>
      <c r="J990" s="261" t="str">
        <f t="shared" si="45"/>
        <v xml:space="preserve"> </v>
      </c>
      <c r="K990" s="238" t="str">
        <f t="shared" si="46"/>
        <v xml:space="preserve"> </v>
      </c>
      <c r="L990" s="87" t="str">
        <f t="shared" si="47"/>
        <v xml:space="preserve"> </v>
      </c>
    </row>
    <row r="991" spans="1:12" x14ac:dyDescent="0.25">
      <c r="A991" s="72"/>
      <c r="B991" s="82"/>
      <c r="C991" s="82"/>
      <c r="D991" s="79"/>
      <c r="E991" s="83"/>
      <c r="F991" s="83"/>
      <c r="G991" s="81"/>
      <c r="H991" s="126"/>
      <c r="I991" s="238" t="str">
        <f>IF(ISNUMBER(F991),_xlfn.IFS(RIGHT(H991,3)="(b)",IF(AND(G991&gt;=DATE('1. Informace o projektu'!$C$3,1,1),G991&lt;=WORKDAY(DATE('1. Informace o projektu'!$C$3+1,1,31)-1,1)),"OK","!!"),RIGHT(H991,3)="(a)",IF(AND(G991&gt;=DATE('1. Informace o projektu'!$C$3,1,1),G991&lt;=WORKDAY(DATE('1. Informace o projektu'!$C$3,12,31)-1,1,'6. Data'!$C$76:$C$89)),"OK","!!"),ISBLANK(G991),"!",ISBLANK(H991),"!!!",H991='6. Data'!$B$3,"vyberte druh nákladu")," ")</f>
        <v xml:space="preserve"> </v>
      </c>
      <c r="J991" s="261" t="str">
        <f t="shared" si="45"/>
        <v xml:space="preserve"> </v>
      </c>
      <c r="K991" s="238" t="str">
        <f t="shared" si="46"/>
        <v xml:space="preserve"> </v>
      </c>
      <c r="L991" s="87" t="str">
        <f t="shared" si="47"/>
        <v xml:space="preserve"> </v>
      </c>
    </row>
    <row r="992" spans="1:12" x14ac:dyDescent="0.25">
      <c r="A992" s="72"/>
      <c r="B992" s="82"/>
      <c r="C992" s="82"/>
      <c r="D992" s="79"/>
      <c r="E992" s="83"/>
      <c r="F992" s="83"/>
      <c r="G992" s="81"/>
      <c r="H992" s="126"/>
      <c r="I992" s="238" t="str">
        <f>IF(ISNUMBER(F992),_xlfn.IFS(RIGHT(H992,3)="(b)",IF(AND(G992&gt;=DATE('1. Informace o projektu'!$C$3,1,1),G992&lt;=WORKDAY(DATE('1. Informace o projektu'!$C$3+1,1,31)-1,1)),"OK","!!"),RIGHT(H992,3)="(a)",IF(AND(G992&gt;=DATE('1. Informace o projektu'!$C$3,1,1),G992&lt;=WORKDAY(DATE('1. Informace o projektu'!$C$3,12,31)-1,1,'6. Data'!$C$76:$C$89)),"OK","!!"),ISBLANK(G992),"!",ISBLANK(H992),"!!!",H992='6. Data'!$B$3,"vyberte druh nákladu")," ")</f>
        <v xml:space="preserve"> </v>
      </c>
      <c r="J992" s="261" t="str">
        <f t="shared" si="45"/>
        <v xml:space="preserve"> </v>
      </c>
      <c r="K992" s="238" t="str">
        <f t="shared" si="46"/>
        <v xml:space="preserve"> </v>
      </c>
      <c r="L992" s="87" t="str">
        <f t="shared" si="47"/>
        <v xml:space="preserve"> </v>
      </c>
    </row>
    <row r="993" spans="1:12" x14ac:dyDescent="0.25">
      <c r="A993" s="72"/>
      <c r="B993" s="82"/>
      <c r="C993" s="82"/>
      <c r="D993" s="79"/>
      <c r="E993" s="83"/>
      <c r="F993" s="83"/>
      <c r="G993" s="81"/>
      <c r="H993" s="126"/>
      <c r="I993" s="238" t="str">
        <f>IF(ISNUMBER(F993),_xlfn.IFS(RIGHT(H993,3)="(b)",IF(AND(G993&gt;=DATE('1. Informace o projektu'!$C$3,1,1),G993&lt;=WORKDAY(DATE('1. Informace o projektu'!$C$3+1,1,31)-1,1)),"OK","!!"),RIGHT(H993,3)="(a)",IF(AND(G993&gt;=DATE('1. Informace o projektu'!$C$3,1,1),G993&lt;=WORKDAY(DATE('1. Informace o projektu'!$C$3,12,31)-1,1,'6. Data'!$C$76:$C$89)),"OK","!!"),ISBLANK(G993),"!",ISBLANK(H993),"!!!",H993='6. Data'!$B$3,"vyberte druh nákladu")," ")</f>
        <v xml:space="preserve"> </v>
      </c>
      <c r="J993" s="261" t="str">
        <f t="shared" si="45"/>
        <v xml:space="preserve"> </v>
      </c>
      <c r="K993" s="238" t="str">
        <f t="shared" si="46"/>
        <v xml:space="preserve"> </v>
      </c>
      <c r="L993" s="87" t="str">
        <f t="shared" si="47"/>
        <v xml:space="preserve"> </v>
      </c>
    </row>
    <row r="994" spans="1:12" x14ac:dyDescent="0.25">
      <c r="A994" s="72"/>
      <c r="B994" s="82"/>
      <c r="C994" s="82"/>
      <c r="D994" s="79"/>
      <c r="E994" s="83"/>
      <c r="F994" s="83"/>
      <c r="G994" s="81"/>
      <c r="H994" s="126"/>
      <c r="I994" s="238" t="str">
        <f>IF(ISNUMBER(F994),_xlfn.IFS(RIGHT(H994,3)="(b)",IF(AND(G994&gt;=DATE('1. Informace o projektu'!$C$3,1,1),G994&lt;=WORKDAY(DATE('1. Informace o projektu'!$C$3+1,1,31)-1,1)),"OK","!!"),RIGHT(H994,3)="(a)",IF(AND(G994&gt;=DATE('1. Informace o projektu'!$C$3,1,1),G994&lt;=WORKDAY(DATE('1. Informace o projektu'!$C$3,12,31)-1,1,'6. Data'!$C$76:$C$89)),"OK","!!"),ISBLANK(G994),"!",ISBLANK(H994),"!!!",H994='6. Data'!$B$3,"vyberte druh nákladu")," ")</f>
        <v xml:space="preserve"> </v>
      </c>
      <c r="J994" s="261" t="str">
        <f t="shared" si="45"/>
        <v xml:space="preserve"> </v>
      </c>
      <c r="K994" s="238" t="str">
        <f t="shared" si="46"/>
        <v xml:space="preserve"> </v>
      </c>
      <c r="L994" s="87" t="str">
        <f t="shared" si="47"/>
        <v xml:space="preserve"> </v>
      </c>
    </row>
    <row r="995" spans="1:12" x14ac:dyDescent="0.25">
      <c r="A995" s="72"/>
      <c r="B995" s="82"/>
      <c r="C995" s="82"/>
      <c r="D995" s="79"/>
      <c r="E995" s="83"/>
      <c r="F995" s="83"/>
      <c r="G995" s="81"/>
      <c r="H995" s="126"/>
      <c r="I995" s="238" t="str">
        <f>IF(ISNUMBER(F995),_xlfn.IFS(RIGHT(H995,3)="(b)",IF(AND(G995&gt;=DATE('1. Informace o projektu'!$C$3,1,1),G995&lt;=WORKDAY(DATE('1. Informace o projektu'!$C$3+1,1,31)-1,1)),"OK","!!"),RIGHT(H995,3)="(a)",IF(AND(G995&gt;=DATE('1. Informace o projektu'!$C$3,1,1),G995&lt;=WORKDAY(DATE('1. Informace o projektu'!$C$3,12,31)-1,1,'6. Data'!$C$76:$C$89)),"OK","!!"),ISBLANK(G995),"!",ISBLANK(H995),"!!!",H995='6. Data'!$B$3,"vyberte druh nákladu")," ")</f>
        <v xml:space="preserve"> </v>
      </c>
      <c r="J995" s="261" t="str">
        <f t="shared" si="45"/>
        <v xml:space="preserve"> </v>
      </c>
      <c r="K995" s="238" t="str">
        <f t="shared" si="46"/>
        <v xml:space="preserve"> </v>
      </c>
      <c r="L995" s="87" t="str">
        <f t="shared" si="47"/>
        <v xml:space="preserve"> </v>
      </c>
    </row>
    <row r="996" spans="1:12" x14ac:dyDescent="0.25">
      <c r="A996" s="72"/>
      <c r="B996" s="82"/>
      <c r="C996" s="82"/>
      <c r="D996" s="79"/>
      <c r="E996" s="83"/>
      <c r="F996" s="83"/>
      <c r="G996" s="81"/>
      <c r="H996" s="126"/>
      <c r="I996" s="238" t="str">
        <f>IF(ISNUMBER(F996),_xlfn.IFS(RIGHT(H996,3)="(b)",IF(AND(G996&gt;=DATE('1. Informace o projektu'!$C$3,1,1),G996&lt;=WORKDAY(DATE('1. Informace o projektu'!$C$3+1,1,31)-1,1)),"OK","!!"),RIGHT(H996,3)="(a)",IF(AND(G996&gt;=DATE('1. Informace o projektu'!$C$3,1,1),G996&lt;=WORKDAY(DATE('1. Informace o projektu'!$C$3,12,31)-1,1,'6. Data'!$C$76:$C$89)),"OK","!!"),ISBLANK(G996),"!",ISBLANK(H996),"!!!",H996='6. Data'!$B$3,"vyberte druh nákladu")," ")</f>
        <v xml:space="preserve"> </v>
      </c>
      <c r="J996" s="261" t="str">
        <f t="shared" si="45"/>
        <v xml:space="preserve"> </v>
      </c>
      <c r="K996" s="238" t="str">
        <f t="shared" si="46"/>
        <v xml:space="preserve"> </v>
      </c>
      <c r="L996" s="87" t="str">
        <f t="shared" si="47"/>
        <v xml:space="preserve"> </v>
      </c>
    </row>
    <row r="997" spans="1:12" x14ac:dyDescent="0.25">
      <c r="A997" s="72"/>
      <c r="B997" s="82"/>
      <c r="C997" s="82"/>
      <c r="D997" s="79"/>
      <c r="E997" s="83"/>
      <c r="F997" s="83"/>
      <c r="G997" s="81"/>
      <c r="H997" s="126"/>
      <c r="I997" s="238" t="str">
        <f>IF(ISNUMBER(F997),_xlfn.IFS(RIGHT(H997,3)="(b)",IF(AND(G997&gt;=DATE('1. Informace o projektu'!$C$3,1,1),G997&lt;=WORKDAY(DATE('1. Informace o projektu'!$C$3+1,1,31)-1,1)),"OK","!!"),RIGHT(H997,3)="(a)",IF(AND(G997&gt;=DATE('1. Informace o projektu'!$C$3,1,1),G997&lt;=WORKDAY(DATE('1. Informace o projektu'!$C$3,12,31)-1,1,'6. Data'!$C$76:$C$89)),"OK","!!"),ISBLANK(G997),"!",ISBLANK(H997),"!!!",H997='6. Data'!$B$3,"vyberte druh nákladu")," ")</f>
        <v xml:space="preserve"> </v>
      </c>
      <c r="J997" s="261" t="str">
        <f t="shared" si="45"/>
        <v xml:space="preserve"> </v>
      </c>
      <c r="K997" s="238" t="str">
        <f t="shared" si="46"/>
        <v xml:space="preserve"> </v>
      </c>
      <c r="L997" s="87" t="str">
        <f t="shared" si="47"/>
        <v xml:space="preserve"> </v>
      </c>
    </row>
    <row r="998" spans="1:12" x14ac:dyDescent="0.25">
      <c r="A998" s="72"/>
      <c r="B998" s="82"/>
      <c r="C998" s="82"/>
      <c r="D998" s="79"/>
      <c r="E998" s="83"/>
      <c r="F998" s="83"/>
      <c r="G998" s="81"/>
      <c r="H998" s="126"/>
      <c r="I998" s="238" t="str">
        <f>IF(ISNUMBER(F998),_xlfn.IFS(RIGHT(H998,3)="(b)",IF(AND(G998&gt;=DATE('1. Informace o projektu'!$C$3,1,1),G998&lt;=WORKDAY(DATE('1. Informace o projektu'!$C$3+1,1,31)-1,1)),"OK","!!"),RIGHT(H998,3)="(a)",IF(AND(G998&gt;=DATE('1. Informace o projektu'!$C$3,1,1),G998&lt;=WORKDAY(DATE('1. Informace o projektu'!$C$3,12,31)-1,1,'6. Data'!$C$76:$C$89)),"OK","!!"),ISBLANK(G998),"!",ISBLANK(H998),"!!!",H998='6. Data'!$B$3,"vyberte druh nákladu")," ")</f>
        <v xml:space="preserve"> </v>
      </c>
      <c r="J998" s="261" t="str">
        <f t="shared" si="45"/>
        <v xml:space="preserve"> </v>
      </c>
      <c r="K998" s="238" t="str">
        <f t="shared" si="46"/>
        <v xml:space="preserve"> </v>
      </c>
      <c r="L998" s="87" t="str">
        <f t="shared" si="47"/>
        <v xml:space="preserve"> </v>
      </c>
    </row>
    <row r="999" spans="1:12" x14ac:dyDescent="0.25">
      <c r="A999" s="72"/>
      <c r="B999" s="82"/>
      <c r="C999" s="82"/>
      <c r="D999" s="79"/>
      <c r="E999" s="83"/>
      <c r="F999" s="83"/>
      <c r="G999" s="81"/>
      <c r="H999" s="126"/>
      <c r="I999" s="238" t="str">
        <f>IF(ISNUMBER(F999),_xlfn.IFS(RIGHT(H999,3)="(b)",IF(AND(G999&gt;=DATE('1. Informace o projektu'!$C$3,1,1),G999&lt;=WORKDAY(DATE('1. Informace o projektu'!$C$3+1,1,31)-1,1)),"OK","!!"),RIGHT(H999,3)="(a)",IF(AND(G999&gt;=DATE('1. Informace o projektu'!$C$3,1,1),G999&lt;=WORKDAY(DATE('1. Informace o projektu'!$C$3,12,31)-1,1,'6. Data'!$C$76:$C$89)),"OK","!!"),ISBLANK(G999),"!",ISBLANK(H999),"!!!",H999='6. Data'!$B$3,"vyberte druh nákladu")," ")</f>
        <v xml:space="preserve"> </v>
      </c>
      <c r="J999" s="261" t="str">
        <f t="shared" si="45"/>
        <v xml:space="preserve"> </v>
      </c>
      <c r="K999" s="238" t="str">
        <f t="shared" si="46"/>
        <v xml:space="preserve"> </v>
      </c>
      <c r="L999" s="87" t="str">
        <f t="shared" si="47"/>
        <v xml:space="preserve"> </v>
      </c>
    </row>
    <row r="1000" spans="1:12" x14ac:dyDescent="0.25">
      <c r="A1000" s="72"/>
      <c r="B1000" s="82"/>
      <c r="C1000" s="82"/>
      <c r="D1000" s="79"/>
      <c r="E1000" s="83"/>
      <c r="F1000" s="83"/>
      <c r="G1000" s="81"/>
      <c r="H1000" s="126"/>
      <c r="I1000" s="238" t="str">
        <f>IF(ISNUMBER(F1000),_xlfn.IFS(RIGHT(H1000,3)="(b)",IF(AND(G1000&gt;=DATE('1. Informace o projektu'!$C$3,1,1),G1000&lt;=WORKDAY(DATE('1. Informace o projektu'!$C$3+1,1,31)-1,1)),"OK","!!"),RIGHT(H1000,3)="(a)",IF(AND(G1000&gt;=DATE('1. Informace o projektu'!$C$3,1,1),G1000&lt;=WORKDAY(DATE('1. Informace o projektu'!$C$3,12,31)-1,1,'6. Data'!$C$76:$C$89)),"OK","!!"),ISBLANK(G1000),"!",ISBLANK(H1000),"!!!",H1000='6. Data'!$B$3,"vyberte druh nákladu")," ")</f>
        <v xml:space="preserve"> </v>
      </c>
      <c r="J1000" s="261" t="str">
        <f t="shared" si="45"/>
        <v xml:space="preserve"> </v>
      </c>
      <c r="K1000" s="238" t="str">
        <f t="shared" si="46"/>
        <v xml:space="preserve"> </v>
      </c>
      <c r="L1000" s="87" t="str">
        <f t="shared" si="47"/>
        <v xml:space="preserve"> </v>
      </c>
    </row>
    <row r="1001" spans="1:12" x14ac:dyDescent="0.25">
      <c r="A1001" s="72"/>
      <c r="B1001" s="82"/>
      <c r="C1001" s="82"/>
      <c r="D1001" s="79"/>
      <c r="E1001" s="83"/>
      <c r="F1001" s="83"/>
      <c r="G1001" s="81"/>
      <c r="H1001" s="126"/>
      <c r="I1001" s="238" t="str">
        <f>IF(ISNUMBER(F1001),_xlfn.IFS(RIGHT(H1001,3)="(b)",IF(AND(G1001&gt;=DATE('1. Informace o projektu'!$C$3,1,1),G1001&lt;=WORKDAY(DATE('1. Informace o projektu'!$C$3+1,1,31)-1,1)),"OK","!!"),RIGHT(H1001,3)="(a)",IF(AND(G1001&gt;=DATE('1. Informace o projektu'!$C$3,1,1),G1001&lt;=WORKDAY(DATE('1. Informace o projektu'!$C$3,12,31)-1,1,'6. Data'!$C$76:$C$89)),"OK","!!"),ISBLANK(G1001),"!",ISBLANK(H1001),"!!!",H1001='6. Data'!$B$3,"vyberte druh nákladu")," ")</f>
        <v xml:space="preserve"> </v>
      </c>
      <c r="J1001" s="261" t="str">
        <f t="shared" si="45"/>
        <v xml:space="preserve"> </v>
      </c>
      <c r="K1001" s="238" t="str">
        <f t="shared" si="46"/>
        <v xml:space="preserve"> </v>
      </c>
      <c r="L1001" s="87" t="str">
        <f t="shared" si="47"/>
        <v xml:space="preserve"> </v>
      </c>
    </row>
    <row r="1002" spans="1:12" x14ac:dyDescent="0.25">
      <c r="A1002" s="72"/>
      <c r="B1002" s="82"/>
      <c r="C1002" s="82"/>
      <c r="D1002" s="79"/>
      <c r="E1002" s="83"/>
      <c r="F1002" s="83"/>
      <c r="G1002" s="81"/>
      <c r="H1002" s="126"/>
      <c r="I1002" s="238" t="str">
        <f>IF(ISNUMBER(F1002),_xlfn.IFS(RIGHT(H1002,3)="(b)",IF(AND(G1002&gt;=DATE('1. Informace o projektu'!$C$3,1,1),G1002&lt;=WORKDAY(DATE('1. Informace o projektu'!$C$3+1,1,31)-1,1)),"OK","!!"),RIGHT(H1002,3)="(a)",IF(AND(G1002&gt;=DATE('1. Informace o projektu'!$C$3,1,1),G1002&lt;=WORKDAY(DATE('1. Informace o projektu'!$C$3,12,31)-1,1,'6. Data'!$C$76:$C$89)),"OK","!!"),ISBLANK(G1002),"!",ISBLANK(H1002),"!!!",H1002='6. Data'!$B$3,"vyberte druh nákladu")," ")</f>
        <v xml:space="preserve"> </v>
      </c>
      <c r="J1002" s="261" t="str">
        <f t="shared" si="45"/>
        <v xml:space="preserve"> </v>
      </c>
      <c r="K1002" s="238" t="str">
        <f t="shared" si="46"/>
        <v xml:space="preserve"> </v>
      </c>
      <c r="L1002" s="87" t="str">
        <f t="shared" si="47"/>
        <v xml:space="preserve"> </v>
      </c>
    </row>
    <row r="1003" spans="1:12" x14ac:dyDescent="0.25">
      <c r="A1003" s="72"/>
      <c r="B1003" s="82"/>
      <c r="C1003" s="82"/>
      <c r="D1003" s="79"/>
      <c r="E1003" s="83"/>
      <c r="F1003" s="83"/>
      <c r="G1003" s="81"/>
      <c r="H1003" s="126"/>
      <c r="I1003" s="238" t="str">
        <f>IF(ISNUMBER(F1003),_xlfn.IFS(RIGHT(H1003,3)="(b)",IF(AND(G1003&gt;=DATE('1. Informace o projektu'!$C$3,1,1),G1003&lt;=WORKDAY(DATE('1. Informace o projektu'!$C$3+1,1,31)-1,1)),"OK","!!"),RIGHT(H1003,3)="(a)",IF(AND(G1003&gt;=DATE('1. Informace o projektu'!$C$3,1,1),G1003&lt;=WORKDAY(DATE('1. Informace o projektu'!$C$3,12,31)-1,1,'6. Data'!$C$76:$C$89)),"OK","!!"),ISBLANK(G1003),"!",ISBLANK(H1003),"!!!",H1003='6. Data'!$B$3,"vyberte druh nákladu")," ")</f>
        <v xml:space="preserve"> </v>
      </c>
      <c r="J1003" s="261" t="str">
        <f t="shared" si="45"/>
        <v xml:space="preserve"> </v>
      </c>
      <c r="K1003" s="238" t="str">
        <f t="shared" si="46"/>
        <v xml:space="preserve"> </v>
      </c>
      <c r="L1003" s="87" t="str">
        <f t="shared" si="47"/>
        <v xml:space="preserve"> </v>
      </c>
    </row>
    <row r="1004" spans="1:12" x14ac:dyDescent="0.25">
      <c r="A1004" s="72"/>
      <c r="B1004" s="82"/>
      <c r="C1004" s="82"/>
      <c r="D1004" s="79"/>
      <c r="E1004" s="83"/>
      <c r="F1004" s="83"/>
      <c r="G1004" s="81"/>
      <c r="H1004" s="126"/>
      <c r="I1004" s="238" t="str">
        <f>IF(ISNUMBER(F1004),_xlfn.IFS(RIGHT(H1004,3)="(b)",IF(AND(G1004&gt;=DATE('1. Informace o projektu'!$C$3,1,1),G1004&lt;=WORKDAY(DATE('1. Informace o projektu'!$C$3+1,1,31)-1,1)),"OK","!!"),RIGHT(H1004,3)="(a)",IF(AND(G1004&gt;=DATE('1. Informace o projektu'!$C$3,1,1),G1004&lt;=WORKDAY(DATE('1. Informace o projektu'!$C$3,12,31)-1,1,'6. Data'!$C$76:$C$89)),"OK","!!"),ISBLANK(G1004),"!",ISBLANK(H1004),"!!!",H1004='6. Data'!$B$3,"vyberte druh nákladu")," ")</f>
        <v xml:space="preserve"> </v>
      </c>
      <c r="J1004" s="261" t="str">
        <f t="shared" si="45"/>
        <v xml:space="preserve"> </v>
      </c>
      <c r="K1004" s="238" t="str">
        <f t="shared" si="46"/>
        <v xml:space="preserve"> </v>
      </c>
      <c r="L1004" s="87" t="str">
        <f t="shared" si="47"/>
        <v xml:space="preserve"> </v>
      </c>
    </row>
    <row r="1005" spans="1:12" x14ac:dyDescent="0.25">
      <c r="A1005" s="72"/>
      <c r="B1005" s="82"/>
      <c r="C1005" s="82"/>
      <c r="D1005" s="79"/>
      <c r="E1005" s="83"/>
      <c r="F1005" s="83"/>
      <c r="G1005" s="81"/>
      <c r="H1005" s="126"/>
      <c r="I1005" s="238" t="str">
        <f>IF(ISNUMBER(F1005),_xlfn.IFS(RIGHT(H1005,3)="(b)",IF(AND(G1005&gt;=DATE('1. Informace o projektu'!$C$3,1,1),G1005&lt;=WORKDAY(DATE('1. Informace o projektu'!$C$3+1,1,31)-1,1)),"OK","!!"),RIGHT(H1005,3)="(a)",IF(AND(G1005&gt;=DATE('1. Informace o projektu'!$C$3,1,1),G1005&lt;=WORKDAY(DATE('1. Informace o projektu'!$C$3,12,31)-1,1,'6. Data'!$C$76:$C$89)),"OK","!!"),ISBLANK(G1005),"!",ISBLANK(H1005),"!!!",H1005='6. Data'!$B$3,"vyberte druh nákladu")," ")</f>
        <v xml:space="preserve"> </v>
      </c>
      <c r="J1005" s="261" t="str">
        <f t="shared" si="45"/>
        <v xml:space="preserve"> </v>
      </c>
      <c r="K1005" s="238" t="str">
        <f t="shared" si="46"/>
        <v xml:space="preserve"> </v>
      </c>
      <c r="L1005" s="87" t="str">
        <f t="shared" si="47"/>
        <v xml:space="preserve"> </v>
      </c>
    </row>
    <row r="1006" spans="1:12" x14ac:dyDescent="0.25">
      <c r="A1006" s="72"/>
      <c r="B1006" s="82"/>
      <c r="C1006" s="82"/>
      <c r="D1006" s="79"/>
      <c r="E1006" s="83"/>
      <c r="F1006" s="83"/>
      <c r="G1006" s="81"/>
      <c r="H1006" s="126"/>
      <c r="I1006" s="238" t="str">
        <f>IF(ISNUMBER(F1006),_xlfn.IFS(RIGHT(H1006,3)="(b)",IF(AND(G1006&gt;=DATE('1. Informace o projektu'!$C$3,1,1),G1006&lt;=WORKDAY(DATE('1. Informace o projektu'!$C$3+1,1,31)-1,1)),"OK","!!"),RIGHT(H1006,3)="(a)",IF(AND(G1006&gt;=DATE('1. Informace o projektu'!$C$3,1,1),G1006&lt;=WORKDAY(DATE('1. Informace o projektu'!$C$3,12,31)-1,1,'6. Data'!$C$76:$C$89)),"OK","!!"),ISBLANK(G1006),"!",ISBLANK(H1006),"!!!",H1006='6. Data'!$B$3,"vyberte druh nákladu")," ")</f>
        <v xml:space="preserve"> </v>
      </c>
      <c r="J1006" s="261" t="str">
        <f t="shared" si="45"/>
        <v xml:space="preserve"> </v>
      </c>
      <c r="K1006" s="238" t="str">
        <f t="shared" si="46"/>
        <v xml:space="preserve"> </v>
      </c>
      <c r="L1006" s="87" t="str">
        <f t="shared" si="47"/>
        <v xml:space="preserve"> </v>
      </c>
    </row>
    <row r="1007" spans="1:12" x14ac:dyDescent="0.25">
      <c r="A1007" s="72"/>
      <c r="B1007" s="82"/>
      <c r="C1007" s="82"/>
      <c r="D1007" s="79"/>
      <c r="E1007" s="83"/>
      <c r="F1007" s="83"/>
      <c r="G1007" s="81"/>
      <c r="H1007" s="126"/>
      <c r="I1007" s="238" t="str">
        <f>IF(ISNUMBER(F1007),_xlfn.IFS(RIGHT(H1007,3)="(b)",IF(AND(G1007&gt;=DATE('1. Informace o projektu'!$C$3,1,1),G1007&lt;=WORKDAY(DATE('1. Informace o projektu'!$C$3+1,1,31)-1,1)),"OK","!!"),RIGHT(H1007,3)="(a)",IF(AND(G1007&gt;=DATE('1. Informace o projektu'!$C$3,1,1),G1007&lt;=WORKDAY(DATE('1. Informace o projektu'!$C$3,12,31)-1,1,'6. Data'!$C$76:$C$89)),"OK","!!"),ISBLANK(G1007),"!",ISBLANK(H1007),"!!!",H1007='6. Data'!$B$3,"vyberte druh nákladu")," ")</f>
        <v xml:space="preserve"> </v>
      </c>
      <c r="J1007" s="261" t="str">
        <f t="shared" si="45"/>
        <v xml:space="preserve"> </v>
      </c>
      <c r="K1007" s="238" t="str">
        <f t="shared" si="46"/>
        <v xml:space="preserve"> </v>
      </c>
      <c r="L1007" s="87" t="str">
        <f t="shared" si="47"/>
        <v xml:space="preserve"> </v>
      </c>
    </row>
    <row r="1008" spans="1:12" x14ac:dyDescent="0.25">
      <c r="A1008" s="72"/>
      <c r="B1008" s="82"/>
      <c r="C1008" s="82"/>
      <c r="D1008" s="79"/>
      <c r="E1008" s="83"/>
      <c r="F1008" s="83"/>
      <c r="G1008" s="81"/>
      <c r="H1008" s="126"/>
      <c r="I1008" s="238" t="str">
        <f>IF(ISNUMBER(F1008),_xlfn.IFS(RIGHT(H1008,3)="(b)",IF(AND(G1008&gt;=DATE('1. Informace o projektu'!$C$3,1,1),G1008&lt;=WORKDAY(DATE('1. Informace o projektu'!$C$3+1,1,31)-1,1)),"OK","!!"),RIGHT(H1008,3)="(a)",IF(AND(G1008&gt;=DATE('1. Informace o projektu'!$C$3,1,1),G1008&lt;=WORKDAY(DATE('1. Informace o projektu'!$C$3,12,31)-1,1,'6. Data'!$C$76:$C$89)),"OK","!!"),ISBLANK(G1008),"!",ISBLANK(H1008),"!!!",H1008='6. Data'!$B$3,"vyberte druh nákladu")," ")</f>
        <v xml:space="preserve"> </v>
      </c>
      <c r="J1008" s="261" t="str">
        <f t="shared" si="45"/>
        <v xml:space="preserve"> </v>
      </c>
      <c r="K1008" s="238" t="str">
        <f t="shared" si="46"/>
        <v xml:space="preserve"> </v>
      </c>
      <c r="L1008" s="87" t="str">
        <f t="shared" si="47"/>
        <v xml:space="preserve"> </v>
      </c>
    </row>
    <row r="1009" spans="1:12" x14ac:dyDescent="0.25">
      <c r="A1009" s="72"/>
      <c r="B1009" s="82"/>
      <c r="C1009" s="82"/>
      <c r="D1009" s="79"/>
      <c r="E1009" s="83"/>
      <c r="F1009" s="83"/>
      <c r="G1009" s="81"/>
      <c r="H1009" s="126"/>
      <c r="I1009" s="238" t="str">
        <f>IF(ISNUMBER(F1009),_xlfn.IFS(RIGHT(H1009,3)="(b)",IF(AND(G1009&gt;=DATE('1. Informace o projektu'!$C$3,1,1),G1009&lt;=WORKDAY(DATE('1. Informace o projektu'!$C$3+1,1,31)-1,1)),"OK","!!"),RIGHT(H1009,3)="(a)",IF(AND(G1009&gt;=DATE('1. Informace o projektu'!$C$3,1,1),G1009&lt;=WORKDAY(DATE('1. Informace o projektu'!$C$3,12,31)-1,1,'6. Data'!$C$76:$C$89)),"OK","!!"),ISBLANK(G1009),"!",ISBLANK(H1009),"!!!",H1009='6. Data'!$B$3,"vyberte druh nákladu")," ")</f>
        <v xml:space="preserve"> </v>
      </c>
      <c r="J1009" s="261" t="str">
        <f t="shared" si="45"/>
        <v xml:space="preserve"> </v>
      </c>
      <c r="K1009" s="238" t="str">
        <f t="shared" si="46"/>
        <v xml:space="preserve"> </v>
      </c>
      <c r="L1009" s="87" t="str">
        <f t="shared" si="47"/>
        <v xml:space="preserve"> </v>
      </c>
    </row>
    <row r="1010" spans="1:12" x14ac:dyDescent="0.25">
      <c r="A1010" s="72"/>
      <c r="B1010" s="82"/>
      <c r="C1010" s="82"/>
      <c r="D1010" s="79"/>
      <c r="E1010" s="83"/>
      <c r="F1010" s="83"/>
      <c r="G1010" s="81"/>
      <c r="H1010" s="126"/>
      <c r="I1010" s="238" t="str">
        <f>IF(ISNUMBER(F1010),_xlfn.IFS(RIGHT(H1010,3)="(b)",IF(AND(G1010&gt;=DATE('1. Informace o projektu'!$C$3,1,1),G1010&lt;=WORKDAY(DATE('1. Informace o projektu'!$C$3+1,1,31)-1,1)),"OK","!!"),RIGHT(H1010,3)="(a)",IF(AND(G1010&gt;=DATE('1. Informace o projektu'!$C$3,1,1),G1010&lt;=WORKDAY(DATE('1. Informace o projektu'!$C$3,12,31)-1,1,'6. Data'!$C$76:$C$89)),"OK","!!"),ISBLANK(G1010),"!",ISBLANK(H1010),"!!!",H1010='6. Data'!$B$3,"vyberte druh nákladu")," ")</f>
        <v xml:space="preserve"> </v>
      </c>
      <c r="J1010" s="261" t="str">
        <f t="shared" si="45"/>
        <v xml:space="preserve"> </v>
      </c>
      <c r="K1010" s="238" t="str">
        <f t="shared" si="46"/>
        <v xml:space="preserve"> </v>
      </c>
      <c r="L1010" s="87" t="str">
        <f t="shared" si="47"/>
        <v xml:space="preserve"> </v>
      </c>
    </row>
    <row r="1011" spans="1:12" x14ac:dyDescent="0.25">
      <c r="A1011" s="72"/>
      <c r="B1011" s="82"/>
      <c r="C1011" s="82"/>
      <c r="D1011" s="79"/>
      <c r="E1011" s="83"/>
      <c r="F1011" s="83"/>
      <c r="G1011" s="81"/>
      <c r="H1011" s="126"/>
      <c r="I1011" s="238" t="str">
        <f>IF(ISNUMBER(F1011),_xlfn.IFS(RIGHT(H1011,3)="(b)",IF(AND(G1011&gt;=DATE('1. Informace o projektu'!$C$3,1,1),G1011&lt;=WORKDAY(DATE('1. Informace o projektu'!$C$3+1,1,31)-1,1)),"OK","!!"),RIGHT(H1011,3)="(a)",IF(AND(G1011&gt;=DATE('1. Informace o projektu'!$C$3,1,1),G1011&lt;=WORKDAY(DATE('1. Informace o projektu'!$C$3,12,31)-1,1,'6. Data'!$C$76:$C$89)),"OK","!!"),ISBLANK(G1011),"!",ISBLANK(H1011),"!!!",H1011='6. Data'!$B$3,"vyberte druh nákladu")," ")</f>
        <v xml:space="preserve"> </v>
      </c>
      <c r="J1011" s="261" t="str">
        <f t="shared" si="45"/>
        <v xml:space="preserve"> </v>
      </c>
      <c r="K1011" s="238" t="str">
        <f t="shared" si="46"/>
        <v xml:space="preserve"> </v>
      </c>
      <c r="L1011" s="87" t="str">
        <f t="shared" si="47"/>
        <v xml:space="preserve"> </v>
      </c>
    </row>
    <row r="1012" spans="1:12" x14ac:dyDescent="0.25">
      <c r="A1012" s="72"/>
      <c r="B1012" s="82"/>
      <c r="C1012" s="82"/>
      <c r="D1012" s="79"/>
      <c r="E1012" s="83"/>
      <c r="F1012" s="83"/>
      <c r="G1012" s="81"/>
      <c r="H1012" s="126"/>
      <c r="I1012" s="238" t="str">
        <f>IF(ISNUMBER(F1012),_xlfn.IFS(RIGHT(H1012,3)="(b)",IF(AND(G1012&gt;=DATE('1. Informace o projektu'!$C$3,1,1),G1012&lt;=WORKDAY(DATE('1. Informace o projektu'!$C$3+1,1,31)-1,1)),"OK","!!"),RIGHT(H1012,3)="(a)",IF(AND(G1012&gt;=DATE('1. Informace o projektu'!$C$3,1,1),G1012&lt;=WORKDAY(DATE('1. Informace o projektu'!$C$3,12,31)-1,1,'6. Data'!$C$76:$C$89)),"OK","!!"),ISBLANK(G1012),"!",ISBLANK(H1012),"!!!",H1012='6. Data'!$B$3,"vyberte druh nákladu")," ")</f>
        <v xml:space="preserve"> </v>
      </c>
      <c r="J1012" s="261" t="str">
        <f t="shared" si="45"/>
        <v xml:space="preserve"> </v>
      </c>
      <c r="K1012" s="238" t="str">
        <f t="shared" si="46"/>
        <v xml:space="preserve"> </v>
      </c>
      <c r="L1012" s="87" t="str">
        <f t="shared" si="47"/>
        <v xml:space="preserve"> </v>
      </c>
    </row>
    <row r="1013" spans="1:12" x14ac:dyDescent="0.25">
      <c r="A1013" s="72"/>
      <c r="B1013" s="82"/>
      <c r="C1013" s="82"/>
      <c r="D1013" s="79"/>
      <c r="E1013" s="83"/>
      <c r="F1013" s="83"/>
      <c r="G1013" s="81"/>
      <c r="H1013" s="126"/>
      <c r="I1013" s="238" t="str">
        <f>IF(ISNUMBER(F1013),_xlfn.IFS(RIGHT(H1013,3)="(b)",IF(AND(G1013&gt;=DATE('1. Informace o projektu'!$C$3,1,1),G1013&lt;=WORKDAY(DATE('1. Informace o projektu'!$C$3+1,1,31)-1,1)),"OK","!!"),RIGHT(H1013,3)="(a)",IF(AND(G1013&gt;=DATE('1. Informace o projektu'!$C$3,1,1),G1013&lt;=WORKDAY(DATE('1. Informace o projektu'!$C$3,12,31)-1,1,'6. Data'!$C$76:$C$89)),"OK","!!"),ISBLANK(G1013),"!",ISBLANK(H1013),"!!!",H1013='6. Data'!$B$3,"vyberte druh nákladu")," ")</f>
        <v xml:space="preserve"> </v>
      </c>
      <c r="J1013" s="261" t="str">
        <f t="shared" si="45"/>
        <v xml:space="preserve"> </v>
      </c>
      <c r="K1013" s="238" t="str">
        <f t="shared" si="46"/>
        <v xml:space="preserve"> </v>
      </c>
      <c r="L1013" s="87" t="str">
        <f t="shared" si="47"/>
        <v xml:space="preserve"> </v>
      </c>
    </row>
    <row r="1014" spans="1:12" x14ac:dyDescent="0.25">
      <c r="A1014" s="72"/>
      <c r="B1014" s="82"/>
      <c r="C1014" s="82"/>
      <c r="D1014" s="79"/>
      <c r="E1014" s="83"/>
      <c r="F1014" s="83"/>
      <c r="G1014" s="81"/>
      <c r="H1014" s="126"/>
      <c r="I1014" s="238" t="str">
        <f>IF(ISNUMBER(F1014),_xlfn.IFS(RIGHT(H1014,3)="(b)",IF(AND(G1014&gt;=DATE('1. Informace o projektu'!$C$3,1,1),G1014&lt;=WORKDAY(DATE('1. Informace o projektu'!$C$3+1,1,31)-1,1)),"OK","!!"),RIGHT(H1014,3)="(a)",IF(AND(G1014&gt;=DATE('1. Informace o projektu'!$C$3,1,1),G1014&lt;=WORKDAY(DATE('1. Informace o projektu'!$C$3,12,31)-1,1,'6. Data'!$C$76:$C$89)),"OK","!!"),ISBLANK(G1014),"!",ISBLANK(H1014),"!!!",H1014='6. Data'!$B$3,"vyberte druh nákladu")," ")</f>
        <v xml:space="preserve"> </v>
      </c>
      <c r="J1014" s="261" t="str">
        <f t="shared" si="45"/>
        <v xml:space="preserve"> </v>
      </c>
      <c r="K1014" s="238" t="str">
        <f t="shared" si="46"/>
        <v xml:space="preserve"> </v>
      </c>
      <c r="L1014" s="87" t="str">
        <f t="shared" si="47"/>
        <v xml:space="preserve"> </v>
      </c>
    </row>
    <row r="1015" spans="1:12" x14ac:dyDescent="0.25">
      <c r="A1015" s="72"/>
      <c r="B1015" s="82"/>
      <c r="C1015" s="82"/>
      <c r="D1015" s="79"/>
      <c r="E1015" s="83"/>
      <c r="F1015" s="83"/>
      <c r="G1015" s="81"/>
      <c r="H1015" s="126"/>
      <c r="I1015" s="238" t="str">
        <f>IF(ISNUMBER(F1015),_xlfn.IFS(RIGHT(H1015,3)="(b)",IF(AND(G1015&gt;=DATE('1. Informace o projektu'!$C$3,1,1),G1015&lt;=WORKDAY(DATE('1. Informace o projektu'!$C$3+1,1,31)-1,1)),"OK","!!"),RIGHT(H1015,3)="(a)",IF(AND(G1015&gt;=DATE('1. Informace o projektu'!$C$3,1,1),G1015&lt;=WORKDAY(DATE('1. Informace o projektu'!$C$3,12,31)-1,1,'6. Data'!$C$76:$C$89)),"OK","!!"),ISBLANK(G1015),"!",ISBLANK(H1015),"!!!",H1015='6. Data'!$B$3,"vyberte druh nákladu")," ")</f>
        <v xml:space="preserve"> </v>
      </c>
      <c r="J1015" s="261" t="str">
        <f t="shared" si="45"/>
        <v xml:space="preserve"> </v>
      </c>
      <c r="K1015" s="238" t="str">
        <f t="shared" si="46"/>
        <v xml:space="preserve"> </v>
      </c>
      <c r="L1015" s="87" t="str">
        <f t="shared" si="47"/>
        <v xml:space="preserve"> </v>
      </c>
    </row>
    <row r="1016" spans="1:12" x14ac:dyDescent="0.25">
      <c r="A1016" s="72"/>
      <c r="B1016" s="82"/>
      <c r="C1016" s="82"/>
      <c r="D1016" s="79"/>
      <c r="E1016" s="83"/>
      <c r="F1016" s="83"/>
      <c r="G1016" s="81"/>
      <c r="H1016" s="126"/>
      <c r="I1016" s="238" t="str">
        <f>IF(ISNUMBER(F1016),_xlfn.IFS(RIGHT(H1016,3)="(b)",IF(AND(G1016&gt;=DATE('1. Informace o projektu'!$C$3,1,1),G1016&lt;=WORKDAY(DATE('1. Informace o projektu'!$C$3+1,1,31)-1,1)),"OK","!!"),RIGHT(H1016,3)="(a)",IF(AND(G1016&gt;=DATE('1. Informace o projektu'!$C$3,1,1),G1016&lt;=WORKDAY(DATE('1. Informace o projektu'!$C$3,12,31)-1,1,'6. Data'!$C$76:$C$89)),"OK","!!"),ISBLANK(G1016),"!",ISBLANK(H1016),"!!!",H1016='6. Data'!$B$3,"vyberte druh nákladu")," ")</f>
        <v xml:space="preserve"> </v>
      </c>
      <c r="J1016" s="261" t="str">
        <f t="shared" si="45"/>
        <v xml:space="preserve"> </v>
      </c>
      <c r="K1016" s="238" t="str">
        <f t="shared" si="46"/>
        <v xml:space="preserve"> </v>
      </c>
      <c r="L1016" s="87" t="str">
        <f t="shared" si="47"/>
        <v xml:space="preserve"> </v>
      </c>
    </row>
    <row r="1017" spans="1:12" x14ac:dyDescent="0.25">
      <c r="A1017" s="72"/>
      <c r="B1017" s="82"/>
      <c r="C1017" s="82"/>
      <c r="D1017" s="79"/>
      <c r="E1017" s="83"/>
      <c r="F1017" s="83"/>
      <c r="G1017" s="81"/>
      <c r="H1017" s="126"/>
      <c r="I1017" s="238" t="str">
        <f>IF(ISNUMBER(F1017),_xlfn.IFS(RIGHT(H1017,3)="(b)",IF(AND(G1017&gt;=DATE('1. Informace o projektu'!$C$3,1,1),G1017&lt;=WORKDAY(DATE('1. Informace o projektu'!$C$3+1,1,31)-1,1)),"OK","!!"),RIGHT(H1017,3)="(a)",IF(AND(G1017&gt;=DATE('1. Informace o projektu'!$C$3,1,1),G1017&lt;=WORKDAY(DATE('1. Informace o projektu'!$C$3,12,31)-1,1,'6. Data'!$C$76:$C$89)),"OK","!!"),ISBLANK(G1017),"!",ISBLANK(H1017),"!!!",H1017='6. Data'!$B$3,"vyberte druh nákladu")," ")</f>
        <v xml:space="preserve"> </v>
      </c>
      <c r="J1017" s="261" t="str">
        <f t="shared" si="45"/>
        <v xml:space="preserve"> </v>
      </c>
      <c r="K1017" s="238" t="str">
        <f t="shared" si="46"/>
        <v xml:space="preserve"> </v>
      </c>
      <c r="L1017" s="87" t="str">
        <f t="shared" si="47"/>
        <v xml:space="preserve"> </v>
      </c>
    </row>
    <row r="1018" spans="1:12" x14ac:dyDescent="0.25">
      <c r="A1018" s="72"/>
      <c r="B1018" s="82"/>
      <c r="C1018" s="82"/>
      <c r="D1018" s="79"/>
      <c r="E1018" s="83"/>
      <c r="F1018" s="83"/>
      <c r="G1018" s="81"/>
      <c r="H1018" s="126"/>
      <c r="I1018" s="238" t="str">
        <f>IF(ISNUMBER(F1018),_xlfn.IFS(RIGHT(H1018,3)="(b)",IF(AND(G1018&gt;=DATE('1. Informace o projektu'!$C$3,1,1),G1018&lt;=WORKDAY(DATE('1. Informace o projektu'!$C$3+1,1,31)-1,1)),"OK","!!"),RIGHT(H1018,3)="(a)",IF(AND(G1018&gt;=DATE('1. Informace o projektu'!$C$3,1,1),G1018&lt;=WORKDAY(DATE('1. Informace o projektu'!$C$3,12,31)-1,1,'6. Data'!$C$76:$C$89)),"OK","!!"),ISBLANK(G1018),"!",ISBLANK(H1018),"!!!",H1018='6. Data'!$B$3,"vyberte druh nákladu")," ")</f>
        <v xml:space="preserve"> </v>
      </c>
      <c r="J1018" s="261" t="str">
        <f t="shared" si="45"/>
        <v xml:space="preserve"> </v>
      </c>
      <c r="K1018" s="238" t="str">
        <f t="shared" si="46"/>
        <v xml:space="preserve"> </v>
      </c>
      <c r="L1018" s="87" t="str">
        <f t="shared" si="47"/>
        <v xml:space="preserve"> </v>
      </c>
    </row>
    <row r="1019" spans="1:12" x14ac:dyDescent="0.25">
      <c r="A1019" s="72"/>
      <c r="B1019" s="82"/>
      <c r="C1019" s="82"/>
      <c r="D1019" s="79"/>
      <c r="E1019" s="83"/>
      <c r="F1019" s="83"/>
      <c r="G1019" s="81"/>
      <c r="H1019" s="126"/>
      <c r="I1019" s="238" t="str">
        <f>IF(ISNUMBER(F1019),_xlfn.IFS(RIGHT(H1019,3)="(b)",IF(AND(G1019&gt;=DATE('1. Informace o projektu'!$C$3,1,1),G1019&lt;=WORKDAY(DATE('1. Informace o projektu'!$C$3+1,1,31)-1,1)),"OK","!!"),RIGHT(H1019,3)="(a)",IF(AND(G1019&gt;=DATE('1. Informace o projektu'!$C$3,1,1),G1019&lt;=WORKDAY(DATE('1. Informace o projektu'!$C$3,12,31)-1,1,'6. Data'!$C$76:$C$89)),"OK","!!"),ISBLANK(G1019),"!",ISBLANK(H1019),"!!!",H1019='6. Data'!$B$3,"vyberte druh nákladu")," ")</f>
        <v xml:space="preserve"> </v>
      </c>
      <c r="J1019" s="261" t="str">
        <f t="shared" si="45"/>
        <v xml:space="preserve"> </v>
      </c>
      <c r="K1019" s="238" t="str">
        <f t="shared" si="46"/>
        <v xml:space="preserve"> </v>
      </c>
      <c r="L1019" s="87" t="str">
        <f t="shared" si="47"/>
        <v xml:space="preserve"> </v>
      </c>
    </row>
    <row r="1020" spans="1:12" x14ac:dyDescent="0.25">
      <c r="A1020" s="72"/>
      <c r="B1020" s="82"/>
      <c r="C1020" s="82"/>
      <c r="D1020" s="79"/>
      <c r="E1020" s="83"/>
      <c r="F1020" s="83"/>
      <c r="G1020" s="81"/>
      <c r="H1020" s="126"/>
      <c r="I1020" s="238" t="str">
        <f>IF(ISNUMBER(F1020),_xlfn.IFS(RIGHT(H1020,3)="(b)",IF(AND(G1020&gt;=DATE('1. Informace o projektu'!$C$3,1,1),G1020&lt;=WORKDAY(DATE('1. Informace o projektu'!$C$3+1,1,31)-1,1)),"OK","!!"),RIGHT(H1020,3)="(a)",IF(AND(G1020&gt;=DATE('1. Informace o projektu'!$C$3,1,1),G1020&lt;=WORKDAY(DATE('1. Informace o projektu'!$C$3,12,31)-1,1,'6. Data'!$C$76:$C$89)),"OK","!!"),ISBLANK(G1020),"!",ISBLANK(H1020),"!!!",H1020='6. Data'!$B$3,"vyberte druh nákladu")," ")</f>
        <v xml:space="preserve"> </v>
      </c>
      <c r="J1020" s="261" t="str">
        <f t="shared" si="45"/>
        <v xml:space="preserve"> </v>
      </c>
      <c r="K1020" s="238" t="str">
        <f t="shared" si="46"/>
        <v xml:space="preserve"> </v>
      </c>
      <c r="L1020" s="87" t="str">
        <f t="shared" si="47"/>
        <v xml:space="preserve"> </v>
      </c>
    </row>
    <row r="1021" spans="1:12" x14ac:dyDescent="0.25">
      <c r="A1021" s="72"/>
      <c r="B1021" s="82"/>
      <c r="C1021" s="82"/>
      <c r="D1021" s="79"/>
      <c r="E1021" s="83"/>
      <c r="F1021" s="83"/>
      <c r="G1021" s="81"/>
      <c r="H1021" s="126"/>
      <c r="I1021" s="238" t="str">
        <f>IF(ISNUMBER(F1021),_xlfn.IFS(RIGHT(H1021,3)="(b)",IF(AND(G1021&gt;=DATE('1. Informace o projektu'!$C$3,1,1),G1021&lt;=WORKDAY(DATE('1. Informace o projektu'!$C$3+1,1,31)-1,1)),"OK","!!"),RIGHT(H1021,3)="(a)",IF(AND(G1021&gt;=DATE('1. Informace o projektu'!$C$3,1,1),G1021&lt;=WORKDAY(DATE('1. Informace o projektu'!$C$3,12,31)-1,1,'6. Data'!$C$76:$C$89)),"OK","!!"),ISBLANK(G1021),"!",ISBLANK(H1021),"!!!",H1021='6. Data'!$B$3,"vyberte druh nákladu")," ")</f>
        <v xml:space="preserve"> </v>
      </c>
      <c r="J1021" s="261" t="str">
        <f t="shared" si="45"/>
        <v xml:space="preserve"> </v>
      </c>
      <c r="K1021" s="238" t="str">
        <f t="shared" si="46"/>
        <v xml:space="preserve"> </v>
      </c>
      <c r="L1021" s="87" t="str">
        <f t="shared" si="47"/>
        <v xml:space="preserve"> </v>
      </c>
    </row>
    <row r="1022" spans="1:12" x14ac:dyDescent="0.25">
      <c r="A1022" s="72"/>
      <c r="B1022" s="82"/>
      <c r="C1022" s="82"/>
      <c r="D1022" s="79"/>
      <c r="E1022" s="83"/>
      <c r="F1022" s="83"/>
      <c r="G1022" s="81"/>
      <c r="H1022" s="126"/>
      <c r="I1022" s="238" t="str">
        <f>IF(ISNUMBER(F1022),_xlfn.IFS(RIGHT(H1022,3)="(b)",IF(AND(G1022&gt;=DATE('1. Informace o projektu'!$C$3,1,1),G1022&lt;=WORKDAY(DATE('1. Informace o projektu'!$C$3+1,1,31)-1,1)),"OK","!!"),RIGHT(H1022,3)="(a)",IF(AND(G1022&gt;=DATE('1. Informace o projektu'!$C$3,1,1),G1022&lt;=WORKDAY(DATE('1. Informace o projektu'!$C$3,12,31)-1,1,'6. Data'!$C$76:$C$89)),"OK","!!"),ISBLANK(G1022),"!",ISBLANK(H1022),"!!!",H1022='6. Data'!$B$3,"vyberte druh nákladu")," ")</f>
        <v xml:space="preserve"> </v>
      </c>
      <c r="J1022" s="261" t="str">
        <f t="shared" si="45"/>
        <v xml:space="preserve"> </v>
      </c>
      <c r="K1022" s="238" t="str">
        <f t="shared" si="46"/>
        <v xml:space="preserve"> </v>
      </c>
      <c r="L1022" s="87" t="str">
        <f t="shared" si="47"/>
        <v xml:space="preserve"> </v>
      </c>
    </row>
    <row r="1023" spans="1:12" x14ac:dyDescent="0.25">
      <c r="A1023" s="72"/>
      <c r="B1023" s="82"/>
      <c r="C1023" s="82"/>
      <c r="D1023" s="79"/>
      <c r="E1023" s="83"/>
      <c r="F1023" s="83"/>
      <c r="G1023" s="81"/>
      <c r="H1023" s="126"/>
      <c r="I1023" s="238" t="str">
        <f>IF(ISNUMBER(F1023),_xlfn.IFS(RIGHT(H1023,3)="(b)",IF(AND(G1023&gt;=DATE('1. Informace o projektu'!$C$3,1,1),G1023&lt;=WORKDAY(DATE('1. Informace o projektu'!$C$3+1,1,31)-1,1)),"OK","!!"),RIGHT(H1023,3)="(a)",IF(AND(G1023&gt;=DATE('1. Informace o projektu'!$C$3,1,1),G1023&lt;=WORKDAY(DATE('1. Informace o projektu'!$C$3,12,31)-1,1,'6. Data'!$C$76:$C$89)),"OK","!!"),ISBLANK(G1023),"!",ISBLANK(H1023),"!!!",H1023='6. Data'!$B$3,"vyberte druh nákladu")," ")</f>
        <v xml:space="preserve"> </v>
      </c>
      <c r="J1023" s="261" t="str">
        <f t="shared" si="45"/>
        <v xml:space="preserve"> </v>
      </c>
      <c r="K1023" s="238" t="str">
        <f t="shared" si="46"/>
        <v xml:space="preserve"> </v>
      </c>
      <c r="L1023" s="87" t="str">
        <f t="shared" si="47"/>
        <v xml:space="preserve"> </v>
      </c>
    </row>
    <row r="1024" spans="1:12" x14ac:dyDescent="0.25">
      <c r="A1024" s="72"/>
      <c r="B1024" s="82"/>
      <c r="C1024" s="82"/>
      <c r="D1024" s="79"/>
      <c r="E1024" s="83"/>
      <c r="F1024" s="83"/>
      <c r="G1024" s="81"/>
      <c r="H1024" s="126"/>
      <c r="I1024" s="238" t="str">
        <f>IF(ISNUMBER(F1024),_xlfn.IFS(RIGHT(H1024,3)="(b)",IF(AND(G1024&gt;=DATE('1. Informace o projektu'!$C$3,1,1),G1024&lt;=WORKDAY(DATE('1. Informace o projektu'!$C$3+1,1,31)-1,1)),"OK","!!"),RIGHT(H1024,3)="(a)",IF(AND(G1024&gt;=DATE('1. Informace o projektu'!$C$3,1,1),G1024&lt;=WORKDAY(DATE('1. Informace o projektu'!$C$3,12,31)-1,1,'6. Data'!$C$76:$C$89)),"OK","!!"),ISBLANK(G1024),"!",ISBLANK(H1024),"!!!",H1024='6. Data'!$B$3,"vyberte druh nákladu")," ")</f>
        <v xml:space="preserve"> </v>
      </c>
      <c r="J1024" s="261" t="str">
        <f t="shared" si="45"/>
        <v xml:space="preserve"> </v>
      </c>
      <c r="K1024" s="238" t="str">
        <f t="shared" si="46"/>
        <v xml:space="preserve"> </v>
      </c>
      <c r="L1024" s="87" t="str">
        <f t="shared" si="47"/>
        <v xml:space="preserve"> </v>
      </c>
    </row>
    <row r="1025" spans="1:12" x14ac:dyDescent="0.25">
      <c r="A1025" s="72"/>
      <c r="B1025" s="82"/>
      <c r="C1025" s="82"/>
      <c r="D1025" s="79"/>
      <c r="E1025" s="83"/>
      <c r="F1025" s="83"/>
      <c r="G1025" s="81"/>
      <c r="H1025" s="126"/>
      <c r="I1025" s="238" t="str">
        <f>IF(ISNUMBER(F1025),_xlfn.IFS(RIGHT(H1025,3)="(b)",IF(AND(G1025&gt;=DATE('1. Informace o projektu'!$C$3,1,1),G1025&lt;=WORKDAY(DATE('1. Informace o projektu'!$C$3+1,1,31)-1,1)),"OK","!!"),RIGHT(H1025,3)="(a)",IF(AND(G1025&gt;=DATE('1. Informace o projektu'!$C$3,1,1),G1025&lt;=WORKDAY(DATE('1. Informace o projektu'!$C$3,12,31)-1,1,'6. Data'!$C$76:$C$89)),"OK","!!"),ISBLANK(G1025),"!",ISBLANK(H1025),"!!!",H1025='6. Data'!$B$3,"vyberte druh nákladu")," ")</f>
        <v xml:space="preserve"> </v>
      </c>
      <c r="J1025" s="261" t="str">
        <f t="shared" si="45"/>
        <v xml:space="preserve"> </v>
      </c>
      <c r="K1025" s="238" t="str">
        <f t="shared" si="46"/>
        <v xml:space="preserve"> </v>
      </c>
      <c r="L1025" s="87" t="str">
        <f t="shared" si="47"/>
        <v xml:space="preserve"> </v>
      </c>
    </row>
    <row r="1026" spans="1:12" x14ac:dyDescent="0.25">
      <c r="A1026" s="72"/>
      <c r="B1026" s="82"/>
      <c r="C1026" s="82"/>
      <c r="D1026" s="79"/>
      <c r="E1026" s="83"/>
      <c r="F1026" s="83"/>
      <c r="G1026" s="81"/>
      <c r="H1026" s="126"/>
      <c r="I1026" s="238" t="str">
        <f>IF(ISNUMBER(F1026),_xlfn.IFS(RIGHT(H1026,3)="(b)",IF(AND(G1026&gt;=DATE('1. Informace o projektu'!$C$3,1,1),G1026&lt;=WORKDAY(DATE('1. Informace o projektu'!$C$3+1,1,31)-1,1)),"OK","!!"),RIGHT(H1026,3)="(a)",IF(AND(G1026&gt;=DATE('1. Informace o projektu'!$C$3,1,1),G1026&lt;=WORKDAY(DATE('1. Informace o projektu'!$C$3,12,31)-1,1,'6. Data'!$C$76:$C$89)),"OK","!!"),ISBLANK(G1026),"!",ISBLANK(H1026),"!!!",H1026='6. Data'!$B$3,"vyberte druh nákladu")," ")</f>
        <v xml:space="preserve"> </v>
      </c>
      <c r="J1026" s="261" t="str">
        <f t="shared" si="45"/>
        <v xml:space="preserve"> </v>
      </c>
      <c r="K1026" s="238" t="str">
        <f t="shared" si="46"/>
        <v xml:space="preserve"> </v>
      </c>
      <c r="L1026" s="87" t="str">
        <f t="shared" si="47"/>
        <v xml:space="preserve"> </v>
      </c>
    </row>
    <row r="1027" spans="1:12" x14ac:dyDescent="0.25">
      <c r="A1027" s="72"/>
      <c r="B1027" s="82"/>
      <c r="C1027" s="82"/>
      <c r="D1027" s="79"/>
      <c r="E1027" s="83"/>
      <c r="F1027" s="83"/>
      <c r="G1027" s="81"/>
      <c r="H1027" s="126"/>
      <c r="I1027" s="238" t="str">
        <f>IF(ISNUMBER(F1027),_xlfn.IFS(RIGHT(H1027,3)="(b)",IF(AND(G1027&gt;=DATE('1. Informace o projektu'!$C$3,1,1),G1027&lt;=WORKDAY(DATE('1. Informace o projektu'!$C$3+1,1,31)-1,1)),"OK","!!"),RIGHT(H1027,3)="(a)",IF(AND(G1027&gt;=DATE('1. Informace o projektu'!$C$3,1,1),G1027&lt;=WORKDAY(DATE('1. Informace o projektu'!$C$3,12,31)-1,1,'6. Data'!$C$76:$C$89)),"OK","!!"),ISBLANK(G1027),"!",ISBLANK(H1027),"!!!",H1027='6. Data'!$B$3,"vyberte druh nákladu")," ")</f>
        <v xml:space="preserve"> </v>
      </c>
      <c r="J1027" s="261" t="str">
        <f t="shared" si="45"/>
        <v xml:space="preserve"> </v>
      </c>
      <c r="K1027" s="238" t="str">
        <f t="shared" si="46"/>
        <v xml:space="preserve"> </v>
      </c>
      <c r="L1027" s="87" t="str">
        <f t="shared" si="47"/>
        <v xml:space="preserve"> </v>
      </c>
    </row>
    <row r="1028" spans="1:12" x14ac:dyDescent="0.25">
      <c r="A1028" s="72"/>
      <c r="B1028" s="82"/>
      <c r="C1028" s="82"/>
      <c r="D1028" s="79"/>
      <c r="E1028" s="83"/>
      <c r="F1028" s="83"/>
      <c r="G1028" s="81"/>
      <c r="H1028" s="126"/>
      <c r="I1028" s="238" t="str">
        <f>IF(ISNUMBER(F1028),_xlfn.IFS(RIGHT(H1028,3)="(b)",IF(AND(G1028&gt;=DATE('1. Informace o projektu'!$C$3,1,1),G1028&lt;=WORKDAY(DATE('1. Informace o projektu'!$C$3+1,1,31)-1,1)),"OK","!!"),RIGHT(H1028,3)="(a)",IF(AND(G1028&gt;=DATE('1. Informace o projektu'!$C$3,1,1),G1028&lt;=WORKDAY(DATE('1. Informace o projektu'!$C$3,12,31)-1,1,'6. Data'!$C$76:$C$89)),"OK","!!"),ISBLANK(G1028),"!",ISBLANK(H1028),"!!!",H1028='6. Data'!$B$3,"vyberte druh nákladu")," ")</f>
        <v xml:space="preserve"> </v>
      </c>
      <c r="J1028" s="261" t="str">
        <f t="shared" si="45"/>
        <v xml:space="preserve"> </v>
      </c>
      <c r="K1028" s="238" t="str">
        <f t="shared" si="46"/>
        <v xml:space="preserve"> </v>
      </c>
      <c r="L1028" s="87" t="str">
        <f t="shared" si="47"/>
        <v xml:space="preserve"> </v>
      </c>
    </row>
    <row r="1029" spans="1:12" x14ac:dyDescent="0.25">
      <c r="A1029" s="72"/>
      <c r="B1029" s="82"/>
      <c r="C1029" s="82"/>
      <c r="D1029" s="79"/>
      <c r="E1029" s="83"/>
      <c r="F1029" s="83"/>
      <c r="G1029" s="81"/>
      <c r="H1029" s="126"/>
      <c r="I1029" s="238" t="str">
        <f>IF(ISNUMBER(F1029),_xlfn.IFS(RIGHT(H1029,3)="(b)",IF(AND(G1029&gt;=DATE('1. Informace o projektu'!$C$3,1,1),G1029&lt;=WORKDAY(DATE('1. Informace o projektu'!$C$3+1,1,31)-1,1)),"OK","!!"),RIGHT(H1029,3)="(a)",IF(AND(G1029&gt;=DATE('1. Informace o projektu'!$C$3,1,1),G1029&lt;=WORKDAY(DATE('1. Informace o projektu'!$C$3,12,31)-1,1,'6. Data'!$C$76:$C$89)),"OK","!!"),ISBLANK(G1029),"!",ISBLANK(H1029),"!!!",H1029='6. Data'!$B$3,"vyberte druh nákladu")," ")</f>
        <v xml:space="preserve"> </v>
      </c>
      <c r="J1029" s="261" t="str">
        <f t="shared" si="45"/>
        <v xml:space="preserve"> </v>
      </c>
      <c r="K1029" s="238" t="str">
        <f t="shared" si="46"/>
        <v xml:space="preserve"> </v>
      </c>
      <c r="L1029" s="87" t="str">
        <f t="shared" si="47"/>
        <v xml:space="preserve"> </v>
      </c>
    </row>
    <row r="1030" spans="1:12" x14ac:dyDescent="0.25">
      <c r="A1030" s="72"/>
      <c r="B1030" s="82"/>
      <c r="C1030" s="82"/>
      <c r="D1030" s="79"/>
      <c r="E1030" s="83"/>
      <c r="F1030" s="83"/>
      <c r="G1030" s="81"/>
      <c r="H1030" s="126"/>
      <c r="I1030" s="238" t="str">
        <f>IF(ISNUMBER(F1030),_xlfn.IFS(RIGHT(H1030,3)="(b)",IF(AND(G1030&gt;=DATE('1. Informace o projektu'!$C$3,1,1),G1030&lt;=WORKDAY(DATE('1. Informace o projektu'!$C$3+1,1,31)-1,1)),"OK","!!"),RIGHT(H1030,3)="(a)",IF(AND(G1030&gt;=DATE('1. Informace o projektu'!$C$3,1,1),G1030&lt;=WORKDAY(DATE('1. Informace o projektu'!$C$3,12,31)-1,1,'6. Data'!$C$76:$C$89)),"OK","!!"),ISBLANK(G1030),"!",ISBLANK(H1030),"!!!",H1030='6. Data'!$B$3,"vyberte druh nákladu")," ")</f>
        <v xml:space="preserve"> </v>
      </c>
      <c r="J1030" s="261" t="str">
        <f t="shared" si="45"/>
        <v xml:space="preserve"> </v>
      </c>
      <c r="K1030" s="238" t="str">
        <f t="shared" si="46"/>
        <v xml:space="preserve"> </v>
      </c>
      <c r="L1030" s="87" t="str">
        <f t="shared" si="47"/>
        <v xml:space="preserve"> </v>
      </c>
    </row>
    <row r="1031" spans="1:12" x14ac:dyDescent="0.25">
      <c r="A1031" s="72"/>
      <c r="B1031" s="82"/>
      <c r="C1031" s="82"/>
      <c r="D1031" s="79"/>
      <c r="E1031" s="83"/>
      <c r="F1031" s="83"/>
      <c r="G1031" s="81"/>
      <c r="H1031" s="126"/>
      <c r="I1031" s="238" t="str">
        <f>IF(ISNUMBER(F1031),_xlfn.IFS(RIGHT(H1031,3)="(b)",IF(AND(G1031&gt;=DATE('1. Informace o projektu'!$C$3,1,1),G1031&lt;=WORKDAY(DATE('1. Informace o projektu'!$C$3+1,1,31)-1,1)),"OK","!!"),RIGHT(H1031,3)="(a)",IF(AND(G1031&gt;=DATE('1. Informace o projektu'!$C$3,1,1),G1031&lt;=WORKDAY(DATE('1. Informace o projektu'!$C$3,12,31)-1,1,'6. Data'!$C$76:$C$89)),"OK","!!"),ISBLANK(G1031),"!",ISBLANK(H1031),"!!!",H1031='6. Data'!$B$3,"vyberte druh nákladu")," ")</f>
        <v xml:space="preserve"> </v>
      </c>
      <c r="J1031" s="261" t="str">
        <f t="shared" ref="J1031:J1094" si="48">_xlfn.IFS(I1031="!","Zapište datum úhrady",I1031="ok"," ",I1031=" "," ",I1031="!!!","vyberte druh nákladu",I1031="!!","nepovolené datum úhrady",I1031="vyberte druh nákladu","vyberte druh nákladu")</f>
        <v xml:space="preserve"> </v>
      </c>
      <c r="K1031" s="238" t="str">
        <f t="shared" ref="K1031:K1094" si="49">IF(ISNUMBER(F1031),IF(E1031&gt;=F1031,"OK","!")," ")</f>
        <v xml:space="preserve"> </v>
      </c>
      <c r="L1031" s="87" t="str">
        <f t="shared" ref="L1031:L1094" si="50">_xlfn.IFS(K1031="!","Hrazeno z dotace je vyšší než fakturovaná částka",K1031="ok"," ",K1031=" "," ")</f>
        <v xml:space="preserve"> </v>
      </c>
    </row>
    <row r="1032" spans="1:12" x14ac:dyDescent="0.25">
      <c r="A1032" s="72"/>
      <c r="B1032" s="82"/>
      <c r="C1032" s="82"/>
      <c r="D1032" s="79"/>
      <c r="E1032" s="83"/>
      <c r="F1032" s="83"/>
      <c r="G1032" s="81"/>
      <c r="H1032" s="126"/>
      <c r="I1032" s="238" t="str">
        <f>IF(ISNUMBER(F1032),_xlfn.IFS(RIGHT(H1032,3)="(b)",IF(AND(G1032&gt;=DATE('1. Informace o projektu'!$C$3,1,1),G1032&lt;=WORKDAY(DATE('1. Informace o projektu'!$C$3+1,1,31)-1,1)),"OK","!!"),RIGHT(H1032,3)="(a)",IF(AND(G1032&gt;=DATE('1. Informace o projektu'!$C$3,1,1),G1032&lt;=WORKDAY(DATE('1. Informace o projektu'!$C$3,12,31)-1,1,'6. Data'!$C$76:$C$89)),"OK","!!"),ISBLANK(G1032),"!",ISBLANK(H1032),"!!!",H1032='6. Data'!$B$3,"vyberte druh nákladu")," ")</f>
        <v xml:space="preserve"> </v>
      </c>
      <c r="J1032" s="261" t="str">
        <f t="shared" si="48"/>
        <v xml:space="preserve"> </v>
      </c>
      <c r="K1032" s="238" t="str">
        <f t="shared" si="49"/>
        <v xml:space="preserve"> </v>
      </c>
      <c r="L1032" s="87" t="str">
        <f t="shared" si="50"/>
        <v xml:space="preserve"> </v>
      </c>
    </row>
    <row r="1033" spans="1:12" x14ac:dyDescent="0.25">
      <c r="A1033" s="72"/>
      <c r="B1033" s="82"/>
      <c r="C1033" s="82"/>
      <c r="D1033" s="79"/>
      <c r="E1033" s="83"/>
      <c r="F1033" s="83"/>
      <c r="G1033" s="81"/>
      <c r="H1033" s="126"/>
      <c r="I1033" s="238" t="str">
        <f>IF(ISNUMBER(F1033),_xlfn.IFS(RIGHT(H1033,3)="(b)",IF(AND(G1033&gt;=DATE('1. Informace o projektu'!$C$3,1,1),G1033&lt;=WORKDAY(DATE('1. Informace o projektu'!$C$3+1,1,31)-1,1)),"OK","!!"),RIGHT(H1033,3)="(a)",IF(AND(G1033&gt;=DATE('1. Informace o projektu'!$C$3,1,1),G1033&lt;=WORKDAY(DATE('1. Informace o projektu'!$C$3,12,31)-1,1,'6. Data'!$C$76:$C$89)),"OK","!!"),ISBLANK(G1033),"!",ISBLANK(H1033),"!!!",H1033='6. Data'!$B$3,"vyberte druh nákladu")," ")</f>
        <v xml:space="preserve"> </v>
      </c>
      <c r="J1033" s="261" t="str">
        <f t="shared" si="48"/>
        <v xml:space="preserve"> </v>
      </c>
      <c r="K1033" s="238" t="str">
        <f t="shared" si="49"/>
        <v xml:space="preserve"> </v>
      </c>
      <c r="L1033" s="87" t="str">
        <f t="shared" si="50"/>
        <v xml:space="preserve"> </v>
      </c>
    </row>
    <row r="1034" spans="1:12" x14ac:dyDescent="0.25">
      <c r="A1034" s="72"/>
      <c r="B1034" s="82"/>
      <c r="C1034" s="82"/>
      <c r="D1034" s="79"/>
      <c r="E1034" s="83"/>
      <c r="F1034" s="83"/>
      <c r="G1034" s="81"/>
      <c r="H1034" s="126"/>
      <c r="I1034" s="238" t="str">
        <f>IF(ISNUMBER(F1034),_xlfn.IFS(RIGHT(H1034,3)="(b)",IF(AND(G1034&gt;=DATE('1. Informace o projektu'!$C$3,1,1),G1034&lt;=WORKDAY(DATE('1. Informace o projektu'!$C$3+1,1,31)-1,1)),"OK","!!"),RIGHT(H1034,3)="(a)",IF(AND(G1034&gt;=DATE('1. Informace o projektu'!$C$3,1,1),G1034&lt;=WORKDAY(DATE('1. Informace o projektu'!$C$3,12,31)-1,1,'6. Data'!$C$76:$C$89)),"OK","!!"),ISBLANK(G1034),"!",ISBLANK(H1034),"!!!",H1034='6. Data'!$B$3,"vyberte druh nákladu")," ")</f>
        <v xml:space="preserve"> </v>
      </c>
      <c r="J1034" s="261" t="str">
        <f t="shared" si="48"/>
        <v xml:space="preserve"> </v>
      </c>
      <c r="K1034" s="238" t="str">
        <f t="shared" si="49"/>
        <v xml:space="preserve"> </v>
      </c>
      <c r="L1034" s="87" t="str">
        <f t="shared" si="50"/>
        <v xml:space="preserve"> </v>
      </c>
    </row>
    <row r="1035" spans="1:12" x14ac:dyDescent="0.25">
      <c r="A1035" s="72"/>
      <c r="B1035" s="82"/>
      <c r="C1035" s="82"/>
      <c r="D1035" s="79"/>
      <c r="E1035" s="83"/>
      <c r="F1035" s="83"/>
      <c r="G1035" s="81"/>
      <c r="H1035" s="126"/>
      <c r="I1035" s="238" t="str">
        <f>IF(ISNUMBER(F1035),_xlfn.IFS(RIGHT(H1035,3)="(b)",IF(AND(G1035&gt;=DATE('1. Informace o projektu'!$C$3,1,1),G1035&lt;=WORKDAY(DATE('1. Informace o projektu'!$C$3+1,1,31)-1,1)),"OK","!!"),RIGHT(H1035,3)="(a)",IF(AND(G1035&gt;=DATE('1. Informace o projektu'!$C$3,1,1),G1035&lt;=WORKDAY(DATE('1. Informace o projektu'!$C$3,12,31)-1,1,'6. Data'!$C$76:$C$89)),"OK","!!"),ISBLANK(G1035),"!",ISBLANK(H1035),"!!!",H1035='6. Data'!$B$3,"vyberte druh nákladu")," ")</f>
        <v xml:space="preserve"> </v>
      </c>
      <c r="J1035" s="261" t="str">
        <f t="shared" si="48"/>
        <v xml:space="preserve"> </v>
      </c>
      <c r="K1035" s="238" t="str">
        <f t="shared" si="49"/>
        <v xml:space="preserve"> </v>
      </c>
      <c r="L1035" s="87" t="str">
        <f t="shared" si="50"/>
        <v xml:space="preserve"> </v>
      </c>
    </row>
    <row r="1036" spans="1:12" x14ac:dyDescent="0.25">
      <c r="A1036" s="72"/>
      <c r="B1036" s="82"/>
      <c r="C1036" s="82"/>
      <c r="D1036" s="79"/>
      <c r="E1036" s="83"/>
      <c r="F1036" s="83"/>
      <c r="G1036" s="81"/>
      <c r="H1036" s="126"/>
      <c r="I1036" s="238" t="str">
        <f>IF(ISNUMBER(F1036),_xlfn.IFS(RIGHT(H1036,3)="(b)",IF(AND(G1036&gt;=DATE('1. Informace o projektu'!$C$3,1,1),G1036&lt;=WORKDAY(DATE('1. Informace o projektu'!$C$3+1,1,31)-1,1)),"OK","!!"),RIGHT(H1036,3)="(a)",IF(AND(G1036&gt;=DATE('1. Informace o projektu'!$C$3,1,1),G1036&lt;=WORKDAY(DATE('1. Informace o projektu'!$C$3,12,31)-1,1,'6. Data'!$C$76:$C$89)),"OK","!!"),ISBLANK(G1036),"!",ISBLANK(H1036),"!!!",H1036='6. Data'!$B$3,"vyberte druh nákladu")," ")</f>
        <v xml:space="preserve"> </v>
      </c>
      <c r="J1036" s="261" t="str">
        <f t="shared" si="48"/>
        <v xml:space="preserve"> </v>
      </c>
      <c r="K1036" s="238" t="str">
        <f t="shared" si="49"/>
        <v xml:space="preserve"> </v>
      </c>
      <c r="L1036" s="87" t="str">
        <f t="shared" si="50"/>
        <v xml:space="preserve"> </v>
      </c>
    </row>
    <row r="1037" spans="1:12" x14ac:dyDescent="0.25">
      <c r="A1037" s="72"/>
      <c r="B1037" s="82"/>
      <c r="C1037" s="82"/>
      <c r="D1037" s="79"/>
      <c r="E1037" s="83"/>
      <c r="F1037" s="83"/>
      <c r="G1037" s="81"/>
      <c r="H1037" s="126"/>
      <c r="I1037" s="238" t="str">
        <f>IF(ISNUMBER(F1037),_xlfn.IFS(RIGHT(H1037,3)="(b)",IF(AND(G1037&gt;=DATE('1. Informace o projektu'!$C$3,1,1),G1037&lt;=WORKDAY(DATE('1. Informace o projektu'!$C$3+1,1,31)-1,1)),"OK","!!"),RIGHT(H1037,3)="(a)",IF(AND(G1037&gt;=DATE('1. Informace o projektu'!$C$3,1,1),G1037&lt;=WORKDAY(DATE('1. Informace o projektu'!$C$3,12,31)-1,1,'6. Data'!$C$76:$C$89)),"OK","!!"),ISBLANK(G1037),"!",ISBLANK(H1037),"!!!",H1037='6. Data'!$B$3,"vyberte druh nákladu")," ")</f>
        <v xml:space="preserve"> </v>
      </c>
      <c r="J1037" s="261" t="str">
        <f t="shared" si="48"/>
        <v xml:space="preserve"> </v>
      </c>
      <c r="K1037" s="238" t="str">
        <f t="shared" si="49"/>
        <v xml:space="preserve"> </v>
      </c>
      <c r="L1037" s="87" t="str">
        <f t="shared" si="50"/>
        <v xml:space="preserve"> </v>
      </c>
    </row>
    <row r="1038" spans="1:12" x14ac:dyDescent="0.25">
      <c r="A1038" s="72"/>
      <c r="B1038" s="82"/>
      <c r="C1038" s="82"/>
      <c r="D1038" s="79"/>
      <c r="E1038" s="83"/>
      <c r="F1038" s="83"/>
      <c r="G1038" s="81"/>
      <c r="H1038" s="126"/>
      <c r="I1038" s="238" t="str">
        <f>IF(ISNUMBER(F1038),_xlfn.IFS(RIGHT(H1038,3)="(b)",IF(AND(G1038&gt;=DATE('1. Informace o projektu'!$C$3,1,1),G1038&lt;=WORKDAY(DATE('1. Informace o projektu'!$C$3+1,1,31)-1,1)),"OK","!!"),RIGHT(H1038,3)="(a)",IF(AND(G1038&gt;=DATE('1. Informace o projektu'!$C$3,1,1),G1038&lt;=WORKDAY(DATE('1. Informace o projektu'!$C$3,12,31)-1,1,'6. Data'!$C$76:$C$89)),"OK","!!"),ISBLANK(G1038),"!",ISBLANK(H1038),"!!!",H1038='6. Data'!$B$3,"vyberte druh nákladu")," ")</f>
        <v xml:space="preserve"> </v>
      </c>
      <c r="J1038" s="261" t="str">
        <f t="shared" si="48"/>
        <v xml:space="preserve"> </v>
      </c>
      <c r="K1038" s="238" t="str">
        <f t="shared" si="49"/>
        <v xml:space="preserve"> </v>
      </c>
      <c r="L1038" s="87" t="str">
        <f t="shared" si="50"/>
        <v xml:space="preserve"> </v>
      </c>
    </row>
    <row r="1039" spans="1:12" x14ac:dyDescent="0.25">
      <c r="A1039" s="72"/>
      <c r="B1039" s="82"/>
      <c r="C1039" s="82"/>
      <c r="D1039" s="79"/>
      <c r="E1039" s="83"/>
      <c r="F1039" s="83"/>
      <c r="G1039" s="81"/>
      <c r="H1039" s="126"/>
      <c r="I1039" s="238" t="str">
        <f>IF(ISNUMBER(F1039),_xlfn.IFS(RIGHT(H1039,3)="(b)",IF(AND(G1039&gt;=DATE('1. Informace o projektu'!$C$3,1,1),G1039&lt;=WORKDAY(DATE('1. Informace o projektu'!$C$3+1,1,31)-1,1)),"OK","!!"),RIGHT(H1039,3)="(a)",IF(AND(G1039&gt;=DATE('1. Informace o projektu'!$C$3,1,1),G1039&lt;=WORKDAY(DATE('1. Informace o projektu'!$C$3,12,31)-1,1,'6. Data'!$C$76:$C$89)),"OK","!!"),ISBLANK(G1039),"!",ISBLANK(H1039),"!!!",H1039='6. Data'!$B$3,"vyberte druh nákladu")," ")</f>
        <v xml:space="preserve"> </v>
      </c>
      <c r="J1039" s="261" t="str">
        <f t="shared" si="48"/>
        <v xml:space="preserve"> </v>
      </c>
      <c r="K1039" s="238" t="str">
        <f t="shared" si="49"/>
        <v xml:space="preserve"> </v>
      </c>
      <c r="L1039" s="87" t="str">
        <f t="shared" si="50"/>
        <v xml:space="preserve"> </v>
      </c>
    </row>
    <row r="1040" spans="1:12" x14ac:dyDescent="0.25">
      <c r="A1040" s="72"/>
      <c r="B1040" s="82"/>
      <c r="C1040" s="82"/>
      <c r="D1040" s="79"/>
      <c r="E1040" s="83"/>
      <c r="F1040" s="83"/>
      <c r="G1040" s="81"/>
      <c r="H1040" s="126"/>
      <c r="I1040" s="238" t="str">
        <f>IF(ISNUMBER(F1040),_xlfn.IFS(RIGHT(H1040,3)="(b)",IF(AND(G1040&gt;=DATE('1. Informace o projektu'!$C$3,1,1),G1040&lt;=WORKDAY(DATE('1. Informace o projektu'!$C$3+1,1,31)-1,1)),"OK","!!"),RIGHT(H1040,3)="(a)",IF(AND(G1040&gt;=DATE('1. Informace o projektu'!$C$3,1,1),G1040&lt;=WORKDAY(DATE('1. Informace o projektu'!$C$3,12,31)-1,1,'6. Data'!$C$76:$C$89)),"OK","!!"),ISBLANK(G1040),"!",ISBLANK(H1040),"!!!",H1040='6. Data'!$B$3,"vyberte druh nákladu")," ")</f>
        <v xml:space="preserve"> </v>
      </c>
      <c r="J1040" s="261" t="str">
        <f t="shared" si="48"/>
        <v xml:space="preserve"> </v>
      </c>
      <c r="K1040" s="238" t="str">
        <f t="shared" si="49"/>
        <v xml:space="preserve"> </v>
      </c>
      <c r="L1040" s="87" t="str">
        <f t="shared" si="50"/>
        <v xml:space="preserve"> </v>
      </c>
    </row>
    <row r="1041" spans="1:12" x14ac:dyDescent="0.25">
      <c r="A1041" s="72"/>
      <c r="B1041" s="82"/>
      <c r="C1041" s="82"/>
      <c r="D1041" s="79"/>
      <c r="E1041" s="83"/>
      <c r="F1041" s="83"/>
      <c r="G1041" s="81"/>
      <c r="H1041" s="126"/>
      <c r="I1041" s="238" t="str">
        <f>IF(ISNUMBER(F1041),_xlfn.IFS(RIGHT(H1041,3)="(b)",IF(AND(G1041&gt;=DATE('1. Informace o projektu'!$C$3,1,1),G1041&lt;=WORKDAY(DATE('1. Informace o projektu'!$C$3+1,1,31)-1,1)),"OK","!!"),RIGHT(H1041,3)="(a)",IF(AND(G1041&gt;=DATE('1. Informace o projektu'!$C$3,1,1),G1041&lt;=WORKDAY(DATE('1. Informace o projektu'!$C$3,12,31)-1,1,'6. Data'!$C$76:$C$89)),"OK","!!"),ISBLANK(G1041),"!",ISBLANK(H1041),"!!!",H1041='6. Data'!$B$3,"vyberte druh nákladu")," ")</f>
        <v xml:space="preserve"> </v>
      </c>
      <c r="J1041" s="261" t="str">
        <f t="shared" si="48"/>
        <v xml:space="preserve"> </v>
      </c>
      <c r="K1041" s="238" t="str">
        <f t="shared" si="49"/>
        <v xml:space="preserve"> </v>
      </c>
      <c r="L1041" s="87" t="str">
        <f t="shared" si="50"/>
        <v xml:space="preserve"> </v>
      </c>
    </row>
    <row r="1042" spans="1:12" x14ac:dyDescent="0.25">
      <c r="A1042" s="72"/>
      <c r="B1042" s="82"/>
      <c r="C1042" s="82"/>
      <c r="D1042" s="79"/>
      <c r="E1042" s="83"/>
      <c r="F1042" s="83"/>
      <c r="G1042" s="81"/>
      <c r="H1042" s="126"/>
      <c r="I1042" s="238" t="str">
        <f>IF(ISNUMBER(F1042),_xlfn.IFS(RIGHT(H1042,3)="(b)",IF(AND(G1042&gt;=DATE('1. Informace o projektu'!$C$3,1,1),G1042&lt;=WORKDAY(DATE('1. Informace o projektu'!$C$3+1,1,31)-1,1)),"OK","!!"),RIGHT(H1042,3)="(a)",IF(AND(G1042&gt;=DATE('1. Informace o projektu'!$C$3,1,1),G1042&lt;=WORKDAY(DATE('1. Informace o projektu'!$C$3,12,31)-1,1,'6. Data'!$C$76:$C$89)),"OK","!!"),ISBLANK(G1042),"!",ISBLANK(H1042),"!!!",H1042='6. Data'!$B$3,"vyberte druh nákladu")," ")</f>
        <v xml:space="preserve"> </v>
      </c>
      <c r="J1042" s="261" t="str">
        <f t="shared" si="48"/>
        <v xml:space="preserve"> </v>
      </c>
      <c r="K1042" s="238" t="str">
        <f t="shared" si="49"/>
        <v xml:space="preserve"> </v>
      </c>
      <c r="L1042" s="87" t="str">
        <f t="shared" si="50"/>
        <v xml:space="preserve"> </v>
      </c>
    </row>
    <row r="1043" spans="1:12" x14ac:dyDescent="0.25">
      <c r="A1043" s="72"/>
      <c r="B1043" s="82"/>
      <c r="C1043" s="82"/>
      <c r="D1043" s="79"/>
      <c r="E1043" s="83"/>
      <c r="F1043" s="83"/>
      <c r="G1043" s="81"/>
      <c r="H1043" s="126"/>
      <c r="I1043" s="238" t="str">
        <f>IF(ISNUMBER(F1043),_xlfn.IFS(RIGHT(H1043,3)="(b)",IF(AND(G1043&gt;=DATE('1. Informace o projektu'!$C$3,1,1),G1043&lt;=WORKDAY(DATE('1. Informace o projektu'!$C$3+1,1,31)-1,1)),"OK","!!"),RIGHT(H1043,3)="(a)",IF(AND(G1043&gt;=DATE('1. Informace o projektu'!$C$3,1,1),G1043&lt;=WORKDAY(DATE('1. Informace o projektu'!$C$3,12,31)-1,1,'6. Data'!$C$76:$C$89)),"OK","!!"),ISBLANK(G1043),"!",ISBLANK(H1043),"!!!",H1043='6. Data'!$B$3,"vyberte druh nákladu")," ")</f>
        <v xml:space="preserve"> </v>
      </c>
      <c r="J1043" s="261" t="str">
        <f t="shared" si="48"/>
        <v xml:space="preserve"> </v>
      </c>
      <c r="K1043" s="238" t="str">
        <f t="shared" si="49"/>
        <v xml:space="preserve"> </v>
      </c>
      <c r="L1043" s="87" t="str">
        <f t="shared" si="50"/>
        <v xml:space="preserve"> </v>
      </c>
    </row>
    <row r="1044" spans="1:12" x14ac:dyDescent="0.25">
      <c r="A1044" s="72"/>
      <c r="B1044" s="82"/>
      <c r="C1044" s="82"/>
      <c r="D1044" s="79"/>
      <c r="E1044" s="83"/>
      <c r="F1044" s="83"/>
      <c r="G1044" s="81"/>
      <c r="H1044" s="126"/>
      <c r="I1044" s="238" t="str">
        <f>IF(ISNUMBER(F1044),_xlfn.IFS(RIGHT(H1044,3)="(b)",IF(AND(G1044&gt;=DATE('1. Informace o projektu'!$C$3,1,1),G1044&lt;=WORKDAY(DATE('1. Informace o projektu'!$C$3+1,1,31)-1,1)),"OK","!!"),RIGHT(H1044,3)="(a)",IF(AND(G1044&gt;=DATE('1. Informace o projektu'!$C$3,1,1),G1044&lt;=WORKDAY(DATE('1. Informace o projektu'!$C$3,12,31)-1,1,'6. Data'!$C$76:$C$89)),"OK","!!"),ISBLANK(G1044),"!",ISBLANK(H1044),"!!!",H1044='6. Data'!$B$3,"vyberte druh nákladu")," ")</f>
        <v xml:space="preserve"> </v>
      </c>
      <c r="J1044" s="261" t="str">
        <f t="shared" si="48"/>
        <v xml:space="preserve"> </v>
      </c>
      <c r="K1044" s="238" t="str">
        <f t="shared" si="49"/>
        <v xml:space="preserve"> </v>
      </c>
      <c r="L1044" s="87" t="str">
        <f t="shared" si="50"/>
        <v xml:space="preserve"> </v>
      </c>
    </row>
    <row r="1045" spans="1:12" x14ac:dyDescent="0.25">
      <c r="A1045" s="72"/>
      <c r="B1045" s="82"/>
      <c r="C1045" s="82"/>
      <c r="D1045" s="79"/>
      <c r="E1045" s="83"/>
      <c r="F1045" s="83"/>
      <c r="G1045" s="81"/>
      <c r="H1045" s="126"/>
      <c r="I1045" s="238" t="str">
        <f>IF(ISNUMBER(F1045),_xlfn.IFS(RIGHT(H1045,3)="(b)",IF(AND(G1045&gt;=DATE('1. Informace o projektu'!$C$3,1,1),G1045&lt;=WORKDAY(DATE('1. Informace o projektu'!$C$3+1,1,31)-1,1)),"OK","!!"),RIGHT(H1045,3)="(a)",IF(AND(G1045&gt;=DATE('1. Informace o projektu'!$C$3,1,1),G1045&lt;=WORKDAY(DATE('1. Informace o projektu'!$C$3,12,31)-1,1,'6. Data'!$C$76:$C$89)),"OK","!!"),ISBLANK(G1045),"!",ISBLANK(H1045),"!!!",H1045='6. Data'!$B$3,"vyberte druh nákladu")," ")</f>
        <v xml:space="preserve"> </v>
      </c>
      <c r="J1045" s="261" t="str">
        <f t="shared" si="48"/>
        <v xml:space="preserve"> </v>
      </c>
      <c r="K1045" s="238" t="str">
        <f t="shared" si="49"/>
        <v xml:space="preserve"> </v>
      </c>
      <c r="L1045" s="87" t="str">
        <f t="shared" si="50"/>
        <v xml:space="preserve"> </v>
      </c>
    </row>
    <row r="1046" spans="1:12" x14ac:dyDescent="0.25">
      <c r="A1046" s="72"/>
      <c r="B1046" s="82"/>
      <c r="C1046" s="82"/>
      <c r="D1046" s="79"/>
      <c r="E1046" s="83"/>
      <c r="F1046" s="83"/>
      <c r="G1046" s="81"/>
      <c r="H1046" s="126"/>
      <c r="I1046" s="238" t="str">
        <f>IF(ISNUMBER(F1046),_xlfn.IFS(RIGHT(H1046,3)="(b)",IF(AND(G1046&gt;=DATE('1. Informace o projektu'!$C$3,1,1),G1046&lt;=WORKDAY(DATE('1. Informace o projektu'!$C$3+1,1,31)-1,1)),"OK","!!"),RIGHT(H1046,3)="(a)",IF(AND(G1046&gt;=DATE('1. Informace o projektu'!$C$3,1,1),G1046&lt;=WORKDAY(DATE('1. Informace o projektu'!$C$3,12,31)-1,1,'6. Data'!$C$76:$C$89)),"OK","!!"),ISBLANK(G1046),"!",ISBLANK(H1046),"!!!",H1046='6. Data'!$B$3,"vyberte druh nákladu")," ")</f>
        <v xml:space="preserve"> </v>
      </c>
      <c r="J1046" s="261" t="str">
        <f t="shared" si="48"/>
        <v xml:space="preserve"> </v>
      </c>
      <c r="K1046" s="238" t="str">
        <f t="shared" si="49"/>
        <v xml:space="preserve"> </v>
      </c>
      <c r="L1046" s="87" t="str">
        <f t="shared" si="50"/>
        <v xml:space="preserve"> </v>
      </c>
    </row>
    <row r="1047" spans="1:12" x14ac:dyDescent="0.25">
      <c r="A1047" s="72"/>
      <c r="B1047" s="82"/>
      <c r="C1047" s="82"/>
      <c r="D1047" s="79"/>
      <c r="E1047" s="83"/>
      <c r="F1047" s="83"/>
      <c r="G1047" s="81"/>
      <c r="H1047" s="126"/>
      <c r="I1047" s="238" t="str">
        <f>IF(ISNUMBER(F1047),_xlfn.IFS(RIGHT(H1047,3)="(b)",IF(AND(G1047&gt;=DATE('1. Informace o projektu'!$C$3,1,1),G1047&lt;=WORKDAY(DATE('1. Informace o projektu'!$C$3+1,1,31)-1,1)),"OK","!!"),RIGHT(H1047,3)="(a)",IF(AND(G1047&gt;=DATE('1. Informace o projektu'!$C$3,1,1),G1047&lt;=WORKDAY(DATE('1. Informace o projektu'!$C$3,12,31)-1,1,'6. Data'!$C$76:$C$89)),"OK","!!"),ISBLANK(G1047),"!",ISBLANK(H1047),"!!!",H1047='6. Data'!$B$3,"vyberte druh nákladu")," ")</f>
        <v xml:space="preserve"> </v>
      </c>
      <c r="J1047" s="261" t="str">
        <f t="shared" si="48"/>
        <v xml:space="preserve"> </v>
      </c>
      <c r="K1047" s="238" t="str">
        <f t="shared" si="49"/>
        <v xml:space="preserve"> </v>
      </c>
      <c r="L1047" s="87" t="str">
        <f t="shared" si="50"/>
        <v xml:space="preserve"> </v>
      </c>
    </row>
    <row r="1048" spans="1:12" x14ac:dyDescent="0.25">
      <c r="A1048" s="72"/>
      <c r="B1048" s="82"/>
      <c r="C1048" s="82"/>
      <c r="D1048" s="79"/>
      <c r="E1048" s="83"/>
      <c r="F1048" s="83"/>
      <c r="G1048" s="81"/>
      <c r="H1048" s="126"/>
      <c r="I1048" s="238" t="str">
        <f>IF(ISNUMBER(F1048),_xlfn.IFS(RIGHT(H1048,3)="(b)",IF(AND(G1048&gt;=DATE('1. Informace o projektu'!$C$3,1,1),G1048&lt;=WORKDAY(DATE('1. Informace o projektu'!$C$3+1,1,31)-1,1)),"OK","!!"),RIGHT(H1048,3)="(a)",IF(AND(G1048&gt;=DATE('1. Informace o projektu'!$C$3,1,1),G1048&lt;=WORKDAY(DATE('1. Informace o projektu'!$C$3,12,31)-1,1,'6. Data'!$C$76:$C$89)),"OK","!!"),ISBLANK(G1048),"!",ISBLANK(H1048),"!!!",H1048='6. Data'!$B$3,"vyberte druh nákladu")," ")</f>
        <v xml:space="preserve"> </v>
      </c>
      <c r="J1048" s="261" t="str">
        <f t="shared" si="48"/>
        <v xml:space="preserve"> </v>
      </c>
      <c r="K1048" s="238" t="str">
        <f t="shared" si="49"/>
        <v xml:space="preserve"> </v>
      </c>
      <c r="L1048" s="87" t="str">
        <f t="shared" si="50"/>
        <v xml:space="preserve"> </v>
      </c>
    </row>
    <row r="1049" spans="1:12" x14ac:dyDescent="0.25">
      <c r="A1049" s="72"/>
      <c r="B1049" s="82"/>
      <c r="C1049" s="82"/>
      <c r="D1049" s="79"/>
      <c r="E1049" s="83"/>
      <c r="F1049" s="83"/>
      <c r="G1049" s="81"/>
      <c r="H1049" s="126"/>
      <c r="I1049" s="238" t="str">
        <f>IF(ISNUMBER(F1049),_xlfn.IFS(RIGHT(H1049,3)="(b)",IF(AND(G1049&gt;=DATE('1. Informace o projektu'!$C$3,1,1),G1049&lt;=WORKDAY(DATE('1. Informace o projektu'!$C$3+1,1,31)-1,1)),"OK","!!"),RIGHT(H1049,3)="(a)",IF(AND(G1049&gt;=DATE('1. Informace o projektu'!$C$3,1,1),G1049&lt;=WORKDAY(DATE('1. Informace o projektu'!$C$3,12,31)-1,1,'6. Data'!$C$76:$C$89)),"OK","!!"),ISBLANK(G1049),"!",ISBLANK(H1049),"!!!",H1049='6. Data'!$B$3,"vyberte druh nákladu")," ")</f>
        <v xml:space="preserve"> </v>
      </c>
      <c r="J1049" s="261" t="str">
        <f t="shared" si="48"/>
        <v xml:space="preserve"> </v>
      </c>
      <c r="K1049" s="238" t="str">
        <f t="shared" si="49"/>
        <v xml:space="preserve"> </v>
      </c>
      <c r="L1049" s="87" t="str">
        <f t="shared" si="50"/>
        <v xml:space="preserve"> </v>
      </c>
    </row>
    <row r="1050" spans="1:12" x14ac:dyDescent="0.25">
      <c r="A1050" s="72"/>
      <c r="B1050" s="82"/>
      <c r="C1050" s="82"/>
      <c r="D1050" s="79"/>
      <c r="E1050" s="83"/>
      <c r="F1050" s="83"/>
      <c r="G1050" s="81"/>
      <c r="H1050" s="126"/>
      <c r="I1050" s="238" t="str">
        <f>IF(ISNUMBER(F1050),_xlfn.IFS(RIGHT(H1050,3)="(b)",IF(AND(G1050&gt;=DATE('1. Informace o projektu'!$C$3,1,1),G1050&lt;=WORKDAY(DATE('1. Informace o projektu'!$C$3+1,1,31)-1,1)),"OK","!!"),RIGHT(H1050,3)="(a)",IF(AND(G1050&gt;=DATE('1. Informace o projektu'!$C$3,1,1),G1050&lt;=WORKDAY(DATE('1. Informace o projektu'!$C$3,12,31)-1,1,'6. Data'!$C$76:$C$89)),"OK","!!"),ISBLANK(G1050),"!",ISBLANK(H1050),"!!!",H1050='6. Data'!$B$3,"vyberte druh nákladu")," ")</f>
        <v xml:space="preserve"> </v>
      </c>
      <c r="J1050" s="261" t="str">
        <f t="shared" si="48"/>
        <v xml:space="preserve"> </v>
      </c>
      <c r="K1050" s="238" t="str">
        <f t="shared" si="49"/>
        <v xml:space="preserve"> </v>
      </c>
      <c r="L1050" s="87" t="str">
        <f t="shared" si="50"/>
        <v xml:space="preserve"> </v>
      </c>
    </row>
    <row r="1051" spans="1:12" x14ac:dyDescent="0.25">
      <c r="A1051" s="72"/>
      <c r="B1051" s="82"/>
      <c r="C1051" s="82"/>
      <c r="D1051" s="79"/>
      <c r="E1051" s="83"/>
      <c r="F1051" s="83"/>
      <c r="G1051" s="81"/>
      <c r="H1051" s="126"/>
      <c r="I1051" s="238" t="str">
        <f>IF(ISNUMBER(F1051),_xlfn.IFS(RIGHT(H1051,3)="(b)",IF(AND(G1051&gt;=DATE('1. Informace o projektu'!$C$3,1,1),G1051&lt;=WORKDAY(DATE('1. Informace o projektu'!$C$3+1,1,31)-1,1)),"OK","!!"),RIGHT(H1051,3)="(a)",IF(AND(G1051&gt;=DATE('1. Informace o projektu'!$C$3,1,1),G1051&lt;=WORKDAY(DATE('1. Informace o projektu'!$C$3,12,31)-1,1,'6. Data'!$C$76:$C$89)),"OK","!!"),ISBLANK(G1051),"!",ISBLANK(H1051),"!!!",H1051='6. Data'!$B$3,"vyberte druh nákladu")," ")</f>
        <v xml:space="preserve"> </v>
      </c>
      <c r="J1051" s="261" t="str">
        <f t="shared" si="48"/>
        <v xml:space="preserve"> </v>
      </c>
      <c r="K1051" s="238" t="str">
        <f t="shared" si="49"/>
        <v xml:space="preserve"> </v>
      </c>
      <c r="L1051" s="87" t="str">
        <f t="shared" si="50"/>
        <v xml:space="preserve"> </v>
      </c>
    </row>
    <row r="1052" spans="1:12" x14ac:dyDescent="0.25">
      <c r="A1052" s="72"/>
      <c r="B1052" s="82"/>
      <c r="C1052" s="82"/>
      <c r="D1052" s="79"/>
      <c r="E1052" s="83"/>
      <c r="F1052" s="83"/>
      <c r="G1052" s="81"/>
      <c r="H1052" s="126"/>
      <c r="I1052" s="238" t="str">
        <f>IF(ISNUMBER(F1052),_xlfn.IFS(RIGHT(H1052,3)="(b)",IF(AND(G1052&gt;=DATE('1. Informace o projektu'!$C$3,1,1),G1052&lt;=WORKDAY(DATE('1. Informace o projektu'!$C$3+1,1,31)-1,1)),"OK","!!"),RIGHT(H1052,3)="(a)",IF(AND(G1052&gt;=DATE('1. Informace o projektu'!$C$3,1,1),G1052&lt;=WORKDAY(DATE('1. Informace o projektu'!$C$3,12,31)-1,1,'6. Data'!$C$76:$C$89)),"OK","!!"),ISBLANK(G1052),"!",ISBLANK(H1052),"!!!",H1052='6. Data'!$B$3,"vyberte druh nákladu")," ")</f>
        <v xml:space="preserve"> </v>
      </c>
      <c r="J1052" s="261" t="str">
        <f t="shared" si="48"/>
        <v xml:space="preserve"> </v>
      </c>
      <c r="K1052" s="238" t="str">
        <f t="shared" si="49"/>
        <v xml:space="preserve"> </v>
      </c>
      <c r="L1052" s="87" t="str">
        <f t="shared" si="50"/>
        <v xml:space="preserve"> </v>
      </c>
    </row>
    <row r="1053" spans="1:12" x14ac:dyDescent="0.25">
      <c r="A1053" s="72"/>
      <c r="B1053" s="82"/>
      <c r="C1053" s="82"/>
      <c r="D1053" s="79"/>
      <c r="E1053" s="83"/>
      <c r="F1053" s="83"/>
      <c r="G1053" s="81"/>
      <c r="H1053" s="126"/>
      <c r="I1053" s="238" t="str">
        <f>IF(ISNUMBER(F1053),_xlfn.IFS(RIGHT(H1053,3)="(b)",IF(AND(G1053&gt;=DATE('1. Informace o projektu'!$C$3,1,1),G1053&lt;=WORKDAY(DATE('1. Informace o projektu'!$C$3+1,1,31)-1,1)),"OK","!!"),RIGHT(H1053,3)="(a)",IF(AND(G1053&gt;=DATE('1. Informace o projektu'!$C$3,1,1),G1053&lt;=WORKDAY(DATE('1. Informace o projektu'!$C$3,12,31)-1,1,'6. Data'!$C$76:$C$89)),"OK","!!"),ISBLANK(G1053),"!",ISBLANK(H1053),"!!!",H1053='6. Data'!$B$3,"vyberte druh nákladu")," ")</f>
        <v xml:space="preserve"> </v>
      </c>
      <c r="J1053" s="261" t="str">
        <f t="shared" si="48"/>
        <v xml:space="preserve"> </v>
      </c>
      <c r="K1053" s="238" t="str">
        <f t="shared" si="49"/>
        <v xml:space="preserve"> </v>
      </c>
      <c r="L1053" s="87" t="str">
        <f t="shared" si="50"/>
        <v xml:space="preserve"> </v>
      </c>
    </row>
    <row r="1054" spans="1:12" x14ac:dyDescent="0.25">
      <c r="A1054" s="72"/>
      <c r="B1054" s="82"/>
      <c r="C1054" s="82"/>
      <c r="D1054" s="79"/>
      <c r="E1054" s="83"/>
      <c r="F1054" s="83"/>
      <c r="G1054" s="81"/>
      <c r="H1054" s="126"/>
      <c r="I1054" s="238" t="str">
        <f>IF(ISNUMBER(F1054),_xlfn.IFS(RIGHT(H1054,3)="(b)",IF(AND(G1054&gt;=DATE('1. Informace o projektu'!$C$3,1,1),G1054&lt;=WORKDAY(DATE('1. Informace o projektu'!$C$3+1,1,31)-1,1)),"OK","!!"),RIGHT(H1054,3)="(a)",IF(AND(G1054&gt;=DATE('1. Informace o projektu'!$C$3,1,1),G1054&lt;=WORKDAY(DATE('1. Informace o projektu'!$C$3,12,31)-1,1,'6. Data'!$C$76:$C$89)),"OK","!!"),ISBLANK(G1054),"!",ISBLANK(H1054),"!!!",H1054='6. Data'!$B$3,"vyberte druh nákladu")," ")</f>
        <v xml:space="preserve"> </v>
      </c>
      <c r="J1054" s="261" t="str">
        <f t="shared" si="48"/>
        <v xml:space="preserve"> </v>
      </c>
      <c r="K1054" s="238" t="str">
        <f t="shared" si="49"/>
        <v xml:space="preserve"> </v>
      </c>
      <c r="L1054" s="87" t="str">
        <f t="shared" si="50"/>
        <v xml:space="preserve"> </v>
      </c>
    </row>
    <row r="1055" spans="1:12" x14ac:dyDescent="0.25">
      <c r="A1055" s="72"/>
      <c r="B1055" s="82"/>
      <c r="C1055" s="82"/>
      <c r="D1055" s="79"/>
      <c r="E1055" s="83"/>
      <c r="F1055" s="83"/>
      <c r="G1055" s="81"/>
      <c r="H1055" s="126"/>
      <c r="I1055" s="238" t="str">
        <f>IF(ISNUMBER(F1055),_xlfn.IFS(RIGHT(H1055,3)="(b)",IF(AND(G1055&gt;=DATE('1. Informace o projektu'!$C$3,1,1),G1055&lt;=WORKDAY(DATE('1. Informace o projektu'!$C$3+1,1,31)-1,1)),"OK","!!"),RIGHT(H1055,3)="(a)",IF(AND(G1055&gt;=DATE('1. Informace o projektu'!$C$3,1,1),G1055&lt;=WORKDAY(DATE('1. Informace o projektu'!$C$3,12,31)-1,1,'6. Data'!$C$76:$C$89)),"OK","!!"),ISBLANK(G1055),"!",ISBLANK(H1055),"!!!",H1055='6. Data'!$B$3,"vyberte druh nákladu")," ")</f>
        <v xml:space="preserve"> </v>
      </c>
      <c r="J1055" s="261" t="str">
        <f t="shared" si="48"/>
        <v xml:space="preserve"> </v>
      </c>
      <c r="K1055" s="238" t="str">
        <f t="shared" si="49"/>
        <v xml:space="preserve"> </v>
      </c>
      <c r="L1055" s="87" t="str">
        <f t="shared" si="50"/>
        <v xml:space="preserve"> </v>
      </c>
    </row>
    <row r="1056" spans="1:12" x14ac:dyDescent="0.25">
      <c r="A1056" s="72"/>
      <c r="B1056" s="82"/>
      <c r="C1056" s="82"/>
      <c r="D1056" s="79"/>
      <c r="E1056" s="83"/>
      <c r="F1056" s="83"/>
      <c r="G1056" s="81"/>
      <c r="H1056" s="126"/>
      <c r="I1056" s="238" t="str">
        <f>IF(ISNUMBER(F1056),_xlfn.IFS(RIGHT(H1056,3)="(b)",IF(AND(G1056&gt;=DATE('1. Informace o projektu'!$C$3,1,1),G1056&lt;=WORKDAY(DATE('1. Informace o projektu'!$C$3+1,1,31)-1,1)),"OK","!!"),RIGHT(H1056,3)="(a)",IF(AND(G1056&gt;=DATE('1. Informace o projektu'!$C$3,1,1),G1056&lt;=WORKDAY(DATE('1. Informace o projektu'!$C$3,12,31)-1,1,'6. Data'!$C$76:$C$89)),"OK","!!"),ISBLANK(G1056),"!",ISBLANK(H1056),"!!!",H1056='6. Data'!$B$3,"vyberte druh nákladu")," ")</f>
        <v xml:space="preserve"> </v>
      </c>
      <c r="J1056" s="261" t="str">
        <f t="shared" si="48"/>
        <v xml:space="preserve"> </v>
      </c>
      <c r="K1056" s="238" t="str">
        <f t="shared" si="49"/>
        <v xml:space="preserve"> </v>
      </c>
      <c r="L1056" s="87" t="str">
        <f t="shared" si="50"/>
        <v xml:space="preserve"> </v>
      </c>
    </row>
    <row r="1057" spans="1:12" x14ac:dyDescent="0.25">
      <c r="A1057" s="72"/>
      <c r="B1057" s="82"/>
      <c r="C1057" s="82"/>
      <c r="D1057" s="79"/>
      <c r="E1057" s="83"/>
      <c r="F1057" s="83"/>
      <c r="G1057" s="81"/>
      <c r="H1057" s="126"/>
      <c r="I1057" s="238" t="str">
        <f>IF(ISNUMBER(F1057),_xlfn.IFS(RIGHT(H1057,3)="(b)",IF(AND(G1057&gt;=DATE('1. Informace o projektu'!$C$3,1,1),G1057&lt;=WORKDAY(DATE('1. Informace o projektu'!$C$3+1,1,31)-1,1)),"OK","!!"),RIGHT(H1057,3)="(a)",IF(AND(G1057&gt;=DATE('1. Informace o projektu'!$C$3,1,1),G1057&lt;=WORKDAY(DATE('1. Informace o projektu'!$C$3,12,31)-1,1,'6. Data'!$C$76:$C$89)),"OK","!!"),ISBLANK(G1057),"!",ISBLANK(H1057),"!!!",H1057='6. Data'!$B$3,"vyberte druh nákladu")," ")</f>
        <v xml:space="preserve"> </v>
      </c>
      <c r="J1057" s="261" t="str">
        <f t="shared" si="48"/>
        <v xml:space="preserve"> </v>
      </c>
      <c r="K1057" s="238" t="str">
        <f t="shared" si="49"/>
        <v xml:space="preserve"> </v>
      </c>
      <c r="L1057" s="87" t="str">
        <f t="shared" si="50"/>
        <v xml:space="preserve"> </v>
      </c>
    </row>
    <row r="1058" spans="1:12" x14ac:dyDescent="0.25">
      <c r="A1058" s="72"/>
      <c r="B1058" s="82"/>
      <c r="C1058" s="82"/>
      <c r="D1058" s="79"/>
      <c r="E1058" s="83"/>
      <c r="F1058" s="83"/>
      <c r="G1058" s="81"/>
      <c r="H1058" s="126"/>
      <c r="I1058" s="238" t="str">
        <f>IF(ISNUMBER(F1058),_xlfn.IFS(RIGHT(H1058,3)="(b)",IF(AND(G1058&gt;=DATE('1. Informace o projektu'!$C$3,1,1),G1058&lt;=WORKDAY(DATE('1. Informace o projektu'!$C$3+1,1,31)-1,1)),"OK","!!"),RIGHT(H1058,3)="(a)",IF(AND(G1058&gt;=DATE('1. Informace o projektu'!$C$3,1,1),G1058&lt;=WORKDAY(DATE('1. Informace o projektu'!$C$3,12,31)-1,1,'6. Data'!$C$76:$C$89)),"OK","!!"),ISBLANK(G1058),"!",ISBLANK(H1058),"!!!",H1058='6. Data'!$B$3,"vyberte druh nákladu")," ")</f>
        <v xml:space="preserve"> </v>
      </c>
      <c r="J1058" s="261" t="str">
        <f t="shared" si="48"/>
        <v xml:space="preserve"> </v>
      </c>
      <c r="K1058" s="238" t="str">
        <f t="shared" si="49"/>
        <v xml:space="preserve"> </v>
      </c>
      <c r="L1058" s="87" t="str">
        <f t="shared" si="50"/>
        <v xml:space="preserve"> </v>
      </c>
    </row>
    <row r="1059" spans="1:12" x14ac:dyDescent="0.25">
      <c r="A1059" s="72"/>
      <c r="B1059" s="82"/>
      <c r="C1059" s="82"/>
      <c r="D1059" s="79"/>
      <c r="E1059" s="83"/>
      <c r="F1059" s="83"/>
      <c r="G1059" s="81"/>
      <c r="H1059" s="126"/>
      <c r="I1059" s="238" t="str">
        <f>IF(ISNUMBER(F1059),_xlfn.IFS(RIGHT(H1059,3)="(b)",IF(AND(G1059&gt;=DATE('1. Informace o projektu'!$C$3,1,1),G1059&lt;=WORKDAY(DATE('1. Informace o projektu'!$C$3+1,1,31)-1,1)),"OK","!!"),RIGHT(H1059,3)="(a)",IF(AND(G1059&gt;=DATE('1. Informace o projektu'!$C$3,1,1),G1059&lt;=WORKDAY(DATE('1. Informace o projektu'!$C$3,12,31)-1,1,'6. Data'!$C$76:$C$89)),"OK","!!"),ISBLANK(G1059),"!",ISBLANK(H1059),"!!!",H1059='6. Data'!$B$3,"vyberte druh nákladu")," ")</f>
        <v xml:space="preserve"> </v>
      </c>
      <c r="J1059" s="261" t="str">
        <f t="shared" si="48"/>
        <v xml:space="preserve"> </v>
      </c>
      <c r="K1059" s="238" t="str">
        <f t="shared" si="49"/>
        <v xml:space="preserve"> </v>
      </c>
      <c r="L1059" s="87" t="str">
        <f t="shared" si="50"/>
        <v xml:space="preserve"> </v>
      </c>
    </row>
    <row r="1060" spans="1:12" x14ac:dyDescent="0.25">
      <c r="A1060" s="72"/>
      <c r="B1060" s="82"/>
      <c r="C1060" s="82"/>
      <c r="D1060" s="79"/>
      <c r="E1060" s="83"/>
      <c r="F1060" s="83"/>
      <c r="G1060" s="81"/>
      <c r="H1060" s="126"/>
      <c r="I1060" s="238" t="str">
        <f>IF(ISNUMBER(F1060),_xlfn.IFS(RIGHT(H1060,3)="(b)",IF(AND(G1060&gt;=DATE('1. Informace o projektu'!$C$3,1,1),G1060&lt;=WORKDAY(DATE('1. Informace o projektu'!$C$3+1,1,31)-1,1)),"OK","!!"),RIGHT(H1060,3)="(a)",IF(AND(G1060&gt;=DATE('1. Informace o projektu'!$C$3,1,1),G1060&lt;=WORKDAY(DATE('1. Informace o projektu'!$C$3,12,31)-1,1,'6. Data'!$C$76:$C$89)),"OK","!!"),ISBLANK(G1060),"!",ISBLANK(H1060),"!!!",H1060='6. Data'!$B$3,"vyberte druh nákladu")," ")</f>
        <v xml:space="preserve"> </v>
      </c>
      <c r="J1060" s="261" t="str">
        <f t="shared" si="48"/>
        <v xml:space="preserve"> </v>
      </c>
      <c r="K1060" s="238" t="str">
        <f t="shared" si="49"/>
        <v xml:space="preserve"> </v>
      </c>
      <c r="L1060" s="87" t="str">
        <f t="shared" si="50"/>
        <v xml:space="preserve"> </v>
      </c>
    </row>
    <row r="1061" spans="1:12" x14ac:dyDescent="0.25">
      <c r="A1061" s="72"/>
      <c r="B1061" s="82"/>
      <c r="C1061" s="82"/>
      <c r="D1061" s="79"/>
      <c r="E1061" s="83"/>
      <c r="F1061" s="83"/>
      <c r="G1061" s="81"/>
      <c r="H1061" s="126"/>
      <c r="I1061" s="238" t="str">
        <f>IF(ISNUMBER(F1061),_xlfn.IFS(RIGHT(H1061,3)="(b)",IF(AND(G1061&gt;=DATE('1. Informace o projektu'!$C$3,1,1),G1061&lt;=WORKDAY(DATE('1. Informace o projektu'!$C$3+1,1,31)-1,1)),"OK","!!"),RIGHT(H1061,3)="(a)",IF(AND(G1061&gt;=DATE('1. Informace o projektu'!$C$3,1,1),G1061&lt;=WORKDAY(DATE('1. Informace o projektu'!$C$3,12,31)-1,1,'6. Data'!$C$76:$C$89)),"OK","!!"),ISBLANK(G1061),"!",ISBLANK(H1061),"!!!",H1061='6. Data'!$B$3,"vyberte druh nákladu")," ")</f>
        <v xml:space="preserve"> </v>
      </c>
      <c r="J1061" s="261" t="str">
        <f t="shared" si="48"/>
        <v xml:space="preserve"> </v>
      </c>
      <c r="K1061" s="238" t="str">
        <f t="shared" si="49"/>
        <v xml:space="preserve"> </v>
      </c>
      <c r="L1061" s="87" t="str">
        <f t="shared" si="50"/>
        <v xml:space="preserve"> </v>
      </c>
    </row>
    <row r="1062" spans="1:12" x14ac:dyDescent="0.25">
      <c r="A1062" s="72"/>
      <c r="B1062" s="82"/>
      <c r="C1062" s="82"/>
      <c r="D1062" s="79"/>
      <c r="E1062" s="83"/>
      <c r="F1062" s="83"/>
      <c r="G1062" s="81"/>
      <c r="H1062" s="126"/>
      <c r="I1062" s="238" t="str">
        <f>IF(ISNUMBER(F1062),_xlfn.IFS(RIGHT(H1062,3)="(b)",IF(AND(G1062&gt;=DATE('1. Informace o projektu'!$C$3,1,1),G1062&lt;=WORKDAY(DATE('1. Informace o projektu'!$C$3+1,1,31)-1,1)),"OK","!!"),RIGHT(H1062,3)="(a)",IF(AND(G1062&gt;=DATE('1. Informace o projektu'!$C$3,1,1),G1062&lt;=WORKDAY(DATE('1. Informace o projektu'!$C$3,12,31)-1,1,'6. Data'!$C$76:$C$89)),"OK","!!"),ISBLANK(G1062),"!",ISBLANK(H1062),"!!!",H1062='6. Data'!$B$3,"vyberte druh nákladu")," ")</f>
        <v xml:space="preserve"> </v>
      </c>
      <c r="J1062" s="261" t="str">
        <f t="shared" si="48"/>
        <v xml:space="preserve"> </v>
      </c>
      <c r="K1062" s="238" t="str">
        <f t="shared" si="49"/>
        <v xml:space="preserve"> </v>
      </c>
      <c r="L1062" s="87" t="str">
        <f t="shared" si="50"/>
        <v xml:space="preserve"> </v>
      </c>
    </row>
    <row r="1063" spans="1:12" x14ac:dyDescent="0.25">
      <c r="A1063" s="72"/>
      <c r="B1063" s="82"/>
      <c r="C1063" s="82"/>
      <c r="D1063" s="79"/>
      <c r="E1063" s="83"/>
      <c r="F1063" s="83"/>
      <c r="G1063" s="81"/>
      <c r="H1063" s="126"/>
      <c r="I1063" s="238" t="str">
        <f>IF(ISNUMBER(F1063),_xlfn.IFS(RIGHT(H1063,3)="(b)",IF(AND(G1063&gt;=DATE('1. Informace o projektu'!$C$3,1,1),G1063&lt;=WORKDAY(DATE('1. Informace o projektu'!$C$3+1,1,31)-1,1)),"OK","!!"),RIGHT(H1063,3)="(a)",IF(AND(G1063&gt;=DATE('1. Informace o projektu'!$C$3,1,1),G1063&lt;=WORKDAY(DATE('1. Informace o projektu'!$C$3,12,31)-1,1,'6. Data'!$C$76:$C$89)),"OK","!!"),ISBLANK(G1063),"!",ISBLANK(H1063),"!!!",H1063='6. Data'!$B$3,"vyberte druh nákladu")," ")</f>
        <v xml:space="preserve"> </v>
      </c>
      <c r="J1063" s="261" t="str">
        <f t="shared" si="48"/>
        <v xml:space="preserve"> </v>
      </c>
      <c r="K1063" s="238" t="str">
        <f t="shared" si="49"/>
        <v xml:space="preserve"> </v>
      </c>
      <c r="L1063" s="87" t="str">
        <f t="shared" si="50"/>
        <v xml:space="preserve"> </v>
      </c>
    </row>
    <row r="1064" spans="1:12" x14ac:dyDescent="0.25">
      <c r="A1064" s="72"/>
      <c r="B1064" s="82"/>
      <c r="C1064" s="82"/>
      <c r="D1064" s="79"/>
      <c r="E1064" s="83"/>
      <c r="F1064" s="83"/>
      <c r="G1064" s="81"/>
      <c r="H1064" s="126"/>
      <c r="I1064" s="238" t="str">
        <f>IF(ISNUMBER(F1064),_xlfn.IFS(RIGHT(H1064,3)="(b)",IF(AND(G1064&gt;=DATE('1. Informace o projektu'!$C$3,1,1),G1064&lt;=WORKDAY(DATE('1. Informace o projektu'!$C$3+1,1,31)-1,1)),"OK","!!"),RIGHT(H1064,3)="(a)",IF(AND(G1064&gt;=DATE('1. Informace o projektu'!$C$3,1,1),G1064&lt;=WORKDAY(DATE('1. Informace o projektu'!$C$3,12,31)-1,1,'6. Data'!$C$76:$C$89)),"OK","!!"),ISBLANK(G1064),"!",ISBLANK(H1064),"!!!",H1064='6. Data'!$B$3,"vyberte druh nákladu")," ")</f>
        <v xml:space="preserve"> </v>
      </c>
      <c r="J1064" s="261" t="str">
        <f t="shared" si="48"/>
        <v xml:space="preserve"> </v>
      </c>
      <c r="K1064" s="238" t="str">
        <f t="shared" si="49"/>
        <v xml:space="preserve"> </v>
      </c>
      <c r="L1064" s="87" t="str">
        <f t="shared" si="50"/>
        <v xml:space="preserve"> </v>
      </c>
    </row>
    <row r="1065" spans="1:12" x14ac:dyDescent="0.25">
      <c r="A1065" s="72"/>
      <c r="B1065" s="82"/>
      <c r="C1065" s="82"/>
      <c r="D1065" s="79"/>
      <c r="E1065" s="83"/>
      <c r="F1065" s="83"/>
      <c r="G1065" s="81"/>
      <c r="H1065" s="126"/>
      <c r="I1065" s="238" t="str">
        <f>IF(ISNUMBER(F1065),_xlfn.IFS(RIGHT(H1065,3)="(b)",IF(AND(G1065&gt;=DATE('1. Informace o projektu'!$C$3,1,1),G1065&lt;=WORKDAY(DATE('1. Informace o projektu'!$C$3+1,1,31)-1,1)),"OK","!!"),RIGHT(H1065,3)="(a)",IF(AND(G1065&gt;=DATE('1. Informace o projektu'!$C$3,1,1),G1065&lt;=WORKDAY(DATE('1. Informace o projektu'!$C$3,12,31)-1,1,'6. Data'!$C$76:$C$89)),"OK","!!"),ISBLANK(G1065),"!",ISBLANK(H1065),"!!!",H1065='6. Data'!$B$3,"vyberte druh nákladu")," ")</f>
        <v xml:space="preserve"> </v>
      </c>
      <c r="J1065" s="261" t="str">
        <f t="shared" si="48"/>
        <v xml:space="preserve"> </v>
      </c>
      <c r="K1065" s="238" t="str">
        <f t="shared" si="49"/>
        <v xml:space="preserve"> </v>
      </c>
      <c r="L1065" s="87" t="str">
        <f t="shared" si="50"/>
        <v xml:space="preserve"> </v>
      </c>
    </row>
    <row r="1066" spans="1:12" x14ac:dyDescent="0.25">
      <c r="A1066" s="72"/>
      <c r="B1066" s="82"/>
      <c r="C1066" s="82"/>
      <c r="D1066" s="79"/>
      <c r="E1066" s="83"/>
      <c r="F1066" s="83"/>
      <c r="G1066" s="81"/>
      <c r="H1066" s="126"/>
      <c r="I1066" s="238" t="str">
        <f>IF(ISNUMBER(F1066),_xlfn.IFS(RIGHT(H1066,3)="(b)",IF(AND(G1066&gt;=DATE('1. Informace o projektu'!$C$3,1,1),G1066&lt;=WORKDAY(DATE('1. Informace o projektu'!$C$3+1,1,31)-1,1)),"OK","!!"),RIGHT(H1066,3)="(a)",IF(AND(G1066&gt;=DATE('1. Informace o projektu'!$C$3,1,1),G1066&lt;=WORKDAY(DATE('1. Informace o projektu'!$C$3,12,31)-1,1,'6. Data'!$C$76:$C$89)),"OK","!!"),ISBLANK(G1066),"!",ISBLANK(H1066),"!!!",H1066='6. Data'!$B$3,"vyberte druh nákladu")," ")</f>
        <v xml:space="preserve"> </v>
      </c>
      <c r="J1066" s="261" t="str">
        <f t="shared" si="48"/>
        <v xml:space="preserve"> </v>
      </c>
      <c r="K1066" s="238" t="str">
        <f t="shared" si="49"/>
        <v xml:space="preserve"> </v>
      </c>
      <c r="L1066" s="87" t="str">
        <f t="shared" si="50"/>
        <v xml:space="preserve"> </v>
      </c>
    </row>
    <row r="1067" spans="1:12" x14ac:dyDescent="0.25">
      <c r="A1067" s="72"/>
      <c r="B1067" s="82"/>
      <c r="C1067" s="82"/>
      <c r="D1067" s="79"/>
      <c r="E1067" s="83"/>
      <c r="F1067" s="83"/>
      <c r="G1067" s="81"/>
      <c r="H1067" s="126"/>
      <c r="I1067" s="238" t="str">
        <f>IF(ISNUMBER(F1067),_xlfn.IFS(RIGHT(H1067,3)="(b)",IF(AND(G1067&gt;=DATE('1. Informace o projektu'!$C$3,1,1),G1067&lt;=WORKDAY(DATE('1. Informace o projektu'!$C$3+1,1,31)-1,1)),"OK","!!"),RIGHT(H1067,3)="(a)",IF(AND(G1067&gt;=DATE('1. Informace o projektu'!$C$3,1,1),G1067&lt;=WORKDAY(DATE('1. Informace o projektu'!$C$3,12,31)-1,1,'6. Data'!$C$76:$C$89)),"OK","!!"),ISBLANK(G1067),"!",ISBLANK(H1067),"!!!",H1067='6. Data'!$B$3,"vyberte druh nákladu")," ")</f>
        <v xml:space="preserve"> </v>
      </c>
      <c r="J1067" s="261" t="str">
        <f t="shared" si="48"/>
        <v xml:space="preserve"> </v>
      </c>
      <c r="K1067" s="238" t="str">
        <f t="shared" si="49"/>
        <v xml:space="preserve"> </v>
      </c>
      <c r="L1067" s="87" t="str">
        <f t="shared" si="50"/>
        <v xml:space="preserve"> </v>
      </c>
    </row>
    <row r="1068" spans="1:12" x14ac:dyDescent="0.25">
      <c r="A1068" s="72"/>
      <c r="B1068" s="82"/>
      <c r="C1068" s="82"/>
      <c r="D1068" s="79"/>
      <c r="E1068" s="83"/>
      <c r="F1068" s="83"/>
      <c r="G1068" s="81"/>
      <c r="H1068" s="126"/>
      <c r="I1068" s="238" t="str">
        <f>IF(ISNUMBER(F1068),_xlfn.IFS(RIGHT(H1068,3)="(b)",IF(AND(G1068&gt;=DATE('1. Informace o projektu'!$C$3,1,1),G1068&lt;=WORKDAY(DATE('1. Informace o projektu'!$C$3+1,1,31)-1,1)),"OK","!!"),RIGHT(H1068,3)="(a)",IF(AND(G1068&gt;=DATE('1. Informace o projektu'!$C$3,1,1),G1068&lt;=WORKDAY(DATE('1. Informace o projektu'!$C$3,12,31)-1,1,'6. Data'!$C$76:$C$89)),"OK","!!"),ISBLANK(G1068),"!",ISBLANK(H1068),"!!!",H1068='6. Data'!$B$3,"vyberte druh nákladu")," ")</f>
        <v xml:space="preserve"> </v>
      </c>
      <c r="J1068" s="261" t="str">
        <f t="shared" si="48"/>
        <v xml:space="preserve"> </v>
      </c>
      <c r="K1068" s="238" t="str">
        <f t="shared" si="49"/>
        <v xml:space="preserve"> </v>
      </c>
      <c r="L1068" s="87" t="str">
        <f t="shared" si="50"/>
        <v xml:space="preserve"> </v>
      </c>
    </row>
    <row r="1069" spans="1:12" x14ac:dyDescent="0.25">
      <c r="A1069" s="72"/>
      <c r="B1069" s="82"/>
      <c r="C1069" s="82"/>
      <c r="D1069" s="79"/>
      <c r="E1069" s="83"/>
      <c r="F1069" s="83"/>
      <c r="G1069" s="81"/>
      <c r="H1069" s="126"/>
      <c r="I1069" s="238" t="str">
        <f>IF(ISNUMBER(F1069),_xlfn.IFS(RIGHT(H1069,3)="(b)",IF(AND(G1069&gt;=DATE('1. Informace o projektu'!$C$3,1,1),G1069&lt;=WORKDAY(DATE('1. Informace o projektu'!$C$3+1,1,31)-1,1)),"OK","!!"),RIGHT(H1069,3)="(a)",IF(AND(G1069&gt;=DATE('1. Informace o projektu'!$C$3,1,1),G1069&lt;=WORKDAY(DATE('1. Informace o projektu'!$C$3,12,31)-1,1,'6. Data'!$C$76:$C$89)),"OK","!!"),ISBLANK(G1069),"!",ISBLANK(H1069),"!!!",H1069='6. Data'!$B$3,"vyberte druh nákladu")," ")</f>
        <v xml:space="preserve"> </v>
      </c>
      <c r="J1069" s="261" t="str">
        <f t="shared" si="48"/>
        <v xml:space="preserve"> </v>
      </c>
      <c r="K1069" s="238" t="str">
        <f t="shared" si="49"/>
        <v xml:space="preserve"> </v>
      </c>
      <c r="L1069" s="87" t="str">
        <f t="shared" si="50"/>
        <v xml:space="preserve"> </v>
      </c>
    </row>
    <row r="1070" spans="1:12" x14ac:dyDescent="0.25">
      <c r="A1070" s="72"/>
      <c r="B1070" s="82"/>
      <c r="C1070" s="82"/>
      <c r="D1070" s="79"/>
      <c r="E1070" s="83"/>
      <c r="F1070" s="83"/>
      <c r="G1070" s="81"/>
      <c r="H1070" s="126"/>
      <c r="I1070" s="238" t="str">
        <f>IF(ISNUMBER(F1070),_xlfn.IFS(RIGHT(H1070,3)="(b)",IF(AND(G1070&gt;=DATE('1. Informace o projektu'!$C$3,1,1),G1070&lt;=WORKDAY(DATE('1. Informace o projektu'!$C$3+1,1,31)-1,1)),"OK","!!"),RIGHT(H1070,3)="(a)",IF(AND(G1070&gt;=DATE('1. Informace o projektu'!$C$3,1,1),G1070&lt;=WORKDAY(DATE('1. Informace o projektu'!$C$3,12,31)-1,1,'6. Data'!$C$76:$C$89)),"OK","!!"),ISBLANK(G1070),"!",ISBLANK(H1070),"!!!",H1070='6. Data'!$B$3,"vyberte druh nákladu")," ")</f>
        <v xml:space="preserve"> </v>
      </c>
      <c r="J1070" s="261" t="str">
        <f t="shared" si="48"/>
        <v xml:space="preserve"> </v>
      </c>
      <c r="K1070" s="238" t="str">
        <f t="shared" si="49"/>
        <v xml:space="preserve"> </v>
      </c>
      <c r="L1070" s="87" t="str">
        <f t="shared" si="50"/>
        <v xml:space="preserve"> </v>
      </c>
    </row>
    <row r="1071" spans="1:12" x14ac:dyDescent="0.25">
      <c r="A1071" s="72"/>
      <c r="B1071" s="82"/>
      <c r="C1071" s="82"/>
      <c r="D1071" s="79"/>
      <c r="E1071" s="83"/>
      <c r="F1071" s="83"/>
      <c r="G1071" s="81"/>
      <c r="H1071" s="126"/>
      <c r="I1071" s="238" t="str">
        <f>IF(ISNUMBER(F1071),_xlfn.IFS(RIGHT(H1071,3)="(b)",IF(AND(G1071&gt;=DATE('1. Informace o projektu'!$C$3,1,1),G1071&lt;=WORKDAY(DATE('1. Informace o projektu'!$C$3+1,1,31)-1,1)),"OK","!!"),RIGHT(H1071,3)="(a)",IF(AND(G1071&gt;=DATE('1. Informace o projektu'!$C$3,1,1),G1071&lt;=WORKDAY(DATE('1. Informace o projektu'!$C$3,12,31)-1,1,'6. Data'!$C$76:$C$89)),"OK","!!"),ISBLANK(G1071),"!",ISBLANK(H1071),"!!!",H1071='6. Data'!$B$3,"vyberte druh nákladu")," ")</f>
        <v xml:space="preserve"> </v>
      </c>
      <c r="J1071" s="261" t="str">
        <f t="shared" si="48"/>
        <v xml:space="preserve"> </v>
      </c>
      <c r="K1071" s="238" t="str">
        <f t="shared" si="49"/>
        <v xml:space="preserve"> </v>
      </c>
      <c r="L1071" s="87" t="str">
        <f t="shared" si="50"/>
        <v xml:space="preserve"> </v>
      </c>
    </row>
    <row r="1072" spans="1:12" x14ac:dyDescent="0.25">
      <c r="A1072" s="72"/>
      <c r="B1072" s="82"/>
      <c r="C1072" s="82"/>
      <c r="D1072" s="79"/>
      <c r="E1072" s="83"/>
      <c r="F1072" s="83"/>
      <c r="G1072" s="81"/>
      <c r="H1072" s="126"/>
      <c r="I1072" s="238" t="str">
        <f>IF(ISNUMBER(F1072),_xlfn.IFS(RIGHT(H1072,3)="(b)",IF(AND(G1072&gt;=DATE('1. Informace o projektu'!$C$3,1,1),G1072&lt;=WORKDAY(DATE('1. Informace o projektu'!$C$3+1,1,31)-1,1)),"OK","!!"),RIGHT(H1072,3)="(a)",IF(AND(G1072&gt;=DATE('1. Informace o projektu'!$C$3,1,1),G1072&lt;=WORKDAY(DATE('1. Informace o projektu'!$C$3,12,31)-1,1,'6. Data'!$C$76:$C$89)),"OK","!!"),ISBLANK(G1072),"!",ISBLANK(H1072),"!!!",H1072='6. Data'!$B$3,"vyberte druh nákladu")," ")</f>
        <v xml:space="preserve"> </v>
      </c>
      <c r="J1072" s="261" t="str">
        <f t="shared" si="48"/>
        <v xml:space="preserve"> </v>
      </c>
      <c r="K1072" s="238" t="str">
        <f t="shared" si="49"/>
        <v xml:space="preserve"> </v>
      </c>
      <c r="L1072" s="87" t="str">
        <f t="shared" si="50"/>
        <v xml:space="preserve"> </v>
      </c>
    </row>
    <row r="1073" spans="1:12" x14ac:dyDescent="0.25">
      <c r="A1073" s="72"/>
      <c r="B1073" s="82"/>
      <c r="C1073" s="82"/>
      <c r="D1073" s="79"/>
      <c r="E1073" s="83"/>
      <c r="F1073" s="83"/>
      <c r="G1073" s="81"/>
      <c r="H1073" s="126"/>
      <c r="I1073" s="238" t="str">
        <f>IF(ISNUMBER(F1073),_xlfn.IFS(RIGHT(H1073,3)="(b)",IF(AND(G1073&gt;=DATE('1. Informace o projektu'!$C$3,1,1),G1073&lt;=WORKDAY(DATE('1. Informace o projektu'!$C$3+1,1,31)-1,1)),"OK","!!"),RIGHT(H1073,3)="(a)",IF(AND(G1073&gt;=DATE('1. Informace o projektu'!$C$3,1,1),G1073&lt;=WORKDAY(DATE('1. Informace o projektu'!$C$3,12,31)-1,1,'6. Data'!$C$76:$C$89)),"OK","!!"),ISBLANK(G1073),"!",ISBLANK(H1073),"!!!",H1073='6. Data'!$B$3,"vyberte druh nákladu")," ")</f>
        <v xml:space="preserve"> </v>
      </c>
      <c r="J1073" s="261" t="str">
        <f t="shared" si="48"/>
        <v xml:space="preserve"> </v>
      </c>
      <c r="K1073" s="238" t="str">
        <f t="shared" si="49"/>
        <v xml:space="preserve"> </v>
      </c>
      <c r="L1073" s="87" t="str">
        <f t="shared" si="50"/>
        <v xml:space="preserve"> </v>
      </c>
    </row>
    <row r="1074" spans="1:12" x14ac:dyDescent="0.25">
      <c r="A1074" s="72"/>
      <c r="B1074" s="82"/>
      <c r="C1074" s="82"/>
      <c r="D1074" s="79"/>
      <c r="E1074" s="83"/>
      <c r="F1074" s="83"/>
      <c r="G1074" s="81"/>
      <c r="H1074" s="126"/>
      <c r="I1074" s="238" t="str">
        <f>IF(ISNUMBER(F1074),_xlfn.IFS(RIGHT(H1074,3)="(b)",IF(AND(G1074&gt;=DATE('1. Informace o projektu'!$C$3,1,1),G1074&lt;=WORKDAY(DATE('1. Informace o projektu'!$C$3+1,1,31)-1,1)),"OK","!!"),RIGHT(H1074,3)="(a)",IF(AND(G1074&gt;=DATE('1. Informace o projektu'!$C$3,1,1),G1074&lt;=WORKDAY(DATE('1. Informace o projektu'!$C$3,12,31)-1,1,'6. Data'!$C$76:$C$89)),"OK","!!"),ISBLANK(G1074),"!",ISBLANK(H1074),"!!!",H1074='6. Data'!$B$3,"vyberte druh nákladu")," ")</f>
        <v xml:space="preserve"> </v>
      </c>
      <c r="J1074" s="261" t="str">
        <f t="shared" si="48"/>
        <v xml:space="preserve"> </v>
      </c>
      <c r="K1074" s="238" t="str">
        <f t="shared" si="49"/>
        <v xml:space="preserve"> </v>
      </c>
      <c r="L1074" s="87" t="str">
        <f t="shared" si="50"/>
        <v xml:space="preserve"> </v>
      </c>
    </row>
    <row r="1075" spans="1:12" x14ac:dyDescent="0.25">
      <c r="A1075" s="72"/>
      <c r="B1075" s="82"/>
      <c r="C1075" s="82"/>
      <c r="D1075" s="79"/>
      <c r="E1075" s="83"/>
      <c r="F1075" s="83"/>
      <c r="G1075" s="81"/>
      <c r="H1075" s="126"/>
      <c r="I1075" s="238" t="str">
        <f>IF(ISNUMBER(F1075),_xlfn.IFS(RIGHT(H1075,3)="(b)",IF(AND(G1075&gt;=DATE('1. Informace o projektu'!$C$3,1,1),G1075&lt;=WORKDAY(DATE('1. Informace o projektu'!$C$3+1,1,31)-1,1)),"OK","!!"),RIGHT(H1075,3)="(a)",IF(AND(G1075&gt;=DATE('1. Informace o projektu'!$C$3,1,1),G1075&lt;=WORKDAY(DATE('1. Informace o projektu'!$C$3,12,31)-1,1,'6. Data'!$C$76:$C$89)),"OK","!!"),ISBLANK(G1075),"!",ISBLANK(H1075),"!!!",H1075='6. Data'!$B$3,"vyberte druh nákladu")," ")</f>
        <v xml:space="preserve"> </v>
      </c>
      <c r="J1075" s="261" t="str">
        <f t="shared" si="48"/>
        <v xml:space="preserve"> </v>
      </c>
      <c r="K1075" s="238" t="str">
        <f t="shared" si="49"/>
        <v xml:space="preserve"> </v>
      </c>
      <c r="L1075" s="87" t="str">
        <f t="shared" si="50"/>
        <v xml:space="preserve"> </v>
      </c>
    </row>
    <row r="1076" spans="1:12" x14ac:dyDescent="0.25">
      <c r="A1076" s="72"/>
      <c r="B1076" s="82"/>
      <c r="C1076" s="82"/>
      <c r="D1076" s="79"/>
      <c r="E1076" s="83"/>
      <c r="F1076" s="83"/>
      <c r="G1076" s="81"/>
      <c r="H1076" s="126"/>
      <c r="I1076" s="238" t="str">
        <f>IF(ISNUMBER(F1076),_xlfn.IFS(RIGHT(H1076,3)="(b)",IF(AND(G1076&gt;=DATE('1. Informace o projektu'!$C$3,1,1),G1076&lt;=WORKDAY(DATE('1. Informace o projektu'!$C$3+1,1,31)-1,1)),"OK","!!"),RIGHT(H1076,3)="(a)",IF(AND(G1076&gt;=DATE('1. Informace o projektu'!$C$3,1,1),G1076&lt;=WORKDAY(DATE('1. Informace o projektu'!$C$3,12,31)-1,1,'6. Data'!$C$76:$C$89)),"OK","!!"),ISBLANK(G1076),"!",ISBLANK(H1076),"!!!",H1076='6. Data'!$B$3,"vyberte druh nákladu")," ")</f>
        <v xml:space="preserve"> </v>
      </c>
      <c r="J1076" s="261" t="str">
        <f t="shared" si="48"/>
        <v xml:space="preserve"> </v>
      </c>
      <c r="K1076" s="238" t="str">
        <f t="shared" si="49"/>
        <v xml:space="preserve"> </v>
      </c>
      <c r="L1076" s="87" t="str">
        <f t="shared" si="50"/>
        <v xml:space="preserve"> </v>
      </c>
    </row>
    <row r="1077" spans="1:12" x14ac:dyDescent="0.25">
      <c r="A1077" s="72"/>
      <c r="B1077" s="82"/>
      <c r="C1077" s="82"/>
      <c r="D1077" s="79"/>
      <c r="E1077" s="83"/>
      <c r="F1077" s="83"/>
      <c r="G1077" s="81"/>
      <c r="H1077" s="126"/>
      <c r="I1077" s="238" t="str">
        <f>IF(ISNUMBER(F1077),_xlfn.IFS(RIGHT(H1077,3)="(b)",IF(AND(G1077&gt;=DATE('1. Informace o projektu'!$C$3,1,1),G1077&lt;=WORKDAY(DATE('1. Informace o projektu'!$C$3+1,1,31)-1,1)),"OK","!!"),RIGHT(H1077,3)="(a)",IF(AND(G1077&gt;=DATE('1. Informace o projektu'!$C$3,1,1),G1077&lt;=WORKDAY(DATE('1. Informace o projektu'!$C$3,12,31)-1,1,'6. Data'!$C$76:$C$89)),"OK","!!"),ISBLANK(G1077),"!",ISBLANK(H1077),"!!!",H1077='6. Data'!$B$3,"vyberte druh nákladu")," ")</f>
        <v xml:space="preserve"> </v>
      </c>
      <c r="J1077" s="261" t="str">
        <f t="shared" si="48"/>
        <v xml:space="preserve"> </v>
      </c>
      <c r="K1077" s="238" t="str">
        <f t="shared" si="49"/>
        <v xml:space="preserve"> </v>
      </c>
      <c r="L1077" s="87" t="str">
        <f t="shared" si="50"/>
        <v xml:space="preserve"> </v>
      </c>
    </row>
    <row r="1078" spans="1:12" x14ac:dyDescent="0.25">
      <c r="A1078" s="72"/>
      <c r="B1078" s="82"/>
      <c r="C1078" s="82"/>
      <c r="D1078" s="79"/>
      <c r="E1078" s="83"/>
      <c r="F1078" s="83"/>
      <c r="G1078" s="81"/>
      <c r="H1078" s="126"/>
      <c r="I1078" s="238" t="str">
        <f>IF(ISNUMBER(F1078),_xlfn.IFS(RIGHT(H1078,3)="(b)",IF(AND(G1078&gt;=DATE('1. Informace o projektu'!$C$3,1,1),G1078&lt;=WORKDAY(DATE('1. Informace o projektu'!$C$3+1,1,31)-1,1)),"OK","!!"),RIGHT(H1078,3)="(a)",IF(AND(G1078&gt;=DATE('1. Informace o projektu'!$C$3,1,1),G1078&lt;=WORKDAY(DATE('1. Informace o projektu'!$C$3,12,31)-1,1,'6. Data'!$C$76:$C$89)),"OK","!!"),ISBLANK(G1078),"!",ISBLANK(H1078),"!!!",H1078='6. Data'!$B$3,"vyberte druh nákladu")," ")</f>
        <v xml:space="preserve"> </v>
      </c>
      <c r="J1078" s="261" t="str">
        <f t="shared" si="48"/>
        <v xml:space="preserve"> </v>
      </c>
      <c r="K1078" s="238" t="str">
        <f t="shared" si="49"/>
        <v xml:space="preserve"> </v>
      </c>
      <c r="L1078" s="87" t="str">
        <f t="shared" si="50"/>
        <v xml:space="preserve"> </v>
      </c>
    </row>
    <row r="1079" spans="1:12" x14ac:dyDescent="0.25">
      <c r="A1079" s="72"/>
      <c r="B1079" s="82"/>
      <c r="C1079" s="82"/>
      <c r="D1079" s="79"/>
      <c r="E1079" s="83"/>
      <c r="F1079" s="83"/>
      <c r="G1079" s="81"/>
      <c r="H1079" s="126"/>
      <c r="I1079" s="238" t="str">
        <f>IF(ISNUMBER(F1079),_xlfn.IFS(RIGHT(H1079,3)="(b)",IF(AND(G1079&gt;=DATE('1. Informace o projektu'!$C$3,1,1),G1079&lt;=WORKDAY(DATE('1. Informace o projektu'!$C$3+1,1,31)-1,1)),"OK","!!"),RIGHT(H1079,3)="(a)",IF(AND(G1079&gt;=DATE('1. Informace o projektu'!$C$3,1,1),G1079&lt;=WORKDAY(DATE('1. Informace o projektu'!$C$3,12,31)-1,1,'6. Data'!$C$76:$C$89)),"OK","!!"),ISBLANK(G1079),"!",ISBLANK(H1079),"!!!",H1079='6. Data'!$B$3,"vyberte druh nákladu")," ")</f>
        <v xml:space="preserve"> </v>
      </c>
      <c r="J1079" s="261" t="str">
        <f t="shared" si="48"/>
        <v xml:space="preserve"> </v>
      </c>
      <c r="K1079" s="238" t="str">
        <f t="shared" si="49"/>
        <v xml:space="preserve"> </v>
      </c>
      <c r="L1079" s="87" t="str">
        <f t="shared" si="50"/>
        <v xml:space="preserve"> </v>
      </c>
    </row>
    <row r="1080" spans="1:12" x14ac:dyDescent="0.25">
      <c r="A1080" s="72"/>
      <c r="B1080" s="82"/>
      <c r="C1080" s="82"/>
      <c r="D1080" s="79"/>
      <c r="E1080" s="83"/>
      <c r="F1080" s="83"/>
      <c r="G1080" s="81"/>
      <c r="H1080" s="126"/>
      <c r="I1080" s="238" t="str">
        <f>IF(ISNUMBER(F1080),_xlfn.IFS(RIGHT(H1080,3)="(b)",IF(AND(G1080&gt;=DATE('1. Informace o projektu'!$C$3,1,1),G1080&lt;=WORKDAY(DATE('1. Informace o projektu'!$C$3+1,1,31)-1,1)),"OK","!!"),RIGHT(H1080,3)="(a)",IF(AND(G1080&gt;=DATE('1. Informace o projektu'!$C$3,1,1),G1080&lt;=WORKDAY(DATE('1. Informace o projektu'!$C$3,12,31)-1,1,'6. Data'!$C$76:$C$89)),"OK","!!"),ISBLANK(G1080),"!",ISBLANK(H1080),"!!!",H1080='6. Data'!$B$3,"vyberte druh nákladu")," ")</f>
        <v xml:space="preserve"> </v>
      </c>
      <c r="J1080" s="261" t="str">
        <f t="shared" si="48"/>
        <v xml:space="preserve"> </v>
      </c>
      <c r="K1080" s="238" t="str">
        <f t="shared" si="49"/>
        <v xml:space="preserve"> </v>
      </c>
      <c r="L1080" s="87" t="str">
        <f t="shared" si="50"/>
        <v xml:space="preserve"> </v>
      </c>
    </row>
    <row r="1081" spans="1:12" x14ac:dyDescent="0.25">
      <c r="A1081" s="72"/>
      <c r="B1081" s="82"/>
      <c r="C1081" s="82"/>
      <c r="D1081" s="79"/>
      <c r="E1081" s="83"/>
      <c r="F1081" s="83"/>
      <c r="G1081" s="81"/>
      <c r="H1081" s="126"/>
      <c r="I1081" s="238" t="str">
        <f>IF(ISNUMBER(F1081),_xlfn.IFS(RIGHT(H1081,3)="(b)",IF(AND(G1081&gt;=DATE('1. Informace o projektu'!$C$3,1,1),G1081&lt;=WORKDAY(DATE('1. Informace o projektu'!$C$3+1,1,31)-1,1)),"OK","!!"),RIGHT(H1081,3)="(a)",IF(AND(G1081&gt;=DATE('1. Informace o projektu'!$C$3,1,1),G1081&lt;=WORKDAY(DATE('1. Informace o projektu'!$C$3,12,31)-1,1,'6. Data'!$C$76:$C$89)),"OK","!!"),ISBLANK(G1081),"!",ISBLANK(H1081),"!!!",H1081='6. Data'!$B$3,"vyberte druh nákladu")," ")</f>
        <v xml:space="preserve"> </v>
      </c>
      <c r="J1081" s="261" t="str">
        <f t="shared" si="48"/>
        <v xml:space="preserve"> </v>
      </c>
      <c r="K1081" s="238" t="str">
        <f t="shared" si="49"/>
        <v xml:space="preserve"> </v>
      </c>
      <c r="L1081" s="87" t="str">
        <f t="shared" si="50"/>
        <v xml:space="preserve"> </v>
      </c>
    </row>
    <row r="1082" spans="1:12" x14ac:dyDescent="0.25">
      <c r="A1082" s="72"/>
      <c r="B1082" s="82"/>
      <c r="C1082" s="82"/>
      <c r="D1082" s="79"/>
      <c r="E1082" s="83"/>
      <c r="F1082" s="83"/>
      <c r="G1082" s="81"/>
      <c r="H1082" s="126"/>
      <c r="I1082" s="238" t="str">
        <f>IF(ISNUMBER(F1082),_xlfn.IFS(RIGHT(H1082,3)="(b)",IF(AND(G1082&gt;=DATE('1. Informace o projektu'!$C$3,1,1),G1082&lt;=WORKDAY(DATE('1. Informace o projektu'!$C$3+1,1,31)-1,1)),"OK","!!"),RIGHT(H1082,3)="(a)",IF(AND(G1082&gt;=DATE('1. Informace o projektu'!$C$3,1,1),G1082&lt;=WORKDAY(DATE('1. Informace o projektu'!$C$3,12,31)-1,1,'6. Data'!$C$76:$C$89)),"OK","!!"),ISBLANK(G1082),"!",ISBLANK(H1082),"!!!",H1082='6. Data'!$B$3,"vyberte druh nákladu")," ")</f>
        <v xml:space="preserve"> </v>
      </c>
      <c r="J1082" s="261" t="str">
        <f t="shared" si="48"/>
        <v xml:space="preserve"> </v>
      </c>
      <c r="K1082" s="238" t="str">
        <f t="shared" si="49"/>
        <v xml:space="preserve"> </v>
      </c>
      <c r="L1082" s="87" t="str">
        <f t="shared" si="50"/>
        <v xml:space="preserve"> </v>
      </c>
    </row>
    <row r="1083" spans="1:12" x14ac:dyDescent="0.25">
      <c r="A1083" s="72"/>
      <c r="B1083" s="82"/>
      <c r="C1083" s="82"/>
      <c r="D1083" s="79"/>
      <c r="E1083" s="83"/>
      <c r="F1083" s="83"/>
      <c r="G1083" s="81"/>
      <c r="H1083" s="126"/>
      <c r="I1083" s="238" t="str">
        <f>IF(ISNUMBER(F1083),_xlfn.IFS(RIGHT(H1083,3)="(b)",IF(AND(G1083&gt;=DATE('1. Informace o projektu'!$C$3,1,1),G1083&lt;=WORKDAY(DATE('1. Informace o projektu'!$C$3+1,1,31)-1,1)),"OK","!!"),RIGHT(H1083,3)="(a)",IF(AND(G1083&gt;=DATE('1. Informace o projektu'!$C$3,1,1),G1083&lt;=WORKDAY(DATE('1. Informace o projektu'!$C$3,12,31)-1,1,'6. Data'!$C$76:$C$89)),"OK","!!"),ISBLANK(G1083),"!",ISBLANK(H1083),"!!!",H1083='6. Data'!$B$3,"vyberte druh nákladu")," ")</f>
        <v xml:space="preserve"> </v>
      </c>
      <c r="J1083" s="261" t="str">
        <f t="shared" si="48"/>
        <v xml:space="preserve"> </v>
      </c>
      <c r="K1083" s="238" t="str">
        <f t="shared" si="49"/>
        <v xml:space="preserve"> </v>
      </c>
      <c r="L1083" s="87" t="str">
        <f t="shared" si="50"/>
        <v xml:space="preserve"> </v>
      </c>
    </row>
    <row r="1084" spans="1:12" x14ac:dyDescent="0.25">
      <c r="A1084" s="72"/>
      <c r="B1084" s="82"/>
      <c r="C1084" s="82"/>
      <c r="D1084" s="79"/>
      <c r="E1084" s="83"/>
      <c r="F1084" s="83"/>
      <c r="G1084" s="81"/>
      <c r="H1084" s="126"/>
      <c r="I1084" s="238" t="str">
        <f>IF(ISNUMBER(F1084),_xlfn.IFS(RIGHT(H1084,3)="(b)",IF(AND(G1084&gt;=DATE('1. Informace o projektu'!$C$3,1,1),G1084&lt;=WORKDAY(DATE('1. Informace o projektu'!$C$3+1,1,31)-1,1)),"OK","!!"),RIGHT(H1084,3)="(a)",IF(AND(G1084&gt;=DATE('1. Informace o projektu'!$C$3,1,1),G1084&lt;=WORKDAY(DATE('1. Informace o projektu'!$C$3,12,31)-1,1,'6. Data'!$C$76:$C$89)),"OK","!!"),ISBLANK(G1084),"!",ISBLANK(H1084),"!!!",H1084='6. Data'!$B$3,"vyberte druh nákladu")," ")</f>
        <v xml:space="preserve"> </v>
      </c>
      <c r="J1084" s="261" t="str">
        <f t="shared" si="48"/>
        <v xml:space="preserve"> </v>
      </c>
      <c r="K1084" s="238" t="str">
        <f t="shared" si="49"/>
        <v xml:space="preserve"> </v>
      </c>
      <c r="L1084" s="87" t="str">
        <f t="shared" si="50"/>
        <v xml:space="preserve"> </v>
      </c>
    </row>
    <row r="1085" spans="1:12" x14ac:dyDescent="0.25">
      <c r="A1085" s="72"/>
      <c r="B1085" s="82"/>
      <c r="C1085" s="82"/>
      <c r="D1085" s="79"/>
      <c r="E1085" s="83"/>
      <c r="F1085" s="83"/>
      <c r="G1085" s="81"/>
      <c r="H1085" s="126"/>
      <c r="I1085" s="238" t="str">
        <f>IF(ISNUMBER(F1085),_xlfn.IFS(RIGHT(H1085,3)="(b)",IF(AND(G1085&gt;=DATE('1. Informace o projektu'!$C$3,1,1),G1085&lt;=WORKDAY(DATE('1. Informace o projektu'!$C$3+1,1,31)-1,1)),"OK","!!"),RIGHT(H1085,3)="(a)",IF(AND(G1085&gt;=DATE('1. Informace o projektu'!$C$3,1,1),G1085&lt;=WORKDAY(DATE('1. Informace o projektu'!$C$3,12,31)-1,1,'6. Data'!$C$76:$C$89)),"OK","!!"),ISBLANK(G1085),"!",ISBLANK(H1085),"!!!",H1085='6. Data'!$B$3,"vyberte druh nákladu")," ")</f>
        <v xml:space="preserve"> </v>
      </c>
      <c r="J1085" s="261" t="str">
        <f t="shared" si="48"/>
        <v xml:space="preserve"> </v>
      </c>
      <c r="K1085" s="238" t="str">
        <f t="shared" si="49"/>
        <v xml:space="preserve"> </v>
      </c>
      <c r="L1085" s="87" t="str">
        <f t="shared" si="50"/>
        <v xml:space="preserve"> </v>
      </c>
    </row>
    <row r="1086" spans="1:12" x14ac:dyDescent="0.25">
      <c r="A1086" s="72"/>
      <c r="B1086" s="82"/>
      <c r="C1086" s="82"/>
      <c r="D1086" s="79"/>
      <c r="E1086" s="83"/>
      <c r="F1086" s="83"/>
      <c r="G1086" s="81"/>
      <c r="H1086" s="126"/>
      <c r="I1086" s="238" t="str">
        <f>IF(ISNUMBER(F1086),_xlfn.IFS(RIGHT(H1086,3)="(b)",IF(AND(G1086&gt;=DATE('1. Informace o projektu'!$C$3,1,1),G1086&lt;=WORKDAY(DATE('1. Informace o projektu'!$C$3+1,1,31)-1,1)),"OK","!!"),RIGHT(H1086,3)="(a)",IF(AND(G1086&gt;=DATE('1. Informace o projektu'!$C$3,1,1),G1086&lt;=WORKDAY(DATE('1. Informace o projektu'!$C$3,12,31)-1,1,'6. Data'!$C$76:$C$89)),"OK","!!"),ISBLANK(G1086),"!",ISBLANK(H1086),"!!!",H1086='6. Data'!$B$3,"vyberte druh nákladu")," ")</f>
        <v xml:space="preserve"> </v>
      </c>
      <c r="J1086" s="261" t="str">
        <f t="shared" si="48"/>
        <v xml:space="preserve"> </v>
      </c>
      <c r="K1086" s="238" t="str">
        <f t="shared" si="49"/>
        <v xml:space="preserve"> </v>
      </c>
      <c r="L1086" s="87" t="str">
        <f t="shared" si="50"/>
        <v xml:space="preserve"> </v>
      </c>
    </row>
    <row r="1087" spans="1:12" x14ac:dyDescent="0.25">
      <c r="A1087" s="72"/>
      <c r="B1087" s="82"/>
      <c r="C1087" s="82"/>
      <c r="D1087" s="79"/>
      <c r="E1087" s="83"/>
      <c r="F1087" s="83"/>
      <c r="G1087" s="81"/>
      <c r="H1087" s="126"/>
      <c r="I1087" s="238" t="str">
        <f>IF(ISNUMBER(F1087),_xlfn.IFS(RIGHT(H1087,3)="(b)",IF(AND(G1087&gt;=DATE('1. Informace o projektu'!$C$3,1,1),G1087&lt;=WORKDAY(DATE('1. Informace o projektu'!$C$3+1,1,31)-1,1)),"OK","!!"),RIGHT(H1087,3)="(a)",IF(AND(G1087&gt;=DATE('1. Informace o projektu'!$C$3,1,1),G1087&lt;=WORKDAY(DATE('1. Informace o projektu'!$C$3,12,31)-1,1,'6. Data'!$C$76:$C$89)),"OK","!!"),ISBLANK(G1087),"!",ISBLANK(H1087),"!!!",H1087='6. Data'!$B$3,"vyberte druh nákladu")," ")</f>
        <v xml:space="preserve"> </v>
      </c>
      <c r="J1087" s="261" t="str">
        <f t="shared" si="48"/>
        <v xml:space="preserve"> </v>
      </c>
      <c r="K1087" s="238" t="str">
        <f t="shared" si="49"/>
        <v xml:space="preserve"> </v>
      </c>
      <c r="L1087" s="87" t="str">
        <f t="shared" si="50"/>
        <v xml:space="preserve"> </v>
      </c>
    </row>
    <row r="1088" spans="1:12" x14ac:dyDescent="0.25">
      <c r="A1088" s="72"/>
      <c r="B1088" s="82"/>
      <c r="C1088" s="82"/>
      <c r="D1088" s="79"/>
      <c r="E1088" s="83"/>
      <c r="F1088" s="83"/>
      <c r="G1088" s="81"/>
      <c r="H1088" s="126"/>
      <c r="I1088" s="238" t="str">
        <f>IF(ISNUMBER(F1088),_xlfn.IFS(RIGHT(H1088,3)="(b)",IF(AND(G1088&gt;=DATE('1. Informace o projektu'!$C$3,1,1),G1088&lt;=WORKDAY(DATE('1. Informace o projektu'!$C$3+1,1,31)-1,1)),"OK","!!"),RIGHT(H1088,3)="(a)",IF(AND(G1088&gt;=DATE('1. Informace o projektu'!$C$3,1,1),G1088&lt;=WORKDAY(DATE('1. Informace o projektu'!$C$3,12,31)-1,1,'6. Data'!$C$76:$C$89)),"OK","!!"),ISBLANK(G1088),"!",ISBLANK(H1088),"!!!",H1088='6. Data'!$B$3,"vyberte druh nákladu")," ")</f>
        <v xml:space="preserve"> </v>
      </c>
      <c r="J1088" s="261" t="str">
        <f t="shared" si="48"/>
        <v xml:space="preserve"> </v>
      </c>
      <c r="K1088" s="238" t="str">
        <f t="shared" si="49"/>
        <v xml:space="preserve"> </v>
      </c>
      <c r="L1088" s="87" t="str">
        <f t="shared" si="50"/>
        <v xml:space="preserve"> </v>
      </c>
    </row>
    <row r="1089" spans="1:12" x14ac:dyDescent="0.25">
      <c r="A1089" s="72"/>
      <c r="B1089" s="82"/>
      <c r="C1089" s="82"/>
      <c r="D1089" s="79"/>
      <c r="E1089" s="83"/>
      <c r="F1089" s="83"/>
      <c r="G1089" s="81"/>
      <c r="H1089" s="126"/>
      <c r="I1089" s="238" t="str">
        <f>IF(ISNUMBER(F1089),_xlfn.IFS(RIGHT(H1089,3)="(b)",IF(AND(G1089&gt;=DATE('1. Informace o projektu'!$C$3,1,1),G1089&lt;=WORKDAY(DATE('1. Informace o projektu'!$C$3+1,1,31)-1,1)),"OK","!!"),RIGHT(H1089,3)="(a)",IF(AND(G1089&gt;=DATE('1. Informace o projektu'!$C$3,1,1),G1089&lt;=WORKDAY(DATE('1. Informace o projektu'!$C$3,12,31)-1,1,'6. Data'!$C$76:$C$89)),"OK","!!"),ISBLANK(G1089),"!",ISBLANK(H1089),"!!!",H1089='6. Data'!$B$3,"vyberte druh nákladu")," ")</f>
        <v xml:space="preserve"> </v>
      </c>
      <c r="J1089" s="261" t="str">
        <f t="shared" si="48"/>
        <v xml:space="preserve"> </v>
      </c>
      <c r="K1089" s="238" t="str">
        <f t="shared" si="49"/>
        <v xml:space="preserve"> </v>
      </c>
      <c r="L1089" s="87" t="str">
        <f t="shared" si="50"/>
        <v xml:space="preserve"> </v>
      </c>
    </row>
    <row r="1090" spans="1:12" x14ac:dyDescent="0.25">
      <c r="A1090" s="72"/>
      <c r="B1090" s="82"/>
      <c r="C1090" s="82"/>
      <c r="D1090" s="79"/>
      <c r="E1090" s="83"/>
      <c r="F1090" s="83"/>
      <c r="G1090" s="81"/>
      <c r="H1090" s="126"/>
      <c r="I1090" s="238" t="str">
        <f>IF(ISNUMBER(F1090),_xlfn.IFS(RIGHT(H1090,3)="(b)",IF(AND(G1090&gt;=DATE('1. Informace o projektu'!$C$3,1,1),G1090&lt;=WORKDAY(DATE('1. Informace o projektu'!$C$3+1,1,31)-1,1)),"OK","!!"),RIGHT(H1090,3)="(a)",IF(AND(G1090&gt;=DATE('1. Informace o projektu'!$C$3,1,1),G1090&lt;=WORKDAY(DATE('1. Informace o projektu'!$C$3,12,31)-1,1,'6. Data'!$C$76:$C$89)),"OK","!!"),ISBLANK(G1090),"!",ISBLANK(H1090),"!!!",H1090='6. Data'!$B$3,"vyberte druh nákladu")," ")</f>
        <v xml:space="preserve"> </v>
      </c>
      <c r="J1090" s="261" t="str">
        <f t="shared" si="48"/>
        <v xml:space="preserve"> </v>
      </c>
      <c r="K1090" s="238" t="str">
        <f t="shared" si="49"/>
        <v xml:space="preserve"> </v>
      </c>
      <c r="L1090" s="87" t="str">
        <f t="shared" si="50"/>
        <v xml:space="preserve"> </v>
      </c>
    </row>
    <row r="1091" spans="1:12" x14ac:dyDescent="0.25">
      <c r="A1091" s="72"/>
      <c r="B1091" s="82"/>
      <c r="C1091" s="82"/>
      <c r="D1091" s="79"/>
      <c r="E1091" s="83"/>
      <c r="F1091" s="83"/>
      <c r="G1091" s="81"/>
      <c r="H1091" s="126"/>
      <c r="I1091" s="238" t="str">
        <f>IF(ISNUMBER(F1091),_xlfn.IFS(RIGHT(H1091,3)="(b)",IF(AND(G1091&gt;=DATE('1. Informace o projektu'!$C$3,1,1),G1091&lt;=WORKDAY(DATE('1. Informace o projektu'!$C$3+1,1,31)-1,1)),"OK","!!"),RIGHT(H1091,3)="(a)",IF(AND(G1091&gt;=DATE('1. Informace o projektu'!$C$3,1,1),G1091&lt;=WORKDAY(DATE('1. Informace o projektu'!$C$3,12,31)-1,1,'6. Data'!$C$76:$C$89)),"OK","!!"),ISBLANK(G1091),"!",ISBLANK(H1091),"!!!",H1091='6. Data'!$B$3,"vyberte druh nákladu")," ")</f>
        <v xml:space="preserve"> </v>
      </c>
      <c r="J1091" s="261" t="str">
        <f t="shared" si="48"/>
        <v xml:space="preserve"> </v>
      </c>
      <c r="K1091" s="238" t="str">
        <f t="shared" si="49"/>
        <v xml:space="preserve"> </v>
      </c>
      <c r="L1091" s="87" t="str">
        <f t="shared" si="50"/>
        <v xml:space="preserve"> </v>
      </c>
    </row>
    <row r="1092" spans="1:12" x14ac:dyDescent="0.25">
      <c r="A1092" s="72"/>
      <c r="B1092" s="82"/>
      <c r="C1092" s="82"/>
      <c r="D1092" s="79"/>
      <c r="E1092" s="83"/>
      <c r="F1092" s="83"/>
      <c r="G1092" s="81"/>
      <c r="H1092" s="126"/>
      <c r="I1092" s="238" t="str">
        <f>IF(ISNUMBER(F1092),_xlfn.IFS(RIGHT(H1092,3)="(b)",IF(AND(G1092&gt;=DATE('1. Informace o projektu'!$C$3,1,1),G1092&lt;=WORKDAY(DATE('1. Informace o projektu'!$C$3+1,1,31)-1,1)),"OK","!!"),RIGHT(H1092,3)="(a)",IF(AND(G1092&gt;=DATE('1. Informace o projektu'!$C$3,1,1),G1092&lt;=WORKDAY(DATE('1. Informace o projektu'!$C$3,12,31)-1,1,'6. Data'!$C$76:$C$89)),"OK","!!"),ISBLANK(G1092),"!",ISBLANK(H1092),"!!!",H1092='6. Data'!$B$3,"vyberte druh nákladu")," ")</f>
        <v xml:space="preserve"> </v>
      </c>
      <c r="J1092" s="261" t="str">
        <f t="shared" si="48"/>
        <v xml:space="preserve"> </v>
      </c>
      <c r="K1092" s="238" t="str">
        <f t="shared" si="49"/>
        <v xml:space="preserve"> </v>
      </c>
      <c r="L1092" s="87" t="str">
        <f t="shared" si="50"/>
        <v xml:space="preserve"> </v>
      </c>
    </row>
    <row r="1093" spans="1:12" x14ac:dyDescent="0.25">
      <c r="A1093" s="72"/>
      <c r="B1093" s="82"/>
      <c r="C1093" s="82"/>
      <c r="D1093" s="79"/>
      <c r="E1093" s="83"/>
      <c r="F1093" s="83"/>
      <c r="G1093" s="81"/>
      <c r="H1093" s="126"/>
      <c r="I1093" s="238" t="str">
        <f>IF(ISNUMBER(F1093),_xlfn.IFS(RIGHT(H1093,3)="(b)",IF(AND(G1093&gt;=DATE('1. Informace o projektu'!$C$3,1,1),G1093&lt;=WORKDAY(DATE('1. Informace o projektu'!$C$3+1,1,31)-1,1)),"OK","!!"),RIGHT(H1093,3)="(a)",IF(AND(G1093&gt;=DATE('1. Informace o projektu'!$C$3,1,1),G1093&lt;=WORKDAY(DATE('1. Informace o projektu'!$C$3,12,31)-1,1,'6. Data'!$C$76:$C$89)),"OK","!!"),ISBLANK(G1093),"!",ISBLANK(H1093),"!!!",H1093='6. Data'!$B$3,"vyberte druh nákladu")," ")</f>
        <v xml:space="preserve"> </v>
      </c>
      <c r="J1093" s="261" t="str">
        <f t="shared" si="48"/>
        <v xml:space="preserve"> </v>
      </c>
      <c r="K1093" s="238" t="str">
        <f t="shared" si="49"/>
        <v xml:space="preserve"> </v>
      </c>
      <c r="L1093" s="87" t="str">
        <f t="shared" si="50"/>
        <v xml:space="preserve"> </v>
      </c>
    </row>
    <row r="1094" spans="1:12" x14ac:dyDescent="0.25">
      <c r="A1094" s="72"/>
      <c r="B1094" s="82"/>
      <c r="C1094" s="82"/>
      <c r="D1094" s="79"/>
      <c r="E1094" s="83"/>
      <c r="F1094" s="83"/>
      <c r="G1094" s="81"/>
      <c r="H1094" s="126"/>
      <c r="I1094" s="238" t="str">
        <f>IF(ISNUMBER(F1094),_xlfn.IFS(RIGHT(H1094,3)="(b)",IF(AND(G1094&gt;=DATE('1. Informace o projektu'!$C$3,1,1),G1094&lt;=WORKDAY(DATE('1. Informace o projektu'!$C$3+1,1,31)-1,1)),"OK","!!"),RIGHT(H1094,3)="(a)",IF(AND(G1094&gt;=DATE('1. Informace o projektu'!$C$3,1,1),G1094&lt;=WORKDAY(DATE('1. Informace o projektu'!$C$3,12,31)-1,1,'6. Data'!$C$76:$C$89)),"OK","!!"),ISBLANK(G1094),"!",ISBLANK(H1094),"!!!",H1094='6. Data'!$B$3,"vyberte druh nákladu")," ")</f>
        <v xml:space="preserve"> </v>
      </c>
      <c r="J1094" s="261" t="str">
        <f t="shared" si="48"/>
        <v xml:space="preserve"> </v>
      </c>
      <c r="K1094" s="238" t="str">
        <f t="shared" si="49"/>
        <v xml:space="preserve"> </v>
      </c>
      <c r="L1094" s="87" t="str">
        <f t="shared" si="50"/>
        <v xml:space="preserve"> </v>
      </c>
    </row>
    <row r="1095" spans="1:12" x14ac:dyDescent="0.25">
      <c r="A1095" s="72"/>
      <c r="B1095" s="82"/>
      <c r="C1095" s="82"/>
      <c r="D1095" s="79"/>
      <c r="E1095" s="83"/>
      <c r="F1095" s="83"/>
      <c r="G1095" s="81"/>
      <c r="H1095" s="126"/>
      <c r="I1095" s="238" t="str">
        <f>IF(ISNUMBER(F1095),_xlfn.IFS(RIGHT(H1095,3)="(b)",IF(AND(G1095&gt;=DATE('1. Informace o projektu'!$C$3,1,1),G1095&lt;=WORKDAY(DATE('1. Informace o projektu'!$C$3+1,1,31)-1,1)),"OK","!!"),RIGHT(H1095,3)="(a)",IF(AND(G1095&gt;=DATE('1. Informace o projektu'!$C$3,1,1),G1095&lt;=WORKDAY(DATE('1. Informace o projektu'!$C$3,12,31)-1,1,'6. Data'!$C$76:$C$89)),"OK","!!"),ISBLANK(G1095),"!",ISBLANK(H1095),"!!!",H1095='6. Data'!$B$3,"vyberte druh nákladu")," ")</f>
        <v xml:space="preserve"> </v>
      </c>
      <c r="J1095" s="261" t="str">
        <f t="shared" ref="J1095:J1158" si="51">_xlfn.IFS(I1095="!","Zapište datum úhrady",I1095="ok"," ",I1095=" "," ",I1095="!!!","vyberte druh nákladu",I1095="!!","nepovolené datum úhrady",I1095="vyberte druh nákladu","vyberte druh nákladu")</f>
        <v xml:space="preserve"> </v>
      </c>
      <c r="K1095" s="238" t="str">
        <f t="shared" ref="K1095:K1158" si="52">IF(ISNUMBER(F1095),IF(E1095&gt;=F1095,"OK","!")," ")</f>
        <v xml:space="preserve"> </v>
      </c>
      <c r="L1095" s="87" t="str">
        <f t="shared" ref="L1095:L1158" si="53">_xlfn.IFS(K1095="!","Hrazeno z dotace je vyšší než fakturovaná částka",K1095="ok"," ",K1095=" "," ")</f>
        <v xml:space="preserve"> </v>
      </c>
    </row>
    <row r="1096" spans="1:12" x14ac:dyDescent="0.25">
      <c r="A1096" s="72"/>
      <c r="B1096" s="82"/>
      <c r="C1096" s="82"/>
      <c r="D1096" s="79"/>
      <c r="E1096" s="83"/>
      <c r="F1096" s="83"/>
      <c r="G1096" s="81"/>
      <c r="H1096" s="126"/>
      <c r="I1096" s="238" t="str">
        <f>IF(ISNUMBER(F1096),_xlfn.IFS(RIGHT(H1096,3)="(b)",IF(AND(G1096&gt;=DATE('1. Informace o projektu'!$C$3,1,1),G1096&lt;=WORKDAY(DATE('1. Informace o projektu'!$C$3+1,1,31)-1,1)),"OK","!!"),RIGHT(H1096,3)="(a)",IF(AND(G1096&gt;=DATE('1. Informace o projektu'!$C$3,1,1),G1096&lt;=WORKDAY(DATE('1. Informace o projektu'!$C$3,12,31)-1,1,'6. Data'!$C$76:$C$89)),"OK","!!"),ISBLANK(G1096),"!",ISBLANK(H1096),"!!!",H1096='6. Data'!$B$3,"vyberte druh nákladu")," ")</f>
        <v xml:space="preserve"> </v>
      </c>
      <c r="J1096" s="261" t="str">
        <f t="shared" si="51"/>
        <v xml:space="preserve"> </v>
      </c>
      <c r="K1096" s="238" t="str">
        <f t="shared" si="52"/>
        <v xml:space="preserve"> </v>
      </c>
      <c r="L1096" s="87" t="str">
        <f t="shared" si="53"/>
        <v xml:space="preserve"> </v>
      </c>
    </row>
    <row r="1097" spans="1:12" x14ac:dyDescent="0.25">
      <c r="A1097" s="72"/>
      <c r="B1097" s="82"/>
      <c r="C1097" s="82"/>
      <c r="D1097" s="79"/>
      <c r="E1097" s="83"/>
      <c r="F1097" s="83"/>
      <c r="G1097" s="81"/>
      <c r="H1097" s="126"/>
      <c r="I1097" s="238" t="str">
        <f>IF(ISNUMBER(F1097),_xlfn.IFS(RIGHT(H1097,3)="(b)",IF(AND(G1097&gt;=DATE('1. Informace o projektu'!$C$3,1,1),G1097&lt;=WORKDAY(DATE('1. Informace o projektu'!$C$3+1,1,31)-1,1)),"OK","!!"),RIGHT(H1097,3)="(a)",IF(AND(G1097&gt;=DATE('1. Informace o projektu'!$C$3,1,1),G1097&lt;=WORKDAY(DATE('1. Informace o projektu'!$C$3,12,31)-1,1,'6. Data'!$C$76:$C$89)),"OK","!!"),ISBLANK(G1097),"!",ISBLANK(H1097),"!!!",H1097='6. Data'!$B$3,"vyberte druh nákladu")," ")</f>
        <v xml:space="preserve"> </v>
      </c>
      <c r="J1097" s="261" t="str">
        <f t="shared" si="51"/>
        <v xml:space="preserve"> </v>
      </c>
      <c r="K1097" s="238" t="str">
        <f t="shared" si="52"/>
        <v xml:space="preserve"> </v>
      </c>
      <c r="L1097" s="87" t="str">
        <f t="shared" si="53"/>
        <v xml:space="preserve"> </v>
      </c>
    </row>
    <row r="1098" spans="1:12" x14ac:dyDescent="0.25">
      <c r="A1098" s="72"/>
      <c r="B1098" s="82"/>
      <c r="C1098" s="82"/>
      <c r="D1098" s="79"/>
      <c r="E1098" s="83"/>
      <c r="F1098" s="83"/>
      <c r="G1098" s="81"/>
      <c r="H1098" s="126"/>
      <c r="I1098" s="238" t="str">
        <f>IF(ISNUMBER(F1098),_xlfn.IFS(RIGHT(H1098,3)="(b)",IF(AND(G1098&gt;=DATE('1. Informace o projektu'!$C$3,1,1),G1098&lt;=WORKDAY(DATE('1. Informace o projektu'!$C$3+1,1,31)-1,1)),"OK","!!"),RIGHT(H1098,3)="(a)",IF(AND(G1098&gt;=DATE('1. Informace o projektu'!$C$3,1,1),G1098&lt;=WORKDAY(DATE('1. Informace o projektu'!$C$3,12,31)-1,1,'6. Data'!$C$76:$C$89)),"OK","!!"),ISBLANK(G1098),"!",ISBLANK(H1098),"!!!",H1098='6. Data'!$B$3,"vyberte druh nákladu")," ")</f>
        <v xml:space="preserve"> </v>
      </c>
      <c r="J1098" s="261" t="str">
        <f t="shared" si="51"/>
        <v xml:space="preserve"> </v>
      </c>
      <c r="K1098" s="238" t="str">
        <f t="shared" si="52"/>
        <v xml:space="preserve"> </v>
      </c>
      <c r="L1098" s="87" t="str">
        <f t="shared" si="53"/>
        <v xml:space="preserve"> </v>
      </c>
    </row>
    <row r="1099" spans="1:12" x14ac:dyDescent="0.25">
      <c r="A1099" s="72"/>
      <c r="B1099" s="82"/>
      <c r="C1099" s="82"/>
      <c r="D1099" s="79"/>
      <c r="E1099" s="83"/>
      <c r="F1099" s="83"/>
      <c r="G1099" s="81"/>
      <c r="H1099" s="126"/>
      <c r="I1099" s="238" t="str">
        <f>IF(ISNUMBER(F1099),_xlfn.IFS(RIGHT(H1099,3)="(b)",IF(AND(G1099&gt;=DATE('1. Informace o projektu'!$C$3,1,1),G1099&lt;=WORKDAY(DATE('1. Informace o projektu'!$C$3+1,1,31)-1,1)),"OK","!!"),RIGHT(H1099,3)="(a)",IF(AND(G1099&gt;=DATE('1. Informace o projektu'!$C$3,1,1),G1099&lt;=WORKDAY(DATE('1. Informace o projektu'!$C$3,12,31)-1,1,'6. Data'!$C$76:$C$89)),"OK","!!"),ISBLANK(G1099),"!",ISBLANK(H1099),"!!!",H1099='6. Data'!$B$3,"vyberte druh nákladu")," ")</f>
        <v xml:space="preserve"> </v>
      </c>
      <c r="J1099" s="261" t="str">
        <f t="shared" si="51"/>
        <v xml:space="preserve"> </v>
      </c>
      <c r="K1099" s="238" t="str">
        <f t="shared" si="52"/>
        <v xml:space="preserve"> </v>
      </c>
      <c r="L1099" s="87" t="str">
        <f t="shared" si="53"/>
        <v xml:space="preserve"> </v>
      </c>
    </row>
    <row r="1100" spans="1:12" x14ac:dyDescent="0.25">
      <c r="A1100" s="72"/>
      <c r="B1100" s="82"/>
      <c r="C1100" s="82"/>
      <c r="D1100" s="79"/>
      <c r="E1100" s="83"/>
      <c r="F1100" s="83"/>
      <c r="G1100" s="81"/>
      <c r="H1100" s="126"/>
      <c r="I1100" s="238" t="str">
        <f>IF(ISNUMBER(F1100),_xlfn.IFS(RIGHT(H1100,3)="(b)",IF(AND(G1100&gt;=DATE('1. Informace o projektu'!$C$3,1,1),G1100&lt;=WORKDAY(DATE('1. Informace o projektu'!$C$3+1,1,31)-1,1)),"OK","!!"),RIGHT(H1100,3)="(a)",IF(AND(G1100&gt;=DATE('1. Informace o projektu'!$C$3,1,1),G1100&lt;=WORKDAY(DATE('1. Informace o projektu'!$C$3,12,31)-1,1,'6. Data'!$C$76:$C$89)),"OK","!!"),ISBLANK(G1100),"!",ISBLANK(H1100),"!!!",H1100='6. Data'!$B$3,"vyberte druh nákladu")," ")</f>
        <v xml:space="preserve"> </v>
      </c>
      <c r="J1100" s="261" t="str">
        <f t="shared" si="51"/>
        <v xml:space="preserve"> </v>
      </c>
      <c r="K1100" s="238" t="str">
        <f t="shared" si="52"/>
        <v xml:space="preserve"> </v>
      </c>
      <c r="L1100" s="87" t="str">
        <f t="shared" si="53"/>
        <v xml:space="preserve"> </v>
      </c>
    </row>
    <row r="1101" spans="1:12" x14ac:dyDescent="0.25">
      <c r="A1101" s="72"/>
      <c r="B1101" s="82"/>
      <c r="C1101" s="82"/>
      <c r="D1101" s="79"/>
      <c r="E1101" s="83"/>
      <c r="F1101" s="83"/>
      <c r="G1101" s="81"/>
      <c r="H1101" s="126"/>
      <c r="I1101" s="238" t="str">
        <f>IF(ISNUMBER(F1101),_xlfn.IFS(RIGHT(H1101,3)="(b)",IF(AND(G1101&gt;=DATE('1. Informace o projektu'!$C$3,1,1),G1101&lt;=WORKDAY(DATE('1. Informace o projektu'!$C$3+1,1,31)-1,1)),"OK","!!"),RIGHT(H1101,3)="(a)",IF(AND(G1101&gt;=DATE('1. Informace o projektu'!$C$3,1,1),G1101&lt;=WORKDAY(DATE('1. Informace o projektu'!$C$3,12,31)-1,1,'6. Data'!$C$76:$C$89)),"OK","!!"),ISBLANK(G1101),"!",ISBLANK(H1101),"!!!",H1101='6. Data'!$B$3,"vyberte druh nákladu")," ")</f>
        <v xml:space="preserve"> </v>
      </c>
      <c r="J1101" s="261" t="str">
        <f t="shared" si="51"/>
        <v xml:space="preserve"> </v>
      </c>
      <c r="K1101" s="238" t="str">
        <f t="shared" si="52"/>
        <v xml:space="preserve"> </v>
      </c>
      <c r="L1101" s="87" t="str">
        <f t="shared" si="53"/>
        <v xml:space="preserve"> </v>
      </c>
    </row>
    <row r="1102" spans="1:12" x14ac:dyDescent="0.25">
      <c r="A1102" s="72"/>
      <c r="B1102" s="82"/>
      <c r="C1102" s="82"/>
      <c r="D1102" s="79"/>
      <c r="E1102" s="83"/>
      <c r="F1102" s="83"/>
      <c r="G1102" s="81"/>
      <c r="H1102" s="126"/>
      <c r="I1102" s="238" t="str">
        <f>IF(ISNUMBER(F1102),_xlfn.IFS(RIGHT(H1102,3)="(b)",IF(AND(G1102&gt;=DATE('1. Informace o projektu'!$C$3,1,1),G1102&lt;=WORKDAY(DATE('1. Informace o projektu'!$C$3+1,1,31)-1,1)),"OK","!!"),RIGHT(H1102,3)="(a)",IF(AND(G1102&gt;=DATE('1. Informace o projektu'!$C$3,1,1),G1102&lt;=WORKDAY(DATE('1. Informace o projektu'!$C$3,12,31)-1,1,'6. Data'!$C$76:$C$89)),"OK","!!"),ISBLANK(G1102),"!",ISBLANK(H1102),"!!!",H1102='6. Data'!$B$3,"vyberte druh nákladu")," ")</f>
        <v xml:space="preserve"> </v>
      </c>
      <c r="J1102" s="261" t="str">
        <f t="shared" si="51"/>
        <v xml:space="preserve"> </v>
      </c>
      <c r="K1102" s="238" t="str">
        <f t="shared" si="52"/>
        <v xml:space="preserve"> </v>
      </c>
      <c r="L1102" s="87" t="str">
        <f t="shared" si="53"/>
        <v xml:space="preserve"> </v>
      </c>
    </row>
    <row r="1103" spans="1:12" x14ac:dyDescent="0.25">
      <c r="A1103" s="72"/>
      <c r="B1103" s="82"/>
      <c r="C1103" s="82"/>
      <c r="D1103" s="79"/>
      <c r="E1103" s="83"/>
      <c r="F1103" s="83"/>
      <c r="G1103" s="81"/>
      <c r="H1103" s="126"/>
      <c r="I1103" s="238" t="str">
        <f>IF(ISNUMBER(F1103),_xlfn.IFS(RIGHT(H1103,3)="(b)",IF(AND(G1103&gt;=DATE('1. Informace o projektu'!$C$3,1,1),G1103&lt;=WORKDAY(DATE('1. Informace o projektu'!$C$3+1,1,31)-1,1)),"OK","!!"),RIGHT(H1103,3)="(a)",IF(AND(G1103&gt;=DATE('1. Informace o projektu'!$C$3,1,1),G1103&lt;=WORKDAY(DATE('1. Informace o projektu'!$C$3,12,31)-1,1,'6. Data'!$C$76:$C$89)),"OK","!!"),ISBLANK(G1103),"!",ISBLANK(H1103),"!!!",H1103='6. Data'!$B$3,"vyberte druh nákladu")," ")</f>
        <v xml:space="preserve"> </v>
      </c>
      <c r="J1103" s="261" t="str">
        <f t="shared" si="51"/>
        <v xml:space="preserve"> </v>
      </c>
      <c r="K1103" s="238" t="str">
        <f t="shared" si="52"/>
        <v xml:space="preserve"> </v>
      </c>
      <c r="L1103" s="87" t="str">
        <f t="shared" si="53"/>
        <v xml:space="preserve"> </v>
      </c>
    </row>
    <row r="1104" spans="1:12" x14ac:dyDescent="0.25">
      <c r="A1104" s="72"/>
      <c r="B1104" s="82"/>
      <c r="C1104" s="82"/>
      <c r="D1104" s="79"/>
      <c r="E1104" s="83"/>
      <c r="F1104" s="83"/>
      <c r="G1104" s="81"/>
      <c r="H1104" s="126"/>
      <c r="I1104" s="238" t="str">
        <f>IF(ISNUMBER(F1104),_xlfn.IFS(RIGHT(H1104,3)="(b)",IF(AND(G1104&gt;=DATE('1. Informace o projektu'!$C$3,1,1),G1104&lt;=WORKDAY(DATE('1. Informace o projektu'!$C$3+1,1,31)-1,1)),"OK","!!"),RIGHT(H1104,3)="(a)",IF(AND(G1104&gt;=DATE('1. Informace o projektu'!$C$3,1,1),G1104&lt;=WORKDAY(DATE('1. Informace o projektu'!$C$3,12,31)-1,1,'6. Data'!$C$76:$C$89)),"OK","!!"),ISBLANK(G1104),"!",ISBLANK(H1104),"!!!",H1104='6. Data'!$B$3,"vyberte druh nákladu")," ")</f>
        <v xml:space="preserve"> </v>
      </c>
      <c r="J1104" s="261" t="str">
        <f t="shared" si="51"/>
        <v xml:space="preserve"> </v>
      </c>
      <c r="K1104" s="238" t="str">
        <f t="shared" si="52"/>
        <v xml:space="preserve"> </v>
      </c>
      <c r="L1104" s="87" t="str">
        <f t="shared" si="53"/>
        <v xml:space="preserve"> </v>
      </c>
    </row>
    <row r="1105" spans="1:12" x14ac:dyDescent="0.25">
      <c r="A1105" s="72"/>
      <c r="B1105" s="82"/>
      <c r="C1105" s="82"/>
      <c r="D1105" s="79"/>
      <c r="E1105" s="83"/>
      <c r="F1105" s="83"/>
      <c r="G1105" s="81"/>
      <c r="H1105" s="126"/>
      <c r="I1105" s="238" t="str">
        <f>IF(ISNUMBER(F1105),_xlfn.IFS(RIGHT(H1105,3)="(b)",IF(AND(G1105&gt;=DATE('1. Informace o projektu'!$C$3,1,1),G1105&lt;=WORKDAY(DATE('1. Informace o projektu'!$C$3+1,1,31)-1,1)),"OK","!!"),RIGHT(H1105,3)="(a)",IF(AND(G1105&gt;=DATE('1. Informace o projektu'!$C$3,1,1),G1105&lt;=WORKDAY(DATE('1. Informace o projektu'!$C$3,12,31)-1,1,'6. Data'!$C$76:$C$89)),"OK","!!"),ISBLANK(G1105),"!",ISBLANK(H1105),"!!!",H1105='6. Data'!$B$3,"vyberte druh nákladu")," ")</f>
        <v xml:space="preserve"> </v>
      </c>
      <c r="J1105" s="261" t="str">
        <f t="shared" si="51"/>
        <v xml:space="preserve"> </v>
      </c>
      <c r="K1105" s="238" t="str">
        <f t="shared" si="52"/>
        <v xml:space="preserve"> </v>
      </c>
      <c r="L1105" s="87" t="str">
        <f t="shared" si="53"/>
        <v xml:space="preserve"> </v>
      </c>
    </row>
    <row r="1106" spans="1:12" x14ac:dyDescent="0.25">
      <c r="A1106" s="72"/>
      <c r="B1106" s="82"/>
      <c r="C1106" s="82"/>
      <c r="D1106" s="79"/>
      <c r="E1106" s="83"/>
      <c r="F1106" s="83"/>
      <c r="G1106" s="81"/>
      <c r="H1106" s="126"/>
      <c r="I1106" s="238" t="str">
        <f>IF(ISNUMBER(F1106),_xlfn.IFS(RIGHT(H1106,3)="(b)",IF(AND(G1106&gt;=DATE('1. Informace o projektu'!$C$3,1,1),G1106&lt;=WORKDAY(DATE('1. Informace o projektu'!$C$3+1,1,31)-1,1)),"OK","!!"),RIGHT(H1106,3)="(a)",IF(AND(G1106&gt;=DATE('1. Informace o projektu'!$C$3,1,1),G1106&lt;=WORKDAY(DATE('1. Informace o projektu'!$C$3,12,31)-1,1,'6. Data'!$C$76:$C$89)),"OK","!!"),ISBLANK(G1106),"!",ISBLANK(H1106),"!!!",H1106='6. Data'!$B$3,"vyberte druh nákladu")," ")</f>
        <v xml:space="preserve"> </v>
      </c>
      <c r="J1106" s="261" t="str">
        <f t="shared" si="51"/>
        <v xml:space="preserve"> </v>
      </c>
      <c r="K1106" s="238" t="str">
        <f t="shared" si="52"/>
        <v xml:space="preserve"> </v>
      </c>
      <c r="L1106" s="87" t="str">
        <f t="shared" si="53"/>
        <v xml:space="preserve"> </v>
      </c>
    </row>
    <row r="1107" spans="1:12" x14ac:dyDescent="0.25">
      <c r="A1107" s="72"/>
      <c r="B1107" s="82"/>
      <c r="C1107" s="82"/>
      <c r="D1107" s="79"/>
      <c r="E1107" s="83"/>
      <c r="F1107" s="83"/>
      <c r="G1107" s="81"/>
      <c r="H1107" s="126"/>
      <c r="I1107" s="238" t="str">
        <f>IF(ISNUMBER(F1107),_xlfn.IFS(RIGHT(H1107,3)="(b)",IF(AND(G1107&gt;=DATE('1. Informace o projektu'!$C$3,1,1),G1107&lt;=WORKDAY(DATE('1. Informace o projektu'!$C$3+1,1,31)-1,1)),"OK","!!"),RIGHT(H1107,3)="(a)",IF(AND(G1107&gt;=DATE('1. Informace o projektu'!$C$3,1,1),G1107&lt;=WORKDAY(DATE('1. Informace o projektu'!$C$3,12,31)-1,1,'6. Data'!$C$76:$C$89)),"OK","!!"),ISBLANK(G1107),"!",ISBLANK(H1107),"!!!",H1107='6. Data'!$B$3,"vyberte druh nákladu")," ")</f>
        <v xml:space="preserve"> </v>
      </c>
      <c r="J1107" s="261" t="str">
        <f t="shared" si="51"/>
        <v xml:space="preserve"> </v>
      </c>
      <c r="K1107" s="238" t="str">
        <f t="shared" si="52"/>
        <v xml:space="preserve"> </v>
      </c>
      <c r="L1107" s="87" t="str">
        <f t="shared" si="53"/>
        <v xml:space="preserve"> </v>
      </c>
    </row>
    <row r="1108" spans="1:12" x14ac:dyDescent="0.25">
      <c r="A1108" s="72"/>
      <c r="B1108" s="82"/>
      <c r="C1108" s="82"/>
      <c r="D1108" s="79"/>
      <c r="E1108" s="83"/>
      <c r="F1108" s="83"/>
      <c r="G1108" s="81"/>
      <c r="H1108" s="126"/>
      <c r="I1108" s="238" t="str">
        <f>IF(ISNUMBER(F1108),_xlfn.IFS(RIGHT(H1108,3)="(b)",IF(AND(G1108&gt;=DATE('1. Informace o projektu'!$C$3,1,1),G1108&lt;=WORKDAY(DATE('1. Informace o projektu'!$C$3+1,1,31)-1,1)),"OK","!!"),RIGHT(H1108,3)="(a)",IF(AND(G1108&gt;=DATE('1. Informace o projektu'!$C$3,1,1),G1108&lt;=WORKDAY(DATE('1. Informace o projektu'!$C$3,12,31)-1,1,'6. Data'!$C$76:$C$89)),"OK","!!"),ISBLANK(G1108),"!",ISBLANK(H1108),"!!!",H1108='6. Data'!$B$3,"vyberte druh nákladu")," ")</f>
        <v xml:space="preserve"> </v>
      </c>
      <c r="J1108" s="261" t="str">
        <f t="shared" si="51"/>
        <v xml:space="preserve"> </v>
      </c>
      <c r="K1108" s="238" t="str">
        <f t="shared" si="52"/>
        <v xml:space="preserve"> </v>
      </c>
      <c r="L1108" s="87" t="str">
        <f t="shared" si="53"/>
        <v xml:space="preserve"> </v>
      </c>
    </row>
    <row r="1109" spans="1:12" x14ac:dyDescent="0.25">
      <c r="A1109" s="72"/>
      <c r="B1109" s="82"/>
      <c r="C1109" s="82"/>
      <c r="D1109" s="79"/>
      <c r="E1109" s="83"/>
      <c r="F1109" s="83"/>
      <c r="G1109" s="81"/>
      <c r="H1109" s="126"/>
      <c r="I1109" s="238" t="str">
        <f>IF(ISNUMBER(F1109),_xlfn.IFS(RIGHT(H1109,3)="(b)",IF(AND(G1109&gt;=DATE('1. Informace o projektu'!$C$3,1,1),G1109&lt;=WORKDAY(DATE('1. Informace o projektu'!$C$3+1,1,31)-1,1)),"OK","!!"),RIGHT(H1109,3)="(a)",IF(AND(G1109&gt;=DATE('1. Informace o projektu'!$C$3,1,1),G1109&lt;=WORKDAY(DATE('1. Informace o projektu'!$C$3,12,31)-1,1,'6. Data'!$C$76:$C$89)),"OK","!!"),ISBLANK(G1109),"!",ISBLANK(H1109),"!!!",H1109='6. Data'!$B$3,"vyberte druh nákladu")," ")</f>
        <v xml:space="preserve"> </v>
      </c>
      <c r="J1109" s="261" t="str">
        <f t="shared" si="51"/>
        <v xml:space="preserve"> </v>
      </c>
      <c r="K1109" s="238" t="str">
        <f t="shared" si="52"/>
        <v xml:space="preserve"> </v>
      </c>
      <c r="L1109" s="87" t="str">
        <f t="shared" si="53"/>
        <v xml:space="preserve"> </v>
      </c>
    </row>
    <row r="1110" spans="1:12" x14ac:dyDescent="0.25">
      <c r="A1110" s="72"/>
      <c r="B1110" s="82"/>
      <c r="C1110" s="82"/>
      <c r="D1110" s="79"/>
      <c r="E1110" s="83"/>
      <c r="F1110" s="83"/>
      <c r="G1110" s="81"/>
      <c r="H1110" s="126"/>
      <c r="I1110" s="238" t="str">
        <f>IF(ISNUMBER(F1110),_xlfn.IFS(RIGHT(H1110,3)="(b)",IF(AND(G1110&gt;=DATE('1. Informace o projektu'!$C$3,1,1),G1110&lt;=WORKDAY(DATE('1. Informace o projektu'!$C$3+1,1,31)-1,1)),"OK","!!"),RIGHT(H1110,3)="(a)",IF(AND(G1110&gt;=DATE('1. Informace o projektu'!$C$3,1,1),G1110&lt;=WORKDAY(DATE('1. Informace o projektu'!$C$3,12,31)-1,1,'6. Data'!$C$76:$C$89)),"OK","!!"),ISBLANK(G1110),"!",ISBLANK(H1110),"!!!",H1110='6. Data'!$B$3,"vyberte druh nákladu")," ")</f>
        <v xml:space="preserve"> </v>
      </c>
      <c r="J1110" s="261" t="str">
        <f t="shared" si="51"/>
        <v xml:space="preserve"> </v>
      </c>
      <c r="K1110" s="238" t="str">
        <f t="shared" si="52"/>
        <v xml:space="preserve"> </v>
      </c>
      <c r="L1110" s="87" t="str">
        <f t="shared" si="53"/>
        <v xml:space="preserve"> </v>
      </c>
    </row>
    <row r="1111" spans="1:12" x14ac:dyDescent="0.25">
      <c r="A1111" s="72"/>
      <c r="B1111" s="82"/>
      <c r="C1111" s="82"/>
      <c r="D1111" s="79"/>
      <c r="E1111" s="83"/>
      <c r="F1111" s="83"/>
      <c r="G1111" s="81"/>
      <c r="H1111" s="126"/>
      <c r="I1111" s="238" t="str">
        <f>IF(ISNUMBER(F1111),_xlfn.IFS(RIGHT(H1111,3)="(b)",IF(AND(G1111&gt;=DATE('1. Informace o projektu'!$C$3,1,1),G1111&lt;=WORKDAY(DATE('1. Informace o projektu'!$C$3+1,1,31)-1,1)),"OK","!!"),RIGHT(H1111,3)="(a)",IF(AND(G1111&gt;=DATE('1. Informace o projektu'!$C$3,1,1),G1111&lt;=WORKDAY(DATE('1. Informace o projektu'!$C$3,12,31)-1,1,'6. Data'!$C$76:$C$89)),"OK","!!"),ISBLANK(G1111),"!",ISBLANK(H1111),"!!!",H1111='6. Data'!$B$3,"vyberte druh nákladu")," ")</f>
        <v xml:space="preserve"> </v>
      </c>
      <c r="J1111" s="261" t="str">
        <f t="shared" si="51"/>
        <v xml:space="preserve"> </v>
      </c>
      <c r="K1111" s="238" t="str">
        <f t="shared" si="52"/>
        <v xml:space="preserve"> </v>
      </c>
      <c r="L1111" s="87" t="str">
        <f t="shared" si="53"/>
        <v xml:space="preserve"> </v>
      </c>
    </row>
    <row r="1112" spans="1:12" x14ac:dyDescent="0.25">
      <c r="A1112" s="72"/>
      <c r="B1112" s="82"/>
      <c r="C1112" s="82"/>
      <c r="D1112" s="79"/>
      <c r="E1112" s="83"/>
      <c r="F1112" s="83"/>
      <c r="G1112" s="81"/>
      <c r="H1112" s="126"/>
      <c r="I1112" s="238" t="str">
        <f>IF(ISNUMBER(F1112),_xlfn.IFS(RIGHT(H1112,3)="(b)",IF(AND(G1112&gt;=DATE('1. Informace o projektu'!$C$3,1,1),G1112&lt;=WORKDAY(DATE('1. Informace o projektu'!$C$3+1,1,31)-1,1)),"OK","!!"),RIGHT(H1112,3)="(a)",IF(AND(G1112&gt;=DATE('1. Informace o projektu'!$C$3,1,1),G1112&lt;=WORKDAY(DATE('1. Informace o projektu'!$C$3,12,31)-1,1,'6. Data'!$C$76:$C$89)),"OK","!!"),ISBLANK(G1112),"!",ISBLANK(H1112),"!!!",H1112='6. Data'!$B$3,"vyberte druh nákladu")," ")</f>
        <v xml:space="preserve"> </v>
      </c>
      <c r="J1112" s="261" t="str">
        <f t="shared" si="51"/>
        <v xml:space="preserve"> </v>
      </c>
      <c r="K1112" s="238" t="str">
        <f t="shared" si="52"/>
        <v xml:space="preserve"> </v>
      </c>
      <c r="L1112" s="87" t="str">
        <f t="shared" si="53"/>
        <v xml:space="preserve"> </v>
      </c>
    </row>
    <row r="1113" spans="1:12" x14ac:dyDescent="0.25">
      <c r="A1113" s="72"/>
      <c r="B1113" s="82"/>
      <c r="C1113" s="82"/>
      <c r="D1113" s="79"/>
      <c r="E1113" s="83"/>
      <c r="F1113" s="83"/>
      <c r="G1113" s="81"/>
      <c r="H1113" s="126"/>
      <c r="I1113" s="238" t="str">
        <f>IF(ISNUMBER(F1113),_xlfn.IFS(RIGHT(H1113,3)="(b)",IF(AND(G1113&gt;=DATE('1. Informace o projektu'!$C$3,1,1),G1113&lt;=WORKDAY(DATE('1. Informace o projektu'!$C$3+1,1,31)-1,1)),"OK","!!"),RIGHT(H1113,3)="(a)",IF(AND(G1113&gt;=DATE('1. Informace o projektu'!$C$3,1,1),G1113&lt;=WORKDAY(DATE('1. Informace o projektu'!$C$3,12,31)-1,1,'6. Data'!$C$76:$C$89)),"OK","!!"),ISBLANK(G1113),"!",ISBLANK(H1113),"!!!",H1113='6. Data'!$B$3,"vyberte druh nákladu")," ")</f>
        <v xml:space="preserve"> </v>
      </c>
      <c r="J1113" s="261" t="str">
        <f t="shared" si="51"/>
        <v xml:space="preserve"> </v>
      </c>
      <c r="K1113" s="238" t="str">
        <f t="shared" si="52"/>
        <v xml:space="preserve"> </v>
      </c>
      <c r="L1113" s="87" t="str">
        <f t="shared" si="53"/>
        <v xml:space="preserve"> </v>
      </c>
    </row>
    <row r="1114" spans="1:12" x14ac:dyDescent="0.25">
      <c r="A1114" s="72"/>
      <c r="B1114" s="82"/>
      <c r="C1114" s="82"/>
      <c r="D1114" s="79"/>
      <c r="E1114" s="83"/>
      <c r="F1114" s="83"/>
      <c r="G1114" s="81"/>
      <c r="H1114" s="126"/>
      <c r="I1114" s="238" t="str">
        <f>IF(ISNUMBER(F1114),_xlfn.IFS(RIGHT(H1114,3)="(b)",IF(AND(G1114&gt;=DATE('1. Informace o projektu'!$C$3,1,1),G1114&lt;=WORKDAY(DATE('1. Informace o projektu'!$C$3+1,1,31)-1,1)),"OK","!!"),RIGHT(H1114,3)="(a)",IF(AND(G1114&gt;=DATE('1. Informace o projektu'!$C$3,1,1),G1114&lt;=WORKDAY(DATE('1. Informace o projektu'!$C$3,12,31)-1,1,'6. Data'!$C$76:$C$89)),"OK","!!"),ISBLANK(G1114),"!",ISBLANK(H1114),"!!!",H1114='6. Data'!$B$3,"vyberte druh nákladu")," ")</f>
        <v xml:space="preserve"> </v>
      </c>
      <c r="J1114" s="261" t="str">
        <f t="shared" si="51"/>
        <v xml:space="preserve"> </v>
      </c>
      <c r="K1114" s="238" t="str">
        <f t="shared" si="52"/>
        <v xml:space="preserve"> </v>
      </c>
      <c r="L1114" s="87" t="str">
        <f t="shared" si="53"/>
        <v xml:space="preserve"> </v>
      </c>
    </row>
    <row r="1115" spans="1:12" x14ac:dyDescent="0.25">
      <c r="A1115" s="72"/>
      <c r="B1115" s="82"/>
      <c r="C1115" s="82"/>
      <c r="D1115" s="79"/>
      <c r="E1115" s="83"/>
      <c r="F1115" s="83"/>
      <c r="G1115" s="81"/>
      <c r="H1115" s="126"/>
      <c r="I1115" s="238" t="str">
        <f>IF(ISNUMBER(F1115),_xlfn.IFS(RIGHT(H1115,3)="(b)",IF(AND(G1115&gt;=DATE('1. Informace o projektu'!$C$3,1,1),G1115&lt;=WORKDAY(DATE('1. Informace o projektu'!$C$3+1,1,31)-1,1)),"OK","!!"),RIGHT(H1115,3)="(a)",IF(AND(G1115&gt;=DATE('1. Informace o projektu'!$C$3,1,1),G1115&lt;=WORKDAY(DATE('1. Informace o projektu'!$C$3,12,31)-1,1,'6. Data'!$C$76:$C$89)),"OK","!!"),ISBLANK(G1115),"!",ISBLANK(H1115),"!!!",H1115='6. Data'!$B$3,"vyberte druh nákladu")," ")</f>
        <v xml:space="preserve"> </v>
      </c>
      <c r="J1115" s="261" t="str">
        <f t="shared" si="51"/>
        <v xml:space="preserve"> </v>
      </c>
      <c r="K1115" s="238" t="str">
        <f t="shared" si="52"/>
        <v xml:space="preserve"> </v>
      </c>
      <c r="L1115" s="87" t="str">
        <f t="shared" si="53"/>
        <v xml:space="preserve"> </v>
      </c>
    </row>
    <row r="1116" spans="1:12" x14ac:dyDescent="0.25">
      <c r="A1116" s="72"/>
      <c r="B1116" s="82"/>
      <c r="C1116" s="82"/>
      <c r="D1116" s="79"/>
      <c r="E1116" s="83"/>
      <c r="F1116" s="83"/>
      <c r="G1116" s="81"/>
      <c r="H1116" s="126"/>
      <c r="I1116" s="238" t="str">
        <f>IF(ISNUMBER(F1116),_xlfn.IFS(RIGHT(H1116,3)="(b)",IF(AND(G1116&gt;=DATE('1. Informace o projektu'!$C$3,1,1),G1116&lt;=WORKDAY(DATE('1. Informace o projektu'!$C$3+1,1,31)-1,1)),"OK","!!"),RIGHT(H1116,3)="(a)",IF(AND(G1116&gt;=DATE('1. Informace o projektu'!$C$3,1,1),G1116&lt;=WORKDAY(DATE('1. Informace o projektu'!$C$3,12,31)-1,1,'6. Data'!$C$76:$C$89)),"OK","!!"),ISBLANK(G1116),"!",ISBLANK(H1116),"!!!",H1116='6. Data'!$B$3,"vyberte druh nákladu")," ")</f>
        <v xml:space="preserve"> </v>
      </c>
      <c r="J1116" s="261" t="str">
        <f t="shared" si="51"/>
        <v xml:space="preserve"> </v>
      </c>
      <c r="K1116" s="238" t="str">
        <f t="shared" si="52"/>
        <v xml:space="preserve"> </v>
      </c>
      <c r="L1116" s="87" t="str">
        <f t="shared" si="53"/>
        <v xml:space="preserve"> </v>
      </c>
    </row>
    <row r="1117" spans="1:12" x14ac:dyDescent="0.25">
      <c r="A1117" s="72"/>
      <c r="B1117" s="82"/>
      <c r="C1117" s="82"/>
      <c r="D1117" s="79"/>
      <c r="E1117" s="83"/>
      <c r="F1117" s="83"/>
      <c r="G1117" s="81"/>
      <c r="H1117" s="126"/>
      <c r="I1117" s="238" t="str">
        <f>IF(ISNUMBER(F1117),_xlfn.IFS(RIGHT(H1117,3)="(b)",IF(AND(G1117&gt;=DATE('1. Informace o projektu'!$C$3,1,1),G1117&lt;=WORKDAY(DATE('1. Informace o projektu'!$C$3+1,1,31)-1,1)),"OK","!!"),RIGHT(H1117,3)="(a)",IF(AND(G1117&gt;=DATE('1. Informace o projektu'!$C$3,1,1),G1117&lt;=WORKDAY(DATE('1. Informace o projektu'!$C$3,12,31)-1,1,'6. Data'!$C$76:$C$89)),"OK","!!"),ISBLANK(G1117),"!",ISBLANK(H1117),"!!!",H1117='6. Data'!$B$3,"vyberte druh nákladu")," ")</f>
        <v xml:space="preserve"> </v>
      </c>
      <c r="J1117" s="261" t="str">
        <f t="shared" si="51"/>
        <v xml:space="preserve"> </v>
      </c>
      <c r="K1117" s="238" t="str">
        <f t="shared" si="52"/>
        <v xml:space="preserve"> </v>
      </c>
      <c r="L1117" s="87" t="str">
        <f t="shared" si="53"/>
        <v xml:space="preserve"> </v>
      </c>
    </row>
    <row r="1118" spans="1:12" x14ac:dyDescent="0.25">
      <c r="A1118" s="72"/>
      <c r="B1118" s="82"/>
      <c r="C1118" s="82"/>
      <c r="D1118" s="79"/>
      <c r="E1118" s="83"/>
      <c r="F1118" s="83"/>
      <c r="G1118" s="81"/>
      <c r="H1118" s="126"/>
      <c r="I1118" s="238" t="str">
        <f>IF(ISNUMBER(F1118),_xlfn.IFS(RIGHT(H1118,3)="(b)",IF(AND(G1118&gt;=DATE('1. Informace o projektu'!$C$3,1,1),G1118&lt;=WORKDAY(DATE('1. Informace o projektu'!$C$3+1,1,31)-1,1)),"OK","!!"),RIGHT(H1118,3)="(a)",IF(AND(G1118&gt;=DATE('1. Informace o projektu'!$C$3,1,1),G1118&lt;=WORKDAY(DATE('1. Informace o projektu'!$C$3,12,31)-1,1,'6. Data'!$C$76:$C$89)),"OK","!!"),ISBLANK(G1118),"!",ISBLANK(H1118),"!!!",H1118='6. Data'!$B$3,"vyberte druh nákladu")," ")</f>
        <v xml:space="preserve"> </v>
      </c>
      <c r="J1118" s="261" t="str">
        <f t="shared" si="51"/>
        <v xml:space="preserve"> </v>
      </c>
      <c r="K1118" s="238" t="str">
        <f t="shared" si="52"/>
        <v xml:space="preserve"> </v>
      </c>
      <c r="L1118" s="87" t="str">
        <f t="shared" si="53"/>
        <v xml:space="preserve"> </v>
      </c>
    </row>
    <row r="1119" spans="1:12" x14ac:dyDescent="0.25">
      <c r="A1119" s="72"/>
      <c r="B1119" s="82"/>
      <c r="C1119" s="82"/>
      <c r="D1119" s="79"/>
      <c r="E1119" s="83"/>
      <c r="F1119" s="83"/>
      <c r="G1119" s="81"/>
      <c r="H1119" s="126"/>
      <c r="I1119" s="238" t="str">
        <f>IF(ISNUMBER(F1119),_xlfn.IFS(RIGHT(H1119,3)="(b)",IF(AND(G1119&gt;=DATE('1. Informace o projektu'!$C$3,1,1),G1119&lt;=WORKDAY(DATE('1. Informace o projektu'!$C$3+1,1,31)-1,1)),"OK","!!"),RIGHT(H1119,3)="(a)",IF(AND(G1119&gt;=DATE('1. Informace o projektu'!$C$3,1,1),G1119&lt;=WORKDAY(DATE('1. Informace o projektu'!$C$3,12,31)-1,1,'6. Data'!$C$76:$C$89)),"OK","!!"),ISBLANK(G1119),"!",ISBLANK(H1119),"!!!",H1119='6. Data'!$B$3,"vyberte druh nákladu")," ")</f>
        <v xml:space="preserve"> </v>
      </c>
      <c r="J1119" s="261" t="str">
        <f t="shared" si="51"/>
        <v xml:space="preserve"> </v>
      </c>
      <c r="K1119" s="238" t="str">
        <f t="shared" si="52"/>
        <v xml:space="preserve"> </v>
      </c>
      <c r="L1119" s="87" t="str">
        <f t="shared" si="53"/>
        <v xml:space="preserve"> </v>
      </c>
    </row>
    <row r="1120" spans="1:12" x14ac:dyDescent="0.25">
      <c r="A1120" s="72"/>
      <c r="B1120" s="82"/>
      <c r="C1120" s="82"/>
      <c r="D1120" s="79"/>
      <c r="E1120" s="83"/>
      <c r="F1120" s="83"/>
      <c r="G1120" s="81"/>
      <c r="H1120" s="126"/>
      <c r="I1120" s="238" t="str">
        <f>IF(ISNUMBER(F1120),_xlfn.IFS(RIGHT(H1120,3)="(b)",IF(AND(G1120&gt;=DATE('1. Informace o projektu'!$C$3,1,1),G1120&lt;=WORKDAY(DATE('1. Informace o projektu'!$C$3+1,1,31)-1,1)),"OK","!!"),RIGHT(H1120,3)="(a)",IF(AND(G1120&gt;=DATE('1. Informace o projektu'!$C$3,1,1),G1120&lt;=WORKDAY(DATE('1. Informace o projektu'!$C$3,12,31)-1,1,'6. Data'!$C$76:$C$89)),"OK","!!"),ISBLANK(G1120),"!",ISBLANK(H1120),"!!!",H1120='6. Data'!$B$3,"vyberte druh nákladu")," ")</f>
        <v xml:space="preserve"> </v>
      </c>
      <c r="J1120" s="261" t="str">
        <f t="shared" si="51"/>
        <v xml:space="preserve"> </v>
      </c>
      <c r="K1120" s="238" t="str">
        <f t="shared" si="52"/>
        <v xml:space="preserve"> </v>
      </c>
      <c r="L1120" s="87" t="str">
        <f t="shared" si="53"/>
        <v xml:space="preserve"> </v>
      </c>
    </row>
    <row r="1121" spans="1:12" x14ac:dyDescent="0.25">
      <c r="A1121" s="72"/>
      <c r="B1121" s="82"/>
      <c r="C1121" s="82"/>
      <c r="D1121" s="79"/>
      <c r="E1121" s="83"/>
      <c r="F1121" s="83"/>
      <c r="G1121" s="81"/>
      <c r="H1121" s="126"/>
      <c r="I1121" s="238" t="str">
        <f>IF(ISNUMBER(F1121),_xlfn.IFS(RIGHT(H1121,3)="(b)",IF(AND(G1121&gt;=DATE('1. Informace o projektu'!$C$3,1,1),G1121&lt;=WORKDAY(DATE('1. Informace o projektu'!$C$3+1,1,31)-1,1)),"OK","!!"),RIGHT(H1121,3)="(a)",IF(AND(G1121&gt;=DATE('1. Informace o projektu'!$C$3,1,1),G1121&lt;=WORKDAY(DATE('1. Informace o projektu'!$C$3,12,31)-1,1,'6. Data'!$C$76:$C$89)),"OK","!!"),ISBLANK(G1121),"!",ISBLANK(H1121),"!!!",H1121='6. Data'!$B$3,"vyberte druh nákladu")," ")</f>
        <v xml:space="preserve"> </v>
      </c>
      <c r="J1121" s="261" t="str">
        <f t="shared" si="51"/>
        <v xml:space="preserve"> </v>
      </c>
      <c r="K1121" s="238" t="str">
        <f t="shared" si="52"/>
        <v xml:space="preserve"> </v>
      </c>
      <c r="L1121" s="87" t="str">
        <f t="shared" si="53"/>
        <v xml:space="preserve"> </v>
      </c>
    </row>
    <row r="1122" spans="1:12" x14ac:dyDescent="0.25">
      <c r="A1122" s="72"/>
      <c r="B1122" s="82"/>
      <c r="C1122" s="82"/>
      <c r="D1122" s="79"/>
      <c r="E1122" s="83"/>
      <c r="F1122" s="83"/>
      <c r="G1122" s="81"/>
      <c r="H1122" s="126"/>
      <c r="I1122" s="238" t="str">
        <f>IF(ISNUMBER(F1122),_xlfn.IFS(RIGHT(H1122,3)="(b)",IF(AND(G1122&gt;=DATE('1. Informace o projektu'!$C$3,1,1),G1122&lt;=WORKDAY(DATE('1. Informace o projektu'!$C$3+1,1,31)-1,1)),"OK","!!"),RIGHT(H1122,3)="(a)",IF(AND(G1122&gt;=DATE('1. Informace o projektu'!$C$3,1,1),G1122&lt;=WORKDAY(DATE('1. Informace o projektu'!$C$3,12,31)-1,1,'6. Data'!$C$76:$C$89)),"OK","!!"),ISBLANK(G1122),"!",ISBLANK(H1122),"!!!",H1122='6. Data'!$B$3,"vyberte druh nákladu")," ")</f>
        <v xml:space="preserve"> </v>
      </c>
      <c r="J1122" s="261" t="str">
        <f t="shared" si="51"/>
        <v xml:space="preserve"> </v>
      </c>
      <c r="K1122" s="238" t="str">
        <f t="shared" si="52"/>
        <v xml:space="preserve"> </v>
      </c>
      <c r="L1122" s="87" t="str">
        <f t="shared" si="53"/>
        <v xml:space="preserve"> </v>
      </c>
    </row>
    <row r="1123" spans="1:12" x14ac:dyDescent="0.25">
      <c r="A1123" s="72"/>
      <c r="B1123" s="82"/>
      <c r="C1123" s="82"/>
      <c r="D1123" s="79"/>
      <c r="E1123" s="83"/>
      <c r="F1123" s="83"/>
      <c r="G1123" s="81"/>
      <c r="H1123" s="126"/>
      <c r="I1123" s="238" t="str">
        <f>IF(ISNUMBER(F1123),_xlfn.IFS(RIGHT(H1123,3)="(b)",IF(AND(G1123&gt;=DATE('1. Informace o projektu'!$C$3,1,1),G1123&lt;=WORKDAY(DATE('1. Informace o projektu'!$C$3+1,1,31)-1,1)),"OK","!!"),RIGHT(H1123,3)="(a)",IF(AND(G1123&gt;=DATE('1. Informace o projektu'!$C$3,1,1),G1123&lt;=WORKDAY(DATE('1. Informace o projektu'!$C$3,12,31)-1,1,'6. Data'!$C$76:$C$89)),"OK","!!"),ISBLANK(G1123),"!",ISBLANK(H1123),"!!!",H1123='6. Data'!$B$3,"vyberte druh nákladu")," ")</f>
        <v xml:space="preserve"> </v>
      </c>
      <c r="J1123" s="261" t="str">
        <f t="shared" si="51"/>
        <v xml:space="preserve"> </v>
      </c>
      <c r="K1123" s="238" t="str">
        <f t="shared" si="52"/>
        <v xml:space="preserve"> </v>
      </c>
      <c r="L1123" s="87" t="str">
        <f t="shared" si="53"/>
        <v xml:space="preserve"> </v>
      </c>
    </row>
    <row r="1124" spans="1:12" x14ac:dyDescent="0.25">
      <c r="A1124" s="72"/>
      <c r="B1124" s="82"/>
      <c r="C1124" s="82"/>
      <c r="D1124" s="79"/>
      <c r="E1124" s="83"/>
      <c r="F1124" s="83"/>
      <c r="G1124" s="81"/>
      <c r="H1124" s="126"/>
      <c r="I1124" s="238" t="str">
        <f>IF(ISNUMBER(F1124),_xlfn.IFS(RIGHT(H1124,3)="(b)",IF(AND(G1124&gt;=DATE('1. Informace o projektu'!$C$3,1,1),G1124&lt;=WORKDAY(DATE('1. Informace o projektu'!$C$3+1,1,31)-1,1)),"OK","!!"),RIGHT(H1124,3)="(a)",IF(AND(G1124&gt;=DATE('1. Informace o projektu'!$C$3,1,1),G1124&lt;=WORKDAY(DATE('1. Informace o projektu'!$C$3,12,31)-1,1,'6. Data'!$C$76:$C$89)),"OK","!!"),ISBLANK(G1124),"!",ISBLANK(H1124),"!!!",H1124='6. Data'!$B$3,"vyberte druh nákladu")," ")</f>
        <v xml:space="preserve"> </v>
      </c>
      <c r="J1124" s="261" t="str">
        <f t="shared" si="51"/>
        <v xml:space="preserve"> </v>
      </c>
      <c r="K1124" s="238" t="str">
        <f t="shared" si="52"/>
        <v xml:space="preserve"> </v>
      </c>
      <c r="L1124" s="87" t="str">
        <f t="shared" si="53"/>
        <v xml:space="preserve"> </v>
      </c>
    </row>
    <row r="1125" spans="1:12" x14ac:dyDescent="0.25">
      <c r="A1125" s="72"/>
      <c r="B1125" s="82"/>
      <c r="C1125" s="82"/>
      <c r="D1125" s="79"/>
      <c r="E1125" s="83"/>
      <c r="F1125" s="83"/>
      <c r="G1125" s="81"/>
      <c r="H1125" s="126"/>
      <c r="I1125" s="238" t="str">
        <f>IF(ISNUMBER(F1125),_xlfn.IFS(RIGHT(H1125,3)="(b)",IF(AND(G1125&gt;=DATE('1. Informace o projektu'!$C$3,1,1),G1125&lt;=WORKDAY(DATE('1. Informace o projektu'!$C$3+1,1,31)-1,1)),"OK","!!"),RIGHT(H1125,3)="(a)",IF(AND(G1125&gt;=DATE('1. Informace o projektu'!$C$3,1,1),G1125&lt;=WORKDAY(DATE('1. Informace o projektu'!$C$3,12,31)-1,1,'6. Data'!$C$76:$C$89)),"OK","!!"),ISBLANK(G1125),"!",ISBLANK(H1125),"!!!",H1125='6. Data'!$B$3,"vyberte druh nákladu")," ")</f>
        <v xml:space="preserve"> </v>
      </c>
      <c r="J1125" s="261" t="str">
        <f t="shared" si="51"/>
        <v xml:space="preserve"> </v>
      </c>
      <c r="K1125" s="238" t="str">
        <f t="shared" si="52"/>
        <v xml:space="preserve"> </v>
      </c>
      <c r="L1125" s="87" t="str">
        <f t="shared" si="53"/>
        <v xml:space="preserve"> </v>
      </c>
    </row>
    <row r="1126" spans="1:12" x14ac:dyDescent="0.25">
      <c r="A1126" s="72"/>
      <c r="B1126" s="82"/>
      <c r="C1126" s="82"/>
      <c r="D1126" s="79"/>
      <c r="E1126" s="83"/>
      <c r="F1126" s="83"/>
      <c r="G1126" s="81"/>
      <c r="H1126" s="126"/>
      <c r="I1126" s="238" t="str">
        <f>IF(ISNUMBER(F1126),_xlfn.IFS(RIGHT(H1126,3)="(b)",IF(AND(G1126&gt;=DATE('1. Informace o projektu'!$C$3,1,1),G1126&lt;=WORKDAY(DATE('1. Informace o projektu'!$C$3+1,1,31)-1,1)),"OK","!!"),RIGHT(H1126,3)="(a)",IF(AND(G1126&gt;=DATE('1. Informace o projektu'!$C$3,1,1),G1126&lt;=WORKDAY(DATE('1. Informace o projektu'!$C$3,12,31)-1,1,'6. Data'!$C$76:$C$89)),"OK","!!"),ISBLANK(G1126),"!",ISBLANK(H1126),"!!!",H1126='6. Data'!$B$3,"vyberte druh nákladu")," ")</f>
        <v xml:space="preserve"> </v>
      </c>
      <c r="J1126" s="261" t="str">
        <f t="shared" si="51"/>
        <v xml:space="preserve"> </v>
      </c>
      <c r="K1126" s="238" t="str">
        <f t="shared" si="52"/>
        <v xml:space="preserve"> </v>
      </c>
      <c r="L1126" s="87" t="str">
        <f t="shared" si="53"/>
        <v xml:space="preserve"> </v>
      </c>
    </row>
    <row r="1127" spans="1:12" x14ac:dyDescent="0.25">
      <c r="A1127" s="72"/>
      <c r="B1127" s="82"/>
      <c r="C1127" s="82"/>
      <c r="D1127" s="79"/>
      <c r="E1127" s="83"/>
      <c r="F1127" s="83"/>
      <c r="G1127" s="81"/>
      <c r="H1127" s="126"/>
      <c r="I1127" s="238" t="str">
        <f>IF(ISNUMBER(F1127),_xlfn.IFS(RIGHT(H1127,3)="(b)",IF(AND(G1127&gt;=DATE('1. Informace o projektu'!$C$3,1,1),G1127&lt;=WORKDAY(DATE('1. Informace o projektu'!$C$3+1,1,31)-1,1)),"OK","!!"),RIGHT(H1127,3)="(a)",IF(AND(G1127&gt;=DATE('1. Informace o projektu'!$C$3,1,1),G1127&lt;=WORKDAY(DATE('1. Informace o projektu'!$C$3,12,31)-1,1,'6. Data'!$C$76:$C$89)),"OK","!!"),ISBLANK(G1127),"!",ISBLANK(H1127),"!!!",H1127='6. Data'!$B$3,"vyberte druh nákladu")," ")</f>
        <v xml:space="preserve"> </v>
      </c>
      <c r="J1127" s="261" t="str">
        <f t="shared" si="51"/>
        <v xml:space="preserve"> </v>
      </c>
      <c r="K1127" s="238" t="str">
        <f t="shared" si="52"/>
        <v xml:space="preserve"> </v>
      </c>
      <c r="L1127" s="87" t="str">
        <f t="shared" si="53"/>
        <v xml:space="preserve"> </v>
      </c>
    </row>
    <row r="1128" spans="1:12" x14ac:dyDescent="0.25">
      <c r="A1128" s="72"/>
      <c r="B1128" s="82"/>
      <c r="C1128" s="82"/>
      <c r="D1128" s="79"/>
      <c r="E1128" s="83"/>
      <c r="F1128" s="83"/>
      <c r="G1128" s="81"/>
      <c r="H1128" s="126"/>
      <c r="I1128" s="238" t="str">
        <f>IF(ISNUMBER(F1128),_xlfn.IFS(RIGHT(H1128,3)="(b)",IF(AND(G1128&gt;=DATE('1. Informace o projektu'!$C$3,1,1),G1128&lt;=WORKDAY(DATE('1. Informace o projektu'!$C$3+1,1,31)-1,1)),"OK","!!"),RIGHT(H1128,3)="(a)",IF(AND(G1128&gt;=DATE('1. Informace o projektu'!$C$3,1,1),G1128&lt;=WORKDAY(DATE('1. Informace o projektu'!$C$3,12,31)-1,1,'6. Data'!$C$76:$C$89)),"OK","!!"),ISBLANK(G1128),"!",ISBLANK(H1128),"!!!",H1128='6. Data'!$B$3,"vyberte druh nákladu")," ")</f>
        <v xml:space="preserve"> </v>
      </c>
      <c r="J1128" s="261" t="str">
        <f t="shared" si="51"/>
        <v xml:space="preserve"> </v>
      </c>
      <c r="K1128" s="238" t="str">
        <f t="shared" si="52"/>
        <v xml:space="preserve"> </v>
      </c>
      <c r="L1128" s="87" t="str">
        <f t="shared" si="53"/>
        <v xml:space="preserve"> </v>
      </c>
    </row>
    <row r="1129" spans="1:12" x14ac:dyDescent="0.25">
      <c r="A1129" s="72"/>
      <c r="B1129" s="82"/>
      <c r="C1129" s="82"/>
      <c r="D1129" s="79"/>
      <c r="E1129" s="83"/>
      <c r="F1129" s="83"/>
      <c r="G1129" s="81"/>
      <c r="H1129" s="126"/>
      <c r="I1129" s="238" t="str">
        <f>IF(ISNUMBER(F1129),_xlfn.IFS(RIGHT(H1129,3)="(b)",IF(AND(G1129&gt;=DATE('1. Informace o projektu'!$C$3,1,1),G1129&lt;=WORKDAY(DATE('1. Informace o projektu'!$C$3+1,1,31)-1,1)),"OK","!!"),RIGHT(H1129,3)="(a)",IF(AND(G1129&gt;=DATE('1. Informace o projektu'!$C$3,1,1),G1129&lt;=WORKDAY(DATE('1. Informace o projektu'!$C$3,12,31)-1,1,'6. Data'!$C$76:$C$89)),"OK","!!"),ISBLANK(G1129),"!",ISBLANK(H1129),"!!!",H1129='6. Data'!$B$3,"vyberte druh nákladu")," ")</f>
        <v xml:space="preserve"> </v>
      </c>
      <c r="J1129" s="261" t="str">
        <f t="shared" si="51"/>
        <v xml:space="preserve"> </v>
      </c>
      <c r="K1129" s="238" t="str">
        <f t="shared" si="52"/>
        <v xml:space="preserve"> </v>
      </c>
      <c r="L1129" s="87" t="str">
        <f t="shared" si="53"/>
        <v xml:space="preserve"> </v>
      </c>
    </row>
    <row r="1130" spans="1:12" x14ac:dyDescent="0.25">
      <c r="A1130" s="72"/>
      <c r="B1130" s="82"/>
      <c r="C1130" s="82"/>
      <c r="D1130" s="79"/>
      <c r="E1130" s="83"/>
      <c r="F1130" s="83"/>
      <c r="G1130" s="81"/>
      <c r="H1130" s="126"/>
      <c r="I1130" s="238" t="str">
        <f>IF(ISNUMBER(F1130),_xlfn.IFS(RIGHT(H1130,3)="(b)",IF(AND(G1130&gt;=DATE('1. Informace o projektu'!$C$3,1,1),G1130&lt;=WORKDAY(DATE('1. Informace o projektu'!$C$3+1,1,31)-1,1)),"OK","!!"),RIGHT(H1130,3)="(a)",IF(AND(G1130&gt;=DATE('1. Informace o projektu'!$C$3,1,1),G1130&lt;=WORKDAY(DATE('1. Informace o projektu'!$C$3,12,31)-1,1,'6. Data'!$C$76:$C$89)),"OK","!!"),ISBLANK(G1130),"!",ISBLANK(H1130),"!!!",H1130='6. Data'!$B$3,"vyberte druh nákladu")," ")</f>
        <v xml:space="preserve"> </v>
      </c>
      <c r="J1130" s="261" t="str">
        <f t="shared" si="51"/>
        <v xml:space="preserve"> </v>
      </c>
      <c r="K1130" s="238" t="str">
        <f t="shared" si="52"/>
        <v xml:space="preserve"> </v>
      </c>
      <c r="L1130" s="87" t="str">
        <f t="shared" si="53"/>
        <v xml:space="preserve"> </v>
      </c>
    </row>
    <row r="1131" spans="1:12" x14ac:dyDescent="0.25">
      <c r="A1131" s="72"/>
      <c r="B1131" s="82"/>
      <c r="C1131" s="82"/>
      <c r="D1131" s="79"/>
      <c r="E1131" s="83"/>
      <c r="F1131" s="83"/>
      <c r="G1131" s="81"/>
      <c r="H1131" s="126"/>
      <c r="I1131" s="238" t="str">
        <f>IF(ISNUMBER(F1131),_xlfn.IFS(RIGHT(H1131,3)="(b)",IF(AND(G1131&gt;=DATE('1. Informace o projektu'!$C$3,1,1),G1131&lt;=WORKDAY(DATE('1. Informace o projektu'!$C$3+1,1,31)-1,1)),"OK","!!"),RIGHT(H1131,3)="(a)",IF(AND(G1131&gt;=DATE('1. Informace o projektu'!$C$3,1,1),G1131&lt;=WORKDAY(DATE('1. Informace o projektu'!$C$3,12,31)-1,1,'6. Data'!$C$76:$C$89)),"OK","!!"),ISBLANK(G1131),"!",ISBLANK(H1131),"!!!",H1131='6. Data'!$B$3,"vyberte druh nákladu")," ")</f>
        <v xml:space="preserve"> </v>
      </c>
      <c r="J1131" s="261" t="str">
        <f t="shared" si="51"/>
        <v xml:space="preserve"> </v>
      </c>
      <c r="K1131" s="238" t="str">
        <f t="shared" si="52"/>
        <v xml:space="preserve"> </v>
      </c>
      <c r="L1131" s="87" t="str">
        <f t="shared" si="53"/>
        <v xml:space="preserve"> </v>
      </c>
    </row>
    <row r="1132" spans="1:12" x14ac:dyDescent="0.25">
      <c r="A1132" s="72"/>
      <c r="B1132" s="82"/>
      <c r="C1132" s="82"/>
      <c r="D1132" s="79"/>
      <c r="E1132" s="83"/>
      <c r="F1132" s="83"/>
      <c r="G1132" s="81"/>
      <c r="H1132" s="126"/>
      <c r="I1132" s="238" t="str">
        <f>IF(ISNUMBER(F1132),_xlfn.IFS(RIGHT(H1132,3)="(b)",IF(AND(G1132&gt;=DATE('1. Informace o projektu'!$C$3,1,1),G1132&lt;=WORKDAY(DATE('1. Informace o projektu'!$C$3+1,1,31)-1,1)),"OK","!!"),RIGHT(H1132,3)="(a)",IF(AND(G1132&gt;=DATE('1. Informace o projektu'!$C$3,1,1),G1132&lt;=WORKDAY(DATE('1. Informace o projektu'!$C$3,12,31)-1,1,'6. Data'!$C$76:$C$89)),"OK","!!"),ISBLANK(G1132),"!",ISBLANK(H1132),"!!!",H1132='6. Data'!$B$3,"vyberte druh nákladu")," ")</f>
        <v xml:space="preserve"> </v>
      </c>
      <c r="J1132" s="261" t="str">
        <f t="shared" si="51"/>
        <v xml:space="preserve"> </v>
      </c>
      <c r="K1132" s="238" t="str">
        <f t="shared" si="52"/>
        <v xml:space="preserve"> </v>
      </c>
      <c r="L1132" s="87" t="str">
        <f t="shared" si="53"/>
        <v xml:space="preserve"> </v>
      </c>
    </row>
    <row r="1133" spans="1:12" x14ac:dyDescent="0.25">
      <c r="A1133" s="72"/>
      <c r="B1133" s="82"/>
      <c r="C1133" s="82"/>
      <c r="D1133" s="79"/>
      <c r="E1133" s="83"/>
      <c r="F1133" s="83"/>
      <c r="G1133" s="81"/>
      <c r="H1133" s="126"/>
      <c r="I1133" s="238" t="str">
        <f>IF(ISNUMBER(F1133),_xlfn.IFS(RIGHT(H1133,3)="(b)",IF(AND(G1133&gt;=DATE('1. Informace o projektu'!$C$3,1,1),G1133&lt;=WORKDAY(DATE('1. Informace o projektu'!$C$3+1,1,31)-1,1)),"OK","!!"),RIGHT(H1133,3)="(a)",IF(AND(G1133&gt;=DATE('1. Informace o projektu'!$C$3,1,1),G1133&lt;=WORKDAY(DATE('1. Informace o projektu'!$C$3,12,31)-1,1,'6. Data'!$C$76:$C$89)),"OK","!!"),ISBLANK(G1133),"!",ISBLANK(H1133),"!!!",H1133='6. Data'!$B$3,"vyberte druh nákladu")," ")</f>
        <v xml:space="preserve"> </v>
      </c>
      <c r="J1133" s="261" t="str">
        <f t="shared" si="51"/>
        <v xml:space="preserve"> </v>
      </c>
      <c r="K1133" s="238" t="str">
        <f t="shared" si="52"/>
        <v xml:space="preserve"> </v>
      </c>
      <c r="L1133" s="87" t="str">
        <f t="shared" si="53"/>
        <v xml:space="preserve"> </v>
      </c>
    </row>
    <row r="1134" spans="1:12" x14ac:dyDescent="0.25">
      <c r="A1134" s="72"/>
      <c r="B1134" s="82"/>
      <c r="C1134" s="82"/>
      <c r="D1134" s="79"/>
      <c r="E1134" s="83"/>
      <c r="F1134" s="83"/>
      <c r="G1134" s="81"/>
      <c r="H1134" s="126"/>
      <c r="I1134" s="238" t="str">
        <f>IF(ISNUMBER(F1134),_xlfn.IFS(RIGHT(H1134,3)="(b)",IF(AND(G1134&gt;=DATE('1. Informace o projektu'!$C$3,1,1),G1134&lt;=WORKDAY(DATE('1. Informace o projektu'!$C$3+1,1,31)-1,1)),"OK","!!"),RIGHT(H1134,3)="(a)",IF(AND(G1134&gt;=DATE('1. Informace o projektu'!$C$3,1,1),G1134&lt;=WORKDAY(DATE('1. Informace o projektu'!$C$3,12,31)-1,1,'6. Data'!$C$76:$C$89)),"OK","!!"),ISBLANK(G1134),"!",ISBLANK(H1134),"!!!",H1134='6. Data'!$B$3,"vyberte druh nákladu")," ")</f>
        <v xml:space="preserve"> </v>
      </c>
      <c r="J1134" s="261" t="str">
        <f t="shared" si="51"/>
        <v xml:space="preserve"> </v>
      </c>
      <c r="K1134" s="238" t="str">
        <f t="shared" si="52"/>
        <v xml:space="preserve"> </v>
      </c>
      <c r="L1134" s="87" t="str">
        <f t="shared" si="53"/>
        <v xml:space="preserve"> </v>
      </c>
    </row>
    <row r="1135" spans="1:12" x14ac:dyDescent="0.25">
      <c r="A1135" s="72"/>
      <c r="B1135" s="82"/>
      <c r="C1135" s="82"/>
      <c r="D1135" s="79"/>
      <c r="E1135" s="83"/>
      <c r="F1135" s="83"/>
      <c r="G1135" s="81"/>
      <c r="H1135" s="126"/>
      <c r="I1135" s="238" t="str">
        <f>IF(ISNUMBER(F1135),_xlfn.IFS(RIGHT(H1135,3)="(b)",IF(AND(G1135&gt;=DATE('1. Informace o projektu'!$C$3,1,1),G1135&lt;=WORKDAY(DATE('1. Informace o projektu'!$C$3+1,1,31)-1,1)),"OK","!!"),RIGHT(H1135,3)="(a)",IF(AND(G1135&gt;=DATE('1. Informace o projektu'!$C$3,1,1),G1135&lt;=WORKDAY(DATE('1. Informace o projektu'!$C$3,12,31)-1,1,'6. Data'!$C$76:$C$89)),"OK","!!"),ISBLANK(G1135),"!",ISBLANK(H1135),"!!!",H1135='6. Data'!$B$3,"vyberte druh nákladu")," ")</f>
        <v xml:space="preserve"> </v>
      </c>
      <c r="J1135" s="261" t="str">
        <f t="shared" si="51"/>
        <v xml:space="preserve"> </v>
      </c>
      <c r="K1135" s="238" t="str">
        <f t="shared" si="52"/>
        <v xml:space="preserve"> </v>
      </c>
      <c r="L1135" s="87" t="str">
        <f t="shared" si="53"/>
        <v xml:space="preserve"> </v>
      </c>
    </row>
    <row r="1136" spans="1:12" x14ac:dyDescent="0.25">
      <c r="A1136" s="72"/>
      <c r="B1136" s="82"/>
      <c r="C1136" s="82"/>
      <c r="D1136" s="79"/>
      <c r="E1136" s="83"/>
      <c r="F1136" s="83"/>
      <c r="G1136" s="81"/>
      <c r="H1136" s="126"/>
      <c r="I1136" s="238" t="str">
        <f>IF(ISNUMBER(F1136),_xlfn.IFS(RIGHT(H1136,3)="(b)",IF(AND(G1136&gt;=DATE('1. Informace o projektu'!$C$3,1,1),G1136&lt;=WORKDAY(DATE('1. Informace o projektu'!$C$3+1,1,31)-1,1)),"OK","!!"),RIGHT(H1136,3)="(a)",IF(AND(G1136&gt;=DATE('1. Informace o projektu'!$C$3,1,1),G1136&lt;=WORKDAY(DATE('1. Informace o projektu'!$C$3,12,31)-1,1,'6. Data'!$C$76:$C$89)),"OK","!!"),ISBLANK(G1136),"!",ISBLANK(H1136),"!!!",H1136='6. Data'!$B$3,"vyberte druh nákladu")," ")</f>
        <v xml:space="preserve"> </v>
      </c>
      <c r="J1136" s="261" t="str">
        <f t="shared" si="51"/>
        <v xml:space="preserve"> </v>
      </c>
      <c r="K1136" s="238" t="str">
        <f t="shared" si="52"/>
        <v xml:space="preserve"> </v>
      </c>
      <c r="L1136" s="87" t="str">
        <f t="shared" si="53"/>
        <v xml:space="preserve"> </v>
      </c>
    </row>
    <row r="1137" spans="1:12" x14ac:dyDescent="0.25">
      <c r="A1137" s="72"/>
      <c r="B1137" s="82"/>
      <c r="C1137" s="82"/>
      <c r="D1137" s="79"/>
      <c r="E1137" s="83"/>
      <c r="F1137" s="83"/>
      <c r="G1137" s="81"/>
      <c r="H1137" s="126"/>
      <c r="I1137" s="238" t="str">
        <f>IF(ISNUMBER(F1137),_xlfn.IFS(RIGHT(H1137,3)="(b)",IF(AND(G1137&gt;=DATE('1. Informace o projektu'!$C$3,1,1),G1137&lt;=WORKDAY(DATE('1. Informace o projektu'!$C$3+1,1,31)-1,1)),"OK","!!"),RIGHT(H1137,3)="(a)",IF(AND(G1137&gt;=DATE('1. Informace o projektu'!$C$3,1,1),G1137&lt;=WORKDAY(DATE('1. Informace o projektu'!$C$3,12,31)-1,1,'6. Data'!$C$76:$C$89)),"OK","!!"),ISBLANK(G1137),"!",ISBLANK(H1137),"!!!",H1137='6. Data'!$B$3,"vyberte druh nákladu")," ")</f>
        <v xml:space="preserve"> </v>
      </c>
      <c r="J1137" s="261" t="str">
        <f t="shared" si="51"/>
        <v xml:space="preserve"> </v>
      </c>
      <c r="K1137" s="238" t="str">
        <f t="shared" si="52"/>
        <v xml:space="preserve"> </v>
      </c>
      <c r="L1137" s="87" t="str">
        <f t="shared" si="53"/>
        <v xml:space="preserve"> </v>
      </c>
    </row>
    <row r="1138" spans="1:12" x14ac:dyDescent="0.25">
      <c r="A1138" s="72"/>
      <c r="B1138" s="82"/>
      <c r="C1138" s="82"/>
      <c r="D1138" s="79"/>
      <c r="E1138" s="83"/>
      <c r="F1138" s="83"/>
      <c r="G1138" s="81"/>
      <c r="H1138" s="126"/>
      <c r="I1138" s="238" t="str">
        <f>IF(ISNUMBER(F1138),_xlfn.IFS(RIGHT(H1138,3)="(b)",IF(AND(G1138&gt;=DATE('1. Informace o projektu'!$C$3,1,1),G1138&lt;=WORKDAY(DATE('1. Informace o projektu'!$C$3+1,1,31)-1,1)),"OK","!!"),RIGHT(H1138,3)="(a)",IF(AND(G1138&gt;=DATE('1. Informace o projektu'!$C$3,1,1),G1138&lt;=WORKDAY(DATE('1. Informace o projektu'!$C$3,12,31)-1,1,'6. Data'!$C$76:$C$89)),"OK","!!"),ISBLANK(G1138),"!",ISBLANK(H1138),"!!!",H1138='6. Data'!$B$3,"vyberte druh nákladu")," ")</f>
        <v xml:space="preserve"> </v>
      </c>
      <c r="J1138" s="261" t="str">
        <f t="shared" si="51"/>
        <v xml:space="preserve"> </v>
      </c>
      <c r="K1138" s="238" t="str">
        <f t="shared" si="52"/>
        <v xml:space="preserve"> </v>
      </c>
      <c r="L1138" s="87" t="str">
        <f t="shared" si="53"/>
        <v xml:space="preserve"> </v>
      </c>
    </row>
    <row r="1139" spans="1:12" x14ac:dyDescent="0.25">
      <c r="A1139" s="72"/>
      <c r="B1139" s="82"/>
      <c r="C1139" s="82"/>
      <c r="D1139" s="79"/>
      <c r="E1139" s="83"/>
      <c r="F1139" s="83"/>
      <c r="G1139" s="81"/>
      <c r="H1139" s="126"/>
      <c r="I1139" s="238" t="str">
        <f>IF(ISNUMBER(F1139),_xlfn.IFS(RIGHT(H1139,3)="(b)",IF(AND(G1139&gt;=DATE('1. Informace o projektu'!$C$3,1,1),G1139&lt;=WORKDAY(DATE('1. Informace o projektu'!$C$3+1,1,31)-1,1)),"OK","!!"),RIGHT(H1139,3)="(a)",IF(AND(G1139&gt;=DATE('1. Informace o projektu'!$C$3,1,1),G1139&lt;=WORKDAY(DATE('1. Informace o projektu'!$C$3,12,31)-1,1,'6. Data'!$C$76:$C$89)),"OK","!!"),ISBLANK(G1139),"!",ISBLANK(H1139),"!!!",H1139='6. Data'!$B$3,"vyberte druh nákladu")," ")</f>
        <v xml:space="preserve"> </v>
      </c>
      <c r="J1139" s="261" t="str">
        <f t="shared" si="51"/>
        <v xml:space="preserve"> </v>
      </c>
      <c r="K1139" s="238" t="str">
        <f t="shared" si="52"/>
        <v xml:space="preserve"> </v>
      </c>
      <c r="L1139" s="87" t="str">
        <f t="shared" si="53"/>
        <v xml:space="preserve"> </v>
      </c>
    </row>
    <row r="1140" spans="1:12" x14ac:dyDescent="0.25">
      <c r="A1140" s="72"/>
      <c r="B1140" s="82"/>
      <c r="C1140" s="82"/>
      <c r="D1140" s="79"/>
      <c r="E1140" s="83"/>
      <c r="F1140" s="83"/>
      <c r="G1140" s="81"/>
      <c r="H1140" s="126"/>
      <c r="I1140" s="238" t="str">
        <f>IF(ISNUMBER(F1140),_xlfn.IFS(RIGHT(H1140,3)="(b)",IF(AND(G1140&gt;=DATE('1. Informace o projektu'!$C$3,1,1),G1140&lt;=WORKDAY(DATE('1. Informace o projektu'!$C$3+1,1,31)-1,1)),"OK","!!"),RIGHT(H1140,3)="(a)",IF(AND(G1140&gt;=DATE('1. Informace o projektu'!$C$3,1,1),G1140&lt;=WORKDAY(DATE('1. Informace o projektu'!$C$3,12,31)-1,1,'6. Data'!$C$76:$C$89)),"OK","!!"),ISBLANK(G1140),"!",ISBLANK(H1140),"!!!",H1140='6. Data'!$B$3,"vyberte druh nákladu")," ")</f>
        <v xml:space="preserve"> </v>
      </c>
      <c r="J1140" s="261" t="str">
        <f t="shared" si="51"/>
        <v xml:space="preserve"> </v>
      </c>
      <c r="K1140" s="238" t="str">
        <f t="shared" si="52"/>
        <v xml:space="preserve"> </v>
      </c>
      <c r="L1140" s="87" t="str">
        <f t="shared" si="53"/>
        <v xml:space="preserve"> </v>
      </c>
    </row>
    <row r="1141" spans="1:12" x14ac:dyDescent="0.25">
      <c r="A1141" s="72"/>
      <c r="B1141" s="82"/>
      <c r="C1141" s="82"/>
      <c r="D1141" s="79"/>
      <c r="E1141" s="83"/>
      <c r="F1141" s="83"/>
      <c r="G1141" s="81"/>
      <c r="H1141" s="126"/>
      <c r="I1141" s="238" t="str">
        <f>IF(ISNUMBER(F1141),_xlfn.IFS(RIGHT(H1141,3)="(b)",IF(AND(G1141&gt;=DATE('1. Informace o projektu'!$C$3,1,1),G1141&lt;=WORKDAY(DATE('1. Informace o projektu'!$C$3+1,1,31)-1,1)),"OK","!!"),RIGHT(H1141,3)="(a)",IF(AND(G1141&gt;=DATE('1. Informace o projektu'!$C$3,1,1),G1141&lt;=WORKDAY(DATE('1. Informace o projektu'!$C$3,12,31)-1,1,'6. Data'!$C$76:$C$89)),"OK","!!"),ISBLANK(G1141),"!",ISBLANK(H1141),"!!!",H1141='6. Data'!$B$3,"vyberte druh nákladu")," ")</f>
        <v xml:space="preserve"> </v>
      </c>
      <c r="J1141" s="261" t="str">
        <f t="shared" si="51"/>
        <v xml:space="preserve"> </v>
      </c>
      <c r="K1141" s="238" t="str">
        <f t="shared" si="52"/>
        <v xml:space="preserve"> </v>
      </c>
      <c r="L1141" s="87" t="str">
        <f t="shared" si="53"/>
        <v xml:space="preserve"> </v>
      </c>
    </row>
    <row r="1142" spans="1:12" x14ac:dyDescent="0.25">
      <c r="A1142" s="72"/>
      <c r="B1142" s="82"/>
      <c r="C1142" s="82"/>
      <c r="D1142" s="79"/>
      <c r="E1142" s="83"/>
      <c r="F1142" s="83"/>
      <c r="G1142" s="81"/>
      <c r="H1142" s="126"/>
      <c r="I1142" s="238" t="str">
        <f>IF(ISNUMBER(F1142),_xlfn.IFS(RIGHT(H1142,3)="(b)",IF(AND(G1142&gt;=DATE('1. Informace o projektu'!$C$3,1,1),G1142&lt;=WORKDAY(DATE('1. Informace o projektu'!$C$3+1,1,31)-1,1)),"OK","!!"),RIGHT(H1142,3)="(a)",IF(AND(G1142&gt;=DATE('1. Informace o projektu'!$C$3,1,1),G1142&lt;=WORKDAY(DATE('1. Informace o projektu'!$C$3,12,31)-1,1,'6. Data'!$C$76:$C$89)),"OK","!!"),ISBLANK(G1142),"!",ISBLANK(H1142),"!!!",H1142='6. Data'!$B$3,"vyberte druh nákladu")," ")</f>
        <v xml:space="preserve"> </v>
      </c>
      <c r="J1142" s="261" t="str">
        <f t="shared" si="51"/>
        <v xml:space="preserve"> </v>
      </c>
      <c r="K1142" s="238" t="str">
        <f t="shared" si="52"/>
        <v xml:space="preserve"> </v>
      </c>
      <c r="L1142" s="87" t="str">
        <f t="shared" si="53"/>
        <v xml:space="preserve"> </v>
      </c>
    </row>
    <row r="1143" spans="1:12" x14ac:dyDescent="0.25">
      <c r="A1143" s="72"/>
      <c r="B1143" s="82"/>
      <c r="C1143" s="82"/>
      <c r="D1143" s="79"/>
      <c r="E1143" s="83"/>
      <c r="F1143" s="83"/>
      <c r="G1143" s="81"/>
      <c r="H1143" s="126"/>
      <c r="I1143" s="238" t="str">
        <f>IF(ISNUMBER(F1143),_xlfn.IFS(RIGHT(H1143,3)="(b)",IF(AND(G1143&gt;=DATE('1. Informace o projektu'!$C$3,1,1),G1143&lt;=WORKDAY(DATE('1. Informace o projektu'!$C$3+1,1,31)-1,1)),"OK","!!"),RIGHT(H1143,3)="(a)",IF(AND(G1143&gt;=DATE('1. Informace o projektu'!$C$3,1,1),G1143&lt;=WORKDAY(DATE('1. Informace o projektu'!$C$3,12,31)-1,1,'6. Data'!$C$76:$C$89)),"OK","!!"),ISBLANK(G1143),"!",ISBLANK(H1143),"!!!",H1143='6. Data'!$B$3,"vyberte druh nákladu")," ")</f>
        <v xml:space="preserve"> </v>
      </c>
      <c r="J1143" s="261" t="str">
        <f t="shared" si="51"/>
        <v xml:space="preserve"> </v>
      </c>
      <c r="K1143" s="238" t="str">
        <f t="shared" si="52"/>
        <v xml:space="preserve"> </v>
      </c>
      <c r="L1143" s="87" t="str">
        <f t="shared" si="53"/>
        <v xml:space="preserve"> </v>
      </c>
    </row>
    <row r="1144" spans="1:12" x14ac:dyDescent="0.25">
      <c r="A1144" s="72"/>
      <c r="B1144" s="82"/>
      <c r="C1144" s="82"/>
      <c r="D1144" s="79"/>
      <c r="E1144" s="83"/>
      <c r="F1144" s="83"/>
      <c r="G1144" s="81"/>
      <c r="H1144" s="126"/>
      <c r="I1144" s="238" t="str">
        <f>IF(ISNUMBER(F1144),_xlfn.IFS(RIGHT(H1144,3)="(b)",IF(AND(G1144&gt;=DATE('1. Informace o projektu'!$C$3,1,1),G1144&lt;=WORKDAY(DATE('1. Informace o projektu'!$C$3+1,1,31)-1,1)),"OK","!!"),RIGHT(H1144,3)="(a)",IF(AND(G1144&gt;=DATE('1. Informace o projektu'!$C$3,1,1),G1144&lt;=WORKDAY(DATE('1. Informace o projektu'!$C$3,12,31)-1,1,'6. Data'!$C$76:$C$89)),"OK","!!"),ISBLANK(G1144),"!",ISBLANK(H1144),"!!!",H1144='6. Data'!$B$3,"vyberte druh nákladu")," ")</f>
        <v xml:space="preserve"> </v>
      </c>
      <c r="J1144" s="261" t="str">
        <f t="shared" si="51"/>
        <v xml:space="preserve"> </v>
      </c>
      <c r="K1144" s="238" t="str">
        <f t="shared" si="52"/>
        <v xml:space="preserve"> </v>
      </c>
      <c r="L1144" s="87" t="str">
        <f t="shared" si="53"/>
        <v xml:space="preserve"> </v>
      </c>
    </row>
    <row r="1145" spans="1:12" x14ac:dyDescent="0.25">
      <c r="A1145" s="72"/>
      <c r="B1145" s="82"/>
      <c r="C1145" s="82"/>
      <c r="D1145" s="79"/>
      <c r="E1145" s="83"/>
      <c r="F1145" s="83"/>
      <c r="G1145" s="81"/>
      <c r="H1145" s="126"/>
      <c r="I1145" s="238" t="str">
        <f>IF(ISNUMBER(F1145),_xlfn.IFS(RIGHT(H1145,3)="(b)",IF(AND(G1145&gt;=DATE('1. Informace o projektu'!$C$3,1,1),G1145&lt;=WORKDAY(DATE('1. Informace o projektu'!$C$3+1,1,31)-1,1)),"OK","!!"),RIGHT(H1145,3)="(a)",IF(AND(G1145&gt;=DATE('1. Informace o projektu'!$C$3,1,1),G1145&lt;=WORKDAY(DATE('1. Informace o projektu'!$C$3,12,31)-1,1,'6. Data'!$C$76:$C$89)),"OK","!!"),ISBLANK(G1145),"!",ISBLANK(H1145),"!!!",H1145='6. Data'!$B$3,"vyberte druh nákladu")," ")</f>
        <v xml:space="preserve"> </v>
      </c>
      <c r="J1145" s="261" t="str">
        <f t="shared" si="51"/>
        <v xml:space="preserve"> </v>
      </c>
      <c r="K1145" s="238" t="str">
        <f t="shared" si="52"/>
        <v xml:space="preserve"> </v>
      </c>
      <c r="L1145" s="87" t="str">
        <f t="shared" si="53"/>
        <v xml:space="preserve"> </v>
      </c>
    </row>
    <row r="1146" spans="1:12" x14ac:dyDescent="0.25">
      <c r="A1146" s="72"/>
      <c r="B1146" s="82"/>
      <c r="C1146" s="82"/>
      <c r="D1146" s="79"/>
      <c r="E1146" s="83"/>
      <c r="F1146" s="83"/>
      <c r="G1146" s="81"/>
      <c r="H1146" s="126"/>
      <c r="I1146" s="238" t="str">
        <f>IF(ISNUMBER(F1146),_xlfn.IFS(RIGHT(H1146,3)="(b)",IF(AND(G1146&gt;=DATE('1. Informace o projektu'!$C$3,1,1),G1146&lt;=WORKDAY(DATE('1. Informace o projektu'!$C$3+1,1,31)-1,1)),"OK","!!"),RIGHT(H1146,3)="(a)",IF(AND(G1146&gt;=DATE('1. Informace o projektu'!$C$3,1,1),G1146&lt;=WORKDAY(DATE('1. Informace o projektu'!$C$3,12,31)-1,1,'6. Data'!$C$76:$C$89)),"OK","!!"),ISBLANK(G1146),"!",ISBLANK(H1146),"!!!",H1146='6. Data'!$B$3,"vyberte druh nákladu")," ")</f>
        <v xml:space="preserve"> </v>
      </c>
      <c r="J1146" s="261" t="str">
        <f t="shared" si="51"/>
        <v xml:space="preserve"> </v>
      </c>
      <c r="K1146" s="238" t="str">
        <f t="shared" si="52"/>
        <v xml:space="preserve"> </v>
      </c>
      <c r="L1146" s="87" t="str">
        <f t="shared" si="53"/>
        <v xml:space="preserve"> </v>
      </c>
    </row>
    <row r="1147" spans="1:12" x14ac:dyDescent="0.25">
      <c r="A1147" s="72"/>
      <c r="B1147" s="82"/>
      <c r="C1147" s="82"/>
      <c r="D1147" s="79"/>
      <c r="E1147" s="83"/>
      <c r="F1147" s="83"/>
      <c r="G1147" s="81"/>
      <c r="H1147" s="126"/>
      <c r="I1147" s="238" t="str">
        <f>IF(ISNUMBER(F1147),_xlfn.IFS(RIGHT(H1147,3)="(b)",IF(AND(G1147&gt;=DATE('1. Informace o projektu'!$C$3,1,1),G1147&lt;=WORKDAY(DATE('1. Informace o projektu'!$C$3+1,1,31)-1,1)),"OK","!!"),RIGHT(H1147,3)="(a)",IF(AND(G1147&gt;=DATE('1. Informace o projektu'!$C$3,1,1),G1147&lt;=WORKDAY(DATE('1. Informace o projektu'!$C$3,12,31)-1,1,'6. Data'!$C$76:$C$89)),"OK","!!"),ISBLANK(G1147),"!",ISBLANK(H1147),"!!!",H1147='6. Data'!$B$3,"vyberte druh nákladu")," ")</f>
        <v xml:space="preserve"> </v>
      </c>
      <c r="J1147" s="261" t="str">
        <f t="shared" si="51"/>
        <v xml:space="preserve"> </v>
      </c>
      <c r="K1147" s="238" t="str">
        <f t="shared" si="52"/>
        <v xml:space="preserve"> </v>
      </c>
      <c r="L1147" s="87" t="str">
        <f t="shared" si="53"/>
        <v xml:space="preserve"> </v>
      </c>
    </row>
    <row r="1148" spans="1:12" x14ac:dyDescent="0.25">
      <c r="A1148" s="72"/>
      <c r="B1148" s="82"/>
      <c r="C1148" s="82"/>
      <c r="D1148" s="79"/>
      <c r="E1148" s="83"/>
      <c r="F1148" s="83"/>
      <c r="G1148" s="81"/>
      <c r="H1148" s="126"/>
      <c r="I1148" s="238" t="str">
        <f>IF(ISNUMBER(F1148),_xlfn.IFS(RIGHT(H1148,3)="(b)",IF(AND(G1148&gt;=DATE('1. Informace o projektu'!$C$3,1,1),G1148&lt;=WORKDAY(DATE('1. Informace o projektu'!$C$3+1,1,31)-1,1)),"OK","!!"),RIGHT(H1148,3)="(a)",IF(AND(G1148&gt;=DATE('1. Informace o projektu'!$C$3,1,1),G1148&lt;=WORKDAY(DATE('1. Informace o projektu'!$C$3,12,31)-1,1,'6. Data'!$C$76:$C$89)),"OK","!!"),ISBLANK(G1148),"!",ISBLANK(H1148),"!!!",H1148='6. Data'!$B$3,"vyberte druh nákladu")," ")</f>
        <v xml:space="preserve"> </v>
      </c>
      <c r="J1148" s="261" t="str">
        <f t="shared" si="51"/>
        <v xml:space="preserve"> </v>
      </c>
      <c r="K1148" s="238" t="str">
        <f t="shared" si="52"/>
        <v xml:space="preserve"> </v>
      </c>
      <c r="L1148" s="87" t="str">
        <f t="shared" si="53"/>
        <v xml:space="preserve"> </v>
      </c>
    </row>
    <row r="1149" spans="1:12" x14ac:dyDescent="0.25">
      <c r="A1149" s="72"/>
      <c r="B1149" s="82"/>
      <c r="C1149" s="82"/>
      <c r="D1149" s="79"/>
      <c r="E1149" s="83"/>
      <c r="F1149" s="83"/>
      <c r="G1149" s="81"/>
      <c r="H1149" s="126"/>
      <c r="I1149" s="238" t="str">
        <f>IF(ISNUMBER(F1149),_xlfn.IFS(RIGHT(H1149,3)="(b)",IF(AND(G1149&gt;=DATE('1. Informace o projektu'!$C$3,1,1),G1149&lt;=WORKDAY(DATE('1. Informace o projektu'!$C$3+1,1,31)-1,1)),"OK","!!"),RIGHT(H1149,3)="(a)",IF(AND(G1149&gt;=DATE('1. Informace o projektu'!$C$3,1,1),G1149&lt;=WORKDAY(DATE('1. Informace o projektu'!$C$3,12,31)-1,1,'6. Data'!$C$76:$C$89)),"OK","!!"),ISBLANK(G1149),"!",ISBLANK(H1149),"!!!",H1149='6. Data'!$B$3,"vyberte druh nákladu")," ")</f>
        <v xml:space="preserve"> </v>
      </c>
      <c r="J1149" s="261" t="str">
        <f t="shared" si="51"/>
        <v xml:space="preserve"> </v>
      </c>
      <c r="K1149" s="238" t="str">
        <f t="shared" si="52"/>
        <v xml:space="preserve"> </v>
      </c>
      <c r="L1149" s="87" t="str">
        <f t="shared" si="53"/>
        <v xml:space="preserve"> </v>
      </c>
    </row>
    <row r="1150" spans="1:12" x14ac:dyDescent="0.25">
      <c r="A1150" s="72"/>
      <c r="B1150" s="82"/>
      <c r="C1150" s="82"/>
      <c r="D1150" s="79"/>
      <c r="E1150" s="83"/>
      <c r="F1150" s="83"/>
      <c r="G1150" s="81"/>
      <c r="H1150" s="126"/>
      <c r="I1150" s="238" t="str">
        <f>IF(ISNUMBER(F1150),_xlfn.IFS(RIGHT(H1150,3)="(b)",IF(AND(G1150&gt;=DATE('1. Informace o projektu'!$C$3,1,1),G1150&lt;=WORKDAY(DATE('1. Informace o projektu'!$C$3+1,1,31)-1,1)),"OK","!!"),RIGHT(H1150,3)="(a)",IF(AND(G1150&gt;=DATE('1. Informace o projektu'!$C$3,1,1),G1150&lt;=WORKDAY(DATE('1. Informace o projektu'!$C$3,12,31)-1,1,'6. Data'!$C$76:$C$89)),"OK","!!"),ISBLANK(G1150),"!",ISBLANK(H1150),"!!!",H1150='6. Data'!$B$3,"vyberte druh nákladu")," ")</f>
        <v xml:space="preserve"> </v>
      </c>
      <c r="J1150" s="261" t="str">
        <f t="shared" si="51"/>
        <v xml:space="preserve"> </v>
      </c>
      <c r="K1150" s="238" t="str">
        <f t="shared" si="52"/>
        <v xml:space="preserve"> </v>
      </c>
      <c r="L1150" s="87" t="str">
        <f t="shared" si="53"/>
        <v xml:space="preserve"> </v>
      </c>
    </row>
    <row r="1151" spans="1:12" x14ac:dyDescent="0.25">
      <c r="A1151" s="72"/>
      <c r="B1151" s="82"/>
      <c r="C1151" s="82"/>
      <c r="D1151" s="79"/>
      <c r="E1151" s="83"/>
      <c r="F1151" s="83"/>
      <c r="G1151" s="81"/>
      <c r="H1151" s="126"/>
      <c r="I1151" s="238" t="str">
        <f>IF(ISNUMBER(F1151),_xlfn.IFS(RIGHT(H1151,3)="(b)",IF(AND(G1151&gt;=DATE('1. Informace o projektu'!$C$3,1,1),G1151&lt;=WORKDAY(DATE('1. Informace o projektu'!$C$3+1,1,31)-1,1)),"OK","!!"),RIGHT(H1151,3)="(a)",IF(AND(G1151&gt;=DATE('1. Informace o projektu'!$C$3,1,1),G1151&lt;=WORKDAY(DATE('1. Informace o projektu'!$C$3,12,31)-1,1,'6. Data'!$C$76:$C$89)),"OK","!!"),ISBLANK(G1151),"!",ISBLANK(H1151),"!!!",H1151='6. Data'!$B$3,"vyberte druh nákladu")," ")</f>
        <v xml:space="preserve"> </v>
      </c>
      <c r="J1151" s="261" t="str">
        <f t="shared" si="51"/>
        <v xml:space="preserve"> </v>
      </c>
      <c r="K1151" s="238" t="str">
        <f t="shared" si="52"/>
        <v xml:space="preserve"> </v>
      </c>
      <c r="L1151" s="87" t="str">
        <f t="shared" si="53"/>
        <v xml:space="preserve"> </v>
      </c>
    </row>
    <row r="1152" spans="1:12" x14ac:dyDescent="0.25">
      <c r="A1152" s="72"/>
      <c r="B1152" s="82"/>
      <c r="C1152" s="82"/>
      <c r="D1152" s="79"/>
      <c r="E1152" s="83"/>
      <c r="F1152" s="83"/>
      <c r="G1152" s="81"/>
      <c r="H1152" s="126"/>
      <c r="I1152" s="238" t="str">
        <f>IF(ISNUMBER(F1152),_xlfn.IFS(RIGHT(H1152,3)="(b)",IF(AND(G1152&gt;=DATE('1. Informace o projektu'!$C$3,1,1),G1152&lt;=WORKDAY(DATE('1. Informace o projektu'!$C$3+1,1,31)-1,1)),"OK","!!"),RIGHT(H1152,3)="(a)",IF(AND(G1152&gt;=DATE('1. Informace o projektu'!$C$3,1,1),G1152&lt;=WORKDAY(DATE('1. Informace o projektu'!$C$3,12,31)-1,1,'6. Data'!$C$76:$C$89)),"OK","!!"),ISBLANK(G1152),"!",ISBLANK(H1152),"!!!",H1152='6. Data'!$B$3,"vyberte druh nákladu")," ")</f>
        <v xml:space="preserve"> </v>
      </c>
      <c r="J1152" s="261" t="str">
        <f t="shared" si="51"/>
        <v xml:space="preserve"> </v>
      </c>
      <c r="K1152" s="238" t="str">
        <f t="shared" si="52"/>
        <v xml:space="preserve"> </v>
      </c>
      <c r="L1152" s="87" t="str">
        <f t="shared" si="53"/>
        <v xml:space="preserve"> </v>
      </c>
    </row>
    <row r="1153" spans="1:12" x14ac:dyDescent="0.25">
      <c r="A1153" s="72"/>
      <c r="B1153" s="82"/>
      <c r="C1153" s="82"/>
      <c r="D1153" s="79"/>
      <c r="E1153" s="83"/>
      <c r="F1153" s="83"/>
      <c r="G1153" s="81"/>
      <c r="H1153" s="126"/>
      <c r="I1153" s="238" t="str">
        <f>IF(ISNUMBER(F1153),_xlfn.IFS(RIGHT(H1153,3)="(b)",IF(AND(G1153&gt;=DATE('1. Informace o projektu'!$C$3,1,1),G1153&lt;=WORKDAY(DATE('1. Informace o projektu'!$C$3+1,1,31)-1,1)),"OK","!!"),RIGHT(H1153,3)="(a)",IF(AND(G1153&gt;=DATE('1. Informace o projektu'!$C$3,1,1),G1153&lt;=WORKDAY(DATE('1. Informace o projektu'!$C$3,12,31)-1,1,'6. Data'!$C$76:$C$89)),"OK","!!"),ISBLANK(G1153),"!",ISBLANK(H1153),"!!!",H1153='6. Data'!$B$3,"vyberte druh nákladu")," ")</f>
        <v xml:space="preserve"> </v>
      </c>
      <c r="J1153" s="261" t="str">
        <f t="shared" si="51"/>
        <v xml:space="preserve"> </v>
      </c>
      <c r="K1153" s="238" t="str">
        <f t="shared" si="52"/>
        <v xml:space="preserve"> </v>
      </c>
      <c r="L1153" s="87" t="str">
        <f t="shared" si="53"/>
        <v xml:space="preserve"> </v>
      </c>
    </row>
    <row r="1154" spans="1:12" x14ac:dyDescent="0.25">
      <c r="A1154" s="72"/>
      <c r="B1154" s="82"/>
      <c r="C1154" s="82"/>
      <c r="D1154" s="79"/>
      <c r="E1154" s="83"/>
      <c r="F1154" s="83"/>
      <c r="G1154" s="81"/>
      <c r="H1154" s="126"/>
      <c r="I1154" s="238" t="str">
        <f>IF(ISNUMBER(F1154),_xlfn.IFS(RIGHT(H1154,3)="(b)",IF(AND(G1154&gt;=DATE('1. Informace o projektu'!$C$3,1,1),G1154&lt;=WORKDAY(DATE('1. Informace o projektu'!$C$3+1,1,31)-1,1)),"OK","!!"),RIGHT(H1154,3)="(a)",IF(AND(G1154&gt;=DATE('1. Informace o projektu'!$C$3,1,1),G1154&lt;=WORKDAY(DATE('1. Informace o projektu'!$C$3,12,31)-1,1,'6. Data'!$C$76:$C$89)),"OK","!!"),ISBLANK(G1154),"!",ISBLANK(H1154),"!!!",H1154='6. Data'!$B$3,"vyberte druh nákladu")," ")</f>
        <v xml:space="preserve"> </v>
      </c>
      <c r="J1154" s="261" t="str">
        <f t="shared" si="51"/>
        <v xml:space="preserve"> </v>
      </c>
      <c r="K1154" s="238" t="str">
        <f t="shared" si="52"/>
        <v xml:space="preserve"> </v>
      </c>
      <c r="L1154" s="87" t="str">
        <f t="shared" si="53"/>
        <v xml:space="preserve"> </v>
      </c>
    </row>
    <row r="1155" spans="1:12" x14ac:dyDescent="0.25">
      <c r="A1155" s="72"/>
      <c r="B1155" s="82"/>
      <c r="C1155" s="82"/>
      <c r="D1155" s="79"/>
      <c r="E1155" s="83"/>
      <c r="F1155" s="83"/>
      <c r="G1155" s="81"/>
      <c r="H1155" s="126"/>
      <c r="I1155" s="238" t="str">
        <f>IF(ISNUMBER(F1155),_xlfn.IFS(RIGHT(H1155,3)="(b)",IF(AND(G1155&gt;=DATE('1. Informace o projektu'!$C$3,1,1),G1155&lt;=WORKDAY(DATE('1. Informace o projektu'!$C$3+1,1,31)-1,1)),"OK","!!"),RIGHT(H1155,3)="(a)",IF(AND(G1155&gt;=DATE('1. Informace o projektu'!$C$3,1,1),G1155&lt;=WORKDAY(DATE('1. Informace o projektu'!$C$3,12,31)-1,1,'6. Data'!$C$76:$C$89)),"OK","!!"),ISBLANK(G1155),"!",ISBLANK(H1155),"!!!",H1155='6. Data'!$B$3,"vyberte druh nákladu")," ")</f>
        <v xml:space="preserve"> </v>
      </c>
      <c r="J1155" s="261" t="str">
        <f t="shared" si="51"/>
        <v xml:space="preserve"> </v>
      </c>
      <c r="K1155" s="238" t="str">
        <f t="shared" si="52"/>
        <v xml:space="preserve"> </v>
      </c>
      <c r="L1155" s="87" t="str">
        <f t="shared" si="53"/>
        <v xml:space="preserve"> </v>
      </c>
    </row>
    <row r="1156" spans="1:12" x14ac:dyDescent="0.25">
      <c r="A1156" s="72"/>
      <c r="B1156" s="82"/>
      <c r="C1156" s="82"/>
      <c r="D1156" s="79"/>
      <c r="E1156" s="83"/>
      <c r="F1156" s="83"/>
      <c r="G1156" s="81"/>
      <c r="H1156" s="126"/>
      <c r="I1156" s="238" t="str">
        <f>IF(ISNUMBER(F1156),_xlfn.IFS(RIGHT(H1156,3)="(b)",IF(AND(G1156&gt;=DATE('1. Informace o projektu'!$C$3,1,1),G1156&lt;=WORKDAY(DATE('1. Informace o projektu'!$C$3+1,1,31)-1,1)),"OK","!!"),RIGHT(H1156,3)="(a)",IF(AND(G1156&gt;=DATE('1. Informace o projektu'!$C$3,1,1),G1156&lt;=WORKDAY(DATE('1. Informace o projektu'!$C$3,12,31)-1,1,'6. Data'!$C$76:$C$89)),"OK","!!"),ISBLANK(G1156),"!",ISBLANK(H1156),"!!!",H1156='6. Data'!$B$3,"vyberte druh nákladu")," ")</f>
        <v xml:space="preserve"> </v>
      </c>
      <c r="J1156" s="261" t="str">
        <f t="shared" si="51"/>
        <v xml:space="preserve"> </v>
      </c>
      <c r="K1156" s="238" t="str">
        <f t="shared" si="52"/>
        <v xml:space="preserve"> </v>
      </c>
      <c r="L1156" s="87" t="str">
        <f t="shared" si="53"/>
        <v xml:space="preserve"> </v>
      </c>
    </row>
    <row r="1157" spans="1:12" x14ac:dyDescent="0.25">
      <c r="A1157" s="72"/>
      <c r="B1157" s="82"/>
      <c r="C1157" s="82"/>
      <c r="D1157" s="79"/>
      <c r="E1157" s="83"/>
      <c r="F1157" s="83"/>
      <c r="G1157" s="81"/>
      <c r="H1157" s="126"/>
      <c r="I1157" s="238" t="str">
        <f>IF(ISNUMBER(F1157),_xlfn.IFS(RIGHT(H1157,3)="(b)",IF(AND(G1157&gt;=DATE('1. Informace o projektu'!$C$3,1,1),G1157&lt;=WORKDAY(DATE('1. Informace o projektu'!$C$3+1,1,31)-1,1)),"OK","!!"),RIGHT(H1157,3)="(a)",IF(AND(G1157&gt;=DATE('1. Informace o projektu'!$C$3,1,1),G1157&lt;=WORKDAY(DATE('1. Informace o projektu'!$C$3,12,31)-1,1,'6. Data'!$C$76:$C$89)),"OK","!!"),ISBLANK(G1157),"!",ISBLANK(H1157),"!!!",H1157='6. Data'!$B$3,"vyberte druh nákladu")," ")</f>
        <v xml:space="preserve"> </v>
      </c>
      <c r="J1157" s="261" t="str">
        <f t="shared" si="51"/>
        <v xml:space="preserve"> </v>
      </c>
      <c r="K1157" s="238" t="str">
        <f t="shared" si="52"/>
        <v xml:space="preserve"> </v>
      </c>
      <c r="L1157" s="87" t="str">
        <f t="shared" si="53"/>
        <v xml:space="preserve"> </v>
      </c>
    </row>
    <row r="1158" spans="1:12" x14ac:dyDescent="0.25">
      <c r="A1158" s="72"/>
      <c r="B1158" s="82"/>
      <c r="C1158" s="82"/>
      <c r="D1158" s="79"/>
      <c r="E1158" s="83"/>
      <c r="F1158" s="83"/>
      <c r="G1158" s="81"/>
      <c r="H1158" s="126"/>
      <c r="I1158" s="238" t="str">
        <f>IF(ISNUMBER(F1158),_xlfn.IFS(RIGHT(H1158,3)="(b)",IF(AND(G1158&gt;=DATE('1. Informace o projektu'!$C$3,1,1),G1158&lt;=WORKDAY(DATE('1. Informace o projektu'!$C$3+1,1,31)-1,1)),"OK","!!"),RIGHT(H1158,3)="(a)",IF(AND(G1158&gt;=DATE('1. Informace o projektu'!$C$3,1,1),G1158&lt;=WORKDAY(DATE('1. Informace o projektu'!$C$3,12,31)-1,1,'6. Data'!$C$76:$C$89)),"OK","!!"),ISBLANK(G1158),"!",ISBLANK(H1158),"!!!",H1158='6. Data'!$B$3,"vyberte druh nákladu")," ")</f>
        <v xml:space="preserve"> </v>
      </c>
      <c r="J1158" s="261" t="str">
        <f t="shared" si="51"/>
        <v xml:space="preserve"> </v>
      </c>
      <c r="K1158" s="238" t="str">
        <f t="shared" si="52"/>
        <v xml:space="preserve"> </v>
      </c>
      <c r="L1158" s="87" t="str">
        <f t="shared" si="53"/>
        <v xml:space="preserve"> </v>
      </c>
    </row>
    <row r="1159" spans="1:12" x14ac:dyDescent="0.25">
      <c r="A1159" s="72"/>
      <c r="B1159" s="82"/>
      <c r="C1159" s="82"/>
      <c r="D1159" s="79"/>
      <c r="E1159" s="83"/>
      <c r="F1159" s="83"/>
      <c r="G1159" s="81"/>
      <c r="H1159" s="126"/>
      <c r="I1159" s="238" t="str">
        <f>IF(ISNUMBER(F1159),_xlfn.IFS(RIGHT(H1159,3)="(b)",IF(AND(G1159&gt;=DATE('1. Informace o projektu'!$C$3,1,1),G1159&lt;=WORKDAY(DATE('1. Informace o projektu'!$C$3+1,1,31)-1,1)),"OK","!!"),RIGHT(H1159,3)="(a)",IF(AND(G1159&gt;=DATE('1. Informace o projektu'!$C$3,1,1),G1159&lt;=WORKDAY(DATE('1. Informace o projektu'!$C$3,12,31)-1,1,'6. Data'!$C$76:$C$89)),"OK","!!"),ISBLANK(G1159),"!",ISBLANK(H1159),"!!!",H1159='6. Data'!$B$3,"vyberte druh nákladu")," ")</f>
        <v xml:space="preserve"> </v>
      </c>
      <c r="J1159" s="261" t="str">
        <f t="shared" ref="J1159:J1222" si="54">_xlfn.IFS(I1159="!","Zapište datum úhrady",I1159="ok"," ",I1159=" "," ",I1159="!!!","vyberte druh nákladu",I1159="!!","nepovolené datum úhrady",I1159="vyberte druh nákladu","vyberte druh nákladu")</f>
        <v xml:space="preserve"> </v>
      </c>
      <c r="K1159" s="238" t="str">
        <f t="shared" ref="K1159:K1222" si="55">IF(ISNUMBER(F1159),IF(E1159&gt;=F1159,"OK","!")," ")</f>
        <v xml:space="preserve"> </v>
      </c>
      <c r="L1159" s="87" t="str">
        <f t="shared" ref="L1159:L1222" si="56">_xlfn.IFS(K1159="!","Hrazeno z dotace je vyšší než fakturovaná částka",K1159="ok"," ",K1159=" "," ")</f>
        <v xml:space="preserve"> </v>
      </c>
    </row>
    <row r="1160" spans="1:12" x14ac:dyDescent="0.25">
      <c r="A1160" s="72"/>
      <c r="B1160" s="82"/>
      <c r="C1160" s="82"/>
      <c r="D1160" s="79"/>
      <c r="E1160" s="83"/>
      <c r="F1160" s="83"/>
      <c r="G1160" s="81"/>
      <c r="H1160" s="126"/>
      <c r="I1160" s="238" t="str">
        <f>IF(ISNUMBER(F1160),_xlfn.IFS(RIGHT(H1160,3)="(b)",IF(AND(G1160&gt;=DATE('1. Informace o projektu'!$C$3,1,1),G1160&lt;=WORKDAY(DATE('1. Informace o projektu'!$C$3+1,1,31)-1,1)),"OK","!!"),RIGHT(H1160,3)="(a)",IF(AND(G1160&gt;=DATE('1. Informace o projektu'!$C$3,1,1),G1160&lt;=WORKDAY(DATE('1. Informace o projektu'!$C$3,12,31)-1,1,'6. Data'!$C$76:$C$89)),"OK","!!"),ISBLANK(G1160),"!",ISBLANK(H1160),"!!!",H1160='6. Data'!$B$3,"vyberte druh nákladu")," ")</f>
        <v xml:space="preserve"> </v>
      </c>
      <c r="J1160" s="261" t="str">
        <f t="shared" si="54"/>
        <v xml:space="preserve"> </v>
      </c>
      <c r="K1160" s="238" t="str">
        <f t="shared" si="55"/>
        <v xml:space="preserve"> </v>
      </c>
      <c r="L1160" s="87" t="str">
        <f t="shared" si="56"/>
        <v xml:space="preserve"> </v>
      </c>
    </row>
    <row r="1161" spans="1:12" x14ac:dyDescent="0.25">
      <c r="A1161" s="72"/>
      <c r="B1161" s="82"/>
      <c r="C1161" s="82"/>
      <c r="D1161" s="79"/>
      <c r="E1161" s="83"/>
      <c r="F1161" s="83"/>
      <c r="G1161" s="81"/>
      <c r="H1161" s="126"/>
      <c r="I1161" s="238" t="str">
        <f>IF(ISNUMBER(F1161),_xlfn.IFS(RIGHT(H1161,3)="(b)",IF(AND(G1161&gt;=DATE('1. Informace o projektu'!$C$3,1,1),G1161&lt;=WORKDAY(DATE('1. Informace o projektu'!$C$3+1,1,31)-1,1)),"OK","!!"),RIGHT(H1161,3)="(a)",IF(AND(G1161&gt;=DATE('1. Informace o projektu'!$C$3,1,1),G1161&lt;=WORKDAY(DATE('1. Informace o projektu'!$C$3,12,31)-1,1,'6. Data'!$C$76:$C$89)),"OK","!!"),ISBLANK(G1161),"!",ISBLANK(H1161),"!!!",H1161='6. Data'!$B$3,"vyberte druh nákladu")," ")</f>
        <v xml:space="preserve"> </v>
      </c>
      <c r="J1161" s="261" t="str">
        <f t="shared" si="54"/>
        <v xml:space="preserve"> </v>
      </c>
      <c r="K1161" s="238" t="str">
        <f t="shared" si="55"/>
        <v xml:space="preserve"> </v>
      </c>
      <c r="L1161" s="87" t="str">
        <f t="shared" si="56"/>
        <v xml:space="preserve"> </v>
      </c>
    </row>
    <row r="1162" spans="1:12" x14ac:dyDescent="0.25">
      <c r="A1162" s="72"/>
      <c r="B1162" s="82"/>
      <c r="C1162" s="82"/>
      <c r="D1162" s="79"/>
      <c r="E1162" s="83"/>
      <c r="F1162" s="83"/>
      <c r="G1162" s="81"/>
      <c r="H1162" s="126"/>
      <c r="I1162" s="238" t="str">
        <f>IF(ISNUMBER(F1162),_xlfn.IFS(RIGHT(H1162,3)="(b)",IF(AND(G1162&gt;=DATE('1. Informace o projektu'!$C$3,1,1),G1162&lt;=WORKDAY(DATE('1. Informace o projektu'!$C$3+1,1,31)-1,1)),"OK","!!"),RIGHT(H1162,3)="(a)",IF(AND(G1162&gt;=DATE('1. Informace o projektu'!$C$3,1,1),G1162&lt;=WORKDAY(DATE('1. Informace o projektu'!$C$3,12,31)-1,1,'6. Data'!$C$76:$C$89)),"OK","!!"),ISBLANK(G1162),"!",ISBLANK(H1162),"!!!",H1162='6. Data'!$B$3,"vyberte druh nákladu")," ")</f>
        <v xml:space="preserve"> </v>
      </c>
      <c r="J1162" s="261" t="str">
        <f t="shared" si="54"/>
        <v xml:space="preserve"> </v>
      </c>
      <c r="K1162" s="238" t="str">
        <f t="shared" si="55"/>
        <v xml:space="preserve"> </v>
      </c>
      <c r="L1162" s="87" t="str">
        <f t="shared" si="56"/>
        <v xml:space="preserve"> </v>
      </c>
    </row>
    <row r="1163" spans="1:12" x14ac:dyDescent="0.25">
      <c r="A1163" s="72"/>
      <c r="B1163" s="82"/>
      <c r="C1163" s="82"/>
      <c r="D1163" s="79"/>
      <c r="E1163" s="83"/>
      <c r="F1163" s="83"/>
      <c r="G1163" s="81"/>
      <c r="H1163" s="126"/>
      <c r="I1163" s="238" t="str">
        <f>IF(ISNUMBER(F1163),_xlfn.IFS(RIGHT(H1163,3)="(b)",IF(AND(G1163&gt;=DATE('1. Informace o projektu'!$C$3,1,1),G1163&lt;=WORKDAY(DATE('1. Informace o projektu'!$C$3+1,1,31)-1,1)),"OK","!!"),RIGHT(H1163,3)="(a)",IF(AND(G1163&gt;=DATE('1. Informace o projektu'!$C$3,1,1),G1163&lt;=WORKDAY(DATE('1. Informace o projektu'!$C$3,12,31)-1,1,'6. Data'!$C$76:$C$89)),"OK","!!"),ISBLANK(G1163),"!",ISBLANK(H1163),"!!!",H1163='6. Data'!$B$3,"vyberte druh nákladu")," ")</f>
        <v xml:space="preserve"> </v>
      </c>
      <c r="J1163" s="261" t="str">
        <f t="shared" si="54"/>
        <v xml:space="preserve"> </v>
      </c>
      <c r="K1163" s="238" t="str">
        <f t="shared" si="55"/>
        <v xml:space="preserve"> </v>
      </c>
      <c r="L1163" s="87" t="str">
        <f t="shared" si="56"/>
        <v xml:space="preserve"> </v>
      </c>
    </row>
    <row r="1164" spans="1:12" x14ac:dyDescent="0.25">
      <c r="A1164" s="72"/>
      <c r="B1164" s="82"/>
      <c r="C1164" s="82"/>
      <c r="D1164" s="79"/>
      <c r="E1164" s="83"/>
      <c r="F1164" s="83"/>
      <c r="G1164" s="81"/>
      <c r="H1164" s="126"/>
      <c r="I1164" s="238" t="str">
        <f>IF(ISNUMBER(F1164),_xlfn.IFS(RIGHT(H1164,3)="(b)",IF(AND(G1164&gt;=DATE('1. Informace o projektu'!$C$3,1,1),G1164&lt;=WORKDAY(DATE('1. Informace o projektu'!$C$3+1,1,31)-1,1)),"OK","!!"),RIGHT(H1164,3)="(a)",IF(AND(G1164&gt;=DATE('1. Informace o projektu'!$C$3,1,1),G1164&lt;=WORKDAY(DATE('1. Informace o projektu'!$C$3,12,31)-1,1,'6. Data'!$C$76:$C$89)),"OK","!!"),ISBLANK(G1164),"!",ISBLANK(H1164),"!!!",H1164='6. Data'!$B$3,"vyberte druh nákladu")," ")</f>
        <v xml:space="preserve"> </v>
      </c>
      <c r="J1164" s="261" t="str">
        <f t="shared" si="54"/>
        <v xml:space="preserve"> </v>
      </c>
      <c r="K1164" s="238" t="str">
        <f t="shared" si="55"/>
        <v xml:space="preserve"> </v>
      </c>
      <c r="L1164" s="87" t="str">
        <f t="shared" si="56"/>
        <v xml:space="preserve"> </v>
      </c>
    </row>
    <row r="1165" spans="1:12" x14ac:dyDescent="0.25">
      <c r="A1165" s="72"/>
      <c r="B1165" s="82"/>
      <c r="C1165" s="82"/>
      <c r="D1165" s="79"/>
      <c r="E1165" s="83"/>
      <c r="F1165" s="83"/>
      <c r="G1165" s="81"/>
      <c r="H1165" s="126"/>
      <c r="I1165" s="238" t="str">
        <f>IF(ISNUMBER(F1165),_xlfn.IFS(RIGHT(H1165,3)="(b)",IF(AND(G1165&gt;=DATE('1. Informace o projektu'!$C$3,1,1),G1165&lt;=WORKDAY(DATE('1. Informace o projektu'!$C$3+1,1,31)-1,1)),"OK","!!"),RIGHT(H1165,3)="(a)",IF(AND(G1165&gt;=DATE('1. Informace o projektu'!$C$3,1,1),G1165&lt;=WORKDAY(DATE('1. Informace o projektu'!$C$3,12,31)-1,1,'6. Data'!$C$76:$C$89)),"OK","!!"),ISBLANK(G1165),"!",ISBLANK(H1165),"!!!",H1165='6. Data'!$B$3,"vyberte druh nákladu")," ")</f>
        <v xml:space="preserve"> </v>
      </c>
      <c r="J1165" s="261" t="str">
        <f t="shared" si="54"/>
        <v xml:space="preserve"> </v>
      </c>
      <c r="K1165" s="238" t="str">
        <f t="shared" si="55"/>
        <v xml:space="preserve"> </v>
      </c>
      <c r="L1165" s="87" t="str">
        <f t="shared" si="56"/>
        <v xml:space="preserve"> </v>
      </c>
    </row>
    <row r="1166" spans="1:12" x14ac:dyDescent="0.25">
      <c r="A1166" s="72"/>
      <c r="B1166" s="82"/>
      <c r="C1166" s="82"/>
      <c r="D1166" s="79"/>
      <c r="E1166" s="83"/>
      <c r="F1166" s="83"/>
      <c r="G1166" s="81"/>
      <c r="H1166" s="126"/>
      <c r="I1166" s="238" t="str">
        <f>IF(ISNUMBER(F1166),_xlfn.IFS(RIGHT(H1166,3)="(b)",IF(AND(G1166&gt;=DATE('1. Informace o projektu'!$C$3,1,1),G1166&lt;=WORKDAY(DATE('1. Informace o projektu'!$C$3+1,1,31)-1,1)),"OK","!!"),RIGHT(H1166,3)="(a)",IF(AND(G1166&gt;=DATE('1. Informace o projektu'!$C$3,1,1),G1166&lt;=WORKDAY(DATE('1. Informace o projektu'!$C$3,12,31)-1,1,'6. Data'!$C$76:$C$89)),"OK","!!"),ISBLANK(G1166),"!",ISBLANK(H1166),"!!!",H1166='6. Data'!$B$3,"vyberte druh nákladu")," ")</f>
        <v xml:space="preserve"> </v>
      </c>
      <c r="J1166" s="261" t="str">
        <f t="shared" si="54"/>
        <v xml:space="preserve"> </v>
      </c>
      <c r="K1166" s="238" t="str">
        <f t="shared" si="55"/>
        <v xml:space="preserve"> </v>
      </c>
      <c r="L1166" s="87" t="str">
        <f t="shared" si="56"/>
        <v xml:space="preserve"> </v>
      </c>
    </row>
    <row r="1167" spans="1:12" x14ac:dyDescent="0.25">
      <c r="A1167" s="72"/>
      <c r="B1167" s="82"/>
      <c r="C1167" s="82"/>
      <c r="D1167" s="79"/>
      <c r="E1167" s="83"/>
      <c r="F1167" s="83"/>
      <c r="G1167" s="81"/>
      <c r="H1167" s="126"/>
      <c r="I1167" s="238" t="str">
        <f>IF(ISNUMBER(F1167),_xlfn.IFS(RIGHT(H1167,3)="(b)",IF(AND(G1167&gt;=DATE('1. Informace o projektu'!$C$3,1,1),G1167&lt;=WORKDAY(DATE('1. Informace o projektu'!$C$3+1,1,31)-1,1)),"OK","!!"),RIGHT(H1167,3)="(a)",IF(AND(G1167&gt;=DATE('1. Informace o projektu'!$C$3,1,1),G1167&lt;=WORKDAY(DATE('1. Informace o projektu'!$C$3,12,31)-1,1,'6. Data'!$C$76:$C$89)),"OK","!!"),ISBLANK(G1167),"!",ISBLANK(H1167),"!!!",H1167='6. Data'!$B$3,"vyberte druh nákladu")," ")</f>
        <v xml:space="preserve"> </v>
      </c>
      <c r="J1167" s="261" t="str">
        <f t="shared" si="54"/>
        <v xml:space="preserve"> </v>
      </c>
      <c r="K1167" s="238" t="str">
        <f t="shared" si="55"/>
        <v xml:space="preserve"> </v>
      </c>
      <c r="L1167" s="87" t="str">
        <f t="shared" si="56"/>
        <v xml:space="preserve"> </v>
      </c>
    </row>
    <row r="1168" spans="1:12" x14ac:dyDescent="0.25">
      <c r="A1168" s="72"/>
      <c r="B1168" s="82"/>
      <c r="C1168" s="82"/>
      <c r="D1168" s="79"/>
      <c r="E1168" s="83"/>
      <c r="F1168" s="83"/>
      <c r="G1168" s="81"/>
      <c r="H1168" s="126"/>
      <c r="I1168" s="238" t="str">
        <f>IF(ISNUMBER(F1168),_xlfn.IFS(RIGHT(H1168,3)="(b)",IF(AND(G1168&gt;=DATE('1. Informace o projektu'!$C$3,1,1),G1168&lt;=WORKDAY(DATE('1. Informace o projektu'!$C$3+1,1,31)-1,1)),"OK","!!"),RIGHT(H1168,3)="(a)",IF(AND(G1168&gt;=DATE('1. Informace o projektu'!$C$3,1,1),G1168&lt;=WORKDAY(DATE('1. Informace o projektu'!$C$3,12,31)-1,1,'6. Data'!$C$76:$C$89)),"OK","!!"),ISBLANK(G1168),"!",ISBLANK(H1168),"!!!",H1168='6. Data'!$B$3,"vyberte druh nákladu")," ")</f>
        <v xml:space="preserve"> </v>
      </c>
      <c r="J1168" s="261" t="str">
        <f t="shared" si="54"/>
        <v xml:space="preserve"> </v>
      </c>
      <c r="K1168" s="238" t="str">
        <f t="shared" si="55"/>
        <v xml:space="preserve"> </v>
      </c>
      <c r="L1168" s="87" t="str">
        <f t="shared" si="56"/>
        <v xml:space="preserve"> </v>
      </c>
    </row>
    <row r="1169" spans="1:12" x14ac:dyDescent="0.25">
      <c r="A1169" s="72"/>
      <c r="B1169" s="82"/>
      <c r="C1169" s="82"/>
      <c r="D1169" s="79"/>
      <c r="E1169" s="83"/>
      <c r="F1169" s="83"/>
      <c r="G1169" s="81"/>
      <c r="H1169" s="126"/>
      <c r="I1169" s="238" t="str">
        <f>IF(ISNUMBER(F1169),_xlfn.IFS(RIGHT(H1169,3)="(b)",IF(AND(G1169&gt;=DATE('1. Informace o projektu'!$C$3,1,1),G1169&lt;=WORKDAY(DATE('1. Informace o projektu'!$C$3+1,1,31)-1,1)),"OK","!!"),RIGHT(H1169,3)="(a)",IF(AND(G1169&gt;=DATE('1. Informace o projektu'!$C$3,1,1),G1169&lt;=WORKDAY(DATE('1. Informace o projektu'!$C$3,12,31)-1,1,'6. Data'!$C$76:$C$89)),"OK","!!"),ISBLANK(G1169),"!",ISBLANK(H1169),"!!!",H1169='6. Data'!$B$3,"vyberte druh nákladu")," ")</f>
        <v xml:space="preserve"> </v>
      </c>
      <c r="J1169" s="261" t="str">
        <f t="shared" si="54"/>
        <v xml:space="preserve"> </v>
      </c>
      <c r="K1169" s="238" t="str">
        <f t="shared" si="55"/>
        <v xml:space="preserve"> </v>
      </c>
      <c r="L1169" s="87" t="str">
        <f t="shared" si="56"/>
        <v xml:space="preserve"> </v>
      </c>
    </row>
    <row r="1170" spans="1:12" x14ac:dyDescent="0.25">
      <c r="A1170" s="72"/>
      <c r="B1170" s="82"/>
      <c r="C1170" s="82"/>
      <c r="D1170" s="79"/>
      <c r="E1170" s="83"/>
      <c r="F1170" s="83"/>
      <c r="G1170" s="81"/>
      <c r="H1170" s="126"/>
      <c r="I1170" s="238" t="str">
        <f>IF(ISNUMBER(F1170),_xlfn.IFS(RIGHT(H1170,3)="(b)",IF(AND(G1170&gt;=DATE('1. Informace o projektu'!$C$3,1,1),G1170&lt;=WORKDAY(DATE('1. Informace o projektu'!$C$3+1,1,31)-1,1)),"OK","!!"),RIGHT(H1170,3)="(a)",IF(AND(G1170&gt;=DATE('1. Informace o projektu'!$C$3,1,1),G1170&lt;=WORKDAY(DATE('1. Informace o projektu'!$C$3,12,31)-1,1,'6. Data'!$C$76:$C$89)),"OK","!!"),ISBLANK(G1170),"!",ISBLANK(H1170),"!!!",H1170='6. Data'!$B$3,"vyberte druh nákladu")," ")</f>
        <v xml:space="preserve"> </v>
      </c>
      <c r="J1170" s="261" t="str">
        <f t="shared" si="54"/>
        <v xml:space="preserve"> </v>
      </c>
      <c r="K1170" s="238" t="str">
        <f t="shared" si="55"/>
        <v xml:space="preserve"> </v>
      </c>
      <c r="L1170" s="87" t="str">
        <f t="shared" si="56"/>
        <v xml:space="preserve"> </v>
      </c>
    </row>
    <row r="1171" spans="1:12" x14ac:dyDescent="0.25">
      <c r="A1171" s="72"/>
      <c r="B1171" s="82"/>
      <c r="C1171" s="82"/>
      <c r="D1171" s="79"/>
      <c r="E1171" s="83"/>
      <c r="F1171" s="83"/>
      <c r="G1171" s="81"/>
      <c r="H1171" s="126"/>
      <c r="I1171" s="238" t="str">
        <f>IF(ISNUMBER(F1171),_xlfn.IFS(RIGHT(H1171,3)="(b)",IF(AND(G1171&gt;=DATE('1. Informace o projektu'!$C$3,1,1),G1171&lt;=WORKDAY(DATE('1. Informace o projektu'!$C$3+1,1,31)-1,1)),"OK","!!"),RIGHT(H1171,3)="(a)",IF(AND(G1171&gt;=DATE('1. Informace o projektu'!$C$3,1,1),G1171&lt;=WORKDAY(DATE('1. Informace o projektu'!$C$3,12,31)-1,1,'6. Data'!$C$76:$C$89)),"OK","!!"),ISBLANK(G1171),"!",ISBLANK(H1171),"!!!",H1171='6. Data'!$B$3,"vyberte druh nákladu")," ")</f>
        <v xml:space="preserve"> </v>
      </c>
      <c r="J1171" s="261" t="str">
        <f t="shared" si="54"/>
        <v xml:space="preserve"> </v>
      </c>
      <c r="K1171" s="238" t="str">
        <f t="shared" si="55"/>
        <v xml:space="preserve"> </v>
      </c>
      <c r="L1171" s="87" t="str">
        <f t="shared" si="56"/>
        <v xml:space="preserve"> </v>
      </c>
    </row>
    <row r="1172" spans="1:12" x14ac:dyDescent="0.25">
      <c r="A1172" s="72"/>
      <c r="B1172" s="82"/>
      <c r="C1172" s="82"/>
      <c r="D1172" s="79"/>
      <c r="E1172" s="83"/>
      <c r="F1172" s="83"/>
      <c r="G1172" s="81"/>
      <c r="H1172" s="126"/>
      <c r="I1172" s="238" t="str">
        <f>IF(ISNUMBER(F1172),_xlfn.IFS(RIGHT(H1172,3)="(b)",IF(AND(G1172&gt;=DATE('1. Informace o projektu'!$C$3,1,1),G1172&lt;=WORKDAY(DATE('1. Informace o projektu'!$C$3+1,1,31)-1,1)),"OK","!!"),RIGHT(H1172,3)="(a)",IF(AND(G1172&gt;=DATE('1. Informace o projektu'!$C$3,1,1),G1172&lt;=WORKDAY(DATE('1. Informace o projektu'!$C$3,12,31)-1,1,'6. Data'!$C$76:$C$89)),"OK","!!"),ISBLANK(G1172),"!",ISBLANK(H1172),"!!!",H1172='6. Data'!$B$3,"vyberte druh nákladu")," ")</f>
        <v xml:space="preserve"> </v>
      </c>
      <c r="J1172" s="261" t="str">
        <f t="shared" si="54"/>
        <v xml:space="preserve"> </v>
      </c>
      <c r="K1172" s="238" t="str">
        <f t="shared" si="55"/>
        <v xml:space="preserve"> </v>
      </c>
      <c r="L1172" s="87" t="str">
        <f t="shared" si="56"/>
        <v xml:space="preserve"> </v>
      </c>
    </row>
    <row r="1173" spans="1:12" x14ac:dyDescent="0.25">
      <c r="A1173" s="72"/>
      <c r="B1173" s="82"/>
      <c r="C1173" s="82"/>
      <c r="D1173" s="79"/>
      <c r="E1173" s="83"/>
      <c r="F1173" s="83"/>
      <c r="G1173" s="81"/>
      <c r="H1173" s="126"/>
      <c r="I1173" s="238" t="str">
        <f>IF(ISNUMBER(F1173),_xlfn.IFS(RIGHT(H1173,3)="(b)",IF(AND(G1173&gt;=DATE('1. Informace o projektu'!$C$3,1,1),G1173&lt;=WORKDAY(DATE('1. Informace o projektu'!$C$3+1,1,31)-1,1)),"OK","!!"),RIGHT(H1173,3)="(a)",IF(AND(G1173&gt;=DATE('1. Informace o projektu'!$C$3,1,1),G1173&lt;=WORKDAY(DATE('1. Informace o projektu'!$C$3,12,31)-1,1,'6. Data'!$C$76:$C$89)),"OK","!!"),ISBLANK(G1173),"!",ISBLANK(H1173),"!!!",H1173='6. Data'!$B$3,"vyberte druh nákladu")," ")</f>
        <v xml:space="preserve"> </v>
      </c>
      <c r="J1173" s="261" t="str">
        <f t="shared" si="54"/>
        <v xml:space="preserve"> </v>
      </c>
      <c r="K1173" s="238" t="str">
        <f t="shared" si="55"/>
        <v xml:space="preserve"> </v>
      </c>
      <c r="L1173" s="87" t="str">
        <f t="shared" si="56"/>
        <v xml:space="preserve"> </v>
      </c>
    </row>
    <row r="1174" spans="1:12" x14ac:dyDescent="0.25">
      <c r="A1174" s="72"/>
      <c r="B1174" s="82"/>
      <c r="C1174" s="82"/>
      <c r="D1174" s="79"/>
      <c r="E1174" s="83"/>
      <c r="F1174" s="83"/>
      <c r="G1174" s="81"/>
      <c r="H1174" s="126"/>
      <c r="I1174" s="238" t="str">
        <f>IF(ISNUMBER(F1174),_xlfn.IFS(RIGHT(H1174,3)="(b)",IF(AND(G1174&gt;=DATE('1. Informace o projektu'!$C$3,1,1),G1174&lt;=WORKDAY(DATE('1. Informace o projektu'!$C$3+1,1,31)-1,1)),"OK","!!"),RIGHT(H1174,3)="(a)",IF(AND(G1174&gt;=DATE('1. Informace o projektu'!$C$3,1,1),G1174&lt;=WORKDAY(DATE('1. Informace o projektu'!$C$3,12,31)-1,1,'6. Data'!$C$76:$C$89)),"OK","!!"),ISBLANK(G1174),"!",ISBLANK(H1174),"!!!",H1174='6. Data'!$B$3,"vyberte druh nákladu")," ")</f>
        <v xml:space="preserve"> </v>
      </c>
      <c r="J1174" s="261" t="str">
        <f t="shared" si="54"/>
        <v xml:space="preserve"> </v>
      </c>
      <c r="K1174" s="238" t="str">
        <f t="shared" si="55"/>
        <v xml:space="preserve"> </v>
      </c>
      <c r="L1174" s="87" t="str">
        <f t="shared" si="56"/>
        <v xml:space="preserve"> </v>
      </c>
    </row>
    <row r="1175" spans="1:12" x14ac:dyDescent="0.25">
      <c r="A1175" s="72"/>
      <c r="B1175" s="82"/>
      <c r="C1175" s="82"/>
      <c r="D1175" s="79"/>
      <c r="E1175" s="83"/>
      <c r="F1175" s="83"/>
      <c r="G1175" s="81"/>
      <c r="H1175" s="126"/>
      <c r="I1175" s="238" t="str">
        <f>IF(ISNUMBER(F1175),_xlfn.IFS(RIGHT(H1175,3)="(b)",IF(AND(G1175&gt;=DATE('1. Informace o projektu'!$C$3,1,1),G1175&lt;=WORKDAY(DATE('1. Informace o projektu'!$C$3+1,1,31)-1,1)),"OK","!!"),RIGHT(H1175,3)="(a)",IF(AND(G1175&gt;=DATE('1. Informace o projektu'!$C$3,1,1),G1175&lt;=WORKDAY(DATE('1. Informace o projektu'!$C$3,12,31)-1,1,'6. Data'!$C$76:$C$89)),"OK","!!"),ISBLANK(G1175),"!",ISBLANK(H1175),"!!!",H1175='6. Data'!$B$3,"vyberte druh nákladu")," ")</f>
        <v xml:space="preserve"> </v>
      </c>
      <c r="J1175" s="261" t="str">
        <f t="shared" si="54"/>
        <v xml:space="preserve"> </v>
      </c>
      <c r="K1175" s="238" t="str">
        <f t="shared" si="55"/>
        <v xml:space="preserve"> </v>
      </c>
      <c r="L1175" s="87" t="str">
        <f t="shared" si="56"/>
        <v xml:space="preserve"> </v>
      </c>
    </row>
    <row r="1176" spans="1:12" x14ac:dyDescent="0.25">
      <c r="A1176" s="72"/>
      <c r="B1176" s="82"/>
      <c r="C1176" s="82"/>
      <c r="D1176" s="79"/>
      <c r="E1176" s="83"/>
      <c r="F1176" s="83"/>
      <c r="G1176" s="81"/>
      <c r="H1176" s="126"/>
      <c r="I1176" s="238" t="str">
        <f>IF(ISNUMBER(F1176),_xlfn.IFS(RIGHT(H1176,3)="(b)",IF(AND(G1176&gt;=DATE('1. Informace o projektu'!$C$3,1,1),G1176&lt;=WORKDAY(DATE('1. Informace o projektu'!$C$3+1,1,31)-1,1)),"OK","!!"),RIGHT(H1176,3)="(a)",IF(AND(G1176&gt;=DATE('1. Informace o projektu'!$C$3,1,1),G1176&lt;=WORKDAY(DATE('1. Informace o projektu'!$C$3,12,31)-1,1,'6. Data'!$C$76:$C$89)),"OK","!!"),ISBLANK(G1176),"!",ISBLANK(H1176),"!!!",H1176='6. Data'!$B$3,"vyberte druh nákladu")," ")</f>
        <v xml:space="preserve"> </v>
      </c>
      <c r="J1176" s="261" t="str">
        <f t="shared" si="54"/>
        <v xml:space="preserve"> </v>
      </c>
      <c r="K1176" s="238" t="str">
        <f t="shared" si="55"/>
        <v xml:space="preserve"> </v>
      </c>
      <c r="L1176" s="87" t="str">
        <f t="shared" si="56"/>
        <v xml:space="preserve"> </v>
      </c>
    </row>
    <row r="1177" spans="1:12" x14ac:dyDescent="0.25">
      <c r="A1177" s="72"/>
      <c r="B1177" s="82"/>
      <c r="C1177" s="82"/>
      <c r="D1177" s="79"/>
      <c r="E1177" s="83"/>
      <c r="F1177" s="83"/>
      <c r="G1177" s="81"/>
      <c r="H1177" s="126"/>
      <c r="I1177" s="238" t="str">
        <f>IF(ISNUMBER(F1177),_xlfn.IFS(RIGHT(H1177,3)="(b)",IF(AND(G1177&gt;=DATE('1. Informace o projektu'!$C$3,1,1),G1177&lt;=WORKDAY(DATE('1. Informace o projektu'!$C$3+1,1,31)-1,1)),"OK","!!"),RIGHT(H1177,3)="(a)",IF(AND(G1177&gt;=DATE('1. Informace o projektu'!$C$3,1,1),G1177&lt;=WORKDAY(DATE('1. Informace o projektu'!$C$3,12,31)-1,1,'6. Data'!$C$76:$C$89)),"OK","!!"),ISBLANK(G1177),"!",ISBLANK(H1177),"!!!",H1177='6. Data'!$B$3,"vyberte druh nákladu")," ")</f>
        <v xml:space="preserve"> </v>
      </c>
      <c r="J1177" s="261" t="str">
        <f t="shared" si="54"/>
        <v xml:space="preserve"> </v>
      </c>
      <c r="K1177" s="238" t="str">
        <f t="shared" si="55"/>
        <v xml:space="preserve"> </v>
      </c>
      <c r="L1177" s="87" t="str">
        <f t="shared" si="56"/>
        <v xml:space="preserve"> </v>
      </c>
    </row>
    <row r="1178" spans="1:12" x14ac:dyDescent="0.25">
      <c r="A1178" s="72"/>
      <c r="B1178" s="82"/>
      <c r="C1178" s="82"/>
      <c r="D1178" s="79"/>
      <c r="E1178" s="83"/>
      <c r="F1178" s="83"/>
      <c r="G1178" s="81"/>
      <c r="H1178" s="126"/>
      <c r="I1178" s="238" t="str">
        <f>IF(ISNUMBER(F1178),_xlfn.IFS(RIGHT(H1178,3)="(b)",IF(AND(G1178&gt;=DATE('1. Informace o projektu'!$C$3,1,1),G1178&lt;=WORKDAY(DATE('1. Informace o projektu'!$C$3+1,1,31)-1,1)),"OK","!!"),RIGHT(H1178,3)="(a)",IF(AND(G1178&gt;=DATE('1. Informace o projektu'!$C$3,1,1),G1178&lt;=WORKDAY(DATE('1. Informace o projektu'!$C$3,12,31)-1,1,'6. Data'!$C$76:$C$89)),"OK","!!"),ISBLANK(G1178),"!",ISBLANK(H1178),"!!!",H1178='6. Data'!$B$3,"vyberte druh nákladu")," ")</f>
        <v xml:space="preserve"> </v>
      </c>
      <c r="J1178" s="261" t="str">
        <f t="shared" si="54"/>
        <v xml:space="preserve"> </v>
      </c>
      <c r="K1178" s="238" t="str">
        <f t="shared" si="55"/>
        <v xml:space="preserve"> </v>
      </c>
      <c r="L1178" s="87" t="str">
        <f t="shared" si="56"/>
        <v xml:space="preserve"> </v>
      </c>
    </row>
    <row r="1179" spans="1:12" x14ac:dyDescent="0.25">
      <c r="A1179" s="72"/>
      <c r="B1179" s="82"/>
      <c r="C1179" s="82"/>
      <c r="D1179" s="79"/>
      <c r="E1179" s="83"/>
      <c r="F1179" s="83"/>
      <c r="G1179" s="81"/>
      <c r="H1179" s="126"/>
      <c r="I1179" s="238" t="str">
        <f>IF(ISNUMBER(F1179),_xlfn.IFS(RIGHT(H1179,3)="(b)",IF(AND(G1179&gt;=DATE('1. Informace o projektu'!$C$3,1,1),G1179&lt;=WORKDAY(DATE('1. Informace o projektu'!$C$3+1,1,31)-1,1)),"OK","!!"),RIGHT(H1179,3)="(a)",IF(AND(G1179&gt;=DATE('1. Informace o projektu'!$C$3,1,1),G1179&lt;=WORKDAY(DATE('1. Informace o projektu'!$C$3,12,31)-1,1,'6. Data'!$C$76:$C$89)),"OK","!!"),ISBLANK(G1179),"!",ISBLANK(H1179),"!!!",H1179='6. Data'!$B$3,"vyberte druh nákladu")," ")</f>
        <v xml:space="preserve"> </v>
      </c>
      <c r="J1179" s="261" t="str">
        <f t="shared" si="54"/>
        <v xml:space="preserve"> </v>
      </c>
      <c r="K1179" s="238" t="str">
        <f t="shared" si="55"/>
        <v xml:space="preserve"> </v>
      </c>
      <c r="L1179" s="87" t="str">
        <f t="shared" si="56"/>
        <v xml:space="preserve"> </v>
      </c>
    </row>
    <row r="1180" spans="1:12" x14ac:dyDescent="0.25">
      <c r="A1180" s="72"/>
      <c r="B1180" s="82"/>
      <c r="C1180" s="82"/>
      <c r="D1180" s="79"/>
      <c r="E1180" s="83"/>
      <c r="F1180" s="83"/>
      <c r="G1180" s="81"/>
      <c r="H1180" s="126"/>
      <c r="I1180" s="238" t="str">
        <f>IF(ISNUMBER(F1180),_xlfn.IFS(RIGHT(H1180,3)="(b)",IF(AND(G1180&gt;=DATE('1. Informace o projektu'!$C$3,1,1),G1180&lt;=WORKDAY(DATE('1. Informace o projektu'!$C$3+1,1,31)-1,1)),"OK","!!"),RIGHT(H1180,3)="(a)",IF(AND(G1180&gt;=DATE('1. Informace o projektu'!$C$3,1,1),G1180&lt;=WORKDAY(DATE('1. Informace o projektu'!$C$3,12,31)-1,1,'6. Data'!$C$76:$C$89)),"OK","!!"),ISBLANK(G1180),"!",ISBLANK(H1180),"!!!",H1180='6. Data'!$B$3,"vyberte druh nákladu")," ")</f>
        <v xml:space="preserve"> </v>
      </c>
      <c r="J1180" s="261" t="str">
        <f t="shared" si="54"/>
        <v xml:space="preserve"> </v>
      </c>
      <c r="K1180" s="238" t="str">
        <f t="shared" si="55"/>
        <v xml:space="preserve"> </v>
      </c>
      <c r="L1180" s="87" t="str">
        <f t="shared" si="56"/>
        <v xml:space="preserve"> </v>
      </c>
    </row>
    <row r="1181" spans="1:12" x14ac:dyDescent="0.25">
      <c r="A1181" s="72"/>
      <c r="B1181" s="82"/>
      <c r="C1181" s="82"/>
      <c r="D1181" s="79"/>
      <c r="E1181" s="83"/>
      <c r="F1181" s="83"/>
      <c r="G1181" s="81"/>
      <c r="H1181" s="126"/>
      <c r="I1181" s="238" t="str">
        <f>IF(ISNUMBER(F1181),_xlfn.IFS(RIGHT(H1181,3)="(b)",IF(AND(G1181&gt;=DATE('1. Informace o projektu'!$C$3,1,1),G1181&lt;=WORKDAY(DATE('1. Informace o projektu'!$C$3+1,1,31)-1,1)),"OK","!!"),RIGHT(H1181,3)="(a)",IF(AND(G1181&gt;=DATE('1. Informace o projektu'!$C$3,1,1),G1181&lt;=WORKDAY(DATE('1. Informace o projektu'!$C$3,12,31)-1,1,'6. Data'!$C$76:$C$89)),"OK","!!"),ISBLANK(G1181),"!",ISBLANK(H1181),"!!!",H1181='6. Data'!$B$3,"vyberte druh nákladu")," ")</f>
        <v xml:space="preserve"> </v>
      </c>
      <c r="J1181" s="261" t="str">
        <f t="shared" si="54"/>
        <v xml:space="preserve"> </v>
      </c>
      <c r="K1181" s="238" t="str">
        <f t="shared" si="55"/>
        <v xml:space="preserve"> </v>
      </c>
      <c r="L1181" s="87" t="str">
        <f t="shared" si="56"/>
        <v xml:space="preserve"> </v>
      </c>
    </row>
    <row r="1182" spans="1:12" x14ac:dyDescent="0.25">
      <c r="A1182" s="72"/>
      <c r="B1182" s="82"/>
      <c r="C1182" s="82"/>
      <c r="D1182" s="79"/>
      <c r="E1182" s="83"/>
      <c r="F1182" s="83"/>
      <c r="G1182" s="81"/>
      <c r="H1182" s="126"/>
      <c r="I1182" s="238" t="str">
        <f>IF(ISNUMBER(F1182),_xlfn.IFS(RIGHT(H1182,3)="(b)",IF(AND(G1182&gt;=DATE('1. Informace o projektu'!$C$3,1,1),G1182&lt;=WORKDAY(DATE('1. Informace o projektu'!$C$3+1,1,31)-1,1)),"OK","!!"),RIGHT(H1182,3)="(a)",IF(AND(G1182&gt;=DATE('1. Informace o projektu'!$C$3,1,1),G1182&lt;=WORKDAY(DATE('1. Informace o projektu'!$C$3,12,31)-1,1,'6. Data'!$C$76:$C$89)),"OK","!!"),ISBLANK(G1182),"!",ISBLANK(H1182),"!!!",H1182='6. Data'!$B$3,"vyberte druh nákladu")," ")</f>
        <v xml:space="preserve"> </v>
      </c>
      <c r="J1182" s="261" t="str">
        <f t="shared" si="54"/>
        <v xml:space="preserve"> </v>
      </c>
      <c r="K1182" s="238" t="str">
        <f t="shared" si="55"/>
        <v xml:space="preserve"> </v>
      </c>
      <c r="L1182" s="87" t="str">
        <f t="shared" si="56"/>
        <v xml:space="preserve"> </v>
      </c>
    </row>
    <row r="1183" spans="1:12" x14ac:dyDescent="0.25">
      <c r="A1183" s="72"/>
      <c r="B1183" s="82"/>
      <c r="C1183" s="82"/>
      <c r="D1183" s="79"/>
      <c r="E1183" s="83"/>
      <c r="F1183" s="83"/>
      <c r="G1183" s="81"/>
      <c r="H1183" s="126"/>
      <c r="I1183" s="238" t="str">
        <f>IF(ISNUMBER(F1183),_xlfn.IFS(RIGHT(H1183,3)="(b)",IF(AND(G1183&gt;=DATE('1. Informace o projektu'!$C$3,1,1),G1183&lt;=WORKDAY(DATE('1. Informace o projektu'!$C$3+1,1,31)-1,1)),"OK","!!"),RIGHT(H1183,3)="(a)",IF(AND(G1183&gt;=DATE('1. Informace o projektu'!$C$3,1,1),G1183&lt;=WORKDAY(DATE('1. Informace o projektu'!$C$3,12,31)-1,1,'6. Data'!$C$76:$C$89)),"OK","!!"),ISBLANK(G1183),"!",ISBLANK(H1183),"!!!",H1183='6. Data'!$B$3,"vyberte druh nákladu")," ")</f>
        <v xml:space="preserve"> </v>
      </c>
      <c r="J1183" s="261" t="str">
        <f t="shared" si="54"/>
        <v xml:space="preserve"> </v>
      </c>
      <c r="K1183" s="238" t="str">
        <f t="shared" si="55"/>
        <v xml:space="preserve"> </v>
      </c>
      <c r="L1183" s="87" t="str">
        <f t="shared" si="56"/>
        <v xml:space="preserve"> </v>
      </c>
    </row>
    <row r="1184" spans="1:12" x14ac:dyDescent="0.25">
      <c r="A1184" s="72"/>
      <c r="B1184" s="82"/>
      <c r="C1184" s="82"/>
      <c r="D1184" s="79"/>
      <c r="E1184" s="83"/>
      <c r="F1184" s="83"/>
      <c r="G1184" s="81"/>
      <c r="H1184" s="126"/>
      <c r="I1184" s="238" t="str">
        <f>IF(ISNUMBER(F1184),_xlfn.IFS(RIGHT(H1184,3)="(b)",IF(AND(G1184&gt;=DATE('1. Informace o projektu'!$C$3,1,1),G1184&lt;=WORKDAY(DATE('1. Informace o projektu'!$C$3+1,1,31)-1,1)),"OK","!!"),RIGHT(H1184,3)="(a)",IF(AND(G1184&gt;=DATE('1. Informace o projektu'!$C$3,1,1),G1184&lt;=WORKDAY(DATE('1. Informace o projektu'!$C$3,12,31)-1,1,'6. Data'!$C$76:$C$89)),"OK","!!"),ISBLANK(G1184),"!",ISBLANK(H1184),"!!!",H1184='6. Data'!$B$3,"vyberte druh nákladu")," ")</f>
        <v xml:space="preserve"> </v>
      </c>
      <c r="J1184" s="261" t="str">
        <f t="shared" si="54"/>
        <v xml:space="preserve"> </v>
      </c>
      <c r="K1184" s="238" t="str">
        <f t="shared" si="55"/>
        <v xml:space="preserve"> </v>
      </c>
      <c r="L1184" s="87" t="str">
        <f t="shared" si="56"/>
        <v xml:space="preserve"> </v>
      </c>
    </row>
    <row r="1185" spans="1:12" x14ac:dyDescent="0.25">
      <c r="A1185" s="72"/>
      <c r="B1185" s="82"/>
      <c r="C1185" s="82"/>
      <c r="D1185" s="79"/>
      <c r="E1185" s="83"/>
      <c r="F1185" s="83"/>
      <c r="G1185" s="81"/>
      <c r="H1185" s="126"/>
      <c r="I1185" s="238" t="str">
        <f>IF(ISNUMBER(F1185),_xlfn.IFS(RIGHT(H1185,3)="(b)",IF(AND(G1185&gt;=DATE('1. Informace o projektu'!$C$3,1,1),G1185&lt;=WORKDAY(DATE('1. Informace o projektu'!$C$3+1,1,31)-1,1)),"OK","!!"),RIGHT(H1185,3)="(a)",IF(AND(G1185&gt;=DATE('1. Informace o projektu'!$C$3,1,1),G1185&lt;=WORKDAY(DATE('1. Informace o projektu'!$C$3,12,31)-1,1,'6. Data'!$C$76:$C$89)),"OK","!!"),ISBLANK(G1185),"!",ISBLANK(H1185),"!!!",H1185='6. Data'!$B$3,"vyberte druh nákladu")," ")</f>
        <v xml:space="preserve"> </v>
      </c>
      <c r="J1185" s="261" t="str">
        <f t="shared" si="54"/>
        <v xml:space="preserve"> </v>
      </c>
      <c r="K1185" s="238" t="str">
        <f t="shared" si="55"/>
        <v xml:space="preserve"> </v>
      </c>
      <c r="L1185" s="87" t="str">
        <f t="shared" si="56"/>
        <v xml:space="preserve"> </v>
      </c>
    </row>
    <row r="1186" spans="1:12" x14ac:dyDescent="0.25">
      <c r="A1186" s="72"/>
      <c r="B1186" s="82"/>
      <c r="C1186" s="82"/>
      <c r="D1186" s="79"/>
      <c r="E1186" s="83"/>
      <c r="F1186" s="83"/>
      <c r="G1186" s="81"/>
      <c r="H1186" s="126"/>
      <c r="I1186" s="238" t="str">
        <f>IF(ISNUMBER(F1186),_xlfn.IFS(RIGHT(H1186,3)="(b)",IF(AND(G1186&gt;=DATE('1. Informace o projektu'!$C$3,1,1),G1186&lt;=WORKDAY(DATE('1. Informace o projektu'!$C$3+1,1,31)-1,1)),"OK","!!"),RIGHT(H1186,3)="(a)",IF(AND(G1186&gt;=DATE('1. Informace o projektu'!$C$3,1,1),G1186&lt;=WORKDAY(DATE('1. Informace o projektu'!$C$3,12,31)-1,1,'6. Data'!$C$76:$C$89)),"OK","!!"),ISBLANK(G1186),"!",ISBLANK(H1186),"!!!",H1186='6. Data'!$B$3,"vyberte druh nákladu")," ")</f>
        <v xml:space="preserve"> </v>
      </c>
      <c r="J1186" s="261" t="str">
        <f t="shared" si="54"/>
        <v xml:space="preserve"> </v>
      </c>
      <c r="K1186" s="238" t="str">
        <f t="shared" si="55"/>
        <v xml:space="preserve"> </v>
      </c>
      <c r="L1186" s="87" t="str">
        <f t="shared" si="56"/>
        <v xml:space="preserve"> </v>
      </c>
    </row>
    <row r="1187" spans="1:12" x14ac:dyDescent="0.25">
      <c r="A1187" s="72"/>
      <c r="B1187" s="82"/>
      <c r="C1187" s="82"/>
      <c r="D1187" s="79"/>
      <c r="E1187" s="83"/>
      <c r="F1187" s="83"/>
      <c r="G1187" s="81"/>
      <c r="H1187" s="126"/>
      <c r="I1187" s="238" t="str">
        <f>IF(ISNUMBER(F1187),_xlfn.IFS(RIGHT(H1187,3)="(b)",IF(AND(G1187&gt;=DATE('1. Informace o projektu'!$C$3,1,1),G1187&lt;=WORKDAY(DATE('1. Informace o projektu'!$C$3+1,1,31)-1,1)),"OK","!!"),RIGHT(H1187,3)="(a)",IF(AND(G1187&gt;=DATE('1. Informace o projektu'!$C$3,1,1),G1187&lt;=WORKDAY(DATE('1. Informace o projektu'!$C$3,12,31)-1,1,'6. Data'!$C$76:$C$89)),"OK","!!"),ISBLANK(G1187),"!",ISBLANK(H1187),"!!!",H1187='6. Data'!$B$3,"vyberte druh nákladu")," ")</f>
        <v xml:space="preserve"> </v>
      </c>
      <c r="J1187" s="261" t="str">
        <f t="shared" si="54"/>
        <v xml:space="preserve"> </v>
      </c>
      <c r="K1187" s="238" t="str">
        <f t="shared" si="55"/>
        <v xml:space="preserve"> </v>
      </c>
      <c r="L1187" s="87" t="str">
        <f t="shared" si="56"/>
        <v xml:space="preserve"> </v>
      </c>
    </row>
    <row r="1188" spans="1:12" x14ac:dyDescent="0.25">
      <c r="A1188" s="72"/>
      <c r="B1188" s="82"/>
      <c r="C1188" s="82"/>
      <c r="D1188" s="79"/>
      <c r="E1188" s="83"/>
      <c r="F1188" s="83"/>
      <c r="G1188" s="81"/>
      <c r="H1188" s="126"/>
      <c r="I1188" s="238" t="str">
        <f>IF(ISNUMBER(F1188),_xlfn.IFS(RIGHT(H1188,3)="(b)",IF(AND(G1188&gt;=DATE('1. Informace o projektu'!$C$3,1,1),G1188&lt;=WORKDAY(DATE('1. Informace o projektu'!$C$3+1,1,31)-1,1)),"OK","!!"),RIGHT(H1188,3)="(a)",IF(AND(G1188&gt;=DATE('1. Informace o projektu'!$C$3,1,1),G1188&lt;=WORKDAY(DATE('1. Informace o projektu'!$C$3,12,31)-1,1,'6. Data'!$C$76:$C$89)),"OK","!!"),ISBLANK(G1188),"!",ISBLANK(H1188),"!!!",H1188='6. Data'!$B$3,"vyberte druh nákladu")," ")</f>
        <v xml:space="preserve"> </v>
      </c>
      <c r="J1188" s="261" t="str">
        <f t="shared" si="54"/>
        <v xml:space="preserve"> </v>
      </c>
      <c r="K1188" s="238" t="str">
        <f t="shared" si="55"/>
        <v xml:space="preserve"> </v>
      </c>
      <c r="L1188" s="87" t="str">
        <f t="shared" si="56"/>
        <v xml:space="preserve"> </v>
      </c>
    </row>
    <row r="1189" spans="1:12" x14ac:dyDescent="0.25">
      <c r="A1189" s="72"/>
      <c r="B1189" s="82"/>
      <c r="C1189" s="82"/>
      <c r="D1189" s="79"/>
      <c r="E1189" s="83"/>
      <c r="F1189" s="83"/>
      <c r="G1189" s="81"/>
      <c r="H1189" s="126"/>
      <c r="I1189" s="238" t="str">
        <f>IF(ISNUMBER(F1189),_xlfn.IFS(RIGHT(H1189,3)="(b)",IF(AND(G1189&gt;=DATE('1. Informace o projektu'!$C$3,1,1),G1189&lt;=WORKDAY(DATE('1. Informace o projektu'!$C$3+1,1,31)-1,1)),"OK","!!"),RIGHT(H1189,3)="(a)",IF(AND(G1189&gt;=DATE('1. Informace o projektu'!$C$3,1,1),G1189&lt;=WORKDAY(DATE('1. Informace o projektu'!$C$3,12,31)-1,1,'6. Data'!$C$76:$C$89)),"OK","!!"),ISBLANK(G1189),"!",ISBLANK(H1189),"!!!",H1189='6. Data'!$B$3,"vyberte druh nákladu")," ")</f>
        <v xml:space="preserve"> </v>
      </c>
      <c r="J1189" s="261" t="str">
        <f t="shared" si="54"/>
        <v xml:space="preserve"> </v>
      </c>
      <c r="K1189" s="238" t="str">
        <f t="shared" si="55"/>
        <v xml:space="preserve"> </v>
      </c>
      <c r="L1189" s="87" t="str">
        <f t="shared" si="56"/>
        <v xml:space="preserve"> </v>
      </c>
    </row>
    <row r="1190" spans="1:12" x14ac:dyDescent="0.25">
      <c r="A1190" s="72"/>
      <c r="B1190" s="82"/>
      <c r="C1190" s="82"/>
      <c r="D1190" s="79"/>
      <c r="E1190" s="83"/>
      <c r="F1190" s="83"/>
      <c r="G1190" s="81"/>
      <c r="H1190" s="126"/>
      <c r="I1190" s="238" t="str">
        <f>IF(ISNUMBER(F1190),_xlfn.IFS(RIGHT(H1190,3)="(b)",IF(AND(G1190&gt;=DATE('1. Informace o projektu'!$C$3,1,1),G1190&lt;=WORKDAY(DATE('1. Informace o projektu'!$C$3+1,1,31)-1,1)),"OK","!!"),RIGHT(H1190,3)="(a)",IF(AND(G1190&gt;=DATE('1. Informace o projektu'!$C$3,1,1),G1190&lt;=WORKDAY(DATE('1. Informace o projektu'!$C$3,12,31)-1,1,'6. Data'!$C$76:$C$89)),"OK","!!"),ISBLANK(G1190),"!",ISBLANK(H1190),"!!!",H1190='6. Data'!$B$3,"vyberte druh nákladu")," ")</f>
        <v xml:space="preserve"> </v>
      </c>
      <c r="J1190" s="261" t="str">
        <f t="shared" si="54"/>
        <v xml:space="preserve"> </v>
      </c>
      <c r="K1190" s="238" t="str">
        <f t="shared" si="55"/>
        <v xml:space="preserve"> </v>
      </c>
      <c r="L1190" s="87" t="str">
        <f t="shared" si="56"/>
        <v xml:space="preserve"> </v>
      </c>
    </row>
    <row r="1191" spans="1:12" x14ac:dyDescent="0.25">
      <c r="A1191" s="72"/>
      <c r="B1191" s="82"/>
      <c r="C1191" s="82"/>
      <c r="D1191" s="79"/>
      <c r="E1191" s="83"/>
      <c r="F1191" s="83"/>
      <c r="G1191" s="81"/>
      <c r="H1191" s="126"/>
      <c r="I1191" s="238" t="str">
        <f>IF(ISNUMBER(F1191),_xlfn.IFS(RIGHT(H1191,3)="(b)",IF(AND(G1191&gt;=DATE('1. Informace o projektu'!$C$3,1,1),G1191&lt;=WORKDAY(DATE('1. Informace o projektu'!$C$3+1,1,31)-1,1)),"OK","!!"),RIGHT(H1191,3)="(a)",IF(AND(G1191&gt;=DATE('1. Informace o projektu'!$C$3,1,1),G1191&lt;=WORKDAY(DATE('1. Informace o projektu'!$C$3,12,31)-1,1,'6. Data'!$C$76:$C$89)),"OK","!!"),ISBLANK(G1191),"!",ISBLANK(H1191),"!!!",H1191='6. Data'!$B$3,"vyberte druh nákladu")," ")</f>
        <v xml:space="preserve"> </v>
      </c>
      <c r="J1191" s="261" t="str">
        <f t="shared" si="54"/>
        <v xml:space="preserve"> </v>
      </c>
      <c r="K1191" s="238" t="str">
        <f t="shared" si="55"/>
        <v xml:space="preserve"> </v>
      </c>
      <c r="L1191" s="87" t="str">
        <f t="shared" si="56"/>
        <v xml:space="preserve"> </v>
      </c>
    </row>
    <row r="1192" spans="1:12" x14ac:dyDescent="0.25">
      <c r="A1192" s="72"/>
      <c r="B1192" s="82"/>
      <c r="C1192" s="82"/>
      <c r="D1192" s="79"/>
      <c r="E1192" s="83"/>
      <c r="F1192" s="83"/>
      <c r="G1192" s="81"/>
      <c r="H1192" s="126"/>
      <c r="I1192" s="238" t="str">
        <f>IF(ISNUMBER(F1192),_xlfn.IFS(RIGHT(H1192,3)="(b)",IF(AND(G1192&gt;=DATE('1. Informace o projektu'!$C$3,1,1),G1192&lt;=WORKDAY(DATE('1. Informace o projektu'!$C$3+1,1,31)-1,1)),"OK","!!"),RIGHT(H1192,3)="(a)",IF(AND(G1192&gt;=DATE('1. Informace o projektu'!$C$3,1,1),G1192&lt;=WORKDAY(DATE('1. Informace o projektu'!$C$3,12,31)-1,1,'6. Data'!$C$76:$C$89)),"OK","!!"),ISBLANK(G1192),"!",ISBLANK(H1192),"!!!",H1192='6. Data'!$B$3,"vyberte druh nákladu")," ")</f>
        <v xml:space="preserve"> </v>
      </c>
      <c r="J1192" s="261" t="str">
        <f t="shared" si="54"/>
        <v xml:space="preserve"> </v>
      </c>
      <c r="K1192" s="238" t="str">
        <f t="shared" si="55"/>
        <v xml:space="preserve"> </v>
      </c>
      <c r="L1192" s="87" t="str">
        <f t="shared" si="56"/>
        <v xml:space="preserve"> </v>
      </c>
    </row>
    <row r="1193" spans="1:12" x14ac:dyDescent="0.25">
      <c r="A1193" s="72"/>
      <c r="B1193" s="82"/>
      <c r="C1193" s="82"/>
      <c r="D1193" s="79"/>
      <c r="E1193" s="83"/>
      <c r="F1193" s="83"/>
      <c r="G1193" s="81"/>
      <c r="H1193" s="126"/>
      <c r="I1193" s="238" t="str">
        <f>IF(ISNUMBER(F1193),_xlfn.IFS(RIGHT(H1193,3)="(b)",IF(AND(G1193&gt;=DATE('1. Informace o projektu'!$C$3,1,1),G1193&lt;=WORKDAY(DATE('1. Informace o projektu'!$C$3+1,1,31)-1,1)),"OK","!!"),RIGHT(H1193,3)="(a)",IF(AND(G1193&gt;=DATE('1. Informace o projektu'!$C$3,1,1),G1193&lt;=WORKDAY(DATE('1. Informace o projektu'!$C$3,12,31)-1,1,'6. Data'!$C$76:$C$89)),"OK","!!"),ISBLANK(G1193),"!",ISBLANK(H1193),"!!!",H1193='6. Data'!$B$3,"vyberte druh nákladu")," ")</f>
        <v xml:space="preserve"> </v>
      </c>
      <c r="J1193" s="261" t="str">
        <f t="shared" si="54"/>
        <v xml:space="preserve"> </v>
      </c>
      <c r="K1193" s="238" t="str">
        <f t="shared" si="55"/>
        <v xml:space="preserve"> </v>
      </c>
      <c r="L1193" s="87" t="str">
        <f t="shared" si="56"/>
        <v xml:space="preserve"> </v>
      </c>
    </row>
    <row r="1194" spans="1:12" x14ac:dyDescent="0.25">
      <c r="A1194" s="72"/>
      <c r="B1194" s="82"/>
      <c r="C1194" s="82"/>
      <c r="D1194" s="79"/>
      <c r="E1194" s="83"/>
      <c r="F1194" s="83"/>
      <c r="G1194" s="81"/>
      <c r="H1194" s="126"/>
      <c r="I1194" s="238" t="str">
        <f>IF(ISNUMBER(F1194),_xlfn.IFS(RIGHT(H1194,3)="(b)",IF(AND(G1194&gt;=DATE('1. Informace o projektu'!$C$3,1,1),G1194&lt;=WORKDAY(DATE('1. Informace o projektu'!$C$3+1,1,31)-1,1)),"OK","!!"),RIGHT(H1194,3)="(a)",IF(AND(G1194&gt;=DATE('1. Informace o projektu'!$C$3,1,1),G1194&lt;=WORKDAY(DATE('1. Informace o projektu'!$C$3,12,31)-1,1,'6. Data'!$C$76:$C$89)),"OK","!!"),ISBLANK(G1194),"!",ISBLANK(H1194),"!!!",H1194='6. Data'!$B$3,"vyberte druh nákladu")," ")</f>
        <v xml:space="preserve"> </v>
      </c>
      <c r="J1194" s="261" t="str">
        <f t="shared" si="54"/>
        <v xml:space="preserve"> </v>
      </c>
      <c r="K1194" s="238" t="str">
        <f t="shared" si="55"/>
        <v xml:space="preserve"> </v>
      </c>
      <c r="L1194" s="87" t="str">
        <f t="shared" si="56"/>
        <v xml:space="preserve"> </v>
      </c>
    </row>
    <row r="1195" spans="1:12" x14ac:dyDescent="0.25">
      <c r="A1195" s="72"/>
      <c r="B1195" s="82"/>
      <c r="C1195" s="82"/>
      <c r="D1195" s="79"/>
      <c r="E1195" s="83"/>
      <c r="F1195" s="83"/>
      <c r="G1195" s="81"/>
      <c r="H1195" s="126"/>
      <c r="I1195" s="238" t="str">
        <f>IF(ISNUMBER(F1195),_xlfn.IFS(RIGHT(H1195,3)="(b)",IF(AND(G1195&gt;=DATE('1. Informace o projektu'!$C$3,1,1),G1195&lt;=WORKDAY(DATE('1. Informace o projektu'!$C$3+1,1,31)-1,1)),"OK","!!"),RIGHT(H1195,3)="(a)",IF(AND(G1195&gt;=DATE('1. Informace o projektu'!$C$3,1,1),G1195&lt;=WORKDAY(DATE('1. Informace o projektu'!$C$3,12,31)-1,1,'6. Data'!$C$76:$C$89)),"OK","!!"),ISBLANK(G1195),"!",ISBLANK(H1195),"!!!",H1195='6. Data'!$B$3,"vyberte druh nákladu")," ")</f>
        <v xml:space="preserve"> </v>
      </c>
      <c r="J1195" s="261" t="str">
        <f t="shared" si="54"/>
        <v xml:space="preserve"> </v>
      </c>
      <c r="K1195" s="238" t="str">
        <f t="shared" si="55"/>
        <v xml:space="preserve"> </v>
      </c>
      <c r="L1195" s="87" t="str">
        <f t="shared" si="56"/>
        <v xml:space="preserve"> </v>
      </c>
    </row>
    <row r="1196" spans="1:12" x14ac:dyDescent="0.25">
      <c r="A1196" s="72"/>
      <c r="B1196" s="82"/>
      <c r="C1196" s="82"/>
      <c r="D1196" s="79"/>
      <c r="E1196" s="83"/>
      <c r="F1196" s="83"/>
      <c r="G1196" s="81"/>
      <c r="H1196" s="126"/>
      <c r="I1196" s="238" t="str">
        <f>IF(ISNUMBER(F1196),_xlfn.IFS(RIGHT(H1196,3)="(b)",IF(AND(G1196&gt;=DATE('1. Informace o projektu'!$C$3,1,1),G1196&lt;=WORKDAY(DATE('1. Informace o projektu'!$C$3+1,1,31)-1,1)),"OK","!!"),RIGHT(H1196,3)="(a)",IF(AND(G1196&gt;=DATE('1. Informace o projektu'!$C$3,1,1),G1196&lt;=WORKDAY(DATE('1. Informace o projektu'!$C$3,12,31)-1,1,'6. Data'!$C$76:$C$89)),"OK","!!"),ISBLANK(G1196),"!",ISBLANK(H1196),"!!!",H1196='6. Data'!$B$3,"vyberte druh nákladu")," ")</f>
        <v xml:space="preserve"> </v>
      </c>
      <c r="J1196" s="261" t="str">
        <f t="shared" si="54"/>
        <v xml:space="preserve"> </v>
      </c>
      <c r="K1196" s="238" t="str">
        <f t="shared" si="55"/>
        <v xml:space="preserve"> </v>
      </c>
      <c r="L1196" s="87" t="str">
        <f t="shared" si="56"/>
        <v xml:space="preserve"> </v>
      </c>
    </row>
    <row r="1197" spans="1:12" x14ac:dyDescent="0.25">
      <c r="A1197" s="72"/>
      <c r="B1197" s="82"/>
      <c r="C1197" s="82"/>
      <c r="D1197" s="79"/>
      <c r="E1197" s="83"/>
      <c r="F1197" s="83"/>
      <c r="G1197" s="81"/>
      <c r="H1197" s="126"/>
      <c r="I1197" s="238" t="str">
        <f>IF(ISNUMBER(F1197),_xlfn.IFS(RIGHT(H1197,3)="(b)",IF(AND(G1197&gt;=DATE('1. Informace o projektu'!$C$3,1,1),G1197&lt;=WORKDAY(DATE('1. Informace o projektu'!$C$3+1,1,31)-1,1)),"OK","!!"),RIGHT(H1197,3)="(a)",IF(AND(G1197&gt;=DATE('1. Informace o projektu'!$C$3,1,1),G1197&lt;=WORKDAY(DATE('1. Informace o projektu'!$C$3,12,31)-1,1,'6. Data'!$C$76:$C$89)),"OK","!!"),ISBLANK(G1197),"!",ISBLANK(H1197),"!!!",H1197='6. Data'!$B$3,"vyberte druh nákladu")," ")</f>
        <v xml:space="preserve"> </v>
      </c>
      <c r="J1197" s="261" t="str">
        <f t="shared" si="54"/>
        <v xml:space="preserve"> </v>
      </c>
      <c r="K1197" s="238" t="str">
        <f t="shared" si="55"/>
        <v xml:space="preserve"> </v>
      </c>
      <c r="L1197" s="87" t="str">
        <f t="shared" si="56"/>
        <v xml:space="preserve"> </v>
      </c>
    </row>
    <row r="1198" spans="1:12" x14ac:dyDescent="0.25">
      <c r="A1198" s="72"/>
      <c r="B1198" s="82"/>
      <c r="C1198" s="82"/>
      <c r="D1198" s="79"/>
      <c r="E1198" s="83"/>
      <c r="F1198" s="83"/>
      <c r="G1198" s="81"/>
      <c r="H1198" s="126"/>
      <c r="I1198" s="238" t="str">
        <f>IF(ISNUMBER(F1198),_xlfn.IFS(RIGHT(H1198,3)="(b)",IF(AND(G1198&gt;=DATE('1. Informace o projektu'!$C$3,1,1),G1198&lt;=WORKDAY(DATE('1. Informace o projektu'!$C$3+1,1,31)-1,1)),"OK","!!"),RIGHT(H1198,3)="(a)",IF(AND(G1198&gt;=DATE('1. Informace o projektu'!$C$3,1,1),G1198&lt;=WORKDAY(DATE('1. Informace o projektu'!$C$3,12,31)-1,1,'6. Data'!$C$76:$C$89)),"OK","!!"),ISBLANK(G1198),"!",ISBLANK(H1198),"!!!",H1198='6. Data'!$B$3,"vyberte druh nákladu")," ")</f>
        <v xml:space="preserve"> </v>
      </c>
      <c r="J1198" s="261" t="str">
        <f t="shared" si="54"/>
        <v xml:space="preserve"> </v>
      </c>
      <c r="K1198" s="238" t="str">
        <f t="shared" si="55"/>
        <v xml:space="preserve"> </v>
      </c>
      <c r="L1198" s="87" t="str">
        <f t="shared" si="56"/>
        <v xml:space="preserve"> </v>
      </c>
    </row>
    <row r="1199" spans="1:12" x14ac:dyDescent="0.25">
      <c r="A1199" s="72"/>
      <c r="B1199" s="82"/>
      <c r="C1199" s="82"/>
      <c r="D1199" s="79"/>
      <c r="E1199" s="83"/>
      <c r="F1199" s="83"/>
      <c r="G1199" s="81"/>
      <c r="H1199" s="126"/>
      <c r="I1199" s="238" t="str">
        <f>IF(ISNUMBER(F1199),_xlfn.IFS(RIGHT(H1199,3)="(b)",IF(AND(G1199&gt;=DATE('1. Informace o projektu'!$C$3,1,1),G1199&lt;=WORKDAY(DATE('1. Informace o projektu'!$C$3+1,1,31)-1,1)),"OK","!!"),RIGHT(H1199,3)="(a)",IF(AND(G1199&gt;=DATE('1. Informace o projektu'!$C$3,1,1),G1199&lt;=WORKDAY(DATE('1. Informace o projektu'!$C$3,12,31)-1,1,'6. Data'!$C$76:$C$89)),"OK","!!"),ISBLANK(G1199),"!",ISBLANK(H1199),"!!!",H1199='6. Data'!$B$3,"vyberte druh nákladu")," ")</f>
        <v xml:space="preserve"> </v>
      </c>
      <c r="J1199" s="261" t="str">
        <f t="shared" si="54"/>
        <v xml:space="preserve"> </v>
      </c>
      <c r="K1199" s="238" t="str">
        <f t="shared" si="55"/>
        <v xml:space="preserve"> </v>
      </c>
      <c r="L1199" s="87" t="str">
        <f t="shared" si="56"/>
        <v xml:space="preserve"> </v>
      </c>
    </row>
    <row r="1200" spans="1:12" x14ac:dyDescent="0.25">
      <c r="A1200" s="72"/>
      <c r="B1200" s="82"/>
      <c r="C1200" s="82"/>
      <c r="D1200" s="79"/>
      <c r="E1200" s="83"/>
      <c r="F1200" s="83"/>
      <c r="G1200" s="81"/>
      <c r="H1200" s="126"/>
      <c r="I1200" s="238" t="str">
        <f>IF(ISNUMBER(F1200),_xlfn.IFS(RIGHT(H1200,3)="(b)",IF(AND(G1200&gt;=DATE('1. Informace o projektu'!$C$3,1,1),G1200&lt;=WORKDAY(DATE('1. Informace o projektu'!$C$3+1,1,31)-1,1)),"OK","!!"),RIGHT(H1200,3)="(a)",IF(AND(G1200&gt;=DATE('1. Informace o projektu'!$C$3,1,1),G1200&lt;=WORKDAY(DATE('1. Informace o projektu'!$C$3,12,31)-1,1,'6. Data'!$C$76:$C$89)),"OK","!!"),ISBLANK(G1200),"!",ISBLANK(H1200),"!!!",H1200='6. Data'!$B$3,"vyberte druh nákladu")," ")</f>
        <v xml:space="preserve"> </v>
      </c>
      <c r="J1200" s="261" t="str">
        <f t="shared" si="54"/>
        <v xml:space="preserve"> </v>
      </c>
      <c r="K1200" s="238" t="str">
        <f t="shared" si="55"/>
        <v xml:space="preserve"> </v>
      </c>
      <c r="L1200" s="87" t="str">
        <f t="shared" si="56"/>
        <v xml:space="preserve"> </v>
      </c>
    </row>
    <row r="1201" spans="1:12" x14ac:dyDescent="0.25">
      <c r="A1201" s="72"/>
      <c r="B1201" s="82"/>
      <c r="C1201" s="82"/>
      <c r="D1201" s="79"/>
      <c r="E1201" s="83"/>
      <c r="F1201" s="83"/>
      <c r="G1201" s="81"/>
      <c r="H1201" s="126"/>
      <c r="I1201" s="238" t="str">
        <f>IF(ISNUMBER(F1201),_xlfn.IFS(RIGHT(H1201,3)="(b)",IF(AND(G1201&gt;=DATE('1. Informace o projektu'!$C$3,1,1),G1201&lt;=WORKDAY(DATE('1. Informace o projektu'!$C$3+1,1,31)-1,1)),"OK","!!"),RIGHT(H1201,3)="(a)",IF(AND(G1201&gt;=DATE('1. Informace o projektu'!$C$3,1,1),G1201&lt;=WORKDAY(DATE('1. Informace o projektu'!$C$3,12,31)-1,1,'6. Data'!$C$76:$C$89)),"OK","!!"),ISBLANK(G1201),"!",ISBLANK(H1201),"!!!",H1201='6. Data'!$B$3,"vyberte druh nákladu")," ")</f>
        <v xml:space="preserve"> </v>
      </c>
      <c r="J1201" s="261" t="str">
        <f t="shared" si="54"/>
        <v xml:space="preserve"> </v>
      </c>
      <c r="K1201" s="238" t="str">
        <f t="shared" si="55"/>
        <v xml:space="preserve"> </v>
      </c>
      <c r="L1201" s="87" t="str">
        <f t="shared" si="56"/>
        <v xml:space="preserve"> </v>
      </c>
    </row>
    <row r="1202" spans="1:12" x14ac:dyDescent="0.25">
      <c r="A1202" s="72"/>
      <c r="B1202" s="82"/>
      <c r="C1202" s="82"/>
      <c r="D1202" s="79"/>
      <c r="E1202" s="83"/>
      <c r="F1202" s="83"/>
      <c r="G1202" s="81"/>
      <c r="H1202" s="126"/>
      <c r="I1202" s="238" t="str">
        <f>IF(ISNUMBER(F1202),_xlfn.IFS(RIGHT(H1202,3)="(b)",IF(AND(G1202&gt;=DATE('1. Informace o projektu'!$C$3,1,1),G1202&lt;=WORKDAY(DATE('1. Informace o projektu'!$C$3+1,1,31)-1,1)),"OK","!!"),RIGHT(H1202,3)="(a)",IF(AND(G1202&gt;=DATE('1. Informace o projektu'!$C$3,1,1),G1202&lt;=WORKDAY(DATE('1. Informace o projektu'!$C$3,12,31)-1,1,'6. Data'!$C$76:$C$89)),"OK","!!"),ISBLANK(G1202),"!",ISBLANK(H1202),"!!!",H1202='6. Data'!$B$3,"vyberte druh nákladu")," ")</f>
        <v xml:space="preserve"> </v>
      </c>
      <c r="J1202" s="261" t="str">
        <f t="shared" si="54"/>
        <v xml:space="preserve"> </v>
      </c>
      <c r="K1202" s="238" t="str">
        <f t="shared" si="55"/>
        <v xml:space="preserve"> </v>
      </c>
      <c r="L1202" s="87" t="str">
        <f t="shared" si="56"/>
        <v xml:space="preserve"> </v>
      </c>
    </row>
    <row r="1203" spans="1:12" x14ac:dyDescent="0.25">
      <c r="A1203" s="72"/>
      <c r="B1203" s="82"/>
      <c r="C1203" s="82"/>
      <c r="D1203" s="79"/>
      <c r="E1203" s="83"/>
      <c r="F1203" s="83"/>
      <c r="G1203" s="81"/>
      <c r="H1203" s="126"/>
      <c r="I1203" s="238" t="str">
        <f>IF(ISNUMBER(F1203),_xlfn.IFS(RIGHT(H1203,3)="(b)",IF(AND(G1203&gt;=DATE('1. Informace o projektu'!$C$3,1,1),G1203&lt;=WORKDAY(DATE('1. Informace o projektu'!$C$3+1,1,31)-1,1)),"OK","!!"),RIGHT(H1203,3)="(a)",IF(AND(G1203&gt;=DATE('1. Informace o projektu'!$C$3,1,1),G1203&lt;=WORKDAY(DATE('1. Informace o projektu'!$C$3,12,31)-1,1,'6. Data'!$C$76:$C$89)),"OK","!!"),ISBLANK(G1203),"!",ISBLANK(H1203),"!!!",H1203='6. Data'!$B$3,"vyberte druh nákladu")," ")</f>
        <v xml:space="preserve"> </v>
      </c>
      <c r="J1203" s="261" t="str">
        <f t="shared" si="54"/>
        <v xml:space="preserve"> </v>
      </c>
      <c r="K1203" s="238" t="str">
        <f t="shared" si="55"/>
        <v xml:space="preserve"> </v>
      </c>
      <c r="L1203" s="87" t="str">
        <f t="shared" si="56"/>
        <v xml:space="preserve"> </v>
      </c>
    </row>
    <row r="1204" spans="1:12" x14ac:dyDescent="0.25">
      <c r="A1204" s="72"/>
      <c r="B1204" s="82"/>
      <c r="C1204" s="82"/>
      <c r="D1204" s="79"/>
      <c r="E1204" s="83"/>
      <c r="F1204" s="83"/>
      <c r="G1204" s="81"/>
      <c r="H1204" s="126"/>
      <c r="I1204" s="238" t="str">
        <f>IF(ISNUMBER(F1204),_xlfn.IFS(RIGHT(H1204,3)="(b)",IF(AND(G1204&gt;=DATE('1. Informace o projektu'!$C$3,1,1),G1204&lt;=WORKDAY(DATE('1. Informace o projektu'!$C$3+1,1,31)-1,1)),"OK","!!"),RIGHT(H1204,3)="(a)",IF(AND(G1204&gt;=DATE('1. Informace o projektu'!$C$3,1,1),G1204&lt;=WORKDAY(DATE('1. Informace o projektu'!$C$3,12,31)-1,1,'6. Data'!$C$76:$C$89)),"OK","!!"),ISBLANK(G1204),"!",ISBLANK(H1204),"!!!",H1204='6. Data'!$B$3,"vyberte druh nákladu")," ")</f>
        <v xml:space="preserve"> </v>
      </c>
      <c r="J1204" s="261" t="str">
        <f t="shared" si="54"/>
        <v xml:space="preserve"> </v>
      </c>
      <c r="K1204" s="238" t="str">
        <f t="shared" si="55"/>
        <v xml:space="preserve"> </v>
      </c>
      <c r="L1204" s="87" t="str">
        <f t="shared" si="56"/>
        <v xml:space="preserve"> </v>
      </c>
    </row>
    <row r="1205" spans="1:12" x14ac:dyDescent="0.25">
      <c r="A1205" s="72"/>
      <c r="B1205" s="82"/>
      <c r="C1205" s="82"/>
      <c r="D1205" s="79"/>
      <c r="E1205" s="83"/>
      <c r="F1205" s="83"/>
      <c r="G1205" s="81"/>
      <c r="H1205" s="126"/>
      <c r="I1205" s="238" t="str">
        <f>IF(ISNUMBER(F1205),_xlfn.IFS(RIGHT(H1205,3)="(b)",IF(AND(G1205&gt;=DATE('1. Informace o projektu'!$C$3,1,1),G1205&lt;=WORKDAY(DATE('1. Informace o projektu'!$C$3+1,1,31)-1,1)),"OK","!!"),RIGHT(H1205,3)="(a)",IF(AND(G1205&gt;=DATE('1. Informace o projektu'!$C$3,1,1),G1205&lt;=WORKDAY(DATE('1. Informace o projektu'!$C$3,12,31)-1,1,'6. Data'!$C$76:$C$89)),"OK","!!"),ISBLANK(G1205),"!",ISBLANK(H1205),"!!!",H1205='6. Data'!$B$3,"vyberte druh nákladu")," ")</f>
        <v xml:space="preserve"> </v>
      </c>
      <c r="J1205" s="261" t="str">
        <f t="shared" si="54"/>
        <v xml:space="preserve"> </v>
      </c>
      <c r="K1205" s="238" t="str">
        <f t="shared" si="55"/>
        <v xml:space="preserve"> </v>
      </c>
      <c r="L1205" s="87" t="str">
        <f t="shared" si="56"/>
        <v xml:space="preserve"> </v>
      </c>
    </row>
    <row r="1206" spans="1:12" x14ac:dyDescent="0.25">
      <c r="A1206" s="72"/>
      <c r="B1206" s="82"/>
      <c r="C1206" s="82"/>
      <c r="D1206" s="79"/>
      <c r="E1206" s="83"/>
      <c r="F1206" s="83"/>
      <c r="G1206" s="81"/>
      <c r="H1206" s="126"/>
      <c r="I1206" s="238" t="str">
        <f>IF(ISNUMBER(F1206),_xlfn.IFS(RIGHT(H1206,3)="(b)",IF(AND(G1206&gt;=DATE('1. Informace o projektu'!$C$3,1,1),G1206&lt;=WORKDAY(DATE('1. Informace o projektu'!$C$3+1,1,31)-1,1)),"OK","!!"),RIGHT(H1206,3)="(a)",IF(AND(G1206&gt;=DATE('1. Informace o projektu'!$C$3,1,1),G1206&lt;=WORKDAY(DATE('1. Informace o projektu'!$C$3,12,31)-1,1,'6. Data'!$C$76:$C$89)),"OK","!!"),ISBLANK(G1206),"!",ISBLANK(H1206),"!!!",H1206='6. Data'!$B$3,"vyberte druh nákladu")," ")</f>
        <v xml:space="preserve"> </v>
      </c>
      <c r="J1206" s="261" t="str">
        <f t="shared" si="54"/>
        <v xml:space="preserve"> </v>
      </c>
      <c r="K1206" s="238" t="str">
        <f t="shared" si="55"/>
        <v xml:space="preserve"> </v>
      </c>
      <c r="L1206" s="87" t="str">
        <f t="shared" si="56"/>
        <v xml:space="preserve"> </v>
      </c>
    </row>
    <row r="1207" spans="1:12" x14ac:dyDescent="0.25">
      <c r="A1207" s="72"/>
      <c r="B1207" s="82"/>
      <c r="C1207" s="82"/>
      <c r="D1207" s="79"/>
      <c r="E1207" s="83"/>
      <c r="F1207" s="83"/>
      <c r="G1207" s="81"/>
      <c r="H1207" s="126"/>
      <c r="I1207" s="238" t="str">
        <f>IF(ISNUMBER(F1207),_xlfn.IFS(RIGHT(H1207,3)="(b)",IF(AND(G1207&gt;=DATE('1. Informace o projektu'!$C$3,1,1),G1207&lt;=WORKDAY(DATE('1. Informace o projektu'!$C$3+1,1,31)-1,1)),"OK","!!"),RIGHT(H1207,3)="(a)",IF(AND(G1207&gt;=DATE('1. Informace o projektu'!$C$3,1,1),G1207&lt;=WORKDAY(DATE('1. Informace o projektu'!$C$3,12,31)-1,1,'6. Data'!$C$76:$C$89)),"OK","!!"),ISBLANK(G1207),"!",ISBLANK(H1207),"!!!",H1207='6. Data'!$B$3,"vyberte druh nákladu")," ")</f>
        <v xml:space="preserve"> </v>
      </c>
      <c r="J1207" s="261" t="str">
        <f t="shared" si="54"/>
        <v xml:space="preserve"> </v>
      </c>
      <c r="K1207" s="238" t="str">
        <f t="shared" si="55"/>
        <v xml:space="preserve"> </v>
      </c>
      <c r="L1207" s="87" t="str">
        <f t="shared" si="56"/>
        <v xml:space="preserve"> </v>
      </c>
    </row>
    <row r="1208" spans="1:12" x14ac:dyDescent="0.25">
      <c r="A1208" s="72"/>
      <c r="B1208" s="82"/>
      <c r="C1208" s="82"/>
      <c r="D1208" s="79"/>
      <c r="E1208" s="83"/>
      <c r="F1208" s="83"/>
      <c r="G1208" s="81"/>
      <c r="H1208" s="126"/>
      <c r="I1208" s="238" t="str">
        <f>IF(ISNUMBER(F1208),_xlfn.IFS(RIGHT(H1208,3)="(b)",IF(AND(G1208&gt;=DATE('1. Informace o projektu'!$C$3,1,1),G1208&lt;=WORKDAY(DATE('1. Informace o projektu'!$C$3+1,1,31)-1,1)),"OK","!!"),RIGHT(H1208,3)="(a)",IF(AND(G1208&gt;=DATE('1. Informace o projektu'!$C$3,1,1),G1208&lt;=WORKDAY(DATE('1. Informace o projektu'!$C$3,12,31)-1,1,'6. Data'!$C$76:$C$89)),"OK","!!"),ISBLANK(G1208),"!",ISBLANK(H1208),"!!!",H1208='6. Data'!$B$3,"vyberte druh nákladu")," ")</f>
        <v xml:space="preserve"> </v>
      </c>
      <c r="J1208" s="261" t="str">
        <f t="shared" si="54"/>
        <v xml:space="preserve"> </v>
      </c>
      <c r="K1208" s="238" t="str">
        <f t="shared" si="55"/>
        <v xml:space="preserve"> </v>
      </c>
      <c r="L1208" s="87" t="str">
        <f t="shared" si="56"/>
        <v xml:space="preserve"> </v>
      </c>
    </row>
    <row r="1209" spans="1:12" x14ac:dyDescent="0.25">
      <c r="A1209" s="72"/>
      <c r="B1209" s="82"/>
      <c r="C1209" s="82"/>
      <c r="D1209" s="79"/>
      <c r="E1209" s="83"/>
      <c r="F1209" s="83"/>
      <c r="G1209" s="81"/>
      <c r="H1209" s="126"/>
      <c r="I1209" s="238" t="str">
        <f>IF(ISNUMBER(F1209),_xlfn.IFS(RIGHT(H1209,3)="(b)",IF(AND(G1209&gt;=DATE('1. Informace o projektu'!$C$3,1,1),G1209&lt;=WORKDAY(DATE('1. Informace o projektu'!$C$3+1,1,31)-1,1)),"OK","!!"),RIGHT(H1209,3)="(a)",IF(AND(G1209&gt;=DATE('1. Informace o projektu'!$C$3,1,1),G1209&lt;=WORKDAY(DATE('1. Informace o projektu'!$C$3,12,31)-1,1,'6. Data'!$C$76:$C$89)),"OK","!!"),ISBLANK(G1209),"!",ISBLANK(H1209),"!!!",H1209='6. Data'!$B$3,"vyberte druh nákladu")," ")</f>
        <v xml:space="preserve"> </v>
      </c>
      <c r="J1209" s="261" t="str">
        <f t="shared" si="54"/>
        <v xml:space="preserve"> </v>
      </c>
      <c r="K1209" s="238" t="str">
        <f t="shared" si="55"/>
        <v xml:space="preserve"> </v>
      </c>
      <c r="L1209" s="87" t="str">
        <f t="shared" si="56"/>
        <v xml:space="preserve"> </v>
      </c>
    </row>
    <row r="1210" spans="1:12" x14ac:dyDescent="0.25">
      <c r="A1210" s="72"/>
      <c r="B1210" s="82"/>
      <c r="C1210" s="82"/>
      <c r="D1210" s="79"/>
      <c r="E1210" s="83"/>
      <c r="F1210" s="83"/>
      <c r="G1210" s="81"/>
      <c r="H1210" s="126"/>
      <c r="I1210" s="238" t="str">
        <f>IF(ISNUMBER(F1210),_xlfn.IFS(RIGHT(H1210,3)="(b)",IF(AND(G1210&gt;=DATE('1. Informace o projektu'!$C$3,1,1),G1210&lt;=WORKDAY(DATE('1. Informace o projektu'!$C$3+1,1,31)-1,1)),"OK","!!"),RIGHT(H1210,3)="(a)",IF(AND(G1210&gt;=DATE('1. Informace o projektu'!$C$3,1,1),G1210&lt;=WORKDAY(DATE('1. Informace o projektu'!$C$3,12,31)-1,1,'6. Data'!$C$76:$C$89)),"OK","!!"),ISBLANK(G1210),"!",ISBLANK(H1210),"!!!",H1210='6. Data'!$B$3,"vyberte druh nákladu")," ")</f>
        <v xml:space="preserve"> </v>
      </c>
      <c r="J1210" s="261" t="str">
        <f t="shared" si="54"/>
        <v xml:space="preserve"> </v>
      </c>
      <c r="K1210" s="238" t="str">
        <f t="shared" si="55"/>
        <v xml:space="preserve"> </v>
      </c>
      <c r="L1210" s="87" t="str">
        <f t="shared" si="56"/>
        <v xml:space="preserve"> </v>
      </c>
    </row>
    <row r="1211" spans="1:12" x14ac:dyDescent="0.25">
      <c r="A1211" s="72"/>
      <c r="B1211" s="82"/>
      <c r="C1211" s="82"/>
      <c r="D1211" s="79"/>
      <c r="E1211" s="83"/>
      <c r="F1211" s="83"/>
      <c r="G1211" s="81"/>
      <c r="H1211" s="126"/>
      <c r="I1211" s="238" t="str">
        <f>IF(ISNUMBER(F1211),_xlfn.IFS(RIGHT(H1211,3)="(b)",IF(AND(G1211&gt;=DATE('1. Informace o projektu'!$C$3,1,1),G1211&lt;=WORKDAY(DATE('1. Informace o projektu'!$C$3+1,1,31)-1,1)),"OK","!!"),RIGHT(H1211,3)="(a)",IF(AND(G1211&gt;=DATE('1. Informace o projektu'!$C$3,1,1),G1211&lt;=WORKDAY(DATE('1. Informace o projektu'!$C$3,12,31)-1,1,'6. Data'!$C$76:$C$89)),"OK","!!"),ISBLANK(G1211),"!",ISBLANK(H1211),"!!!",H1211='6. Data'!$B$3,"vyberte druh nákladu")," ")</f>
        <v xml:space="preserve"> </v>
      </c>
      <c r="J1211" s="261" t="str">
        <f t="shared" si="54"/>
        <v xml:space="preserve"> </v>
      </c>
      <c r="K1211" s="238" t="str">
        <f t="shared" si="55"/>
        <v xml:space="preserve"> </v>
      </c>
      <c r="L1211" s="87" t="str">
        <f t="shared" si="56"/>
        <v xml:space="preserve"> </v>
      </c>
    </row>
    <row r="1212" spans="1:12" x14ac:dyDescent="0.25">
      <c r="A1212" s="72"/>
      <c r="B1212" s="82"/>
      <c r="C1212" s="82"/>
      <c r="D1212" s="79"/>
      <c r="E1212" s="83"/>
      <c r="F1212" s="83"/>
      <c r="G1212" s="81"/>
      <c r="H1212" s="126"/>
      <c r="I1212" s="238" t="str">
        <f>IF(ISNUMBER(F1212),_xlfn.IFS(RIGHT(H1212,3)="(b)",IF(AND(G1212&gt;=DATE('1. Informace o projektu'!$C$3,1,1),G1212&lt;=WORKDAY(DATE('1. Informace o projektu'!$C$3+1,1,31)-1,1)),"OK","!!"),RIGHT(H1212,3)="(a)",IF(AND(G1212&gt;=DATE('1. Informace o projektu'!$C$3,1,1),G1212&lt;=WORKDAY(DATE('1. Informace o projektu'!$C$3,12,31)-1,1,'6. Data'!$C$76:$C$89)),"OK","!!"),ISBLANK(G1212),"!",ISBLANK(H1212),"!!!",H1212='6. Data'!$B$3,"vyberte druh nákladu")," ")</f>
        <v xml:space="preserve"> </v>
      </c>
      <c r="J1212" s="261" t="str">
        <f t="shared" si="54"/>
        <v xml:space="preserve"> </v>
      </c>
      <c r="K1212" s="238" t="str">
        <f t="shared" si="55"/>
        <v xml:space="preserve"> </v>
      </c>
      <c r="L1212" s="87" t="str">
        <f t="shared" si="56"/>
        <v xml:space="preserve"> </v>
      </c>
    </row>
    <row r="1213" spans="1:12" x14ac:dyDescent="0.25">
      <c r="A1213" s="72"/>
      <c r="B1213" s="82"/>
      <c r="C1213" s="82"/>
      <c r="D1213" s="79"/>
      <c r="E1213" s="83"/>
      <c r="F1213" s="83"/>
      <c r="G1213" s="81"/>
      <c r="H1213" s="126"/>
      <c r="I1213" s="238" t="str">
        <f>IF(ISNUMBER(F1213),_xlfn.IFS(RIGHT(H1213,3)="(b)",IF(AND(G1213&gt;=DATE('1. Informace o projektu'!$C$3,1,1),G1213&lt;=WORKDAY(DATE('1. Informace o projektu'!$C$3+1,1,31)-1,1)),"OK","!!"),RIGHT(H1213,3)="(a)",IF(AND(G1213&gt;=DATE('1. Informace o projektu'!$C$3,1,1),G1213&lt;=WORKDAY(DATE('1. Informace o projektu'!$C$3,12,31)-1,1,'6. Data'!$C$76:$C$89)),"OK","!!"),ISBLANK(G1213),"!",ISBLANK(H1213),"!!!",H1213='6. Data'!$B$3,"vyberte druh nákladu")," ")</f>
        <v xml:space="preserve"> </v>
      </c>
      <c r="J1213" s="261" t="str">
        <f t="shared" si="54"/>
        <v xml:space="preserve"> </v>
      </c>
      <c r="K1213" s="238" t="str">
        <f t="shared" si="55"/>
        <v xml:space="preserve"> </v>
      </c>
      <c r="L1213" s="87" t="str">
        <f t="shared" si="56"/>
        <v xml:space="preserve"> </v>
      </c>
    </row>
    <row r="1214" spans="1:12" x14ac:dyDescent="0.25">
      <c r="A1214" s="72"/>
      <c r="B1214" s="82"/>
      <c r="C1214" s="82"/>
      <c r="D1214" s="79"/>
      <c r="E1214" s="83"/>
      <c r="F1214" s="83"/>
      <c r="G1214" s="81"/>
      <c r="H1214" s="126"/>
      <c r="I1214" s="238" t="str">
        <f>IF(ISNUMBER(F1214),_xlfn.IFS(RIGHT(H1214,3)="(b)",IF(AND(G1214&gt;=DATE('1. Informace o projektu'!$C$3,1,1),G1214&lt;=WORKDAY(DATE('1. Informace o projektu'!$C$3+1,1,31)-1,1)),"OK","!!"),RIGHT(H1214,3)="(a)",IF(AND(G1214&gt;=DATE('1. Informace o projektu'!$C$3,1,1),G1214&lt;=WORKDAY(DATE('1. Informace o projektu'!$C$3,12,31)-1,1,'6. Data'!$C$76:$C$89)),"OK","!!"),ISBLANK(G1214),"!",ISBLANK(H1214),"!!!",H1214='6. Data'!$B$3,"vyberte druh nákladu")," ")</f>
        <v xml:space="preserve"> </v>
      </c>
      <c r="J1214" s="261" t="str">
        <f t="shared" si="54"/>
        <v xml:space="preserve"> </v>
      </c>
      <c r="K1214" s="238" t="str">
        <f t="shared" si="55"/>
        <v xml:space="preserve"> </v>
      </c>
      <c r="L1214" s="87" t="str">
        <f t="shared" si="56"/>
        <v xml:space="preserve"> </v>
      </c>
    </row>
    <row r="1215" spans="1:12" x14ac:dyDescent="0.25">
      <c r="A1215" s="72"/>
      <c r="B1215" s="82"/>
      <c r="C1215" s="82"/>
      <c r="D1215" s="79"/>
      <c r="E1215" s="83"/>
      <c r="F1215" s="83"/>
      <c r="G1215" s="81"/>
      <c r="H1215" s="126"/>
      <c r="I1215" s="238" t="str">
        <f>IF(ISNUMBER(F1215),_xlfn.IFS(RIGHT(H1215,3)="(b)",IF(AND(G1215&gt;=DATE('1. Informace o projektu'!$C$3,1,1),G1215&lt;=WORKDAY(DATE('1. Informace o projektu'!$C$3+1,1,31)-1,1)),"OK","!!"),RIGHT(H1215,3)="(a)",IF(AND(G1215&gt;=DATE('1. Informace o projektu'!$C$3,1,1),G1215&lt;=WORKDAY(DATE('1. Informace o projektu'!$C$3,12,31)-1,1,'6. Data'!$C$76:$C$89)),"OK","!!"),ISBLANK(G1215),"!",ISBLANK(H1215),"!!!",H1215='6. Data'!$B$3,"vyberte druh nákladu")," ")</f>
        <v xml:space="preserve"> </v>
      </c>
      <c r="J1215" s="261" t="str">
        <f t="shared" si="54"/>
        <v xml:space="preserve"> </v>
      </c>
      <c r="K1215" s="238" t="str">
        <f t="shared" si="55"/>
        <v xml:space="preserve"> </v>
      </c>
      <c r="L1215" s="87" t="str">
        <f t="shared" si="56"/>
        <v xml:space="preserve"> </v>
      </c>
    </row>
    <row r="1216" spans="1:12" x14ac:dyDescent="0.25">
      <c r="A1216" s="72"/>
      <c r="B1216" s="82"/>
      <c r="C1216" s="82"/>
      <c r="D1216" s="79"/>
      <c r="E1216" s="83"/>
      <c r="F1216" s="83"/>
      <c r="G1216" s="81"/>
      <c r="H1216" s="126"/>
      <c r="I1216" s="238" t="str">
        <f>IF(ISNUMBER(F1216),_xlfn.IFS(RIGHT(H1216,3)="(b)",IF(AND(G1216&gt;=DATE('1. Informace o projektu'!$C$3,1,1),G1216&lt;=WORKDAY(DATE('1. Informace o projektu'!$C$3+1,1,31)-1,1)),"OK","!!"),RIGHT(H1216,3)="(a)",IF(AND(G1216&gt;=DATE('1. Informace o projektu'!$C$3,1,1),G1216&lt;=WORKDAY(DATE('1. Informace o projektu'!$C$3,12,31)-1,1,'6. Data'!$C$76:$C$89)),"OK","!!"),ISBLANK(G1216),"!",ISBLANK(H1216),"!!!",H1216='6. Data'!$B$3,"vyberte druh nákladu")," ")</f>
        <v xml:space="preserve"> </v>
      </c>
      <c r="J1216" s="261" t="str">
        <f t="shared" si="54"/>
        <v xml:space="preserve"> </v>
      </c>
      <c r="K1216" s="238" t="str">
        <f t="shared" si="55"/>
        <v xml:space="preserve"> </v>
      </c>
      <c r="L1216" s="87" t="str">
        <f t="shared" si="56"/>
        <v xml:space="preserve"> </v>
      </c>
    </row>
    <row r="1217" spans="1:12" x14ac:dyDescent="0.25">
      <c r="A1217" s="72"/>
      <c r="B1217" s="82"/>
      <c r="C1217" s="82"/>
      <c r="D1217" s="79"/>
      <c r="E1217" s="83"/>
      <c r="F1217" s="83"/>
      <c r="G1217" s="81"/>
      <c r="H1217" s="126"/>
      <c r="I1217" s="238" t="str">
        <f>IF(ISNUMBER(F1217),_xlfn.IFS(RIGHT(H1217,3)="(b)",IF(AND(G1217&gt;=DATE('1. Informace o projektu'!$C$3,1,1),G1217&lt;=WORKDAY(DATE('1. Informace o projektu'!$C$3+1,1,31)-1,1)),"OK","!!"),RIGHT(H1217,3)="(a)",IF(AND(G1217&gt;=DATE('1. Informace o projektu'!$C$3,1,1),G1217&lt;=WORKDAY(DATE('1. Informace o projektu'!$C$3,12,31)-1,1,'6. Data'!$C$76:$C$89)),"OK","!!"),ISBLANK(G1217),"!",ISBLANK(H1217),"!!!",H1217='6. Data'!$B$3,"vyberte druh nákladu")," ")</f>
        <v xml:space="preserve"> </v>
      </c>
      <c r="J1217" s="261" t="str">
        <f t="shared" si="54"/>
        <v xml:space="preserve"> </v>
      </c>
      <c r="K1217" s="238" t="str">
        <f t="shared" si="55"/>
        <v xml:space="preserve"> </v>
      </c>
      <c r="L1217" s="87" t="str">
        <f t="shared" si="56"/>
        <v xml:space="preserve"> </v>
      </c>
    </row>
    <row r="1218" spans="1:12" x14ac:dyDescent="0.25">
      <c r="A1218" s="72"/>
      <c r="B1218" s="82"/>
      <c r="C1218" s="82"/>
      <c r="D1218" s="79"/>
      <c r="E1218" s="83"/>
      <c r="F1218" s="83"/>
      <c r="G1218" s="81"/>
      <c r="H1218" s="126"/>
      <c r="I1218" s="238" t="str">
        <f>IF(ISNUMBER(F1218),_xlfn.IFS(RIGHT(H1218,3)="(b)",IF(AND(G1218&gt;=DATE('1. Informace o projektu'!$C$3,1,1),G1218&lt;=WORKDAY(DATE('1. Informace o projektu'!$C$3+1,1,31)-1,1)),"OK","!!"),RIGHT(H1218,3)="(a)",IF(AND(G1218&gt;=DATE('1. Informace o projektu'!$C$3,1,1),G1218&lt;=WORKDAY(DATE('1. Informace o projektu'!$C$3,12,31)-1,1,'6. Data'!$C$76:$C$89)),"OK","!!"),ISBLANK(G1218),"!",ISBLANK(H1218),"!!!",H1218='6. Data'!$B$3,"vyberte druh nákladu")," ")</f>
        <v xml:space="preserve"> </v>
      </c>
      <c r="J1218" s="261" t="str">
        <f t="shared" si="54"/>
        <v xml:space="preserve"> </v>
      </c>
      <c r="K1218" s="238" t="str">
        <f t="shared" si="55"/>
        <v xml:space="preserve"> </v>
      </c>
      <c r="L1218" s="87" t="str">
        <f t="shared" si="56"/>
        <v xml:space="preserve"> </v>
      </c>
    </row>
    <row r="1219" spans="1:12" x14ac:dyDescent="0.25">
      <c r="A1219" s="72"/>
      <c r="B1219" s="82"/>
      <c r="C1219" s="82"/>
      <c r="D1219" s="79"/>
      <c r="E1219" s="83"/>
      <c r="F1219" s="83"/>
      <c r="G1219" s="81"/>
      <c r="H1219" s="126"/>
      <c r="I1219" s="238" t="str">
        <f>IF(ISNUMBER(F1219),_xlfn.IFS(RIGHT(H1219,3)="(b)",IF(AND(G1219&gt;=DATE('1. Informace o projektu'!$C$3,1,1),G1219&lt;=WORKDAY(DATE('1. Informace o projektu'!$C$3+1,1,31)-1,1)),"OK","!!"),RIGHT(H1219,3)="(a)",IF(AND(G1219&gt;=DATE('1. Informace o projektu'!$C$3,1,1),G1219&lt;=WORKDAY(DATE('1. Informace o projektu'!$C$3,12,31)-1,1,'6. Data'!$C$76:$C$89)),"OK","!!"),ISBLANK(G1219),"!",ISBLANK(H1219),"!!!",H1219='6. Data'!$B$3,"vyberte druh nákladu")," ")</f>
        <v xml:space="preserve"> </v>
      </c>
      <c r="J1219" s="261" t="str">
        <f t="shared" si="54"/>
        <v xml:space="preserve"> </v>
      </c>
      <c r="K1219" s="238" t="str">
        <f t="shared" si="55"/>
        <v xml:space="preserve"> </v>
      </c>
      <c r="L1219" s="87" t="str">
        <f t="shared" si="56"/>
        <v xml:space="preserve"> </v>
      </c>
    </row>
    <row r="1220" spans="1:12" x14ac:dyDescent="0.25">
      <c r="A1220" s="72"/>
      <c r="B1220" s="82"/>
      <c r="C1220" s="82"/>
      <c r="D1220" s="79"/>
      <c r="E1220" s="83"/>
      <c r="F1220" s="83"/>
      <c r="G1220" s="81"/>
      <c r="H1220" s="126"/>
      <c r="I1220" s="238" t="str">
        <f>IF(ISNUMBER(F1220),_xlfn.IFS(RIGHT(H1220,3)="(b)",IF(AND(G1220&gt;=DATE('1. Informace o projektu'!$C$3,1,1),G1220&lt;=WORKDAY(DATE('1. Informace o projektu'!$C$3+1,1,31)-1,1)),"OK","!!"),RIGHT(H1220,3)="(a)",IF(AND(G1220&gt;=DATE('1. Informace o projektu'!$C$3,1,1),G1220&lt;=WORKDAY(DATE('1. Informace o projektu'!$C$3,12,31)-1,1,'6. Data'!$C$76:$C$89)),"OK","!!"),ISBLANK(G1220),"!",ISBLANK(H1220),"!!!",H1220='6. Data'!$B$3,"vyberte druh nákladu")," ")</f>
        <v xml:space="preserve"> </v>
      </c>
      <c r="J1220" s="261" t="str">
        <f t="shared" si="54"/>
        <v xml:space="preserve"> </v>
      </c>
      <c r="K1220" s="238" t="str">
        <f t="shared" si="55"/>
        <v xml:space="preserve"> </v>
      </c>
      <c r="L1220" s="87" t="str">
        <f t="shared" si="56"/>
        <v xml:space="preserve"> </v>
      </c>
    </row>
    <row r="1221" spans="1:12" x14ac:dyDescent="0.25">
      <c r="A1221" s="72"/>
      <c r="B1221" s="82"/>
      <c r="C1221" s="82"/>
      <c r="D1221" s="79"/>
      <c r="E1221" s="83"/>
      <c r="F1221" s="83"/>
      <c r="G1221" s="81"/>
      <c r="H1221" s="126"/>
      <c r="I1221" s="238" t="str">
        <f>IF(ISNUMBER(F1221),_xlfn.IFS(RIGHT(H1221,3)="(b)",IF(AND(G1221&gt;=DATE('1. Informace o projektu'!$C$3,1,1),G1221&lt;=WORKDAY(DATE('1. Informace o projektu'!$C$3+1,1,31)-1,1)),"OK","!!"),RIGHT(H1221,3)="(a)",IF(AND(G1221&gt;=DATE('1. Informace o projektu'!$C$3,1,1),G1221&lt;=WORKDAY(DATE('1. Informace o projektu'!$C$3,12,31)-1,1,'6. Data'!$C$76:$C$89)),"OK","!!"),ISBLANK(G1221),"!",ISBLANK(H1221),"!!!",H1221='6. Data'!$B$3,"vyberte druh nákladu")," ")</f>
        <v xml:space="preserve"> </v>
      </c>
      <c r="J1221" s="261" t="str">
        <f t="shared" si="54"/>
        <v xml:space="preserve"> </v>
      </c>
      <c r="K1221" s="238" t="str">
        <f t="shared" si="55"/>
        <v xml:space="preserve"> </v>
      </c>
      <c r="L1221" s="87" t="str">
        <f t="shared" si="56"/>
        <v xml:space="preserve"> </v>
      </c>
    </row>
    <row r="1222" spans="1:12" x14ac:dyDescent="0.25">
      <c r="A1222" s="72"/>
      <c r="B1222" s="82"/>
      <c r="C1222" s="82"/>
      <c r="D1222" s="79"/>
      <c r="E1222" s="83"/>
      <c r="F1222" s="83"/>
      <c r="G1222" s="81"/>
      <c r="H1222" s="126"/>
      <c r="I1222" s="238" t="str">
        <f>IF(ISNUMBER(F1222),_xlfn.IFS(RIGHT(H1222,3)="(b)",IF(AND(G1222&gt;=DATE('1. Informace o projektu'!$C$3,1,1),G1222&lt;=WORKDAY(DATE('1. Informace o projektu'!$C$3+1,1,31)-1,1)),"OK","!!"),RIGHT(H1222,3)="(a)",IF(AND(G1222&gt;=DATE('1. Informace o projektu'!$C$3,1,1),G1222&lt;=WORKDAY(DATE('1. Informace o projektu'!$C$3,12,31)-1,1,'6. Data'!$C$76:$C$89)),"OK","!!"),ISBLANK(G1222),"!",ISBLANK(H1222),"!!!",H1222='6. Data'!$B$3,"vyberte druh nákladu")," ")</f>
        <v xml:space="preserve"> </v>
      </c>
      <c r="J1222" s="261" t="str">
        <f t="shared" si="54"/>
        <v xml:space="preserve"> </v>
      </c>
      <c r="K1222" s="238" t="str">
        <f t="shared" si="55"/>
        <v xml:space="preserve"> </v>
      </c>
      <c r="L1222" s="87" t="str">
        <f t="shared" si="56"/>
        <v xml:space="preserve"> </v>
      </c>
    </row>
    <row r="1223" spans="1:12" x14ac:dyDescent="0.25">
      <c r="A1223" s="72"/>
      <c r="B1223" s="82"/>
      <c r="C1223" s="82"/>
      <c r="D1223" s="79"/>
      <c r="E1223" s="83"/>
      <c r="F1223" s="83"/>
      <c r="G1223" s="81"/>
      <c r="H1223" s="126"/>
      <c r="I1223" s="238" t="str">
        <f>IF(ISNUMBER(F1223),_xlfn.IFS(RIGHT(H1223,3)="(b)",IF(AND(G1223&gt;=DATE('1. Informace o projektu'!$C$3,1,1),G1223&lt;=WORKDAY(DATE('1. Informace o projektu'!$C$3+1,1,31)-1,1)),"OK","!!"),RIGHT(H1223,3)="(a)",IF(AND(G1223&gt;=DATE('1. Informace o projektu'!$C$3,1,1),G1223&lt;=WORKDAY(DATE('1. Informace o projektu'!$C$3,12,31)-1,1,'6. Data'!$C$76:$C$89)),"OK","!!"),ISBLANK(G1223),"!",ISBLANK(H1223),"!!!",H1223='6. Data'!$B$3,"vyberte druh nákladu")," ")</f>
        <v xml:space="preserve"> </v>
      </c>
      <c r="J1223" s="261" t="str">
        <f t="shared" ref="J1223:J1286" si="57">_xlfn.IFS(I1223="!","Zapište datum úhrady",I1223="ok"," ",I1223=" "," ",I1223="!!!","vyberte druh nákladu",I1223="!!","nepovolené datum úhrady",I1223="vyberte druh nákladu","vyberte druh nákladu")</f>
        <v xml:space="preserve"> </v>
      </c>
      <c r="K1223" s="238" t="str">
        <f t="shared" ref="K1223:K1286" si="58">IF(ISNUMBER(F1223),IF(E1223&gt;=F1223,"OK","!")," ")</f>
        <v xml:space="preserve"> </v>
      </c>
      <c r="L1223" s="87" t="str">
        <f t="shared" ref="L1223:L1286" si="59">_xlfn.IFS(K1223="!","Hrazeno z dotace je vyšší než fakturovaná částka",K1223="ok"," ",K1223=" "," ")</f>
        <v xml:space="preserve"> </v>
      </c>
    </row>
    <row r="1224" spans="1:12" x14ac:dyDescent="0.25">
      <c r="A1224" s="72"/>
      <c r="B1224" s="82"/>
      <c r="C1224" s="82"/>
      <c r="D1224" s="79"/>
      <c r="E1224" s="83"/>
      <c r="F1224" s="83"/>
      <c r="G1224" s="81"/>
      <c r="H1224" s="126"/>
      <c r="I1224" s="238" t="str">
        <f>IF(ISNUMBER(F1224),_xlfn.IFS(RIGHT(H1224,3)="(b)",IF(AND(G1224&gt;=DATE('1. Informace o projektu'!$C$3,1,1),G1224&lt;=WORKDAY(DATE('1. Informace o projektu'!$C$3+1,1,31)-1,1)),"OK","!!"),RIGHT(H1224,3)="(a)",IF(AND(G1224&gt;=DATE('1. Informace o projektu'!$C$3,1,1),G1224&lt;=WORKDAY(DATE('1. Informace o projektu'!$C$3,12,31)-1,1,'6. Data'!$C$76:$C$89)),"OK","!!"),ISBLANK(G1224),"!",ISBLANK(H1224),"!!!",H1224='6. Data'!$B$3,"vyberte druh nákladu")," ")</f>
        <v xml:space="preserve"> </v>
      </c>
      <c r="J1224" s="261" t="str">
        <f t="shared" si="57"/>
        <v xml:space="preserve"> </v>
      </c>
      <c r="K1224" s="238" t="str">
        <f t="shared" si="58"/>
        <v xml:space="preserve"> </v>
      </c>
      <c r="L1224" s="87" t="str">
        <f t="shared" si="59"/>
        <v xml:space="preserve"> </v>
      </c>
    </row>
    <row r="1225" spans="1:12" x14ac:dyDescent="0.25">
      <c r="A1225" s="72"/>
      <c r="B1225" s="82"/>
      <c r="C1225" s="82"/>
      <c r="D1225" s="79"/>
      <c r="E1225" s="83"/>
      <c r="F1225" s="83"/>
      <c r="G1225" s="81"/>
      <c r="H1225" s="126"/>
      <c r="I1225" s="238" t="str">
        <f>IF(ISNUMBER(F1225),_xlfn.IFS(RIGHT(H1225,3)="(b)",IF(AND(G1225&gt;=DATE('1. Informace o projektu'!$C$3,1,1),G1225&lt;=WORKDAY(DATE('1. Informace o projektu'!$C$3+1,1,31)-1,1)),"OK","!!"),RIGHT(H1225,3)="(a)",IF(AND(G1225&gt;=DATE('1. Informace o projektu'!$C$3,1,1),G1225&lt;=WORKDAY(DATE('1. Informace o projektu'!$C$3,12,31)-1,1,'6. Data'!$C$76:$C$89)),"OK","!!"),ISBLANK(G1225),"!",ISBLANK(H1225),"!!!",H1225='6. Data'!$B$3,"vyberte druh nákladu")," ")</f>
        <v xml:space="preserve"> </v>
      </c>
      <c r="J1225" s="261" t="str">
        <f t="shared" si="57"/>
        <v xml:space="preserve"> </v>
      </c>
      <c r="K1225" s="238" t="str">
        <f t="shared" si="58"/>
        <v xml:space="preserve"> </v>
      </c>
      <c r="L1225" s="87" t="str">
        <f t="shared" si="59"/>
        <v xml:space="preserve"> </v>
      </c>
    </row>
    <row r="1226" spans="1:12" x14ac:dyDescent="0.25">
      <c r="A1226" s="72"/>
      <c r="B1226" s="82"/>
      <c r="C1226" s="82"/>
      <c r="D1226" s="79"/>
      <c r="E1226" s="83"/>
      <c r="F1226" s="83"/>
      <c r="G1226" s="81"/>
      <c r="H1226" s="126"/>
      <c r="I1226" s="238" t="str">
        <f>IF(ISNUMBER(F1226),_xlfn.IFS(RIGHT(H1226,3)="(b)",IF(AND(G1226&gt;=DATE('1. Informace o projektu'!$C$3,1,1),G1226&lt;=WORKDAY(DATE('1. Informace o projektu'!$C$3+1,1,31)-1,1)),"OK","!!"),RIGHT(H1226,3)="(a)",IF(AND(G1226&gt;=DATE('1. Informace o projektu'!$C$3,1,1),G1226&lt;=WORKDAY(DATE('1. Informace o projektu'!$C$3,12,31)-1,1,'6. Data'!$C$76:$C$89)),"OK","!!"),ISBLANK(G1226),"!",ISBLANK(H1226),"!!!",H1226='6. Data'!$B$3,"vyberte druh nákladu")," ")</f>
        <v xml:space="preserve"> </v>
      </c>
      <c r="J1226" s="261" t="str">
        <f t="shared" si="57"/>
        <v xml:space="preserve"> </v>
      </c>
      <c r="K1226" s="238" t="str">
        <f t="shared" si="58"/>
        <v xml:space="preserve"> </v>
      </c>
      <c r="L1226" s="87" t="str">
        <f t="shared" si="59"/>
        <v xml:space="preserve"> </v>
      </c>
    </row>
    <row r="1227" spans="1:12" x14ac:dyDescent="0.25">
      <c r="A1227" s="72"/>
      <c r="B1227" s="82"/>
      <c r="C1227" s="82"/>
      <c r="D1227" s="79"/>
      <c r="E1227" s="83"/>
      <c r="F1227" s="83"/>
      <c r="G1227" s="81"/>
      <c r="H1227" s="126"/>
      <c r="I1227" s="238" t="str">
        <f>IF(ISNUMBER(F1227),_xlfn.IFS(RIGHT(H1227,3)="(b)",IF(AND(G1227&gt;=DATE('1. Informace o projektu'!$C$3,1,1),G1227&lt;=WORKDAY(DATE('1. Informace o projektu'!$C$3+1,1,31)-1,1)),"OK","!!"),RIGHT(H1227,3)="(a)",IF(AND(G1227&gt;=DATE('1. Informace o projektu'!$C$3,1,1),G1227&lt;=WORKDAY(DATE('1. Informace o projektu'!$C$3,12,31)-1,1,'6. Data'!$C$76:$C$89)),"OK","!!"),ISBLANK(G1227),"!",ISBLANK(H1227),"!!!",H1227='6. Data'!$B$3,"vyberte druh nákladu")," ")</f>
        <v xml:space="preserve"> </v>
      </c>
      <c r="J1227" s="261" t="str">
        <f t="shared" si="57"/>
        <v xml:space="preserve"> </v>
      </c>
      <c r="K1227" s="238" t="str">
        <f t="shared" si="58"/>
        <v xml:space="preserve"> </v>
      </c>
      <c r="L1227" s="87" t="str">
        <f t="shared" si="59"/>
        <v xml:space="preserve"> </v>
      </c>
    </row>
    <row r="1228" spans="1:12" x14ac:dyDescent="0.25">
      <c r="A1228" s="72"/>
      <c r="B1228" s="82"/>
      <c r="C1228" s="82"/>
      <c r="D1228" s="79"/>
      <c r="E1228" s="83"/>
      <c r="F1228" s="83"/>
      <c r="G1228" s="81"/>
      <c r="H1228" s="126"/>
      <c r="I1228" s="238" t="str">
        <f>IF(ISNUMBER(F1228),_xlfn.IFS(RIGHT(H1228,3)="(b)",IF(AND(G1228&gt;=DATE('1. Informace o projektu'!$C$3,1,1),G1228&lt;=WORKDAY(DATE('1. Informace o projektu'!$C$3+1,1,31)-1,1)),"OK","!!"),RIGHT(H1228,3)="(a)",IF(AND(G1228&gt;=DATE('1. Informace o projektu'!$C$3,1,1),G1228&lt;=WORKDAY(DATE('1. Informace o projektu'!$C$3,12,31)-1,1,'6. Data'!$C$76:$C$89)),"OK","!!"),ISBLANK(G1228),"!",ISBLANK(H1228),"!!!",H1228='6. Data'!$B$3,"vyberte druh nákladu")," ")</f>
        <v xml:space="preserve"> </v>
      </c>
      <c r="J1228" s="261" t="str">
        <f t="shared" si="57"/>
        <v xml:space="preserve"> </v>
      </c>
      <c r="K1228" s="238" t="str">
        <f t="shared" si="58"/>
        <v xml:space="preserve"> </v>
      </c>
      <c r="L1228" s="87" t="str">
        <f t="shared" si="59"/>
        <v xml:space="preserve"> </v>
      </c>
    </row>
    <row r="1229" spans="1:12" x14ac:dyDescent="0.25">
      <c r="A1229" s="72"/>
      <c r="B1229" s="82"/>
      <c r="C1229" s="82"/>
      <c r="D1229" s="79"/>
      <c r="E1229" s="83"/>
      <c r="F1229" s="83"/>
      <c r="G1229" s="81"/>
      <c r="H1229" s="126"/>
      <c r="I1229" s="238" t="str">
        <f>IF(ISNUMBER(F1229),_xlfn.IFS(RIGHT(H1229,3)="(b)",IF(AND(G1229&gt;=DATE('1. Informace o projektu'!$C$3,1,1),G1229&lt;=WORKDAY(DATE('1. Informace o projektu'!$C$3+1,1,31)-1,1)),"OK","!!"),RIGHT(H1229,3)="(a)",IF(AND(G1229&gt;=DATE('1. Informace o projektu'!$C$3,1,1),G1229&lt;=WORKDAY(DATE('1. Informace o projektu'!$C$3,12,31)-1,1,'6. Data'!$C$76:$C$89)),"OK","!!"),ISBLANK(G1229),"!",ISBLANK(H1229),"!!!",H1229='6. Data'!$B$3,"vyberte druh nákladu")," ")</f>
        <v xml:space="preserve"> </v>
      </c>
      <c r="J1229" s="261" t="str">
        <f t="shared" si="57"/>
        <v xml:space="preserve"> </v>
      </c>
      <c r="K1229" s="238" t="str">
        <f t="shared" si="58"/>
        <v xml:space="preserve"> </v>
      </c>
      <c r="L1229" s="87" t="str">
        <f t="shared" si="59"/>
        <v xml:space="preserve"> </v>
      </c>
    </row>
    <row r="1230" spans="1:12" x14ac:dyDescent="0.25">
      <c r="A1230" s="72"/>
      <c r="B1230" s="82"/>
      <c r="C1230" s="82"/>
      <c r="D1230" s="79"/>
      <c r="E1230" s="83"/>
      <c r="F1230" s="83"/>
      <c r="G1230" s="81"/>
      <c r="H1230" s="126"/>
      <c r="I1230" s="238" t="str">
        <f>IF(ISNUMBER(F1230),_xlfn.IFS(RIGHT(H1230,3)="(b)",IF(AND(G1230&gt;=DATE('1. Informace o projektu'!$C$3,1,1),G1230&lt;=WORKDAY(DATE('1. Informace o projektu'!$C$3+1,1,31)-1,1)),"OK","!!"),RIGHT(H1230,3)="(a)",IF(AND(G1230&gt;=DATE('1. Informace o projektu'!$C$3,1,1),G1230&lt;=WORKDAY(DATE('1. Informace o projektu'!$C$3,12,31)-1,1,'6. Data'!$C$76:$C$89)),"OK","!!"),ISBLANK(G1230),"!",ISBLANK(H1230),"!!!",H1230='6. Data'!$B$3,"vyberte druh nákladu")," ")</f>
        <v xml:space="preserve"> </v>
      </c>
      <c r="J1230" s="261" t="str">
        <f t="shared" si="57"/>
        <v xml:space="preserve"> </v>
      </c>
      <c r="K1230" s="238" t="str">
        <f t="shared" si="58"/>
        <v xml:space="preserve"> </v>
      </c>
      <c r="L1230" s="87" t="str">
        <f t="shared" si="59"/>
        <v xml:space="preserve"> </v>
      </c>
    </row>
    <row r="1231" spans="1:12" x14ac:dyDescent="0.25">
      <c r="A1231" s="72"/>
      <c r="B1231" s="82"/>
      <c r="C1231" s="82"/>
      <c r="D1231" s="79"/>
      <c r="E1231" s="83"/>
      <c r="F1231" s="83"/>
      <c r="G1231" s="81"/>
      <c r="H1231" s="126"/>
      <c r="I1231" s="238" t="str">
        <f>IF(ISNUMBER(F1231),_xlfn.IFS(RIGHT(H1231,3)="(b)",IF(AND(G1231&gt;=DATE('1. Informace o projektu'!$C$3,1,1),G1231&lt;=WORKDAY(DATE('1. Informace o projektu'!$C$3+1,1,31)-1,1)),"OK","!!"),RIGHT(H1231,3)="(a)",IF(AND(G1231&gt;=DATE('1. Informace o projektu'!$C$3,1,1),G1231&lt;=WORKDAY(DATE('1. Informace o projektu'!$C$3,12,31)-1,1,'6. Data'!$C$76:$C$89)),"OK","!!"),ISBLANK(G1231),"!",ISBLANK(H1231),"!!!",H1231='6. Data'!$B$3,"vyberte druh nákladu")," ")</f>
        <v xml:space="preserve"> </v>
      </c>
      <c r="J1231" s="261" t="str">
        <f t="shared" si="57"/>
        <v xml:space="preserve"> </v>
      </c>
      <c r="K1231" s="238" t="str">
        <f t="shared" si="58"/>
        <v xml:space="preserve"> </v>
      </c>
      <c r="L1231" s="87" t="str">
        <f t="shared" si="59"/>
        <v xml:space="preserve"> </v>
      </c>
    </row>
    <row r="1232" spans="1:12" x14ac:dyDescent="0.25">
      <c r="A1232" s="72"/>
      <c r="B1232" s="82"/>
      <c r="C1232" s="82"/>
      <c r="D1232" s="79"/>
      <c r="E1232" s="83"/>
      <c r="F1232" s="83"/>
      <c r="G1232" s="81"/>
      <c r="H1232" s="126"/>
      <c r="I1232" s="238" t="str">
        <f>IF(ISNUMBER(F1232),_xlfn.IFS(RIGHT(H1232,3)="(b)",IF(AND(G1232&gt;=DATE('1. Informace o projektu'!$C$3,1,1),G1232&lt;=WORKDAY(DATE('1. Informace o projektu'!$C$3+1,1,31)-1,1)),"OK","!!"),RIGHT(H1232,3)="(a)",IF(AND(G1232&gt;=DATE('1. Informace o projektu'!$C$3,1,1),G1232&lt;=WORKDAY(DATE('1. Informace o projektu'!$C$3,12,31)-1,1,'6. Data'!$C$76:$C$89)),"OK","!!"),ISBLANK(G1232),"!",ISBLANK(H1232),"!!!",H1232='6. Data'!$B$3,"vyberte druh nákladu")," ")</f>
        <v xml:space="preserve"> </v>
      </c>
      <c r="J1232" s="261" t="str">
        <f t="shared" si="57"/>
        <v xml:space="preserve"> </v>
      </c>
      <c r="K1232" s="238" t="str">
        <f t="shared" si="58"/>
        <v xml:space="preserve"> </v>
      </c>
      <c r="L1232" s="87" t="str">
        <f t="shared" si="59"/>
        <v xml:space="preserve"> </v>
      </c>
    </row>
    <row r="1233" spans="1:12" x14ac:dyDescent="0.25">
      <c r="A1233" s="72"/>
      <c r="B1233" s="82"/>
      <c r="C1233" s="82"/>
      <c r="D1233" s="79"/>
      <c r="E1233" s="83"/>
      <c r="F1233" s="83"/>
      <c r="G1233" s="81"/>
      <c r="H1233" s="126"/>
      <c r="I1233" s="238" t="str">
        <f>IF(ISNUMBER(F1233),_xlfn.IFS(RIGHT(H1233,3)="(b)",IF(AND(G1233&gt;=DATE('1. Informace o projektu'!$C$3,1,1),G1233&lt;=WORKDAY(DATE('1. Informace o projektu'!$C$3+1,1,31)-1,1)),"OK","!!"),RIGHT(H1233,3)="(a)",IF(AND(G1233&gt;=DATE('1. Informace o projektu'!$C$3,1,1),G1233&lt;=WORKDAY(DATE('1. Informace o projektu'!$C$3,12,31)-1,1,'6. Data'!$C$76:$C$89)),"OK","!!"),ISBLANK(G1233),"!",ISBLANK(H1233),"!!!",H1233='6. Data'!$B$3,"vyberte druh nákladu")," ")</f>
        <v xml:space="preserve"> </v>
      </c>
      <c r="J1233" s="261" t="str">
        <f t="shared" si="57"/>
        <v xml:space="preserve"> </v>
      </c>
      <c r="K1233" s="238" t="str">
        <f t="shared" si="58"/>
        <v xml:space="preserve"> </v>
      </c>
      <c r="L1233" s="87" t="str">
        <f t="shared" si="59"/>
        <v xml:space="preserve"> </v>
      </c>
    </row>
    <row r="1234" spans="1:12" x14ac:dyDescent="0.25">
      <c r="A1234" s="72"/>
      <c r="B1234" s="82"/>
      <c r="C1234" s="82"/>
      <c r="D1234" s="79"/>
      <c r="E1234" s="83"/>
      <c r="F1234" s="83"/>
      <c r="G1234" s="81"/>
      <c r="H1234" s="126"/>
      <c r="I1234" s="238" t="str">
        <f>IF(ISNUMBER(F1234),_xlfn.IFS(RIGHT(H1234,3)="(b)",IF(AND(G1234&gt;=DATE('1. Informace o projektu'!$C$3,1,1),G1234&lt;=WORKDAY(DATE('1. Informace o projektu'!$C$3+1,1,31)-1,1)),"OK","!!"),RIGHT(H1234,3)="(a)",IF(AND(G1234&gt;=DATE('1. Informace o projektu'!$C$3,1,1),G1234&lt;=WORKDAY(DATE('1. Informace o projektu'!$C$3,12,31)-1,1,'6. Data'!$C$76:$C$89)),"OK","!!"),ISBLANK(G1234),"!",ISBLANK(H1234),"!!!",H1234='6. Data'!$B$3,"vyberte druh nákladu")," ")</f>
        <v xml:space="preserve"> </v>
      </c>
      <c r="J1234" s="261" t="str">
        <f t="shared" si="57"/>
        <v xml:space="preserve"> </v>
      </c>
      <c r="K1234" s="238" t="str">
        <f t="shared" si="58"/>
        <v xml:space="preserve"> </v>
      </c>
      <c r="L1234" s="87" t="str">
        <f t="shared" si="59"/>
        <v xml:space="preserve"> </v>
      </c>
    </row>
    <row r="1235" spans="1:12" x14ac:dyDescent="0.25">
      <c r="A1235" s="72"/>
      <c r="B1235" s="82"/>
      <c r="C1235" s="82"/>
      <c r="D1235" s="79"/>
      <c r="E1235" s="83"/>
      <c r="F1235" s="83"/>
      <c r="G1235" s="81"/>
      <c r="H1235" s="126"/>
      <c r="I1235" s="238" t="str">
        <f>IF(ISNUMBER(F1235),_xlfn.IFS(RIGHT(H1235,3)="(b)",IF(AND(G1235&gt;=DATE('1. Informace o projektu'!$C$3,1,1),G1235&lt;=WORKDAY(DATE('1. Informace o projektu'!$C$3+1,1,31)-1,1)),"OK","!!"),RIGHT(H1235,3)="(a)",IF(AND(G1235&gt;=DATE('1. Informace o projektu'!$C$3,1,1),G1235&lt;=WORKDAY(DATE('1. Informace o projektu'!$C$3,12,31)-1,1,'6. Data'!$C$76:$C$89)),"OK","!!"),ISBLANK(G1235),"!",ISBLANK(H1235),"!!!",H1235='6. Data'!$B$3,"vyberte druh nákladu")," ")</f>
        <v xml:space="preserve"> </v>
      </c>
      <c r="J1235" s="261" t="str">
        <f t="shared" si="57"/>
        <v xml:space="preserve"> </v>
      </c>
      <c r="K1235" s="238" t="str">
        <f t="shared" si="58"/>
        <v xml:space="preserve"> </v>
      </c>
      <c r="L1235" s="87" t="str">
        <f t="shared" si="59"/>
        <v xml:space="preserve"> </v>
      </c>
    </row>
    <row r="1236" spans="1:12" x14ac:dyDescent="0.25">
      <c r="A1236" s="72"/>
      <c r="B1236" s="82"/>
      <c r="C1236" s="82"/>
      <c r="D1236" s="79"/>
      <c r="E1236" s="83"/>
      <c r="F1236" s="83"/>
      <c r="G1236" s="81"/>
      <c r="H1236" s="126"/>
      <c r="I1236" s="238" t="str">
        <f>IF(ISNUMBER(F1236),_xlfn.IFS(RIGHT(H1236,3)="(b)",IF(AND(G1236&gt;=DATE('1. Informace o projektu'!$C$3,1,1),G1236&lt;=WORKDAY(DATE('1. Informace o projektu'!$C$3+1,1,31)-1,1)),"OK","!!"),RIGHT(H1236,3)="(a)",IF(AND(G1236&gt;=DATE('1. Informace o projektu'!$C$3,1,1),G1236&lt;=WORKDAY(DATE('1. Informace o projektu'!$C$3,12,31)-1,1,'6. Data'!$C$76:$C$89)),"OK","!!"),ISBLANK(G1236),"!",ISBLANK(H1236),"!!!",H1236='6. Data'!$B$3,"vyberte druh nákladu")," ")</f>
        <v xml:space="preserve"> </v>
      </c>
      <c r="J1236" s="261" t="str">
        <f t="shared" si="57"/>
        <v xml:space="preserve"> </v>
      </c>
      <c r="K1236" s="238" t="str">
        <f t="shared" si="58"/>
        <v xml:space="preserve"> </v>
      </c>
      <c r="L1236" s="87" t="str">
        <f t="shared" si="59"/>
        <v xml:space="preserve"> </v>
      </c>
    </row>
    <row r="1237" spans="1:12" x14ac:dyDescent="0.25">
      <c r="A1237" s="72"/>
      <c r="B1237" s="82"/>
      <c r="C1237" s="82"/>
      <c r="D1237" s="79"/>
      <c r="E1237" s="83"/>
      <c r="F1237" s="83"/>
      <c r="G1237" s="81"/>
      <c r="H1237" s="126"/>
      <c r="I1237" s="238" t="str">
        <f>IF(ISNUMBER(F1237),_xlfn.IFS(RIGHT(H1237,3)="(b)",IF(AND(G1237&gt;=DATE('1. Informace o projektu'!$C$3,1,1),G1237&lt;=WORKDAY(DATE('1. Informace o projektu'!$C$3+1,1,31)-1,1)),"OK","!!"),RIGHT(H1237,3)="(a)",IF(AND(G1237&gt;=DATE('1. Informace o projektu'!$C$3,1,1),G1237&lt;=WORKDAY(DATE('1. Informace o projektu'!$C$3,12,31)-1,1,'6. Data'!$C$76:$C$89)),"OK","!!"),ISBLANK(G1237),"!",ISBLANK(H1237),"!!!",H1237='6. Data'!$B$3,"vyberte druh nákladu")," ")</f>
        <v xml:space="preserve"> </v>
      </c>
      <c r="J1237" s="261" t="str">
        <f t="shared" si="57"/>
        <v xml:space="preserve"> </v>
      </c>
      <c r="K1237" s="238" t="str">
        <f t="shared" si="58"/>
        <v xml:space="preserve"> </v>
      </c>
      <c r="L1237" s="87" t="str">
        <f t="shared" si="59"/>
        <v xml:space="preserve"> </v>
      </c>
    </row>
    <row r="1238" spans="1:12" x14ac:dyDescent="0.25">
      <c r="A1238" s="72"/>
      <c r="B1238" s="82"/>
      <c r="C1238" s="82"/>
      <c r="D1238" s="79"/>
      <c r="E1238" s="83"/>
      <c r="F1238" s="83"/>
      <c r="G1238" s="81"/>
      <c r="H1238" s="126"/>
      <c r="I1238" s="238" t="str">
        <f>IF(ISNUMBER(F1238),_xlfn.IFS(RIGHT(H1238,3)="(b)",IF(AND(G1238&gt;=DATE('1. Informace o projektu'!$C$3,1,1),G1238&lt;=WORKDAY(DATE('1. Informace o projektu'!$C$3+1,1,31)-1,1)),"OK","!!"),RIGHT(H1238,3)="(a)",IF(AND(G1238&gt;=DATE('1. Informace o projektu'!$C$3,1,1),G1238&lt;=WORKDAY(DATE('1. Informace o projektu'!$C$3,12,31)-1,1,'6. Data'!$C$76:$C$89)),"OK","!!"),ISBLANK(G1238),"!",ISBLANK(H1238),"!!!",H1238='6. Data'!$B$3,"vyberte druh nákladu")," ")</f>
        <v xml:space="preserve"> </v>
      </c>
      <c r="J1238" s="261" t="str">
        <f t="shared" si="57"/>
        <v xml:space="preserve"> </v>
      </c>
      <c r="K1238" s="238" t="str">
        <f t="shared" si="58"/>
        <v xml:space="preserve"> </v>
      </c>
      <c r="L1238" s="87" t="str">
        <f t="shared" si="59"/>
        <v xml:space="preserve"> </v>
      </c>
    </row>
    <row r="1239" spans="1:12" x14ac:dyDescent="0.25">
      <c r="A1239" s="72"/>
      <c r="B1239" s="82"/>
      <c r="C1239" s="82"/>
      <c r="D1239" s="79"/>
      <c r="E1239" s="83"/>
      <c r="F1239" s="83"/>
      <c r="G1239" s="81"/>
      <c r="H1239" s="126"/>
      <c r="I1239" s="238" t="str">
        <f>IF(ISNUMBER(F1239),_xlfn.IFS(RIGHT(H1239,3)="(b)",IF(AND(G1239&gt;=DATE('1. Informace o projektu'!$C$3,1,1),G1239&lt;=WORKDAY(DATE('1. Informace o projektu'!$C$3+1,1,31)-1,1)),"OK","!!"),RIGHT(H1239,3)="(a)",IF(AND(G1239&gt;=DATE('1. Informace o projektu'!$C$3,1,1),G1239&lt;=WORKDAY(DATE('1. Informace o projektu'!$C$3,12,31)-1,1,'6. Data'!$C$76:$C$89)),"OK","!!"),ISBLANK(G1239),"!",ISBLANK(H1239),"!!!",H1239='6. Data'!$B$3,"vyberte druh nákladu")," ")</f>
        <v xml:space="preserve"> </v>
      </c>
      <c r="J1239" s="261" t="str">
        <f t="shared" si="57"/>
        <v xml:space="preserve"> </v>
      </c>
      <c r="K1239" s="238" t="str">
        <f t="shared" si="58"/>
        <v xml:space="preserve"> </v>
      </c>
      <c r="L1239" s="87" t="str">
        <f t="shared" si="59"/>
        <v xml:space="preserve"> </v>
      </c>
    </row>
    <row r="1240" spans="1:12" x14ac:dyDescent="0.25">
      <c r="A1240" s="72"/>
      <c r="B1240" s="82"/>
      <c r="C1240" s="82"/>
      <c r="D1240" s="79"/>
      <c r="E1240" s="83"/>
      <c r="F1240" s="83"/>
      <c r="G1240" s="81"/>
      <c r="H1240" s="126"/>
      <c r="I1240" s="238" t="str">
        <f>IF(ISNUMBER(F1240),_xlfn.IFS(RIGHT(H1240,3)="(b)",IF(AND(G1240&gt;=DATE('1. Informace o projektu'!$C$3,1,1),G1240&lt;=WORKDAY(DATE('1. Informace o projektu'!$C$3+1,1,31)-1,1)),"OK","!!"),RIGHT(H1240,3)="(a)",IF(AND(G1240&gt;=DATE('1. Informace o projektu'!$C$3,1,1),G1240&lt;=WORKDAY(DATE('1. Informace o projektu'!$C$3,12,31)-1,1,'6. Data'!$C$76:$C$89)),"OK","!!"),ISBLANK(G1240),"!",ISBLANK(H1240),"!!!",H1240='6. Data'!$B$3,"vyberte druh nákladu")," ")</f>
        <v xml:space="preserve"> </v>
      </c>
      <c r="J1240" s="261" t="str">
        <f t="shared" si="57"/>
        <v xml:space="preserve"> </v>
      </c>
      <c r="K1240" s="238" t="str">
        <f t="shared" si="58"/>
        <v xml:space="preserve"> </v>
      </c>
      <c r="L1240" s="87" t="str">
        <f t="shared" si="59"/>
        <v xml:space="preserve"> </v>
      </c>
    </row>
    <row r="1241" spans="1:12" x14ac:dyDescent="0.25">
      <c r="A1241" s="72"/>
      <c r="B1241" s="82"/>
      <c r="C1241" s="82"/>
      <c r="D1241" s="79"/>
      <c r="E1241" s="83"/>
      <c r="F1241" s="83"/>
      <c r="G1241" s="81"/>
      <c r="H1241" s="126"/>
      <c r="I1241" s="238" t="str">
        <f>IF(ISNUMBER(F1241),_xlfn.IFS(RIGHT(H1241,3)="(b)",IF(AND(G1241&gt;=DATE('1. Informace o projektu'!$C$3,1,1),G1241&lt;=WORKDAY(DATE('1. Informace o projektu'!$C$3+1,1,31)-1,1)),"OK","!!"),RIGHT(H1241,3)="(a)",IF(AND(G1241&gt;=DATE('1. Informace o projektu'!$C$3,1,1),G1241&lt;=WORKDAY(DATE('1. Informace o projektu'!$C$3,12,31)-1,1,'6. Data'!$C$76:$C$89)),"OK","!!"),ISBLANK(G1241),"!",ISBLANK(H1241),"!!!",H1241='6. Data'!$B$3,"vyberte druh nákladu")," ")</f>
        <v xml:space="preserve"> </v>
      </c>
      <c r="J1241" s="261" t="str">
        <f t="shared" si="57"/>
        <v xml:space="preserve"> </v>
      </c>
      <c r="K1241" s="238" t="str">
        <f t="shared" si="58"/>
        <v xml:space="preserve"> </v>
      </c>
      <c r="L1241" s="87" t="str">
        <f t="shared" si="59"/>
        <v xml:space="preserve"> </v>
      </c>
    </row>
    <row r="1242" spans="1:12" x14ac:dyDescent="0.25">
      <c r="A1242" s="72"/>
      <c r="B1242" s="82"/>
      <c r="C1242" s="82"/>
      <c r="D1242" s="79"/>
      <c r="E1242" s="83"/>
      <c r="F1242" s="83"/>
      <c r="G1242" s="81"/>
      <c r="H1242" s="126"/>
      <c r="I1242" s="238" t="str">
        <f>IF(ISNUMBER(F1242),_xlfn.IFS(RIGHT(H1242,3)="(b)",IF(AND(G1242&gt;=DATE('1. Informace o projektu'!$C$3,1,1),G1242&lt;=WORKDAY(DATE('1. Informace o projektu'!$C$3+1,1,31)-1,1)),"OK","!!"),RIGHT(H1242,3)="(a)",IF(AND(G1242&gt;=DATE('1. Informace o projektu'!$C$3,1,1),G1242&lt;=WORKDAY(DATE('1. Informace o projektu'!$C$3,12,31)-1,1,'6. Data'!$C$76:$C$89)),"OK","!!"),ISBLANK(G1242),"!",ISBLANK(H1242),"!!!",H1242='6. Data'!$B$3,"vyberte druh nákladu")," ")</f>
        <v xml:space="preserve"> </v>
      </c>
      <c r="J1242" s="261" t="str">
        <f t="shared" si="57"/>
        <v xml:space="preserve"> </v>
      </c>
      <c r="K1242" s="238" t="str">
        <f t="shared" si="58"/>
        <v xml:space="preserve"> </v>
      </c>
      <c r="L1242" s="87" t="str">
        <f t="shared" si="59"/>
        <v xml:space="preserve"> </v>
      </c>
    </row>
    <row r="1243" spans="1:12" x14ac:dyDescent="0.25">
      <c r="A1243" s="72"/>
      <c r="B1243" s="82"/>
      <c r="C1243" s="82"/>
      <c r="D1243" s="79"/>
      <c r="E1243" s="83"/>
      <c r="F1243" s="83"/>
      <c r="G1243" s="81"/>
      <c r="H1243" s="126"/>
      <c r="I1243" s="238" t="str">
        <f>IF(ISNUMBER(F1243),_xlfn.IFS(RIGHT(H1243,3)="(b)",IF(AND(G1243&gt;=DATE('1. Informace o projektu'!$C$3,1,1),G1243&lt;=WORKDAY(DATE('1. Informace o projektu'!$C$3+1,1,31)-1,1)),"OK","!!"),RIGHT(H1243,3)="(a)",IF(AND(G1243&gt;=DATE('1. Informace o projektu'!$C$3,1,1),G1243&lt;=WORKDAY(DATE('1. Informace o projektu'!$C$3,12,31)-1,1,'6. Data'!$C$76:$C$89)),"OK","!!"),ISBLANK(G1243),"!",ISBLANK(H1243),"!!!",H1243='6. Data'!$B$3,"vyberte druh nákladu")," ")</f>
        <v xml:space="preserve"> </v>
      </c>
      <c r="J1243" s="261" t="str">
        <f t="shared" si="57"/>
        <v xml:space="preserve"> </v>
      </c>
      <c r="K1243" s="238" t="str">
        <f t="shared" si="58"/>
        <v xml:space="preserve"> </v>
      </c>
      <c r="L1243" s="87" t="str">
        <f t="shared" si="59"/>
        <v xml:space="preserve"> </v>
      </c>
    </row>
    <row r="1244" spans="1:12" x14ac:dyDescent="0.25">
      <c r="A1244" s="72"/>
      <c r="B1244" s="82"/>
      <c r="C1244" s="82"/>
      <c r="D1244" s="79"/>
      <c r="E1244" s="83"/>
      <c r="F1244" s="83"/>
      <c r="G1244" s="81"/>
      <c r="H1244" s="126"/>
      <c r="I1244" s="238" t="str">
        <f>IF(ISNUMBER(F1244),_xlfn.IFS(RIGHT(H1244,3)="(b)",IF(AND(G1244&gt;=DATE('1. Informace o projektu'!$C$3,1,1),G1244&lt;=WORKDAY(DATE('1. Informace o projektu'!$C$3+1,1,31)-1,1)),"OK","!!"),RIGHT(H1244,3)="(a)",IF(AND(G1244&gt;=DATE('1. Informace o projektu'!$C$3,1,1),G1244&lt;=WORKDAY(DATE('1. Informace o projektu'!$C$3,12,31)-1,1,'6. Data'!$C$76:$C$89)),"OK","!!"),ISBLANK(G1244),"!",ISBLANK(H1244),"!!!",H1244='6. Data'!$B$3,"vyberte druh nákladu")," ")</f>
        <v xml:space="preserve"> </v>
      </c>
      <c r="J1244" s="261" t="str">
        <f t="shared" si="57"/>
        <v xml:space="preserve"> </v>
      </c>
      <c r="K1244" s="238" t="str">
        <f t="shared" si="58"/>
        <v xml:space="preserve"> </v>
      </c>
      <c r="L1244" s="87" t="str">
        <f t="shared" si="59"/>
        <v xml:space="preserve"> </v>
      </c>
    </row>
    <row r="1245" spans="1:12" x14ac:dyDescent="0.25">
      <c r="A1245" s="72"/>
      <c r="B1245" s="82"/>
      <c r="C1245" s="82"/>
      <c r="D1245" s="79"/>
      <c r="E1245" s="83"/>
      <c r="F1245" s="83"/>
      <c r="G1245" s="81"/>
      <c r="H1245" s="126"/>
      <c r="I1245" s="238" t="str">
        <f>IF(ISNUMBER(F1245),_xlfn.IFS(RIGHT(H1245,3)="(b)",IF(AND(G1245&gt;=DATE('1. Informace o projektu'!$C$3,1,1),G1245&lt;=WORKDAY(DATE('1. Informace o projektu'!$C$3+1,1,31)-1,1)),"OK","!!"),RIGHT(H1245,3)="(a)",IF(AND(G1245&gt;=DATE('1. Informace o projektu'!$C$3,1,1),G1245&lt;=WORKDAY(DATE('1. Informace o projektu'!$C$3,12,31)-1,1,'6. Data'!$C$76:$C$89)),"OK","!!"),ISBLANK(G1245),"!",ISBLANK(H1245),"!!!",H1245='6. Data'!$B$3,"vyberte druh nákladu")," ")</f>
        <v xml:space="preserve"> </v>
      </c>
      <c r="J1245" s="261" t="str">
        <f t="shared" si="57"/>
        <v xml:space="preserve"> </v>
      </c>
      <c r="K1245" s="238" t="str">
        <f t="shared" si="58"/>
        <v xml:space="preserve"> </v>
      </c>
      <c r="L1245" s="87" t="str">
        <f t="shared" si="59"/>
        <v xml:space="preserve"> </v>
      </c>
    </row>
    <row r="1246" spans="1:12" x14ac:dyDescent="0.25">
      <c r="A1246" s="72"/>
      <c r="B1246" s="82"/>
      <c r="C1246" s="82"/>
      <c r="D1246" s="79"/>
      <c r="E1246" s="83"/>
      <c r="F1246" s="83"/>
      <c r="G1246" s="81"/>
      <c r="H1246" s="126"/>
      <c r="I1246" s="238" t="str">
        <f>IF(ISNUMBER(F1246),_xlfn.IFS(RIGHT(H1246,3)="(b)",IF(AND(G1246&gt;=DATE('1. Informace o projektu'!$C$3,1,1),G1246&lt;=WORKDAY(DATE('1. Informace o projektu'!$C$3+1,1,31)-1,1)),"OK","!!"),RIGHT(H1246,3)="(a)",IF(AND(G1246&gt;=DATE('1. Informace o projektu'!$C$3,1,1),G1246&lt;=WORKDAY(DATE('1. Informace o projektu'!$C$3,12,31)-1,1,'6. Data'!$C$76:$C$89)),"OK","!!"),ISBLANK(G1246),"!",ISBLANK(H1246),"!!!",H1246='6. Data'!$B$3,"vyberte druh nákladu")," ")</f>
        <v xml:space="preserve"> </v>
      </c>
      <c r="J1246" s="261" t="str">
        <f t="shared" si="57"/>
        <v xml:space="preserve"> </v>
      </c>
      <c r="K1246" s="238" t="str">
        <f t="shared" si="58"/>
        <v xml:space="preserve"> </v>
      </c>
      <c r="L1246" s="87" t="str">
        <f t="shared" si="59"/>
        <v xml:space="preserve"> </v>
      </c>
    </row>
    <row r="1247" spans="1:12" x14ac:dyDescent="0.25">
      <c r="A1247" s="72"/>
      <c r="B1247" s="82"/>
      <c r="C1247" s="82"/>
      <c r="D1247" s="79"/>
      <c r="E1247" s="83"/>
      <c r="F1247" s="83"/>
      <c r="G1247" s="81"/>
      <c r="H1247" s="126"/>
      <c r="I1247" s="238" t="str">
        <f>IF(ISNUMBER(F1247),_xlfn.IFS(RIGHT(H1247,3)="(b)",IF(AND(G1247&gt;=DATE('1. Informace o projektu'!$C$3,1,1),G1247&lt;=WORKDAY(DATE('1. Informace o projektu'!$C$3+1,1,31)-1,1)),"OK","!!"),RIGHT(H1247,3)="(a)",IF(AND(G1247&gt;=DATE('1. Informace o projektu'!$C$3,1,1),G1247&lt;=WORKDAY(DATE('1. Informace o projektu'!$C$3,12,31)-1,1,'6. Data'!$C$76:$C$89)),"OK","!!"),ISBLANK(G1247),"!",ISBLANK(H1247),"!!!",H1247='6. Data'!$B$3,"vyberte druh nákladu")," ")</f>
        <v xml:space="preserve"> </v>
      </c>
      <c r="J1247" s="261" t="str">
        <f t="shared" si="57"/>
        <v xml:space="preserve"> </v>
      </c>
      <c r="K1247" s="238" t="str">
        <f t="shared" si="58"/>
        <v xml:space="preserve"> </v>
      </c>
      <c r="L1247" s="87" t="str">
        <f t="shared" si="59"/>
        <v xml:space="preserve"> </v>
      </c>
    </row>
    <row r="1248" spans="1:12" x14ac:dyDescent="0.25">
      <c r="A1248" s="72"/>
      <c r="B1248" s="82"/>
      <c r="C1248" s="82"/>
      <c r="D1248" s="79"/>
      <c r="E1248" s="83"/>
      <c r="F1248" s="83"/>
      <c r="G1248" s="81"/>
      <c r="H1248" s="126"/>
      <c r="I1248" s="238" t="str">
        <f>IF(ISNUMBER(F1248),_xlfn.IFS(RIGHT(H1248,3)="(b)",IF(AND(G1248&gt;=DATE('1. Informace o projektu'!$C$3,1,1),G1248&lt;=WORKDAY(DATE('1. Informace o projektu'!$C$3+1,1,31)-1,1)),"OK","!!"),RIGHT(H1248,3)="(a)",IF(AND(G1248&gt;=DATE('1. Informace o projektu'!$C$3,1,1),G1248&lt;=WORKDAY(DATE('1. Informace o projektu'!$C$3,12,31)-1,1,'6. Data'!$C$76:$C$89)),"OK","!!"),ISBLANK(G1248),"!",ISBLANK(H1248),"!!!",H1248='6. Data'!$B$3,"vyberte druh nákladu")," ")</f>
        <v xml:space="preserve"> </v>
      </c>
      <c r="J1248" s="261" t="str">
        <f t="shared" si="57"/>
        <v xml:space="preserve"> </v>
      </c>
      <c r="K1248" s="238" t="str">
        <f t="shared" si="58"/>
        <v xml:space="preserve"> </v>
      </c>
      <c r="L1248" s="87" t="str">
        <f t="shared" si="59"/>
        <v xml:space="preserve"> </v>
      </c>
    </row>
    <row r="1249" spans="1:12" x14ac:dyDescent="0.25">
      <c r="A1249" s="72"/>
      <c r="B1249" s="82"/>
      <c r="C1249" s="82"/>
      <c r="D1249" s="79"/>
      <c r="E1249" s="83"/>
      <c r="F1249" s="83"/>
      <c r="G1249" s="81"/>
      <c r="H1249" s="126"/>
      <c r="I1249" s="238" t="str">
        <f>IF(ISNUMBER(F1249),_xlfn.IFS(RIGHT(H1249,3)="(b)",IF(AND(G1249&gt;=DATE('1. Informace o projektu'!$C$3,1,1),G1249&lt;=WORKDAY(DATE('1. Informace o projektu'!$C$3+1,1,31)-1,1)),"OK","!!"),RIGHT(H1249,3)="(a)",IF(AND(G1249&gt;=DATE('1. Informace o projektu'!$C$3,1,1),G1249&lt;=WORKDAY(DATE('1. Informace o projektu'!$C$3,12,31)-1,1,'6. Data'!$C$76:$C$89)),"OK","!!"),ISBLANK(G1249),"!",ISBLANK(H1249),"!!!",H1249='6. Data'!$B$3,"vyberte druh nákladu")," ")</f>
        <v xml:space="preserve"> </v>
      </c>
      <c r="J1249" s="261" t="str">
        <f t="shared" si="57"/>
        <v xml:space="preserve"> </v>
      </c>
      <c r="K1249" s="238" t="str">
        <f t="shared" si="58"/>
        <v xml:space="preserve"> </v>
      </c>
      <c r="L1249" s="87" t="str">
        <f t="shared" si="59"/>
        <v xml:space="preserve"> </v>
      </c>
    </row>
    <row r="1250" spans="1:12" x14ac:dyDescent="0.25">
      <c r="A1250" s="72"/>
      <c r="B1250" s="82"/>
      <c r="C1250" s="82"/>
      <c r="D1250" s="79"/>
      <c r="E1250" s="83"/>
      <c r="F1250" s="83"/>
      <c r="G1250" s="81"/>
      <c r="H1250" s="126"/>
      <c r="I1250" s="238" t="str">
        <f>IF(ISNUMBER(F1250),_xlfn.IFS(RIGHT(H1250,3)="(b)",IF(AND(G1250&gt;=DATE('1. Informace o projektu'!$C$3,1,1),G1250&lt;=WORKDAY(DATE('1. Informace o projektu'!$C$3+1,1,31)-1,1)),"OK","!!"),RIGHT(H1250,3)="(a)",IF(AND(G1250&gt;=DATE('1. Informace o projektu'!$C$3,1,1),G1250&lt;=WORKDAY(DATE('1. Informace o projektu'!$C$3,12,31)-1,1,'6. Data'!$C$76:$C$89)),"OK","!!"),ISBLANK(G1250),"!",ISBLANK(H1250),"!!!",H1250='6. Data'!$B$3,"vyberte druh nákladu")," ")</f>
        <v xml:space="preserve"> </v>
      </c>
      <c r="J1250" s="261" t="str">
        <f t="shared" si="57"/>
        <v xml:space="preserve"> </v>
      </c>
      <c r="K1250" s="238" t="str">
        <f t="shared" si="58"/>
        <v xml:space="preserve"> </v>
      </c>
      <c r="L1250" s="87" t="str">
        <f t="shared" si="59"/>
        <v xml:space="preserve"> </v>
      </c>
    </row>
    <row r="1251" spans="1:12" x14ac:dyDescent="0.25">
      <c r="A1251" s="72"/>
      <c r="B1251" s="82"/>
      <c r="C1251" s="82"/>
      <c r="D1251" s="79"/>
      <c r="E1251" s="83"/>
      <c r="F1251" s="83"/>
      <c r="G1251" s="81"/>
      <c r="H1251" s="126"/>
      <c r="I1251" s="238" t="str">
        <f>IF(ISNUMBER(F1251),_xlfn.IFS(RIGHT(H1251,3)="(b)",IF(AND(G1251&gt;=DATE('1. Informace o projektu'!$C$3,1,1),G1251&lt;=WORKDAY(DATE('1. Informace o projektu'!$C$3+1,1,31)-1,1)),"OK","!!"),RIGHT(H1251,3)="(a)",IF(AND(G1251&gt;=DATE('1. Informace o projektu'!$C$3,1,1),G1251&lt;=WORKDAY(DATE('1. Informace o projektu'!$C$3,12,31)-1,1,'6. Data'!$C$76:$C$89)),"OK","!!"),ISBLANK(G1251),"!",ISBLANK(H1251),"!!!",H1251='6. Data'!$B$3,"vyberte druh nákladu")," ")</f>
        <v xml:space="preserve"> </v>
      </c>
      <c r="J1251" s="261" t="str">
        <f t="shared" si="57"/>
        <v xml:space="preserve"> </v>
      </c>
      <c r="K1251" s="238" t="str">
        <f t="shared" si="58"/>
        <v xml:space="preserve"> </v>
      </c>
      <c r="L1251" s="87" t="str">
        <f t="shared" si="59"/>
        <v xml:space="preserve"> </v>
      </c>
    </row>
    <row r="1252" spans="1:12" x14ac:dyDescent="0.25">
      <c r="A1252" s="72"/>
      <c r="B1252" s="82"/>
      <c r="C1252" s="82"/>
      <c r="D1252" s="79"/>
      <c r="E1252" s="83"/>
      <c r="F1252" s="83"/>
      <c r="G1252" s="81"/>
      <c r="H1252" s="126"/>
      <c r="I1252" s="238" t="str">
        <f>IF(ISNUMBER(F1252),_xlfn.IFS(RIGHT(H1252,3)="(b)",IF(AND(G1252&gt;=DATE('1. Informace o projektu'!$C$3,1,1),G1252&lt;=WORKDAY(DATE('1. Informace o projektu'!$C$3+1,1,31)-1,1)),"OK","!!"),RIGHT(H1252,3)="(a)",IF(AND(G1252&gt;=DATE('1. Informace o projektu'!$C$3,1,1),G1252&lt;=WORKDAY(DATE('1. Informace o projektu'!$C$3,12,31)-1,1,'6. Data'!$C$76:$C$89)),"OK","!!"),ISBLANK(G1252),"!",ISBLANK(H1252),"!!!",H1252='6. Data'!$B$3,"vyberte druh nákladu")," ")</f>
        <v xml:space="preserve"> </v>
      </c>
      <c r="J1252" s="261" t="str">
        <f t="shared" si="57"/>
        <v xml:space="preserve"> </v>
      </c>
      <c r="K1252" s="238" t="str">
        <f t="shared" si="58"/>
        <v xml:space="preserve"> </v>
      </c>
      <c r="L1252" s="87" t="str">
        <f t="shared" si="59"/>
        <v xml:space="preserve"> </v>
      </c>
    </row>
    <row r="1253" spans="1:12" x14ac:dyDescent="0.25">
      <c r="A1253" s="72"/>
      <c r="B1253" s="82"/>
      <c r="C1253" s="82"/>
      <c r="D1253" s="79"/>
      <c r="E1253" s="83"/>
      <c r="F1253" s="83"/>
      <c r="G1253" s="81"/>
      <c r="H1253" s="126"/>
      <c r="I1253" s="238" t="str">
        <f>IF(ISNUMBER(F1253),_xlfn.IFS(RIGHT(H1253,3)="(b)",IF(AND(G1253&gt;=DATE('1. Informace o projektu'!$C$3,1,1),G1253&lt;=WORKDAY(DATE('1. Informace o projektu'!$C$3+1,1,31)-1,1)),"OK","!!"),RIGHT(H1253,3)="(a)",IF(AND(G1253&gt;=DATE('1. Informace o projektu'!$C$3,1,1),G1253&lt;=WORKDAY(DATE('1. Informace o projektu'!$C$3,12,31)-1,1,'6. Data'!$C$76:$C$89)),"OK","!!"),ISBLANK(G1253),"!",ISBLANK(H1253),"!!!",H1253='6. Data'!$B$3,"vyberte druh nákladu")," ")</f>
        <v xml:space="preserve"> </v>
      </c>
      <c r="J1253" s="261" t="str">
        <f t="shared" si="57"/>
        <v xml:space="preserve"> </v>
      </c>
      <c r="K1253" s="238" t="str">
        <f t="shared" si="58"/>
        <v xml:space="preserve"> </v>
      </c>
      <c r="L1253" s="87" t="str">
        <f t="shared" si="59"/>
        <v xml:space="preserve"> </v>
      </c>
    </row>
    <row r="1254" spans="1:12" x14ac:dyDescent="0.25">
      <c r="A1254" s="72"/>
      <c r="B1254" s="82"/>
      <c r="C1254" s="82"/>
      <c r="D1254" s="79"/>
      <c r="E1254" s="83"/>
      <c r="F1254" s="83"/>
      <c r="G1254" s="81"/>
      <c r="H1254" s="126"/>
      <c r="I1254" s="238" t="str">
        <f>IF(ISNUMBER(F1254),_xlfn.IFS(RIGHT(H1254,3)="(b)",IF(AND(G1254&gt;=DATE('1. Informace o projektu'!$C$3,1,1),G1254&lt;=WORKDAY(DATE('1. Informace o projektu'!$C$3+1,1,31)-1,1)),"OK","!!"),RIGHT(H1254,3)="(a)",IF(AND(G1254&gt;=DATE('1. Informace o projektu'!$C$3,1,1),G1254&lt;=WORKDAY(DATE('1. Informace o projektu'!$C$3,12,31)-1,1,'6. Data'!$C$76:$C$89)),"OK","!!"),ISBLANK(G1254),"!",ISBLANK(H1254),"!!!",H1254='6. Data'!$B$3,"vyberte druh nákladu")," ")</f>
        <v xml:space="preserve"> </v>
      </c>
      <c r="J1254" s="261" t="str">
        <f t="shared" si="57"/>
        <v xml:space="preserve"> </v>
      </c>
      <c r="K1254" s="238" t="str">
        <f t="shared" si="58"/>
        <v xml:space="preserve"> </v>
      </c>
      <c r="L1254" s="87" t="str">
        <f t="shared" si="59"/>
        <v xml:space="preserve"> </v>
      </c>
    </row>
    <row r="1255" spans="1:12" x14ac:dyDescent="0.25">
      <c r="A1255" s="72"/>
      <c r="B1255" s="82"/>
      <c r="C1255" s="82"/>
      <c r="D1255" s="79"/>
      <c r="E1255" s="83"/>
      <c r="F1255" s="83"/>
      <c r="G1255" s="81"/>
      <c r="H1255" s="126"/>
      <c r="I1255" s="238" t="str">
        <f>IF(ISNUMBER(F1255),_xlfn.IFS(RIGHT(H1255,3)="(b)",IF(AND(G1255&gt;=DATE('1. Informace o projektu'!$C$3,1,1),G1255&lt;=WORKDAY(DATE('1. Informace o projektu'!$C$3+1,1,31)-1,1)),"OK","!!"),RIGHT(H1255,3)="(a)",IF(AND(G1255&gt;=DATE('1. Informace o projektu'!$C$3,1,1),G1255&lt;=WORKDAY(DATE('1. Informace o projektu'!$C$3,12,31)-1,1,'6. Data'!$C$76:$C$89)),"OK","!!"),ISBLANK(G1255),"!",ISBLANK(H1255),"!!!",H1255='6. Data'!$B$3,"vyberte druh nákladu")," ")</f>
        <v xml:space="preserve"> </v>
      </c>
      <c r="J1255" s="261" t="str">
        <f t="shared" si="57"/>
        <v xml:space="preserve"> </v>
      </c>
      <c r="K1255" s="238" t="str">
        <f t="shared" si="58"/>
        <v xml:space="preserve"> </v>
      </c>
      <c r="L1255" s="87" t="str">
        <f t="shared" si="59"/>
        <v xml:space="preserve"> </v>
      </c>
    </row>
    <row r="1256" spans="1:12" x14ac:dyDescent="0.25">
      <c r="A1256" s="72"/>
      <c r="B1256" s="82"/>
      <c r="C1256" s="82"/>
      <c r="D1256" s="79"/>
      <c r="E1256" s="83"/>
      <c r="F1256" s="83"/>
      <c r="G1256" s="81"/>
      <c r="H1256" s="126"/>
      <c r="I1256" s="238" t="str">
        <f>IF(ISNUMBER(F1256),_xlfn.IFS(RIGHT(H1256,3)="(b)",IF(AND(G1256&gt;=DATE('1. Informace o projektu'!$C$3,1,1),G1256&lt;=WORKDAY(DATE('1. Informace o projektu'!$C$3+1,1,31)-1,1)),"OK","!!"),RIGHT(H1256,3)="(a)",IF(AND(G1256&gt;=DATE('1. Informace o projektu'!$C$3,1,1),G1256&lt;=WORKDAY(DATE('1. Informace o projektu'!$C$3,12,31)-1,1,'6. Data'!$C$76:$C$89)),"OK","!!"),ISBLANK(G1256),"!",ISBLANK(H1256),"!!!",H1256='6. Data'!$B$3,"vyberte druh nákladu")," ")</f>
        <v xml:space="preserve"> </v>
      </c>
      <c r="J1256" s="261" t="str">
        <f t="shared" si="57"/>
        <v xml:space="preserve"> </v>
      </c>
      <c r="K1256" s="238" t="str">
        <f t="shared" si="58"/>
        <v xml:space="preserve"> </v>
      </c>
      <c r="L1256" s="87" t="str">
        <f t="shared" si="59"/>
        <v xml:space="preserve"> </v>
      </c>
    </row>
    <row r="1257" spans="1:12" x14ac:dyDescent="0.25">
      <c r="A1257" s="72"/>
      <c r="B1257" s="82"/>
      <c r="C1257" s="82"/>
      <c r="D1257" s="79"/>
      <c r="E1257" s="83"/>
      <c r="F1257" s="83"/>
      <c r="G1257" s="81"/>
      <c r="H1257" s="126"/>
      <c r="I1257" s="238" t="str">
        <f>IF(ISNUMBER(F1257),_xlfn.IFS(RIGHT(H1257,3)="(b)",IF(AND(G1257&gt;=DATE('1. Informace o projektu'!$C$3,1,1),G1257&lt;=WORKDAY(DATE('1. Informace o projektu'!$C$3+1,1,31)-1,1)),"OK","!!"),RIGHT(H1257,3)="(a)",IF(AND(G1257&gt;=DATE('1. Informace o projektu'!$C$3,1,1),G1257&lt;=WORKDAY(DATE('1. Informace o projektu'!$C$3,12,31)-1,1,'6. Data'!$C$76:$C$89)),"OK","!!"),ISBLANK(G1257),"!",ISBLANK(H1257),"!!!",H1257='6. Data'!$B$3,"vyberte druh nákladu")," ")</f>
        <v xml:space="preserve"> </v>
      </c>
      <c r="J1257" s="261" t="str">
        <f t="shared" si="57"/>
        <v xml:space="preserve"> </v>
      </c>
      <c r="K1257" s="238" t="str">
        <f t="shared" si="58"/>
        <v xml:space="preserve"> </v>
      </c>
      <c r="L1257" s="87" t="str">
        <f t="shared" si="59"/>
        <v xml:space="preserve"> </v>
      </c>
    </row>
    <row r="1258" spans="1:12" x14ac:dyDescent="0.25">
      <c r="A1258" s="72"/>
      <c r="B1258" s="82"/>
      <c r="C1258" s="82"/>
      <c r="D1258" s="79"/>
      <c r="E1258" s="83"/>
      <c r="F1258" s="83"/>
      <c r="G1258" s="81"/>
      <c r="H1258" s="126"/>
      <c r="I1258" s="238" t="str">
        <f>IF(ISNUMBER(F1258),_xlfn.IFS(RIGHT(H1258,3)="(b)",IF(AND(G1258&gt;=DATE('1. Informace o projektu'!$C$3,1,1),G1258&lt;=WORKDAY(DATE('1. Informace o projektu'!$C$3+1,1,31)-1,1)),"OK","!!"),RIGHT(H1258,3)="(a)",IF(AND(G1258&gt;=DATE('1. Informace o projektu'!$C$3,1,1),G1258&lt;=WORKDAY(DATE('1. Informace o projektu'!$C$3,12,31)-1,1,'6. Data'!$C$76:$C$89)),"OK","!!"),ISBLANK(G1258),"!",ISBLANK(H1258),"!!!",H1258='6. Data'!$B$3,"vyberte druh nákladu")," ")</f>
        <v xml:space="preserve"> </v>
      </c>
      <c r="J1258" s="261" t="str">
        <f t="shared" si="57"/>
        <v xml:space="preserve"> </v>
      </c>
      <c r="K1258" s="238" t="str">
        <f t="shared" si="58"/>
        <v xml:space="preserve"> </v>
      </c>
      <c r="L1258" s="87" t="str">
        <f t="shared" si="59"/>
        <v xml:space="preserve"> </v>
      </c>
    </row>
    <row r="1259" spans="1:12" x14ac:dyDescent="0.25">
      <c r="A1259" s="72"/>
      <c r="B1259" s="82"/>
      <c r="C1259" s="82"/>
      <c r="D1259" s="79"/>
      <c r="E1259" s="83"/>
      <c r="F1259" s="83"/>
      <c r="G1259" s="81"/>
      <c r="H1259" s="126"/>
      <c r="I1259" s="238" t="str">
        <f>IF(ISNUMBER(F1259),_xlfn.IFS(RIGHT(H1259,3)="(b)",IF(AND(G1259&gt;=DATE('1. Informace o projektu'!$C$3,1,1),G1259&lt;=WORKDAY(DATE('1. Informace o projektu'!$C$3+1,1,31)-1,1)),"OK","!!"),RIGHT(H1259,3)="(a)",IF(AND(G1259&gt;=DATE('1. Informace o projektu'!$C$3,1,1),G1259&lt;=WORKDAY(DATE('1. Informace o projektu'!$C$3,12,31)-1,1,'6. Data'!$C$76:$C$89)),"OK","!!"),ISBLANK(G1259),"!",ISBLANK(H1259),"!!!",H1259='6. Data'!$B$3,"vyberte druh nákladu")," ")</f>
        <v xml:space="preserve"> </v>
      </c>
      <c r="J1259" s="261" t="str">
        <f t="shared" si="57"/>
        <v xml:space="preserve"> </v>
      </c>
      <c r="K1259" s="238" t="str">
        <f t="shared" si="58"/>
        <v xml:space="preserve"> </v>
      </c>
      <c r="L1259" s="87" t="str">
        <f t="shared" si="59"/>
        <v xml:space="preserve"> </v>
      </c>
    </row>
    <row r="1260" spans="1:12" x14ac:dyDescent="0.25">
      <c r="A1260" s="72"/>
      <c r="B1260" s="82"/>
      <c r="C1260" s="82"/>
      <c r="D1260" s="79"/>
      <c r="E1260" s="83"/>
      <c r="F1260" s="83"/>
      <c r="G1260" s="81"/>
      <c r="H1260" s="126"/>
      <c r="I1260" s="238" t="str">
        <f>IF(ISNUMBER(F1260),_xlfn.IFS(RIGHT(H1260,3)="(b)",IF(AND(G1260&gt;=DATE('1. Informace o projektu'!$C$3,1,1),G1260&lt;=WORKDAY(DATE('1. Informace o projektu'!$C$3+1,1,31)-1,1)),"OK","!!"),RIGHT(H1260,3)="(a)",IF(AND(G1260&gt;=DATE('1. Informace o projektu'!$C$3,1,1),G1260&lt;=WORKDAY(DATE('1. Informace o projektu'!$C$3,12,31)-1,1,'6. Data'!$C$76:$C$89)),"OK","!!"),ISBLANK(G1260),"!",ISBLANK(H1260),"!!!",H1260='6. Data'!$B$3,"vyberte druh nákladu")," ")</f>
        <v xml:space="preserve"> </v>
      </c>
      <c r="J1260" s="261" t="str">
        <f t="shared" si="57"/>
        <v xml:space="preserve"> </v>
      </c>
      <c r="K1260" s="238" t="str">
        <f t="shared" si="58"/>
        <v xml:space="preserve"> </v>
      </c>
      <c r="L1260" s="87" t="str">
        <f t="shared" si="59"/>
        <v xml:space="preserve"> </v>
      </c>
    </row>
    <row r="1261" spans="1:12" x14ac:dyDescent="0.25">
      <c r="A1261" s="72"/>
      <c r="B1261" s="82"/>
      <c r="C1261" s="82"/>
      <c r="D1261" s="79"/>
      <c r="E1261" s="83"/>
      <c r="F1261" s="83"/>
      <c r="G1261" s="81"/>
      <c r="H1261" s="126"/>
      <c r="I1261" s="238" t="str">
        <f>IF(ISNUMBER(F1261),_xlfn.IFS(RIGHT(H1261,3)="(b)",IF(AND(G1261&gt;=DATE('1. Informace o projektu'!$C$3,1,1),G1261&lt;=WORKDAY(DATE('1. Informace o projektu'!$C$3+1,1,31)-1,1)),"OK","!!"),RIGHT(H1261,3)="(a)",IF(AND(G1261&gt;=DATE('1. Informace o projektu'!$C$3,1,1),G1261&lt;=WORKDAY(DATE('1. Informace o projektu'!$C$3,12,31)-1,1,'6. Data'!$C$76:$C$89)),"OK","!!"),ISBLANK(G1261),"!",ISBLANK(H1261),"!!!",H1261='6. Data'!$B$3,"vyberte druh nákladu")," ")</f>
        <v xml:space="preserve"> </v>
      </c>
      <c r="J1261" s="261" t="str">
        <f t="shared" si="57"/>
        <v xml:space="preserve"> </v>
      </c>
      <c r="K1261" s="238" t="str">
        <f t="shared" si="58"/>
        <v xml:space="preserve"> </v>
      </c>
      <c r="L1261" s="87" t="str">
        <f t="shared" si="59"/>
        <v xml:space="preserve"> </v>
      </c>
    </row>
    <row r="1262" spans="1:12" x14ac:dyDescent="0.25">
      <c r="A1262" s="72"/>
      <c r="B1262" s="82"/>
      <c r="C1262" s="82"/>
      <c r="D1262" s="79"/>
      <c r="E1262" s="83"/>
      <c r="F1262" s="83"/>
      <c r="G1262" s="81"/>
      <c r="H1262" s="126"/>
      <c r="I1262" s="238" t="str">
        <f>IF(ISNUMBER(F1262),_xlfn.IFS(RIGHT(H1262,3)="(b)",IF(AND(G1262&gt;=DATE('1. Informace o projektu'!$C$3,1,1),G1262&lt;=WORKDAY(DATE('1. Informace o projektu'!$C$3+1,1,31)-1,1)),"OK","!!"),RIGHT(H1262,3)="(a)",IF(AND(G1262&gt;=DATE('1. Informace o projektu'!$C$3,1,1),G1262&lt;=WORKDAY(DATE('1. Informace o projektu'!$C$3,12,31)-1,1,'6. Data'!$C$76:$C$89)),"OK","!!"),ISBLANK(G1262),"!",ISBLANK(H1262),"!!!",H1262='6. Data'!$B$3,"vyberte druh nákladu")," ")</f>
        <v xml:space="preserve"> </v>
      </c>
      <c r="J1262" s="261" t="str">
        <f t="shared" si="57"/>
        <v xml:space="preserve"> </v>
      </c>
      <c r="K1262" s="238" t="str">
        <f t="shared" si="58"/>
        <v xml:space="preserve"> </v>
      </c>
      <c r="L1262" s="87" t="str">
        <f t="shared" si="59"/>
        <v xml:space="preserve"> </v>
      </c>
    </row>
    <row r="1263" spans="1:12" x14ac:dyDescent="0.25">
      <c r="A1263" s="72"/>
      <c r="B1263" s="82"/>
      <c r="C1263" s="82"/>
      <c r="D1263" s="79"/>
      <c r="E1263" s="83"/>
      <c r="F1263" s="83"/>
      <c r="G1263" s="81"/>
      <c r="H1263" s="126"/>
      <c r="I1263" s="238" t="str">
        <f>IF(ISNUMBER(F1263),_xlfn.IFS(RIGHT(H1263,3)="(b)",IF(AND(G1263&gt;=DATE('1. Informace o projektu'!$C$3,1,1),G1263&lt;=WORKDAY(DATE('1. Informace o projektu'!$C$3+1,1,31)-1,1)),"OK","!!"),RIGHT(H1263,3)="(a)",IF(AND(G1263&gt;=DATE('1. Informace o projektu'!$C$3,1,1),G1263&lt;=WORKDAY(DATE('1. Informace o projektu'!$C$3,12,31)-1,1,'6. Data'!$C$76:$C$89)),"OK","!!"),ISBLANK(G1263),"!",ISBLANK(H1263),"!!!",H1263='6. Data'!$B$3,"vyberte druh nákladu")," ")</f>
        <v xml:space="preserve"> </v>
      </c>
      <c r="J1263" s="261" t="str">
        <f t="shared" si="57"/>
        <v xml:space="preserve"> </v>
      </c>
      <c r="K1263" s="238" t="str">
        <f t="shared" si="58"/>
        <v xml:space="preserve"> </v>
      </c>
      <c r="L1263" s="87" t="str">
        <f t="shared" si="59"/>
        <v xml:space="preserve"> </v>
      </c>
    </row>
    <row r="1264" spans="1:12" x14ac:dyDescent="0.25">
      <c r="A1264" s="72"/>
      <c r="B1264" s="82"/>
      <c r="C1264" s="82"/>
      <c r="D1264" s="79"/>
      <c r="E1264" s="83"/>
      <c r="F1264" s="83"/>
      <c r="G1264" s="81"/>
      <c r="H1264" s="126"/>
      <c r="I1264" s="238" t="str">
        <f>IF(ISNUMBER(F1264),_xlfn.IFS(RIGHT(H1264,3)="(b)",IF(AND(G1264&gt;=DATE('1. Informace o projektu'!$C$3,1,1),G1264&lt;=WORKDAY(DATE('1. Informace o projektu'!$C$3+1,1,31)-1,1)),"OK","!!"),RIGHT(H1264,3)="(a)",IF(AND(G1264&gt;=DATE('1. Informace o projektu'!$C$3,1,1),G1264&lt;=WORKDAY(DATE('1. Informace o projektu'!$C$3,12,31)-1,1,'6. Data'!$C$76:$C$89)),"OK","!!"),ISBLANK(G1264),"!",ISBLANK(H1264),"!!!",H1264='6. Data'!$B$3,"vyberte druh nákladu")," ")</f>
        <v xml:space="preserve"> </v>
      </c>
      <c r="J1264" s="261" t="str">
        <f t="shared" si="57"/>
        <v xml:space="preserve"> </v>
      </c>
      <c r="K1264" s="238" t="str">
        <f t="shared" si="58"/>
        <v xml:space="preserve"> </v>
      </c>
      <c r="L1264" s="87" t="str">
        <f t="shared" si="59"/>
        <v xml:space="preserve"> </v>
      </c>
    </row>
    <row r="1265" spans="1:12" x14ac:dyDescent="0.25">
      <c r="A1265" s="72"/>
      <c r="B1265" s="82"/>
      <c r="C1265" s="82"/>
      <c r="D1265" s="79"/>
      <c r="E1265" s="83"/>
      <c r="F1265" s="83"/>
      <c r="G1265" s="81"/>
      <c r="H1265" s="126"/>
      <c r="I1265" s="238" t="str">
        <f>IF(ISNUMBER(F1265),_xlfn.IFS(RIGHT(H1265,3)="(b)",IF(AND(G1265&gt;=DATE('1. Informace o projektu'!$C$3,1,1),G1265&lt;=WORKDAY(DATE('1. Informace o projektu'!$C$3+1,1,31)-1,1)),"OK","!!"),RIGHT(H1265,3)="(a)",IF(AND(G1265&gt;=DATE('1. Informace o projektu'!$C$3,1,1),G1265&lt;=WORKDAY(DATE('1. Informace o projektu'!$C$3,12,31)-1,1,'6. Data'!$C$76:$C$89)),"OK","!!"),ISBLANK(G1265),"!",ISBLANK(H1265),"!!!",H1265='6. Data'!$B$3,"vyberte druh nákladu")," ")</f>
        <v xml:space="preserve"> </v>
      </c>
      <c r="J1265" s="261" t="str">
        <f t="shared" si="57"/>
        <v xml:space="preserve"> </v>
      </c>
      <c r="K1265" s="238" t="str">
        <f t="shared" si="58"/>
        <v xml:space="preserve"> </v>
      </c>
      <c r="L1265" s="87" t="str">
        <f t="shared" si="59"/>
        <v xml:space="preserve"> </v>
      </c>
    </row>
    <row r="1266" spans="1:12" x14ac:dyDescent="0.25">
      <c r="A1266" s="72"/>
      <c r="B1266" s="82"/>
      <c r="C1266" s="82"/>
      <c r="D1266" s="79"/>
      <c r="E1266" s="83"/>
      <c r="F1266" s="83"/>
      <c r="G1266" s="81"/>
      <c r="H1266" s="126"/>
      <c r="I1266" s="238" t="str">
        <f>IF(ISNUMBER(F1266),_xlfn.IFS(RIGHT(H1266,3)="(b)",IF(AND(G1266&gt;=DATE('1. Informace o projektu'!$C$3,1,1),G1266&lt;=WORKDAY(DATE('1. Informace o projektu'!$C$3+1,1,31)-1,1)),"OK","!!"),RIGHT(H1266,3)="(a)",IF(AND(G1266&gt;=DATE('1. Informace o projektu'!$C$3,1,1),G1266&lt;=WORKDAY(DATE('1. Informace o projektu'!$C$3,12,31)-1,1,'6. Data'!$C$76:$C$89)),"OK","!!"),ISBLANK(G1266),"!",ISBLANK(H1266),"!!!",H1266='6. Data'!$B$3,"vyberte druh nákladu")," ")</f>
        <v xml:space="preserve"> </v>
      </c>
      <c r="J1266" s="261" t="str">
        <f t="shared" si="57"/>
        <v xml:space="preserve"> </v>
      </c>
      <c r="K1266" s="238" t="str">
        <f t="shared" si="58"/>
        <v xml:space="preserve"> </v>
      </c>
      <c r="L1266" s="87" t="str">
        <f t="shared" si="59"/>
        <v xml:space="preserve"> </v>
      </c>
    </row>
    <row r="1267" spans="1:12" x14ac:dyDescent="0.25">
      <c r="A1267" s="72"/>
      <c r="B1267" s="82"/>
      <c r="C1267" s="82"/>
      <c r="D1267" s="79"/>
      <c r="E1267" s="83"/>
      <c r="F1267" s="83"/>
      <c r="G1267" s="81"/>
      <c r="H1267" s="126"/>
      <c r="I1267" s="238" t="str">
        <f>IF(ISNUMBER(F1267),_xlfn.IFS(RIGHT(H1267,3)="(b)",IF(AND(G1267&gt;=DATE('1. Informace o projektu'!$C$3,1,1),G1267&lt;=WORKDAY(DATE('1. Informace o projektu'!$C$3+1,1,31)-1,1)),"OK","!!"),RIGHT(H1267,3)="(a)",IF(AND(G1267&gt;=DATE('1. Informace o projektu'!$C$3,1,1),G1267&lt;=WORKDAY(DATE('1. Informace o projektu'!$C$3,12,31)-1,1,'6. Data'!$C$76:$C$89)),"OK","!!"),ISBLANK(G1267),"!",ISBLANK(H1267),"!!!",H1267='6. Data'!$B$3,"vyberte druh nákladu")," ")</f>
        <v xml:space="preserve"> </v>
      </c>
      <c r="J1267" s="261" t="str">
        <f t="shared" si="57"/>
        <v xml:space="preserve"> </v>
      </c>
      <c r="K1267" s="238" t="str">
        <f t="shared" si="58"/>
        <v xml:space="preserve"> </v>
      </c>
      <c r="L1267" s="87" t="str">
        <f t="shared" si="59"/>
        <v xml:space="preserve"> </v>
      </c>
    </row>
    <row r="1268" spans="1:12" x14ac:dyDescent="0.25">
      <c r="A1268" s="72"/>
      <c r="B1268" s="82"/>
      <c r="C1268" s="82"/>
      <c r="D1268" s="79"/>
      <c r="E1268" s="83"/>
      <c r="F1268" s="83"/>
      <c r="G1268" s="81"/>
      <c r="H1268" s="126"/>
      <c r="I1268" s="238" t="str">
        <f>IF(ISNUMBER(F1268),_xlfn.IFS(RIGHT(H1268,3)="(b)",IF(AND(G1268&gt;=DATE('1. Informace o projektu'!$C$3,1,1),G1268&lt;=WORKDAY(DATE('1. Informace o projektu'!$C$3+1,1,31)-1,1)),"OK","!!"),RIGHT(H1268,3)="(a)",IF(AND(G1268&gt;=DATE('1. Informace o projektu'!$C$3,1,1),G1268&lt;=WORKDAY(DATE('1. Informace o projektu'!$C$3,12,31)-1,1,'6. Data'!$C$76:$C$89)),"OK","!!"),ISBLANK(G1268),"!",ISBLANK(H1268),"!!!",H1268='6. Data'!$B$3,"vyberte druh nákladu")," ")</f>
        <v xml:space="preserve"> </v>
      </c>
      <c r="J1268" s="261" t="str">
        <f t="shared" si="57"/>
        <v xml:space="preserve"> </v>
      </c>
      <c r="K1268" s="238" t="str">
        <f t="shared" si="58"/>
        <v xml:space="preserve"> </v>
      </c>
      <c r="L1268" s="87" t="str">
        <f t="shared" si="59"/>
        <v xml:space="preserve"> </v>
      </c>
    </row>
    <row r="1269" spans="1:12" x14ac:dyDescent="0.25">
      <c r="A1269" s="72"/>
      <c r="B1269" s="82"/>
      <c r="C1269" s="82"/>
      <c r="D1269" s="79"/>
      <c r="E1269" s="83"/>
      <c r="F1269" s="83"/>
      <c r="G1269" s="81"/>
      <c r="H1269" s="126"/>
      <c r="I1269" s="238" t="str">
        <f>IF(ISNUMBER(F1269),_xlfn.IFS(RIGHT(H1269,3)="(b)",IF(AND(G1269&gt;=DATE('1. Informace o projektu'!$C$3,1,1),G1269&lt;=WORKDAY(DATE('1. Informace o projektu'!$C$3+1,1,31)-1,1)),"OK","!!"),RIGHT(H1269,3)="(a)",IF(AND(G1269&gt;=DATE('1. Informace o projektu'!$C$3,1,1),G1269&lt;=WORKDAY(DATE('1. Informace o projektu'!$C$3,12,31)-1,1,'6. Data'!$C$76:$C$89)),"OK","!!"),ISBLANK(G1269),"!",ISBLANK(H1269),"!!!",H1269='6. Data'!$B$3,"vyberte druh nákladu")," ")</f>
        <v xml:space="preserve"> </v>
      </c>
      <c r="J1269" s="261" t="str">
        <f t="shared" si="57"/>
        <v xml:space="preserve"> </v>
      </c>
      <c r="K1269" s="238" t="str">
        <f t="shared" si="58"/>
        <v xml:space="preserve"> </v>
      </c>
      <c r="L1269" s="87" t="str">
        <f t="shared" si="59"/>
        <v xml:space="preserve"> </v>
      </c>
    </row>
    <row r="1270" spans="1:12" x14ac:dyDescent="0.25">
      <c r="A1270" s="72"/>
      <c r="B1270" s="82"/>
      <c r="C1270" s="82"/>
      <c r="D1270" s="79"/>
      <c r="E1270" s="83"/>
      <c r="F1270" s="83"/>
      <c r="G1270" s="81"/>
      <c r="H1270" s="126"/>
      <c r="I1270" s="238" t="str">
        <f>IF(ISNUMBER(F1270),_xlfn.IFS(RIGHT(H1270,3)="(b)",IF(AND(G1270&gt;=DATE('1. Informace o projektu'!$C$3,1,1),G1270&lt;=WORKDAY(DATE('1. Informace o projektu'!$C$3+1,1,31)-1,1)),"OK","!!"),RIGHT(H1270,3)="(a)",IF(AND(G1270&gt;=DATE('1. Informace o projektu'!$C$3,1,1),G1270&lt;=WORKDAY(DATE('1. Informace o projektu'!$C$3,12,31)-1,1,'6. Data'!$C$76:$C$89)),"OK","!!"),ISBLANK(G1270),"!",ISBLANK(H1270),"!!!",H1270='6. Data'!$B$3,"vyberte druh nákladu")," ")</f>
        <v xml:space="preserve"> </v>
      </c>
      <c r="J1270" s="261" t="str">
        <f t="shared" si="57"/>
        <v xml:space="preserve"> </v>
      </c>
      <c r="K1270" s="238" t="str">
        <f t="shared" si="58"/>
        <v xml:space="preserve"> </v>
      </c>
      <c r="L1270" s="87" t="str">
        <f t="shared" si="59"/>
        <v xml:space="preserve"> </v>
      </c>
    </row>
    <row r="1271" spans="1:12" x14ac:dyDescent="0.25">
      <c r="A1271" s="72"/>
      <c r="B1271" s="82"/>
      <c r="C1271" s="82"/>
      <c r="D1271" s="79"/>
      <c r="E1271" s="83"/>
      <c r="F1271" s="83"/>
      <c r="G1271" s="81"/>
      <c r="H1271" s="126"/>
      <c r="I1271" s="238" t="str">
        <f>IF(ISNUMBER(F1271),_xlfn.IFS(RIGHT(H1271,3)="(b)",IF(AND(G1271&gt;=DATE('1. Informace o projektu'!$C$3,1,1),G1271&lt;=WORKDAY(DATE('1. Informace o projektu'!$C$3+1,1,31)-1,1)),"OK","!!"),RIGHT(H1271,3)="(a)",IF(AND(G1271&gt;=DATE('1. Informace o projektu'!$C$3,1,1),G1271&lt;=WORKDAY(DATE('1. Informace o projektu'!$C$3,12,31)-1,1,'6. Data'!$C$76:$C$89)),"OK","!!"),ISBLANK(G1271),"!",ISBLANK(H1271),"!!!",H1271='6. Data'!$B$3,"vyberte druh nákladu")," ")</f>
        <v xml:space="preserve"> </v>
      </c>
      <c r="J1271" s="261" t="str">
        <f t="shared" si="57"/>
        <v xml:space="preserve"> </v>
      </c>
      <c r="K1271" s="238" t="str">
        <f t="shared" si="58"/>
        <v xml:space="preserve"> </v>
      </c>
      <c r="L1271" s="87" t="str">
        <f t="shared" si="59"/>
        <v xml:space="preserve"> </v>
      </c>
    </row>
    <row r="1272" spans="1:12" x14ac:dyDescent="0.25">
      <c r="A1272" s="72"/>
      <c r="B1272" s="82"/>
      <c r="C1272" s="82"/>
      <c r="D1272" s="79"/>
      <c r="E1272" s="83"/>
      <c r="F1272" s="83"/>
      <c r="G1272" s="81"/>
      <c r="H1272" s="126"/>
      <c r="I1272" s="238" t="str">
        <f>IF(ISNUMBER(F1272),_xlfn.IFS(RIGHT(H1272,3)="(b)",IF(AND(G1272&gt;=DATE('1. Informace o projektu'!$C$3,1,1),G1272&lt;=WORKDAY(DATE('1. Informace o projektu'!$C$3+1,1,31)-1,1)),"OK","!!"),RIGHT(H1272,3)="(a)",IF(AND(G1272&gt;=DATE('1. Informace o projektu'!$C$3,1,1),G1272&lt;=WORKDAY(DATE('1. Informace o projektu'!$C$3,12,31)-1,1,'6. Data'!$C$76:$C$89)),"OK","!!"),ISBLANK(G1272),"!",ISBLANK(H1272),"!!!",H1272='6. Data'!$B$3,"vyberte druh nákladu")," ")</f>
        <v xml:space="preserve"> </v>
      </c>
      <c r="J1272" s="261" t="str">
        <f t="shared" si="57"/>
        <v xml:space="preserve"> </v>
      </c>
      <c r="K1272" s="238" t="str">
        <f t="shared" si="58"/>
        <v xml:space="preserve"> </v>
      </c>
      <c r="L1272" s="87" t="str">
        <f t="shared" si="59"/>
        <v xml:space="preserve"> </v>
      </c>
    </row>
    <row r="1273" spans="1:12" x14ac:dyDescent="0.25">
      <c r="A1273" s="72"/>
      <c r="B1273" s="82"/>
      <c r="C1273" s="82"/>
      <c r="D1273" s="79"/>
      <c r="E1273" s="83"/>
      <c r="F1273" s="83"/>
      <c r="G1273" s="81"/>
      <c r="H1273" s="126"/>
      <c r="I1273" s="238" t="str">
        <f>IF(ISNUMBER(F1273),_xlfn.IFS(RIGHT(H1273,3)="(b)",IF(AND(G1273&gt;=DATE('1. Informace o projektu'!$C$3,1,1),G1273&lt;=WORKDAY(DATE('1. Informace o projektu'!$C$3+1,1,31)-1,1)),"OK","!!"),RIGHT(H1273,3)="(a)",IF(AND(G1273&gt;=DATE('1. Informace o projektu'!$C$3,1,1),G1273&lt;=WORKDAY(DATE('1. Informace o projektu'!$C$3,12,31)-1,1,'6. Data'!$C$76:$C$89)),"OK","!!"),ISBLANK(G1273),"!",ISBLANK(H1273),"!!!",H1273='6. Data'!$B$3,"vyberte druh nákladu")," ")</f>
        <v xml:space="preserve"> </v>
      </c>
      <c r="J1273" s="261" t="str">
        <f t="shared" si="57"/>
        <v xml:space="preserve"> </v>
      </c>
      <c r="K1273" s="238" t="str">
        <f t="shared" si="58"/>
        <v xml:space="preserve"> </v>
      </c>
      <c r="L1273" s="87" t="str">
        <f t="shared" si="59"/>
        <v xml:space="preserve"> </v>
      </c>
    </row>
    <row r="1274" spans="1:12" x14ac:dyDescent="0.25">
      <c r="A1274" s="72"/>
      <c r="B1274" s="82"/>
      <c r="C1274" s="82"/>
      <c r="D1274" s="79"/>
      <c r="E1274" s="83"/>
      <c r="F1274" s="83"/>
      <c r="G1274" s="81"/>
      <c r="H1274" s="126"/>
      <c r="I1274" s="238" t="str">
        <f>IF(ISNUMBER(F1274),_xlfn.IFS(RIGHT(H1274,3)="(b)",IF(AND(G1274&gt;=DATE('1. Informace o projektu'!$C$3,1,1),G1274&lt;=WORKDAY(DATE('1. Informace o projektu'!$C$3+1,1,31)-1,1)),"OK","!!"),RIGHT(H1274,3)="(a)",IF(AND(G1274&gt;=DATE('1. Informace o projektu'!$C$3,1,1),G1274&lt;=WORKDAY(DATE('1. Informace o projektu'!$C$3,12,31)-1,1,'6. Data'!$C$76:$C$89)),"OK","!!"),ISBLANK(G1274),"!",ISBLANK(H1274),"!!!",H1274='6. Data'!$B$3,"vyberte druh nákladu")," ")</f>
        <v xml:space="preserve"> </v>
      </c>
      <c r="J1274" s="261" t="str">
        <f t="shared" si="57"/>
        <v xml:space="preserve"> </v>
      </c>
      <c r="K1274" s="238" t="str">
        <f t="shared" si="58"/>
        <v xml:space="preserve"> </v>
      </c>
      <c r="L1274" s="87" t="str">
        <f t="shared" si="59"/>
        <v xml:space="preserve"> </v>
      </c>
    </row>
    <row r="1275" spans="1:12" x14ac:dyDescent="0.25">
      <c r="A1275" s="72"/>
      <c r="B1275" s="82"/>
      <c r="C1275" s="82"/>
      <c r="D1275" s="79"/>
      <c r="E1275" s="83"/>
      <c r="F1275" s="83"/>
      <c r="G1275" s="81"/>
      <c r="H1275" s="126"/>
      <c r="I1275" s="238" t="str">
        <f>IF(ISNUMBER(F1275),_xlfn.IFS(RIGHT(H1275,3)="(b)",IF(AND(G1275&gt;=DATE('1. Informace o projektu'!$C$3,1,1),G1275&lt;=WORKDAY(DATE('1. Informace o projektu'!$C$3+1,1,31)-1,1)),"OK","!!"),RIGHT(H1275,3)="(a)",IF(AND(G1275&gt;=DATE('1. Informace o projektu'!$C$3,1,1),G1275&lt;=WORKDAY(DATE('1. Informace o projektu'!$C$3,12,31)-1,1,'6. Data'!$C$76:$C$89)),"OK","!!"),ISBLANK(G1275),"!",ISBLANK(H1275),"!!!",H1275='6. Data'!$B$3,"vyberte druh nákladu")," ")</f>
        <v xml:space="preserve"> </v>
      </c>
      <c r="J1275" s="261" t="str">
        <f t="shared" si="57"/>
        <v xml:space="preserve"> </v>
      </c>
      <c r="K1275" s="238" t="str">
        <f t="shared" si="58"/>
        <v xml:space="preserve"> </v>
      </c>
      <c r="L1275" s="87" t="str">
        <f t="shared" si="59"/>
        <v xml:space="preserve"> </v>
      </c>
    </row>
    <row r="1276" spans="1:12" x14ac:dyDescent="0.25">
      <c r="A1276" s="72"/>
      <c r="B1276" s="82"/>
      <c r="C1276" s="82"/>
      <c r="D1276" s="79"/>
      <c r="E1276" s="83"/>
      <c r="F1276" s="83"/>
      <c r="G1276" s="81"/>
      <c r="H1276" s="126"/>
      <c r="I1276" s="238" t="str">
        <f>IF(ISNUMBER(F1276),_xlfn.IFS(RIGHT(H1276,3)="(b)",IF(AND(G1276&gt;=DATE('1. Informace o projektu'!$C$3,1,1),G1276&lt;=WORKDAY(DATE('1. Informace o projektu'!$C$3+1,1,31)-1,1)),"OK","!!"),RIGHT(H1276,3)="(a)",IF(AND(G1276&gt;=DATE('1. Informace o projektu'!$C$3,1,1),G1276&lt;=WORKDAY(DATE('1. Informace o projektu'!$C$3,12,31)-1,1,'6. Data'!$C$76:$C$89)),"OK","!!"),ISBLANK(G1276),"!",ISBLANK(H1276),"!!!",H1276='6. Data'!$B$3,"vyberte druh nákladu")," ")</f>
        <v xml:space="preserve"> </v>
      </c>
      <c r="J1276" s="261" t="str">
        <f t="shared" si="57"/>
        <v xml:space="preserve"> </v>
      </c>
      <c r="K1276" s="238" t="str">
        <f t="shared" si="58"/>
        <v xml:space="preserve"> </v>
      </c>
      <c r="L1276" s="87" t="str">
        <f t="shared" si="59"/>
        <v xml:space="preserve"> </v>
      </c>
    </row>
    <row r="1277" spans="1:12" x14ac:dyDescent="0.25">
      <c r="A1277" s="72"/>
      <c r="B1277" s="82"/>
      <c r="C1277" s="82"/>
      <c r="D1277" s="79"/>
      <c r="E1277" s="83"/>
      <c r="F1277" s="83"/>
      <c r="G1277" s="81"/>
      <c r="H1277" s="126"/>
      <c r="I1277" s="238" t="str">
        <f>IF(ISNUMBER(F1277),_xlfn.IFS(RIGHT(H1277,3)="(b)",IF(AND(G1277&gt;=DATE('1. Informace o projektu'!$C$3,1,1),G1277&lt;=WORKDAY(DATE('1. Informace o projektu'!$C$3+1,1,31)-1,1)),"OK","!!"),RIGHT(H1277,3)="(a)",IF(AND(G1277&gt;=DATE('1. Informace o projektu'!$C$3,1,1),G1277&lt;=WORKDAY(DATE('1. Informace o projektu'!$C$3,12,31)-1,1,'6. Data'!$C$76:$C$89)),"OK","!!"),ISBLANK(G1277),"!",ISBLANK(H1277),"!!!",H1277='6. Data'!$B$3,"vyberte druh nákladu")," ")</f>
        <v xml:space="preserve"> </v>
      </c>
      <c r="J1277" s="261" t="str">
        <f t="shared" si="57"/>
        <v xml:space="preserve"> </v>
      </c>
      <c r="K1277" s="238" t="str">
        <f t="shared" si="58"/>
        <v xml:space="preserve"> </v>
      </c>
      <c r="L1277" s="87" t="str">
        <f t="shared" si="59"/>
        <v xml:space="preserve"> </v>
      </c>
    </row>
    <row r="1278" spans="1:12" x14ac:dyDescent="0.25">
      <c r="A1278" s="72"/>
      <c r="B1278" s="82"/>
      <c r="C1278" s="82"/>
      <c r="D1278" s="79"/>
      <c r="E1278" s="83"/>
      <c r="F1278" s="83"/>
      <c r="G1278" s="81"/>
      <c r="H1278" s="126"/>
      <c r="I1278" s="238" t="str">
        <f>IF(ISNUMBER(F1278),_xlfn.IFS(RIGHT(H1278,3)="(b)",IF(AND(G1278&gt;=DATE('1. Informace o projektu'!$C$3,1,1),G1278&lt;=WORKDAY(DATE('1. Informace o projektu'!$C$3+1,1,31)-1,1)),"OK","!!"),RIGHT(H1278,3)="(a)",IF(AND(G1278&gt;=DATE('1. Informace o projektu'!$C$3,1,1),G1278&lt;=WORKDAY(DATE('1. Informace o projektu'!$C$3,12,31)-1,1,'6. Data'!$C$76:$C$89)),"OK","!!"),ISBLANK(G1278),"!",ISBLANK(H1278),"!!!",H1278='6. Data'!$B$3,"vyberte druh nákladu")," ")</f>
        <v xml:space="preserve"> </v>
      </c>
      <c r="J1278" s="261" t="str">
        <f t="shared" si="57"/>
        <v xml:space="preserve"> </v>
      </c>
      <c r="K1278" s="238" t="str">
        <f t="shared" si="58"/>
        <v xml:space="preserve"> </v>
      </c>
      <c r="L1278" s="87" t="str">
        <f t="shared" si="59"/>
        <v xml:space="preserve"> </v>
      </c>
    </row>
    <row r="1279" spans="1:12" x14ac:dyDescent="0.25">
      <c r="A1279" s="72"/>
      <c r="B1279" s="82"/>
      <c r="C1279" s="82"/>
      <c r="D1279" s="79"/>
      <c r="E1279" s="83"/>
      <c r="F1279" s="83"/>
      <c r="G1279" s="81"/>
      <c r="H1279" s="126"/>
      <c r="I1279" s="238" t="str">
        <f>IF(ISNUMBER(F1279),_xlfn.IFS(RIGHT(H1279,3)="(b)",IF(AND(G1279&gt;=DATE('1. Informace o projektu'!$C$3,1,1),G1279&lt;=WORKDAY(DATE('1. Informace o projektu'!$C$3+1,1,31)-1,1)),"OK","!!"),RIGHT(H1279,3)="(a)",IF(AND(G1279&gt;=DATE('1. Informace o projektu'!$C$3,1,1),G1279&lt;=WORKDAY(DATE('1. Informace o projektu'!$C$3,12,31)-1,1,'6. Data'!$C$76:$C$89)),"OK","!!"),ISBLANK(G1279),"!",ISBLANK(H1279),"!!!",H1279='6. Data'!$B$3,"vyberte druh nákladu")," ")</f>
        <v xml:space="preserve"> </v>
      </c>
      <c r="J1279" s="261" t="str">
        <f t="shared" si="57"/>
        <v xml:space="preserve"> </v>
      </c>
      <c r="K1279" s="238" t="str">
        <f t="shared" si="58"/>
        <v xml:space="preserve"> </v>
      </c>
      <c r="L1279" s="87" t="str">
        <f t="shared" si="59"/>
        <v xml:space="preserve"> </v>
      </c>
    </row>
    <row r="1280" spans="1:12" x14ac:dyDescent="0.25">
      <c r="A1280" s="72"/>
      <c r="B1280" s="82"/>
      <c r="C1280" s="82"/>
      <c r="D1280" s="79"/>
      <c r="E1280" s="83"/>
      <c r="F1280" s="83"/>
      <c r="G1280" s="81"/>
      <c r="H1280" s="126"/>
      <c r="I1280" s="238" t="str">
        <f>IF(ISNUMBER(F1280),_xlfn.IFS(RIGHT(H1280,3)="(b)",IF(AND(G1280&gt;=DATE('1. Informace o projektu'!$C$3,1,1),G1280&lt;=WORKDAY(DATE('1. Informace o projektu'!$C$3+1,1,31)-1,1)),"OK","!!"),RIGHT(H1280,3)="(a)",IF(AND(G1280&gt;=DATE('1. Informace o projektu'!$C$3,1,1),G1280&lt;=WORKDAY(DATE('1. Informace o projektu'!$C$3,12,31)-1,1,'6. Data'!$C$76:$C$89)),"OK","!!"),ISBLANK(G1280),"!",ISBLANK(H1280),"!!!",H1280='6. Data'!$B$3,"vyberte druh nákladu")," ")</f>
        <v xml:space="preserve"> </v>
      </c>
      <c r="J1280" s="261" t="str">
        <f t="shared" si="57"/>
        <v xml:space="preserve"> </v>
      </c>
      <c r="K1280" s="238" t="str">
        <f t="shared" si="58"/>
        <v xml:space="preserve"> </v>
      </c>
      <c r="L1280" s="87" t="str">
        <f t="shared" si="59"/>
        <v xml:space="preserve"> </v>
      </c>
    </row>
    <row r="1281" spans="1:12" x14ac:dyDescent="0.25">
      <c r="A1281" s="72"/>
      <c r="B1281" s="82"/>
      <c r="C1281" s="82"/>
      <c r="D1281" s="79"/>
      <c r="E1281" s="83"/>
      <c r="F1281" s="83"/>
      <c r="G1281" s="81"/>
      <c r="H1281" s="126"/>
      <c r="I1281" s="238" t="str">
        <f>IF(ISNUMBER(F1281),_xlfn.IFS(RIGHT(H1281,3)="(b)",IF(AND(G1281&gt;=DATE('1. Informace o projektu'!$C$3,1,1),G1281&lt;=WORKDAY(DATE('1. Informace o projektu'!$C$3+1,1,31)-1,1)),"OK","!!"),RIGHT(H1281,3)="(a)",IF(AND(G1281&gt;=DATE('1. Informace o projektu'!$C$3,1,1),G1281&lt;=WORKDAY(DATE('1. Informace o projektu'!$C$3,12,31)-1,1,'6. Data'!$C$76:$C$89)),"OK","!!"),ISBLANK(G1281),"!",ISBLANK(H1281),"!!!",H1281='6. Data'!$B$3,"vyberte druh nákladu")," ")</f>
        <v xml:space="preserve"> </v>
      </c>
      <c r="J1281" s="261" t="str">
        <f t="shared" si="57"/>
        <v xml:space="preserve"> </v>
      </c>
      <c r="K1281" s="238" t="str">
        <f t="shared" si="58"/>
        <v xml:space="preserve"> </v>
      </c>
      <c r="L1281" s="87" t="str">
        <f t="shared" si="59"/>
        <v xml:space="preserve"> </v>
      </c>
    </row>
    <row r="1282" spans="1:12" x14ac:dyDescent="0.25">
      <c r="A1282" s="72"/>
      <c r="B1282" s="82"/>
      <c r="C1282" s="82"/>
      <c r="D1282" s="79"/>
      <c r="E1282" s="83"/>
      <c r="F1282" s="83"/>
      <c r="G1282" s="81"/>
      <c r="H1282" s="126"/>
      <c r="I1282" s="238" t="str">
        <f>IF(ISNUMBER(F1282),_xlfn.IFS(RIGHT(H1282,3)="(b)",IF(AND(G1282&gt;=DATE('1. Informace o projektu'!$C$3,1,1),G1282&lt;=WORKDAY(DATE('1. Informace o projektu'!$C$3+1,1,31)-1,1)),"OK","!!"),RIGHT(H1282,3)="(a)",IF(AND(G1282&gt;=DATE('1. Informace o projektu'!$C$3,1,1),G1282&lt;=WORKDAY(DATE('1. Informace o projektu'!$C$3,12,31)-1,1,'6. Data'!$C$76:$C$89)),"OK","!!"),ISBLANK(G1282),"!",ISBLANK(H1282),"!!!",H1282='6. Data'!$B$3,"vyberte druh nákladu")," ")</f>
        <v xml:space="preserve"> </v>
      </c>
      <c r="J1282" s="261" t="str">
        <f t="shared" si="57"/>
        <v xml:space="preserve"> </v>
      </c>
      <c r="K1282" s="238" t="str">
        <f t="shared" si="58"/>
        <v xml:space="preserve"> </v>
      </c>
      <c r="L1282" s="87" t="str">
        <f t="shared" si="59"/>
        <v xml:space="preserve"> </v>
      </c>
    </row>
    <row r="1283" spans="1:12" x14ac:dyDescent="0.25">
      <c r="A1283" s="72"/>
      <c r="B1283" s="82"/>
      <c r="C1283" s="82"/>
      <c r="D1283" s="79"/>
      <c r="E1283" s="83"/>
      <c r="F1283" s="83"/>
      <c r="G1283" s="81"/>
      <c r="H1283" s="126"/>
      <c r="I1283" s="238" t="str">
        <f>IF(ISNUMBER(F1283),_xlfn.IFS(RIGHT(H1283,3)="(b)",IF(AND(G1283&gt;=DATE('1. Informace o projektu'!$C$3,1,1),G1283&lt;=WORKDAY(DATE('1. Informace o projektu'!$C$3+1,1,31)-1,1)),"OK","!!"),RIGHT(H1283,3)="(a)",IF(AND(G1283&gt;=DATE('1. Informace o projektu'!$C$3,1,1),G1283&lt;=WORKDAY(DATE('1. Informace o projektu'!$C$3,12,31)-1,1,'6. Data'!$C$76:$C$89)),"OK","!!"),ISBLANK(G1283),"!",ISBLANK(H1283),"!!!",H1283='6. Data'!$B$3,"vyberte druh nákladu")," ")</f>
        <v xml:space="preserve"> </v>
      </c>
      <c r="J1283" s="261" t="str">
        <f t="shared" si="57"/>
        <v xml:space="preserve"> </v>
      </c>
      <c r="K1283" s="238" t="str">
        <f t="shared" si="58"/>
        <v xml:space="preserve"> </v>
      </c>
      <c r="L1283" s="87" t="str">
        <f t="shared" si="59"/>
        <v xml:space="preserve"> </v>
      </c>
    </row>
    <row r="1284" spans="1:12" x14ac:dyDescent="0.25">
      <c r="A1284" s="72"/>
      <c r="B1284" s="82"/>
      <c r="C1284" s="82"/>
      <c r="D1284" s="79"/>
      <c r="E1284" s="83"/>
      <c r="F1284" s="83"/>
      <c r="G1284" s="81"/>
      <c r="H1284" s="126"/>
      <c r="I1284" s="238" t="str">
        <f>IF(ISNUMBER(F1284),_xlfn.IFS(RIGHT(H1284,3)="(b)",IF(AND(G1284&gt;=DATE('1. Informace o projektu'!$C$3,1,1),G1284&lt;=WORKDAY(DATE('1. Informace o projektu'!$C$3+1,1,31)-1,1)),"OK","!!"),RIGHT(H1284,3)="(a)",IF(AND(G1284&gt;=DATE('1. Informace o projektu'!$C$3,1,1),G1284&lt;=WORKDAY(DATE('1. Informace o projektu'!$C$3,12,31)-1,1,'6. Data'!$C$76:$C$89)),"OK","!!"),ISBLANK(G1284),"!",ISBLANK(H1284),"!!!",H1284='6. Data'!$B$3,"vyberte druh nákladu")," ")</f>
        <v xml:space="preserve"> </v>
      </c>
      <c r="J1284" s="261" t="str">
        <f t="shared" si="57"/>
        <v xml:space="preserve"> </v>
      </c>
      <c r="K1284" s="238" t="str">
        <f t="shared" si="58"/>
        <v xml:space="preserve"> </v>
      </c>
      <c r="L1284" s="87" t="str">
        <f t="shared" si="59"/>
        <v xml:space="preserve"> </v>
      </c>
    </row>
    <row r="1285" spans="1:12" x14ac:dyDescent="0.25">
      <c r="A1285" s="72"/>
      <c r="B1285" s="82"/>
      <c r="C1285" s="82"/>
      <c r="D1285" s="79"/>
      <c r="E1285" s="83"/>
      <c r="F1285" s="83"/>
      <c r="G1285" s="81"/>
      <c r="H1285" s="126"/>
      <c r="I1285" s="238" t="str">
        <f>IF(ISNUMBER(F1285),_xlfn.IFS(RIGHT(H1285,3)="(b)",IF(AND(G1285&gt;=DATE('1. Informace o projektu'!$C$3,1,1),G1285&lt;=WORKDAY(DATE('1. Informace o projektu'!$C$3+1,1,31)-1,1)),"OK","!!"),RIGHT(H1285,3)="(a)",IF(AND(G1285&gt;=DATE('1. Informace o projektu'!$C$3,1,1),G1285&lt;=WORKDAY(DATE('1. Informace o projektu'!$C$3,12,31)-1,1,'6. Data'!$C$76:$C$89)),"OK","!!"),ISBLANK(G1285),"!",ISBLANK(H1285),"!!!",H1285='6. Data'!$B$3,"vyberte druh nákladu")," ")</f>
        <v xml:space="preserve"> </v>
      </c>
      <c r="J1285" s="261" t="str">
        <f t="shared" si="57"/>
        <v xml:space="preserve"> </v>
      </c>
      <c r="K1285" s="238" t="str">
        <f t="shared" si="58"/>
        <v xml:space="preserve"> </v>
      </c>
      <c r="L1285" s="87" t="str">
        <f t="shared" si="59"/>
        <v xml:space="preserve"> </v>
      </c>
    </row>
    <row r="1286" spans="1:12" x14ac:dyDescent="0.25">
      <c r="A1286" s="72"/>
      <c r="B1286" s="82"/>
      <c r="C1286" s="82"/>
      <c r="D1286" s="79"/>
      <c r="E1286" s="83"/>
      <c r="F1286" s="83"/>
      <c r="G1286" s="81"/>
      <c r="H1286" s="126"/>
      <c r="I1286" s="238" t="str">
        <f>IF(ISNUMBER(F1286),_xlfn.IFS(RIGHT(H1286,3)="(b)",IF(AND(G1286&gt;=DATE('1. Informace o projektu'!$C$3,1,1),G1286&lt;=WORKDAY(DATE('1. Informace o projektu'!$C$3+1,1,31)-1,1)),"OK","!!"),RIGHT(H1286,3)="(a)",IF(AND(G1286&gt;=DATE('1. Informace o projektu'!$C$3,1,1),G1286&lt;=WORKDAY(DATE('1. Informace o projektu'!$C$3,12,31)-1,1,'6. Data'!$C$76:$C$89)),"OK","!!"),ISBLANK(G1286),"!",ISBLANK(H1286),"!!!",H1286='6. Data'!$B$3,"vyberte druh nákladu")," ")</f>
        <v xml:space="preserve"> </v>
      </c>
      <c r="J1286" s="261" t="str">
        <f t="shared" si="57"/>
        <v xml:space="preserve"> </v>
      </c>
      <c r="K1286" s="238" t="str">
        <f t="shared" si="58"/>
        <v xml:space="preserve"> </v>
      </c>
      <c r="L1286" s="87" t="str">
        <f t="shared" si="59"/>
        <v xml:space="preserve"> </v>
      </c>
    </row>
    <row r="1287" spans="1:12" x14ac:dyDescent="0.25">
      <c r="A1287" s="72"/>
      <c r="B1287" s="82"/>
      <c r="C1287" s="82"/>
      <c r="D1287" s="79"/>
      <c r="E1287" s="83"/>
      <c r="F1287" s="83"/>
      <c r="G1287" s="81"/>
      <c r="H1287" s="126"/>
      <c r="I1287" s="238" t="str">
        <f>IF(ISNUMBER(F1287),_xlfn.IFS(RIGHT(H1287,3)="(b)",IF(AND(G1287&gt;=DATE('1. Informace o projektu'!$C$3,1,1),G1287&lt;=WORKDAY(DATE('1. Informace o projektu'!$C$3+1,1,31)-1,1)),"OK","!!"),RIGHT(H1287,3)="(a)",IF(AND(G1287&gt;=DATE('1. Informace o projektu'!$C$3,1,1),G1287&lt;=WORKDAY(DATE('1. Informace o projektu'!$C$3,12,31)-1,1,'6. Data'!$C$76:$C$89)),"OK","!!"),ISBLANK(G1287),"!",ISBLANK(H1287),"!!!",H1287='6. Data'!$B$3,"vyberte druh nákladu")," ")</f>
        <v xml:space="preserve"> </v>
      </c>
      <c r="J1287" s="261" t="str">
        <f t="shared" ref="J1287:J1350" si="60">_xlfn.IFS(I1287="!","Zapište datum úhrady",I1287="ok"," ",I1287=" "," ",I1287="!!!","vyberte druh nákladu",I1287="!!","nepovolené datum úhrady",I1287="vyberte druh nákladu","vyberte druh nákladu")</f>
        <v xml:space="preserve"> </v>
      </c>
      <c r="K1287" s="238" t="str">
        <f t="shared" ref="K1287:K1350" si="61">IF(ISNUMBER(F1287),IF(E1287&gt;=F1287,"OK","!")," ")</f>
        <v xml:space="preserve"> </v>
      </c>
      <c r="L1287" s="87" t="str">
        <f t="shared" ref="L1287:L1350" si="62">_xlfn.IFS(K1287="!","Hrazeno z dotace je vyšší než fakturovaná částka",K1287="ok"," ",K1287=" "," ")</f>
        <v xml:space="preserve"> </v>
      </c>
    </row>
    <row r="1288" spans="1:12" x14ac:dyDescent="0.25">
      <c r="A1288" s="72"/>
      <c r="B1288" s="82"/>
      <c r="C1288" s="82"/>
      <c r="D1288" s="79"/>
      <c r="E1288" s="83"/>
      <c r="F1288" s="83"/>
      <c r="G1288" s="81"/>
      <c r="H1288" s="126"/>
      <c r="I1288" s="238" t="str">
        <f>IF(ISNUMBER(F1288),_xlfn.IFS(RIGHT(H1288,3)="(b)",IF(AND(G1288&gt;=DATE('1. Informace o projektu'!$C$3,1,1),G1288&lt;=WORKDAY(DATE('1. Informace o projektu'!$C$3+1,1,31)-1,1)),"OK","!!"),RIGHT(H1288,3)="(a)",IF(AND(G1288&gt;=DATE('1. Informace o projektu'!$C$3,1,1),G1288&lt;=WORKDAY(DATE('1. Informace o projektu'!$C$3,12,31)-1,1,'6. Data'!$C$76:$C$89)),"OK","!!"),ISBLANK(G1288),"!",ISBLANK(H1288),"!!!",H1288='6. Data'!$B$3,"vyberte druh nákladu")," ")</f>
        <v xml:space="preserve"> </v>
      </c>
      <c r="J1288" s="261" t="str">
        <f t="shared" si="60"/>
        <v xml:space="preserve"> </v>
      </c>
      <c r="K1288" s="238" t="str">
        <f t="shared" si="61"/>
        <v xml:space="preserve"> </v>
      </c>
      <c r="L1288" s="87" t="str">
        <f t="shared" si="62"/>
        <v xml:space="preserve"> </v>
      </c>
    </row>
    <row r="1289" spans="1:12" x14ac:dyDescent="0.25">
      <c r="A1289" s="72"/>
      <c r="B1289" s="82"/>
      <c r="C1289" s="82"/>
      <c r="D1289" s="79"/>
      <c r="E1289" s="83"/>
      <c r="F1289" s="83"/>
      <c r="G1289" s="81"/>
      <c r="H1289" s="126"/>
      <c r="I1289" s="238" t="str">
        <f>IF(ISNUMBER(F1289),_xlfn.IFS(RIGHT(H1289,3)="(b)",IF(AND(G1289&gt;=DATE('1. Informace o projektu'!$C$3,1,1),G1289&lt;=WORKDAY(DATE('1. Informace o projektu'!$C$3+1,1,31)-1,1)),"OK","!!"),RIGHT(H1289,3)="(a)",IF(AND(G1289&gt;=DATE('1. Informace o projektu'!$C$3,1,1),G1289&lt;=WORKDAY(DATE('1. Informace o projektu'!$C$3,12,31)-1,1,'6. Data'!$C$76:$C$89)),"OK","!!"),ISBLANK(G1289),"!",ISBLANK(H1289),"!!!",H1289='6. Data'!$B$3,"vyberte druh nákladu")," ")</f>
        <v xml:space="preserve"> </v>
      </c>
      <c r="J1289" s="261" t="str">
        <f t="shared" si="60"/>
        <v xml:space="preserve"> </v>
      </c>
      <c r="K1289" s="238" t="str">
        <f t="shared" si="61"/>
        <v xml:space="preserve"> </v>
      </c>
      <c r="L1289" s="87" t="str">
        <f t="shared" si="62"/>
        <v xml:space="preserve"> </v>
      </c>
    </row>
    <row r="1290" spans="1:12" x14ac:dyDescent="0.25">
      <c r="A1290" s="72"/>
      <c r="B1290" s="82"/>
      <c r="C1290" s="82"/>
      <c r="D1290" s="79"/>
      <c r="E1290" s="83"/>
      <c r="F1290" s="83"/>
      <c r="G1290" s="81"/>
      <c r="H1290" s="126"/>
      <c r="I1290" s="238" t="str">
        <f>IF(ISNUMBER(F1290),_xlfn.IFS(RIGHT(H1290,3)="(b)",IF(AND(G1290&gt;=DATE('1. Informace o projektu'!$C$3,1,1),G1290&lt;=WORKDAY(DATE('1. Informace o projektu'!$C$3+1,1,31)-1,1)),"OK","!!"),RIGHT(H1290,3)="(a)",IF(AND(G1290&gt;=DATE('1. Informace o projektu'!$C$3,1,1),G1290&lt;=WORKDAY(DATE('1. Informace o projektu'!$C$3,12,31)-1,1,'6. Data'!$C$76:$C$89)),"OK","!!"),ISBLANK(G1290),"!",ISBLANK(H1290),"!!!",H1290='6. Data'!$B$3,"vyberte druh nákladu")," ")</f>
        <v xml:space="preserve"> </v>
      </c>
      <c r="J1290" s="261" t="str">
        <f t="shared" si="60"/>
        <v xml:space="preserve"> </v>
      </c>
      <c r="K1290" s="238" t="str">
        <f t="shared" si="61"/>
        <v xml:space="preserve"> </v>
      </c>
      <c r="L1290" s="87" t="str">
        <f t="shared" si="62"/>
        <v xml:space="preserve"> </v>
      </c>
    </row>
    <row r="1291" spans="1:12" x14ac:dyDescent="0.25">
      <c r="A1291" s="72"/>
      <c r="B1291" s="82"/>
      <c r="C1291" s="82"/>
      <c r="D1291" s="79"/>
      <c r="E1291" s="83"/>
      <c r="F1291" s="83"/>
      <c r="G1291" s="81"/>
      <c r="H1291" s="126"/>
      <c r="I1291" s="238" t="str">
        <f>IF(ISNUMBER(F1291),_xlfn.IFS(RIGHT(H1291,3)="(b)",IF(AND(G1291&gt;=DATE('1. Informace o projektu'!$C$3,1,1),G1291&lt;=WORKDAY(DATE('1. Informace o projektu'!$C$3+1,1,31)-1,1)),"OK","!!"),RIGHT(H1291,3)="(a)",IF(AND(G1291&gt;=DATE('1. Informace o projektu'!$C$3,1,1),G1291&lt;=WORKDAY(DATE('1. Informace o projektu'!$C$3,12,31)-1,1,'6. Data'!$C$76:$C$89)),"OK","!!"),ISBLANK(G1291),"!",ISBLANK(H1291),"!!!",H1291='6. Data'!$B$3,"vyberte druh nákladu")," ")</f>
        <v xml:space="preserve"> </v>
      </c>
      <c r="J1291" s="261" t="str">
        <f t="shared" si="60"/>
        <v xml:space="preserve"> </v>
      </c>
      <c r="K1291" s="238" t="str">
        <f t="shared" si="61"/>
        <v xml:space="preserve"> </v>
      </c>
      <c r="L1291" s="87" t="str">
        <f t="shared" si="62"/>
        <v xml:space="preserve"> </v>
      </c>
    </row>
    <row r="1292" spans="1:12" x14ac:dyDescent="0.25">
      <c r="A1292" s="72"/>
      <c r="B1292" s="82"/>
      <c r="C1292" s="82"/>
      <c r="D1292" s="79"/>
      <c r="E1292" s="83"/>
      <c r="F1292" s="83"/>
      <c r="G1292" s="81"/>
      <c r="H1292" s="126"/>
      <c r="I1292" s="238" t="str">
        <f>IF(ISNUMBER(F1292),_xlfn.IFS(RIGHT(H1292,3)="(b)",IF(AND(G1292&gt;=DATE('1. Informace o projektu'!$C$3,1,1),G1292&lt;=WORKDAY(DATE('1. Informace o projektu'!$C$3+1,1,31)-1,1)),"OK","!!"),RIGHT(H1292,3)="(a)",IF(AND(G1292&gt;=DATE('1. Informace o projektu'!$C$3,1,1),G1292&lt;=WORKDAY(DATE('1. Informace o projektu'!$C$3,12,31)-1,1,'6. Data'!$C$76:$C$89)),"OK","!!"),ISBLANK(G1292),"!",ISBLANK(H1292),"!!!",H1292='6. Data'!$B$3,"vyberte druh nákladu")," ")</f>
        <v xml:space="preserve"> </v>
      </c>
      <c r="J1292" s="261" t="str">
        <f t="shared" si="60"/>
        <v xml:space="preserve"> </v>
      </c>
      <c r="K1292" s="238" t="str">
        <f t="shared" si="61"/>
        <v xml:space="preserve"> </v>
      </c>
      <c r="L1292" s="87" t="str">
        <f t="shared" si="62"/>
        <v xml:space="preserve"> </v>
      </c>
    </row>
    <row r="1293" spans="1:12" x14ac:dyDescent="0.25">
      <c r="A1293" s="72"/>
      <c r="B1293" s="82"/>
      <c r="C1293" s="82"/>
      <c r="D1293" s="79"/>
      <c r="E1293" s="83"/>
      <c r="F1293" s="83"/>
      <c r="G1293" s="81"/>
      <c r="H1293" s="126"/>
      <c r="I1293" s="238" t="str">
        <f>IF(ISNUMBER(F1293),_xlfn.IFS(RIGHT(H1293,3)="(b)",IF(AND(G1293&gt;=DATE('1. Informace o projektu'!$C$3,1,1),G1293&lt;=WORKDAY(DATE('1. Informace o projektu'!$C$3+1,1,31)-1,1)),"OK","!!"),RIGHT(H1293,3)="(a)",IF(AND(G1293&gt;=DATE('1. Informace o projektu'!$C$3,1,1),G1293&lt;=WORKDAY(DATE('1. Informace o projektu'!$C$3,12,31)-1,1,'6. Data'!$C$76:$C$89)),"OK","!!"),ISBLANK(G1293),"!",ISBLANK(H1293),"!!!",H1293='6. Data'!$B$3,"vyberte druh nákladu")," ")</f>
        <v xml:space="preserve"> </v>
      </c>
      <c r="J1293" s="261" t="str">
        <f t="shared" si="60"/>
        <v xml:space="preserve"> </v>
      </c>
      <c r="K1293" s="238" t="str">
        <f t="shared" si="61"/>
        <v xml:space="preserve"> </v>
      </c>
      <c r="L1293" s="87" t="str">
        <f t="shared" si="62"/>
        <v xml:space="preserve"> </v>
      </c>
    </row>
    <row r="1294" spans="1:12" x14ac:dyDescent="0.25">
      <c r="A1294" s="72"/>
      <c r="B1294" s="82"/>
      <c r="C1294" s="82"/>
      <c r="D1294" s="79"/>
      <c r="E1294" s="83"/>
      <c r="F1294" s="83"/>
      <c r="G1294" s="81"/>
      <c r="H1294" s="126"/>
      <c r="I1294" s="238" t="str">
        <f>IF(ISNUMBER(F1294),_xlfn.IFS(RIGHT(H1294,3)="(b)",IF(AND(G1294&gt;=DATE('1. Informace o projektu'!$C$3,1,1),G1294&lt;=WORKDAY(DATE('1. Informace o projektu'!$C$3+1,1,31)-1,1)),"OK","!!"),RIGHT(H1294,3)="(a)",IF(AND(G1294&gt;=DATE('1. Informace o projektu'!$C$3,1,1),G1294&lt;=WORKDAY(DATE('1. Informace o projektu'!$C$3,12,31)-1,1,'6. Data'!$C$76:$C$89)),"OK","!!"),ISBLANK(G1294),"!",ISBLANK(H1294),"!!!",H1294='6. Data'!$B$3,"vyberte druh nákladu")," ")</f>
        <v xml:space="preserve"> </v>
      </c>
      <c r="J1294" s="261" t="str">
        <f t="shared" si="60"/>
        <v xml:space="preserve"> </v>
      </c>
      <c r="K1294" s="238" t="str">
        <f t="shared" si="61"/>
        <v xml:space="preserve"> </v>
      </c>
      <c r="L1294" s="87" t="str">
        <f t="shared" si="62"/>
        <v xml:space="preserve"> </v>
      </c>
    </row>
    <row r="1295" spans="1:12" x14ac:dyDescent="0.25">
      <c r="A1295" s="72"/>
      <c r="B1295" s="82"/>
      <c r="C1295" s="82"/>
      <c r="D1295" s="79"/>
      <c r="E1295" s="83"/>
      <c r="F1295" s="83"/>
      <c r="G1295" s="81"/>
      <c r="H1295" s="126"/>
      <c r="I1295" s="238" t="str">
        <f>IF(ISNUMBER(F1295),_xlfn.IFS(RIGHT(H1295,3)="(b)",IF(AND(G1295&gt;=DATE('1. Informace o projektu'!$C$3,1,1),G1295&lt;=WORKDAY(DATE('1. Informace o projektu'!$C$3+1,1,31)-1,1)),"OK","!!"),RIGHT(H1295,3)="(a)",IF(AND(G1295&gt;=DATE('1. Informace o projektu'!$C$3,1,1),G1295&lt;=WORKDAY(DATE('1. Informace o projektu'!$C$3,12,31)-1,1,'6. Data'!$C$76:$C$89)),"OK","!!"),ISBLANK(G1295),"!",ISBLANK(H1295),"!!!",H1295='6. Data'!$B$3,"vyberte druh nákladu")," ")</f>
        <v xml:space="preserve"> </v>
      </c>
      <c r="J1295" s="261" t="str">
        <f t="shared" si="60"/>
        <v xml:space="preserve"> </v>
      </c>
      <c r="K1295" s="238" t="str">
        <f t="shared" si="61"/>
        <v xml:space="preserve"> </v>
      </c>
      <c r="L1295" s="87" t="str">
        <f t="shared" si="62"/>
        <v xml:space="preserve"> </v>
      </c>
    </row>
    <row r="1296" spans="1:12" x14ac:dyDescent="0.25">
      <c r="A1296" s="72"/>
      <c r="B1296" s="82"/>
      <c r="C1296" s="82"/>
      <c r="D1296" s="79"/>
      <c r="E1296" s="83"/>
      <c r="F1296" s="83"/>
      <c r="G1296" s="81"/>
      <c r="H1296" s="126"/>
      <c r="I1296" s="238" t="str">
        <f>IF(ISNUMBER(F1296),_xlfn.IFS(RIGHT(H1296,3)="(b)",IF(AND(G1296&gt;=DATE('1. Informace o projektu'!$C$3,1,1),G1296&lt;=WORKDAY(DATE('1. Informace o projektu'!$C$3+1,1,31)-1,1)),"OK","!!"),RIGHT(H1296,3)="(a)",IF(AND(G1296&gt;=DATE('1. Informace o projektu'!$C$3,1,1),G1296&lt;=WORKDAY(DATE('1. Informace o projektu'!$C$3,12,31)-1,1,'6. Data'!$C$76:$C$89)),"OK","!!"),ISBLANK(G1296),"!",ISBLANK(H1296),"!!!",H1296='6. Data'!$B$3,"vyberte druh nákladu")," ")</f>
        <v xml:space="preserve"> </v>
      </c>
      <c r="J1296" s="261" t="str">
        <f t="shared" si="60"/>
        <v xml:space="preserve"> </v>
      </c>
      <c r="K1296" s="238" t="str">
        <f t="shared" si="61"/>
        <v xml:space="preserve"> </v>
      </c>
      <c r="L1296" s="87" t="str">
        <f t="shared" si="62"/>
        <v xml:space="preserve"> </v>
      </c>
    </row>
    <row r="1297" spans="1:12" x14ac:dyDescent="0.25">
      <c r="A1297" s="72"/>
      <c r="B1297" s="82"/>
      <c r="C1297" s="82"/>
      <c r="D1297" s="79"/>
      <c r="E1297" s="83"/>
      <c r="F1297" s="83"/>
      <c r="G1297" s="81"/>
      <c r="H1297" s="126"/>
      <c r="I1297" s="238" t="str">
        <f>IF(ISNUMBER(F1297),_xlfn.IFS(RIGHT(H1297,3)="(b)",IF(AND(G1297&gt;=DATE('1. Informace o projektu'!$C$3,1,1),G1297&lt;=WORKDAY(DATE('1. Informace o projektu'!$C$3+1,1,31)-1,1)),"OK","!!"),RIGHT(H1297,3)="(a)",IF(AND(G1297&gt;=DATE('1. Informace o projektu'!$C$3,1,1),G1297&lt;=WORKDAY(DATE('1. Informace o projektu'!$C$3,12,31)-1,1,'6. Data'!$C$76:$C$89)),"OK","!!"),ISBLANK(G1297),"!",ISBLANK(H1297),"!!!",H1297='6. Data'!$B$3,"vyberte druh nákladu")," ")</f>
        <v xml:space="preserve"> </v>
      </c>
      <c r="J1297" s="261" t="str">
        <f t="shared" si="60"/>
        <v xml:space="preserve"> </v>
      </c>
      <c r="K1297" s="238" t="str">
        <f t="shared" si="61"/>
        <v xml:space="preserve"> </v>
      </c>
      <c r="L1297" s="87" t="str">
        <f t="shared" si="62"/>
        <v xml:space="preserve"> </v>
      </c>
    </row>
    <row r="1298" spans="1:12" x14ac:dyDescent="0.25">
      <c r="A1298" s="72"/>
      <c r="B1298" s="82"/>
      <c r="C1298" s="82"/>
      <c r="D1298" s="79"/>
      <c r="E1298" s="83"/>
      <c r="F1298" s="83"/>
      <c r="G1298" s="81"/>
      <c r="H1298" s="126"/>
      <c r="I1298" s="238" t="str">
        <f>IF(ISNUMBER(F1298),_xlfn.IFS(RIGHT(H1298,3)="(b)",IF(AND(G1298&gt;=DATE('1. Informace o projektu'!$C$3,1,1),G1298&lt;=WORKDAY(DATE('1. Informace o projektu'!$C$3+1,1,31)-1,1)),"OK","!!"),RIGHT(H1298,3)="(a)",IF(AND(G1298&gt;=DATE('1. Informace o projektu'!$C$3,1,1),G1298&lt;=WORKDAY(DATE('1. Informace o projektu'!$C$3,12,31)-1,1,'6. Data'!$C$76:$C$89)),"OK","!!"),ISBLANK(G1298),"!",ISBLANK(H1298),"!!!",H1298='6. Data'!$B$3,"vyberte druh nákladu")," ")</f>
        <v xml:space="preserve"> </v>
      </c>
      <c r="J1298" s="261" t="str">
        <f t="shared" si="60"/>
        <v xml:space="preserve"> </v>
      </c>
      <c r="K1298" s="238" t="str">
        <f t="shared" si="61"/>
        <v xml:space="preserve"> </v>
      </c>
      <c r="L1298" s="87" t="str">
        <f t="shared" si="62"/>
        <v xml:space="preserve"> </v>
      </c>
    </row>
    <row r="1299" spans="1:12" x14ac:dyDescent="0.25">
      <c r="A1299" s="72"/>
      <c r="B1299" s="82"/>
      <c r="C1299" s="82"/>
      <c r="D1299" s="79"/>
      <c r="E1299" s="83"/>
      <c r="F1299" s="83"/>
      <c r="G1299" s="81"/>
      <c r="H1299" s="126"/>
      <c r="I1299" s="238" t="str">
        <f>IF(ISNUMBER(F1299),_xlfn.IFS(RIGHT(H1299,3)="(b)",IF(AND(G1299&gt;=DATE('1. Informace o projektu'!$C$3,1,1),G1299&lt;=WORKDAY(DATE('1. Informace o projektu'!$C$3+1,1,31)-1,1)),"OK","!!"),RIGHT(H1299,3)="(a)",IF(AND(G1299&gt;=DATE('1. Informace o projektu'!$C$3,1,1),G1299&lt;=WORKDAY(DATE('1. Informace o projektu'!$C$3,12,31)-1,1,'6. Data'!$C$76:$C$89)),"OK","!!"),ISBLANK(G1299),"!",ISBLANK(H1299),"!!!",H1299='6. Data'!$B$3,"vyberte druh nákladu")," ")</f>
        <v xml:space="preserve"> </v>
      </c>
      <c r="J1299" s="261" t="str">
        <f t="shared" si="60"/>
        <v xml:space="preserve"> </v>
      </c>
      <c r="K1299" s="238" t="str">
        <f t="shared" si="61"/>
        <v xml:space="preserve"> </v>
      </c>
      <c r="L1299" s="87" t="str">
        <f t="shared" si="62"/>
        <v xml:space="preserve"> </v>
      </c>
    </row>
    <row r="1300" spans="1:12" x14ac:dyDescent="0.25">
      <c r="A1300" s="72"/>
      <c r="B1300" s="82"/>
      <c r="C1300" s="82"/>
      <c r="D1300" s="79"/>
      <c r="E1300" s="83"/>
      <c r="F1300" s="83"/>
      <c r="G1300" s="81"/>
      <c r="H1300" s="126"/>
      <c r="I1300" s="238" t="str">
        <f>IF(ISNUMBER(F1300),_xlfn.IFS(RIGHT(H1300,3)="(b)",IF(AND(G1300&gt;=DATE('1. Informace o projektu'!$C$3,1,1),G1300&lt;=WORKDAY(DATE('1. Informace o projektu'!$C$3+1,1,31)-1,1)),"OK","!!"),RIGHT(H1300,3)="(a)",IF(AND(G1300&gt;=DATE('1. Informace o projektu'!$C$3,1,1),G1300&lt;=WORKDAY(DATE('1. Informace o projektu'!$C$3,12,31)-1,1,'6. Data'!$C$76:$C$89)),"OK","!!"),ISBLANK(G1300),"!",ISBLANK(H1300),"!!!",H1300='6. Data'!$B$3,"vyberte druh nákladu")," ")</f>
        <v xml:space="preserve"> </v>
      </c>
      <c r="J1300" s="261" t="str">
        <f t="shared" si="60"/>
        <v xml:space="preserve"> </v>
      </c>
      <c r="K1300" s="238" t="str">
        <f t="shared" si="61"/>
        <v xml:space="preserve"> </v>
      </c>
      <c r="L1300" s="87" t="str">
        <f t="shared" si="62"/>
        <v xml:space="preserve"> </v>
      </c>
    </row>
    <row r="1301" spans="1:12" x14ac:dyDescent="0.25">
      <c r="A1301" s="72"/>
      <c r="B1301" s="82"/>
      <c r="C1301" s="82"/>
      <c r="D1301" s="79"/>
      <c r="E1301" s="83"/>
      <c r="F1301" s="83"/>
      <c r="G1301" s="81"/>
      <c r="H1301" s="126"/>
      <c r="I1301" s="238" t="str">
        <f>IF(ISNUMBER(F1301),_xlfn.IFS(RIGHT(H1301,3)="(b)",IF(AND(G1301&gt;=DATE('1. Informace o projektu'!$C$3,1,1),G1301&lt;=WORKDAY(DATE('1. Informace o projektu'!$C$3+1,1,31)-1,1)),"OK","!!"),RIGHT(H1301,3)="(a)",IF(AND(G1301&gt;=DATE('1. Informace o projektu'!$C$3,1,1),G1301&lt;=WORKDAY(DATE('1. Informace o projektu'!$C$3,12,31)-1,1,'6. Data'!$C$76:$C$89)),"OK","!!"),ISBLANK(G1301),"!",ISBLANK(H1301),"!!!",H1301='6. Data'!$B$3,"vyberte druh nákladu")," ")</f>
        <v xml:space="preserve"> </v>
      </c>
      <c r="J1301" s="261" t="str">
        <f t="shared" si="60"/>
        <v xml:space="preserve"> </v>
      </c>
      <c r="K1301" s="238" t="str">
        <f t="shared" si="61"/>
        <v xml:space="preserve"> </v>
      </c>
      <c r="L1301" s="87" t="str">
        <f t="shared" si="62"/>
        <v xml:space="preserve"> </v>
      </c>
    </row>
    <row r="1302" spans="1:12" x14ac:dyDescent="0.25">
      <c r="A1302" s="72"/>
      <c r="B1302" s="82"/>
      <c r="C1302" s="82"/>
      <c r="D1302" s="79"/>
      <c r="E1302" s="83"/>
      <c r="F1302" s="83"/>
      <c r="G1302" s="81"/>
      <c r="H1302" s="126"/>
      <c r="I1302" s="238" t="str">
        <f>IF(ISNUMBER(F1302),_xlfn.IFS(RIGHT(H1302,3)="(b)",IF(AND(G1302&gt;=DATE('1. Informace o projektu'!$C$3,1,1),G1302&lt;=WORKDAY(DATE('1. Informace o projektu'!$C$3+1,1,31)-1,1)),"OK","!!"),RIGHT(H1302,3)="(a)",IF(AND(G1302&gt;=DATE('1. Informace o projektu'!$C$3,1,1),G1302&lt;=WORKDAY(DATE('1. Informace o projektu'!$C$3,12,31)-1,1,'6. Data'!$C$76:$C$89)),"OK","!!"),ISBLANK(G1302),"!",ISBLANK(H1302),"!!!",H1302='6. Data'!$B$3,"vyberte druh nákladu")," ")</f>
        <v xml:space="preserve"> </v>
      </c>
      <c r="J1302" s="261" t="str">
        <f t="shared" si="60"/>
        <v xml:space="preserve"> </v>
      </c>
      <c r="K1302" s="238" t="str">
        <f t="shared" si="61"/>
        <v xml:space="preserve"> </v>
      </c>
      <c r="L1302" s="87" t="str">
        <f t="shared" si="62"/>
        <v xml:space="preserve"> </v>
      </c>
    </row>
    <row r="1303" spans="1:12" x14ac:dyDescent="0.25">
      <c r="A1303" s="72"/>
      <c r="B1303" s="82"/>
      <c r="C1303" s="82"/>
      <c r="D1303" s="79"/>
      <c r="E1303" s="83"/>
      <c r="F1303" s="83"/>
      <c r="G1303" s="81"/>
      <c r="H1303" s="126"/>
      <c r="I1303" s="238" t="str">
        <f>IF(ISNUMBER(F1303),_xlfn.IFS(RIGHT(H1303,3)="(b)",IF(AND(G1303&gt;=DATE('1. Informace o projektu'!$C$3,1,1),G1303&lt;=WORKDAY(DATE('1. Informace o projektu'!$C$3+1,1,31)-1,1)),"OK","!!"),RIGHT(H1303,3)="(a)",IF(AND(G1303&gt;=DATE('1. Informace o projektu'!$C$3,1,1),G1303&lt;=WORKDAY(DATE('1. Informace o projektu'!$C$3,12,31)-1,1,'6. Data'!$C$76:$C$89)),"OK","!!"),ISBLANK(G1303),"!",ISBLANK(H1303),"!!!",H1303='6. Data'!$B$3,"vyberte druh nákladu")," ")</f>
        <v xml:space="preserve"> </v>
      </c>
      <c r="J1303" s="261" t="str">
        <f t="shared" si="60"/>
        <v xml:space="preserve"> </v>
      </c>
      <c r="K1303" s="238" t="str">
        <f t="shared" si="61"/>
        <v xml:space="preserve"> </v>
      </c>
      <c r="L1303" s="87" t="str">
        <f t="shared" si="62"/>
        <v xml:space="preserve"> </v>
      </c>
    </row>
    <row r="1304" spans="1:12" x14ac:dyDescent="0.25">
      <c r="A1304" s="72"/>
      <c r="B1304" s="82"/>
      <c r="C1304" s="82"/>
      <c r="D1304" s="79"/>
      <c r="E1304" s="83"/>
      <c r="F1304" s="83"/>
      <c r="G1304" s="81"/>
      <c r="H1304" s="126"/>
      <c r="I1304" s="238" t="str">
        <f>IF(ISNUMBER(F1304),_xlfn.IFS(RIGHT(H1304,3)="(b)",IF(AND(G1304&gt;=DATE('1. Informace o projektu'!$C$3,1,1),G1304&lt;=WORKDAY(DATE('1. Informace o projektu'!$C$3+1,1,31)-1,1)),"OK","!!"),RIGHT(H1304,3)="(a)",IF(AND(G1304&gt;=DATE('1. Informace o projektu'!$C$3,1,1),G1304&lt;=WORKDAY(DATE('1. Informace o projektu'!$C$3,12,31)-1,1,'6. Data'!$C$76:$C$89)),"OK","!!"),ISBLANK(G1304),"!",ISBLANK(H1304),"!!!",H1304='6. Data'!$B$3,"vyberte druh nákladu")," ")</f>
        <v xml:space="preserve"> </v>
      </c>
      <c r="J1304" s="261" t="str">
        <f t="shared" si="60"/>
        <v xml:space="preserve"> </v>
      </c>
      <c r="K1304" s="238" t="str">
        <f t="shared" si="61"/>
        <v xml:space="preserve"> </v>
      </c>
      <c r="L1304" s="87" t="str">
        <f t="shared" si="62"/>
        <v xml:space="preserve"> </v>
      </c>
    </row>
    <row r="1305" spans="1:12" x14ac:dyDescent="0.25">
      <c r="A1305" s="72"/>
      <c r="B1305" s="82"/>
      <c r="C1305" s="82"/>
      <c r="D1305" s="79"/>
      <c r="E1305" s="83"/>
      <c r="F1305" s="83"/>
      <c r="G1305" s="81"/>
      <c r="H1305" s="126"/>
      <c r="I1305" s="238" t="str">
        <f>IF(ISNUMBER(F1305),_xlfn.IFS(RIGHT(H1305,3)="(b)",IF(AND(G1305&gt;=DATE('1. Informace o projektu'!$C$3,1,1),G1305&lt;=WORKDAY(DATE('1. Informace o projektu'!$C$3+1,1,31)-1,1)),"OK","!!"),RIGHT(H1305,3)="(a)",IF(AND(G1305&gt;=DATE('1. Informace o projektu'!$C$3,1,1),G1305&lt;=WORKDAY(DATE('1. Informace o projektu'!$C$3,12,31)-1,1,'6. Data'!$C$76:$C$89)),"OK","!!"),ISBLANK(G1305),"!",ISBLANK(H1305),"!!!",H1305='6. Data'!$B$3,"vyberte druh nákladu")," ")</f>
        <v xml:space="preserve"> </v>
      </c>
      <c r="J1305" s="261" t="str">
        <f t="shared" si="60"/>
        <v xml:space="preserve"> </v>
      </c>
      <c r="K1305" s="238" t="str">
        <f t="shared" si="61"/>
        <v xml:space="preserve"> </v>
      </c>
      <c r="L1305" s="87" t="str">
        <f t="shared" si="62"/>
        <v xml:space="preserve"> </v>
      </c>
    </row>
    <row r="1306" spans="1:12" x14ac:dyDescent="0.25">
      <c r="A1306" s="72"/>
      <c r="B1306" s="82"/>
      <c r="C1306" s="82"/>
      <c r="D1306" s="79"/>
      <c r="E1306" s="83"/>
      <c r="F1306" s="83"/>
      <c r="G1306" s="81"/>
      <c r="H1306" s="126"/>
      <c r="I1306" s="238" t="str">
        <f>IF(ISNUMBER(F1306),_xlfn.IFS(RIGHT(H1306,3)="(b)",IF(AND(G1306&gt;=DATE('1. Informace o projektu'!$C$3,1,1),G1306&lt;=WORKDAY(DATE('1. Informace o projektu'!$C$3+1,1,31)-1,1)),"OK","!!"),RIGHT(H1306,3)="(a)",IF(AND(G1306&gt;=DATE('1. Informace o projektu'!$C$3,1,1),G1306&lt;=WORKDAY(DATE('1. Informace o projektu'!$C$3,12,31)-1,1,'6. Data'!$C$76:$C$89)),"OK","!!"),ISBLANK(G1306),"!",ISBLANK(H1306),"!!!",H1306='6. Data'!$B$3,"vyberte druh nákladu")," ")</f>
        <v xml:space="preserve"> </v>
      </c>
      <c r="J1306" s="261" t="str">
        <f t="shared" si="60"/>
        <v xml:space="preserve"> </v>
      </c>
      <c r="K1306" s="238" t="str">
        <f t="shared" si="61"/>
        <v xml:space="preserve"> </v>
      </c>
      <c r="L1306" s="87" t="str">
        <f t="shared" si="62"/>
        <v xml:space="preserve"> </v>
      </c>
    </row>
    <row r="1307" spans="1:12" x14ac:dyDescent="0.25">
      <c r="A1307" s="72"/>
      <c r="B1307" s="82"/>
      <c r="C1307" s="82"/>
      <c r="D1307" s="79"/>
      <c r="E1307" s="83"/>
      <c r="F1307" s="83"/>
      <c r="G1307" s="81"/>
      <c r="H1307" s="126"/>
      <c r="I1307" s="238" t="str">
        <f>IF(ISNUMBER(F1307),_xlfn.IFS(RIGHT(H1307,3)="(b)",IF(AND(G1307&gt;=DATE('1. Informace o projektu'!$C$3,1,1),G1307&lt;=WORKDAY(DATE('1. Informace o projektu'!$C$3+1,1,31)-1,1)),"OK","!!"),RIGHT(H1307,3)="(a)",IF(AND(G1307&gt;=DATE('1. Informace o projektu'!$C$3,1,1),G1307&lt;=WORKDAY(DATE('1. Informace o projektu'!$C$3,12,31)-1,1,'6. Data'!$C$76:$C$89)),"OK","!!"),ISBLANK(G1307),"!",ISBLANK(H1307),"!!!",H1307='6. Data'!$B$3,"vyberte druh nákladu")," ")</f>
        <v xml:space="preserve"> </v>
      </c>
      <c r="J1307" s="261" t="str">
        <f t="shared" si="60"/>
        <v xml:space="preserve"> </v>
      </c>
      <c r="K1307" s="238" t="str">
        <f t="shared" si="61"/>
        <v xml:space="preserve"> </v>
      </c>
      <c r="L1307" s="87" t="str">
        <f t="shared" si="62"/>
        <v xml:space="preserve"> </v>
      </c>
    </row>
    <row r="1308" spans="1:12" x14ac:dyDescent="0.25">
      <c r="A1308" s="72"/>
      <c r="B1308" s="82"/>
      <c r="C1308" s="82"/>
      <c r="D1308" s="79"/>
      <c r="E1308" s="83"/>
      <c r="F1308" s="83"/>
      <c r="G1308" s="81"/>
      <c r="H1308" s="126"/>
      <c r="I1308" s="238" t="str">
        <f>IF(ISNUMBER(F1308),_xlfn.IFS(RIGHT(H1308,3)="(b)",IF(AND(G1308&gt;=DATE('1. Informace o projektu'!$C$3,1,1),G1308&lt;=WORKDAY(DATE('1. Informace o projektu'!$C$3+1,1,31)-1,1)),"OK","!!"),RIGHT(H1308,3)="(a)",IF(AND(G1308&gt;=DATE('1. Informace o projektu'!$C$3,1,1),G1308&lt;=WORKDAY(DATE('1. Informace o projektu'!$C$3,12,31)-1,1,'6. Data'!$C$76:$C$89)),"OK","!!"),ISBLANK(G1308),"!",ISBLANK(H1308),"!!!",H1308='6. Data'!$B$3,"vyberte druh nákladu")," ")</f>
        <v xml:space="preserve"> </v>
      </c>
      <c r="J1308" s="261" t="str">
        <f t="shared" si="60"/>
        <v xml:space="preserve"> </v>
      </c>
      <c r="K1308" s="238" t="str">
        <f t="shared" si="61"/>
        <v xml:space="preserve"> </v>
      </c>
      <c r="L1308" s="87" t="str">
        <f t="shared" si="62"/>
        <v xml:space="preserve"> </v>
      </c>
    </row>
    <row r="1309" spans="1:12" x14ac:dyDescent="0.25">
      <c r="A1309" s="72"/>
      <c r="B1309" s="82"/>
      <c r="C1309" s="82"/>
      <c r="D1309" s="79"/>
      <c r="E1309" s="83"/>
      <c r="F1309" s="83"/>
      <c r="G1309" s="81"/>
      <c r="H1309" s="126"/>
      <c r="I1309" s="238" t="str">
        <f>IF(ISNUMBER(F1309),_xlfn.IFS(RIGHT(H1309,3)="(b)",IF(AND(G1309&gt;=DATE('1. Informace o projektu'!$C$3,1,1),G1309&lt;=WORKDAY(DATE('1. Informace o projektu'!$C$3+1,1,31)-1,1)),"OK","!!"),RIGHT(H1309,3)="(a)",IF(AND(G1309&gt;=DATE('1. Informace o projektu'!$C$3,1,1),G1309&lt;=WORKDAY(DATE('1. Informace o projektu'!$C$3,12,31)-1,1,'6. Data'!$C$76:$C$89)),"OK","!!"),ISBLANK(G1309),"!",ISBLANK(H1309),"!!!",H1309='6. Data'!$B$3,"vyberte druh nákladu")," ")</f>
        <v xml:space="preserve"> </v>
      </c>
      <c r="J1309" s="261" t="str">
        <f t="shared" si="60"/>
        <v xml:space="preserve"> </v>
      </c>
      <c r="K1309" s="238" t="str">
        <f t="shared" si="61"/>
        <v xml:space="preserve"> </v>
      </c>
      <c r="L1309" s="87" t="str">
        <f t="shared" si="62"/>
        <v xml:space="preserve"> </v>
      </c>
    </row>
    <row r="1310" spans="1:12" x14ac:dyDescent="0.25">
      <c r="A1310" s="72"/>
      <c r="B1310" s="82"/>
      <c r="C1310" s="82"/>
      <c r="D1310" s="79"/>
      <c r="E1310" s="83"/>
      <c r="F1310" s="83"/>
      <c r="G1310" s="81"/>
      <c r="H1310" s="126"/>
      <c r="I1310" s="238" t="str">
        <f>IF(ISNUMBER(F1310),_xlfn.IFS(RIGHT(H1310,3)="(b)",IF(AND(G1310&gt;=DATE('1. Informace o projektu'!$C$3,1,1),G1310&lt;=WORKDAY(DATE('1. Informace o projektu'!$C$3+1,1,31)-1,1)),"OK","!!"),RIGHT(H1310,3)="(a)",IF(AND(G1310&gt;=DATE('1. Informace o projektu'!$C$3,1,1),G1310&lt;=WORKDAY(DATE('1. Informace o projektu'!$C$3,12,31)-1,1,'6. Data'!$C$76:$C$89)),"OK","!!"),ISBLANK(G1310),"!",ISBLANK(H1310),"!!!",H1310='6. Data'!$B$3,"vyberte druh nákladu")," ")</f>
        <v xml:space="preserve"> </v>
      </c>
      <c r="J1310" s="261" t="str">
        <f t="shared" si="60"/>
        <v xml:space="preserve"> </v>
      </c>
      <c r="K1310" s="238" t="str">
        <f t="shared" si="61"/>
        <v xml:space="preserve"> </v>
      </c>
      <c r="L1310" s="87" t="str">
        <f t="shared" si="62"/>
        <v xml:space="preserve"> </v>
      </c>
    </row>
    <row r="1311" spans="1:12" x14ac:dyDescent="0.25">
      <c r="A1311" s="72"/>
      <c r="B1311" s="82"/>
      <c r="C1311" s="82"/>
      <c r="D1311" s="79"/>
      <c r="E1311" s="83"/>
      <c r="F1311" s="83"/>
      <c r="G1311" s="81"/>
      <c r="H1311" s="126"/>
      <c r="I1311" s="238" t="str">
        <f>IF(ISNUMBER(F1311),_xlfn.IFS(RIGHT(H1311,3)="(b)",IF(AND(G1311&gt;=DATE('1. Informace o projektu'!$C$3,1,1),G1311&lt;=WORKDAY(DATE('1. Informace o projektu'!$C$3+1,1,31)-1,1)),"OK","!!"),RIGHT(H1311,3)="(a)",IF(AND(G1311&gt;=DATE('1. Informace o projektu'!$C$3,1,1),G1311&lt;=WORKDAY(DATE('1. Informace o projektu'!$C$3,12,31)-1,1,'6. Data'!$C$76:$C$89)),"OK","!!"),ISBLANK(G1311),"!",ISBLANK(H1311),"!!!",H1311='6. Data'!$B$3,"vyberte druh nákladu")," ")</f>
        <v xml:space="preserve"> </v>
      </c>
      <c r="J1311" s="261" t="str">
        <f t="shared" si="60"/>
        <v xml:space="preserve"> </v>
      </c>
      <c r="K1311" s="238" t="str">
        <f t="shared" si="61"/>
        <v xml:space="preserve"> </v>
      </c>
      <c r="L1311" s="87" t="str">
        <f t="shared" si="62"/>
        <v xml:space="preserve"> </v>
      </c>
    </row>
    <row r="1312" spans="1:12" x14ac:dyDescent="0.25">
      <c r="A1312" s="72"/>
      <c r="B1312" s="82"/>
      <c r="C1312" s="82"/>
      <c r="D1312" s="79"/>
      <c r="E1312" s="83"/>
      <c r="F1312" s="83"/>
      <c r="G1312" s="81"/>
      <c r="H1312" s="126"/>
      <c r="I1312" s="238" t="str">
        <f>IF(ISNUMBER(F1312),_xlfn.IFS(RIGHT(H1312,3)="(b)",IF(AND(G1312&gt;=DATE('1. Informace o projektu'!$C$3,1,1),G1312&lt;=WORKDAY(DATE('1. Informace o projektu'!$C$3+1,1,31)-1,1)),"OK","!!"),RIGHT(H1312,3)="(a)",IF(AND(G1312&gt;=DATE('1. Informace o projektu'!$C$3,1,1),G1312&lt;=WORKDAY(DATE('1. Informace o projektu'!$C$3,12,31)-1,1,'6. Data'!$C$76:$C$89)),"OK","!!"),ISBLANK(G1312),"!",ISBLANK(H1312),"!!!",H1312='6. Data'!$B$3,"vyberte druh nákladu")," ")</f>
        <v xml:space="preserve"> </v>
      </c>
      <c r="J1312" s="261" t="str">
        <f t="shared" si="60"/>
        <v xml:space="preserve"> </v>
      </c>
      <c r="K1312" s="238" t="str">
        <f t="shared" si="61"/>
        <v xml:space="preserve"> </v>
      </c>
      <c r="L1312" s="87" t="str">
        <f t="shared" si="62"/>
        <v xml:space="preserve"> </v>
      </c>
    </row>
    <row r="1313" spans="1:12" x14ac:dyDescent="0.25">
      <c r="A1313" s="72"/>
      <c r="B1313" s="82"/>
      <c r="C1313" s="82"/>
      <c r="D1313" s="79"/>
      <c r="E1313" s="83"/>
      <c r="F1313" s="83"/>
      <c r="G1313" s="81"/>
      <c r="H1313" s="126"/>
      <c r="I1313" s="238" t="str">
        <f>IF(ISNUMBER(F1313),_xlfn.IFS(RIGHT(H1313,3)="(b)",IF(AND(G1313&gt;=DATE('1. Informace o projektu'!$C$3,1,1),G1313&lt;=WORKDAY(DATE('1. Informace o projektu'!$C$3+1,1,31)-1,1)),"OK","!!"),RIGHT(H1313,3)="(a)",IF(AND(G1313&gt;=DATE('1. Informace o projektu'!$C$3,1,1),G1313&lt;=WORKDAY(DATE('1. Informace o projektu'!$C$3,12,31)-1,1,'6. Data'!$C$76:$C$89)),"OK","!!"),ISBLANK(G1313),"!",ISBLANK(H1313),"!!!",H1313='6. Data'!$B$3,"vyberte druh nákladu")," ")</f>
        <v xml:space="preserve"> </v>
      </c>
      <c r="J1313" s="261" t="str">
        <f t="shared" si="60"/>
        <v xml:space="preserve"> </v>
      </c>
      <c r="K1313" s="238" t="str">
        <f t="shared" si="61"/>
        <v xml:space="preserve"> </v>
      </c>
      <c r="L1313" s="87" t="str">
        <f t="shared" si="62"/>
        <v xml:space="preserve"> </v>
      </c>
    </row>
    <row r="1314" spans="1:12" x14ac:dyDescent="0.25">
      <c r="A1314" s="72"/>
      <c r="B1314" s="82"/>
      <c r="C1314" s="82"/>
      <c r="D1314" s="79"/>
      <c r="E1314" s="83"/>
      <c r="F1314" s="83"/>
      <c r="G1314" s="81"/>
      <c r="H1314" s="126"/>
      <c r="I1314" s="238" t="str">
        <f>IF(ISNUMBER(F1314),_xlfn.IFS(RIGHT(H1314,3)="(b)",IF(AND(G1314&gt;=DATE('1. Informace o projektu'!$C$3,1,1),G1314&lt;=WORKDAY(DATE('1. Informace o projektu'!$C$3+1,1,31)-1,1)),"OK","!!"),RIGHT(H1314,3)="(a)",IF(AND(G1314&gt;=DATE('1. Informace o projektu'!$C$3,1,1),G1314&lt;=WORKDAY(DATE('1. Informace o projektu'!$C$3,12,31)-1,1,'6. Data'!$C$76:$C$89)),"OK","!!"),ISBLANK(G1314),"!",ISBLANK(H1314),"!!!",H1314='6. Data'!$B$3,"vyberte druh nákladu")," ")</f>
        <v xml:space="preserve"> </v>
      </c>
      <c r="J1314" s="261" t="str">
        <f t="shared" si="60"/>
        <v xml:space="preserve"> </v>
      </c>
      <c r="K1314" s="238" t="str">
        <f t="shared" si="61"/>
        <v xml:space="preserve"> </v>
      </c>
      <c r="L1314" s="87" t="str">
        <f t="shared" si="62"/>
        <v xml:space="preserve"> </v>
      </c>
    </row>
    <row r="1315" spans="1:12" x14ac:dyDescent="0.25">
      <c r="A1315" s="72"/>
      <c r="B1315" s="82"/>
      <c r="C1315" s="82"/>
      <c r="D1315" s="79"/>
      <c r="E1315" s="83"/>
      <c r="F1315" s="83"/>
      <c r="G1315" s="81"/>
      <c r="H1315" s="126"/>
      <c r="I1315" s="238" t="str">
        <f>IF(ISNUMBER(F1315),_xlfn.IFS(RIGHT(H1315,3)="(b)",IF(AND(G1315&gt;=DATE('1. Informace o projektu'!$C$3,1,1),G1315&lt;=WORKDAY(DATE('1. Informace o projektu'!$C$3+1,1,31)-1,1)),"OK","!!"),RIGHT(H1315,3)="(a)",IF(AND(G1315&gt;=DATE('1. Informace o projektu'!$C$3,1,1),G1315&lt;=WORKDAY(DATE('1. Informace o projektu'!$C$3,12,31)-1,1,'6. Data'!$C$76:$C$89)),"OK","!!"),ISBLANK(G1315),"!",ISBLANK(H1315),"!!!",H1315='6. Data'!$B$3,"vyberte druh nákladu")," ")</f>
        <v xml:space="preserve"> </v>
      </c>
      <c r="J1315" s="261" t="str">
        <f t="shared" si="60"/>
        <v xml:space="preserve"> </v>
      </c>
      <c r="K1315" s="238" t="str">
        <f t="shared" si="61"/>
        <v xml:space="preserve"> </v>
      </c>
      <c r="L1315" s="87" t="str">
        <f t="shared" si="62"/>
        <v xml:space="preserve"> </v>
      </c>
    </row>
    <row r="1316" spans="1:12" x14ac:dyDescent="0.25">
      <c r="A1316" s="72"/>
      <c r="B1316" s="82"/>
      <c r="C1316" s="82"/>
      <c r="D1316" s="79"/>
      <c r="E1316" s="83"/>
      <c r="F1316" s="83"/>
      <c r="G1316" s="81"/>
      <c r="H1316" s="126"/>
      <c r="I1316" s="238" t="str">
        <f>IF(ISNUMBER(F1316),_xlfn.IFS(RIGHT(H1316,3)="(b)",IF(AND(G1316&gt;=DATE('1. Informace o projektu'!$C$3,1,1),G1316&lt;=WORKDAY(DATE('1. Informace o projektu'!$C$3+1,1,31)-1,1)),"OK","!!"),RIGHT(H1316,3)="(a)",IF(AND(G1316&gt;=DATE('1. Informace o projektu'!$C$3,1,1),G1316&lt;=WORKDAY(DATE('1. Informace o projektu'!$C$3,12,31)-1,1,'6. Data'!$C$76:$C$89)),"OK","!!"),ISBLANK(G1316),"!",ISBLANK(H1316),"!!!",H1316='6. Data'!$B$3,"vyberte druh nákladu")," ")</f>
        <v xml:space="preserve"> </v>
      </c>
      <c r="J1316" s="261" t="str">
        <f t="shared" si="60"/>
        <v xml:space="preserve"> </v>
      </c>
      <c r="K1316" s="238" t="str">
        <f t="shared" si="61"/>
        <v xml:space="preserve"> </v>
      </c>
      <c r="L1316" s="87" t="str">
        <f t="shared" si="62"/>
        <v xml:space="preserve"> </v>
      </c>
    </row>
    <row r="1317" spans="1:12" x14ac:dyDescent="0.25">
      <c r="A1317" s="72"/>
      <c r="B1317" s="82"/>
      <c r="C1317" s="82"/>
      <c r="D1317" s="79"/>
      <c r="E1317" s="83"/>
      <c r="F1317" s="83"/>
      <c r="G1317" s="81"/>
      <c r="H1317" s="126"/>
      <c r="I1317" s="238" t="str">
        <f>IF(ISNUMBER(F1317),_xlfn.IFS(RIGHT(H1317,3)="(b)",IF(AND(G1317&gt;=DATE('1. Informace o projektu'!$C$3,1,1),G1317&lt;=WORKDAY(DATE('1. Informace o projektu'!$C$3+1,1,31)-1,1)),"OK","!!"),RIGHT(H1317,3)="(a)",IF(AND(G1317&gt;=DATE('1. Informace o projektu'!$C$3,1,1),G1317&lt;=WORKDAY(DATE('1. Informace o projektu'!$C$3,12,31)-1,1,'6. Data'!$C$76:$C$89)),"OK","!!"),ISBLANK(G1317),"!",ISBLANK(H1317),"!!!",H1317='6. Data'!$B$3,"vyberte druh nákladu")," ")</f>
        <v xml:space="preserve"> </v>
      </c>
      <c r="J1317" s="261" t="str">
        <f t="shared" si="60"/>
        <v xml:space="preserve"> </v>
      </c>
      <c r="K1317" s="238" t="str">
        <f t="shared" si="61"/>
        <v xml:space="preserve"> </v>
      </c>
      <c r="L1317" s="87" t="str">
        <f t="shared" si="62"/>
        <v xml:space="preserve"> </v>
      </c>
    </row>
    <row r="1318" spans="1:12" x14ac:dyDescent="0.25">
      <c r="A1318" s="72"/>
      <c r="B1318" s="82"/>
      <c r="C1318" s="82"/>
      <c r="D1318" s="79"/>
      <c r="E1318" s="83"/>
      <c r="F1318" s="83"/>
      <c r="G1318" s="81"/>
      <c r="H1318" s="126"/>
      <c r="I1318" s="238" t="str">
        <f>IF(ISNUMBER(F1318),_xlfn.IFS(RIGHT(H1318,3)="(b)",IF(AND(G1318&gt;=DATE('1. Informace o projektu'!$C$3,1,1),G1318&lt;=WORKDAY(DATE('1. Informace o projektu'!$C$3+1,1,31)-1,1)),"OK","!!"),RIGHT(H1318,3)="(a)",IF(AND(G1318&gt;=DATE('1. Informace o projektu'!$C$3,1,1),G1318&lt;=WORKDAY(DATE('1. Informace o projektu'!$C$3,12,31)-1,1,'6. Data'!$C$76:$C$89)),"OK","!!"),ISBLANK(G1318),"!",ISBLANK(H1318),"!!!",H1318='6. Data'!$B$3,"vyberte druh nákladu")," ")</f>
        <v xml:space="preserve"> </v>
      </c>
      <c r="J1318" s="261" t="str">
        <f t="shared" si="60"/>
        <v xml:space="preserve"> </v>
      </c>
      <c r="K1318" s="238" t="str">
        <f t="shared" si="61"/>
        <v xml:space="preserve"> </v>
      </c>
      <c r="L1318" s="87" t="str">
        <f t="shared" si="62"/>
        <v xml:space="preserve"> </v>
      </c>
    </row>
    <row r="1319" spans="1:12" x14ac:dyDescent="0.25">
      <c r="A1319" s="72"/>
      <c r="B1319" s="82"/>
      <c r="C1319" s="82"/>
      <c r="D1319" s="79"/>
      <c r="E1319" s="83"/>
      <c r="F1319" s="83"/>
      <c r="G1319" s="81"/>
      <c r="H1319" s="126"/>
      <c r="I1319" s="238" t="str">
        <f>IF(ISNUMBER(F1319),_xlfn.IFS(RIGHT(H1319,3)="(b)",IF(AND(G1319&gt;=DATE('1. Informace o projektu'!$C$3,1,1),G1319&lt;=WORKDAY(DATE('1. Informace o projektu'!$C$3+1,1,31)-1,1)),"OK","!!"),RIGHT(H1319,3)="(a)",IF(AND(G1319&gt;=DATE('1. Informace o projektu'!$C$3,1,1),G1319&lt;=WORKDAY(DATE('1. Informace o projektu'!$C$3,12,31)-1,1,'6. Data'!$C$76:$C$89)),"OK","!!"),ISBLANK(G1319),"!",ISBLANK(H1319),"!!!",H1319='6. Data'!$B$3,"vyberte druh nákladu")," ")</f>
        <v xml:space="preserve"> </v>
      </c>
      <c r="J1319" s="261" t="str">
        <f t="shared" si="60"/>
        <v xml:space="preserve"> </v>
      </c>
      <c r="K1319" s="238" t="str">
        <f t="shared" si="61"/>
        <v xml:space="preserve"> </v>
      </c>
      <c r="L1319" s="87" t="str">
        <f t="shared" si="62"/>
        <v xml:space="preserve"> </v>
      </c>
    </row>
    <row r="1320" spans="1:12" x14ac:dyDescent="0.25">
      <c r="A1320" s="72"/>
      <c r="B1320" s="82"/>
      <c r="C1320" s="82"/>
      <c r="D1320" s="79"/>
      <c r="E1320" s="83"/>
      <c r="F1320" s="83"/>
      <c r="G1320" s="81"/>
      <c r="H1320" s="126"/>
      <c r="I1320" s="238" t="str">
        <f>IF(ISNUMBER(F1320),_xlfn.IFS(RIGHT(H1320,3)="(b)",IF(AND(G1320&gt;=DATE('1. Informace o projektu'!$C$3,1,1),G1320&lt;=WORKDAY(DATE('1. Informace o projektu'!$C$3+1,1,31)-1,1)),"OK","!!"),RIGHT(H1320,3)="(a)",IF(AND(G1320&gt;=DATE('1. Informace o projektu'!$C$3,1,1),G1320&lt;=WORKDAY(DATE('1. Informace o projektu'!$C$3,12,31)-1,1,'6. Data'!$C$76:$C$89)),"OK","!!"),ISBLANK(G1320),"!",ISBLANK(H1320),"!!!",H1320='6. Data'!$B$3,"vyberte druh nákladu")," ")</f>
        <v xml:space="preserve"> </v>
      </c>
      <c r="J1320" s="261" t="str">
        <f t="shared" si="60"/>
        <v xml:space="preserve"> </v>
      </c>
      <c r="K1320" s="238" t="str">
        <f t="shared" si="61"/>
        <v xml:space="preserve"> </v>
      </c>
      <c r="L1320" s="87" t="str">
        <f t="shared" si="62"/>
        <v xml:space="preserve"> </v>
      </c>
    </row>
    <row r="1321" spans="1:12" x14ac:dyDescent="0.25">
      <c r="A1321" s="72"/>
      <c r="B1321" s="82"/>
      <c r="C1321" s="82"/>
      <c r="D1321" s="79"/>
      <c r="E1321" s="83"/>
      <c r="F1321" s="83"/>
      <c r="G1321" s="81"/>
      <c r="H1321" s="126"/>
      <c r="I1321" s="238" t="str">
        <f>IF(ISNUMBER(F1321),_xlfn.IFS(RIGHT(H1321,3)="(b)",IF(AND(G1321&gt;=DATE('1. Informace o projektu'!$C$3,1,1),G1321&lt;=WORKDAY(DATE('1. Informace o projektu'!$C$3+1,1,31)-1,1)),"OK","!!"),RIGHT(H1321,3)="(a)",IF(AND(G1321&gt;=DATE('1. Informace o projektu'!$C$3,1,1),G1321&lt;=WORKDAY(DATE('1. Informace o projektu'!$C$3,12,31)-1,1,'6. Data'!$C$76:$C$89)),"OK","!!"),ISBLANK(G1321),"!",ISBLANK(H1321),"!!!",H1321='6. Data'!$B$3,"vyberte druh nákladu")," ")</f>
        <v xml:space="preserve"> </v>
      </c>
      <c r="J1321" s="261" t="str">
        <f t="shared" si="60"/>
        <v xml:space="preserve"> </v>
      </c>
      <c r="K1321" s="238" t="str">
        <f t="shared" si="61"/>
        <v xml:space="preserve"> </v>
      </c>
      <c r="L1321" s="87" t="str">
        <f t="shared" si="62"/>
        <v xml:space="preserve"> </v>
      </c>
    </row>
    <row r="1322" spans="1:12" x14ac:dyDescent="0.25">
      <c r="A1322" s="72"/>
      <c r="B1322" s="82"/>
      <c r="C1322" s="82"/>
      <c r="D1322" s="79"/>
      <c r="E1322" s="83"/>
      <c r="F1322" s="83"/>
      <c r="G1322" s="81"/>
      <c r="H1322" s="126"/>
      <c r="I1322" s="238" t="str">
        <f>IF(ISNUMBER(F1322),_xlfn.IFS(RIGHT(H1322,3)="(b)",IF(AND(G1322&gt;=DATE('1. Informace o projektu'!$C$3,1,1),G1322&lt;=WORKDAY(DATE('1. Informace o projektu'!$C$3+1,1,31)-1,1)),"OK","!!"),RIGHT(H1322,3)="(a)",IF(AND(G1322&gt;=DATE('1. Informace o projektu'!$C$3,1,1),G1322&lt;=WORKDAY(DATE('1. Informace o projektu'!$C$3,12,31)-1,1,'6. Data'!$C$76:$C$89)),"OK","!!"),ISBLANK(G1322),"!",ISBLANK(H1322),"!!!",H1322='6. Data'!$B$3,"vyberte druh nákladu")," ")</f>
        <v xml:space="preserve"> </v>
      </c>
      <c r="J1322" s="261" t="str">
        <f t="shared" si="60"/>
        <v xml:space="preserve"> </v>
      </c>
      <c r="K1322" s="238" t="str">
        <f t="shared" si="61"/>
        <v xml:space="preserve"> </v>
      </c>
      <c r="L1322" s="87" t="str">
        <f t="shared" si="62"/>
        <v xml:space="preserve"> </v>
      </c>
    </row>
    <row r="1323" spans="1:12" x14ac:dyDescent="0.25">
      <c r="A1323" s="72"/>
      <c r="B1323" s="82"/>
      <c r="C1323" s="82"/>
      <c r="D1323" s="79"/>
      <c r="E1323" s="83"/>
      <c r="F1323" s="83"/>
      <c r="G1323" s="81"/>
      <c r="H1323" s="126"/>
      <c r="I1323" s="238" t="str">
        <f>IF(ISNUMBER(F1323),_xlfn.IFS(RIGHT(H1323,3)="(b)",IF(AND(G1323&gt;=DATE('1. Informace o projektu'!$C$3,1,1),G1323&lt;=WORKDAY(DATE('1. Informace o projektu'!$C$3+1,1,31)-1,1)),"OK","!!"),RIGHT(H1323,3)="(a)",IF(AND(G1323&gt;=DATE('1. Informace o projektu'!$C$3,1,1),G1323&lt;=WORKDAY(DATE('1. Informace o projektu'!$C$3,12,31)-1,1,'6. Data'!$C$76:$C$89)),"OK","!!"),ISBLANK(G1323),"!",ISBLANK(H1323),"!!!",H1323='6. Data'!$B$3,"vyberte druh nákladu")," ")</f>
        <v xml:space="preserve"> </v>
      </c>
      <c r="J1323" s="261" t="str">
        <f t="shared" si="60"/>
        <v xml:space="preserve"> </v>
      </c>
      <c r="K1323" s="238" t="str">
        <f t="shared" si="61"/>
        <v xml:space="preserve"> </v>
      </c>
      <c r="L1323" s="87" t="str">
        <f t="shared" si="62"/>
        <v xml:space="preserve"> </v>
      </c>
    </row>
    <row r="1324" spans="1:12" x14ac:dyDescent="0.25">
      <c r="A1324" s="72"/>
      <c r="B1324" s="82"/>
      <c r="C1324" s="82"/>
      <c r="D1324" s="79"/>
      <c r="E1324" s="83"/>
      <c r="F1324" s="83"/>
      <c r="G1324" s="81"/>
      <c r="H1324" s="126"/>
      <c r="I1324" s="238" t="str">
        <f>IF(ISNUMBER(F1324),_xlfn.IFS(RIGHT(H1324,3)="(b)",IF(AND(G1324&gt;=DATE('1. Informace o projektu'!$C$3,1,1),G1324&lt;=WORKDAY(DATE('1. Informace o projektu'!$C$3+1,1,31)-1,1)),"OK","!!"),RIGHT(H1324,3)="(a)",IF(AND(G1324&gt;=DATE('1. Informace o projektu'!$C$3,1,1),G1324&lt;=WORKDAY(DATE('1. Informace o projektu'!$C$3,12,31)-1,1,'6. Data'!$C$76:$C$89)),"OK","!!"),ISBLANK(G1324),"!",ISBLANK(H1324),"!!!",H1324='6. Data'!$B$3,"vyberte druh nákladu")," ")</f>
        <v xml:space="preserve"> </v>
      </c>
      <c r="J1324" s="261" t="str">
        <f t="shared" si="60"/>
        <v xml:space="preserve"> </v>
      </c>
      <c r="K1324" s="238" t="str">
        <f t="shared" si="61"/>
        <v xml:space="preserve"> </v>
      </c>
      <c r="L1324" s="87" t="str">
        <f t="shared" si="62"/>
        <v xml:space="preserve"> </v>
      </c>
    </row>
    <row r="1325" spans="1:12" x14ac:dyDescent="0.25">
      <c r="A1325" s="72"/>
      <c r="B1325" s="82"/>
      <c r="C1325" s="82"/>
      <c r="D1325" s="79"/>
      <c r="E1325" s="83"/>
      <c r="F1325" s="83"/>
      <c r="G1325" s="81"/>
      <c r="H1325" s="126"/>
      <c r="I1325" s="238" t="str">
        <f>IF(ISNUMBER(F1325),_xlfn.IFS(RIGHT(H1325,3)="(b)",IF(AND(G1325&gt;=DATE('1. Informace o projektu'!$C$3,1,1),G1325&lt;=WORKDAY(DATE('1. Informace o projektu'!$C$3+1,1,31)-1,1)),"OK","!!"),RIGHT(H1325,3)="(a)",IF(AND(G1325&gt;=DATE('1. Informace o projektu'!$C$3,1,1),G1325&lt;=WORKDAY(DATE('1. Informace o projektu'!$C$3,12,31)-1,1,'6. Data'!$C$76:$C$89)),"OK","!!"),ISBLANK(G1325),"!",ISBLANK(H1325),"!!!",H1325='6. Data'!$B$3,"vyberte druh nákladu")," ")</f>
        <v xml:space="preserve"> </v>
      </c>
      <c r="J1325" s="261" t="str">
        <f t="shared" si="60"/>
        <v xml:space="preserve"> </v>
      </c>
      <c r="K1325" s="238" t="str">
        <f t="shared" si="61"/>
        <v xml:space="preserve"> </v>
      </c>
      <c r="L1325" s="87" t="str">
        <f t="shared" si="62"/>
        <v xml:space="preserve"> </v>
      </c>
    </row>
    <row r="1326" spans="1:12" x14ac:dyDescent="0.25">
      <c r="A1326" s="72"/>
      <c r="B1326" s="82"/>
      <c r="C1326" s="82"/>
      <c r="D1326" s="79"/>
      <c r="E1326" s="83"/>
      <c r="F1326" s="83"/>
      <c r="G1326" s="81"/>
      <c r="H1326" s="126"/>
      <c r="I1326" s="238" t="str">
        <f>IF(ISNUMBER(F1326),_xlfn.IFS(RIGHT(H1326,3)="(b)",IF(AND(G1326&gt;=DATE('1. Informace o projektu'!$C$3,1,1),G1326&lt;=WORKDAY(DATE('1. Informace o projektu'!$C$3+1,1,31)-1,1)),"OK","!!"),RIGHT(H1326,3)="(a)",IF(AND(G1326&gt;=DATE('1. Informace o projektu'!$C$3,1,1),G1326&lt;=WORKDAY(DATE('1. Informace o projektu'!$C$3,12,31)-1,1,'6. Data'!$C$76:$C$89)),"OK","!!"),ISBLANK(G1326),"!",ISBLANK(H1326),"!!!",H1326='6. Data'!$B$3,"vyberte druh nákladu")," ")</f>
        <v xml:space="preserve"> </v>
      </c>
      <c r="J1326" s="261" t="str">
        <f t="shared" si="60"/>
        <v xml:space="preserve"> </v>
      </c>
      <c r="K1326" s="238" t="str">
        <f t="shared" si="61"/>
        <v xml:space="preserve"> </v>
      </c>
      <c r="L1326" s="87" t="str">
        <f t="shared" si="62"/>
        <v xml:space="preserve"> </v>
      </c>
    </row>
    <row r="1327" spans="1:12" x14ac:dyDescent="0.25">
      <c r="A1327" s="72"/>
      <c r="B1327" s="82"/>
      <c r="C1327" s="82"/>
      <c r="D1327" s="79"/>
      <c r="E1327" s="83"/>
      <c r="F1327" s="83"/>
      <c r="G1327" s="81"/>
      <c r="H1327" s="126"/>
      <c r="I1327" s="238" t="str">
        <f>IF(ISNUMBER(F1327),_xlfn.IFS(RIGHT(H1327,3)="(b)",IF(AND(G1327&gt;=DATE('1. Informace o projektu'!$C$3,1,1),G1327&lt;=WORKDAY(DATE('1. Informace o projektu'!$C$3+1,1,31)-1,1)),"OK","!!"),RIGHT(H1327,3)="(a)",IF(AND(G1327&gt;=DATE('1. Informace o projektu'!$C$3,1,1),G1327&lt;=WORKDAY(DATE('1. Informace o projektu'!$C$3,12,31)-1,1,'6. Data'!$C$76:$C$89)),"OK","!!"),ISBLANK(G1327),"!",ISBLANK(H1327),"!!!",H1327='6. Data'!$B$3,"vyberte druh nákladu")," ")</f>
        <v xml:space="preserve"> </v>
      </c>
      <c r="J1327" s="261" t="str">
        <f t="shared" si="60"/>
        <v xml:space="preserve"> </v>
      </c>
      <c r="K1327" s="238" t="str">
        <f t="shared" si="61"/>
        <v xml:space="preserve"> </v>
      </c>
      <c r="L1327" s="87" t="str">
        <f t="shared" si="62"/>
        <v xml:space="preserve"> </v>
      </c>
    </row>
    <row r="1328" spans="1:12" x14ac:dyDescent="0.25">
      <c r="A1328" s="72"/>
      <c r="B1328" s="82"/>
      <c r="C1328" s="82"/>
      <c r="D1328" s="79"/>
      <c r="E1328" s="83"/>
      <c r="F1328" s="83"/>
      <c r="G1328" s="81"/>
      <c r="H1328" s="126"/>
      <c r="I1328" s="238" t="str">
        <f>IF(ISNUMBER(F1328),_xlfn.IFS(RIGHT(H1328,3)="(b)",IF(AND(G1328&gt;=DATE('1. Informace o projektu'!$C$3,1,1),G1328&lt;=WORKDAY(DATE('1. Informace o projektu'!$C$3+1,1,31)-1,1)),"OK","!!"),RIGHT(H1328,3)="(a)",IF(AND(G1328&gt;=DATE('1. Informace o projektu'!$C$3,1,1),G1328&lt;=WORKDAY(DATE('1. Informace o projektu'!$C$3,12,31)-1,1,'6. Data'!$C$76:$C$89)),"OK","!!"),ISBLANK(G1328),"!",ISBLANK(H1328),"!!!",H1328='6. Data'!$B$3,"vyberte druh nákladu")," ")</f>
        <v xml:space="preserve"> </v>
      </c>
      <c r="J1328" s="261" t="str">
        <f t="shared" si="60"/>
        <v xml:space="preserve"> </v>
      </c>
      <c r="K1328" s="238" t="str">
        <f t="shared" si="61"/>
        <v xml:space="preserve"> </v>
      </c>
      <c r="L1328" s="87" t="str">
        <f t="shared" si="62"/>
        <v xml:space="preserve"> </v>
      </c>
    </row>
    <row r="1329" spans="1:12" x14ac:dyDescent="0.25">
      <c r="A1329" s="72"/>
      <c r="B1329" s="82"/>
      <c r="C1329" s="82"/>
      <c r="D1329" s="79"/>
      <c r="E1329" s="83"/>
      <c r="F1329" s="83"/>
      <c r="G1329" s="81"/>
      <c r="H1329" s="126"/>
      <c r="I1329" s="238" t="str">
        <f>IF(ISNUMBER(F1329),_xlfn.IFS(RIGHT(H1329,3)="(b)",IF(AND(G1329&gt;=DATE('1. Informace o projektu'!$C$3,1,1),G1329&lt;=WORKDAY(DATE('1. Informace o projektu'!$C$3+1,1,31)-1,1)),"OK","!!"),RIGHT(H1329,3)="(a)",IF(AND(G1329&gt;=DATE('1. Informace o projektu'!$C$3,1,1),G1329&lt;=WORKDAY(DATE('1. Informace o projektu'!$C$3,12,31)-1,1,'6. Data'!$C$76:$C$89)),"OK","!!"),ISBLANK(G1329),"!",ISBLANK(H1329),"!!!",H1329='6. Data'!$B$3,"vyberte druh nákladu")," ")</f>
        <v xml:space="preserve"> </v>
      </c>
      <c r="J1329" s="261" t="str">
        <f t="shared" si="60"/>
        <v xml:space="preserve"> </v>
      </c>
      <c r="K1329" s="238" t="str">
        <f t="shared" si="61"/>
        <v xml:space="preserve"> </v>
      </c>
      <c r="L1329" s="87" t="str">
        <f t="shared" si="62"/>
        <v xml:space="preserve"> </v>
      </c>
    </row>
    <row r="1330" spans="1:12" x14ac:dyDescent="0.25">
      <c r="A1330" s="72"/>
      <c r="B1330" s="82"/>
      <c r="C1330" s="82"/>
      <c r="D1330" s="79"/>
      <c r="E1330" s="83"/>
      <c r="F1330" s="83"/>
      <c r="G1330" s="81"/>
      <c r="H1330" s="126"/>
      <c r="I1330" s="238" t="str">
        <f>IF(ISNUMBER(F1330),_xlfn.IFS(RIGHT(H1330,3)="(b)",IF(AND(G1330&gt;=DATE('1. Informace o projektu'!$C$3,1,1),G1330&lt;=WORKDAY(DATE('1. Informace o projektu'!$C$3+1,1,31)-1,1)),"OK","!!"),RIGHT(H1330,3)="(a)",IF(AND(G1330&gt;=DATE('1. Informace o projektu'!$C$3,1,1),G1330&lt;=WORKDAY(DATE('1. Informace o projektu'!$C$3,12,31)-1,1,'6. Data'!$C$76:$C$89)),"OK","!!"),ISBLANK(G1330),"!",ISBLANK(H1330),"!!!",H1330='6. Data'!$B$3,"vyberte druh nákladu")," ")</f>
        <v xml:space="preserve"> </v>
      </c>
      <c r="J1330" s="261" t="str">
        <f t="shared" si="60"/>
        <v xml:space="preserve"> </v>
      </c>
      <c r="K1330" s="238" t="str">
        <f t="shared" si="61"/>
        <v xml:space="preserve"> </v>
      </c>
      <c r="L1330" s="87" t="str">
        <f t="shared" si="62"/>
        <v xml:space="preserve"> </v>
      </c>
    </row>
    <row r="1331" spans="1:12" x14ac:dyDescent="0.25">
      <c r="A1331" s="72"/>
      <c r="B1331" s="82"/>
      <c r="C1331" s="82"/>
      <c r="D1331" s="79"/>
      <c r="E1331" s="83"/>
      <c r="F1331" s="83"/>
      <c r="G1331" s="81"/>
      <c r="H1331" s="126"/>
      <c r="I1331" s="238" t="str">
        <f>IF(ISNUMBER(F1331),_xlfn.IFS(RIGHT(H1331,3)="(b)",IF(AND(G1331&gt;=DATE('1. Informace o projektu'!$C$3,1,1),G1331&lt;=WORKDAY(DATE('1. Informace o projektu'!$C$3+1,1,31)-1,1)),"OK","!!"),RIGHT(H1331,3)="(a)",IF(AND(G1331&gt;=DATE('1. Informace o projektu'!$C$3,1,1),G1331&lt;=WORKDAY(DATE('1. Informace o projektu'!$C$3,12,31)-1,1,'6. Data'!$C$76:$C$89)),"OK","!!"),ISBLANK(G1331),"!",ISBLANK(H1331),"!!!",H1331='6. Data'!$B$3,"vyberte druh nákladu")," ")</f>
        <v xml:space="preserve"> </v>
      </c>
      <c r="J1331" s="261" t="str">
        <f t="shared" si="60"/>
        <v xml:space="preserve"> </v>
      </c>
      <c r="K1331" s="238" t="str">
        <f t="shared" si="61"/>
        <v xml:space="preserve"> </v>
      </c>
      <c r="L1331" s="87" t="str">
        <f t="shared" si="62"/>
        <v xml:space="preserve"> </v>
      </c>
    </row>
    <row r="1332" spans="1:12" x14ac:dyDescent="0.25">
      <c r="A1332" s="72"/>
      <c r="B1332" s="82"/>
      <c r="C1332" s="82"/>
      <c r="D1332" s="79"/>
      <c r="E1332" s="83"/>
      <c r="F1332" s="83"/>
      <c r="G1332" s="81"/>
      <c r="H1332" s="126"/>
      <c r="I1332" s="238" t="str">
        <f>IF(ISNUMBER(F1332),_xlfn.IFS(RIGHT(H1332,3)="(b)",IF(AND(G1332&gt;=DATE('1. Informace o projektu'!$C$3,1,1),G1332&lt;=WORKDAY(DATE('1. Informace o projektu'!$C$3+1,1,31)-1,1)),"OK","!!"),RIGHT(H1332,3)="(a)",IF(AND(G1332&gt;=DATE('1. Informace o projektu'!$C$3,1,1),G1332&lt;=WORKDAY(DATE('1. Informace o projektu'!$C$3,12,31)-1,1,'6. Data'!$C$76:$C$89)),"OK","!!"),ISBLANK(G1332),"!",ISBLANK(H1332),"!!!",H1332='6. Data'!$B$3,"vyberte druh nákladu")," ")</f>
        <v xml:space="preserve"> </v>
      </c>
      <c r="J1332" s="261" t="str">
        <f t="shared" si="60"/>
        <v xml:space="preserve"> </v>
      </c>
      <c r="K1332" s="238" t="str">
        <f t="shared" si="61"/>
        <v xml:space="preserve"> </v>
      </c>
      <c r="L1332" s="87" t="str">
        <f t="shared" si="62"/>
        <v xml:space="preserve"> </v>
      </c>
    </row>
    <row r="1333" spans="1:12" x14ac:dyDescent="0.25">
      <c r="A1333" s="72"/>
      <c r="B1333" s="82"/>
      <c r="C1333" s="82"/>
      <c r="D1333" s="79"/>
      <c r="E1333" s="83"/>
      <c r="F1333" s="83"/>
      <c r="G1333" s="81"/>
      <c r="H1333" s="126"/>
      <c r="I1333" s="238" t="str">
        <f>IF(ISNUMBER(F1333),_xlfn.IFS(RIGHT(H1333,3)="(b)",IF(AND(G1333&gt;=DATE('1. Informace o projektu'!$C$3,1,1),G1333&lt;=WORKDAY(DATE('1. Informace o projektu'!$C$3+1,1,31)-1,1)),"OK","!!"),RIGHT(H1333,3)="(a)",IF(AND(G1333&gt;=DATE('1. Informace o projektu'!$C$3,1,1),G1333&lt;=WORKDAY(DATE('1. Informace o projektu'!$C$3,12,31)-1,1,'6. Data'!$C$76:$C$89)),"OK","!!"),ISBLANK(G1333),"!",ISBLANK(H1333),"!!!",H1333='6. Data'!$B$3,"vyberte druh nákladu")," ")</f>
        <v xml:space="preserve"> </v>
      </c>
      <c r="J1333" s="261" t="str">
        <f t="shared" si="60"/>
        <v xml:space="preserve"> </v>
      </c>
      <c r="K1333" s="238" t="str">
        <f t="shared" si="61"/>
        <v xml:space="preserve"> </v>
      </c>
      <c r="L1333" s="87" t="str">
        <f t="shared" si="62"/>
        <v xml:space="preserve"> </v>
      </c>
    </row>
    <row r="1334" spans="1:12" x14ac:dyDescent="0.25">
      <c r="A1334" s="72"/>
      <c r="B1334" s="82"/>
      <c r="C1334" s="82"/>
      <c r="D1334" s="79"/>
      <c r="E1334" s="83"/>
      <c r="F1334" s="83"/>
      <c r="G1334" s="81"/>
      <c r="H1334" s="126"/>
      <c r="I1334" s="238" t="str">
        <f>IF(ISNUMBER(F1334),_xlfn.IFS(RIGHT(H1334,3)="(b)",IF(AND(G1334&gt;=DATE('1. Informace o projektu'!$C$3,1,1),G1334&lt;=WORKDAY(DATE('1. Informace o projektu'!$C$3+1,1,31)-1,1)),"OK","!!"),RIGHT(H1334,3)="(a)",IF(AND(G1334&gt;=DATE('1. Informace o projektu'!$C$3,1,1),G1334&lt;=WORKDAY(DATE('1. Informace o projektu'!$C$3,12,31)-1,1,'6. Data'!$C$76:$C$89)),"OK","!!"),ISBLANK(G1334),"!",ISBLANK(H1334),"!!!",H1334='6. Data'!$B$3,"vyberte druh nákladu")," ")</f>
        <v xml:space="preserve"> </v>
      </c>
      <c r="J1334" s="261" t="str">
        <f t="shared" si="60"/>
        <v xml:space="preserve"> </v>
      </c>
      <c r="K1334" s="238" t="str">
        <f t="shared" si="61"/>
        <v xml:space="preserve"> </v>
      </c>
      <c r="L1334" s="87" t="str">
        <f t="shared" si="62"/>
        <v xml:space="preserve"> </v>
      </c>
    </row>
    <row r="1335" spans="1:12" x14ac:dyDescent="0.25">
      <c r="A1335" s="72"/>
      <c r="B1335" s="82"/>
      <c r="C1335" s="82"/>
      <c r="D1335" s="79"/>
      <c r="E1335" s="83"/>
      <c r="F1335" s="83"/>
      <c r="G1335" s="81"/>
      <c r="H1335" s="126"/>
      <c r="I1335" s="238" t="str">
        <f>IF(ISNUMBER(F1335),_xlfn.IFS(RIGHT(H1335,3)="(b)",IF(AND(G1335&gt;=DATE('1. Informace o projektu'!$C$3,1,1),G1335&lt;=WORKDAY(DATE('1. Informace o projektu'!$C$3+1,1,31)-1,1)),"OK","!!"),RIGHT(H1335,3)="(a)",IF(AND(G1335&gt;=DATE('1. Informace o projektu'!$C$3,1,1),G1335&lt;=WORKDAY(DATE('1. Informace o projektu'!$C$3,12,31)-1,1,'6. Data'!$C$76:$C$89)),"OK","!!"),ISBLANK(G1335),"!",ISBLANK(H1335),"!!!",H1335='6. Data'!$B$3,"vyberte druh nákladu")," ")</f>
        <v xml:space="preserve"> </v>
      </c>
      <c r="J1335" s="261" t="str">
        <f t="shared" si="60"/>
        <v xml:space="preserve"> </v>
      </c>
      <c r="K1335" s="238" t="str">
        <f t="shared" si="61"/>
        <v xml:space="preserve"> </v>
      </c>
      <c r="L1335" s="87" t="str">
        <f t="shared" si="62"/>
        <v xml:space="preserve"> </v>
      </c>
    </row>
    <row r="1336" spans="1:12" x14ac:dyDescent="0.25">
      <c r="A1336" s="72"/>
      <c r="B1336" s="82"/>
      <c r="C1336" s="82"/>
      <c r="D1336" s="79"/>
      <c r="E1336" s="83"/>
      <c r="F1336" s="83"/>
      <c r="G1336" s="81"/>
      <c r="H1336" s="126"/>
      <c r="I1336" s="238" t="str">
        <f>IF(ISNUMBER(F1336),_xlfn.IFS(RIGHT(H1336,3)="(b)",IF(AND(G1336&gt;=DATE('1. Informace o projektu'!$C$3,1,1),G1336&lt;=WORKDAY(DATE('1. Informace o projektu'!$C$3+1,1,31)-1,1)),"OK","!!"),RIGHT(H1336,3)="(a)",IF(AND(G1336&gt;=DATE('1. Informace o projektu'!$C$3,1,1),G1336&lt;=WORKDAY(DATE('1. Informace o projektu'!$C$3,12,31)-1,1,'6. Data'!$C$76:$C$89)),"OK","!!"),ISBLANK(G1336),"!",ISBLANK(H1336),"!!!",H1336='6. Data'!$B$3,"vyberte druh nákladu")," ")</f>
        <v xml:space="preserve"> </v>
      </c>
      <c r="J1336" s="261" t="str">
        <f t="shared" si="60"/>
        <v xml:space="preserve"> </v>
      </c>
      <c r="K1336" s="238" t="str">
        <f t="shared" si="61"/>
        <v xml:space="preserve"> </v>
      </c>
      <c r="L1336" s="87" t="str">
        <f t="shared" si="62"/>
        <v xml:space="preserve"> </v>
      </c>
    </row>
    <row r="1337" spans="1:12" x14ac:dyDescent="0.25">
      <c r="A1337" s="72"/>
      <c r="B1337" s="82"/>
      <c r="C1337" s="82"/>
      <c r="D1337" s="79"/>
      <c r="E1337" s="83"/>
      <c r="F1337" s="83"/>
      <c r="G1337" s="81"/>
      <c r="H1337" s="126"/>
      <c r="I1337" s="238" t="str">
        <f>IF(ISNUMBER(F1337),_xlfn.IFS(RIGHT(H1337,3)="(b)",IF(AND(G1337&gt;=DATE('1. Informace o projektu'!$C$3,1,1),G1337&lt;=WORKDAY(DATE('1. Informace o projektu'!$C$3+1,1,31)-1,1)),"OK","!!"),RIGHT(H1337,3)="(a)",IF(AND(G1337&gt;=DATE('1. Informace o projektu'!$C$3,1,1),G1337&lt;=WORKDAY(DATE('1. Informace o projektu'!$C$3,12,31)-1,1,'6. Data'!$C$76:$C$89)),"OK","!!"),ISBLANK(G1337),"!",ISBLANK(H1337),"!!!",H1337='6. Data'!$B$3,"vyberte druh nákladu")," ")</f>
        <v xml:space="preserve"> </v>
      </c>
      <c r="J1337" s="261" t="str">
        <f t="shared" si="60"/>
        <v xml:space="preserve"> </v>
      </c>
      <c r="K1337" s="238" t="str">
        <f t="shared" si="61"/>
        <v xml:space="preserve"> </v>
      </c>
      <c r="L1337" s="87" t="str">
        <f t="shared" si="62"/>
        <v xml:space="preserve"> </v>
      </c>
    </row>
    <row r="1338" spans="1:12" x14ac:dyDescent="0.25">
      <c r="A1338" s="72"/>
      <c r="B1338" s="82"/>
      <c r="C1338" s="82"/>
      <c r="D1338" s="79"/>
      <c r="E1338" s="83"/>
      <c r="F1338" s="83"/>
      <c r="G1338" s="81"/>
      <c r="H1338" s="126"/>
      <c r="I1338" s="238" t="str">
        <f>IF(ISNUMBER(F1338),_xlfn.IFS(RIGHT(H1338,3)="(b)",IF(AND(G1338&gt;=DATE('1. Informace o projektu'!$C$3,1,1),G1338&lt;=WORKDAY(DATE('1. Informace o projektu'!$C$3+1,1,31)-1,1)),"OK","!!"),RIGHT(H1338,3)="(a)",IF(AND(G1338&gt;=DATE('1. Informace o projektu'!$C$3,1,1),G1338&lt;=WORKDAY(DATE('1. Informace o projektu'!$C$3,12,31)-1,1,'6. Data'!$C$76:$C$89)),"OK","!!"),ISBLANK(G1338),"!",ISBLANK(H1338),"!!!",H1338='6. Data'!$B$3,"vyberte druh nákladu")," ")</f>
        <v xml:space="preserve"> </v>
      </c>
      <c r="J1338" s="261" t="str">
        <f t="shared" si="60"/>
        <v xml:space="preserve"> </v>
      </c>
      <c r="K1338" s="238" t="str">
        <f t="shared" si="61"/>
        <v xml:space="preserve"> </v>
      </c>
      <c r="L1338" s="87" t="str">
        <f t="shared" si="62"/>
        <v xml:space="preserve"> </v>
      </c>
    </row>
    <row r="1339" spans="1:12" x14ac:dyDescent="0.25">
      <c r="A1339" s="72"/>
      <c r="B1339" s="82"/>
      <c r="C1339" s="82"/>
      <c r="D1339" s="79"/>
      <c r="E1339" s="83"/>
      <c r="F1339" s="83"/>
      <c r="G1339" s="81"/>
      <c r="H1339" s="126"/>
      <c r="I1339" s="238" t="str">
        <f>IF(ISNUMBER(F1339),_xlfn.IFS(RIGHT(H1339,3)="(b)",IF(AND(G1339&gt;=DATE('1. Informace o projektu'!$C$3,1,1),G1339&lt;=WORKDAY(DATE('1. Informace o projektu'!$C$3+1,1,31)-1,1)),"OK","!!"),RIGHT(H1339,3)="(a)",IF(AND(G1339&gt;=DATE('1. Informace o projektu'!$C$3,1,1),G1339&lt;=WORKDAY(DATE('1. Informace o projektu'!$C$3,12,31)-1,1,'6. Data'!$C$76:$C$89)),"OK","!!"),ISBLANK(G1339),"!",ISBLANK(H1339),"!!!",H1339='6. Data'!$B$3,"vyberte druh nákladu")," ")</f>
        <v xml:space="preserve"> </v>
      </c>
      <c r="J1339" s="261" t="str">
        <f t="shared" si="60"/>
        <v xml:space="preserve"> </v>
      </c>
      <c r="K1339" s="238" t="str">
        <f t="shared" si="61"/>
        <v xml:space="preserve"> </v>
      </c>
      <c r="L1339" s="87" t="str">
        <f t="shared" si="62"/>
        <v xml:space="preserve"> </v>
      </c>
    </row>
    <row r="1340" spans="1:12" x14ac:dyDescent="0.25">
      <c r="A1340" s="72"/>
      <c r="B1340" s="82"/>
      <c r="C1340" s="82"/>
      <c r="D1340" s="79"/>
      <c r="E1340" s="83"/>
      <c r="F1340" s="83"/>
      <c r="G1340" s="81"/>
      <c r="H1340" s="126"/>
      <c r="I1340" s="238" t="str">
        <f>IF(ISNUMBER(F1340),_xlfn.IFS(RIGHT(H1340,3)="(b)",IF(AND(G1340&gt;=DATE('1. Informace o projektu'!$C$3,1,1),G1340&lt;=WORKDAY(DATE('1. Informace o projektu'!$C$3+1,1,31)-1,1)),"OK","!!"),RIGHT(H1340,3)="(a)",IF(AND(G1340&gt;=DATE('1. Informace o projektu'!$C$3,1,1),G1340&lt;=WORKDAY(DATE('1. Informace o projektu'!$C$3,12,31)-1,1,'6. Data'!$C$76:$C$89)),"OK","!!"),ISBLANK(G1340),"!",ISBLANK(H1340),"!!!",H1340='6. Data'!$B$3,"vyberte druh nákladu")," ")</f>
        <v xml:space="preserve"> </v>
      </c>
      <c r="J1340" s="261" t="str">
        <f t="shared" si="60"/>
        <v xml:space="preserve"> </v>
      </c>
      <c r="K1340" s="238" t="str">
        <f t="shared" si="61"/>
        <v xml:space="preserve"> </v>
      </c>
      <c r="L1340" s="87" t="str">
        <f t="shared" si="62"/>
        <v xml:space="preserve"> </v>
      </c>
    </row>
    <row r="1341" spans="1:12" x14ac:dyDescent="0.25">
      <c r="A1341" s="72"/>
      <c r="B1341" s="82"/>
      <c r="C1341" s="82"/>
      <c r="D1341" s="79"/>
      <c r="E1341" s="83"/>
      <c r="F1341" s="83"/>
      <c r="G1341" s="81"/>
      <c r="H1341" s="126"/>
      <c r="I1341" s="238" t="str">
        <f>IF(ISNUMBER(F1341),_xlfn.IFS(RIGHT(H1341,3)="(b)",IF(AND(G1341&gt;=DATE('1. Informace o projektu'!$C$3,1,1),G1341&lt;=WORKDAY(DATE('1. Informace o projektu'!$C$3+1,1,31)-1,1)),"OK","!!"),RIGHT(H1341,3)="(a)",IF(AND(G1341&gt;=DATE('1. Informace o projektu'!$C$3,1,1),G1341&lt;=WORKDAY(DATE('1. Informace o projektu'!$C$3,12,31)-1,1,'6. Data'!$C$76:$C$89)),"OK","!!"),ISBLANK(G1341),"!",ISBLANK(H1341),"!!!",H1341='6. Data'!$B$3,"vyberte druh nákladu")," ")</f>
        <v xml:space="preserve"> </v>
      </c>
      <c r="J1341" s="261" t="str">
        <f t="shared" si="60"/>
        <v xml:space="preserve"> </v>
      </c>
      <c r="K1341" s="238" t="str">
        <f t="shared" si="61"/>
        <v xml:space="preserve"> </v>
      </c>
      <c r="L1341" s="87" t="str">
        <f t="shared" si="62"/>
        <v xml:space="preserve"> </v>
      </c>
    </row>
    <row r="1342" spans="1:12" x14ac:dyDescent="0.25">
      <c r="A1342" s="72"/>
      <c r="B1342" s="82"/>
      <c r="C1342" s="82"/>
      <c r="D1342" s="79"/>
      <c r="E1342" s="83"/>
      <c r="F1342" s="83"/>
      <c r="G1342" s="81"/>
      <c r="H1342" s="126"/>
      <c r="I1342" s="238" t="str">
        <f>IF(ISNUMBER(F1342),_xlfn.IFS(RIGHT(H1342,3)="(b)",IF(AND(G1342&gt;=DATE('1. Informace o projektu'!$C$3,1,1),G1342&lt;=WORKDAY(DATE('1. Informace o projektu'!$C$3+1,1,31)-1,1)),"OK","!!"),RIGHT(H1342,3)="(a)",IF(AND(G1342&gt;=DATE('1. Informace o projektu'!$C$3,1,1),G1342&lt;=WORKDAY(DATE('1. Informace o projektu'!$C$3,12,31)-1,1,'6. Data'!$C$76:$C$89)),"OK","!!"),ISBLANK(G1342),"!",ISBLANK(H1342),"!!!",H1342='6. Data'!$B$3,"vyberte druh nákladu")," ")</f>
        <v xml:space="preserve"> </v>
      </c>
      <c r="J1342" s="261" t="str">
        <f t="shared" si="60"/>
        <v xml:space="preserve"> </v>
      </c>
      <c r="K1342" s="238" t="str">
        <f t="shared" si="61"/>
        <v xml:space="preserve"> </v>
      </c>
      <c r="L1342" s="87" t="str">
        <f t="shared" si="62"/>
        <v xml:space="preserve"> </v>
      </c>
    </row>
    <row r="1343" spans="1:12" x14ac:dyDescent="0.25">
      <c r="A1343" s="72"/>
      <c r="B1343" s="82"/>
      <c r="C1343" s="82"/>
      <c r="D1343" s="79"/>
      <c r="E1343" s="83"/>
      <c r="F1343" s="83"/>
      <c r="G1343" s="81"/>
      <c r="H1343" s="126"/>
      <c r="I1343" s="238" t="str">
        <f>IF(ISNUMBER(F1343),_xlfn.IFS(RIGHT(H1343,3)="(b)",IF(AND(G1343&gt;=DATE('1. Informace o projektu'!$C$3,1,1),G1343&lt;=WORKDAY(DATE('1. Informace o projektu'!$C$3+1,1,31)-1,1)),"OK","!!"),RIGHT(H1343,3)="(a)",IF(AND(G1343&gt;=DATE('1. Informace o projektu'!$C$3,1,1),G1343&lt;=WORKDAY(DATE('1. Informace o projektu'!$C$3,12,31)-1,1,'6. Data'!$C$76:$C$89)),"OK","!!"),ISBLANK(G1343),"!",ISBLANK(H1343),"!!!",H1343='6. Data'!$B$3,"vyberte druh nákladu")," ")</f>
        <v xml:space="preserve"> </v>
      </c>
      <c r="J1343" s="261" t="str">
        <f t="shared" si="60"/>
        <v xml:space="preserve"> </v>
      </c>
      <c r="K1343" s="238" t="str">
        <f t="shared" si="61"/>
        <v xml:space="preserve"> </v>
      </c>
      <c r="L1343" s="87" t="str">
        <f t="shared" si="62"/>
        <v xml:space="preserve"> </v>
      </c>
    </row>
    <row r="1344" spans="1:12" x14ac:dyDescent="0.25">
      <c r="A1344" s="72"/>
      <c r="B1344" s="82"/>
      <c r="C1344" s="82"/>
      <c r="D1344" s="79"/>
      <c r="E1344" s="83"/>
      <c r="F1344" s="83"/>
      <c r="G1344" s="81"/>
      <c r="H1344" s="126"/>
      <c r="I1344" s="238" t="str">
        <f>IF(ISNUMBER(F1344),_xlfn.IFS(RIGHT(H1344,3)="(b)",IF(AND(G1344&gt;=DATE('1. Informace o projektu'!$C$3,1,1),G1344&lt;=WORKDAY(DATE('1. Informace o projektu'!$C$3+1,1,31)-1,1)),"OK","!!"),RIGHT(H1344,3)="(a)",IF(AND(G1344&gt;=DATE('1. Informace o projektu'!$C$3,1,1),G1344&lt;=WORKDAY(DATE('1. Informace o projektu'!$C$3,12,31)-1,1,'6. Data'!$C$76:$C$89)),"OK","!!"),ISBLANK(G1344),"!",ISBLANK(H1344),"!!!",H1344='6. Data'!$B$3,"vyberte druh nákladu")," ")</f>
        <v xml:space="preserve"> </v>
      </c>
      <c r="J1344" s="261" t="str">
        <f t="shared" si="60"/>
        <v xml:space="preserve"> </v>
      </c>
      <c r="K1344" s="238" t="str">
        <f t="shared" si="61"/>
        <v xml:space="preserve"> </v>
      </c>
      <c r="L1344" s="87" t="str">
        <f t="shared" si="62"/>
        <v xml:space="preserve"> </v>
      </c>
    </row>
    <row r="1345" spans="1:12" x14ac:dyDescent="0.25">
      <c r="A1345" s="72"/>
      <c r="B1345" s="82"/>
      <c r="C1345" s="82"/>
      <c r="D1345" s="79"/>
      <c r="E1345" s="83"/>
      <c r="F1345" s="83"/>
      <c r="G1345" s="81"/>
      <c r="H1345" s="126"/>
      <c r="I1345" s="238" t="str">
        <f>IF(ISNUMBER(F1345),_xlfn.IFS(RIGHT(H1345,3)="(b)",IF(AND(G1345&gt;=DATE('1. Informace o projektu'!$C$3,1,1),G1345&lt;=WORKDAY(DATE('1. Informace o projektu'!$C$3+1,1,31)-1,1)),"OK","!!"),RIGHT(H1345,3)="(a)",IF(AND(G1345&gt;=DATE('1. Informace o projektu'!$C$3,1,1),G1345&lt;=WORKDAY(DATE('1. Informace o projektu'!$C$3,12,31)-1,1,'6. Data'!$C$76:$C$89)),"OK","!!"),ISBLANK(G1345),"!",ISBLANK(H1345),"!!!",H1345='6. Data'!$B$3,"vyberte druh nákladu")," ")</f>
        <v xml:space="preserve"> </v>
      </c>
      <c r="J1345" s="261" t="str">
        <f t="shared" si="60"/>
        <v xml:space="preserve"> </v>
      </c>
      <c r="K1345" s="238" t="str">
        <f t="shared" si="61"/>
        <v xml:space="preserve"> </v>
      </c>
      <c r="L1345" s="87" t="str">
        <f t="shared" si="62"/>
        <v xml:space="preserve"> </v>
      </c>
    </row>
    <row r="1346" spans="1:12" x14ac:dyDescent="0.25">
      <c r="A1346" s="72"/>
      <c r="B1346" s="82"/>
      <c r="C1346" s="82"/>
      <c r="D1346" s="79"/>
      <c r="E1346" s="83"/>
      <c r="F1346" s="83"/>
      <c r="G1346" s="81"/>
      <c r="H1346" s="126"/>
      <c r="I1346" s="238" t="str">
        <f>IF(ISNUMBER(F1346),_xlfn.IFS(RIGHT(H1346,3)="(b)",IF(AND(G1346&gt;=DATE('1. Informace o projektu'!$C$3,1,1),G1346&lt;=WORKDAY(DATE('1. Informace o projektu'!$C$3+1,1,31)-1,1)),"OK","!!"),RIGHT(H1346,3)="(a)",IF(AND(G1346&gt;=DATE('1. Informace o projektu'!$C$3,1,1),G1346&lt;=WORKDAY(DATE('1. Informace o projektu'!$C$3,12,31)-1,1,'6. Data'!$C$76:$C$89)),"OK","!!"),ISBLANK(G1346),"!",ISBLANK(H1346),"!!!",H1346='6. Data'!$B$3,"vyberte druh nákladu")," ")</f>
        <v xml:space="preserve"> </v>
      </c>
      <c r="J1346" s="261" t="str">
        <f t="shared" si="60"/>
        <v xml:space="preserve"> </v>
      </c>
      <c r="K1346" s="238" t="str">
        <f t="shared" si="61"/>
        <v xml:space="preserve"> </v>
      </c>
      <c r="L1346" s="87" t="str">
        <f t="shared" si="62"/>
        <v xml:space="preserve"> </v>
      </c>
    </row>
    <row r="1347" spans="1:12" x14ac:dyDescent="0.25">
      <c r="A1347" s="72"/>
      <c r="B1347" s="82"/>
      <c r="C1347" s="82"/>
      <c r="D1347" s="79"/>
      <c r="E1347" s="83"/>
      <c r="F1347" s="83"/>
      <c r="G1347" s="81"/>
      <c r="H1347" s="126"/>
      <c r="I1347" s="238" t="str">
        <f>IF(ISNUMBER(F1347),_xlfn.IFS(RIGHT(H1347,3)="(b)",IF(AND(G1347&gt;=DATE('1. Informace o projektu'!$C$3,1,1),G1347&lt;=WORKDAY(DATE('1. Informace o projektu'!$C$3+1,1,31)-1,1)),"OK","!!"),RIGHT(H1347,3)="(a)",IF(AND(G1347&gt;=DATE('1. Informace o projektu'!$C$3,1,1),G1347&lt;=WORKDAY(DATE('1. Informace o projektu'!$C$3,12,31)-1,1,'6. Data'!$C$76:$C$89)),"OK","!!"),ISBLANK(G1347),"!",ISBLANK(H1347),"!!!",H1347='6. Data'!$B$3,"vyberte druh nákladu")," ")</f>
        <v xml:space="preserve"> </v>
      </c>
      <c r="J1347" s="261" t="str">
        <f t="shared" si="60"/>
        <v xml:space="preserve"> </v>
      </c>
      <c r="K1347" s="238" t="str">
        <f t="shared" si="61"/>
        <v xml:space="preserve"> </v>
      </c>
      <c r="L1347" s="87" t="str">
        <f t="shared" si="62"/>
        <v xml:space="preserve"> </v>
      </c>
    </row>
    <row r="1348" spans="1:12" x14ac:dyDescent="0.25">
      <c r="A1348" s="72"/>
      <c r="B1348" s="82"/>
      <c r="C1348" s="82"/>
      <c r="D1348" s="79"/>
      <c r="E1348" s="83"/>
      <c r="F1348" s="83"/>
      <c r="G1348" s="81"/>
      <c r="H1348" s="126"/>
      <c r="I1348" s="238" t="str">
        <f>IF(ISNUMBER(F1348),_xlfn.IFS(RIGHT(H1348,3)="(b)",IF(AND(G1348&gt;=DATE('1. Informace o projektu'!$C$3,1,1),G1348&lt;=WORKDAY(DATE('1. Informace o projektu'!$C$3+1,1,31)-1,1)),"OK","!!"),RIGHT(H1348,3)="(a)",IF(AND(G1348&gt;=DATE('1. Informace o projektu'!$C$3,1,1),G1348&lt;=WORKDAY(DATE('1. Informace o projektu'!$C$3,12,31)-1,1,'6. Data'!$C$76:$C$89)),"OK","!!"),ISBLANK(G1348),"!",ISBLANK(H1348),"!!!",H1348='6. Data'!$B$3,"vyberte druh nákladu")," ")</f>
        <v xml:space="preserve"> </v>
      </c>
      <c r="J1348" s="261" t="str">
        <f t="shared" si="60"/>
        <v xml:space="preserve"> </v>
      </c>
      <c r="K1348" s="238" t="str">
        <f t="shared" si="61"/>
        <v xml:space="preserve"> </v>
      </c>
      <c r="L1348" s="87" t="str">
        <f t="shared" si="62"/>
        <v xml:space="preserve"> </v>
      </c>
    </row>
    <row r="1349" spans="1:12" x14ac:dyDescent="0.25">
      <c r="A1349" s="72"/>
      <c r="B1349" s="82"/>
      <c r="C1349" s="82"/>
      <c r="D1349" s="79"/>
      <c r="E1349" s="83"/>
      <c r="F1349" s="83"/>
      <c r="G1349" s="81"/>
      <c r="H1349" s="126"/>
      <c r="I1349" s="238" t="str">
        <f>IF(ISNUMBER(F1349),_xlfn.IFS(RIGHT(H1349,3)="(b)",IF(AND(G1349&gt;=DATE('1. Informace o projektu'!$C$3,1,1),G1349&lt;=WORKDAY(DATE('1. Informace o projektu'!$C$3+1,1,31)-1,1)),"OK","!!"),RIGHT(H1349,3)="(a)",IF(AND(G1349&gt;=DATE('1. Informace o projektu'!$C$3,1,1),G1349&lt;=WORKDAY(DATE('1. Informace o projektu'!$C$3,12,31)-1,1,'6. Data'!$C$76:$C$89)),"OK","!!"),ISBLANK(G1349),"!",ISBLANK(H1349),"!!!",H1349='6. Data'!$B$3,"vyberte druh nákladu")," ")</f>
        <v xml:space="preserve"> </v>
      </c>
      <c r="J1349" s="261" t="str">
        <f t="shared" si="60"/>
        <v xml:space="preserve"> </v>
      </c>
      <c r="K1349" s="238" t="str">
        <f t="shared" si="61"/>
        <v xml:space="preserve"> </v>
      </c>
      <c r="L1349" s="87" t="str">
        <f t="shared" si="62"/>
        <v xml:space="preserve"> </v>
      </c>
    </row>
    <row r="1350" spans="1:12" x14ac:dyDescent="0.25">
      <c r="A1350" s="72"/>
      <c r="B1350" s="82"/>
      <c r="C1350" s="82"/>
      <c r="D1350" s="79"/>
      <c r="E1350" s="83"/>
      <c r="F1350" s="83"/>
      <c r="G1350" s="81"/>
      <c r="H1350" s="126"/>
      <c r="I1350" s="238" t="str">
        <f>IF(ISNUMBER(F1350),_xlfn.IFS(RIGHT(H1350,3)="(b)",IF(AND(G1350&gt;=DATE('1. Informace o projektu'!$C$3,1,1),G1350&lt;=WORKDAY(DATE('1. Informace o projektu'!$C$3+1,1,31)-1,1)),"OK","!!"),RIGHT(H1350,3)="(a)",IF(AND(G1350&gt;=DATE('1. Informace o projektu'!$C$3,1,1),G1350&lt;=WORKDAY(DATE('1. Informace o projektu'!$C$3,12,31)-1,1,'6. Data'!$C$76:$C$89)),"OK","!!"),ISBLANK(G1350),"!",ISBLANK(H1350),"!!!",H1350='6. Data'!$B$3,"vyberte druh nákladu")," ")</f>
        <v xml:space="preserve"> </v>
      </c>
      <c r="J1350" s="261" t="str">
        <f t="shared" si="60"/>
        <v xml:space="preserve"> </v>
      </c>
      <c r="K1350" s="238" t="str">
        <f t="shared" si="61"/>
        <v xml:space="preserve"> </v>
      </c>
      <c r="L1350" s="87" t="str">
        <f t="shared" si="62"/>
        <v xml:space="preserve"> </v>
      </c>
    </row>
    <row r="1351" spans="1:12" x14ac:dyDescent="0.25">
      <c r="A1351" s="72"/>
      <c r="B1351" s="82"/>
      <c r="C1351" s="82"/>
      <c r="D1351" s="79"/>
      <c r="E1351" s="83"/>
      <c r="F1351" s="83"/>
      <c r="G1351" s="81"/>
      <c r="H1351" s="126"/>
      <c r="I1351" s="238" t="str">
        <f>IF(ISNUMBER(F1351),_xlfn.IFS(RIGHT(H1351,3)="(b)",IF(AND(G1351&gt;=DATE('1. Informace o projektu'!$C$3,1,1),G1351&lt;=WORKDAY(DATE('1. Informace o projektu'!$C$3+1,1,31)-1,1)),"OK","!!"),RIGHT(H1351,3)="(a)",IF(AND(G1351&gt;=DATE('1. Informace o projektu'!$C$3,1,1),G1351&lt;=WORKDAY(DATE('1. Informace o projektu'!$C$3,12,31)-1,1,'6. Data'!$C$76:$C$89)),"OK","!!"),ISBLANK(G1351),"!",ISBLANK(H1351),"!!!",H1351='6. Data'!$B$3,"vyberte druh nákladu")," ")</f>
        <v xml:space="preserve"> </v>
      </c>
      <c r="J1351" s="261" t="str">
        <f t="shared" ref="J1351:J1414" si="63">_xlfn.IFS(I1351="!","Zapište datum úhrady",I1351="ok"," ",I1351=" "," ",I1351="!!!","vyberte druh nákladu",I1351="!!","nepovolené datum úhrady",I1351="vyberte druh nákladu","vyberte druh nákladu")</f>
        <v xml:space="preserve"> </v>
      </c>
      <c r="K1351" s="238" t="str">
        <f t="shared" ref="K1351:K1414" si="64">IF(ISNUMBER(F1351),IF(E1351&gt;=F1351,"OK","!")," ")</f>
        <v xml:space="preserve"> </v>
      </c>
      <c r="L1351" s="87" t="str">
        <f t="shared" ref="L1351:L1414" si="65">_xlfn.IFS(K1351="!","Hrazeno z dotace je vyšší než fakturovaná částka",K1351="ok"," ",K1351=" "," ")</f>
        <v xml:space="preserve"> </v>
      </c>
    </row>
    <row r="1352" spans="1:12" x14ac:dyDescent="0.25">
      <c r="A1352" s="72"/>
      <c r="B1352" s="82"/>
      <c r="C1352" s="82"/>
      <c r="D1352" s="79"/>
      <c r="E1352" s="83"/>
      <c r="F1352" s="83"/>
      <c r="G1352" s="81"/>
      <c r="H1352" s="126"/>
      <c r="I1352" s="238" t="str">
        <f>IF(ISNUMBER(F1352),_xlfn.IFS(RIGHT(H1352,3)="(b)",IF(AND(G1352&gt;=DATE('1. Informace o projektu'!$C$3,1,1),G1352&lt;=WORKDAY(DATE('1. Informace o projektu'!$C$3+1,1,31)-1,1)),"OK","!!"),RIGHT(H1352,3)="(a)",IF(AND(G1352&gt;=DATE('1. Informace o projektu'!$C$3,1,1),G1352&lt;=WORKDAY(DATE('1. Informace o projektu'!$C$3,12,31)-1,1,'6. Data'!$C$76:$C$89)),"OK","!!"),ISBLANK(G1352),"!",ISBLANK(H1352),"!!!",H1352='6. Data'!$B$3,"vyberte druh nákladu")," ")</f>
        <v xml:space="preserve"> </v>
      </c>
      <c r="J1352" s="261" t="str">
        <f t="shared" si="63"/>
        <v xml:space="preserve"> </v>
      </c>
      <c r="K1352" s="238" t="str">
        <f t="shared" si="64"/>
        <v xml:space="preserve"> </v>
      </c>
      <c r="L1352" s="87" t="str">
        <f t="shared" si="65"/>
        <v xml:space="preserve"> </v>
      </c>
    </row>
    <row r="1353" spans="1:12" x14ac:dyDescent="0.25">
      <c r="A1353" s="72"/>
      <c r="B1353" s="82"/>
      <c r="C1353" s="82"/>
      <c r="D1353" s="79"/>
      <c r="E1353" s="83"/>
      <c r="F1353" s="83"/>
      <c r="G1353" s="81"/>
      <c r="H1353" s="126"/>
      <c r="I1353" s="238" t="str">
        <f>IF(ISNUMBER(F1353),_xlfn.IFS(RIGHT(H1353,3)="(b)",IF(AND(G1353&gt;=DATE('1. Informace o projektu'!$C$3,1,1),G1353&lt;=WORKDAY(DATE('1. Informace o projektu'!$C$3+1,1,31)-1,1)),"OK","!!"),RIGHT(H1353,3)="(a)",IF(AND(G1353&gt;=DATE('1. Informace o projektu'!$C$3,1,1),G1353&lt;=WORKDAY(DATE('1. Informace o projektu'!$C$3,12,31)-1,1,'6. Data'!$C$76:$C$89)),"OK","!!"),ISBLANK(G1353),"!",ISBLANK(H1353),"!!!",H1353='6. Data'!$B$3,"vyberte druh nákladu")," ")</f>
        <v xml:space="preserve"> </v>
      </c>
      <c r="J1353" s="261" t="str">
        <f t="shared" si="63"/>
        <v xml:space="preserve"> </v>
      </c>
      <c r="K1353" s="238" t="str">
        <f t="shared" si="64"/>
        <v xml:space="preserve"> </v>
      </c>
      <c r="L1353" s="87" t="str">
        <f t="shared" si="65"/>
        <v xml:space="preserve"> </v>
      </c>
    </row>
    <row r="1354" spans="1:12" x14ac:dyDescent="0.25">
      <c r="A1354" s="72"/>
      <c r="B1354" s="82"/>
      <c r="C1354" s="82"/>
      <c r="D1354" s="79"/>
      <c r="E1354" s="83"/>
      <c r="F1354" s="83"/>
      <c r="G1354" s="81"/>
      <c r="H1354" s="126"/>
      <c r="I1354" s="238" t="str">
        <f>IF(ISNUMBER(F1354),_xlfn.IFS(RIGHT(H1354,3)="(b)",IF(AND(G1354&gt;=DATE('1. Informace o projektu'!$C$3,1,1),G1354&lt;=WORKDAY(DATE('1. Informace o projektu'!$C$3+1,1,31)-1,1)),"OK","!!"),RIGHT(H1354,3)="(a)",IF(AND(G1354&gt;=DATE('1. Informace o projektu'!$C$3,1,1),G1354&lt;=WORKDAY(DATE('1. Informace o projektu'!$C$3,12,31)-1,1,'6. Data'!$C$76:$C$89)),"OK","!!"),ISBLANK(G1354),"!",ISBLANK(H1354),"!!!",H1354='6. Data'!$B$3,"vyberte druh nákladu")," ")</f>
        <v xml:space="preserve"> </v>
      </c>
      <c r="J1354" s="261" t="str">
        <f t="shared" si="63"/>
        <v xml:space="preserve"> </v>
      </c>
      <c r="K1354" s="238" t="str">
        <f t="shared" si="64"/>
        <v xml:space="preserve"> </v>
      </c>
      <c r="L1354" s="87" t="str">
        <f t="shared" si="65"/>
        <v xml:space="preserve"> </v>
      </c>
    </row>
    <row r="1355" spans="1:12" x14ac:dyDescent="0.25">
      <c r="A1355" s="72"/>
      <c r="B1355" s="82"/>
      <c r="C1355" s="82"/>
      <c r="D1355" s="79"/>
      <c r="E1355" s="83"/>
      <c r="F1355" s="83"/>
      <c r="G1355" s="81"/>
      <c r="H1355" s="126"/>
      <c r="I1355" s="238" t="str">
        <f>IF(ISNUMBER(F1355),_xlfn.IFS(RIGHT(H1355,3)="(b)",IF(AND(G1355&gt;=DATE('1. Informace o projektu'!$C$3,1,1),G1355&lt;=WORKDAY(DATE('1. Informace o projektu'!$C$3+1,1,31)-1,1)),"OK","!!"),RIGHT(H1355,3)="(a)",IF(AND(G1355&gt;=DATE('1. Informace o projektu'!$C$3,1,1),G1355&lt;=WORKDAY(DATE('1. Informace o projektu'!$C$3,12,31)-1,1,'6. Data'!$C$76:$C$89)),"OK","!!"),ISBLANK(G1355),"!",ISBLANK(H1355),"!!!",H1355='6. Data'!$B$3,"vyberte druh nákladu")," ")</f>
        <v xml:space="preserve"> </v>
      </c>
      <c r="J1355" s="261" t="str">
        <f t="shared" si="63"/>
        <v xml:space="preserve"> </v>
      </c>
      <c r="K1355" s="238" t="str">
        <f t="shared" si="64"/>
        <v xml:space="preserve"> </v>
      </c>
      <c r="L1355" s="87" t="str">
        <f t="shared" si="65"/>
        <v xml:space="preserve"> </v>
      </c>
    </row>
    <row r="1356" spans="1:12" x14ac:dyDescent="0.25">
      <c r="A1356" s="72"/>
      <c r="B1356" s="82"/>
      <c r="C1356" s="82"/>
      <c r="D1356" s="79"/>
      <c r="E1356" s="83"/>
      <c r="F1356" s="83"/>
      <c r="G1356" s="81"/>
      <c r="H1356" s="126"/>
      <c r="I1356" s="238" t="str">
        <f>IF(ISNUMBER(F1356),_xlfn.IFS(RIGHT(H1356,3)="(b)",IF(AND(G1356&gt;=DATE('1. Informace o projektu'!$C$3,1,1),G1356&lt;=WORKDAY(DATE('1. Informace o projektu'!$C$3+1,1,31)-1,1)),"OK","!!"),RIGHT(H1356,3)="(a)",IF(AND(G1356&gt;=DATE('1. Informace o projektu'!$C$3,1,1),G1356&lt;=WORKDAY(DATE('1. Informace o projektu'!$C$3,12,31)-1,1,'6. Data'!$C$76:$C$89)),"OK","!!"),ISBLANK(G1356),"!",ISBLANK(H1356),"!!!",H1356='6. Data'!$B$3,"vyberte druh nákladu")," ")</f>
        <v xml:space="preserve"> </v>
      </c>
      <c r="J1356" s="261" t="str">
        <f t="shared" si="63"/>
        <v xml:space="preserve"> </v>
      </c>
      <c r="K1356" s="238" t="str">
        <f t="shared" si="64"/>
        <v xml:space="preserve"> </v>
      </c>
      <c r="L1356" s="87" t="str">
        <f t="shared" si="65"/>
        <v xml:space="preserve"> </v>
      </c>
    </row>
    <row r="1357" spans="1:12" x14ac:dyDescent="0.25">
      <c r="A1357" s="72"/>
      <c r="B1357" s="82"/>
      <c r="C1357" s="82"/>
      <c r="D1357" s="79"/>
      <c r="E1357" s="83"/>
      <c r="F1357" s="83"/>
      <c r="G1357" s="81"/>
      <c r="H1357" s="126"/>
      <c r="I1357" s="238" t="str">
        <f>IF(ISNUMBER(F1357),_xlfn.IFS(RIGHT(H1357,3)="(b)",IF(AND(G1357&gt;=DATE('1. Informace o projektu'!$C$3,1,1),G1357&lt;=WORKDAY(DATE('1. Informace o projektu'!$C$3+1,1,31)-1,1)),"OK","!!"),RIGHT(H1357,3)="(a)",IF(AND(G1357&gt;=DATE('1. Informace o projektu'!$C$3,1,1),G1357&lt;=WORKDAY(DATE('1. Informace o projektu'!$C$3,12,31)-1,1,'6. Data'!$C$76:$C$89)),"OK","!!"),ISBLANK(G1357),"!",ISBLANK(H1357),"!!!",H1357='6. Data'!$B$3,"vyberte druh nákladu")," ")</f>
        <v xml:space="preserve"> </v>
      </c>
      <c r="J1357" s="261" t="str">
        <f t="shared" si="63"/>
        <v xml:space="preserve"> </v>
      </c>
      <c r="K1357" s="238" t="str">
        <f t="shared" si="64"/>
        <v xml:space="preserve"> </v>
      </c>
      <c r="L1357" s="87" t="str">
        <f t="shared" si="65"/>
        <v xml:space="preserve"> </v>
      </c>
    </row>
    <row r="1358" spans="1:12" x14ac:dyDescent="0.25">
      <c r="A1358" s="72"/>
      <c r="B1358" s="82"/>
      <c r="C1358" s="82"/>
      <c r="D1358" s="79"/>
      <c r="E1358" s="83"/>
      <c r="F1358" s="83"/>
      <c r="G1358" s="81"/>
      <c r="H1358" s="126"/>
      <c r="I1358" s="238" t="str">
        <f>IF(ISNUMBER(F1358),_xlfn.IFS(RIGHT(H1358,3)="(b)",IF(AND(G1358&gt;=DATE('1. Informace o projektu'!$C$3,1,1),G1358&lt;=WORKDAY(DATE('1. Informace o projektu'!$C$3+1,1,31)-1,1)),"OK","!!"),RIGHT(H1358,3)="(a)",IF(AND(G1358&gt;=DATE('1. Informace o projektu'!$C$3,1,1),G1358&lt;=WORKDAY(DATE('1. Informace o projektu'!$C$3,12,31)-1,1,'6. Data'!$C$76:$C$89)),"OK","!!"),ISBLANK(G1358),"!",ISBLANK(H1358),"!!!",H1358='6. Data'!$B$3,"vyberte druh nákladu")," ")</f>
        <v xml:space="preserve"> </v>
      </c>
      <c r="J1358" s="261" t="str">
        <f t="shared" si="63"/>
        <v xml:space="preserve"> </v>
      </c>
      <c r="K1358" s="238" t="str">
        <f t="shared" si="64"/>
        <v xml:space="preserve"> </v>
      </c>
      <c r="L1358" s="87" t="str">
        <f t="shared" si="65"/>
        <v xml:space="preserve"> </v>
      </c>
    </row>
    <row r="1359" spans="1:12" x14ac:dyDescent="0.25">
      <c r="A1359" s="72"/>
      <c r="B1359" s="82"/>
      <c r="C1359" s="82"/>
      <c r="D1359" s="79"/>
      <c r="E1359" s="83"/>
      <c r="F1359" s="83"/>
      <c r="G1359" s="81"/>
      <c r="H1359" s="126"/>
      <c r="I1359" s="238" t="str">
        <f>IF(ISNUMBER(F1359),_xlfn.IFS(RIGHT(H1359,3)="(b)",IF(AND(G1359&gt;=DATE('1. Informace o projektu'!$C$3,1,1),G1359&lt;=WORKDAY(DATE('1. Informace o projektu'!$C$3+1,1,31)-1,1)),"OK","!!"),RIGHT(H1359,3)="(a)",IF(AND(G1359&gt;=DATE('1. Informace o projektu'!$C$3,1,1),G1359&lt;=WORKDAY(DATE('1. Informace o projektu'!$C$3,12,31)-1,1,'6. Data'!$C$76:$C$89)),"OK","!!"),ISBLANK(G1359),"!",ISBLANK(H1359),"!!!",H1359='6. Data'!$B$3,"vyberte druh nákladu")," ")</f>
        <v xml:space="preserve"> </v>
      </c>
      <c r="J1359" s="261" t="str">
        <f t="shared" si="63"/>
        <v xml:space="preserve"> </v>
      </c>
      <c r="K1359" s="238" t="str">
        <f t="shared" si="64"/>
        <v xml:space="preserve"> </v>
      </c>
      <c r="L1359" s="87" t="str">
        <f t="shared" si="65"/>
        <v xml:space="preserve"> </v>
      </c>
    </row>
    <row r="1360" spans="1:12" x14ac:dyDescent="0.25">
      <c r="A1360" s="72"/>
      <c r="B1360" s="82"/>
      <c r="C1360" s="82"/>
      <c r="D1360" s="79"/>
      <c r="E1360" s="83"/>
      <c r="F1360" s="83"/>
      <c r="G1360" s="81"/>
      <c r="H1360" s="126"/>
      <c r="I1360" s="238" t="str">
        <f>IF(ISNUMBER(F1360),_xlfn.IFS(RIGHT(H1360,3)="(b)",IF(AND(G1360&gt;=DATE('1. Informace o projektu'!$C$3,1,1),G1360&lt;=WORKDAY(DATE('1. Informace o projektu'!$C$3+1,1,31)-1,1)),"OK","!!"),RIGHT(H1360,3)="(a)",IF(AND(G1360&gt;=DATE('1. Informace o projektu'!$C$3,1,1),G1360&lt;=WORKDAY(DATE('1. Informace o projektu'!$C$3,12,31)-1,1,'6. Data'!$C$76:$C$89)),"OK","!!"),ISBLANK(G1360),"!",ISBLANK(H1360),"!!!",H1360='6. Data'!$B$3,"vyberte druh nákladu")," ")</f>
        <v xml:space="preserve"> </v>
      </c>
      <c r="J1360" s="261" t="str">
        <f t="shared" si="63"/>
        <v xml:space="preserve"> </v>
      </c>
      <c r="K1360" s="238" t="str">
        <f t="shared" si="64"/>
        <v xml:space="preserve"> </v>
      </c>
      <c r="L1360" s="87" t="str">
        <f t="shared" si="65"/>
        <v xml:space="preserve"> </v>
      </c>
    </row>
    <row r="1361" spans="1:12" x14ac:dyDescent="0.25">
      <c r="A1361" s="72"/>
      <c r="B1361" s="82"/>
      <c r="C1361" s="82"/>
      <c r="D1361" s="79"/>
      <c r="E1361" s="83"/>
      <c r="F1361" s="83"/>
      <c r="G1361" s="81"/>
      <c r="H1361" s="126"/>
      <c r="I1361" s="238" t="str">
        <f>IF(ISNUMBER(F1361),_xlfn.IFS(RIGHT(H1361,3)="(b)",IF(AND(G1361&gt;=DATE('1. Informace o projektu'!$C$3,1,1),G1361&lt;=WORKDAY(DATE('1. Informace o projektu'!$C$3+1,1,31)-1,1)),"OK","!!"),RIGHT(H1361,3)="(a)",IF(AND(G1361&gt;=DATE('1. Informace o projektu'!$C$3,1,1),G1361&lt;=WORKDAY(DATE('1. Informace o projektu'!$C$3,12,31)-1,1,'6. Data'!$C$76:$C$89)),"OK","!!"),ISBLANK(G1361),"!",ISBLANK(H1361),"!!!",H1361='6. Data'!$B$3,"vyberte druh nákladu")," ")</f>
        <v xml:space="preserve"> </v>
      </c>
      <c r="J1361" s="261" t="str">
        <f t="shared" si="63"/>
        <v xml:space="preserve"> </v>
      </c>
      <c r="K1361" s="238" t="str">
        <f t="shared" si="64"/>
        <v xml:space="preserve"> </v>
      </c>
      <c r="L1361" s="87" t="str">
        <f t="shared" si="65"/>
        <v xml:space="preserve"> </v>
      </c>
    </row>
    <row r="1362" spans="1:12" x14ac:dyDescent="0.25">
      <c r="A1362" s="72"/>
      <c r="B1362" s="82"/>
      <c r="C1362" s="82"/>
      <c r="D1362" s="79"/>
      <c r="E1362" s="83"/>
      <c r="F1362" s="83"/>
      <c r="G1362" s="81"/>
      <c r="H1362" s="126"/>
      <c r="I1362" s="238" t="str">
        <f>IF(ISNUMBER(F1362),_xlfn.IFS(RIGHT(H1362,3)="(b)",IF(AND(G1362&gt;=DATE('1. Informace o projektu'!$C$3,1,1),G1362&lt;=WORKDAY(DATE('1. Informace o projektu'!$C$3+1,1,31)-1,1)),"OK","!!"),RIGHT(H1362,3)="(a)",IF(AND(G1362&gt;=DATE('1. Informace o projektu'!$C$3,1,1),G1362&lt;=WORKDAY(DATE('1. Informace o projektu'!$C$3,12,31)-1,1,'6. Data'!$C$76:$C$89)),"OK","!!"),ISBLANK(G1362),"!",ISBLANK(H1362),"!!!",H1362='6. Data'!$B$3,"vyberte druh nákladu")," ")</f>
        <v xml:space="preserve"> </v>
      </c>
      <c r="J1362" s="261" t="str">
        <f t="shared" si="63"/>
        <v xml:space="preserve"> </v>
      </c>
      <c r="K1362" s="238" t="str">
        <f t="shared" si="64"/>
        <v xml:space="preserve"> </v>
      </c>
      <c r="L1362" s="87" t="str">
        <f t="shared" si="65"/>
        <v xml:space="preserve"> </v>
      </c>
    </row>
    <row r="1363" spans="1:12" x14ac:dyDescent="0.25">
      <c r="A1363" s="72"/>
      <c r="B1363" s="82"/>
      <c r="C1363" s="82"/>
      <c r="D1363" s="79"/>
      <c r="E1363" s="83"/>
      <c r="F1363" s="83"/>
      <c r="G1363" s="81"/>
      <c r="H1363" s="126"/>
      <c r="I1363" s="238" t="str">
        <f>IF(ISNUMBER(F1363),_xlfn.IFS(RIGHT(H1363,3)="(b)",IF(AND(G1363&gt;=DATE('1. Informace o projektu'!$C$3,1,1),G1363&lt;=WORKDAY(DATE('1. Informace o projektu'!$C$3+1,1,31)-1,1)),"OK","!!"),RIGHT(H1363,3)="(a)",IF(AND(G1363&gt;=DATE('1. Informace o projektu'!$C$3,1,1),G1363&lt;=WORKDAY(DATE('1. Informace o projektu'!$C$3,12,31)-1,1,'6. Data'!$C$76:$C$89)),"OK","!!"),ISBLANK(G1363),"!",ISBLANK(H1363),"!!!",H1363='6. Data'!$B$3,"vyberte druh nákladu")," ")</f>
        <v xml:space="preserve"> </v>
      </c>
      <c r="J1363" s="261" t="str">
        <f t="shared" si="63"/>
        <v xml:space="preserve"> </v>
      </c>
      <c r="K1363" s="238" t="str">
        <f t="shared" si="64"/>
        <v xml:space="preserve"> </v>
      </c>
      <c r="L1363" s="87" t="str">
        <f t="shared" si="65"/>
        <v xml:space="preserve"> </v>
      </c>
    </row>
    <row r="1364" spans="1:12" x14ac:dyDescent="0.25">
      <c r="A1364" s="72"/>
      <c r="B1364" s="82"/>
      <c r="C1364" s="82"/>
      <c r="D1364" s="79"/>
      <c r="E1364" s="83"/>
      <c r="F1364" s="83"/>
      <c r="G1364" s="81"/>
      <c r="H1364" s="126"/>
      <c r="I1364" s="238" t="str">
        <f>IF(ISNUMBER(F1364),_xlfn.IFS(RIGHT(H1364,3)="(b)",IF(AND(G1364&gt;=DATE('1. Informace o projektu'!$C$3,1,1),G1364&lt;=WORKDAY(DATE('1. Informace o projektu'!$C$3+1,1,31)-1,1)),"OK","!!"),RIGHT(H1364,3)="(a)",IF(AND(G1364&gt;=DATE('1. Informace o projektu'!$C$3,1,1),G1364&lt;=WORKDAY(DATE('1. Informace o projektu'!$C$3,12,31)-1,1,'6. Data'!$C$76:$C$89)),"OK","!!"),ISBLANK(G1364),"!",ISBLANK(H1364),"!!!",H1364='6. Data'!$B$3,"vyberte druh nákladu")," ")</f>
        <v xml:space="preserve"> </v>
      </c>
      <c r="J1364" s="261" t="str">
        <f t="shared" si="63"/>
        <v xml:space="preserve"> </v>
      </c>
      <c r="K1364" s="238" t="str">
        <f t="shared" si="64"/>
        <v xml:space="preserve"> </v>
      </c>
      <c r="L1364" s="87" t="str">
        <f t="shared" si="65"/>
        <v xml:space="preserve"> </v>
      </c>
    </row>
    <row r="1365" spans="1:12" x14ac:dyDescent="0.25">
      <c r="A1365" s="72"/>
      <c r="B1365" s="82"/>
      <c r="C1365" s="82"/>
      <c r="D1365" s="79"/>
      <c r="E1365" s="83"/>
      <c r="F1365" s="83"/>
      <c r="G1365" s="81"/>
      <c r="H1365" s="126"/>
      <c r="I1365" s="238" t="str">
        <f>IF(ISNUMBER(F1365),_xlfn.IFS(RIGHT(H1365,3)="(b)",IF(AND(G1365&gt;=DATE('1. Informace o projektu'!$C$3,1,1),G1365&lt;=WORKDAY(DATE('1. Informace o projektu'!$C$3+1,1,31)-1,1)),"OK","!!"),RIGHT(H1365,3)="(a)",IF(AND(G1365&gt;=DATE('1. Informace o projektu'!$C$3,1,1),G1365&lt;=WORKDAY(DATE('1. Informace o projektu'!$C$3,12,31)-1,1,'6. Data'!$C$76:$C$89)),"OK","!!"),ISBLANK(G1365),"!",ISBLANK(H1365),"!!!",H1365='6. Data'!$B$3,"vyberte druh nákladu")," ")</f>
        <v xml:space="preserve"> </v>
      </c>
      <c r="J1365" s="261" t="str">
        <f t="shared" si="63"/>
        <v xml:space="preserve"> </v>
      </c>
      <c r="K1365" s="238" t="str">
        <f t="shared" si="64"/>
        <v xml:space="preserve"> </v>
      </c>
      <c r="L1365" s="87" t="str">
        <f t="shared" si="65"/>
        <v xml:space="preserve"> </v>
      </c>
    </row>
    <row r="1366" spans="1:12" x14ac:dyDescent="0.25">
      <c r="A1366" s="72"/>
      <c r="B1366" s="82"/>
      <c r="C1366" s="82"/>
      <c r="D1366" s="79"/>
      <c r="E1366" s="83"/>
      <c r="F1366" s="83"/>
      <c r="G1366" s="81"/>
      <c r="H1366" s="126"/>
      <c r="I1366" s="238" t="str">
        <f>IF(ISNUMBER(F1366),_xlfn.IFS(RIGHT(H1366,3)="(b)",IF(AND(G1366&gt;=DATE('1. Informace o projektu'!$C$3,1,1),G1366&lt;=WORKDAY(DATE('1. Informace o projektu'!$C$3+1,1,31)-1,1)),"OK","!!"),RIGHT(H1366,3)="(a)",IF(AND(G1366&gt;=DATE('1. Informace o projektu'!$C$3,1,1),G1366&lt;=WORKDAY(DATE('1. Informace o projektu'!$C$3,12,31)-1,1,'6. Data'!$C$76:$C$89)),"OK","!!"),ISBLANK(G1366),"!",ISBLANK(H1366),"!!!",H1366='6. Data'!$B$3,"vyberte druh nákladu")," ")</f>
        <v xml:space="preserve"> </v>
      </c>
      <c r="J1366" s="261" t="str">
        <f t="shared" si="63"/>
        <v xml:space="preserve"> </v>
      </c>
      <c r="K1366" s="238" t="str">
        <f t="shared" si="64"/>
        <v xml:space="preserve"> </v>
      </c>
      <c r="L1366" s="87" t="str">
        <f t="shared" si="65"/>
        <v xml:space="preserve"> </v>
      </c>
    </row>
    <row r="1367" spans="1:12" x14ac:dyDescent="0.25">
      <c r="A1367" s="72"/>
      <c r="B1367" s="82"/>
      <c r="C1367" s="82"/>
      <c r="D1367" s="79"/>
      <c r="E1367" s="83"/>
      <c r="F1367" s="83"/>
      <c r="G1367" s="81"/>
      <c r="H1367" s="126"/>
      <c r="I1367" s="238" t="str">
        <f>IF(ISNUMBER(F1367),_xlfn.IFS(RIGHT(H1367,3)="(b)",IF(AND(G1367&gt;=DATE('1. Informace o projektu'!$C$3,1,1),G1367&lt;=WORKDAY(DATE('1. Informace o projektu'!$C$3+1,1,31)-1,1)),"OK","!!"),RIGHT(H1367,3)="(a)",IF(AND(G1367&gt;=DATE('1. Informace o projektu'!$C$3,1,1),G1367&lt;=WORKDAY(DATE('1. Informace o projektu'!$C$3,12,31)-1,1,'6. Data'!$C$76:$C$89)),"OK","!!"),ISBLANK(G1367),"!",ISBLANK(H1367),"!!!",H1367='6. Data'!$B$3,"vyberte druh nákladu")," ")</f>
        <v xml:space="preserve"> </v>
      </c>
      <c r="J1367" s="261" t="str">
        <f t="shared" si="63"/>
        <v xml:space="preserve"> </v>
      </c>
      <c r="K1367" s="238" t="str">
        <f t="shared" si="64"/>
        <v xml:space="preserve"> </v>
      </c>
      <c r="L1367" s="87" t="str">
        <f t="shared" si="65"/>
        <v xml:space="preserve"> </v>
      </c>
    </row>
    <row r="1368" spans="1:12" x14ac:dyDescent="0.25">
      <c r="A1368" s="72"/>
      <c r="B1368" s="82"/>
      <c r="C1368" s="82"/>
      <c r="D1368" s="79"/>
      <c r="E1368" s="83"/>
      <c r="F1368" s="83"/>
      <c r="G1368" s="81"/>
      <c r="H1368" s="126"/>
      <c r="I1368" s="238" t="str">
        <f>IF(ISNUMBER(F1368),_xlfn.IFS(RIGHT(H1368,3)="(b)",IF(AND(G1368&gt;=DATE('1. Informace o projektu'!$C$3,1,1),G1368&lt;=WORKDAY(DATE('1. Informace o projektu'!$C$3+1,1,31)-1,1)),"OK","!!"),RIGHT(H1368,3)="(a)",IF(AND(G1368&gt;=DATE('1. Informace o projektu'!$C$3,1,1),G1368&lt;=WORKDAY(DATE('1. Informace o projektu'!$C$3,12,31)-1,1,'6. Data'!$C$76:$C$89)),"OK","!!"),ISBLANK(G1368),"!",ISBLANK(H1368),"!!!",H1368='6. Data'!$B$3,"vyberte druh nákladu")," ")</f>
        <v xml:space="preserve"> </v>
      </c>
      <c r="J1368" s="261" t="str">
        <f t="shared" si="63"/>
        <v xml:space="preserve"> </v>
      </c>
      <c r="K1368" s="238" t="str">
        <f t="shared" si="64"/>
        <v xml:space="preserve"> </v>
      </c>
      <c r="L1368" s="87" t="str">
        <f t="shared" si="65"/>
        <v xml:space="preserve"> </v>
      </c>
    </row>
    <row r="1369" spans="1:12" x14ac:dyDescent="0.25">
      <c r="A1369" s="72"/>
      <c r="B1369" s="82"/>
      <c r="C1369" s="82"/>
      <c r="D1369" s="79"/>
      <c r="E1369" s="83"/>
      <c r="F1369" s="83"/>
      <c r="G1369" s="81"/>
      <c r="H1369" s="126"/>
      <c r="I1369" s="238" t="str">
        <f>IF(ISNUMBER(F1369),_xlfn.IFS(RIGHT(H1369,3)="(b)",IF(AND(G1369&gt;=DATE('1. Informace o projektu'!$C$3,1,1),G1369&lt;=WORKDAY(DATE('1. Informace o projektu'!$C$3+1,1,31)-1,1)),"OK","!!"),RIGHT(H1369,3)="(a)",IF(AND(G1369&gt;=DATE('1. Informace o projektu'!$C$3,1,1),G1369&lt;=WORKDAY(DATE('1. Informace o projektu'!$C$3,12,31)-1,1,'6. Data'!$C$76:$C$89)),"OK","!!"),ISBLANK(G1369),"!",ISBLANK(H1369),"!!!",H1369='6. Data'!$B$3,"vyberte druh nákladu")," ")</f>
        <v xml:space="preserve"> </v>
      </c>
      <c r="J1369" s="261" t="str">
        <f t="shared" si="63"/>
        <v xml:space="preserve"> </v>
      </c>
      <c r="K1369" s="238" t="str">
        <f t="shared" si="64"/>
        <v xml:space="preserve"> </v>
      </c>
      <c r="L1369" s="87" t="str">
        <f t="shared" si="65"/>
        <v xml:space="preserve"> </v>
      </c>
    </row>
    <row r="1370" spans="1:12" x14ac:dyDescent="0.25">
      <c r="A1370" s="72"/>
      <c r="B1370" s="82"/>
      <c r="C1370" s="82"/>
      <c r="D1370" s="79"/>
      <c r="E1370" s="83"/>
      <c r="F1370" s="83"/>
      <c r="G1370" s="81"/>
      <c r="H1370" s="126"/>
      <c r="I1370" s="238" t="str">
        <f>IF(ISNUMBER(F1370),_xlfn.IFS(RIGHT(H1370,3)="(b)",IF(AND(G1370&gt;=DATE('1. Informace o projektu'!$C$3,1,1),G1370&lt;=WORKDAY(DATE('1. Informace o projektu'!$C$3+1,1,31)-1,1)),"OK","!!"),RIGHT(H1370,3)="(a)",IF(AND(G1370&gt;=DATE('1. Informace o projektu'!$C$3,1,1),G1370&lt;=WORKDAY(DATE('1. Informace o projektu'!$C$3,12,31)-1,1,'6. Data'!$C$76:$C$89)),"OK","!!"),ISBLANK(G1370),"!",ISBLANK(H1370),"!!!",H1370='6. Data'!$B$3,"vyberte druh nákladu")," ")</f>
        <v xml:space="preserve"> </v>
      </c>
      <c r="J1370" s="261" t="str">
        <f t="shared" si="63"/>
        <v xml:space="preserve"> </v>
      </c>
      <c r="K1370" s="238" t="str">
        <f t="shared" si="64"/>
        <v xml:space="preserve"> </v>
      </c>
      <c r="L1370" s="87" t="str">
        <f t="shared" si="65"/>
        <v xml:space="preserve"> </v>
      </c>
    </row>
    <row r="1371" spans="1:12" x14ac:dyDescent="0.25">
      <c r="A1371" s="72"/>
      <c r="B1371" s="82"/>
      <c r="C1371" s="82"/>
      <c r="D1371" s="79"/>
      <c r="E1371" s="83"/>
      <c r="F1371" s="83"/>
      <c r="G1371" s="81"/>
      <c r="H1371" s="126"/>
      <c r="I1371" s="238" t="str">
        <f>IF(ISNUMBER(F1371),_xlfn.IFS(RIGHT(H1371,3)="(b)",IF(AND(G1371&gt;=DATE('1. Informace o projektu'!$C$3,1,1),G1371&lt;=WORKDAY(DATE('1. Informace o projektu'!$C$3+1,1,31)-1,1)),"OK","!!"),RIGHT(H1371,3)="(a)",IF(AND(G1371&gt;=DATE('1. Informace o projektu'!$C$3,1,1),G1371&lt;=WORKDAY(DATE('1. Informace o projektu'!$C$3,12,31)-1,1,'6. Data'!$C$76:$C$89)),"OK","!!"),ISBLANK(G1371),"!",ISBLANK(H1371),"!!!",H1371='6. Data'!$B$3,"vyberte druh nákladu")," ")</f>
        <v xml:space="preserve"> </v>
      </c>
      <c r="J1371" s="261" t="str">
        <f t="shared" si="63"/>
        <v xml:space="preserve"> </v>
      </c>
      <c r="K1371" s="238" t="str">
        <f t="shared" si="64"/>
        <v xml:space="preserve"> </v>
      </c>
      <c r="L1371" s="87" t="str">
        <f t="shared" si="65"/>
        <v xml:space="preserve"> </v>
      </c>
    </row>
    <row r="1372" spans="1:12" x14ac:dyDescent="0.25">
      <c r="A1372" s="72"/>
      <c r="B1372" s="82"/>
      <c r="C1372" s="82"/>
      <c r="D1372" s="79"/>
      <c r="E1372" s="83"/>
      <c r="F1372" s="83"/>
      <c r="G1372" s="81"/>
      <c r="H1372" s="126"/>
      <c r="I1372" s="238" t="str">
        <f>IF(ISNUMBER(F1372),_xlfn.IFS(RIGHT(H1372,3)="(b)",IF(AND(G1372&gt;=DATE('1. Informace o projektu'!$C$3,1,1),G1372&lt;=WORKDAY(DATE('1. Informace o projektu'!$C$3+1,1,31)-1,1)),"OK","!!"),RIGHT(H1372,3)="(a)",IF(AND(G1372&gt;=DATE('1. Informace o projektu'!$C$3,1,1),G1372&lt;=WORKDAY(DATE('1. Informace o projektu'!$C$3,12,31)-1,1,'6. Data'!$C$76:$C$89)),"OK","!!"),ISBLANK(G1372),"!",ISBLANK(H1372),"!!!",H1372='6. Data'!$B$3,"vyberte druh nákladu")," ")</f>
        <v xml:space="preserve"> </v>
      </c>
      <c r="J1372" s="261" t="str">
        <f t="shared" si="63"/>
        <v xml:space="preserve"> </v>
      </c>
      <c r="K1372" s="238" t="str">
        <f t="shared" si="64"/>
        <v xml:space="preserve"> </v>
      </c>
      <c r="L1372" s="87" t="str">
        <f t="shared" si="65"/>
        <v xml:space="preserve"> </v>
      </c>
    </row>
    <row r="1373" spans="1:12" x14ac:dyDescent="0.25">
      <c r="A1373" s="72"/>
      <c r="B1373" s="82"/>
      <c r="C1373" s="82"/>
      <c r="D1373" s="79"/>
      <c r="E1373" s="83"/>
      <c r="F1373" s="83"/>
      <c r="G1373" s="81"/>
      <c r="H1373" s="126"/>
      <c r="I1373" s="238" t="str">
        <f>IF(ISNUMBER(F1373),_xlfn.IFS(RIGHT(H1373,3)="(b)",IF(AND(G1373&gt;=DATE('1. Informace o projektu'!$C$3,1,1),G1373&lt;=WORKDAY(DATE('1. Informace o projektu'!$C$3+1,1,31)-1,1)),"OK","!!"),RIGHT(H1373,3)="(a)",IF(AND(G1373&gt;=DATE('1. Informace o projektu'!$C$3,1,1),G1373&lt;=WORKDAY(DATE('1. Informace o projektu'!$C$3,12,31)-1,1,'6. Data'!$C$76:$C$89)),"OK","!!"),ISBLANK(G1373),"!",ISBLANK(H1373),"!!!",H1373='6. Data'!$B$3,"vyberte druh nákladu")," ")</f>
        <v xml:space="preserve"> </v>
      </c>
      <c r="J1373" s="261" t="str">
        <f t="shared" si="63"/>
        <v xml:space="preserve"> </v>
      </c>
      <c r="K1373" s="238" t="str">
        <f t="shared" si="64"/>
        <v xml:space="preserve"> </v>
      </c>
      <c r="L1373" s="87" t="str">
        <f t="shared" si="65"/>
        <v xml:space="preserve"> </v>
      </c>
    </row>
    <row r="1374" spans="1:12" x14ac:dyDescent="0.25">
      <c r="A1374" s="72"/>
      <c r="B1374" s="82"/>
      <c r="C1374" s="82"/>
      <c r="D1374" s="79"/>
      <c r="E1374" s="83"/>
      <c r="F1374" s="83"/>
      <c r="G1374" s="81"/>
      <c r="H1374" s="126"/>
      <c r="I1374" s="238" t="str">
        <f>IF(ISNUMBER(F1374),_xlfn.IFS(RIGHT(H1374,3)="(b)",IF(AND(G1374&gt;=DATE('1. Informace o projektu'!$C$3,1,1),G1374&lt;=WORKDAY(DATE('1. Informace o projektu'!$C$3+1,1,31)-1,1)),"OK","!!"),RIGHT(H1374,3)="(a)",IF(AND(G1374&gt;=DATE('1. Informace o projektu'!$C$3,1,1),G1374&lt;=WORKDAY(DATE('1. Informace o projektu'!$C$3,12,31)-1,1,'6. Data'!$C$76:$C$89)),"OK","!!"),ISBLANK(G1374),"!",ISBLANK(H1374),"!!!",H1374='6. Data'!$B$3,"vyberte druh nákladu")," ")</f>
        <v xml:space="preserve"> </v>
      </c>
      <c r="J1374" s="261" t="str">
        <f t="shared" si="63"/>
        <v xml:space="preserve"> </v>
      </c>
      <c r="K1374" s="238" t="str">
        <f t="shared" si="64"/>
        <v xml:space="preserve"> </v>
      </c>
      <c r="L1374" s="87" t="str">
        <f t="shared" si="65"/>
        <v xml:space="preserve"> </v>
      </c>
    </row>
    <row r="1375" spans="1:12" x14ac:dyDescent="0.25">
      <c r="A1375" s="72"/>
      <c r="B1375" s="82"/>
      <c r="C1375" s="82"/>
      <c r="D1375" s="79"/>
      <c r="E1375" s="83"/>
      <c r="F1375" s="83"/>
      <c r="G1375" s="81"/>
      <c r="H1375" s="126"/>
      <c r="I1375" s="238" t="str">
        <f>IF(ISNUMBER(F1375),_xlfn.IFS(RIGHT(H1375,3)="(b)",IF(AND(G1375&gt;=DATE('1. Informace o projektu'!$C$3,1,1),G1375&lt;=WORKDAY(DATE('1. Informace o projektu'!$C$3+1,1,31)-1,1)),"OK","!!"),RIGHT(H1375,3)="(a)",IF(AND(G1375&gt;=DATE('1. Informace o projektu'!$C$3,1,1),G1375&lt;=WORKDAY(DATE('1. Informace o projektu'!$C$3,12,31)-1,1,'6. Data'!$C$76:$C$89)),"OK","!!"),ISBLANK(G1375),"!",ISBLANK(H1375),"!!!",H1375='6. Data'!$B$3,"vyberte druh nákladu")," ")</f>
        <v xml:space="preserve"> </v>
      </c>
      <c r="J1375" s="261" t="str">
        <f t="shared" si="63"/>
        <v xml:space="preserve"> </v>
      </c>
      <c r="K1375" s="238" t="str">
        <f t="shared" si="64"/>
        <v xml:space="preserve"> </v>
      </c>
      <c r="L1375" s="87" t="str">
        <f t="shared" si="65"/>
        <v xml:space="preserve"> </v>
      </c>
    </row>
    <row r="1376" spans="1:12" x14ac:dyDescent="0.25">
      <c r="A1376" s="72"/>
      <c r="B1376" s="82"/>
      <c r="C1376" s="82"/>
      <c r="D1376" s="79"/>
      <c r="E1376" s="83"/>
      <c r="F1376" s="83"/>
      <c r="G1376" s="81"/>
      <c r="H1376" s="126"/>
      <c r="I1376" s="238" t="str">
        <f>IF(ISNUMBER(F1376),_xlfn.IFS(RIGHT(H1376,3)="(b)",IF(AND(G1376&gt;=DATE('1. Informace o projektu'!$C$3,1,1),G1376&lt;=WORKDAY(DATE('1. Informace o projektu'!$C$3+1,1,31)-1,1)),"OK","!!"),RIGHT(H1376,3)="(a)",IF(AND(G1376&gt;=DATE('1. Informace o projektu'!$C$3,1,1),G1376&lt;=WORKDAY(DATE('1. Informace o projektu'!$C$3,12,31)-1,1,'6. Data'!$C$76:$C$89)),"OK","!!"),ISBLANK(G1376),"!",ISBLANK(H1376),"!!!",H1376='6. Data'!$B$3,"vyberte druh nákladu")," ")</f>
        <v xml:space="preserve"> </v>
      </c>
      <c r="J1376" s="261" t="str">
        <f t="shared" si="63"/>
        <v xml:space="preserve"> </v>
      </c>
      <c r="K1376" s="238" t="str">
        <f t="shared" si="64"/>
        <v xml:space="preserve"> </v>
      </c>
      <c r="L1376" s="87" t="str">
        <f t="shared" si="65"/>
        <v xml:space="preserve"> </v>
      </c>
    </row>
    <row r="1377" spans="1:12" x14ac:dyDescent="0.25">
      <c r="A1377" s="72"/>
      <c r="B1377" s="82"/>
      <c r="C1377" s="82"/>
      <c r="D1377" s="79"/>
      <c r="E1377" s="83"/>
      <c r="F1377" s="83"/>
      <c r="G1377" s="81"/>
      <c r="H1377" s="126"/>
      <c r="I1377" s="238" t="str">
        <f>IF(ISNUMBER(F1377),_xlfn.IFS(RIGHT(H1377,3)="(b)",IF(AND(G1377&gt;=DATE('1. Informace o projektu'!$C$3,1,1),G1377&lt;=WORKDAY(DATE('1. Informace o projektu'!$C$3+1,1,31)-1,1)),"OK","!!"),RIGHT(H1377,3)="(a)",IF(AND(G1377&gt;=DATE('1. Informace o projektu'!$C$3,1,1),G1377&lt;=WORKDAY(DATE('1. Informace o projektu'!$C$3,12,31)-1,1,'6. Data'!$C$76:$C$89)),"OK","!!"),ISBLANK(G1377),"!",ISBLANK(H1377),"!!!",H1377='6. Data'!$B$3,"vyberte druh nákladu")," ")</f>
        <v xml:space="preserve"> </v>
      </c>
      <c r="J1377" s="261" t="str">
        <f t="shared" si="63"/>
        <v xml:space="preserve"> </v>
      </c>
      <c r="K1377" s="238" t="str">
        <f t="shared" si="64"/>
        <v xml:space="preserve"> </v>
      </c>
      <c r="L1377" s="87" t="str">
        <f t="shared" si="65"/>
        <v xml:space="preserve"> </v>
      </c>
    </row>
    <row r="1378" spans="1:12" x14ac:dyDescent="0.25">
      <c r="A1378" s="72"/>
      <c r="B1378" s="82"/>
      <c r="C1378" s="82"/>
      <c r="D1378" s="79"/>
      <c r="E1378" s="83"/>
      <c r="F1378" s="83"/>
      <c r="G1378" s="81"/>
      <c r="H1378" s="126"/>
      <c r="I1378" s="238" t="str">
        <f>IF(ISNUMBER(F1378),_xlfn.IFS(RIGHT(H1378,3)="(b)",IF(AND(G1378&gt;=DATE('1. Informace o projektu'!$C$3,1,1),G1378&lt;=WORKDAY(DATE('1. Informace o projektu'!$C$3+1,1,31)-1,1)),"OK","!!"),RIGHT(H1378,3)="(a)",IF(AND(G1378&gt;=DATE('1. Informace o projektu'!$C$3,1,1),G1378&lt;=WORKDAY(DATE('1. Informace o projektu'!$C$3,12,31)-1,1,'6. Data'!$C$76:$C$89)),"OK","!!"),ISBLANK(G1378),"!",ISBLANK(H1378),"!!!",H1378='6. Data'!$B$3,"vyberte druh nákladu")," ")</f>
        <v xml:space="preserve"> </v>
      </c>
      <c r="J1378" s="261" t="str">
        <f t="shared" si="63"/>
        <v xml:space="preserve"> </v>
      </c>
      <c r="K1378" s="238" t="str">
        <f t="shared" si="64"/>
        <v xml:space="preserve"> </v>
      </c>
      <c r="L1378" s="87" t="str">
        <f t="shared" si="65"/>
        <v xml:space="preserve"> </v>
      </c>
    </row>
    <row r="1379" spans="1:12" x14ac:dyDescent="0.25">
      <c r="A1379" s="72"/>
      <c r="B1379" s="82"/>
      <c r="C1379" s="82"/>
      <c r="D1379" s="79"/>
      <c r="E1379" s="83"/>
      <c r="F1379" s="83"/>
      <c r="G1379" s="81"/>
      <c r="H1379" s="126"/>
      <c r="I1379" s="238" t="str">
        <f>IF(ISNUMBER(F1379),_xlfn.IFS(RIGHT(H1379,3)="(b)",IF(AND(G1379&gt;=DATE('1. Informace o projektu'!$C$3,1,1),G1379&lt;=WORKDAY(DATE('1. Informace o projektu'!$C$3+1,1,31)-1,1)),"OK","!!"),RIGHT(H1379,3)="(a)",IF(AND(G1379&gt;=DATE('1. Informace o projektu'!$C$3,1,1),G1379&lt;=WORKDAY(DATE('1. Informace o projektu'!$C$3,12,31)-1,1,'6. Data'!$C$76:$C$89)),"OK","!!"),ISBLANK(G1379),"!",ISBLANK(H1379),"!!!",H1379='6. Data'!$B$3,"vyberte druh nákladu")," ")</f>
        <v xml:space="preserve"> </v>
      </c>
      <c r="J1379" s="261" t="str">
        <f t="shared" si="63"/>
        <v xml:space="preserve"> </v>
      </c>
      <c r="K1379" s="238" t="str">
        <f t="shared" si="64"/>
        <v xml:space="preserve"> </v>
      </c>
      <c r="L1379" s="87" t="str">
        <f t="shared" si="65"/>
        <v xml:space="preserve"> </v>
      </c>
    </row>
    <row r="1380" spans="1:12" x14ac:dyDescent="0.25">
      <c r="A1380" s="72"/>
      <c r="B1380" s="82"/>
      <c r="C1380" s="82"/>
      <c r="D1380" s="79"/>
      <c r="E1380" s="83"/>
      <c r="F1380" s="83"/>
      <c r="G1380" s="81"/>
      <c r="H1380" s="126"/>
      <c r="I1380" s="238" t="str">
        <f>IF(ISNUMBER(F1380),_xlfn.IFS(RIGHT(H1380,3)="(b)",IF(AND(G1380&gt;=DATE('1. Informace o projektu'!$C$3,1,1),G1380&lt;=WORKDAY(DATE('1. Informace o projektu'!$C$3+1,1,31)-1,1)),"OK","!!"),RIGHT(H1380,3)="(a)",IF(AND(G1380&gt;=DATE('1. Informace o projektu'!$C$3,1,1),G1380&lt;=WORKDAY(DATE('1. Informace o projektu'!$C$3,12,31)-1,1,'6. Data'!$C$76:$C$89)),"OK","!!"),ISBLANK(G1380),"!",ISBLANK(H1380),"!!!",H1380='6. Data'!$B$3,"vyberte druh nákladu")," ")</f>
        <v xml:space="preserve"> </v>
      </c>
      <c r="J1380" s="261" t="str">
        <f t="shared" si="63"/>
        <v xml:space="preserve"> </v>
      </c>
      <c r="K1380" s="238" t="str">
        <f t="shared" si="64"/>
        <v xml:space="preserve"> </v>
      </c>
      <c r="L1380" s="87" t="str">
        <f t="shared" si="65"/>
        <v xml:space="preserve"> </v>
      </c>
    </row>
    <row r="1381" spans="1:12" x14ac:dyDescent="0.25">
      <c r="A1381" s="72"/>
      <c r="B1381" s="82"/>
      <c r="C1381" s="82"/>
      <c r="D1381" s="79"/>
      <c r="E1381" s="83"/>
      <c r="F1381" s="83"/>
      <c r="G1381" s="81"/>
      <c r="H1381" s="126"/>
      <c r="I1381" s="238" t="str">
        <f>IF(ISNUMBER(F1381),_xlfn.IFS(RIGHT(H1381,3)="(b)",IF(AND(G1381&gt;=DATE('1. Informace o projektu'!$C$3,1,1),G1381&lt;=WORKDAY(DATE('1. Informace o projektu'!$C$3+1,1,31)-1,1)),"OK","!!"),RIGHT(H1381,3)="(a)",IF(AND(G1381&gt;=DATE('1. Informace o projektu'!$C$3,1,1),G1381&lt;=WORKDAY(DATE('1. Informace o projektu'!$C$3,12,31)-1,1,'6. Data'!$C$76:$C$89)),"OK","!!"),ISBLANK(G1381),"!",ISBLANK(H1381),"!!!",H1381='6. Data'!$B$3,"vyberte druh nákladu")," ")</f>
        <v xml:space="preserve"> </v>
      </c>
      <c r="J1381" s="261" t="str">
        <f t="shared" si="63"/>
        <v xml:space="preserve"> </v>
      </c>
      <c r="K1381" s="238" t="str">
        <f t="shared" si="64"/>
        <v xml:space="preserve"> </v>
      </c>
      <c r="L1381" s="87" t="str">
        <f t="shared" si="65"/>
        <v xml:space="preserve"> </v>
      </c>
    </row>
    <row r="1382" spans="1:12" x14ac:dyDescent="0.25">
      <c r="A1382" s="72"/>
      <c r="B1382" s="82"/>
      <c r="C1382" s="82"/>
      <c r="D1382" s="79"/>
      <c r="E1382" s="83"/>
      <c r="F1382" s="83"/>
      <c r="G1382" s="81"/>
      <c r="H1382" s="126"/>
      <c r="I1382" s="238" t="str">
        <f>IF(ISNUMBER(F1382),_xlfn.IFS(RIGHT(H1382,3)="(b)",IF(AND(G1382&gt;=DATE('1. Informace o projektu'!$C$3,1,1),G1382&lt;=WORKDAY(DATE('1. Informace o projektu'!$C$3+1,1,31)-1,1)),"OK","!!"),RIGHT(H1382,3)="(a)",IF(AND(G1382&gt;=DATE('1. Informace o projektu'!$C$3,1,1),G1382&lt;=WORKDAY(DATE('1. Informace o projektu'!$C$3,12,31)-1,1,'6. Data'!$C$76:$C$89)),"OK","!!"),ISBLANK(G1382),"!",ISBLANK(H1382),"!!!",H1382='6. Data'!$B$3,"vyberte druh nákladu")," ")</f>
        <v xml:space="preserve"> </v>
      </c>
      <c r="J1382" s="261" t="str">
        <f t="shared" si="63"/>
        <v xml:space="preserve"> </v>
      </c>
      <c r="K1382" s="238" t="str">
        <f t="shared" si="64"/>
        <v xml:space="preserve"> </v>
      </c>
      <c r="L1382" s="87" t="str">
        <f t="shared" si="65"/>
        <v xml:space="preserve"> </v>
      </c>
    </row>
    <row r="1383" spans="1:12" x14ac:dyDescent="0.25">
      <c r="A1383" s="72"/>
      <c r="B1383" s="82"/>
      <c r="C1383" s="82"/>
      <c r="D1383" s="79"/>
      <c r="E1383" s="83"/>
      <c r="F1383" s="83"/>
      <c r="G1383" s="81"/>
      <c r="H1383" s="126"/>
      <c r="I1383" s="238" t="str">
        <f>IF(ISNUMBER(F1383),_xlfn.IFS(RIGHT(H1383,3)="(b)",IF(AND(G1383&gt;=DATE('1. Informace o projektu'!$C$3,1,1),G1383&lt;=WORKDAY(DATE('1. Informace o projektu'!$C$3+1,1,31)-1,1)),"OK","!!"),RIGHT(H1383,3)="(a)",IF(AND(G1383&gt;=DATE('1. Informace o projektu'!$C$3,1,1),G1383&lt;=WORKDAY(DATE('1. Informace o projektu'!$C$3,12,31)-1,1,'6. Data'!$C$76:$C$89)),"OK","!!"),ISBLANK(G1383),"!",ISBLANK(H1383),"!!!",H1383='6. Data'!$B$3,"vyberte druh nákladu")," ")</f>
        <v xml:space="preserve"> </v>
      </c>
      <c r="J1383" s="261" t="str">
        <f t="shared" si="63"/>
        <v xml:space="preserve"> </v>
      </c>
      <c r="K1383" s="238" t="str">
        <f t="shared" si="64"/>
        <v xml:space="preserve"> </v>
      </c>
      <c r="L1383" s="87" t="str">
        <f t="shared" si="65"/>
        <v xml:space="preserve"> </v>
      </c>
    </row>
    <row r="1384" spans="1:12" x14ac:dyDescent="0.25">
      <c r="A1384" s="72"/>
      <c r="B1384" s="82"/>
      <c r="C1384" s="82"/>
      <c r="D1384" s="79"/>
      <c r="E1384" s="83"/>
      <c r="F1384" s="83"/>
      <c r="G1384" s="81"/>
      <c r="H1384" s="126"/>
      <c r="I1384" s="238" t="str">
        <f>IF(ISNUMBER(F1384),_xlfn.IFS(RIGHT(H1384,3)="(b)",IF(AND(G1384&gt;=DATE('1. Informace o projektu'!$C$3,1,1),G1384&lt;=WORKDAY(DATE('1. Informace o projektu'!$C$3+1,1,31)-1,1)),"OK","!!"),RIGHT(H1384,3)="(a)",IF(AND(G1384&gt;=DATE('1. Informace o projektu'!$C$3,1,1),G1384&lt;=WORKDAY(DATE('1. Informace o projektu'!$C$3,12,31)-1,1,'6. Data'!$C$76:$C$89)),"OK","!!"),ISBLANK(G1384),"!",ISBLANK(H1384),"!!!",H1384='6. Data'!$B$3,"vyberte druh nákladu")," ")</f>
        <v xml:space="preserve"> </v>
      </c>
      <c r="J1384" s="261" t="str">
        <f t="shared" si="63"/>
        <v xml:space="preserve"> </v>
      </c>
      <c r="K1384" s="238" t="str">
        <f t="shared" si="64"/>
        <v xml:space="preserve"> </v>
      </c>
      <c r="L1384" s="87" t="str">
        <f t="shared" si="65"/>
        <v xml:space="preserve"> </v>
      </c>
    </row>
    <row r="1385" spans="1:12" x14ac:dyDescent="0.25">
      <c r="A1385" s="72"/>
      <c r="B1385" s="82"/>
      <c r="C1385" s="82"/>
      <c r="D1385" s="79"/>
      <c r="E1385" s="83"/>
      <c r="F1385" s="83"/>
      <c r="G1385" s="81"/>
      <c r="H1385" s="126"/>
      <c r="I1385" s="238" t="str">
        <f>IF(ISNUMBER(F1385),_xlfn.IFS(RIGHT(H1385,3)="(b)",IF(AND(G1385&gt;=DATE('1. Informace o projektu'!$C$3,1,1),G1385&lt;=WORKDAY(DATE('1. Informace o projektu'!$C$3+1,1,31)-1,1)),"OK","!!"),RIGHT(H1385,3)="(a)",IF(AND(G1385&gt;=DATE('1. Informace o projektu'!$C$3,1,1),G1385&lt;=WORKDAY(DATE('1. Informace o projektu'!$C$3,12,31)-1,1,'6. Data'!$C$76:$C$89)),"OK","!!"),ISBLANK(G1385),"!",ISBLANK(H1385),"!!!",H1385='6. Data'!$B$3,"vyberte druh nákladu")," ")</f>
        <v xml:space="preserve"> </v>
      </c>
      <c r="J1385" s="261" t="str">
        <f t="shared" si="63"/>
        <v xml:space="preserve"> </v>
      </c>
      <c r="K1385" s="238" t="str">
        <f t="shared" si="64"/>
        <v xml:space="preserve"> </v>
      </c>
      <c r="L1385" s="87" t="str">
        <f t="shared" si="65"/>
        <v xml:space="preserve"> </v>
      </c>
    </row>
    <row r="1386" spans="1:12" x14ac:dyDescent="0.25">
      <c r="A1386" s="72"/>
      <c r="B1386" s="82"/>
      <c r="C1386" s="82"/>
      <c r="D1386" s="79"/>
      <c r="E1386" s="83"/>
      <c r="F1386" s="83"/>
      <c r="G1386" s="81"/>
      <c r="H1386" s="126"/>
      <c r="I1386" s="238" t="str">
        <f>IF(ISNUMBER(F1386),_xlfn.IFS(RIGHT(H1386,3)="(b)",IF(AND(G1386&gt;=DATE('1. Informace o projektu'!$C$3,1,1),G1386&lt;=WORKDAY(DATE('1. Informace o projektu'!$C$3+1,1,31)-1,1)),"OK","!!"),RIGHT(H1386,3)="(a)",IF(AND(G1386&gt;=DATE('1. Informace o projektu'!$C$3,1,1),G1386&lt;=WORKDAY(DATE('1. Informace o projektu'!$C$3,12,31)-1,1,'6. Data'!$C$76:$C$89)),"OK","!!"),ISBLANK(G1386),"!",ISBLANK(H1386),"!!!",H1386='6. Data'!$B$3,"vyberte druh nákladu")," ")</f>
        <v xml:space="preserve"> </v>
      </c>
      <c r="J1386" s="261" t="str">
        <f t="shared" si="63"/>
        <v xml:space="preserve"> </v>
      </c>
      <c r="K1386" s="238" t="str">
        <f t="shared" si="64"/>
        <v xml:space="preserve"> </v>
      </c>
      <c r="L1386" s="87" t="str">
        <f t="shared" si="65"/>
        <v xml:space="preserve"> </v>
      </c>
    </row>
    <row r="1387" spans="1:12" x14ac:dyDescent="0.25">
      <c r="A1387" s="72"/>
      <c r="B1387" s="82"/>
      <c r="C1387" s="82"/>
      <c r="D1387" s="79"/>
      <c r="E1387" s="83"/>
      <c r="F1387" s="83"/>
      <c r="G1387" s="81"/>
      <c r="H1387" s="126"/>
      <c r="I1387" s="238" t="str">
        <f>IF(ISNUMBER(F1387),_xlfn.IFS(RIGHT(H1387,3)="(b)",IF(AND(G1387&gt;=DATE('1. Informace o projektu'!$C$3,1,1),G1387&lt;=WORKDAY(DATE('1. Informace o projektu'!$C$3+1,1,31)-1,1)),"OK","!!"),RIGHT(H1387,3)="(a)",IF(AND(G1387&gt;=DATE('1. Informace o projektu'!$C$3,1,1),G1387&lt;=WORKDAY(DATE('1. Informace o projektu'!$C$3,12,31)-1,1,'6. Data'!$C$76:$C$89)),"OK","!!"),ISBLANK(G1387),"!",ISBLANK(H1387),"!!!",H1387='6. Data'!$B$3,"vyberte druh nákladu")," ")</f>
        <v xml:space="preserve"> </v>
      </c>
      <c r="J1387" s="261" t="str">
        <f t="shared" si="63"/>
        <v xml:space="preserve"> </v>
      </c>
      <c r="K1387" s="238" t="str">
        <f t="shared" si="64"/>
        <v xml:space="preserve"> </v>
      </c>
      <c r="L1387" s="87" t="str">
        <f t="shared" si="65"/>
        <v xml:space="preserve"> </v>
      </c>
    </row>
    <row r="1388" spans="1:12" x14ac:dyDescent="0.25">
      <c r="A1388" s="72"/>
      <c r="B1388" s="82"/>
      <c r="C1388" s="82"/>
      <c r="D1388" s="79"/>
      <c r="E1388" s="83"/>
      <c r="F1388" s="83"/>
      <c r="G1388" s="81"/>
      <c r="H1388" s="126"/>
      <c r="I1388" s="238" t="str">
        <f>IF(ISNUMBER(F1388),_xlfn.IFS(RIGHT(H1388,3)="(b)",IF(AND(G1388&gt;=DATE('1. Informace o projektu'!$C$3,1,1),G1388&lt;=WORKDAY(DATE('1. Informace o projektu'!$C$3+1,1,31)-1,1)),"OK","!!"),RIGHT(H1388,3)="(a)",IF(AND(G1388&gt;=DATE('1. Informace o projektu'!$C$3,1,1),G1388&lt;=WORKDAY(DATE('1. Informace o projektu'!$C$3,12,31)-1,1,'6. Data'!$C$76:$C$89)),"OK","!!"),ISBLANK(G1388),"!",ISBLANK(H1388),"!!!",H1388='6. Data'!$B$3,"vyberte druh nákladu")," ")</f>
        <v xml:space="preserve"> </v>
      </c>
      <c r="J1388" s="261" t="str">
        <f t="shared" si="63"/>
        <v xml:space="preserve"> </v>
      </c>
      <c r="K1388" s="238" t="str">
        <f t="shared" si="64"/>
        <v xml:space="preserve"> </v>
      </c>
      <c r="L1388" s="87" t="str">
        <f t="shared" si="65"/>
        <v xml:space="preserve"> </v>
      </c>
    </row>
    <row r="1389" spans="1:12" x14ac:dyDescent="0.25">
      <c r="A1389" s="72"/>
      <c r="B1389" s="82"/>
      <c r="C1389" s="82"/>
      <c r="D1389" s="79"/>
      <c r="E1389" s="83"/>
      <c r="F1389" s="83"/>
      <c r="G1389" s="81"/>
      <c r="H1389" s="126"/>
      <c r="I1389" s="238" t="str">
        <f>IF(ISNUMBER(F1389),_xlfn.IFS(RIGHT(H1389,3)="(b)",IF(AND(G1389&gt;=DATE('1. Informace o projektu'!$C$3,1,1),G1389&lt;=WORKDAY(DATE('1. Informace o projektu'!$C$3+1,1,31)-1,1)),"OK","!!"),RIGHT(H1389,3)="(a)",IF(AND(G1389&gt;=DATE('1. Informace o projektu'!$C$3,1,1),G1389&lt;=WORKDAY(DATE('1. Informace o projektu'!$C$3,12,31)-1,1,'6. Data'!$C$76:$C$89)),"OK","!!"),ISBLANK(G1389),"!",ISBLANK(H1389),"!!!",H1389='6. Data'!$B$3,"vyberte druh nákladu")," ")</f>
        <v xml:space="preserve"> </v>
      </c>
      <c r="J1389" s="261" t="str">
        <f t="shared" si="63"/>
        <v xml:space="preserve"> </v>
      </c>
      <c r="K1389" s="238" t="str">
        <f t="shared" si="64"/>
        <v xml:space="preserve"> </v>
      </c>
      <c r="L1389" s="87" t="str">
        <f t="shared" si="65"/>
        <v xml:space="preserve"> </v>
      </c>
    </row>
    <row r="1390" spans="1:12" x14ac:dyDescent="0.25">
      <c r="A1390" s="72"/>
      <c r="B1390" s="82"/>
      <c r="C1390" s="82"/>
      <c r="D1390" s="79"/>
      <c r="E1390" s="83"/>
      <c r="F1390" s="83"/>
      <c r="G1390" s="81"/>
      <c r="H1390" s="126"/>
      <c r="I1390" s="238" t="str">
        <f>IF(ISNUMBER(F1390),_xlfn.IFS(RIGHT(H1390,3)="(b)",IF(AND(G1390&gt;=DATE('1. Informace o projektu'!$C$3,1,1),G1390&lt;=WORKDAY(DATE('1. Informace o projektu'!$C$3+1,1,31)-1,1)),"OK","!!"),RIGHT(H1390,3)="(a)",IF(AND(G1390&gt;=DATE('1. Informace o projektu'!$C$3,1,1),G1390&lt;=WORKDAY(DATE('1. Informace o projektu'!$C$3,12,31)-1,1,'6. Data'!$C$76:$C$89)),"OK","!!"),ISBLANK(G1390),"!",ISBLANK(H1390),"!!!",H1390='6. Data'!$B$3,"vyberte druh nákladu")," ")</f>
        <v xml:space="preserve"> </v>
      </c>
      <c r="J1390" s="261" t="str">
        <f t="shared" si="63"/>
        <v xml:space="preserve"> </v>
      </c>
      <c r="K1390" s="238" t="str">
        <f t="shared" si="64"/>
        <v xml:space="preserve"> </v>
      </c>
      <c r="L1390" s="87" t="str">
        <f t="shared" si="65"/>
        <v xml:space="preserve"> </v>
      </c>
    </row>
    <row r="1391" spans="1:12" x14ac:dyDescent="0.25">
      <c r="A1391" s="72"/>
      <c r="B1391" s="82"/>
      <c r="C1391" s="82"/>
      <c r="D1391" s="79"/>
      <c r="E1391" s="83"/>
      <c r="F1391" s="83"/>
      <c r="G1391" s="81"/>
      <c r="H1391" s="126"/>
      <c r="I1391" s="238" t="str">
        <f>IF(ISNUMBER(F1391),_xlfn.IFS(RIGHT(H1391,3)="(b)",IF(AND(G1391&gt;=DATE('1. Informace o projektu'!$C$3,1,1),G1391&lt;=WORKDAY(DATE('1. Informace o projektu'!$C$3+1,1,31)-1,1)),"OK","!!"),RIGHT(H1391,3)="(a)",IF(AND(G1391&gt;=DATE('1. Informace o projektu'!$C$3,1,1),G1391&lt;=WORKDAY(DATE('1. Informace o projektu'!$C$3,12,31)-1,1,'6. Data'!$C$76:$C$89)),"OK","!!"),ISBLANK(G1391),"!",ISBLANK(H1391),"!!!",H1391='6. Data'!$B$3,"vyberte druh nákladu")," ")</f>
        <v xml:space="preserve"> </v>
      </c>
      <c r="J1391" s="261" t="str">
        <f t="shared" si="63"/>
        <v xml:space="preserve"> </v>
      </c>
      <c r="K1391" s="238" t="str">
        <f t="shared" si="64"/>
        <v xml:space="preserve"> </v>
      </c>
      <c r="L1391" s="87" t="str">
        <f t="shared" si="65"/>
        <v xml:space="preserve"> </v>
      </c>
    </row>
    <row r="1392" spans="1:12" x14ac:dyDescent="0.25">
      <c r="A1392" s="72"/>
      <c r="B1392" s="82"/>
      <c r="C1392" s="82"/>
      <c r="D1392" s="79"/>
      <c r="E1392" s="83"/>
      <c r="F1392" s="83"/>
      <c r="G1392" s="81"/>
      <c r="H1392" s="126"/>
      <c r="I1392" s="238" t="str">
        <f>IF(ISNUMBER(F1392),_xlfn.IFS(RIGHT(H1392,3)="(b)",IF(AND(G1392&gt;=DATE('1. Informace o projektu'!$C$3,1,1),G1392&lt;=WORKDAY(DATE('1. Informace o projektu'!$C$3+1,1,31)-1,1)),"OK","!!"),RIGHT(H1392,3)="(a)",IF(AND(G1392&gt;=DATE('1. Informace o projektu'!$C$3,1,1),G1392&lt;=WORKDAY(DATE('1. Informace o projektu'!$C$3,12,31)-1,1,'6. Data'!$C$76:$C$89)),"OK","!!"),ISBLANK(G1392),"!",ISBLANK(H1392),"!!!",H1392='6. Data'!$B$3,"vyberte druh nákladu")," ")</f>
        <v xml:space="preserve"> </v>
      </c>
      <c r="J1392" s="261" t="str">
        <f t="shared" si="63"/>
        <v xml:space="preserve"> </v>
      </c>
      <c r="K1392" s="238" t="str">
        <f t="shared" si="64"/>
        <v xml:space="preserve"> </v>
      </c>
      <c r="L1392" s="87" t="str">
        <f t="shared" si="65"/>
        <v xml:space="preserve"> </v>
      </c>
    </row>
    <row r="1393" spans="1:12" x14ac:dyDescent="0.25">
      <c r="A1393" s="72"/>
      <c r="B1393" s="82"/>
      <c r="C1393" s="82"/>
      <c r="D1393" s="79"/>
      <c r="E1393" s="83"/>
      <c r="F1393" s="83"/>
      <c r="G1393" s="81"/>
      <c r="H1393" s="126"/>
      <c r="I1393" s="238" t="str">
        <f>IF(ISNUMBER(F1393),_xlfn.IFS(RIGHT(H1393,3)="(b)",IF(AND(G1393&gt;=DATE('1. Informace o projektu'!$C$3,1,1),G1393&lt;=WORKDAY(DATE('1. Informace o projektu'!$C$3+1,1,31)-1,1)),"OK","!!"),RIGHT(H1393,3)="(a)",IF(AND(G1393&gt;=DATE('1. Informace o projektu'!$C$3,1,1),G1393&lt;=WORKDAY(DATE('1. Informace o projektu'!$C$3,12,31)-1,1,'6. Data'!$C$76:$C$89)),"OK","!!"),ISBLANK(G1393),"!",ISBLANK(H1393),"!!!",H1393='6. Data'!$B$3,"vyberte druh nákladu")," ")</f>
        <v xml:space="preserve"> </v>
      </c>
      <c r="J1393" s="261" t="str">
        <f t="shared" si="63"/>
        <v xml:space="preserve"> </v>
      </c>
      <c r="K1393" s="238" t="str">
        <f t="shared" si="64"/>
        <v xml:space="preserve"> </v>
      </c>
      <c r="L1393" s="87" t="str">
        <f t="shared" si="65"/>
        <v xml:space="preserve"> </v>
      </c>
    </row>
    <row r="1394" spans="1:12" x14ac:dyDescent="0.25">
      <c r="A1394" s="72"/>
      <c r="B1394" s="82"/>
      <c r="C1394" s="82"/>
      <c r="D1394" s="79"/>
      <c r="E1394" s="83"/>
      <c r="F1394" s="83"/>
      <c r="G1394" s="81"/>
      <c r="H1394" s="126"/>
      <c r="I1394" s="238" t="str">
        <f>IF(ISNUMBER(F1394),_xlfn.IFS(RIGHT(H1394,3)="(b)",IF(AND(G1394&gt;=DATE('1. Informace o projektu'!$C$3,1,1),G1394&lt;=WORKDAY(DATE('1. Informace o projektu'!$C$3+1,1,31)-1,1)),"OK","!!"),RIGHT(H1394,3)="(a)",IF(AND(G1394&gt;=DATE('1. Informace o projektu'!$C$3,1,1),G1394&lt;=WORKDAY(DATE('1. Informace o projektu'!$C$3,12,31)-1,1,'6. Data'!$C$76:$C$89)),"OK","!!"),ISBLANK(G1394),"!",ISBLANK(H1394),"!!!",H1394='6. Data'!$B$3,"vyberte druh nákladu")," ")</f>
        <v xml:space="preserve"> </v>
      </c>
      <c r="J1394" s="261" t="str">
        <f t="shared" si="63"/>
        <v xml:space="preserve"> </v>
      </c>
      <c r="K1394" s="238" t="str">
        <f t="shared" si="64"/>
        <v xml:space="preserve"> </v>
      </c>
      <c r="L1394" s="87" t="str">
        <f t="shared" si="65"/>
        <v xml:space="preserve"> </v>
      </c>
    </row>
    <row r="1395" spans="1:12" x14ac:dyDescent="0.25">
      <c r="A1395" s="72"/>
      <c r="B1395" s="82"/>
      <c r="C1395" s="82"/>
      <c r="D1395" s="79"/>
      <c r="E1395" s="83"/>
      <c r="F1395" s="83"/>
      <c r="G1395" s="81"/>
      <c r="H1395" s="126"/>
      <c r="I1395" s="238" t="str">
        <f>IF(ISNUMBER(F1395),_xlfn.IFS(RIGHT(H1395,3)="(b)",IF(AND(G1395&gt;=DATE('1. Informace o projektu'!$C$3,1,1),G1395&lt;=WORKDAY(DATE('1. Informace o projektu'!$C$3+1,1,31)-1,1)),"OK","!!"),RIGHT(H1395,3)="(a)",IF(AND(G1395&gt;=DATE('1. Informace o projektu'!$C$3,1,1),G1395&lt;=WORKDAY(DATE('1. Informace o projektu'!$C$3,12,31)-1,1,'6. Data'!$C$76:$C$89)),"OK","!!"),ISBLANK(G1395),"!",ISBLANK(H1395),"!!!",H1395='6. Data'!$B$3,"vyberte druh nákladu")," ")</f>
        <v xml:space="preserve"> </v>
      </c>
      <c r="J1395" s="261" t="str">
        <f t="shared" si="63"/>
        <v xml:space="preserve"> </v>
      </c>
      <c r="K1395" s="238" t="str">
        <f t="shared" si="64"/>
        <v xml:space="preserve"> </v>
      </c>
      <c r="L1395" s="87" t="str">
        <f t="shared" si="65"/>
        <v xml:space="preserve"> </v>
      </c>
    </row>
    <row r="1396" spans="1:12" x14ac:dyDescent="0.25">
      <c r="A1396" s="72"/>
      <c r="B1396" s="82"/>
      <c r="C1396" s="82"/>
      <c r="D1396" s="79"/>
      <c r="E1396" s="83"/>
      <c r="F1396" s="83"/>
      <c r="G1396" s="81"/>
      <c r="H1396" s="126"/>
      <c r="I1396" s="238" t="str">
        <f>IF(ISNUMBER(F1396),_xlfn.IFS(RIGHT(H1396,3)="(b)",IF(AND(G1396&gt;=DATE('1. Informace o projektu'!$C$3,1,1),G1396&lt;=WORKDAY(DATE('1. Informace o projektu'!$C$3+1,1,31)-1,1)),"OK","!!"),RIGHT(H1396,3)="(a)",IF(AND(G1396&gt;=DATE('1. Informace o projektu'!$C$3,1,1),G1396&lt;=WORKDAY(DATE('1. Informace o projektu'!$C$3,12,31)-1,1,'6. Data'!$C$76:$C$89)),"OK","!!"),ISBLANK(G1396),"!",ISBLANK(H1396),"!!!",H1396='6. Data'!$B$3,"vyberte druh nákladu")," ")</f>
        <v xml:space="preserve"> </v>
      </c>
      <c r="J1396" s="261" t="str">
        <f t="shared" si="63"/>
        <v xml:space="preserve"> </v>
      </c>
      <c r="K1396" s="238" t="str">
        <f t="shared" si="64"/>
        <v xml:space="preserve"> </v>
      </c>
      <c r="L1396" s="87" t="str">
        <f t="shared" si="65"/>
        <v xml:space="preserve"> </v>
      </c>
    </row>
    <row r="1397" spans="1:12" x14ac:dyDescent="0.25">
      <c r="A1397" s="72"/>
      <c r="B1397" s="82"/>
      <c r="C1397" s="82"/>
      <c r="D1397" s="79"/>
      <c r="E1397" s="83"/>
      <c r="F1397" s="83"/>
      <c r="G1397" s="81"/>
      <c r="H1397" s="126"/>
      <c r="I1397" s="238" t="str">
        <f>IF(ISNUMBER(F1397),_xlfn.IFS(RIGHT(H1397,3)="(b)",IF(AND(G1397&gt;=DATE('1. Informace o projektu'!$C$3,1,1),G1397&lt;=WORKDAY(DATE('1. Informace o projektu'!$C$3+1,1,31)-1,1)),"OK","!!"),RIGHT(H1397,3)="(a)",IF(AND(G1397&gt;=DATE('1. Informace o projektu'!$C$3,1,1),G1397&lt;=WORKDAY(DATE('1. Informace o projektu'!$C$3,12,31)-1,1,'6. Data'!$C$76:$C$89)),"OK","!!"),ISBLANK(G1397),"!",ISBLANK(H1397),"!!!",H1397='6. Data'!$B$3,"vyberte druh nákladu")," ")</f>
        <v xml:space="preserve"> </v>
      </c>
      <c r="J1397" s="261" t="str">
        <f t="shared" si="63"/>
        <v xml:space="preserve"> </v>
      </c>
      <c r="K1397" s="238" t="str">
        <f t="shared" si="64"/>
        <v xml:space="preserve"> </v>
      </c>
      <c r="L1397" s="87" t="str">
        <f t="shared" si="65"/>
        <v xml:space="preserve"> </v>
      </c>
    </row>
    <row r="1398" spans="1:12" x14ac:dyDescent="0.25">
      <c r="A1398" s="72"/>
      <c r="B1398" s="82"/>
      <c r="C1398" s="82"/>
      <c r="D1398" s="79"/>
      <c r="E1398" s="83"/>
      <c r="F1398" s="83"/>
      <c r="G1398" s="81"/>
      <c r="H1398" s="126"/>
      <c r="I1398" s="238" t="str">
        <f>IF(ISNUMBER(F1398),_xlfn.IFS(RIGHT(H1398,3)="(b)",IF(AND(G1398&gt;=DATE('1. Informace o projektu'!$C$3,1,1),G1398&lt;=WORKDAY(DATE('1. Informace o projektu'!$C$3+1,1,31)-1,1)),"OK","!!"),RIGHT(H1398,3)="(a)",IF(AND(G1398&gt;=DATE('1. Informace o projektu'!$C$3,1,1),G1398&lt;=WORKDAY(DATE('1. Informace o projektu'!$C$3,12,31)-1,1,'6. Data'!$C$76:$C$89)),"OK","!!"),ISBLANK(G1398),"!",ISBLANK(H1398),"!!!",H1398='6. Data'!$B$3,"vyberte druh nákladu")," ")</f>
        <v xml:space="preserve"> </v>
      </c>
      <c r="J1398" s="261" t="str">
        <f t="shared" si="63"/>
        <v xml:space="preserve"> </v>
      </c>
      <c r="K1398" s="238" t="str">
        <f t="shared" si="64"/>
        <v xml:space="preserve"> </v>
      </c>
      <c r="L1398" s="87" t="str">
        <f t="shared" si="65"/>
        <v xml:space="preserve"> </v>
      </c>
    </row>
    <row r="1399" spans="1:12" x14ac:dyDescent="0.25">
      <c r="A1399" s="72"/>
      <c r="B1399" s="82"/>
      <c r="C1399" s="82"/>
      <c r="D1399" s="79"/>
      <c r="E1399" s="83"/>
      <c r="F1399" s="83"/>
      <c r="G1399" s="81"/>
      <c r="H1399" s="126"/>
      <c r="I1399" s="238" t="str">
        <f>IF(ISNUMBER(F1399),_xlfn.IFS(RIGHT(H1399,3)="(b)",IF(AND(G1399&gt;=DATE('1. Informace o projektu'!$C$3,1,1),G1399&lt;=WORKDAY(DATE('1. Informace o projektu'!$C$3+1,1,31)-1,1)),"OK","!!"),RIGHT(H1399,3)="(a)",IF(AND(G1399&gt;=DATE('1. Informace o projektu'!$C$3,1,1),G1399&lt;=WORKDAY(DATE('1. Informace o projektu'!$C$3,12,31)-1,1,'6. Data'!$C$76:$C$89)),"OK","!!"),ISBLANK(G1399),"!",ISBLANK(H1399),"!!!",H1399='6. Data'!$B$3,"vyberte druh nákladu")," ")</f>
        <v xml:space="preserve"> </v>
      </c>
      <c r="J1399" s="261" t="str">
        <f t="shared" si="63"/>
        <v xml:space="preserve"> </v>
      </c>
      <c r="K1399" s="238" t="str">
        <f t="shared" si="64"/>
        <v xml:space="preserve"> </v>
      </c>
      <c r="L1399" s="87" t="str">
        <f t="shared" si="65"/>
        <v xml:space="preserve"> </v>
      </c>
    </row>
    <row r="1400" spans="1:12" x14ac:dyDescent="0.25">
      <c r="A1400" s="72"/>
      <c r="B1400" s="82"/>
      <c r="C1400" s="82"/>
      <c r="D1400" s="79"/>
      <c r="E1400" s="83"/>
      <c r="F1400" s="83"/>
      <c r="G1400" s="81"/>
      <c r="H1400" s="126"/>
      <c r="I1400" s="238" t="str">
        <f>IF(ISNUMBER(F1400),_xlfn.IFS(RIGHT(H1400,3)="(b)",IF(AND(G1400&gt;=DATE('1. Informace o projektu'!$C$3,1,1),G1400&lt;=WORKDAY(DATE('1. Informace o projektu'!$C$3+1,1,31)-1,1)),"OK","!!"),RIGHT(H1400,3)="(a)",IF(AND(G1400&gt;=DATE('1. Informace o projektu'!$C$3,1,1),G1400&lt;=WORKDAY(DATE('1. Informace o projektu'!$C$3,12,31)-1,1,'6. Data'!$C$76:$C$89)),"OK","!!"),ISBLANK(G1400),"!",ISBLANK(H1400),"!!!",H1400='6. Data'!$B$3,"vyberte druh nákladu")," ")</f>
        <v xml:space="preserve"> </v>
      </c>
      <c r="J1400" s="261" t="str">
        <f t="shared" si="63"/>
        <v xml:space="preserve"> </v>
      </c>
      <c r="K1400" s="238" t="str">
        <f t="shared" si="64"/>
        <v xml:space="preserve"> </v>
      </c>
      <c r="L1400" s="87" t="str">
        <f t="shared" si="65"/>
        <v xml:space="preserve"> </v>
      </c>
    </row>
    <row r="1401" spans="1:12" x14ac:dyDescent="0.25">
      <c r="A1401" s="72"/>
      <c r="B1401" s="82"/>
      <c r="C1401" s="82"/>
      <c r="D1401" s="79"/>
      <c r="E1401" s="83"/>
      <c r="F1401" s="83"/>
      <c r="G1401" s="81"/>
      <c r="H1401" s="126"/>
      <c r="I1401" s="238" t="str">
        <f>IF(ISNUMBER(F1401),_xlfn.IFS(RIGHT(H1401,3)="(b)",IF(AND(G1401&gt;=DATE('1. Informace o projektu'!$C$3,1,1),G1401&lt;=WORKDAY(DATE('1. Informace o projektu'!$C$3+1,1,31)-1,1)),"OK","!!"),RIGHT(H1401,3)="(a)",IF(AND(G1401&gt;=DATE('1. Informace o projektu'!$C$3,1,1),G1401&lt;=WORKDAY(DATE('1. Informace o projektu'!$C$3,12,31)-1,1,'6. Data'!$C$76:$C$89)),"OK","!!"),ISBLANK(G1401),"!",ISBLANK(H1401),"!!!",H1401='6. Data'!$B$3,"vyberte druh nákladu")," ")</f>
        <v xml:space="preserve"> </v>
      </c>
      <c r="J1401" s="261" t="str">
        <f t="shared" si="63"/>
        <v xml:space="preserve"> </v>
      </c>
      <c r="K1401" s="238" t="str">
        <f t="shared" si="64"/>
        <v xml:space="preserve"> </v>
      </c>
      <c r="L1401" s="87" t="str">
        <f t="shared" si="65"/>
        <v xml:space="preserve"> </v>
      </c>
    </row>
    <row r="1402" spans="1:12" x14ac:dyDescent="0.25">
      <c r="A1402" s="72"/>
      <c r="B1402" s="82"/>
      <c r="C1402" s="82"/>
      <c r="D1402" s="79"/>
      <c r="E1402" s="83"/>
      <c r="F1402" s="83"/>
      <c r="G1402" s="81"/>
      <c r="H1402" s="126"/>
      <c r="I1402" s="238" t="str">
        <f>IF(ISNUMBER(F1402),_xlfn.IFS(RIGHT(H1402,3)="(b)",IF(AND(G1402&gt;=DATE('1. Informace o projektu'!$C$3,1,1),G1402&lt;=WORKDAY(DATE('1. Informace o projektu'!$C$3+1,1,31)-1,1)),"OK","!!"),RIGHT(H1402,3)="(a)",IF(AND(G1402&gt;=DATE('1. Informace o projektu'!$C$3,1,1),G1402&lt;=WORKDAY(DATE('1. Informace o projektu'!$C$3,12,31)-1,1,'6. Data'!$C$76:$C$89)),"OK","!!"),ISBLANK(G1402),"!",ISBLANK(H1402),"!!!",H1402='6. Data'!$B$3,"vyberte druh nákladu")," ")</f>
        <v xml:space="preserve"> </v>
      </c>
      <c r="J1402" s="261" t="str">
        <f t="shared" si="63"/>
        <v xml:space="preserve"> </v>
      </c>
      <c r="K1402" s="238" t="str">
        <f t="shared" si="64"/>
        <v xml:space="preserve"> </v>
      </c>
      <c r="L1402" s="87" t="str">
        <f t="shared" si="65"/>
        <v xml:space="preserve"> </v>
      </c>
    </row>
    <row r="1403" spans="1:12" x14ac:dyDescent="0.25">
      <c r="A1403" s="72"/>
      <c r="B1403" s="82"/>
      <c r="C1403" s="82"/>
      <c r="D1403" s="79"/>
      <c r="E1403" s="83"/>
      <c r="F1403" s="83"/>
      <c r="G1403" s="81"/>
      <c r="H1403" s="126"/>
      <c r="I1403" s="238" t="str">
        <f>IF(ISNUMBER(F1403),_xlfn.IFS(RIGHT(H1403,3)="(b)",IF(AND(G1403&gt;=DATE('1. Informace o projektu'!$C$3,1,1),G1403&lt;=WORKDAY(DATE('1. Informace o projektu'!$C$3+1,1,31)-1,1)),"OK","!!"),RIGHT(H1403,3)="(a)",IF(AND(G1403&gt;=DATE('1. Informace o projektu'!$C$3,1,1),G1403&lt;=WORKDAY(DATE('1. Informace o projektu'!$C$3,12,31)-1,1,'6. Data'!$C$76:$C$89)),"OK","!!"),ISBLANK(G1403),"!",ISBLANK(H1403),"!!!",H1403='6. Data'!$B$3,"vyberte druh nákladu")," ")</f>
        <v xml:space="preserve"> </v>
      </c>
      <c r="J1403" s="261" t="str">
        <f t="shared" si="63"/>
        <v xml:space="preserve"> </v>
      </c>
      <c r="K1403" s="238" t="str">
        <f t="shared" si="64"/>
        <v xml:space="preserve"> </v>
      </c>
      <c r="L1403" s="87" t="str">
        <f t="shared" si="65"/>
        <v xml:space="preserve"> </v>
      </c>
    </row>
    <row r="1404" spans="1:12" x14ac:dyDescent="0.25">
      <c r="A1404" s="72"/>
      <c r="B1404" s="82"/>
      <c r="C1404" s="82"/>
      <c r="D1404" s="79"/>
      <c r="E1404" s="83"/>
      <c r="F1404" s="83"/>
      <c r="G1404" s="81"/>
      <c r="H1404" s="126"/>
      <c r="I1404" s="238" t="str">
        <f>IF(ISNUMBER(F1404),_xlfn.IFS(RIGHT(H1404,3)="(b)",IF(AND(G1404&gt;=DATE('1. Informace o projektu'!$C$3,1,1),G1404&lt;=WORKDAY(DATE('1. Informace o projektu'!$C$3+1,1,31)-1,1)),"OK","!!"),RIGHT(H1404,3)="(a)",IF(AND(G1404&gt;=DATE('1. Informace o projektu'!$C$3,1,1),G1404&lt;=WORKDAY(DATE('1. Informace o projektu'!$C$3,12,31)-1,1,'6. Data'!$C$76:$C$89)),"OK","!!"),ISBLANK(G1404),"!",ISBLANK(H1404),"!!!",H1404='6. Data'!$B$3,"vyberte druh nákladu")," ")</f>
        <v xml:space="preserve"> </v>
      </c>
      <c r="J1404" s="261" t="str">
        <f t="shared" si="63"/>
        <v xml:space="preserve"> </v>
      </c>
      <c r="K1404" s="238" t="str">
        <f t="shared" si="64"/>
        <v xml:space="preserve"> </v>
      </c>
      <c r="L1404" s="87" t="str">
        <f t="shared" si="65"/>
        <v xml:space="preserve"> </v>
      </c>
    </row>
    <row r="1405" spans="1:12" x14ac:dyDescent="0.25">
      <c r="A1405" s="72"/>
      <c r="B1405" s="82"/>
      <c r="C1405" s="82"/>
      <c r="D1405" s="79"/>
      <c r="E1405" s="83"/>
      <c r="F1405" s="83"/>
      <c r="G1405" s="81"/>
      <c r="H1405" s="126"/>
      <c r="I1405" s="238" t="str">
        <f>IF(ISNUMBER(F1405),_xlfn.IFS(RIGHT(H1405,3)="(b)",IF(AND(G1405&gt;=DATE('1. Informace o projektu'!$C$3,1,1),G1405&lt;=WORKDAY(DATE('1. Informace o projektu'!$C$3+1,1,31)-1,1)),"OK","!!"),RIGHT(H1405,3)="(a)",IF(AND(G1405&gt;=DATE('1. Informace o projektu'!$C$3,1,1),G1405&lt;=WORKDAY(DATE('1. Informace o projektu'!$C$3,12,31)-1,1,'6. Data'!$C$76:$C$89)),"OK","!!"),ISBLANK(G1405),"!",ISBLANK(H1405),"!!!",H1405='6. Data'!$B$3,"vyberte druh nákladu")," ")</f>
        <v xml:space="preserve"> </v>
      </c>
      <c r="J1405" s="261" t="str">
        <f t="shared" si="63"/>
        <v xml:space="preserve"> </v>
      </c>
      <c r="K1405" s="238" t="str">
        <f t="shared" si="64"/>
        <v xml:space="preserve"> </v>
      </c>
      <c r="L1405" s="87" t="str">
        <f t="shared" si="65"/>
        <v xml:space="preserve"> </v>
      </c>
    </row>
    <row r="1406" spans="1:12" x14ac:dyDescent="0.25">
      <c r="A1406" s="72"/>
      <c r="B1406" s="82"/>
      <c r="C1406" s="82"/>
      <c r="D1406" s="79"/>
      <c r="E1406" s="83"/>
      <c r="F1406" s="83"/>
      <c r="G1406" s="81"/>
      <c r="H1406" s="126"/>
      <c r="I1406" s="238" t="str">
        <f>IF(ISNUMBER(F1406),_xlfn.IFS(RIGHT(H1406,3)="(b)",IF(AND(G1406&gt;=DATE('1. Informace o projektu'!$C$3,1,1),G1406&lt;=WORKDAY(DATE('1. Informace o projektu'!$C$3+1,1,31)-1,1)),"OK","!!"),RIGHT(H1406,3)="(a)",IF(AND(G1406&gt;=DATE('1. Informace o projektu'!$C$3,1,1),G1406&lt;=WORKDAY(DATE('1. Informace o projektu'!$C$3,12,31)-1,1,'6. Data'!$C$76:$C$89)),"OK","!!"),ISBLANK(G1406),"!",ISBLANK(H1406),"!!!",H1406='6. Data'!$B$3,"vyberte druh nákladu")," ")</f>
        <v xml:space="preserve"> </v>
      </c>
      <c r="J1406" s="261" t="str">
        <f t="shared" si="63"/>
        <v xml:space="preserve"> </v>
      </c>
      <c r="K1406" s="238" t="str">
        <f t="shared" si="64"/>
        <v xml:space="preserve"> </v>
      </c>
      <c r="L1406" s="87" t="str">
        <f t="shared" si="65"/>
        <v xml:space="preserve"> </v>
      </c>
    </row>
    <row r="1407" spans="1:12" x14ac:dyDescent="0.25">
      <c r="A1407" s="72"/>
      <c r="B1407" s="82"/>
      <c r="C1407" s="82"/>
      <c r="D1407" s="79"/>
      <c r="E1407" s="83"/>
      <c r="F1407" s="83"/>
      <c r="G1407" s="81"/>
      <c r="H1407" s="126"/>
      <c r="I1407" s="238" t="str">
        <f>IF(ISNUMBER(F1407),_xlfn.IFS(RIGHT(H1407,3)="(b)",IF(AND(G1407&gt;=DATE('1. Informace o projektu'!$C$3,1,1),G1407&lt;=WORKDAY(DATE('1. Informace o projektu'!$C$3+1,1,31)-1,1)),"OK","!!"),RIGHT(H1407,3)="(a)",IF(AND(G1407&gt;=DATE('1. Informace o projektu'!$C$3,1,1),G1407&lt;=WORKDAY(DATE('1. Informace o projektu'!$C$3,12,31)-1,1,'6. Data'!$C$76:$C$89)),"OK","!!"),ISBLANK(G1407),"!",ISBLANK(H1407),"!!!",H1407='6. Data'!$B$3,"vyberte druh nákladu")," ")</f>
        <v xml:space="preserve"> </v>
      </c>
      <c r="J1407" s="261" t="str">
        <f t="shared" si="63"/>
        <v xml:space="preserve"> </v>
      </c>
      <c r="K1407" s="238" t="str">
        <f t="shared" si="64"/>
        <v xml:space="preserve"> </v>
      </c>
      <c r="L1407" s="87" t="str">
        <f t="shared" si="65"/>
        <v xml:space="preserve"> </v>
      </c>
    </row>
    <row r="1408" spans="1:12" x14ac:dyDescent="0.25">
      <c r="A1408" s="72"/>
      <c r="B1408" s="82"/>
      <c r="C1408" s="82"/>
      <c r="D1408" s="79"/>
      <c r="E1408" s="83"/>
      <c r="F1408" s="83"/>
      <c r="G1408" s="81"/>
      <c r="H1408" s="126"/>
      <c r="I1408" s="238" t="str">
        <f>IF(ISNUMBER(F1408),_xlfn.IFS(RIGHT(H1408,3)="(b)",IF(AND(G1408&gt;=DATE('1. Informace o projektu'!$C$3,1,1),G1408&lt;=WORKDAY(DATE('1. Informace o projektu'!$C$3+1,1,31)-1,1)),"OK","!!"),RIGHT(H1408,3)="(a)",IF(AND(G1408&gt;=DATE('1. Informace o projektu'!$C$3,1,1),G1408&lt;=WORKDAY(DATE('1. Informace o projektu'!$C$3,12,31)-1,1,'6. Data'!$C$76:$C$89)),"OK","!!"),ISBLANK(G1408),"!",ISBLANK(H1408),"!!!",H1408='6. Data'!$B$3,"vyberte druh nákladu")," ")</f>
        <v xml:space="preserve"> </v>
      </c>
      <c r="J1408" s="261" t="str">
        <f t="shared" si="63"/>
        <v xml:space="preserve"> </v>
      </c>
      <c r="K1408" s="238" t="str">
        <f t="shared" si="64"/>
        <v xml:space="preserve"> </v>
      </c>
      <c r="L1408" s="87" t="str">
        <f t="shared" si="65"/>
        <v xml:space="preserve"> </v>
      </c>
    </row>
    <row r="1409" spans="1:12" x14ac:dyDescent="0.25">
      <c r="A1409" s="72"/>
      <c r="B1409" s="82"/>
      <c r="C1409" s="82"/>
      <c r="D1409" s="79"/>
      <c r="E1409" s="83"/>
      <c r="F1409" s="83"/>
      <c r="G1409" s="81"/>
      <c r="H1409" s="126"/>
      <c r="I1409" s="238" t="str">
        <f>IF(ISNUMBER(F1409),_xlfn.IFS(RIGHT(H1409,3)="(b)",IF(AND(G1409&gt;=DATE('1. Informace o projektu'!$C$3,1,1),G1409&lt;=WORKDAY(DATE('1. Informace o projektu'!$C$3+1,1,31)-1,1)),"OK","!!"),RIGHT(H1409,3)="(a)",IF(AND(G1409&gt;=DATE('1. Informace o projektu'!$C$3,1,1),G1409&lt;=WORKDAY(DATE('1. Informace o projektu'!$C$3,12,31)-1,1,'6. Data'!$C$76:$C$89)),"OK","!!"),ISBLANK(G1409),"!",ISBLANK(H1409),"!!!",H1409='6. Data'!$B$3,"vyberte druh nákladu")," ")</f>
        <v xml:space="preserve"> </v>
      </c>
      <c r="J1409" s="261" t="str">
        <f t="shared" si="63"/>
        <v xml:space="preserve"> </v>
      </c>
      <c r="K1409" s="238" t="str">
        <f t="shared" si="64"/>
        <v xml:space="preserve"> </v>
      </c>
      <c r="L1409" s="87" t="str">
        <f t="shared" si="65"/>
        <v xml:space="preserve"> </v>
      </c>
    </row>
    <row r="1410" spans="1:12" x14ac:dyDescent="0.25">
      <c r="A1410" s="72"/>
      <c r="B1410" s="82"/>
      <c r="C1410" s="82"/>
      <c r="D1410" s="79"/>
      <c r="E1410" s="83"/>
      <c r="F1410" s="83"/>
      <c r="G1410" s="81"/>
      <c r="H1410" s="126"/>
      <c r="I1410" s="238" t="str">
        <f>IF(ISNUMBER(F1410),_xlfn.IFS(RIGHT(H1410,3)="(b)",IF(AND(G1410&gt;=DATE('1. Informace o projektu'!$C$3,1,1),G1410&lt;=WORKDAY(DATE('1. Informace o projektu'!$C$3+1,1,31)-1,1)),"OK","!!"),RIGHT(H1410,3)="(a)",IF(AND(G1410&gt;=DATE('1. Informace o projektu'!$C$3,1,1),G1410&lt;=WORKDAY(DATE('1. Informace o projektu'!$C$3,12,31)-1,1,'6. Data'!$C$76:$C$89)),"OK","!!"),ISBLANK(G1410),"!",ISBLANK(H1410),"!!!",H1410='6. Data'!$B$3,"vyberte druh nákladu")," ")</f>
        <v xml:space="preserve"> </v>
      </c>
      <c r="J1410" s="261" t="str">
        <f t="shared" si="63"/>
        <v xml:space="preserve"> </v>
      </c>
      <c r="K1410" s="238" t="str">
        <f t="shared" si="64"/>
        <v xml:space="preserve"> </v>
      </c>
      <c r="L1410" s="87" t="str">
        <f t="shared" si="65"/>
        <v xml:space="preserve"> </v>
      </c>
    </row>
    <row r="1411" spans="1:12" x14ac:dyDescent="0.25">
      <c r="A1411" s="72"/>
      <c r="B1411" s="82"/>
      <c r="C1411" s="82"/>
      <c r="D1411" s="79"/>
      <c r="E1411" s="83"/>
      <c r="F1411" s="83"/>
      <c r="G1411" s="81"/>
      <c r="H1411" s="126"/>
      <c r="I1411" s="238" t="str">
        <f>IF(ISNUMBER(F1411),_xlfn.IFS(RIGHT(H1411,3)="(b)",IF(AND(G1411&gt;=DATE('1. Informace o projektu'!$C$3,1,1),G1411&lt;=WORKDAY(DATE('1. Informace o projektu'!$C$3+1,1,31)-1,1)),"OK","!!"),RIGHT(H1411,3)="(a)",IF(AND(G1411&gt;=DATE('1. Informace o projektu'!$C$3,1,1),G1411&lt;=WORKDAY(DATE('1. Informace o projektu'!$C$3,12,31)-1,1,'6. Data'!$C$76:$C$89)),"OK","!!"),ISBLANK(G1411),"!",ISBLANK(H1411),"!!!",H1411='6. Data'!$B$3,"vyberte druh nákladu")," ")</f>
        <v xml:space="preserve"> </v>
      </c>
      <c r="J1411" s="261" t="str">
        <f t="shared" si="63"/>
        <v xml:space="preserve"> </v>
      </c>
      <c r="K1411" s="238" t="str">
        <f t="shared" si="64"/>
        <v xml:space="preserve"> </v>
      </c>
      <c r="L1411" s="87" t="str">
        <f t="shared" si="65"/>
        <v xml:space="preserve"> </v>
      </c>
    </row>
    <row r="1412" spans="1:12" x14ac:dyDescent="0.25">
      <c r="A1412" s="72"/>
      <c r="B1412" s="82"/>
      <c r="C1412" s="82"/>
      <c r="D1412" s="79"/>
      <c r="E1412" s="83"/>
      <c r="F1412" s="83"/>
      <c r="G1412" s="81"/>
      <c r="H1412" s="126"/>
      <c r="I1412" s="238" t="str">
        <f>IF(ISNUMBER(F1412),_xlfn.IFS(RIGHT(H1412,3)="(b)",IF(AND(G1412&gt;=DATE('1. Informace o projektu'!$C$3,1,1),G1412&lt;=WORKDAY(DATE('1. Informace o projektu'!$C$3+1,1,31)-1,1)),"OK","!!"),RIGHT(H1412,3)="(a)",IF(AND(G1412&gt;=DATE('1. Informace o projektu'!$C$3,1,1),G1412&lt;=WORKDAY(DATE('1. Informace o projektu'!$C$3,12,31)-1,1,'6. Data'!$C$76:$C$89)),"OK","!!"),ISBLANK(G1412),"!",ISBLANK(H1412),"!!!",H1412='6. Data'!$B$3,"vyberte druh nákladu")," ")</f>
        <v xml:space="preserve"> </v>
      </c>
      <c r="J1412" s="261" t="str">
        <f t="shared" si="63"/>
        <v xml:space="preserve"> </v>
      </c>
      <c r="K1412" s="238" t="str">
        <f t="shared" si="64"/>
        <v xml:space="preserve"> </v>
      </c>
      <c r="L1412" s="87" t="str">
        <f t="shared" si="65"/>
        <v xml:space="preserve"> </v>
      </c>
    </row>
    <row r="1413" spans="1:12" x14ac:dyDescent="0.25">
      <c r="A1413" s="72"/>
      <c r="B1413" s="82"/>
      <c r="C1413" s="82"/>
      <c r="D1413" s="79"/>
      <c r="E1413" s="83"/>
      <c r="F1413" s="83"/>
      <c r="G1413" s="81"/>
      <c r="H1413" s="126"/>
      <c r="I1413" s="238" t="str">
        <f>IF(ISNUMBER(F1413),_xlfn.IFS(RIGHT(H1413,3)="(b)",IF(AND(G1413&gt;=DATE('1. Informace o projektu'!$C$3,1,1),G1413&lt;=WORKDAY(DATE('1. Informace o projektu'!$C$3+1,1,31)-1,1)),"OK","!!"),RIGHT(H1413,3)="(a)",IF(AND(G1413&gt;=DATE('1. Informace o projektu'!$C$3,1,1),G1413&lt;=WORKDAY(DATE('1. Informace o projektu'!$C$3,12,31)-1,1,'6. Data'!$C$76:$C$89)),"OK","!!"),ISBLANK(G1413),"!",ISBLANK(H1413),"!!!",H1413='6. Data'!$B$3,"vyberte druh nákladu")," ")</f>
        <v xml:space="preserve"> </v>
      </c>
      <c r="J1413" s="261" t="str">
        <f t="shared" si="63"/>
        <v xml:space="preserve"> </v>
      </c>
      <c r="K1413" s="238" t="str">
        <f t="shared" si="64"/>
        <v xml:space="preserve"> </v>
      </c>
      <c r="L1413" s="87" t="str">
        <f t="shared" si="65"/>
        <v xml:space="preserve"> </v>
      </c>
    </row>
    <row r="1414" spans="1:12" x14ac:dyDescent="0.25">
      <c r="A1414" s="72"/>
      <c r="B1414" s="82"/>
      <c r="C1414" s="82"/>
      <c r="D1414" s="79"/>
      <c r="E1414" s="83"/>
      <c r="F1414" s="83"/>
      <c r="G1414" s="81"/>
      <c r="H1414" s="126"/>
      <c r="I1414" s="238" t="str">
        <f>IF(ISNUMBER(F1414),_xlfn.IFS(RIGHT(H1414,3)="(b)",IF(AND(G1414&gt;=DATE('1. Informace o projektu'!$C$3,1,1),G1414&lt;=WORKDAY(DATE('1. Informace o projektu'!$C$3+1,1,31)-1,1)),"OK","!!"),RIGHT(H1414,3)="(a)",IF(AND(G1414&gt;=DATE('1. Informace o projektu'!$C$3,1,1),G1414&lt;=WORKDAY(DATE('1. Informace o projektu'!$C$3,12,31)-1,1,'6. Data'!$C$76:$C$89)),"OK","!!"),ISBLANK(G1414),"!",ISBLANK(H1414),"!!!",H1414='6. Data'!$B$3,"vyberte druh nákladu")," ")</f>
        <v xml:space="preserve"> </v>
      </c>
      <c r="J1414" s="261" t="str">
        <f t="shared" si="63"/>
        <v xml:space="preserve"> </v>
      </c>
      <c r="K1414" s="238" t="str">
        <f t="shared" si="64"/>
        <v xml:space="preserve"> </v>
      </c>
      <c r="L1414" s="87" t="str">
        <f t="shared" si="65"/>
        <v xml:space="preserve"> </v>
      </c>
    </row>
    <row r="1415" spans="1:12" x14ac:dyDescent="0.25">
      <c r="A1415" s="72"/>
      <c r="B1415" s="82"/>
      <c r="C1415" s="82"/>
      <c r="D1415" s="79"/>
      <c r="E1415" s="83"/>
      <c r="F1415" s="83"/>
      <c r="G1415" s="81"/>
      <c r="H1415" s="126"/>
      <c r="I1415" s="238" t="str">
        <f>IF(ISNUMBER(F1415),_xlfn.IFS(RIGHT(H1415,3)="(b)",IF(AND(G1415&gt;=DATE('1. Informace o projektu'!$C$3,1,1),G1415&lt;=WORKDAY(DATE('1. Informace o projektu'!$C$3+1,1,31)-1,1)),"OK","!!"),RIGHT(H1415,3)="(a)",IF(AND(G1415&gt;=DATE('1. Informace o projektu'!$C$3,1,1),G1415&lt;=WORKDAY(DATE('1. Informace o projektu'!$C$3,12,31)-1,1,'6. Data'!$C$76:$C$89)),"OK","!!"),ISBLANK(G1415),"!",ISBLANK(H1415),"!!!",H1415='6. Data'!$B$3,"vyberte druh nákladu")," ")</f>
        <v xml:space="preserve"> </v>
      </c>
      <c r="J1415" s="261" t="str">
        <f t="shared" ref="J1415:J1478" si="66">_xlfn.IFS(I1415="!","Zapište datum úhrady",I1415="ok"," ",I1415=" "," ",I1415="!!!","vyberte druh nákladu",I1415="!!","nepovolené datum úhrady",I1415="vyberte druh nákladu","vyberte druh nákladu")</f>
        <v xml:space="preserve"> </v>
      </c>
      <c r="K1415" s="238" t="str">
        <f t="shared" ref="K1415:K1478" si="67">IF(ISNUMBER(F1415),IF(E1415&gt;=F1415,"OK","!")," ")</f>
        <v xml:space="preserve"> </v>
      </c>
      <c r="L1415" s="87" t="str">
        <f t="shared" ref="L1415:L1478" si="68">_xlfn.IFS(K1415="!","Hrazeno z dotace je vyšší než fakturovaná částka",K1415="ok"," ",K1415=" "," ")</f>
        <v xml:space="preserve"> </v>
      </c>
    </row>
    <row r="1416" spans="1:12" x14ac:dyDescent="0.25">
      <c r="A1416" s="72"/>
      <c r="B1416" s="82"/>
      <c r="C1416" s="82"/>
      <c r="D1416" s="79"/>
      <c r="E1416" s="83"/>
      <c r="F1416" s="83"/>
      <c r="G1416" s="81"/>
      <c r="H1416" s="126"/>
      <c r="I1416" s="238" t="str">
        <f>IF(ISNUMBER(F1416),_xlfn.IFS(RIGHT(H1416,3)="(b)",IF(AND(G1416&gt;=DATE('1. Informace o projektu'!$C$3,1,1),G1416&lt;=WORKDAY(DATE('1. Informace o projektu'!$C$3+1,1,31)-1,1)),"OK","!!"),RIGHT(H1416,3)="(a)",IF(AND(G1416&gt;=DATE('1. Informace o projektu'!$C$3,1,1),G1416&lt;=WORKDAY(DATE('1. Informace o projektu'!$C$3,12,31)-1,1,'6. Data'!$C$76:$C$89)),"OK","!!"),ISBLANK(G1416),"!",ISBLANK(H1416),"!!!",H1416='6. Data'!$B$3,"vyberte druh nákladu")," ")</f>
        <v xml:space="preserve"> </v>
      </c>
      <c r="J1416" s="261" t="str">
        <f t="shared" si="66"/>
        <v xml:space="preserve"> </v>
      </c>
      <c r="K1416" s="238" t="str">
        <f t="shared" si="67"/>
        <v xml:space="preserve"> </v>
      </c>
      <c r="L1416" s="87" t="str">
        <f t="shared" si="68"/>
        <v xml:space="preserve"> </v>
      </c>
    </row>
    <row r="1417" spans="1:12" x14ac:dyDescent="0.25">
      <c r="A1417" s="72"/>
      <c r="B1417" s="82"/>
      <c r="C1417" s="82"/>
      <c r="D1417" s="79"/>
      <c r="E1417" s="83"/>
      <c r="F1417" s="83"/>
      <c r="G1417" s="81"/>
      <c r="H1417" s="126"/>
      <c r="I1417" s="238" t="str">
        <f>IF(ISNUMBER(F1417),_xlfn.IFS(RIGHT(H1417,3)="(b)",IF(AND(G1417&gt;=DATE('1. Informace o projektu'!$C$3,1,1),G1417&lt;=WORKDAY(DATE('1. Informace o projektu'!$C$3+1,1,31)-1,1)),"OK","!!"),RIGHT(H1417,3)="(a)",IF(AND(G1417&gt;=DATE('1. Informace o projektu'!$C$3,1,1),G1417&lt;=WORKDAY(DATE('1. Informace o projektu'!$C$3,12,31)-1,1,'6. Data'!$C$76:$C$89)),"OK","!!"),ISBLANK(G1417),"!",ISBLANK(H1417),"!!!",H1417='6. Data'!$B$3,"vyberte druh nákladu")," ")</f>
        <v xml:space="preserve"> </v>
      </c>
      <c r="J1417" s="261" t="str">
        <f t="shared" si="66"/>
        <v xml:space="preserve"> </v>
      </c>
      <c r="K1417" s="238" t="str">
        <f t="shared" si="67"/>
        <v xml:space="preserve"> </v>
      </c>
      <c r="L1417" s="87" t="str">
        <f t="shared" si="68"/>
        <v xml:space="preserve"> </v>
      </c>
    </row>
    <row r="1418" spans="1:12" x14ac:dyDescent="0.25">
      <c r="A1418" s="72"/>
      <c r="B1418" s="82"/>
      <c r="C1418" s="82"/>
      <c r="D1418" s="79"/>
      <c r="E1418" s="83"/>
      <c r="F1418" s="83"/>
      <c r="G1418" s="81"/>
      <c r="H1418" s="126"/>
      <c r="I1418" s="238" t="str">
        <f>IF(ISNUMBER(F1418),_xlfn.IFS(RIGHT(H1418,3)="(b)",IF(AND(G1418&gt;=DATE('1. Informace o projektu'!$C$3,1,1),G1418&lt;=WORKDAY(DATE('1. Informace o projektu'!$C$3+1,1,31)-1,1)),"OK","!!"),RIGHT(H1418,3)="(a)",IF(AND(G1418&gt;=DATE('1. Informace o projektu'!$C$3,1,1),G1418&lt;=WORKDAY(DATE('1. Informace o projektu'!$C$3,12,31)-1,1,'6. Data'!$C$76:$C$89)),"OK","!!"),ISBLANK(G1418),"!",ISBLANK(H1418),"!!!",H1418='6. Data'!$B$3,"vyberte druh nákladu")," ")</f>
        <v xml:space="preserve"> </v>
      </c>
      <c r="J1418" s="261" t="str">
        <f t="shared" si="66"/>
        <v xml:space="preserve"> </v>
      </c>
      <c r="K1418" s="238" t="str">
        <f t="shared" si="67"/>
        <v xml:space="preserve"> </v>
      </c>
      <c r="L1418" s="87" t="str">
        <f t="shared" si="68"/>
        <v xml:space="preserve"> </v>
      </c>
    </row>
    <row r="1419" spans="1:12" x14ac:dyDescent="0.25">
      <c r="A1419" s="72"/>
      <c r="B1419" s="82"/>
      <c r="C1419" s="82"/>
      <c r="D1419" s="79"/>
      <c r="E1419" s="83"/>
      <c r="F1419" s="83"/>
      <c r="G1419" s="81"/>
      <c r="H1419" s="126"/>
      <c r="I1419" s="238" t="str">
        <f>IF(ISNUMBER(F1419),_xlfn.IFS(RIGHT(H1419,3)="(b)",IF(AND(G1419&gt;=DATE('1. Informace o projektu'!$C$3,1,1),G1419&lt;=WORKDAY(DATE('1. Informace o projektu'!$C$3+1,1,31)-1,1)),"OK","!!"),RIGHT(H1419,3)="(a)",IF(AND(G1419&gt;=DATE('1. Informace o projektu'!$C$3,1,1),G1419&lt;=WORKDAY(DATE('1. Informace o projektu'!$C$3,12,31)-1,1,'6. Data'!$C$76:$C$89)),"OK","!!"),ISBLANK(G1419),"!",ISBLANK(H1419),"!!!",H1419='6. Data'!$B$3,"vyberte druh nákladu")," ")</f>
        <v xml:space="preserve"> </v>
      </c>
      <c r="J1419" s="261" t="str">
        <f t="shared" si="66"/>
        <v xml:space="preserve"> </v>
      </c>
      <c r="K1419" s="238" t="str">
        <f t="shared" si="67"/>
        <v xml:space="preserve"> </v>
      </c>
      <c r="L1419" s="87" t="str">
        <f t="shared" si="68"/>
        <v xml:space="preserve"> </v>
      </c>
    </row>
    <row r="1420" spans="1:12" x14ac:dyDescent="0.25">
      <c r="A1420" s="72"/>
      <c r="B1420" s="82"/>
      <c r="C1420" s="82"/>
      <c r="D1420" s="79"/>
      <c r="E1420" s="83"/>
      <c r="F1420" s="83"/>
      <c r="G1420" s="81"/>
      <c r="H1420" s="126"/>
      <c r="I1420" s="238" t="str">
        <f>IF(ISNUMBER(F1420),_xlfn.IFS(RIGHT(H1420,3)="(b)",IF(AND(G1420&gt;=DATE('1. Informace o projektu'!$C$3,1,1),G1420&lt;=WORKDAY(DATE('1. Informace o projektu'!$C$3+1,1,31)-1,1)),"OK","!!"),RIGHT(H1420,3)="(a)",IF(AND(G1420&gt;=DATE('1. Informace o projektu'!$C$3,1,1),G1420&lt;=WORKDAY(DATE('1. Informace o projektu'!$C$3,12,31)-1,1,'6. Data'!$C$76:$C$89)),"OK","!!"),ISBLANK(G1420),"!",ISBLANK(H1420),"!!!",H1420='6. Data'!$B$3,"vyberte druh nákladu")," ")</f>
        <v xml:space="preserve"> </v>
      </c>
      <c r="J1420" s="261" t="str">
        <f t="shared" si="66"/>
        <v xml:space="preserve"> </v>
      </c>
      <c r="K1420" s="238" t="str">
        <f t="shared" si="67"/>
        <v xml:space="preserve"> </v>
      </c>
      <c r="L1420" s="87" t="str">
        <f t="shared" si="68"/>
        <v xml:space="preserve"> </v>
      </c>
    </row>
    <row r="1421" spans="1:12" x14ac:dyDescent="0.25">
      <c r="A1421" s="72"/>
      <c r="B1421" s="82"/>
      <c r="C1421" s="82"/>
      <c r="D1421" s="79"/>
      <c r="E1421" s="83"/>
      <c r="F1421" s="83"/>
      <c r="G1421" s="81"/>
      <c r="H1421" s="126"/>
      <c r="I1421" s="238" t="str">
        <f>IF(ISNUMBER(F1421),_xlfn.IFS(RIGHT(H1421,3)="(b)",IF(AND(G1421&gt;=DATE('1. Informace o projektu'!$C$3,1,1),G1421&lt;=WORKDAY(DATE('1. Informace o projektu'!$C$3+1,1,31)-1,1)),"OK","!!"),RIGHT(H1421,3)="(a)",IF(AND(G1421&gt;=DATE('1. Informace o projektu'!$C$3,1,1),G1421&lt;=WORKDAY(DATE('1. Informace o projektu'!$C$3,12,31)-1,1,'6. Data'!$C$76:$C$89)),"OK","!!"),ISBLANK(G1421),"!",ISBLANK(H1421),"!!!",H1421='6. Data'!$B$3,"vyberte druh nákladu")," ")</f>
        <v xml:space="preserve"> </v>
      </c>
      <c r="J1421" s="261" t="str">
        <f t="shared" si="66"/>
        <v xml:space="preserve"> </v>
      </c>
      <c r="K1421" s="238" t="str">
        <f t="shared" si="67"/>
        <v xml:space="preserve"> </v>
      </c>
      <c r="L1421" s="87" t="str">
        <f t="shared" si="68"/>
        <v xml:space="preserve"> </v>
      </c>
    </row>
    <row r="1422" spans="1:12" x14ac:dyDescent="0.25">
      <c r="A1422" s="72"/>
      <c r="B1422" s="82"/>
      <c r="C1422" s="82"/>
      <c r="D1422" s="79"/>
      <c r="E1422" s="83"/>
      <c r="F1422" s="83"/>
      <c r="G1422" s="81"/>
      <c r="H1422" s="126"/>
      <c r="I1422" s="238" t="str">
        <f>IF(ISNUMBER(F1422),_xlfn.IFS(RIGHT(H1422,3)="(b)",IF(AND(G1422&gt;=DATE('1. Informace o projektu'!$C$3,1,1),G1422&lt;=WORKDAY(DATE('1. Informace o projektu'!$C$3+1,1,31)-1,1)),"OK","!!"),RIGHT(H1422,3)="(a)",IF(AND(G1422&gt;=DATE('1. Informace o projektu'!$C$3,1,1),G1422&lt;=WORKDAY(DATE('1. Informace o projektu'!$C$3,12,31)-1,1,'6. Data'!$C$76:$C$89)),"OK","!!"),ISBLANK(G1422),"!",ISBLANK(H1422),"!!!",H1422='6. Data'!$B$3,"vyberte druh nákladu")," ")</f>
        <v xml:space="preserve"> </v>
      </c>
      <c r="J1422" s="261" t="str">
        <f t="shared" si="66"/>
        <v xml:space="preserve"> </v>
      </c>
      <c r="K1422" s="238" t="str">
        <f t="shared" si="67"/>
        <v xml:space="preserve"> </v>
      </c>
      <c r="L1422" s="87" t="str">
        <f t="shared" si="68"/>
        <v xml:space="preserve"> </v>
      </c>
    </row>
    <row r="1423" spans="1:12" x14ac:dyDescent="0.25">
      <c r="A1423" s="72"/>
      <c r="B1423" s="82"/>
      <c r="C1423" s="82"/>
      <c r="D1423" s="79"/>
      <c r="E1423" s="83"/>
      <c r="F1423" s="83"/>
      <c r="G1423" s="81"/>
      <c r="H1423" s="126"/>
      <c r="I1423" s="238" t="str">
        <f>IF(ISNUMBER(F1423),_xlfn.IFS(RIGHT(H1423,3)="(b)",IF(AND(G1423&gt;=DATE('1. Informace o projektu'!$C$3,1,1),G1423&lt;=WORKDAY(DATE('1. Informace o projektu'!$C$3+1,1,31)-1,1)),"OK","!!"),RIGHT(H1423,3)="(a)",IF(AND(G1423&gt;=DATE('1. Informace o projektu'!$C$3,1,1),G1423&lt;=WORKDAY(DATE('1. Informace o projektu'!$C$3,12,31)-1,1,'6. Data'!$C$76:$C$89)),"OK","!!"),ISBLANK(G1423),"!",ISBLANK(H1423),"!!!",H1423='6. Data'!$B$3,"vyberte druh nákladu")," ")</f>
        <v xml:space="preserve"> </v>
      </c>
      <c r="J1423" s="261" t="str">
        <f t="shared" si="66"/>
        <v xml:space="preserve"> </v>
      </c>
      <c r="K1423" s="238" t="str">
        <f t="shared" si="67"/>
        <v xml:space="preserve"> </v>
      </c>
      <c r="L1423" s="87" t="str">
        <f t="shared" si="68"/>
        <v xml:space="preserve"> </v>
      </c>
    </row>
    <row r="1424" spans="1:12" x14ac:dyDescent="0.25">
      <c r="A1424" s="72"/>
      <c r="B1424" s="82"/>
      <c r="C1424" s="82"/>
      <c r="D1424" s="79"/>
      <c r="E1424" s="83"/>
      <c r="F1424" s="83"/>
      <c r="G1424" s="81"/>
      <c r="H1424" s="126"/>
      <c r="I1424" s="238" t="str">
        <f>IF(ISNUMBER(F1424),_xlfn.IFS(RIGHT(H1424,3)="(b)",IF(AND(G1424&gt;=DATE('1. Informace o projektu'!$C$3,1,1),G1424&lt;=WORKDAY(DATE('1. Informace o projektu'!$C$3+1,1,31)-1,1)),"OK","!!"),RIGHT(H1424,3)="(a)",IF(AND(G1424&gt;=DATE('1. Informace o projektu'!$C$3,1,1),G1424&lt;=WORKDAY(DATE('1. Informace o projektu'!$C$3,12,31)-1,1,'6. Data'!$C$76:$C$89)),"OK","!!"),ISBLANK(G1424),"!",ISBLANK(H1424),"!!!",H1424='6. Data'!$B$3,"vyberte druh nákladu")," ")</f>
        <v xml:space="preserve"> </v>
      </c>
      <c r="J1424" s="261" t="str">
        <f t="shared" si="66"/>
        <v xml:space="preserve"> </v>
      </c>
      <c r="K1424" s="238" t="str">
        <f t="shared" si="67"/>
        <v xml:space="preserve"> </v>
      </c>
      <c r="L1424" s="87" t="str">
        <f t="shared" si="68"/>
        <v xml:space="preserve"> </v>
      </c>
    </row>
    <row r="1425" spans="1:12" x14ac:dyDescent="0.25">
      <c r="A1425" s="72"/>
      <c r="B1425" s="82"/>
      <c r="C1425" s="82"/>
      <c r="D1425" s="79"/>
      <c r="E1425" s="83"/>
      <c r="F1425" s="83"/>
      <c r="G1425" s="81"/>
      <c r="H1425" s="126"/>
      <c r="I1425" s="238" t="str">
        <f>IF(ISNUMBER(F1425),_xlfn.IFS(RIGHT(H1425,3)="(b)",IF(AND(G1425&gt;=DATE('1. Informace o projektu'!$C$3,1,1),G1425&lt;=WORKDAY(DATE('1. Informace o projektu'!$C$3+1,1,31)-1,1)),"OK","!!"),RIGHT(H1425,3)="(a)",IF(AND(G1425&gt;=DATE('1. Informace o projektu'!$C$3,1,1),G1425&lt;=WORKDAY(DATE('1. Informace o projektu'!$C$3,12,31)-1,1,'6. Data'!$C$76:$C$89)),"OK","!!"),ISBLANK(G1425),"!",ISBLANK(H1425),"!!!",H1425='6. Data'!$B$3,"vyberte druh nákladu")," ")</f>
        <v xml:space="preserve"> </v>
      </c>
      <c r="J1425" s="261" t="str">
        <f t="shared" si="66"/>
        <v xml:space="preserve"> </v>
      </c>
      <c r="K1425" s="238" t="str">
        <f t="shared" si="67"/>
        <v xml:space="preserve"> </v>
      </c>
      <c r="L1425" s="87" t="str">
        <f t="shared" si="68"/>
        <v xml:space="preserve"> </v>
      </c>
    </row>
    <row r="1426" spans="1:12" x14ac:dyDescent="0.25">
      <c r="A1426" s="72"/>
      <c r="B1426" s="82"/>
      <c r="C1426" s="82"/>
      <c r="D1426" s="79"/>
      <c r="E1426" s="83"/>
      <c r="F1426" s="83"/>
      <c r="G1426" s="81"/>
      <c r="H1426" s="126"/>
      <c r="I1426" s="238" t="str">
        <f>IF(ISNUMBER(F1426),_xlfn.IFS(RIGHT(H1426,3)="(b)",IF(AND(G1426&gt;=DATE('1. Informace o projektu'!$C$3,1,1),G1426&lt;=WORKDAY(DATE('1. Informace o projektu'!$C$3+1,1,31)-1,1)),"OK","!!"),RIGHT(H1426,3)="(a)",IF(AND(G1426&gt;=DATE('1. Informace o projektu'!$C$3,1,1),G1426&lt;=WORKDAY(DATE('1. Informace o projektu'!$C$3,12,31)-1,1,'6. Data'!$C$76:$C$89)),"OK","!!"),ISBLANK(G1426),"!",ISBLANK(H1426),"!!!",H1426='6. Data'!$B$3,"vyberte druh nákladu")," ")</f>
        <v xml:space="preserve"> </v>
      </c>
      <c r="J1426" s="261" t="str">
        <f t="shared" si="66"/>
        <v xml:space="preserve"> </v>
      </c>
      <c r="K1426" s="238" t="str">
        <f t="shared" si="67"/>
        <v xml:space="preserve"> </v>
      </c>
      <c r="L1426" s="87" t="str">
        <f t="shared" si="68"/>
        <v xml:space="preserve"> </v>
      </c>
    </row>
    <row r="1427" spans="1:12" x14ac:dyDescent="0.25">
      <c r="A1427" s="72"/>
      <c r="B1427" s="82"/>
      <c r="C1427" s="82"/>
      <c r="D1427" s="79"/>
      <c r="E1427" s="83"/>
      <c r="F1427" s="83"/>
      <c r="G1427" s="81"/>
      <c r="H1427" s="126"/>
      <c r="I1427" s="238" t="str">
        <f>IF(ISNUMBER(F1427),_xlfn.IFS(RIGHT(H1427,3)="(b)",IF(AND(G1427&gt;=DATE('1. Informace o projektu'!$C$3,1,1),G1427&lt;=WORKDAY(DATE('1. Informace o projektu'!$C$3+1,1,31)-1,1)),"OK","!!"),RIGHT(H1427,3)="(a)",IF(AND(G1427&gt;=DATE('1. Informace o projektu'!$C$3,1,1),G1427&lt;=WORKDAY(DATE('1. Informace o projektu'!$C$3,12,31)-1,1,'6. Data'!$C$76:$C$89)),"OK","!!"),ISBLANK(G1427),"!",ISBLANK(H1427),"!!!",H1427='6. Data'!$B$3,"vyberte druh nákladu")," ")</f>
        <v xml:space="preserve"> </v>
      </c>
      <c r="J1427" s="261" t="str">
        <f t="shared" si="66"/>
        <v xml:space="preserve"> </v>
      </c>
      <c r="K1427" s="238" t="str">
        <f t="shared" si="67"/>
        <v xml:space="preserve"> </v>
      </c>
      <c r="L1427" s="87" t="str">
        <f t="shared" si="68"/>
        <v xml:space="preserve"> </v>
      </c>
    </row>
    <row r="1428" spans="1:12" x14ac:dyDescent="0.25">
      <c r="A1428" s="72"/>
      <c r="B1428" s="82"/>
      <c r="C1428" s="82"/>
      <c r="D1428" s="79"/>
      <c r="E1428" s="83"/>
      <c r="F1428" s="83"/>
      <c r="G1428" s="81"/>
      <c r="H1428" s="126"/>
      <c r="I1428" s="238" t="str">
        <f>IF(ISNUMBER(F1428),_xlfn.IFS(RIGHT(H1428,3)="(b)",IF(AND(G1428&gt;=DATE('1. Informace o projektu'!$C$3,1,1),G1428&lt;=WORKDAY(DATE('1. Informace o projektu'!$C$3+1,1,31)-1,1)),"OK","!!"),RIGHT(H1428,3)="(a)",IF(AND(G1428&gt;=DATE('1. Informace o projektu'!$C$3,1,1),G1428&lt;=WORKDAY(DATE('1. Informace o projektu'!$C$3,12,31)-1,1,'6. Data'!$C$76:$C$89)),"OK","!!"),ISBLANK(G1428),"!",ISBLANK(H1428),"!!!",H1428='6. Data'!$B$3,"vyberte druh nákladu")," ")</f>
        <v xml:space="preserve"> </v>
      </c>
      <c r="J1428" s="261" t="str">
        <f t="shared" si="66"/>
        <v xml:space="preserve"> </v>
      </c>
      <c r="K1428" s="238" t="str">
        <f t="shared" si="67"/>
        <v xml:space="preserve"> </v>
      </c>
      <c r="L1428" s="87" t="str">
        <f t="shared" si="68"/>
        <v xml:space="preserve"> </v>
      </c>
    </row>
    <row r="1429" spans="1:12" x14ac:dyDescent="0.25">
      <c r="A1429" s="72"/>
      <c r="B1429" s="82"/>
      <c r="C1429" s="82"/>
      <c r="D1429" s="79"/>
      <c r="E1429" s="83"/>
      <c r="F1429" s="83"/>
      <c r="G1429" s="81"/>
      <c r="H1429" s="126"/>
      <c r="I1429" s="238" t="str">
        <f>IF(ISNUMBER(F1429),_xlfn.IFS(RIGHT(H1429,3)="(b)",IF(AND(G1429&gt;=DATE('1. Informace o projektu'!$C$3,1,1),G1429&lt;=WORKDAY(DATE('1. Informace o projektu'!$C$3+1,1,31)-1,1)),"OK","!!"),RIGHT(H1429,3)="(a)",IF(AND(G1429&gt;=DATE('1. Informace o projektu'!$C$3,1,1),G1429&lt;=WORKDAY(DATE('1. Informace o projektu'!$C$3,12,31)-1,1,'6. Data'!$C$76:$C$89)),"OK","!!"),ISBLANK(G1429),"!",ISBLANK(H1429),"!!!",H1429='6. Data'!$B$3,"vyberte druh nákladu")," ")</f>
        <v xml:space="preserve"> </v>
      </c>
      <c r="J1429" s="261" t="str">
        <f t="shared" si="66"/>
        <v xml:space="preserve"> </v>
      </c>
      <c r="K1429" s="238" t="str">
        <f t="shared" si="67"/>
        <v xml:space="preserve"> </v>
      </c>
      <c r="L1429" s="87" t="str">
        <f t="shared" si="68"/>
        <v xml:space="preserve"> </v>
      </c>
    </row>
    <row r="1430" spans="1:12" x14ac:dyDescent="0.25">
      <c r="A1430" s="72"/>
      <c r="B1430" s="82"/>
      <c r="C1430" s="82"/>
      <c r="D1430" s="79"/>
      <c r="E1430" s="83"/>
      <c r="F1430" s="83"/>
      <c r="G1430" s="81"/>
      <c r="H1430" s="126"/>
      <c r="I1430" s="238" t="str">
        <f>IF(ISNUMBER(F1430),_xlfn.IFS(RIGHT(H1430,3)="(b)",IF(AND(G1430&gt;=DATE('1. Informace o projektu'!$C$3,1,1),G1430&lt;=WORKDAY(DATE('1. Informace o projektu'!$C$3+1,1,31)-1,1)),"OK","!!"),RIGHT(H1430,3)="(a)",IF(AND(G1430&gt;=DATE('1. Informace o projektu'!$C$3,1,1),G1430&lt;=WORKDAY(DATE('1. Informace o projektu'!$C$3,12,31)-1,1,'6. Data'!$C$76:$C$89)),"OK","!!"),ISBLANK(G1430),"!",ISBLANK(H1430),"!!!",H1430='6. Data'!$B$3,"vyberte druh nákladu")," ")</f>
        <v xml:space="preserve"> </v>
      </c>
      <c r="J1430" s="261" t="str">
        <f t="shared" si="66"/>
        <v xml:space="preserve"> </v>
      </c>
      <c r="K1430" s="238" t="str">
        <f t="shared" si="67"/>
        <v xml:space="preserve"> </v>
      </c>
      <c r="L1430" s="87" t="str">
        <f t="shared" si="68"/>
        <v xml:space="preserve"> </v>
      </c>
    </row>
    <row r="1431" spans="1:12" x14ac:dyDescent="0.25">
      <c r="A1431" s="72"/>
      <c r="B1431" s="82"/>
      <c r="C1431" s="82"/>
      <c r="D1431" s="79"/>
      <c r="E1431" s="83"/>
      <c r="F1431" s="83"/>
      <c r="G1431" s="81"/>
      <c r="H1431" s="126"/>
      <c r="I1431" s="238" t="str">
        <f>IF(ISNUMBER(F1431),_xlfn.IFS(RIGHT(H1431,3)="(b)",IF(AND(G1431&gt;=DATE('1. Informace o projektu'!$C$3,1,1),G1431&lt;=WORKDAY(DATE('1. Informace o projektu'!$C$3+1,1,31)-1,1)),"OK","!!"),RIGHT(H1431,3)="(a)",IF(AND(G1431&gt;=DATE('1. Informace o projektu'!$C$3,1,1),G1431&lt;=WORKDAY(DATE('1. Informace o projektu'!$C$3,12,31)-1,1,'6. Data'!$C$76:$C$89)),"OK","!!"),ISBLANK(G1431),"!",ISBLANK(H1431),"!!!",H1431='6. Data'!$B$3,"vyberte druh nákladu")," ")</f>
        <v xml:space="preserve"> </v>
      </c>
      <c r="J1431" s="261" t="str">
        <f t="shared" si="66"/>
        <v xml:space="preserve"> </v>
      </c>
      <c r="K1431" s="238" t="str">
        <f t="shared" si="67"/>
        <v xml:space="preserve"> </v>
      </c>
      <c r="L1431" s="87" t="str">
        <f t="shared" si="68"/>
        <v xml:space="preserve"> </v>
      </c>
    </row>
    <row r="1432" spans="1:12" x14ac:dyDescent="0.25">
      <c r="A1432" s="72"/>
      <c r="B1432" s="82"/>
      <c r="C1432" s="82"/>
      <c r="D1432" s="79"/>
      <c r="E1432" s="83"/>
      <c r="F1432" s="83"/>
      <c r="G1432" s="81"/>
      <c r="H1432" s="126"/>
      <c r="I1432" s="238" t="str">
        <f>IF(ISNUMBER(F1432),_xlfn.IFS(RIGHT(H1432,3)="(b)",IF(AND(G1432&gt;=DATE('1. Informace o projektu'!$C$3,1,1),G1432&lt;=WORKDAY(DATE('1. Informace o projektu'!$C$3+1,1,31)-1,1)),"OK","!!"),RIGHT(H1432,3)="(a)",IF(AND(G1432&gt;=DATE('1. Informace o projektu'!$C$3,1,1),G1432&lt;=WORKDAY(DATE('1. Informace o projektu'!$C$3,12,31)-1,1,'6. Data'!$C$76:$C$89)),"OK","!!"),ISBLANK(G1432),"!",ISBLANK(H1432),"!!!",H1432='6. Data'!$B$3,"vyberte druh nákladu")," ")</f>
        <v xml:space="preserve"> </v>
      </c>
      <c r="J1432" s="261" t="str">
        <f t="shared" si="66"/>
        <v xml:space="preserve"> </v>
      </c>
      <c r="K1432" s="238" t="str">
        <f t="shared" si="67"/>
        <v xml:space="preserve"> </v>
      </c>
      <c r="L1432" s="87" t="str">
        <f t="shared" si="68"/>
        <v xml:space="preserve"> </v>
      </c>
    </row>
    <row r="1433" spans="1:12" x14ac:dyDescent="0.25">
      <c r="A1433" s="72"/>
      <c r="B1433" s="82"/>
      <c r="C1433" s="82"/>
      <c r="D1433" s="79"/>
      <c r="E1433" s="83"/>
      <c r="F1433" s="83"/>
      <c r="G1433" s="81"/>
      <c r="H1433" s="126"/>
      <c r="I1433" s="238" t="str">
        <f>IF(ISNUMBER(F1433),_xlfn.IFS(RIGHT(H1433,3)="(b)",IF(AND(G1433&gt;=DATE('1. Informace o projektu'!$C$3,1,1),G1433&lt;=WORKDAY(DATE('1. Informace o projektu'!$C$3+1,1,31)-1,1)),"OK","!!"),RIGHT(H1433,3)="(a)",IF(AND(G1433&gt;=DATE('1. Informace o projektu'!$C$3,1,1),G1433&lt;=WORKDAY(DATE('1. Informace o projektu'!$C$3,12,31)-1,1,'6. Data'!$C$76:$C$89)),"OK","!!"),ISBLANK(G1433),"!",ISBLANK(H1433),"!!!",H1433='6. Data'!$B$3,"vyberte druh nákladu")," ")</f>
        <v xml:space="preserve"> </v>
      </c>
      <c r="J1433" s="261" t="str">
        <f t="shared" si="66"/>
        <v xml:space="preserve"> </v>
      </c>
      <c r="K1433" s="238" t="str">
        <f t="shared" si="67"/>
        <v xml:space="preserve"> </v>
      </c>
      <c r="L1433" s="87" t="str">
        <f t="shared" si="68"/>
        <v xml:space="preserve"> </v>
      </c>
    </row>
    <row r="1434" spans="1:12" x14ac:dyDescent="0.25">
      <c r="A1434" s="72"/>
      <c r="B1434" s="82"/>
      <c r="C1434" s="82"/>
      <c r="D1434" s="79"/>
      <c r="E1434" s="83"/>
      <c r="F1434" s="83"/>
      <c r="G1434" s="81"/>
      <c r="H1434" s="126"/>
      <c r="I1434" s="238" t="str">
        <f>IF(ISNUMBER(F1434),_xlfn.IFS(RIGHT(H1434,3)="(b)",IF(AND(G1434&gt;=DATE('1. Informace o projektu'!$C$3,1,1),G1434&lt;=WORKDAY(DATE('1. Informace o projektu'!$C$3+1,1,31)-1,1)),"OK","!!"),RIGHT(H1434,3)="(a)",IF(AND(G1434&gt;=DATE('1. Informace o projektu'!$C$3,1,1),G1434&lt;=WORKDAY(DATE('1. Informace o projektu'!$C$3,12,31)-1,1,'6. Data'!$C$76:$C$89)),"OK","!!"),ISBLANK(G1434),"!",ISBLANK(H1434),"!!!",H1434='6. Data'!$B$3,"vyberte druh nákladu")," ")</f>
        <v xml:space="preserve"> </v>
      </c>
      <c r="J1434" s="261" t="str">
        <f t="shared" si="66"/>
        <v xml:space="preserve"> </v>
      </c>
      <c r="K1434" s="238" t="str">
        <f t="shared" si="67"/>
        <v xml:space="preserve"> </v>
      </c>
      <c r="L1434" s="87" t="str">
        <f t="shared" si="68"/>
        <v xml:space="preserve"> </v>
      </c>
    </row>
    <row r="1435" spans="1:12" x14ac:dyDescent="0.25">
      <c r="A1435" s="72"/>
      <c r="B1435" s="82"/>
      <c r="C1435" s="82"/>
      <c r="D1435" s="79"/>
      <c r="E1435" s="83"/>
      <c r="F1435" s="83"/>
      <c r="G1435" s="81"/>
      <c r="H1435" s="126"/>
      <c r="I1435" s="238" t="str">
        <f>IF(ISNUMBER(F1435),_xlfn.IFS(RIGHT(H1435,3)="(b)",IF(AND(G1435&gt;=DATE('1. Informace o projektu'!$C$3,1,1),G1435&lt;=WORKDAY(DATE('1. Informace o projektu'!$C$3+1,1,31)-1,1)),"OK","!!"),RIGHT(H1435,3)="(a)",IF(AND(G1435&gt;=DATE('1. Informace o projektu'!$C$3,1,1),G1435&lt;=WORKDAY(DATE('1. Informace o projektu'!$C$3,12,31)-1,1,'6. Data'!$C$76:$C$89)),"OK","!!"),ISBLANK(G1435),"!",ISBLANK(H1435),"!!!",H1435='6. Data'!$B$3,"vyberte druh nákladu")," ")</f>
        <v xml:space="preserve"> </v>
      </c>
      <c r="J1435" s="261" t="str">
        <f t="shared" si="66"/>
        <v xml:space="preserve"> </v>
      </c>
      <c r="K1435" s="238" t="str">
        <f t="shared" si="67"/>
        <v xml:space="preserve"> </v>
      </c>
      <c r="L1435" s="87" t="str">
        <f t="shared" si="68"/>
        <v xml:space="preserve"> </v>
      </c>
    </row>
    <row r="1436" spans="1:12" x14ac:dyDescent="0.25">
      <c r="A1436" s="72"/>
      <c r="B1436" s="82"/>
      <c r="C1436" s="82"/>
      <c r="D1436" s="79"/>
      <c r="E1436" s="83"/>
      <c r="F1436" s="83"/>
      <c r="G1436" s="81"/>
      <c r="H1436" s="126"/>
      <c r="I1436" s="238" t="str">
        <f>IF(ISNUMBER(F1436),_xlfn.IFS(RIGHT(H1436,3)="(b)",IF(AND(G1436&gt;=DATE('1. Informace o projektu'!$C$3,1,1),G1436&lt;=WORKDAY(DATE('1. Informace o projektu'!$C$3+1,1,31)-1,1)),"OK","!!"),RIGHT(H1436,3)="(a)",IF(AND(G1436&gt;=DATE('1. Informace o projektu'!$C$3,1,1),G1436&lt;=WORKDAY(DATE('1. Informace o projektu'!$C$3,12,31)-1,1,'6. Data'!$C$76:$C$89)),"OK","!!"),ISBLANK(G1436),"!",ISBLANK(H1436),"!!!",H1436='6. Data'!$B$3,"vyberte druh nákladu")," ")</f>
        <v xml:space="preserve"> </v>
      </c>
      <c r="J1436" s="261" t="str">
        <f t="shared" si="66"/>
        <v xml:space="preserve"> </v>
      </c>
      <c r="K1436" s="238" t="str">
        <f t="shared" si="67"/>
        <v xml:space="preserve"> </v>
      </c>
      <c r="L1436" s="87" t="str">
        <f t="shared" si="68"/>
        <v xml:space="preserve"> </v>
      </c>
    </row>
    <row r="1437" spans="1:12" x14ac:dyDescent="0.25">
      <c r="A1437" s="72"/>
      <c r="B1437" s="82"/>
      <c r="C1437" s="82"/>
      <c r="D1437" s="79"/>
      <c r="E1437" s="83"/>
      <c r="F1437" s="83"/>
      <c r="G1437" s="81"/>
      <c r="H1437" s="126"/>
      <c r="I1437" s="238" t="str">
        <f>IF(ISNUMBER(F1437),_xlfn.IFS(RIGHT(H1437,3)="(b)",IF(AND(G1437&gt;=DATE('1. Informace o projektu'!$C$3,1,1),G1437&lt;=WORKDAY(DATE('1. Informace o projektu'!$C$3+1,1,31)-1,1)),"OK","!!"),RIGHT(H1437,3)="(a)",IF(AND(G1437&gt;=DATE('1. Informace o projektu'!$C$3,1,1),G1437&lt;=WORKDAY(DATE('1. Informace o projektu'!$C$3,12,31)-1,1,'6. Data'!$C$76:$C$89)),"OK","!!"),ISBLANK(G1437),"!",ISBLANK(H1437),"!!!",H1437='6. Data'!$B$3,"vyberte druh nákladu")," ")</f>
        <v xml:space="preserve"> </v>
      </c>
      <c r="J1437" s="261" t="str">
        <f t="shared" si="66"/>
        <v xml:space="preserve"> </v>
      </c>
      <c r="K1437" s="238" t="str">
        <f t="shared" si="67"/>
        <v xml:space="preserve"> </v>
      </c>
      <c r="L1437" s="87" t="str">
        <f t="shared" si="68"/>
        <v xml:space="preserve"> </v>
      </c>
    </row>
    <row r="1438" spans="1:12" x14ac:dyDescent="0.25">
      <c r="A1438" s="72"/>
      <c r="B1438" s="82"/>
      <c r="C1438" s="82"/>
      <c r="D1438" s="79"/>
      <c r="E1438" s="83"/>
      <c r="F1438" s="83"/>
      <c r="G1438" s="81"/>
      <c r="H1438" s="126"/>
      <c r="I1438" s="238" t="str">
        <f>IF(ISNUMBER(F1438),_xlfn.IFS(RIGHT(H1438,3)="(b)",IF(AND(G1438&gt;=DATE('1. Informace o projektu'!$C$3,1,1),G1438&lt;=WORKDAY(DATE('1. Informace o projektu'!$C$3+1,1,31)-1,1)),"OK","!!"),RIGHT(H1438,3)="(a)",IF(AND(G1438&gt;=DATE('1. Informace o projektu'!$C$3,1,1),G1438&lt;=WORKDAY(DATE('1. Informace o projektu'!$C$3,12,31)-1,1,'6. Data'!$C$76:$C$89)),"OK","!!"),ISBLANK(G1438),"!",ISBLANK(H1438),"!!!",H1438='6. Data'!$B$3,"vyberte druh nákladu")," ")</f>
        <v xml:space="preserve"> </v>
      </c>
      <c r="J1438" s="261" t="str">
        <f t="shared" si="66"/>
        <v xml:space="preserve"> </v>
      </c>
      <c r="K1438" s="238" t="str">
        <f t="shared" si="67"/>
        <v xml:space="preserve"> </v>
      </c>
      <c r="L1438" s="87" t="str">
        <f t="shared" si="68"/>
        <v xml:space="preserve"> </v>
      </c>
    </row>
    <row r="1439" spans="1:12" x14ac:dyDescent="0.25">
      <c r="A1439" s="72"/>
      <c r="B1439" s="82"/>
      <c r="C1439" s="82"/>
      <c r="D1439" s="79"/>
      <c r="E1439" s="83"/>
      <c r="F1439" s="83"/>
      <c r="G1439" s="81"/>
      <c r="H1439" s="126"/>
      <c r="I1439" s="238" t="str">
        <f>IF(ISNUMBER(F1439),_xlfn.IFS(RIGHT(H1439,3)="(b)",IF(AND(G1439&gt;=DATE('1. Informace o projektu'!$C$3,1,1),G1439&lt;=WORKDAY(DATE('1. Informace o projektu'!$C$3+1,1,31)-1,1)),"OK","!!"),RIGHT(H1439,3)="(a)",IF(AND(G1439&gt;=DATE('1. Informace o projektu'!$C$3,1,1),G1439&lt;=WORKDAY(DATE('1. Informace o projektu'!$C$3,12,31)-1,1,'6. Data'!$C$76:$C$89)),"OK","!!"),ISBLANK(G1439),"!",ISBLANK(H1439),"!!!",H1439='6. Data'!$B$3,"vyberte druh nákladu")," ")</f>
        <v xml:space="preserve"> </v>
      </c>
      <c r="J1439" s="261" t="str">
        <f t="shared" si="66"/>
        <v xml:space="preserve"> </v>
      </c>
      <c r="K1439" s="238" t="str">
        <f t="shared" si="67"/>
        <v xml:space="preserve"> </v>
      </c>
      <c r="L1439" s="87" t="str">
        <f t="shared" si="68"/>
        <v xml:space="preserve"> </v>
      </c>
    </row>
    <row r="1440" spans="1:12" x14ac:dyDescent="0.25">
      <c r="A1440" s="72"/>
      <c r="B1440" s="82"/>
      <c r="C1440" s="82"/>
      <c r="D1440" s="79"/>
      <c r="E1440" s="83"/>
      <c r="F1440" s="83"/>
      <c r="G1440" s="81"/>
      <c r="H1440" s="126"/>
      <c r="I1440" s="238" t="str">
        <f>IF(ISNUMBER(F1440),_xlfn.IFS(RIGHT(H1440,3)="(b)",IF(AND(G1440&gt;=DATE('1. Informace o projektu'!$C$3,1,1),G1440&lt;=WORKDAY(DATE('1. Informace o projektu'!$C$3+1,1,31)-1,1)),"OK","!!"),RIGHT(H1440,3)="(a)",IF(AND(G1440&gt;=DATE('1. Informace o projektu'!$C$3,1,1),G1440&lt;=WORKDAY(DATE('1. Informace o projektu'!$C$3,12,31)-1,1,'6. Data'!$C$76:$C$89)),"OK","!!"),ISBLANK(G1440),"!",ISBLANK(H1440),"!!!",H1440='6. Data'!$B$3,"vyberte druh nákladu")," ")</f>
        <v xml:space="preserve"> </v>
      </c>
      <c r="J1440" s="261" t="str">
        <f t="shared" si="66"/>
        <v xml:space="preserve"> </v>
      </c>
      <c r="K1440" s="238" t="str">
        <f t="shared" si="67"/>
        <v xml:space="preserve"> </v>
      </c>
      <c r="L1440" s="87" t="str">
        <f t="shared" si="68"/>
        <v xml:space="preserve"> </v>
      </c>
    </row>
    <row r="1441" spans="1:12" x14ac:dyDescent="0.25">
      <c r="A1441" s="72"/>
      <c r="B1441" s="82"/>
      <c r="C1441" s="82"/>
      <c r="D1441" s="79"/>
      <c r="E1441" s="83"/>
      <c r="F1441" s="83"/>
      <c r="G1441" s="81"/>
      <c r="H1441" s="126"/>
      <c r="I1441" s="238" t="str">
        <f>IF(ISNUMBER(F1441),_xlfn.IFS(RIGHT(H1441,3)="(b)",IF(AND(G1441&gt;=DATE('1. Informace o projektu'!$C$3,1,1),G1441&lt;=WORKDAY(DATE('1. Informace o projektu'!$C$3+1,1,31)-1,1)),"OK","!!"),RIGHT(H1441,3)="(a)",IF(AND(G1441&gt;=DATE('1. Informace o projektu'!$C$3,1,1),G1441&lt;=WORKDAY(DATE('1. Informace o projektu'!$C$3,12,31)-1,1,'6. Data'!$C$76:$C$89)),"OK","!!"),ISBLANK(G1441),"!",ISBLANK(H1441),"!!!",H1441='6. Data'!$B$3,"vyberte druh nákladu")," ")</f>
        <v xml:space="preserve"> </v>
      </c>
      <c r="J1441" s="261" t="str">
        <f t="shared" si="66"/>
        <v xml:space="preserve"> </v>
      </c>
      <c r="K1441" s="238" t="str">
        <f t="shared" si="67"/>
        <v xml:space="preserve"> </v>
      </c>
      <c r="L1441" s="87" t="str">
        <f t="shared" si="68"/>
        <v xml:space="preserve"> </v>
      </c>
    </row>
    <row r="1442" spans="1:12" x14ac:dyDescent="0.25">
      <c r="A1442" s="72"/>
      <c r="B1442" s="82"/>
      <c r="C1442" s="82"/>
      <c r="D1442" s="79"/>
      <c r="E1442" s="83"/>
      <c r="F1442" s="83"/>
      <c r="G1442" s="81"/>
      <c r="H1442" s="126"/>
      <c r="I1442" s="238" t="str">
        <f>IF(ISNUMBER(F1442),_xlfn.IFS(RIGHT(H1442,3)="(b)",IF(AND(G1442&gt;=DATE('1. Informace o projektu'!$C$3,1,1),G1442&lt;=WORKDAY(DATE('1. Informace o projektu'!$C$3+1,1,31)-1,1)),"OK","!!"),RIGHT(H1442,3)="(a)",IF(AND(G1442&gt;=DATE('1. Informace o projektu'!$C$3,1,1),G1442&lt;=WORKDAY(DATE('1. Informace o projektu'!$C$3,12,31)-1,1,'6. Data'!$C$76:$C$89)),"OK","!!"),ISBLANK(G1442),"!",ISBLANK(H1442),"!!!",H1442='6. Data'!$B$3,"vyberte druh nákladu")," ")</f>
        <v xml:space="preserve"> </v>
      </c>
      <c r="J1442" s="261" t="str">
        <f t="shared" si="66"/>
        <v xml:space="preserve"> </v>
      </c>
      <c r="K1442" s="238" t="str">
        <f t="shared" si="67"/>
        <v xml:space="preserve"> </v>
      </c>
      <c r="L1442" s="87" t="str">
        <f t="shared" si="68"/>
        <v xml:space="preserve"> </v>
      </c>
    </row>
    <row r="1443" spans="1:12" x14ac:dyDescent="0.25">
      <c r="A1443" s="72"/>
      <c r="B1443" s="82"/>
      <c r="C1443" s="82"/>
      <c r="D1443" s="79"/>
      <c r="E1443" s="83"/>
      <c r="F1443" s="83"/>
      <c r="G1443" s="81"/>
      <c r="H1443" s="126"/>
      <c r="I1443" s="238" t="str">
        <f>IF(ISNUMBER(F1443),_xlfn.IFS(RIGHT(H1443,3)="(b)",IF(AND(G1443&gt;=DATE('1. Informace o projektu'!$C$3,1,1),G1443&lt;=WORKDAY(DATE('1. Informace o projektu'!$C$3+1,1,31)-1,1)),"OK","!!"),RIGHT(H1443,3)="(a)",IF(AND(G1443&gt;=DATE('1. Informace o projektu'!$C$3,1,1),G1443&lt;=WORKDAY(DATE('1. Informace o projektu'!$C$3,12,31)-1,1,'6. Data'!$C$76:$C$89)),"OK","!!"),ISBLANK(G1443),"!",ISBLANK(H1443),"!!!",H1443='6. Data'!$B$3,"vyberte druh nákladu")," ")</f>
        <v xml:space="preserve"> </v>
      </c>
      <c r="J1443" s="261" t="str">
        <f t="shared" si="66"/>
        <v xml:space="preserve"> </v>
      </c>
      <c r="K1443" s="238" t="str">
        <f t="shared" si="67"/>
        <v xml:space="preserve"> </v>
      </c>
      <c r="L1443" s="87" t="str">
        <f t="shared" si="68"/>
        <v xml:space="preserve"> </v>
      </c>
    </row>
    <row r="1444" spans="1:12" x14ac:dyDescent="0.25">
      <c r="A1444" s="72"/>
      <c r="B1444" s="82"/>
      <c r="C1444" s="82"/>
      <c r="D1444" s="79"/>
      <c r="E1444" s="83"/>
      <c r="F1444" s="83"/>
      <c r="G1444" s="81"/>
      <c r="H1444" s="126"/>
      <c r="I1444" s="238" t="str">
        <f>IF(ISNUMBER(F1444),_xlfn.IFS(RIGHT(H1444,3)="(b)",IF(AND(G1444&gt;=DATE('1. Informace o projektu'!$C$3,1,1),G1444&lt;=WORKDAY(DATE('1. Informace o projektu'!$C$3+1,1,31)-1,1)),"OK","!!"),RIGHT(H1444,3)="(a)",IF(AND(G1444&gt;=DATE('1. Informace o projektu'!$C$3,1,1),G1444&lt;=WORKDAY(DATE('1. Informace o projektu'!$C$3,12,31)-1,1,'6. Data'!$C$76:$C$89)),"OK","!!"),ISBLANK(G1444),"!",ISBLANK(H1444),"!!!",H1444='6. Data'!$B$3,"vyberte druh nákladu")," ")</f>
        <v xml:space="preserve"> </v>
      </c>
      <c r="J1444" s="261" t="str">
        <f t="shared" si="66"/>
        <v xml:space="preserve"> </v>
      </c>
      <c r="K1444" s="238" t="str">
        <f t="shared" si="67"/>
        <v xml:space="preserve"> </v>
      </c>
      <c r="L1444" s="87" t="str">
        <f t="shared" si="68"/>
        <v xml:space="preserve"> </v>
      </c>
    </row>
    <row r="1445" spans="1:12" x14ac:dyDescent="0.25">
      <c r="A1445" s="72"/>
      <c r="B1445" s="82"/>
      <c r="C1445" s="82"/>
      <c r="D1445" s="79"/>
      <c r="E1445" s="83"/>
      <c r="F1445" s="83"/>
      <c r="G1445" s="81"/>
      <c r="H1445" s="126"/>
      <c r="I1445" s="238" t="str">
        <f>IF(ISNUMBER(F1445),_xlfn.IFS(RIGHT(H1445,3)="(b)",IF(AND(G1445&gt;=DATE('1. Informace o projektu'!$C$3,1,1),G1445&lt;=WORKDAY(DATE('1. Informace o projektu'!$C$3+1,1,31)-1,1)),"OK","!!"),RIGHT(H1445,3)="(a)",IF(AND(G1445&gt;=DATE('1. Informace o projektu'!$C$3,1,1),G1445&lt;=WORKDAY(DATE('1. Informace o projektu'!$C$3,12,31)-1,1,'6. Data'!$C$76:$C$89)),"OK","!!"),ISBLANK(G1445),"!",ISBLANK(H1445),"!!!",H1445='6. Data'!$B$3,"vyberte druh nákladu")," ")</f>
        <v xml:space="preserve"> </v>
      </c>
      <c r="J1445" s="261" t="str">
        <f t="shared" si="66"/>
        <v xml:space="preserve"> </v>
      </c>
      <c r="K1445" s="238" t="str">
        <f t="shared" si="67"/>
        <v xml:space="preserve"> </v>
      </c>
      <c r="L1445" s="87" t="str">
        <f t="shared" si="68"/>
        <v xml:space="preserve"> </v>
      </c>
    </row>
    <row r="1446" spans="1:12" x14ac:dyDescent="0.25">
      <c r="A1446" s="72"/>
      <c r="B1446" s="82"/>
      <c r="C1446" s="82"/>
      <c r="D1446" s="79"/>
      <c r="E1446" s="83"/>
      <c r="F1446" s="83"/>
      <c r="G1446" s="81"/>
      <c r="H1446" s="126"/>
      <c r="I1446" s="238" t="str">
        <f>IF(ISNUMBER(F1446),_xlfn.IFS(RIGHT(H1446,3)="(b)",IF(AND(G1446&gt;=DATE('1. Informace o projektu'!$C$3,1,1),G1446&lt;=WORKDAY(DATE('1. Informace o projektu'!$C$3+1,1,31)-1,1)),"OK","!!"),RIGHT(H1446,3)="(a)",IF(AND(G1446&gt;=DATE('1. Informace o projektu'!$C$3,1,1),G1446&lt;=WORKDAY(DATE('1. Informace o projektu'!$C$3,12,31)-1,1,'6. Data'!$C$76:$C$89)),"OK","!!"),ISBLANK(G1446),"!",ISBLANK(H1446),"!!!",H1446='6. Data'!$B$3,"vyberte druh nákladu")," ")</f>
        <v xml:space="preserve"> </v>
      </c>
      <c r="J1446" s="261" t="str">
        <f t="shared" si="66"/>
        <v xml:space="preserve"> </v>
      </c>
      <c r="K1446" s="238" t="str">
        <f t="shared" si="67"/>
        <v xml:space="preserve"> </v>
      </c>
      <c r="L1446" s="87" t="str">
        <f t="shared" si="68"/>
        <v xml:space="preserve"> </v>
      </c>
    </row>
    <row r="1447" spans="1:12" x14ac:dyDescent="0.25">
      <c r="A1447" s="72"/>
      <c r="B1447" s="82"/>
      <c r="C1447" s="82"/>
      <c r="D1447" s="79"/>
      <c r="E1447" s="83"/>
      <c r="F1447" s="83"/>
      <c r="G1447" s="81"/>
      <c r="H1447" s="126"/>
      <c r="I1447" s="238" t="str">
        <f>IF(ISNUMBER(F1447),_xlfn.IFS(RIGHT(H1447,3)="(b)",IF(AND(G1447&gt;=DATE('1. Informace o projektu'!$C$3,1,1),G1447&lt;=WORKDAY(DATE('1. Informace o projektu'!$C$3+1,1,31)-1,1)),"OK","!!"),RIGHT(H1447,3)="(a)",IF(AND(G1447&gt;=DATE('1. Informace o projektu'!$C$3,1,1),G1447&lt;=WORKDAY(DATE('1. Informace o projektu'!$C$3,12,31)-1,1,'6. Data'!$C$76:$C$89)),"OK","!!"),ISBLANK(G1447),"!",ISBLANK(H1447),"!!!",H1447='6. Data'!$B$3,"vyberte druh nákladu")," ")</f>
        <v xml:space="preserve"> </v>
      </c>
      <c r="J1447" s="261" t="str">
        <f t="shared" si="66"/>
        <v xml:space="preserve"> </v>
      </c>
      <c r="K1447" s="238" t="str">
        <f t="shared" si="67"/>
        <v xml:space="preserve"> </v>
      </c>
      <c r="L1447" s="87" t="str">
        <f t="shared" si="68"/>
        <v xml:space="preserve"> </v>
      </c>
    </row>
    <row r="1448" spans="1:12" x14ac:dyDescent="0.25">
      <c r="A1448" s="72"/>
      <c r="B1448" s="82"/>
      <c r="C1448" s="82"/>
      <c r="D1448" s="79"/>
      <c r="E1448" s="83"/>
      <c r="F1448" s="83"/>
      <c r="G1448" s="81"/>
      <c r="H1448" s="126"/>
      <c r="I1448" s="238" t="str">
        <f>IF(ISNUMBER(F1448),_xlfn.IFS(RIGHT(H1448,3)="(b)",IF(AND(G1448&gt;=DATE('1. Informace o projektu'!$C$3,1,1),G1448&lt;=WORKDAY(DATE('1. Informace o projektu'!$C$3+1,1,31)-1,1)),"OK","!!"),RIGHT(H1448,3)="(a)",IF(AND(G1448&gt;=DATE('1. Informace o projektu'!$C$3,1,1),G1448&lt;=WORKDAY(DATE('1. Informace o projektu'!$C$3,12,31)-1,1,'6. Data'!$C$76:$C$89)),"OK","!!"),ISBLANK(G1448),"!",ISBLANK(H1448),"!!!",H1448='6. Data'!$B$3,"vyberte druh nákladu")," ")</f>
        <v xml:space="preserve"> </v>
      </c>
      <c r="J1448" s="261" t="str">
        <f t="shared" si="66"/>
        <v xml:space="preserve"> </v>
      </c>
      <c r="K1448" s="238" t="str">
        <f t="shared" si="67"/>
        <v xml:space="preserve"> </v>
      </c>
      <c r="L1448" s="87" t="str">
        <f t="shared" si="68"/>
        <v xml:space="preserve"> </v>
      </c>
    </row>
    <row r="1449" spans="1:12" x14ac:dyDescent="0.25">
      <c r="A1449" s="72"/>
      <c r="B1449" s="82"/>
      <c r="C1449" s="82"/>
      <c r="D1449" s="79"/>
      <c r="E1449" s="83"/>
      <c r="F1449" s="83"/>
      <c r="G1449" s="81"/>
      <c r="H1449" s="126"/>
      <c r="I1449" s="238" t="str">
        <f>IF(ISNUMBER(F1449),_xlfn.IFS(RIGHT(H1449,3)="(b)",IF(AND(G1449&gt;=DATE('1. Informace o projektu'!$C$3,1,1),G1449&lt;=WORKDAY(DATE('1. Informace o projektu'!$C$3+1,1,31)-1,1)),"OK","!!"),RIGHT(H1449,3)="(a)",IF(AND(G1449&gt;=DATE('1. Informace o projektu'!$C$3,1,1),G1449&lt;=WORKDAY(DATE('1. Informace o projektu'!$C$3,12,31)-1,1,'6. Data'!$C$76:$C$89)),"OK","!!"),ISBLANK(G1449),"!",ISBLANK(H1449),"!!!",H1449='6. Data'!$B$3,"vyberte druh nákladu")," ")</f>
        <v xml:space="preserve"> </v>
      </c>
      <c r="J1449" s="261" t="str">
        <f t="shared" si="66"/>
        <v xml:space="preserve"> </v>
      </c>
      <c r="K1449" s="238" t="str">
        <f t="shared" si="67"/>
        <v xml:space="preserve"> </v>
      </c>
      <c r="L1449" s="87" t="str">
        <f t="shared" si="68"/>
        <v xml:space="preserve"> </v>
      </c>
    </row>
    <row r="1450" spans="1:12" x14ac:dyDescent="0.25">
      <c r="A1450" s="72"/>
      <c r="B1450" s="82"/>
      <c r="C1450" s="82"/>
      <c r="D1450" s="79"/>
      <c r="E1450" s="83"/>
      <c r="F1450" s="83"/>
      <c r="G1450" s="81"/>
      <c r="H1450" s="126"/>
      <c r="I1450" s="238" t="str">
        <f>IF(ISNUMBER(F1450),_xlfn.IFS(RIGHT(H1450,3)="(b)",IF(AND(G1450&gt;=DATE('1. Informace o projektu'!$C$3,1,1),G1450&lt;=WORKDAY(DATE('1. Informace o projektu'!$C$3+1,1,31)-1,1)),"OK","!!"),RIGHT(H1450,3)="(a)",IF(AND(G1450&gt;=DATE('1. Informace o projektu'!$C$3,1,1),G1450&lt;=WORKDAY(DATE('1. Informace o projektu'!$C$3,12,31)-1,1,'6. Data'!$C$76:$C$89)),"OK","!!"),ISBLANK(G1450),"!",ISBLANK(H1450),"!!!",H1450='6. Data'!$B$3,"vyberte druh nákladu")," ")</f>
        <v xml:space="preserve"> </v>
      </c>
      <c r="J1450" s="261" t="str">
        <f t="shared" si="66"/>
        <v xml:space="preserve"> </v>
      </c>
      <c r="K1450" s="238" t="str">
        <f t="shared" si="67"/>
        <v xml:space="preserve"> </v>
      </c>
      <c r="L1450" s="87" t="str">
        <f t="shared" si="68"/>
        <v xml:space="preserve"> </v>
      </c>
    </row>
    <row r="1451" spans="1:12" x14ac:dyDescent="0.25">
      <c r="A1451" s="72"/>
      <c r="B1451" s="82"/>
      <c r="C1451" s="82"/>
      <c r="D1451" s="79"/>
      <c r="E1451" s="83"/>
      <c r="F1451" s="83"/>
      <c r="G1451" s="81"/>
      <c r="H1451" s="126"/>
      <c r="I1451" s="238" t="str">
        <f>IF(ISNUMBER(F1451),_xlfn.IFS(RIGHT(H1451,3)="(b)",IF(AND(G1451&gt;=DATE('1. Informace o projektu'!$C$3,1,1),G1451&lt;=WORKDAY(DATE('1. Informace o projektu'!$C$3+1,1,31)-1,1)),"OK","!!"),RIGHT(H1451,3)="(a)",IF(AND(G1451&gt;=DATE('1. Informace o projektu'!$C$3,1,1),G1451&lt;=WORKDAY(DATE('1. Informace o projektu'!$C$3,12,31)-1,1,'6. Data'!$C$76:$C$89)),"OK","!!"),ISBLANK(G1451),"!",ISBLANK(H1451),"!!!",H1451='6. Data'!$B$3,"vyberte druh nákladu")," ")</f>
        <v xml:space="preserve"> </v>
      </c>
      <c r="J1451" s="261" t="str">
        <f t="shared" si="66"/>
        <v xml:space="preserve"> </v>
      </c>
      <c r="K1451" s="238" t="str">
        <f t="shared" si="67"/>
        <v xml:space="preserve"> </v>
      </c>
      <c r="L1451" s="87" t="str">
        <f t="shared" si="68"/>
        <v xml:space="preserve"> </v>
      </c>
    </row>
    <row r="1452" spans="1:12" x14ac:dyDescent="0.25">
      <c r="A1452" s="72"/>
      <c r="B1452" s="82"/>
      <c r="C1452" s="82"/>
      <c r="D1452" s="79"/>
      <c r="E1452" s="83"/>
      <c r="F1452" s="83"/>
      <c r="G1452" s="81"/>
      <c r="H1452" s="126"/>
      <c r="I1452" s="238" t="str">
        <f>IF(ISNUMBER(F1452),_xlfn.IFS(RIGHT(H1452,3)="(b)",IF(AND(G1452&gt;=DATE('1. Informace o projektu'!$C$3,1,1),G1452&lt;=WORKDAY(DATE('1. Informace o projektu'!$C$3+1,1,31)-1,1)),"OK","!!"),RIGHT(H1452,3)="(a)",IF(AND(G1452&gt;=DATE('1. Informace o projektu'!$C$3,1,1),G1452&lt;=WORKDAY(DATE('1. Informace o projektu'!$C$3,12,31)-1,1,'6. Data'!$C$76:$C$89)),"OK","!!"),ISBLANK(G1452),"!",ISBLANK(H1452),"!!!",H1452='6. Data'!$B$3,"vyberte druh nákladu")," ")</f>
        <v xml:space="preserve"> </v>
      </c>
      <c r="J1452" s="261" t="str">
        <f t="shared" si="66"/>
        <v xml:space="preserve"> </v>
      </c>
      <c r="K1452" s="238" t="str">
        <f t="shared" si="67"/>
        <v xml:space="preserve"> </v>
      </c>
      <c r="L1452" s="87" t="str">
        <f t="shared" si="68"/>
        <v xml:space="preserve"> </v>
      </c>
    </row>
    <row r="1453" spans="1:12" x14ac:dyDescent="0.25">
      <c r="A1453" s="72"/>
      <c r="B1453" s="82"/>
      <c r="C1453" s="82"/>
      <c r="D1453" s="79"/>
      <c r="E1453" s="83"/>
      <c r="F1453" s="83"/>
      <c r="G1453" s="81"/>
      <c r="H1453" s="126"/>
      <c r="I1453" s="238" t="str">
        <f>IF(ISNUMBER(F1453),_xlfn.IFS(RIGHT(H1453,3)="(b)",IF(AND(G1453&gt;=DATE('1. Informace o projektu'!$C$3,1,1),G1453&lt;=WORKDAY(DATE('1. Informace o projektu'!$C$3+1,1,31)-1,1)),"OK","!!"),RIGHT(H1453,3)="(a)",IF(AND(G1453&gt;=DATE('1. Informace o projektu'!$C$3,1,1),G1453&lt;=WORKDAY(DATE('1. Informace o projektu'!$C$3,12,31)-1,1,'6. Data'!$C$76:$C$89)),"OK","!!"),ISBLANK(G1453),"!",ISBLANK(H1453),"!!!",H1453='6. Data'!$B$3,"vyberte druh nákladu")," ")</f>
        <v xml:space="preserve"> </v>
      </c>
      <c r="J1453" s="261" t="str">
        <f t="shared" si="66"/>
        <v xml:space="preserve"> </v>
      </c>
      <c r="K1453" s="238" t="str">
        <f t="shared" si="67"/>
        <v xml:space="preserve"> </v>
      </c>
      <c r="L1453" s="87" t="str">
        <f t="shared" si="68"/>
        <v xml:space="preserve"> </v>
      </c>
    </row>
    <row r="1454" spans="1:12" x14ac:dyDescent="0.25">
      <c r="A1454" s="72"/>
      <c r="B1454" s="82"/>
      <c r="C1454" s="82"/>
      <c r="D1454" s="79"/>
      <c r="E1454" s="83"/>
      <c r="F1454" s="83"/>
      <c r="G1454" s="81"/>
      <c r="H1454" s="126"/>
      <c r="I1454" s="238" t="str">
        <f>IF(ISNUMBER(F1454),_xlfn.IFS(RIGHT(H1454,3)="(b)",IF(AND(G1454&gt;=DATE('1. Informace o projektu'!$C$3,1,1),G1454&lt;=WORKDAY(DATE('1. Informace o projektu'!$C$3+1,1,31)-1,1)),"OK","!!"),RIGHT(H1454,3)="(a)",IF(AND(G1454&gt;=DATE('1. Informace o projektu'!$C$3,1,1),G1454&lt;=WORKDAY(DATE('1. Informace o projektu'!$C$3,12,31)-1,1,'6. Data'!$C$76:$C$89)),"OK","!!"),ISBLANK(G1454),"!",ISBLANK(H1454),"!!!",H1454='6. Data'!$B$3,"vyberte druh nákladu")," ")</f>
        <v xml:space="preserve"> </v>
      </c>
      <c r="J1454" s="261" t="str">
        <f t="shared" si="66"/>
        <v xml:space="preserve"> </v>
      </c>
      <c r="K1454" s="238" t="str">
        <f t="shared" si="67"/>
        <v xml:space="preserve"> </v>
      </c>
      <c r="L1454" s="87" t="str">
        <f t="shared" si="68"/>
        <v xml:space="preserve"> </v>
      </c>
    </row>
    <row r="1455" spans="1:12" x14ac:dyDescent="0.25">
      <c r="A1455" s="72"/>
      <c r="B1455" s="82"/>
      <c r="C1455" s="82"/>
      <c r="D1455" s="79"/>
      <c r="E1455" s="83"/>
      <c r="F1455" s="83"/>
      <c r="G1455" s="81"/>
      <c r="H1455" s="126"/>
      <c r="I1455" s="238" t="str">
        <f>IF(ISNUMBER(F1455),_xlfn.IFS(RIGHT(H1455,3)="(b)",IF(AND(G1455&gt;=DATE('1. Informace o projektu'!$C$3,1,1),G1455&lt;=WORKDAY(DATE('1. Informace o projektu'!$C$3+1,1,31)-1,1)),"OK","!!"),RIGHT(H1455,3)="(a)",IF(AND(G1455&gt;=DATE('1. Informace o projektu'!$C$3,1,1),G1455&lt;=WORKDAY(DATE('1. Informace o projektu'!$C$3,12,31)-1,1,'6. Data'!$C$76:$C$89)),"OK","!!"),ISBLANK(G1455),"!",ISBLANK(H1455),"!!!",H1455='6. Data'!$B$3,"vyberte druh nákladu")," ")</f>
        <v xml:space="preserve"> </v>
      </c>
      <c r="J1455" s="261" t="str">
        <f t="shared" si="66"/>
        <v xml:space="preserve"> </v>
      </c>
      <c r="K1455" s="238" t="str">
        <f t="shared" si="67"/>
        <v xml:space="preserve"> </v>
      </c>
      <c r="L1455" s="87" t="str">
        <f t="shared" si="68"/>
        <v xml:space="preserve"> </v>
      </c>
    </row>
    <row r="1456" spans="1:12" x14ac:dyDescent="0.25">
      <c r="A1456" s="72"/>
      <c r="B1456" s="82"/>
      <c r="C1456" s="82"/>
      <c r="D1456" s="79"/>
      <c r="E1456" s="83"/>
      <c r="F1456" s="83"/>
      <c r="G1456" s="81"/>
      <c r="H1456" s="126"/>
      <c r="I1456" s="238" t="str">
        <f>IF(ISNUMBER(F1456),_xlfn.IFS(RIGHT(H1456,3)="(b)",IF(AND(G1456&gt;=DATE('1. Informace o projektu'!$C$3,1,1),G1456&lt;=WORKDAY(DATE('1. Informace o projektu'!$C$3+1,1,31)-1,1)),"OK","!!"),RIGHT(H1456,3)="(a)",IF(AND(G1456&gt;=DATE('1. Informace o projektu'!$C$3,1,1),G1456&lt;=WORKDAY(DATE('1. Informace o projektu'!$C$3,12,31)-1,1,'6. Data'!$C$76:$C$89)),"OK","!!"),ISBLANK(G1456),"!",ISBLANK(H1456),"!!!",H1456='6. Data'!$B$3,"vyberte druh nákladu")," ")</f>
        <v xml:space="preserve"> </v>
      </c>
      <c r="J1456" s="261" t="str">
        <f t="shared" si="66"/>
        <v xml:space="preserve"> </v>
      </c>
      <c r="K1456" s="238" t="str">
        <f t="shared" si="67"/>
        <v xml:space="preserve"> </v>
      </c>
      <c r="L1456" s="87" t="str">
        <f t="shared" si="68"/>
        <v xml:space="preserve"> </v>
      </c>
    </row>
    <row r="1457" spans="1:12" x14ac:dyDescent="0.25">
      <c r="A1457" s="72"/>
      <c r="B1457" s="82"/>
      <c r="C1457" s="82"/>
      <c r="D1457" s="79"/>
      <c r="E1457" s="83"/>
      <c r="F1457" s="83"/>
      <c r="G1457" s="81"/>
      <c r="H1457" s="126"/>
      <c r="I1457" s="238" t="str">
        <f>IF(ISNUMBER(F1457),_xlfn.IFS(RIGHT(H1457,3)="(b)",IF(AND(G1457&gt;=DATE('1. Informace o projektu'!$C$3,1,1),G1457&lt;=WORKDAY(DATE('1. Informace o projektu'!$C$3+1,1,31)-1,1)),"OK","!!"),RIGHT(H1457,3)="(a)",IF(AND(G1457&gt;=DATE('1. Informace o projektu'!$C$3,1,1),G1457&lt;=WORKDAY(DATE('1. Informace o projektu'!$C$3,12,31)-1,1,'6. Data'!$C$76:$C$89)),"OK","!!"),ISBLANK(G1457),"!",ISBLANK(H1457),"!!!",H1457='6. Data'!$B$3,"vyberte druh nákladu")," ")</f>
        <v xml:space="preserve"> </v>
      </c>
      <c r="J1457" s="261" t="str">
        <f t="shared" si="66"/>
        <v xml:space="preserve"> </v>
      </c>
      <c r="K1457" s="238" t="str">
        <f t="shared" si="67"/>
        <v xml:space="preserve"> </v>
      </c>
      <c r="L1457" s="87" t="str">
        <f t="shared" si="68"/>
        <v xml:space="preserve"> </v>
      </c>
    </row>
    <row r="1458" spans="1:12" x14ac:dyDescent="0.25">
      <c r="A1458" s="72"/>
      <c r="B1458" s="82"/>
      <c r="C1458" s="82"/>
      <c r="D1458" s="79"/>
      <c r="E1458" s="83"/>
      <c r="F1458" s="83"/>
      <c r="G1458" s="81"/>
      <c r="H1458" s="126"/>
      <c r="I1458" s="238" t="str">
        <f>IF(ISNUMBER(F1458),_xlfn.IFS(RIGHT(H1458,3)="(b)",IF(AND(G1458&gt;=DATE('1. Informace o projektu'!$C$3,1,1),G1458&lt;=WORKDAY(DATE('1. Informace o projektu'!$C$3+1,1,31)-1,1)),"OK","!!"),RIGHT(H1458,3)="(a)",IF(AND(G1458&gt;=DATE('1. Informace o projektu'!$C$3,1,1),G1458&lt;=WORKDAY(DATE('1. Informace o projektu'!$C$3,12,31)-1,1,'6. Data'!$C$76:$C$89)),"OK","!!"),ISBLANK(G1458),"!",ISBLANK(H1458),"!!!",H1458='6. Data'!$B$3,"vyberte druh nákladu")," ")</f>
        <v xml:space="preserve"> </v>
      </c>
      <c r="J1458" s="261" t="str">
        <f t="shared" si="66"/>
        <v xml:space="preserve"> </v>
      </c>
      <c r="K1458" s="238" t="str">
        <f t="shared" si="67"/>
        <v xml:space="preserve"> </v>
      </c>
      <c r="L1458" s="87" t="str">
        <f t="shared" si="68"/>
        <v xml:space="preserve"> </v>
      </c>
    </row>
    <row r="1459" spans="1:12" x14ac:dyDescent="0.25">
      <c r="A1459" s="72"/>
      <c r="B1459" s="82"/>
      <c r="C1459" s="82"/>
      <c r="D1459" s="79"/>
      <c r="E1459" s="83"/>
      <c r="F1459" s="83"/>
      <c r="G1459" s="81"/>
      <c r="H1459" s="126"/>
      <c r="I1459" s="238" t="str">
        <f>IF(ISNUMBER(F1459),_xlfn.IFS(RIGHT(H1459,3)="(b)",IF(AND(G1459&gt;=DATE('1. Informace o projektu'!$C$3,1,1),G1459&lt;=WORKDAY(DATE('1. Informace o projektu'!$C$3+1,1,31)-1,1)),"OK","!!"),RIGHT(H1459,3)="(a)",IF(AND(G1459&gt;=DATE('1. Informace o projektu'!$C$3,1,1),G1459&lt;=WORKDAY(DATE('1. Informace o projektu'!$C$3,12,31)-1,1,'6. Data'!$C$76:$C$89)),"OK","!!"),ISBLANK(G1459),"!",ISBLANK(H1459),"!!!",H1459='6. Data'!$B$3,"vyberte druh nákladu")," ")</f>
        <v xml:space="preserve"> </v>
      </c>
      <c r="J1459" s="261" t="str">
        <f t="shared" si="66"/>
        <v xml:space="preserve"> </v>
      </c>
      <c r="K1459" s="238" t="str">
        <f t="shared" si="67"/>
        <v xml:space="preserve"> </v>
      </c>
      <c r="L1459" s="87" t="str">
        <f t="shared" si="68"/>
        <v xml:space="preserve"> </v>
      </c>
    </row>
    <row r="1460" spans="1:12" x14ac:dyDescent="0.25">
      <c r="A1460" s="72"/>
      <c r="B1460" s="82"/>
      <c r="C1460" s="82"/>
      <c r="D1460" s="79"/>
      <c r="E1460" s="83"/>
      <c r="F1460" s="83"/>
      <c r="G1460" s="81"/>
      <c r="H1460" s="126"/>
      <c r="I1460" s="238" t="str">
        <f>IF(ISNUMBER(F1460),_xlfn.IFS(RIGHT(H1460,3)="(b)",IF(AND(G1460&gt;=DATE('1. Informace o projektu'!$C$3,1,1),G1460&lt;=WORKDAY(DATE('1. Informace o projektu'!$C$3+1,1,31)-1,1)),"OK","!!"),RIGHT(H1460,3)="(a)",IF(AND(G1460&gt;=DATE('1. Informace o projektu'!$C$3,1,1),G1460&lt;=WORKDAY(DATE('1. Informace o projektu'!$C$3,12,31)-1,1,'6. Data'!$C$76:$C$89)),"OK","!!"),ISBLANK(G1460),"!",ISBLANK(H1460),"!!!",H1460='6. Data'!$B$3,"vyberte druh nákladu")," ")</f>
        <v xml:space="preserve"> </v>
      </c>
      <c r="J1460" s="261" t="str">
        <f t="shared" si="66"/>
        <v xml:space="preserve"> </v>
      </c>
      <c r="K1460" s="238" t="str">
        <f t="shared" si="67"/>
        <v xml:space="preserve"> </v>
      </c>
      <c r="L1460" s="87" t="str">
        <f t="shared" si="68"/>
        <v xml:space="preserve"> </v>
      </c>
    </row>
    <row r="1461" spans="1:12" x14ac:dyDescent="0.25">
      <c r="A1461" s="72"/>
      <c r="B1461" s="82"/>
      <c r="C1461" s="82"/>
      <c r="D1461" s="79"/>
      <c r="E1461" s="83"/>
      <c r="F1461" s="83"/>
      <c r="G1461" s="81"/>
      <c r="H1461" s="126"/>
      <c r="I1461" s="238" t="str">
        <f>IF(ISNUMBER(F1461),_xlfn.IFS(RIGHT(H1461,3)="(b)",IF(AND(G1461&gt;=DATE('1. Informace o projektu'!$C$3,1,1),G1461&lt;=WORKDAY(DATE('1. Informace o projektu'!$C$3+1,1,31)-1,1)),"OK","!!"),RIGHT(H1461,3)="(a)",IF(AND(G1461&gt;=DATE('1. Informace o projektu'!$C$3,1,1),G1461&lt;=WORKDAY(DATE('1. Informace o projektu'!$C$3,12,31)-1,1,'6. Data'!$C$76:$C$89)),"OK","!!"),ISBLANK(G1461),"!",ISBLANK(H1461),"!!!",H1461='6. Data'!$B$3,"vyberte druh nákladu")," ")</f>
        <v xml:space="preserve"> </v>
      </c>
      <c r="J1461" s="261" t="str">
        <f t="shared" si="66"/>
        <v xml:space="preserve"> </v>
      </c>
      <c r="K1461" s="238" t="str">
        <f t="shared" si="67"/>
        <v xml:space="preserve"> </v>
      </c>
      <c r="L1461" s="87" t="str">
        <f t="shared" si="68"/>
        <v xml:space="preserve"> </v>
      </c>
    </row>
    <row r="1462" spans="1:12" x14ac:dyDescent="0.25">
      <c r="A1462" s="72"/>
      <c r="B1462" s="82"/>
      <c r="C1462" s="82"/>
      <c r="D1462" s="79"/>
      <c r="E1462" s="83"/>
      <c r="F1462" s="83"/>
      <c r="G1462" s="81"/>
      <c r="H1462" s="126"/>
      <c r="I1462" s="238" t="str">
        <f>IF(ISNUMBER(F1462),_xlfn.IFS(RIGHT(H1462,3)="(b)",IF(AND(G1462&gt;=DATE('1. Informace o projektu'!$C$3,1,1),G1462&lt;=WORKDAY(DATE('1. Informace o projektu'!$C$3+1,1,31)-1,1)),"OK","!!"),RIGHT(H1462,3)="(a)",IF(AND(G1462&gt;=DATE('1. Informace o projektu'!$C$3,1,1),G1462&lt;=WORKDAY(DATE('1. Informace o projektu'!$C$3,12,31)-1,1,'6. Data'!$C$76:$C$89)),"OK","!!"),ISBLANK(G1462),"!",ISBLANK(H1462),"!!!",H1462='6. Data'!$B$3,"vyberte druh nákladu")," ")</f>
        <v xml:space="preserve"> </v>
      </c>
      <c r="J1462" s="261" t="str">
        <f t="shared" si="66"/>
        <v xml:space="preserve"> </v>
      </c>
      <c r="K1462" s="238" t="str">
        <f t="shared" si="67"/>
        <v xml:space="preserve"> </v>
      </c>
      <c r="L1462" s="87" t="str">
        <f t="shared" si="68"/>
        <v xml:space="preserve"> </v>
      </c>
    </row>
    <row r="1463" spans="1:12" x14ac:dyDescent="0.25">
      <c r="A1463" s="72"/>
      <c r="B1463" s="82"/>
      <c r="C1463" s="82"/>
      <c r="D1463" s="79"/>
      <c r="E1463" s="83"/>
      <c r="F1463" s="83"/>
      <c r="G1463" s="81"/>
      <c r="H1463" s="126"/>
      <c r="I1463" s="238" t="str">
        <f>IF(ISNUMBER(F1463),_xlfn.IFS(RIGHT(H1463,3)="(b)",IF(AND(G1463&gt;=DATE('1. Informace o projektu'!$C$3,1,1),G1463&lt;=WORKDAY(DATE('1. Informace o projektu'!$C$3+1,1,31)-1,1)),"OK","!!"),RIGHT(H1463,3)="(a)",IF(AND(G1463&gt;=DATE('1. Informace o projektu'!$C$3,1,1),G1463&lt;=WORKDAY(DATE('1. Informace o projektu'!$C$3,12,31)-1,1,'6. Data'!$C$76:$C$89)),"OK","!!"),ISBLANK(G1463),"!",ISBLANK(H1463),"!!!",H1463='6. Data'!$B$3,"vyberte druh nákladu")," ")</f>
        <v xml:space="preserve"> </v>
      </c>
      <c r="J1463" s="261" t="str">
        <f t="shared" si="66"/>
        <v xml:space="preserve"> </v>
      </c>
      <c r="K1463" s="238" t="str">
        <f t="shared" si="67"/>
        <v xml:space="preserve"> </v>
      </c>
      <c r="L1463" s="87" t="str">
        <f t="shared" si="68"/>
        <v xml:space="preserve"> </v>
      </c>
    </row>
    <row r="1464" spans="1:12" x14ac:dyDescent="0.25">
      <c r="A1464" s="72"/>
      <c r="B1464" s="82"/>
      <c r="C1464" s="82"/>
      <c r="D1464" s="79"/>
      <c r="E1464" s="83"/>
      <c r="F1464" s="83"/>
      <c r="G1464" s="81"/>
      <c r="H1464" s="126"/>
      <c r="I1464" s="238" t="str">
        <f>IF(ISNUMBER(F1464),_xlfn.IFS(RIGHT(H1464,3)="(b)",IF(AND(G1464&gt;=DATE('1. Informace o projektu'!$C$3,1,1),G1464&lt;=WORKDAY(DATE('1. Informace o projektu'!$C$3+1,1,31)-1,1)),"OK","!!"),RIGHT(H1464,3)="(a)",IF(AND(G1464&gt;=DATE('1. Informace o projektu'!$C$3,1,1),G1464&lt;=WORKDAY(DATE('1. Informace o projektu'!$C$3,12,31)-1,1,'6. Data'!$C$76:$C$89)),"OK","!!"),ISBLANK(G1464),"!",ISBLANK(H1464),"!!!",H1464='6. Data'!$B$3,"vyberte druh nákladu")," ")</f>
        <v xml:space="preserve"> </v>
      </c>
      <c r="J1464" s="261" t="str">
        <f t="shared" si="66"/>
        <v xml:space="preserve"> </v>
      </c>
      <c r="K1464" s="238" t="str">
        <f t="shared" si="67"/>
        <v xml:space="preserve"> </v>
      </c>
      <c r="L1464" s="87" t="str">
        <f t="shared" si="68"/>
        <v xml:space="preserve"> </v>
      </c>
    </row>
    <row r="1465" spans="1:12" x14ac:dyDescent="0.25">
      <c r="A1465" s="72"/>
      <c r="B1465" s="82"/>
      <c r="C1465" s="82"/>
      <c r="D1465" s="79"/>
      <c r="E1465" s="83"/>
      <c r="F1465" s="83"/>
      <c r="G1465" s="81"/>
      <c r="H1465" s="126"/>
      <c r="I1465" s="238" t="str">
        <f>IF(ISNUMBER(F1465),_xlfn.IFS(RIGHT(H1465,3)="(b)",IF(AND(G1465&gt;=DATE('1. Informace o projektu'!$C$3,1,1),G1465&lt;=WORKDAY(DATE('1. Informace o projektu'!$C$3+1,1,31)-1,1)),"OK","!!"),RIGHT(H1465,3)="(a)",IF(AND(G1465&gt;=DATE('1. Informace o projektu'!$C$3,1,1),G1465&lt;=WORKDAY(DATE('1. Informace o projektu'!$C$3,12,31)-1,1,'6. Data'!$C$76:$C$89)),"OK","!!"),ISBLANK(G1465),"!",ISBLANK(H1465),"!!!",H1465='6. Data'!$B$3,"vyberte druh nákladu")," ")</f>
        <v xml:space="preserve"> </v>
      </c>
      <c r="J1465" s="261" t="str">
        <f t="shared" si="66"/>
        <v xml:space="preserve"> </v>
      </c>
      <c r="K1465" s="238" t="str">
        <f t="shared" si="67"/>
        <v xml:space="preserve"> </v>
      </c>
      <c r="L1465" s="87" t="str">
        <f t="shared" si="68"/>
        <v xml:space="preserve"> </v>
      </c>
    </row>
    <row r="1466" spans="1:12" x14ac:dyDescent="0.25">
      <c r="A1466" s="72"/>
      <c r="B1466" s="82"/>
      <c r="C1466" s="82"/>
      <c r="D1466" s="79"/>
      <c r="E1466" s="83"/>
      <c r="F1466" s="83"/>
      <c r="G1466" s="81"/>
      <c r="H1466" s="126"/>
      <c r="I1466" s="238" t="str">
        <f>IF(ISNUMBER(F1466),_xlfn.IFS(RIGHT(H1466,3)="(b)",IF(AND(G1466&gt;=DATE('1. Informace o projektu'!$C$3,1,1),G1466&lt;=WORKDAY(DATE('1. Informace o projektu'!$C$3+1,1,31)-1,1)),"OK","!!"),RIGHT(H1466,3)="(a)",IF(AND(G1466&gt;=DATE('1. Informace o projektu'!$C$3,1,1),G1466&lt;=WORKDAY(DATE('1. Informace o projektu'!$C$3,12,31)-1,1,'6. Data'!$C$76:$C$89)),"OK","!!"),ISBLANK(G1466),"!",ISBLANK(H1466),"!!!",H1466='6. Data'!$B$3,"vyberte druh nákladu")," ")</f>
        <v xml:space="preserve"> </v>
      </c>
      <c r="J1466" s="261" t="str">
        <f t="shared" si="66"/>
        <v xml:space="preserve"> </v>
      </c>
      <c r="K1466" s="238" t="str">
        <f t="shared" si="67"/>
        <v xml:space="preserve"> </v>
      </c>
      <c r="L1466" s="87" t="str">
        <f t="shared" si="68"/>
        <v xml:space="preserve"> </v>
      </c>
    </row>
    <row r="1467" spans="1:12" x14ac:dyDescent="0.25">
      <c r="A1467" s="72"/>
      <c r="B1467" s="82"/>
      <c r="C1467" s="82"/>
      <c r="D1467" s="79"/>
      <c r="E1467" s="83"/>
      <c r="F1467" s="83"/>
      <c r="G1467" s="81"/>
      <c r="H1467" s="126"/>
      <c r="I1467" s="238" t="str">
        <f>IF(ISNUMBER(F1467),_xlfn.IFS(RIGHT(H1467,3)="(b)",IF(AND(G1467&gt;=DATE('1. Informace o projektu'!$C$3,1,1),G1467&lt;=WORKDAY(DATE('1. Informace o projektu'!$C$3+1,1,31)-1,1)),"OK","!!"),RIGHT(H1467,3)="(a)",IF(AND(G1467&gt;=DATE('1. Informace o projektu'!$C$3,1,1),G1467&lt;=WORKDAY(DATE('1. Informace o projektu'!$C$3,12,31)-1,1,'6. Data'!$C$76:$C$89)),"OK","!!"),ISBLANK(G1467),"!",ISBLANK(H1467),"!!!",H1467='6. Data'!$B$3,"vyberte druh nákladu")," ")</f>
        <v xml:space="preserve"> </v>
      </c>
      <c r="J1467" s="261" t="str">
        <f t="shared" si="66"/>
        <v xml:space="preserve"> </v>
      </c>
      <c r="K1467" s="238" t="str">
        <f t="shared" si="67"/>
        <v xml:space="preserve"> </v>
      </c>
      <c r="L1467" s="87" t="str">
        <f t="shared" si="68"/>
        <v xml:space="preserve"> </v>
      </c>
    </row>
    <row r="1468" spans="1:12" x14ac:dyDescent="0.25">
      <c r="A1468" s="72"/>
      <c r="B1468" s="82"/>
      <c r="C1468" s="82"/>
      <c r="D1468" s="79"/>
      <c r="E1468" s="83"/>
      <c r="F1468" s="83"/>
      <c r="G1468" s="81"/>
      <c r="H1468" s="126"/>
      <c r="I1468" s="238" t="str">
        <f>IF(ISNUMBER(F1468),_xlfn.IFS(RIGHT(H1468,3)="(b)",IF(AND(G1468&gt;=DATE('1. Informace o projektu'!$C$3,1,1),G1468&lt;=WORKDAY(DATE('1. Informace o projektu'!$C$3+1,1,31)-1,1)),"OK","!!"),RIGHT(H1468,3)="(a)",IF(AND(G1468&gt;=DATE('1. Informace o projektu'!$C$3,1,1),G1468&lt;=WORKDAY(DATE('1. Informace o projektu'!$C$3,12,31)-1,1,'6. Data'!$C$76:$C$89)),"OK","!!"),ISBLANK(G1468),"!",ISBLANK(H1468),"!!!",H1468='6. Data'!$B$3,"vyberte druh nákladu")," ")</f>
        <v xml:space="preserve"> </v>
      </c>
      <c r="J1468" s="261" t="str">
        <f t="shared" si="66"/>
        <v xml:space="preserve"> </v>
      </c>
      <c r="K1468" s="238" t="str">
        <f t="shared" si="67"/>
        <v xml:space="preserve"> </v>
      </c>
      <c r="L1468" s="87" t="str">
        <f t="shared" si="68"/>
        <v xml:space="preserve"> </v>
      </c>
    </row>
    <row r="1469" spans="1:12" x14ac:dyDescent="0.25">
      <c r="A1469" s="72"/>
      <c r="B1469" s="82"/>
      <c r="C1469" s="82"/>
      <c r="D1469" s="79"/>
      <c r="E1469" s="83"/>
      <c r="F1469" s="83"/>
      <c r="G1469" s="81"/>
      <c r="H1469" s="126"/>
      <c r="I1469" s="238" t="str">
        <f>IF(ISNUMBER(F1469),_xlfn.IFS(RIGHT(H1469,3)="(b)",IF(AND(G1469&gt;=DATE('1. Informace o projektu'!$C$3,1,1),G1469&lt;=WORKDAY(DATE('1. Informace o projektu'!$C$3+1,1,31)-1,1)),"OK","!!"),RIGHT(H1469,3)="(a)",IF(AND(G1469&gt;=DATE('1. Informace o projektu'!$C$3,1,1),G1469&lt;=WORKDAY(DATE('1. Informace o projektu'!$C$3,12,31)-1,1,'6. Data'!$C$76:$C$89)),"OK","!!"),ISBLANK(G1469),"!",ISBLANK(H1469),"!!!",H1469='6. Data'!$B$3,"vyberte druh nákladu")," ")</f>
        <v xml:space="preserve"> </v>
      </c>
      <c r="J1469" s="261" t="str">
        <f t="shared" si="66"/>
        <v xml:space="preserve"> </v>
      </c>
      <c r="K1469" s="238" t="str">
        <f t="shared" si="67"/>
        <v xml:space="preserve"> </v>
      </c>
      <c r="L1469" s="87" t="str">
        <f t="shared" si="68"/>
        <v xml:space="preserve"> </v>
      </c>
    </row>
    <row r="1470" spans="1:12" x14ac:dyDescent="0.25">
      <c r="A1470" s="72"/>
      <c r="B1470" s="82"/>
      <c r="C1470" s="82"/>
      <c r="D1470" s="79"/>
      <c r="E1470" s="83"/>
      <c r="F1470" s="83"/>
      <c r="G1470" s="81"/>
      <c r="H1470" s="126"/>
      <c r="I1470" s="238" t="str">
        <f>IF(ISNUMBER(F1470),_xlfn.IFS(RIGHT(H1470,3)="(b)",IF(AND(G1470&gt;=DATE('1. Informace o projektu'!$C$3,1,1),G1470&lt;=WORKDAY(DATE('1. Informace o projektu'!$C$3+1,1,31)-1,1)),"OK","!!"),RIGHT(H1470,3)="(a)",IF(AND(G1470&gt;=DATE('1. Informace o projektu'!$C$3,1,1),G1470&lt;=WORKDAY(DATE('1. Informace o projektu'!$C$3,12,31)-1,1,'6. Data'!$C$76:$C$89)),"OK","!!"),ISBLANK(G1470),"!",ISBLANK(H1470),"!!!",H1470='6. Data'!$B$3,"vyberte druh nákladu")," ")</f>
        <v xml:space="preserve"> </v>
      </c>
      <c r="J1470" s="261" t="str">
        <f t="shared" si="66"/>
        <v xml:space="preserve"> </v>
      </c>
      <c r="K1470" s="238" t="str">
        <f t="shared" si="67"/>
        <v xml:space="preserve"> </v>
      </c>
      <c r="L1470" s="87" t="str">
        <f t="shared" si="68"/>
        <v xml:space="preserve"> </v>
      </c>
    </row>
    <row r="1471" spans="1:12" x14ac:dyDescent="0.25">
      <c r="A1471" s="72"/>
      <c r="B1471" s="82"/>
      <c r="C1471" s="82"/>
      <c r="D1471" s="79"/>
      <c r="E1471" s="83"/>
      <c r="F1471" s="83"/>
      <c r="G1471" s="81"/>
      <c r="H1471" s="126"/>
      <c r="I1471" s="238" t="str">
        <f>IF(ISNUMBER(F1471),_xlfn.IFS(RIGHT(H1471,3)="(b)",IF(AND(G1471&gt;=DATE('1. Informace o projektu'!$C$3,1,1),G1471&lt;=WORKDAY(DATE('1. Informace o projektu'!$C$3+1,1,31)-1,1)),"OK","!!"),RIGHT(H1471,3)="(a)",IF(AND(G1471&gt;=DATE('1. Informace o projektu'!$C$3,1,1),G1471&lt;=WORKDAY(DATE('1. Informace o projektu'!$C$3,12,31)-1,1,'6. Data'!$C$76:$C$89)),"OK","!!"),ISBLANK(G1471),"!",ISBLANK(H1471),"!!!",H1471='6. Data'!$B$3,"vyberte druh nákladu")," ")</f>
        <v xml:space="preserve"> </v>
      </c>
      <c r="J1471" s="261" t="str">
        <f t="shared" si="66"/>
        <v xml:space="preserve"> </v>
      </c>
      <c r="K1471" s="238" t="str">
        <f t="shared" si="67"/>
        <v xml:space="preserve"> </v>
      </c>
      <c r="L1471" s="87" t="str">
        <f t="shared" si="68"/>
        <v xml:space="preserve"> </v>
      </c>
    </row>
    <row r="1472" spans="1:12" x14ac:dyDescent="0.25">
      <c r="A1472" s="72"/>
      <c r="B1472" s="82"/>
      <c r="C1472" s="82"/>
      <c r="D1472" s="79"/>
      <c r="E1472" s="83"/>
      <c r="F1472" s="83"/>
      <c r="G1472" s="81"/>
      <c r="H1472" s="126"/>
      <c r="I1472" s="238" t="str">
        <f>IF(ISNUMBER(F1472),_xlfn.IFS(RIGHT(H1472,3)="(b)",IF(AND(G1472&gt;=DATE('1. Informace o projektu'!$C$3,1,1),G1472&lt;=WORKDAY(DATE('1. Informace o projektu'!$C$3+1,1,31)-1,1)),"OK","!!"),RIGHT(H1472,3)="(a)",IF(AND(G1472&gt;=DATE('1. Informace o projektu'!$C$3,1,1),G1472&lt;=WORKDAY(DATE('1. Informace o projektu'!$C$3,12,31)-1,1,'6. Data'!$C$76:$C$89)),"OK","!!"),ISBLANK(G1472),"!",ISBLANK(H1472),"!!!",H1472='6. Data'!$B$3,"vyberte druh nákladu")," ")</f>
        <v xml:space="preserve"> </v>
      </c>
      <c r="J1472" s="261" t="str">
        <f t="shared" si="66"/>
        <v xml:space="preserve"> </v>
      </c>
      <c r="K1472" s="238" t="str">
        <f t="shared" si="67"/>
        <v xml:space="preserve"> </v>
      </c>
      <c r="L1472" s="87" t="str">
        <f t="shared" si="68"/>
        <v xml:space="preserve"> </v>
      </c>
    </row>
    <row r="1473" spans="1:12" x14ac:dyDescent="0.25">
      <c r="A1473" s="72"/>
      <c r="B1473" s="82"/>
      <c r="C1473" s="82"/>
      <c r="D1473" s="79"/>
      <c r="E1473" s="83"/>
      <c r="F1473" s="83"/>
      <c r="G1473" s="81"/>
      <c r="H1473" s="126"/>
      <c r="I1473" s="238" t="str">
        <f>IF(ISNUMBER(F1473),_xlfn.IFS(RIGHT(H1473,3)="(b)",IF(AND(G1473&gt;=DATE('1. Informace o projektu'!$C$3,1,1),G1473&lt;=WORKDAY(DATE('1. Informace o projektu'!$C$3+1,1,31)-1,1)),"OK","!!"),RIGHT(H1473,3)="(a)",IF(AND(G1473&gt;=DATE('1. Informace o projektu'!$C$3,1,1),G1473&lt;=WORKDAY(DATE('1. Informace o projektu'!$C$3,12,31)-1,1,'6. Data'!$C$76:$C$89)),"OK","!!"),ISBLANK(G1473),"!",ISBLANK(H1473),"!!!",H1473='6. Data'!$B$3,"vyberte druh nákladu")," ")</f>
        <v xml:space="preserve"> </v>
      </c>
      <c r="J1473" s="261" t="str">
        <f t="shared" si="66"/>
        <v xml:space="preserve"> </v>
      </c>
      <c r="K1473" s="238" t="str">
        <f t="shared" si="67"/>
        <v xml:space="preserve"> </v>
      </c>
      <c r="L1473" s="87" t="str">
        <f t="shared" si="68"/>
        <v xml:space="preserve"> </v>
      </c>
    </row>
    <row r="1474" spans="1:12" x14ac:dyDescent="0.25">
      <c r="A1474" s="72"/>
      <c r="B1474" s="82"/>
      <c r="C1474" s="82"/>
      <c r="D1474" s="79"/>
      <c r="E1474" s="83"/>
      <c r="F1474" s="83"/>
      <c r="G1474" s="81"/>
      <c r="H1474" s="126"/>
      <c r="I1474" s="238" t="str">
        <f>IF(ISNUMBER(F1474),_xlfn.IFS(RIGHT(H1474,3)="(b)",IF(AND(G1474&gt;=DATE('1. Informace o projektu'!$C$3,1,1),G1474&lt;=WORKDAY(DATE('1. Informace o projektu'!$C$3+1,1,31)-1,1)),"OK","!!"),RIGHT(H1474,3)="(a)",IF(AND(G1474&gt;=DATE('1. Informace o projektu'!$C$3,1,1),G1474&lt;=WORKDAY(DATE('1. Informace o projektu'!$C$3,12,31)-1,1,'6. Data'!$C$76:$C$89)),"OK","!!"),ISBLANK(G1474),"!",ISBLANK(H1474),"!!!",H1474='6. Data'!$B$3,"vyberte druh nákladu")," ")</f>
        <v xml:space="preserve"> </v>
      </c>
      <c r="J1474" s="261" t="str">
        <f t="shared" si="66"/>
        <v xml:space="preserve"> </v>
      </c>
      <c r="K1474" s="238" t="str">
        <f t="shared" si="67"/>
        <v xml:space="preserve"> </v>
      </c>
      <c r="L1474" s="87" t="str">
        <f t="shared" si="68"/>
        <v xml:space="preserve"> </v>
      </c>
    </row>
    <row r="1475" spans="1:12" x14ac:dyDescent="0.25">
      <c r="A1475" s="72"/>
      <c r="B1475" s="82"/>
      <c r="C1475" s="82"/>
      <c r="D1475" s="79"/>
      <c r="E1475" s="83"/>
      <c r="F1475" s="83"/>
      <c r="G1475" s="81"/>
      <c r="H1475" s="126"/>
      <c r="I1475" s="238" t="str">
        <f>IF(ISNUMBER(F1475),_xlfn.IFS(RIGHT(H1475,3)="(b)",IF(AND(G1475&gt;=DATE('1. Informace o projektu'!$C$3,1,1),G1475&lt;=WORKDAY(DATE('1. Informace o projektu'!$C$3+1,1,31)-1,1)),"OK","!!"),RIGHT(H1475,3)="(a)",IF(AND(G1475&gt;=DATE('1. Informace o projektu'!$C$3,1,1),G1475&lt;=WORKDAY(DATE('1. Informace o projektu'!$C$3,12,31)-1,1,'6. Data'!$C$76:$C$89)),"OK","!!"),ISBLANK(G1475),"!",ISBLANK(H1475),"!!!",H1475='6. Data'!$B$3,"vyberte druh nákladu")," ")</f>
        <v xml:space="preserve"> </v>
      </c>
      <c r="J1475" s="261" t="str">
        <f t="shared" si="66"/>
        <v xml:space="preserve"> </v>
      </c>
      <c r="K1475" s="238" t="str">
        <f t="shared" si="67"/>
        <v xml:space="preserve"> </v>
      </c>
      <c r="L1475" s="87" t="str">
        <f t="shared" si="68"/>
        <v xml:space="preserve"> </v>
      </c>
    </row>
    <row r="1476" spans="1:12" x14ac:dyDescent="0.25">
      <c r="A1476" s="72"/>
      <c r="B1476" s="82"/>
      <c r="C1476" s="82"/>
      <c r="D1476" s="79"/>
      <c r="E1476" s="83"/>
      <c r="F1476" s="83"/>
      <c r="G1476" s="81"/>
      <c r="H1476" s="126"/>
      <c r="I1476" s="238" t="str">
        <f>IF(ISNUMBER(F1476),_xlfn.IFS(RIGHT(H1476,3)="(b)",IF(AND(G1476&gt;=DATE('1. Informace o projektu'!$C$3,1,1),G1476&lt;=WORKDAY(DATE('1. Informace o projektu'!$C$3+1,1,31)-1,1)),"OK","!!"),RIGHT(H1476,3)="(a)",IF(AND(G1476&gt;=DATE('1. Informace o projektu'!$C$3,1,1),G1476&lt;=WORKDAY(DATE('1. Informace o projektu'!$C$3,12,31)-1,1,'6. Data'!$C$76:$C$89)),"OK","!!"),ISBLANK(G1476),"!",ISBLANK(H1476),"!!!",H1476='6. Data'!$B$3,"vyberte druh nákladu")," ")</f>
        <v xml:space="preserve"> </v>
      </c>
      <c r="J1476" s="261" t="str">
        <f t="shared" si="66"/>
        <v xml:space="preserve"> </v>
      </c>
      <c r="K1476" s="238" t="str">
        <f t="shared" si="67"/>
        <v xml:space="preserve"> </v>
      </c>
      <c r="L1476" s="87" t="str">
        <f t="shared" si="68"/>
        <v xml:space="preserve"> </v>
      </c>
    </row>
    <row r="1477" spans="1:12" x14ac:dyDescent="0.25">
      <c r="A1477" s="72"/>
      <c r="B1477" s="82"/>
      <c r="C1477" s="82"/>
      <c r="D1477" s="79"/>
      <c r="E1477" s="83"/>
      <c r="F1477" s="83"/>
      <c r="G1477" s="81"/>
      <c r="H1477" s="126"/>
      <c r="I1477" s="238" t="str">
        <f>IF(ISNUMBER(F1477),_xlfn.IFS(RIGHT(H1477,3)="(b)",IF(AND(G1477&gt;=DATE('1. Informace o projektu'!$C$3,1,1),G1477&lt;=WORKDAY(DATE('1. Informace o projektu'!$C$3+1,1,31)-1,1)),"OK","!!"),RIGHT(H1477,3)="(a)",IF(AND(G1477&gt;=DATE('1. Informace o projektu'!$C$3,1,1),G1477&lt;=WORKDAY(DATE('1. Informace o projektu'!$C$3,12,31)-1,1,'6. Data'!$C$76:$C$89)),"OK","!!"),ISBLANK(G1477),"!",ISBLANK(H1477),"!!!",H1477='6. Data'!$B$3,"vyberte druh nákladu")," ")</f>
        <v xml:space="preserve"> </v>
      </c>
      <c r="J1477" s="261" t="str">
        <f t="shared" si="66"/>
        <v xml:space="preserve"> </v>
      </c>
      <c r="K1477" s="238" t="str">
        <f t="shared" si="67"/>
        <v xml:space="preserve"> </v>
      </c>
      <c r="L1477" s="87" t="str">
        <f t="shared" si="68"/>
        <v xml:space="preserve"> </v>
      </c>
    </row>
    <row r="1478" spans="1:12" x14ac:dyDescent="0.25">
      <c r="A1478" s="72"/>
      <c r="B1478" s="82"/>
      <c r="C1478" s="82"/>
      <c r="D1478" s="79"/>
      <c r="E1478" s="83"/>
      <c r="F1478" s="83"/>
      <c r="G1478" s="81"/>
      <c r="H1478" s="126"/>
      <c r="I1478" s="238" t="str">
        <f>IF(ISNUMBER(F1478),_xlfn.IFS(RIGHT(H1478,3)="(b)",IF(AND(G1478&gt;=DATE('1. Informace o projektu'!$C$3,1,1),G1478&lt;=WORKDAY(DATE('1. Informace o projektu'!$C$3+1,1,31)-1,1)),"OK","!!"),RIGHT(H1478,3)="(a)",IF(AND(G1478&gt;=DATE('1. Informace o projektu'!$C$3,1,1),G1478&lt;=WORKDAY(DATE('1. Informace o projektu'!$C$3,12,31)-1,1,'6. Data'!$C$76:$C$89)),"OK","!!"),ISBLANK(G1478),"!",ISBLANK(H1478),"!!!",H1478='6. Data'!$B$3,"vyberte druh nákladu")," ")</f>
        <v xml:space="preserve"> </v>
      </c>
      <c r="J1478" s="261" t="str">
        <f t="shared" si="66"/>
        <v xml:space="preserve"> </v>
      </c>
      <c r="K1478" s="238" t="str">
        <f t="shared" si="67"/>
        <v xml:space="preserve"> </v>
      </c>
      <c r="L1478" s="87" t="str">
        <f t="shared" si="68"/>
        <v xml:space="preserve"> </v>
      </c>
    </row>
    <row r="1479" spans="1:12" x14ac:dyDescent="0.25">
      <c r="A1479" s="72"/>
      <c r="B1479" s="82"/>
      <c r="C1479" s="82"/>
      <c r="D1479" s="79"/>
      <c r="E1479" s="83"/>
      <c r="F1479" s="83"/>
      <c r="G1479" s="81"/>
      <c r="H1479" s="126"/>
      <c r="I1479" s="238" t="str">
        <f>IF(ISNUMBER(F1479),_xlfn.IFS(RIGHT(H1479,3)="(b)",IF(AND(G1479&gt;=DATE('1. Informace o projektu'!$C$3,1,1),G1479&lt;=WORKDAY(DATE('1. Informace o projektu'!$C$3+1,1,31)-1,1)),"OK","!!"),RIGHT(H1479,3)="(a)",IF(AND(G1479&gt;=DATE('1. Informace o projektu'!$C$3,1,1),G1479&lt;=WORKDAY(DATE('1. Informace o projektu'!$C$3,12,31)-1,1,'6. Data'!$C$76:$C$89)),"OK","!!"),ISBLANK(G1479),"!",ISBLANK(H1479),"!!!",H1479='6. Data'!$B$3,"vyberte druh nákladu")," ")</f>
        <v xml:space="preserve"> </v>
      </c>
      <c r="J1479" s="261" t="str">
        <f t="shared" ref="J1479:J1498" si="69">_xlfn.IFS(I1479="!","Zapište datum úhrady",I1479="ok"," ",I1479=" "," ",I1479="!!!","vyberte druh nákladu",I1479="!!","nepovolené datum úhrady",I1479="vyberte druh nákladu","vyberte druh nákladu")</f>
        <v xml:space="preserve"> </v>
      </c>
      <c r="K1479" s="238" t="str">
        <f t="shared" ref="K1479:K1498" si="70">IF(ISNUMBER(F1479),IF(E1479&gt;=F1479,"OK","!")," ")</f>
        <v xml:space="preserve"> </v>
      </c>
      <c r="L1479" s="87" t="str">
        <f t="shared" ref="L1479:L1498" si="71">_xlfn.IFS(K1479="!","Hrazeno z dotace je vyšší než fakturovaná částka",K1479="ok"," ",K1479=" "," ")</f>
        <v xml:space="preserve"> </v>
      </c>
    </row>
    <row r="1480" spans="1:12" x14ac:dyDescent="0.25">
      <c r="A1480" s="72"/>
      <c r="B1480" s="82"/>
      <c r="C1480" s="82"/>
      <c r="D1480" s="79"/>
      <c r="E1480" s="83"/>
      <c r="F1480" s="83"/>
      <c r="G1480" s="81"/>
      <c r="H1480" s="126"/>
      <c r="I1480" s="238" t="str">
        <f>IF(ISNUMBER(F1480),_xlfn.IFS(RIGHT(H1480,3)="(b)",IF(AND(G1480&gt;=DATE('1. Informace o projektu'!$C$3,1,1),G1480&lt;=WORKDAY(DATE('1. Informace o projektu'!$C$3+1,1,31)-1,1)),"OK","!!"),RIGHT(H1480,3)="(a)",IF(AND(G1480&gt;=DATE('1. Informace o projektu'!$C$3,1,1),G1480&lt;=WORKDAY(DATE('1. Informace o projektu'!$C$3,12,31)-1,1,'6. Data'!$C$76:$C$89)),"OK","!!"),ISBLANK(G1480),"!",ISBLANK(H1480),"!!!",H1480='6. Data'!$B$3,"vyberte druh nákladu")," ")</f>
        <v xml:space="preserve"> </v>
      </c>
      <c r="J1480" s="261" t="str">
        <f t="shared" si="69"/>
        <v xml:space="preserve"> </v>
      </c>
      <c r="K1480" s="238" t="str">
        <f t="shared" si="70"/>
        <v xml:space="preserve"> </v>
      </c>
      <c r="L1480" s="87" t="str">
        <f t="shared" si="71"/>
        <v xml:space="preserve"> </v>
      </c>
    </row>
    <row r="1481" spans="1:12" x14ac:dyDescent="0.25">
      <c r="A1481" s="72"/>
      <c r="B1481" s="82"/>
      <c r="C1481" s="82"/>
      <c r="D1481" s="79"/>
      <c r="E1481" s="83"/>
      <c r="F1481" s="83"/>
      <c r="G1481" s="81"/>
      <c r="H1481" s="126"/>
      <c r="I1481" s="238" t="str">
        <f>IF(ISNUMBER(F1481),_xlfn.IFS(RIGHT(H1481,3)="(b)",IF(AND(G1481&gt;=DATE('1. Informace o projektu'!$C$3,1,1),G1481&lt;=WORKDAY(DATE('1. Informace o projektu'!$C$3+1,1,31)-1,1)),"OK","!!"),RIGHT(H1481,3)="(a)",IF(AND(G1481&gt;=DATE('1. Informace o projektu'!$C$3,1,1),G1481&lt;=WORKDAY(DATE('1. Informace o projektu'!$C$3,12,31)-1,1,'6. Data'!$C$76:$C$89)),"OK","!!"),ISBLANK(G1481),"!",ISBLANK(H1481),"!!!",H1481='6. Data'!$B$3,"vyberte druh nákladu")," ")</f>
        <v xml:space="preserve"> </v>
      </c>
      <c r="J1481" s="261" t="str">
        <f t="shared" si="69"/>
        <v xml:space="preserve"> </v>
      </c>
      <c r="K1481" s="238" t="str">
        <f t="shared" si="70"/>
        <v xml:space="preserve"> </v>
      </c>
      <c r="L1481" s="87" t="str">
        <f t="shared" si="71"/>
        <v xml:space="preserve"> </v>
      </c>
    </row>
    <row r="1482" spans="1:12" x14ac:dyDescent="0.25">
      <c r="A1482" s="72"/>
      <c r="B1482" s="82"/>
      <c r="C1482" s="82"/>
      <c r="D1482" s="79"/>
      <c r="E1482" s="83"/>
      <c r="F1482" s="83"/>
      <c r="G1482" s="81"/>
      <c r="H1482" s="126"/>
      <c r="I1482" s="238" t="str">
        <f>IF(ISNUMBER(F1482),_xlfn.IFS(RIGHT(H1482,3)="(b)",IF(AND(G1482&gt;=DATE('1. Informace o projektu'!$C$3,1,1),G1482&lt;=WORKDAY(DATE('1. Informace o projektu'!$C$3+1,1,31)-1,1)),"OK","!!"),RIGHT(H1482,3)="(a)",IF(AND(G1482&gt;=DATE('1. Informace o projektu'!$C$3,1,1),G1482&lt;=WORKDAY(DATE('1. Informace o projektu'!$C$3,12,31)-1,1,'6. Data'!$C$76:$C$89)),"OK","!!"),ISBLANK(G1482),"!",ISBLANK(H1482),"!!!",H1482='6. Data'!$B$3,"vyberte druh nákladu")," ")</f>
        <v xml:space="preserve"> </v>
      </c>
      <c r="J1482" s="261" t="str">
        <f t="shared" si="69"/>
        <v xml:space="preserve"> </v>
      </c>
      <c r="K1482" s="238" t="str">
        <f t="shared" si="70"/>
        <v xml:space="preserve"> </v>
      </c>
      <c r="L1482" s="87" t="str">
        <f t="shared" si="71"/>
        <v xml:space="preserve"> </v>
      </c>
    </row>
    <row r="1483" spans="1:12" x14ac:dyDescent="0.25">
      <c r="A1483" s="72"/>
      <c r="B1483" s="82"/>
      <c r="C1483" s="82"/>
      <c r="D1483" s="79"/>
      <c r="E1483" s="83"/>
      <c r="F1483" s="83"/>
      <c r="G1483" s="81"/>
      <c r="H1483" s="126"/>
      <c r="I1483" s="238" t="str">
        <f>IF(ISNUMBER(F1483),_xlfn.IFS(RIGHT(H1483,3)="(b)",IF(AND(G1483&gt;=DATE('1. Informace o projektu'!$C$3,1,1),G1483&lt;=WORKDAY(DATE('1. Informace o projektu'!$C$3+1,1,31)-1,1)),"OK","!!"),RIGHT(H1483,3)="(a)",IF(AND(G1483&gt;=DATE('1. Informace o projektu'!$C$3,1,1),G1483&lt;=WORKDAY(DATE('1. Informace o projektu'!$C$3,12,31)-1,1,'6. Data'!$C$76:$C$89)),"OK","!!"),ISBLANK(G1483),"!",ISBLANK(H1483),"!!!",H1483='6. Data'!$B$3,"vyberte druh nákladu")," ")</f>
        <v xml:space="preserve"> </v>
      </c>
      <c r="J1483" s="261" t="str">
        <f t="shared" si="69"/>
        <v xml:space="preserve"> </v>
      </c>
      <c r="K1483" s="238" t="str">
        <f t="shared" si="70"/>
        <v xml:space="preserve"> </v>
      </c>
      <c r="L1483" s="87" t="str">
        <f t="shared" si="71"/>
        <v xml:space="preserve"> </v>
      </c>
    </row>
    <row r="1484" spans="1:12" x14ac:dyDescent="0.25">
      <c r="A1484" s="72"/>
      <c r="B1484" s="82"/>
      <c r="C1484" s="82"/>
      <c r="D1484" s="79"/>
      <c r="E1484" s="83"/>
      <c r="F1484" s="83"/>
      <c r="G1484" s="81"/>
      <c r="H1484" s="126"/>
      <c r="I1484" s="238" t="str">
        <f>IF(ISNUMBER(F1484),_xlfn.IFS(RIGHT(H1484,3)="(b)",IF(AND(G1484&gt;=DATE('1. Informace o projektu'!$C$3,1,1),G1484&lt;=WORKDAY(DATE('1. Informace o projektu'!$C$3+1,1,31)-1,1)),"OK","!!"),RIGHT(H1484,3)="(a)",IF(AND(G1484&gt;=DATE('1. Informace o projektu'!$C$3,1,1),G1484&lt;=WORKDAY(DATE('1. Informace o projektu'!$C$3,12,31)-1,1,'6. Data'!$C$76:$C$89)),"OK","!!"),ISBLANK(G1484),"!",ISBLANK(H1484),"!!!",H1484='6. Data'!$B$3,"vyberte druh nákladu")," ")</f>
        <v xml:space="preserve"> </v>
      </c>
      <c r="J1484" s="261" t="str">
        <f t="shared" si="69"/>
        <v xml:space="preserve"> </v>
      </c>
      <c r="K1484" s="238" t="str">
        <f t="shared" si="70"/>
        <v xml:space="preserve"> </v>
      </c>
      <c r="L1484" s="87" t="str">
        <f t="shared" si="71"/>
        <v xml:space="preserve"> </v>
      </c>
    </row>
    <row r="1485" spans="1:12" x14ac:dyDescent="0.25">
      <c r="A1485" s="72"/>
      <c r="B1485" s="82"/>
      <c r="C1485" s="82"/>
      <c r="D1485" s="79"/>
      <c r="E1485" s="83"/>
      <c r="F1485" s="83"/>
      <c r="G1485" s="81"/>
      <c r="H1485" s="126"/>
      <c r="I1485" s="238" t="str">
        <f>IF(ISNUMBER(F1485),_xlfn.IFS(RIGHT(H1485,3)="(b)",IF(AND(G1485&gt;=DATE('1. Informace o projektu'!$C$3,1,1),G1485&lt;=WORKDAY(DATE('1. Informace o projektu'!$C$3+1,1,31)-1,1)),"OK","!!"),RIGHT(H1485,3)="(a)",IF(AND(G1485&gt;=DATE('1. Informace o projektu'!$C$3,1,1),G1485&lt;=WORKDAY(DATE('1. Informace o projektu'!$C$3,12,31)-1,1,'6. Data'!$C$76:$C$89)),"OK","!!"),ISBLANK(G1485),"!",ISBLANK(H1485),"!!!",H1485='6. Data'!$B$3,"vyberte druh nákladu")," ")</f>
        <v xml:space="preserve"> </v>
      </c>
      <c r="J1485" s="261" t="str">
        <f t="shared" si="69"/>
        <v xml:space="preserve"> </v>
      </c>
      <c r="K1485" s="238" t="str">
        <f t="shared" si="70"/>
        <v xml:space="preserve"> </v>
      </c>
      <c r="L1485" s="87" t="str">
        <f t="shared" si="71"/>
        <v xml:space="preserve"> </v>
      </c>
    </row>
    <row r="1486" spans="1:12" x14ac:dyDescent="0.25">
      <c r="A1486" s="72"/>
      <c r="B1486" s="82"/>
      <c r="C1486" s="82"/>
      <c r="D1486" s="79"/>
      <c r="E1486" s="83"/>
      <c r="F1486" s="83"/>
      <c r="G1486" s="81"/>
      <c r="H1486" s="126"/>
      <c r="I1486" s="238" t="str">
        <f>IF(ISNUMBER(F1486),_xlfn.IFS(RIGHT(H1486,3)="(b)",IF(AND(G1486&gt;=DATE('1. Informace o projektu'!$C$3,1,1),G1486&lt;=WORKDAY(DATE('1. Informace o projektu'!$C$3+1,1,31)-1,1)),"OK","!!"),RIGHT(H1486,3)="(a)",IF(AND(G1486&gt;=DATE('1. Informace o projektu'!$C$3,1,1),G1486&lt;=WORKDAY(DATE('1. Informace o projektu'!$C$3,12,31)-1,1,'6. Data'!$C$76:$C$89)),"OK","!!"),ISBLANK(G1486),"!",ISBLANK(H1486),"!!!",H1486='6. Data'!$B$3,"vyberte druh nákladu")," ")</f>
        <v xml:space="preserve"> </v>
      </c>
      <c r="J1486" s="261" t="str">
        <f t="shared" si="69"/>
        <v xml:space="preserve"> </v>
      </c>
      <c r="K1486" s="238" t="str">
        <f t="shared" si="70"/>
        <v xml:space="preserve"> </v>
      </c>
      <c r="L1486" s="87" t="str">
        <f t="shared" si="71"/>
        <v xml:space="preserve"> </v>
      </c>
    </row>
    <row r="1487" spans="1:12" x14ac:dyDescent="0.25">
      <c r="A1487" s="72"/>
      <c r="B1487" s="82"/>
      <c r="C1487" s="82"/>
      <c r="D1487" s="79"/>
      <c r="E1487" s="83"/>
      <c r="F1487" s="83"/>
      <c r="G1487" s="81"/>
      <c r="H1487" s="126"/>
      <c r="I1487" s="238" t="str">
        <f>IF(ISNUMBER(F1487),_xlfn.IFS(RIGHT(H1487,3)="(b)",IF(AND(G1487&gt;=DATE('1. Informace o projektu'!$C$3,1,1),G1487&lt;=WORKDAY(DATE('1. Informace o projektu'!$C$3+1,1,31)-1,1)),"OK","!!"),RIGHT(H1487,3)="(a)",IF(AND(G1487&gt;=DATE('1. Informace o projektu'!$C$3,1,1),G1487&lt;=WORKDAY(DATE('1. Informace o projektu'!$C$3,12,31)-1,1,'6. Data'!$C$76:$C$89)),"OK","!!"),ISBLANK(G1487),"!",ISBLANK(H1487),"!!!",H1487='6. Data'!$B$3,"vyberte druh nákladu")," ")</f>
        <v xml:space="preserve"> </v>
      </c>
      <c r="J1487" s="261" t="str">
        <f t="shared" si="69"/>
        <v xml:space="preserve"> </v>
      </c>
      <c r="K1487" s="238" t="str">
        <f t="shared" si="70"/>
        <v xml:space="preserve"> </v>
      </c>
      <c r="L1487" s="87" t="str">
        <f t="shared" si="71"/>
        <v xml:space="preserve"> </v>
      </c>
    </row>
    <row r="1488" spans="1:12" x14ac:dyDescent="0.25">
      <c r="A1488" s="72"/>
      <c r="B1488" s="82"/>
      <c r="C1488" s="82"/>
      <c r="D1488" s="79"/>
      <c r="E1488" s="83"/>
      <c r="F1488" s="83"/>
      <c r="G1488" s="81"/>
      <c r="H1488" s="126"/>
      <c r="I1488" s="238" t="str">
        <f>IF(ISNUMBER(F1488),_xlfn.IFS(RIGHT(H1488,3)="(b)",IF(AND(G1488&gt;=DATE('1. Informace o projektu'!$C$3,1,1),G1488&lt;=WORKDAY(DATE('1. Informace o projektu'!$C$3+1,1,31)-1,1)),"OK","!!"),RIGHT(H1488,3)="(a)",IF(AND(G1488&gt;=DATE('1. Informace o projektu'!$C$3,1,1),G1488&lt;=WORKDAY(DATE('1. Informace o projektu'!$C$3,12,31)-1,1,'6. Data'!$C$76:$C$89)),"OK","!!"),ISBLANK(G1488),"!",ISBLANK(H1488),"!!!",H1488='6. Data'!$B$3,"vyberte druh nákladu")," ")</f>
        <v xml:space="preserve"> </v>
      </c>
      <c r="J1488" s="261" t="str">
        <f t="shared" si="69"/>
        <v xml:space="preserve"> </v>
      </c>
      <c r="K1488" s="238" t="str">
        <f t="shared" si="70"/>
        <v xml:space="preserve"> </v>
      </c>
      <c r="L1488" s="87" t="str">
        <f t="shared" si="71"/>
        <v xml:space="preserve"> </v>
      </c>
    </row>
    <row r="1489" spans="1:12" x14ac:dyDescent="0.25">
      <c r="A1489" s="72"/>
      <c r="B1489" s="82"/>
      <c r="C1489" s="82"/>
      <c r="D1489" s="79"/>
      <c r="E1489" s="83"/>
      <c r="F1489" s="83"/>
      <c r="G1489" s="81"/>
      <c r="H1489" s="126"/>
      <c r="I1489" s="238" t="str">
        <f>IF(ISNUMBER(F1489),_xlfn.IFS(RIGHT(H1489,3)="(b)",IF(AND(G1489&gt;=DATE('1. Informace o projektu'!$C$3,1,1),G1489&lt;=WORKDAY(DATE('1. Informace o projektu'!$C$3+1,1,31)-1,1)),"OK","!!"),RIGHT(H1489,3)="(a)",IF(AND(G1489&gt;=DATE('1. Informace o projektu'!$C$3,1,1),G1489&lt;=WORKDAY(DATE('1. Informace o projektu'!$C$3,12,31)-1,1,'6. Data'!$C$76:$C$89)),"OK","!!"),ISBLANK(G1489),"!",ISBLANK(H1489),"!!!",H1489='6. Data'!$B$3,"vyberte druh nákladu")," ")</f>
        <v xml:space="preserve"> </v>
      </c>
      <c r="J1489" s="261" t="str">
        <f t="shared" si="69"/>
        <v xml:space="preserve"> </v>
      </c>
      <c r="K1489" s="238" t="str">
        <f t="shared" si="70"/>
        <v xml:space="preserve"> </v>
      </c>
      <c r="L1489" s="87" t="str">
        <f t="shared" si="71"/>
        <v xml:space="preserve"> </v>
      </c>
    </row>
    <row r="1490" spans="1:12" x14ac:dyDescent="0.25">
      <c r="A1490" s="72"/>
      <c r="B1490" s="82"/>
      <c r="C1490" s="82"/>
      <c r="D1490" s="79"/>
      <c r="E1490" s="83"/>
      <c r="F1490" s="83"/>
      <c r="G1490" s="81"/>
      <c r="H1490" s="126"/>
      <c r="I1490" s="238" t="str">
        <f>IF(ISNUMBER(F1490),_xlfn.IFS(RIGHT(H1490,3)="(b)",IF(AND(G1490&gt;=DATE('1. Informace o projektu'!$C$3,1,1),G1490&lt;=WORKDAY(DATE('1. Informace o projektu'!$C$3+1,1,31)-1,1)),"OK","!!"),RIGHT(H1490,3)="(a)",IF(AND(G1490&gt;=DATE('1. Informace o projektu'!$C$3,1,1),G1490&lt;=WORKDAY(DATE('1. Informace o projektu'!$C$3,12,31)-1,1,'6. Data'!$C$76:$C$89)),"OK","!!"),ISBLANK(G1490),"!",ISBLANK(H1490),"!!!",H1490='6. Data'!$B$3,"vyberte druh nákladu")," ")</f>
        <v xml:space="preserve"> </v>
      </c>
      <c r="J1490" s="261" t="str">
        <f t="shared" si="69"/>
        <v xml:space="preserve"> </v>
      </c>
      <c r="K1490" s="238" t="str">
        <f t="shared" si="70"/>
        <v xml:space="preserve"> </v>
      </c>
      <c r="L1490" s="87" t="str">
        <f t="shared" si="71"/>
        <v xml:space="preserve"> </v>
      </c>
    </row>
    <row r="1491" spans="1:12" x14ac:dyDescent="0.25">
      <c r="A1491" s="72"/>
      <c r="B1491" s="82"/>
      <c r="C1491" s="82"/>
      <c r="D1491" s="79"/>
      <c r="E1491" s="83"/>
      <c r="F1491" s="83"/>
      <c r="G1491" s="81"/>
      <c r="H1491" s="126"/>
      <c r="I1491" s="238" t="str">
        <f>IF(ISNUMBER(F1491),_xlfn.IFS(RIGHT(H1491,3)="(b)",IF(AND(G1491&gt;=DATE('1. Informace o projektu'!$C$3,1,1),G1491&lt;=WORKDAY(DATE('1. Informace o projektu'!$C$3+1,1,31)-1,1)),"OK","!!"),RIGHT(H1491,3)="(a)",IF(AND(G1491&gt;=DATE('1. Informace o projektu'!$C$3,1,1),G1491&lt;=WORKDAY(DATE('1. Informace o projektu'!$C$3,12,31)-1,1,'6. Data'!$C$76:$C$89)),"OK","!!"),ISBLANK(G1491),"!",ISBLANK(H1491),"!!!",H1491='6. Data'!$B$3,"vyberte druh nákladu")," ")</f>
        <v xml:space="preserve"> </v>
      </c>
      <c r="J1491" s="261" t="str">
        <f t="shared" si="69"/>
        <v xml:space="preserve"> </v>
      </c>
      <c r="K1491" s="238" t="str">
        <f t="shared" si="70"/>
        <v xml:space="preserve"> </v>
      </c>
      <c r="L1491" s="87" t="str">
        <f t="shared" si="71"/>
        <v xml:space="preserve"> </v>
      </c>
    </row>
    <row r="1492" spans="1:12" x14ac:dyDescent="0.25">
      <c r="A1492" s="72"/>
      <c r="B1492" s="82"/>
      <c r="C1492" s="82"/>
      <c r="D1492" s="79"/>
      <c r="E1492" s="83"/>
      <c r="F1492" s="83"/>
      <c r="G1492" s="81"/>
      <c r="H1492" s="126"/>
      <c r="I1492" s="238" t="str">
        <f>IF(ISNUMBER(F1492),_xlfn.IFS(RIGHT(H1492,3)="(b)",IF(AND(G1492&gt;=DATE('1. Informace o projektu'!$C$3,1,1),G1492&lt;=WORKDAY(DATE('1. Informace o projektu'!$C$3+1,1,31)-1,1)),"OK","!!"),RIGHT(H1492,3)="(a)",IF(AND(G1492&gt;=DATE('1. Informace o projektu'!$C$3,1,1),G1492&lt;=WORKDAY(DATE('1. Informace o projektu'!$C$3,12,31)-1,1,'6. Data'!$C$76:$C$89)),"OK","!!"),ISBLANK(G1492),"!",ISBLANK(H1492),"!!!",H1492='6. Data'!$B$3,"vyberte druh nákladu")," ")</f>
        <v xml:space="preserve"> </v>
      </c>
      <c r="J1492" s="261" t="str">
        <f t="shared" si="69"/>
        <v xml:space="preserve"> </v>
      </c>
      <c r="K1492" s="238" t="str">
        <f t="shared" si="70"/>
        <v xml:space="preserve"> </v>
      </c>
      <c r="L1492" s="87" t="str">
        <f t="shared" si="71"/>
        <v xml:space="preserve"> </v>
      </c>
    </row>
    <row r="1493" spans="1:12" x14ac:dyDescent="0.25">
      <c r="A1493" s="72"/>
      <c r="B1493" s="82"/>
      <c r="C1493" s="82"/>
      <c r="D1493" s="79"/>
      <c r="E1493" s="83"/>
      <c r="F1493" s="83"/>
      <c r="G1493" s="81"/>
      <c r="H1493" s="126"/>
      <c r="I1493" s="238" t="str">
        <f>IF(ISNUMBER(F1493),_xlfn.IFS(RIGHT(H1493,3)="(b)",IF(AND(G1493&gt;=DATE('1. Informace o projektu'!$C$3,1,1),G1493&lt;=WORKDAY(DATE('1. Informace o projektu'!$C$3+1,1,31)-1,1)),"OK","!!"),RIGHT(H1493,3)="(a)",IF(AND(G1493&gt;=DATE('1. Informace o projektu'!$C$3,1,1),G1493&lt;=WORKDAY(DATE('1. Informace o projektu'!$C$3,12,31)-1,1,'6. Data'!$C$76:$C$89)),"OK","!!"),ISBLANK(G1493),"!",ISBLANK(H1493),"!!!",H1493='6. Data'!$B$3,"vyberte druh nákladu")," ")</f>
        <v xml:space="preserve"> </v>
      </c>
      <c r="J1493" s="261" t="str">
        <f t="shared" si="69"/>
        <v xml:space="preserve"> </v>
      </c>
      <c r="K1493" s="238" t="str">
        <f t="shared" si="70"/>
        <v xml:space="preserve"> </v>
      </c>
      <c r="L1493" s="87" t="str">
        <f t="shared" si="71"/>
        <v xml:space="preserve"> </v>
      </c>
    </row>
    <row r="1494" spans="1:12" x14ac:dyDescent="0.25">
      <c r="A1494" s="72"/>
      <c r="B1494" s="82"/>
      <c r="C1494" s="82"/>
      <c r="D1494" s="79"/>
      <c r="E1494" s="83"/>
      <c r="F1494" s="83"/>
      <c r="G1494" s="81"/>
      <c r="H1494" s="126"/>
      <c r="I1494" s="238" t="str">
        <f>IF(ISNUMBER(F1494),_xlfn.IFS(RIGHT(H1494,3)="(b)",IF(AND(G1494&gt;=DATE('1. Informace o projektu'!$C$3,1,1),G1494&lt;=WORKDAY(DATE('1. Informace o projektu'!$C$3+1,1,31)-1,1)),"OK","!!"),RIGHT(H1494,3)="(a)",IF(AND(G1494&gt;=DATE('1. Informace o projektu'!$C$3,1,1),G1494&lt;=WORKDAY(DATE('1. Informace o projektu'!$C$3,12,31)-1,1,'6. Data'!$C$76:$C$89)),"OK","!!"),ISBLANK(G1494),"!",ISBLANK(H1494),"!!!",H1494='6. Data'!$B$3,"vyberte druh nákladu")," ")</f>
        <v xml:space="preserve"> </v>
      </c>
      <c r="J1494" s="261" t="str">
        <f t="shared" si="69"/>
        <v xml:space="preserve"> </v>
      </c>
      <c r="K1494" s="238" t="str">
        <f t="shared" si="70"/>
        <v xml:space="preserve"> </v>
      </c>
      <c r="L1494" s="87" t="str">
        <f t="shared" si="71"/>
        <v xml:space="preserve"> </v>
      </c>
    </row>
    <row r="1495" spans="1:12" x14ac:dyDescent="0.25">
      <c r="A1495" s="72"/>
      <c r="B1495" s="82"/>
      <c r="C1495" s="82"/>
      <c r="D1495" s="79"/>
      <c r="E1495" s="83"/>
      <c r="F1495" s="83"/>
      <c r="G1495" s="81"/>
      <c r="H1495" s="126"/>
      <c r="I1495" s="238" t="str">
        <f>IF(ISNUMBER(F1495),_xlfn.IFS(RIGHT(H1495,3)="(b)",IF(AND(G1495&gt;=DATE('1. Informace o projektu'!$C$3,1,1),G1495&lt;=WORKDAY(DATE('1. Informace o projektu'!$C$3+1,1,31)-1,1)),"OK","!!"),RIGHT(H1495,3)="(a)",IF(AND(G1495&gt;=DATE('1. Informace o projektu'!$C$3,1,1),G1495&lt;=WORKDAY(DATE('1. Informace o projektu'!$C$3,12,31)-1,1,'6. Data'!$C$76:$C$89)),"OK","!!"),ISBLANK(G1495),"!",ISBLANK(H1495),"!!!",H1495='6. Data'!$B$3,"vyberte druh nákladu")," ")</f>
        <v xml:space="preserve"> </v>
      </c>
      <c r="J1495" s="261" t="str">
        <f t="shared" si="69"/>
        <v xml:space="preserve"> </v>
      </c>
      <c r="K1495" s="238" t="str">
        <f t="shared" si="70"/>
        <v xml:space="preserve"> </v>
      </c>
      <c r="L1495" s="87" t="str">
        <f t="shared" si="71"/>
        <v xml:space="preserve"> </v>
      </c>
    </row>
    <row r="1496" spans="1:12" x14ac:dyDescent="0.25">
      <c r="A1496" s="72"/>
      <c r="B1496" s="82"/>
      <c r="C1496" s="82"/>
      <c r="D1496" s="79"/>
      <c r="E1496" s="83"/>
      <c r="F1496" s="83"/>
      <c r="G1496" s="81"/>
      <c r="H1496" s="126"/>
      <c r="I1496" s="238" t="str">
        <f>IF(ISNUMBER(F1496),_xlfn.IFS(RIGHT(H1496,3)="(b)",IF(AND(G1496&gt;=DATE('1. Informace o projektu'!$C$3,1,1),G1496&lt;=WORKDAY(DATE('1. Informace o projektu'!$C$3+1,1,31)-1,1)),"OK","!!"),RIGHT(H1496,3)="(a)",IF(AND(G1496&gt;=DATE('1. Informace o projektu'!$C$3,1,1),G1496&lt;=WORKDAY(DATE('1. Informace o projektu'!$C$3,12,31)-1,1,'6. Data'!$C$76:$C$89)),"OK","!!"),ISBLANK(G1496),"!",ISBLANK(H1496),"!!!",H1496='6. Data'!$B$3,"vyberte druh nákladu")," ")</f>
        <v xml:space="preserve"> </v>
      </c>
      <c r="J1496" s="261" t="str">
        <f t="shared" si="69"/>
        <v xml:space="preserve"> </v>
      </c>
      <c r="K1496" s="238" t="str">
        <f t="shared" si="70"/>
        <v xml:space="preserve"> </v>
      </c>
      <c r="L1496" s="87" t="str">
        <f t="shared" si="71"/>
        <v xml:space="preserve"> </v>
      </c>
    </row>
    <row r="1497" spans="1:12" x14ac:dyDescent="0.25">
      <c r="A1497" s="72"/>
      <c r="B1497" s="82"/>
      <c r="C1497" s="82"/>
      <c r="D1497" s="79"/>
      <c r="E1497" s="83"/>
      <c r="F1497" s="83"/>
      <c r="G1497" s="81"/>
      <c r="H1497" s="126"/>
      <c r="I1497" s="238" t="str">
        <f>IF(ISNUMBER(F1497),_xlfn.IFS(RIGHT(H1497,3)="(b)",IF(AND(G1497&gt;=DATE('1. Informace o projektu'!$C$3,1,1),G1497&lt;=WORKDAY(DATE('1. Informace o projektu'!$C$3+1,1,31)-1,1)),"OK","!!"),RIGHT(H1497,3)="(a)",IF(AND(G1497&gt;=DATE('1. Informace o projektu'!$C$3,1,1),G1497&lt;=WORKDAY(DATE('1. Informace o projektu'!$C$3,12,31)-1,1,'6. Data'!$C$76:$C$89)),"OK","!!"),ISBLANK(G1497),"!",ISBLANK(H1497),"!!!",H1497='6. Data'!$B$3,"vyberte druh nákladu")," ")</f>
        <v xml:space="preserve"> </v>
      </c>
      <c r="J1497" s="261" t="str">
        <f t="shared" si="69"/>
        <v xml:space="preserve"> </v>
      </c>
      <c r="K1497" s="238" t="str">
        <f t="shared" si="70"/>
        <v xml:space="preserve"> </v>
      </c>
      <c r="L1497" s="87" t="str">
        <f t="shared" si="71"/>
        <v xml:space="preserve"> </v>
      </c>
    </row>
    <row r="1498" spans="1:12" ht="15.75" thickBot="1" x14ac:dyDescent="0.3">
      <c r="A1498" s="89"/>
      <c r="B1498" s="90"/>
      <c r="C1498" s="90"/>
      <c r="D1498" s="90"/>
      <c r="E1498" s="90"/>
      <c r="F1498" s="121"/>
      <c r="G1498" s="91"/>
      <c r="H1498" s="127"/>
      <c r="I1498" s="238" t="str">
        <f>IF(ISNUMBER(F1498),_xlfn.IFS(RIGHT(H1498,3)="(b)",IF(AND(G1498&gt;=DATE('1. Informace o projektu'!$C$3,1,1),G1498&lt;=WORKDAY(DATE('1. Informace o projektu'!$C$3+1,1,31)-1,1)),"OK","!!"),RIGHT(H1498,3)="(a)",IF(AND(G1498&gt;=DATE('1. Informace o projektu'!$C$3,1,1),G1498&lt;=WORKDAY(DATE('1. Informace o projektu'!$C$3,12,31)-1,1,'6. Data'!$C$76:$C$89)),"OK","!!"),ISBLANK(G1498),"!",ISBLANK(H1498),"!!!",H1498='6. Data'!$B$3,"vyberte druh nákladu")," ")</f>
        <v xml:space="preserve"> </v>
      </c>
      <c r="J1498" s="261" t="str">
        <f t="shared" si="69"/>
        <v xml:space="preserve"> </v>
      </c>
      <c r="K1498" s="238" t="str">
        <f t="shared" si="70"/>
        <v xml:space="preserve"> </v>
      </c>
      <c r="L1498" s="87" t="str">
        <f t="shared" si="71"/>
        <v xml:space="preserve"> </v>
      </c>
    </row>
    <row r="1499" spans="1:12" ht="16.5" thickBot="1" x14ac:dyDescent="0.3">
      <c r="A1499" s="374" t="s">
        <v>324</v>
      </c>
      <c r="B1499" s="375"/>
      <c r="C1499" s="375"/>
      <c r="D1499" s="376"/>
      <c r="E1499" s="85">
        <f>SUM(E6:E1498)</f>
        <v>0</v>
      </c>
      <c r="F1499" s="85">
        <f>SUM(F6:F1498)</f>
        <v>0</v>
      </c>
      <c r="G1499" s="208"/>
      <c r="H1499" s="85">
        <f>SUM(H6:H1498)</f>
        <v>0</v>
      </c>
    </row>
  </sheetData>
  <sheetProtection sheet="1" selectLockedCells="1"/>
  <mergeCells count="5">
    <mergeCell ref="J2:L2"/>
    <mergeCell ref="J1:L1"/>
    <mergeCell ref="A1499:D1499"/>
    <mergeCell ref="A3:D3"/>
    <mergeCell ref="C4:D4"/>
  </mergeCells>
  <conditionalFormatting sqref="K6:L1498">
    <cfRule type="cellIs" dxfId="19" priority="10" operator="equal">
      <formula>"ok"</formula>
    </cfRule>
  </conditionalFormatting>
  <conditionalFormatting sqref="I6:I1498">
    <cfRule type="cellIs" dxfId="18" priority="3" operator="equal">
      <formula>"ok"</formula>
    </cfRule>
  </conditionalFormatting>
  <conditionalFormatting sqref="I6:I1498">
    <cfRule type="cellIs" dxfId="17" priority="2" operator="equal">
      <formula>"ok"</formula>
    </cfRule>
  </conditionalFormatting>
  <conditionalFormatting sqref="J6:J1498">
    <cfRule type="cellIs" dxfId="16" priority="1" operator="equal">
      <formula>"ok"</formula>
    </cfRule>
  </conditionalFormatting>
  <printOptions horizontalCentered="1"/>
  <pageMargins left="0.11811023622047245" right="0.11811023622047245" top="0.78740157480314965" bottom="0.78740157480314965" header="0.31496062992125984" footer="0.31496062992125984"/>
  <pageSetup paperSize="9" scale="60" fitToHeight="0" orientation="portrait" r:id="rId1"/>
  <headerFooter>
    <oddFooter>&amp;CSeznam dokladů hrazených z dotace&amp;Rstrana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B7DBDE-39DE-4BA5-97B3-C380CB6AC4D5}">
          <x14:formula1>
            <xm:f>'6. Data'!$B$27:$B$40</xm:f>
          </x14:formula1>
          <xm:sqref>H6:H1498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18</vt:i4>
      </vt:variant>
    </vt:vector>
  </HeadingPairs>
  <TitlesOfParts>
    <vt:vector size="31" baseType="lpstr">
      <vt:lpstr>Pokyny k vyplnění</vt:lpstr>
      <vt:lpstr>6. Data</vt:lpstr>
      <vt:lpstr>0. Struktura dotace</vt:lpstr>
      <vt:lpstr>1. Informace o projektu</vt:lpstr>
      <vt:lpstr>2. Vyúčtování k vyplnění v DPMK</vt:lpstr>
      <vt:lpstr>3. Náklady</vt:lpstr>
      <vt:lpstr>3.1 Doklady I. Uměl. honoráře</vt:lpstr>
      <vt:lpstr>3.2 Doklady II.2. Produkce...</vt:lpstr>
      <vt:lpstr>3.3 Doklady II.3. Realizace</vt:lpstr>
      <vt:lpstr>3.4 Doklady II.4. Propagace</vt:lpstr>
      <vt:lpstr>3.5 Doklady II.5. Další nákl.</vt:lpstr>
      <vt:lpstr>3.6 Doklady II.6. Režijní nákl.</vt:lpstr>
      <vt:lpstr>4. Zdroje projektu</vt:lpstr>
      <vt:lpstr>'3.1 Doklady I. Uměl. honoráře'!Názvy_tisku</vt:lpstr>
      <vt:lpstr>'3.2 Doklady II.2. Produkce...'!Názvy_tisku</vt:lpstr>
      <vt:lpstr>'3.3 Doklady II.3. Realizace'!Názvy_tisku</vt:lpstr>
      <vt:lpstr>'3.4 Doklady II.4. Propagace'!Názvy_tisku</vt:lpstr>
      <vt:lpstr>'3.5 Doklady II.5. Další nákl.'!Názvy_tisku</vt:lpstr>
      <vt:lpstr>'3.6 Doklady II.6. Režijní nákl.'!Názvy_tisku</vt:lpstr>
      <vt:lpstr>'1. Informace o projektu'!Oblast_tisku</vt:lpstr>
      <vt:lpstr>'2. Vyúčtování k vyplnění v DPMK'!Oblast_tisku</vt:lpstr>
      <vt:lpstr>'3. Náklady'!Oblast_tisku</vt:lpstr>
      <vt:lpstr>'3.1 Doklady I. Uměl. honoráře'!Oblast_tisku</vt:lpstr>
      <vt:lpstr>'3.2 Doklady II.2. Produkce...'!Oblast_tisku</vt:lpstr>
      <vt:lpstr>'3.3 Doklady II.3. Realizace'!Oblast_tisku</vt:lpstr>
      <vt:lpstr>'3.4 Doklady II.4. Propagace'!Oblast_tisku</vt:lpstr>
      <vt:lpstr>'3.5 Doklady II.5. Další nákl.'!Oblast_tisku</vt:lpstr>
      <vt:lpstr>'3.6 Doklady II.6. Režijní nákl.'!Oblast_tisku</vt:lpstr>
      <vt:lpstr>'4. Zdroje projektu'!Oblast_tisku</vt:lpstr>
      <vt:lpstr>'6. Data'!Oblast_tisku</vt:lpstr>
      <vt:lpstr>'Pokyny k vyplnění'!Oblast_tisku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Sieglová</dc:creator>
  <cp:lastModifiedBy>Boxan Dušan</cp:lastModifiedBy>
  <cp:lastPrinted>2026-07-13T12:31:51Z</cp:lastPrinted>
  <dcterms:created xsi:type="dcterms:W3CDTF">2024-08-20T23:05:43Z</dcterms:created>
  <dcterms:modified xsi:type="dcterms:W3CDTF">2026-08-21T08:59:58Z</dcterms:modified>
</cp:coreProperties>
</file>